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hidePivotFieldList="1"/>
  <mc:AlternateContent xmlns:mc="http://schemas.openxmlformats.org/markup-compatibility/2006">
    <mc:Choice Requires="x15">
      <x15ac:absPath xmlns:x15ac="http://schemas.microsoft.com/office/spreadsheetml/2010/11/ac" url="D:\kerja\BANK EXP\BC\STOCK UTN\2023\02 FEB\"/>
    </mc:Choice>
  </mc:AlternateContent>
  <bookViews>
    <workbookView xWindow="0" yWindow="0" windowWidth="13485" windowHeight="8190" activeTab="2"/>
  </bookViews>
  <sheets>
    <sheet name="json" sheetId="11" r:id="rId1"/>
    <sheet name="1" sheetId="1" r:id="rId2"/>
    <sheet name="2" sheetId="2" r:id="rId3"/>
    <sheet name="print1" sheetId="3" r:id="rId4"/>
    <sheet name="print2" sheetId="4" r:id="rId5"/>
    <sheet name="import" sheetId="12" r:id="rId6"/>
  </sheets>
  <definedNames>
    <definedName name="_xlcn.WorksheetConnection_Book1.xlsxTable11" hidden="1">Table1</definedName>
    <definedName name="_xlcn.WorksheetConnection_Book1.xlsxTable21" hidden="1">Table2[]</definedName>
    <definedName name="aa">#REF!</definedName>
    <definedName name="B">#REF!</definedName>
    <definedName name="bb">#REF!</definedName>
    <definedName name="cc">#REF!</definedName>
    <definedName name="dd">#REF!</definedName>
    <definedName name="F">#REF!</definedName>
    <definedName name="fkt">#REF!</definedName>
    <definedName name="maxt1">#REF!</definedName>
    <definedName name="maxt2">#REF!</definedName>
    <definedName name="MG">#REF!</definedName>
    <definedName name="T">#REF!</definedName>
    <definedName name="T_2">#REF!</definedName>
    <definedName name="TN">#REF!</definedName>
  </definedNames>
  <calcPr calcId="152511"/>
  <pivotCaches>
    <pivotCache cacheId="28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2-2fff19b8-ef15-4fe5-921c-9eef7f21d600" name="Table2" connection="WorksheetConnection_Book1.xlsx!Table2"/>
          <x15:modelTable id="Table1-0a44f3d2-511e-40b9-b7ee-fdbc5af7da65" name="Table1" connection="WorksheetConnection_Book1.xlsx!Table1"/>
        </x15:modelTables>
      </x15:dataModel>
    </ext>
  </extLst>
</workbook>
</file>

<file path=xl/calcChain.xml><?xml version="1.0" encoding="utf-8"?>
<calcChain xmlns="http://schemas.openxmlformats.org/spreadsheetml/2006/main">
  <c r="G44" i="1" l="1"/>
  <c r="P44" i="1" s="1"/>
  <c r="I44" i="1" s="1"/>
  <c r="Q44" i="1" s="1"/>
  <c r="R44" i="1" s="1"/>
  <c r="S44" i="1" s="1"/>
  <c r="K44" i="1"/>
  <c r="M44" i="1"/>
  <c r="O44" i="1"/>
  <c r="G37" i="1"/>
  <c r="P37" i="1" s="1"/>
  <c r="I37" i="1" s="1"/>
  <c r="Q37" i="1" s="1"/>
  <c r="R37" i="1" s="1"/>
  <c r="S37" i="1" s="1"/>
  <c r="K37" i="1"/>
  <c r="M37" i="1"/>
  <c r="O37" i="1"/>
  <c r="G36" i="1"/>
  <c r="P36" i="1" s="1"/>
  <c r="I36" i="1" s="1"/>
  <c r="Q36" i="1" s="1"/>
  <c r="R36" i="1" s="1"/>
  <c r="K36" i="1"/>
  <c r="M36" i="1"/>
  <c r="O36" i="1"/>
  <c r="E44" i="1" l="1"/>
  <c r="S36" i="1"/>
  <c r="E37" i="1"/>
  <c r="E36" i="1"/>
  <c r="D2310" i="4"/>
  <c r="D2311" i="4"/>
  <c r="D2312" i="4"/>
  <c r="D2313" i="4"/>
  <c r="D2314" i="4"/>
  <c r="D2315" i="4"/>
  <c r="D2316" i="4"/>
  <c r="D2317" i="4"/>
  <c r="E2310" i="4"/>
  <c r="E2311" i="4"/>
  <c r="E2312" i="4"/>
  <c r="E2313" i="4"/>
  <c r="E2314" i="4"/>
  <c r="E2315" i="4"/>
  <c r="E2316" i="4"/>
  <c r="E2317" i="4"/>
  <c r="F2310" i="4"/>
  <c r="F2311" i="4"/>
  <c r="F2312" i="4"/>
  <c r="F2313" i="4"/>
  <c r="F2314" i="4"/>
  <c r="F2315" i="4"/>
  <c r="F2316" i="4"/>
  <c r="F2317" i="4"/>
  <c r="B1519" i="2"/>
  <c r="H1519" i="2"/>
  <c r="L1519" i="2"/>
  <c r="N1519" i="2"/>
  <c r="P1519" i="2"/>
  <c r="Q1519" i="2"/>
  <c r="J1519" i="2" s="1"/>
  <c r="R1519" i="2" s="1"/>
  <c r="B1518" i="2"/>
  <c r="H1518" i="2"/>
  <c r="L1518" i="2"/>
  <c r="N1518" i="2"/>
  <c r="P1518" i="2"/>
  <c r="Q1518" i="2"/>
  <c r="J1518" i="2" s="1"/>
  <c r="R1518" i="2" s="1"/>
  <c r="B1517" i="2"/>
  <c r="H1517" i="2"/>
  <c r="L1517" i="2"/>
  <c r="N1517" i="2"/>
  <c r="P1517" i="2"/>
  <c r="Q1517" i="2"/>
  <c r="J1517" i="2" s="1"/>
  <c r="R1517" i="2" s="1"/>
  <c r="B1514" i="2"/>
  <c r="H1514" i="2"/>
  <c r="L1514" i="2"/>
  <c r="N1514" i="2"/>
  <c r="P1514" i="2"/>
  <c r="Q1514" i="2"/>
  <c r="J1514" i="2" s="1"/>
  <c r="R1514" i="2" s="1"/>
  <c r="B1508" i="2"/>
  <c r="H1508" i="2"/>
  <c r="L1508" i="2"/>
  <c r="N1508" i="2"/>
  <c r="P1508" i="2"/>
  <c r="Q1508" i="2"/>
  <c r="J1508" i="2" s="1"/>
  <c r="R1508" i="2" s="1"/>
  <c r="B1507" i="2"/>
  <c r="H1507" i="2"/>
  <c r="L1507" i="2"/>
  <c r="N1507" i="2"/>
  <c r="P1507" i="2"/>
  <c r="Q1507" i="2"/>
  <c r="J1507" i="2" s="1"/>
  <c r="R1507" i="2" s="1"/>
  <c r="B1887" i="2"/>
  <c r="H1887" i="2"/>
  <c r="L1887" i="2"/>
  <c r="N1887" i="2"/>
  <c r="P1887" i="2"/>
  <c r="Q1887" i="2"/>
  <c r="J1887" i="2" s="1"/>
  <c r="R1887" i="2" s="1"/>
  <c r="B1141" i="2"/>
  <c r="H1141" i="2"/>
  <c r="Q1141" i="2" s="1"/>
  <c r="L1141" i="2"/>
  <c r="N1141" i="2"/>
  <c r="P1141" i="2"/>
  <c r="B1144" i="2"/>
  <c r="H1144" i="2"/>
  <c r="Q1144" i="2" s="1"/>
  <c r="L1144" i="2"/>
  <c r="N1144" i="2"/>
  <c r="P1144" i="2"/>
  <c r="B1143" i="2"/>
  <c r="H1143" i="2"/>
  <c r="Q1143" i="2" s="1"/>
  <c r="L1143" i="2"/>
  <c r="N1143" i="2"/>
  <c r="P1143" i="2"/>
  <c r="B1140" i="2"/>
  <c r="H1140" i="2"/>
  <c r="Q1140" i="2" s="1"/>
  <c r="L1140" i="2"/>
  <c r="N1140" i="2"/>
  <c r="P1140" i="2"/>
  <c r="B866" i="2"/>
  <c r="H866" i="2"/>
  <c r="Q866" i="2" s="1"/>
  <c r="J866" i="2" s="1"/>
  <c r="R866" i="2" s="1"/>
  <c r="L866" i="2"/>
  <c r="N866" i="2"/>
  <c r="P866" i="2"/>
  <c r="B865" i="2"/>
  <c r="H865" i="2"/>
  <c r="L865" i="2"/>
  <c r="N865" i="2"/>
  <c r="P865" i="2"/>
  <c r="Q865" i="2"/>
  <c r="J865" i="2" s="1"/>
  <c r="R865" i="2" s="1"/>
  <c r="B1767" i="2"/>
  <c r="H1767" i="2"/>
  <c r="L1767" i="2"/>
  <c r="N1767" i="2"/>
  <c r="P1767" i="2"/>
  <c r="Q1767" i="2"/>
  <c r="J1767" i="2" s="1"/>
  <c r="R1767" i="2" s="1"/>
  <c r="B1300" i="2"/>
  <c r="H1300" i="2"/>
  <c r="Q1300" i="2" s="1"/>
  <c r="J1300" i="2" s="1"/>
  <c r="L1300" i="2"/>
  <c r="N1300" i="2"/>
  <c r="P1300" i="2"/>
  <c r="B628" i="2"/>
  <c r="H628" i="2"/>
  <c r="Q628" i="2" s="1"/>
  <c r="L628" i="2"/>
  <c r="N628" i="2"/>
  <c r="P628" i="2"/>
  <c r="B524" i="2"/>
  <c r="H524" i="2"/>
  <c r="Q524" i="2" s="1"/>
  <c r="J524" i="2" s="1"/>
  <c r="L524" i="2"/>
  <c r="N524" i="2"/>
  <c r="P524" i="2"/>
  <c r="B225" i="2"/>
  <c r="H225" i="2"/>
  <c r="Q225" i="2" s="1"/>
  <c r="J225" i="2" s="1"/>
  <c r="R225" i="2" s="1"/>
  <c r="L225" i="2"/>
  <c r="N225" i="2"/>
  <c r="P225" i="2"/>
  <c r="B227" i="2"/>
  <c r="H227" i="2"/>
  <c r="L227" i="2"/>
  <c r="N227" i="2"/>
  <c r="P227" i="2"/>
  <c r="Q227" i="2"/>
  <c r="J227" i="2" s="1"/>
  <c r="R227" i="2" s="1"/>
  <c r="S1519" i="2" l="1"/>
  <c r="T1519" i="2" s="1"/>
  <c r="F1519" i="2" s="1"/>
  <c r="A1519" i="2" s="1"/>
  <c r="S1887" i="2"/>
  <c r="T1887" i="2" s="1"/>
  <c r="F1887" i="2" s="1"/>
  <c r="A1887" i="2" s="1"/>
  <c r="S1507" i="2"/>
  <c r="T1507" i="2" s="1"/>
  <c r="F1507" i="2" s="1"/>
  <c r="A1507" i="2" s="1"/>
  <c r="S1508" i="2"/>
  <c r="T1508" i="2" s="1"/>
  <c r="F1508" i="2" s="1"/>
  <c r="A1508" i="2" s="1"/>
  <c r="S1514" i="2"/>
  <c r="T1514" i="2" s="1"/>
  <c r="F1514" i="2" s="1"/>
  <c r="A1514" i="2" s="1"/>
  <c r="S1517" i="2"/>
  <c r="T1517" i="2" s="1"/>
  <c r="F1517" i="2" s="1"/>
  <c r="A1517" i="2" s="1"/>
  <c r="S1518" i="2"/>
  <c r="T1518" i="2" s="1"/>
  <c r="F1518" i="2" s="1"/>
  <c r="A1518" i="2" s="1"/>
  <c r="S866" i="2"/>
  <c r="J1143" i="2"/>
  <c r="R1143" i="2" s="1"/>
  <c r="S1143" i="2" s="1"/>
  <c r="T1143" i="2" s="1"/>
  <c r="F1143" i="2" s="1"/>
  <c r="A1143" i="2" s="1"/>
  <c r="J1144" i="2"/>
  <c r="R1144" i="2" s="1"/>
  <c r="S1144" i="2" s="1"/>
  <c r="T1144" i="2" s="1"/>
  <c r="F1144" i="2" s="1"/>
  <c r="A1144" i="2" s="1"/>
  <c r="J1141" i="2"/>
  <c r="R1141" i="2" s="1"/>
  <c r="S1141" i="2" s="1"/>
  <c r="T1141" i="2" s="1"/>
  <c r="F1141" i="2" s="1"/>
  <c r="A1141" i="2" s="1"/>
  <c r="T866" i="2"/>
  <c r="F866" i="2" s="1"/>
  <c r="A866" i="2" s="1"/>
  <c r="S1767" i="2"/>
  <c r="T1767" i="2" s="1"/>
  <c r="F1767" i="2" s="1"/>
  <c r="A1767" i="2" s="1"/>
  <c r="S865" i="2"/>
  <c r="T865" i="2" s="1"/>
  <c r="F865" i="2" s="1"/>
  <c r="A865" i="2" s="1"/>
  <c r="J1140" i="2"/>
  <c r="R1140" i="2" s="1"/>
  <c r="S1140" i="2" s="1"/>
  <c r="T1140" i="2" s="1"/>
  <c r="F1140" i="2" s="1"/>
  <c r="A1140" i="2" s="1"/>
  <c r="R1300" i="2"/>
  <c r="S1300" i="2" s="1"/>
  <c r="T1300" i="2" s="1"/>
  <c r="S227" i="2"/>
  <c r="T227" i="2" s="1"/>
  <c r="J628" i="2"/>
  <c r="R628" i="2" s="1"/>
  <c r="S628" i="2" s="1"/>
  <c r="T628" i="2" s="1"/>
  <c r="F628" i="2" s="1"/>
  <c r="A628" i="2" s="1"/>
  <c r="F227" i="2"/>
  <c r="A227" i="2" s="1"/>
  <c r="S225" i="2"/>
  <c r="T225" i="2" s="1"/>
  <c r="R524" i="2"/>
  <c r="S524" i="2" s="1"/>
  <c r="T524" i="2" s="1"/>
  <c r="F524" i="2" s="1"/>
  <c r="A524" i="2" s="1"/>
  <c r="F1300" i="2" l="1"/>
  <c r="A1300" i="2" s="1"/>
  <c r="F225" i="2"/>
  <c r="A225" i="2" s="1"/>
  <c r="B223" i="2" l="1"/>
  <c r="H223" i="2"/>
  <c r="Q223" i="2" s="1"/>
  <c r="J223" i="2" s="1"/>
  <c r="L223" i="2"/>
  <c r="N223" i="2"/>
  <c r="P223" i="2"/>
  <c r="R223" i="2" l="1"/>
  <c r="S223" i="2" s="1"/>
  <c r="T223" i="2" s="1"/>
  <c r="G225" i="1"/>
  <c r="K225" i="1"/>
  <c r="M225" i="1"/>
  <c r="O225" i="1"/>
  <c r="P225" i="1"/>
  <c r="I225" i="1" s="1"/>
  <c r="G26" i="1"/>
  <c r="P26" i="1" s="1"/>
  <c r="I26" i="1"/>
  <c r="K26" i="1"/>
  <c r="M26" i="1"/>
  <c r="O26" i="1"/>
  <c r="G163" i="1"/>
  <c r="P163" i="1" s="1"/>
  <c r="I163" i="1" s="1"/>
  <c r="K163" i="1"/>
  <c r="M163" i="1"/>
  <c r="O163" i="1"/>
  <c r="G8" i="1"/>
  <c r="P8" i="1" s="1"/>
  <c r="I8" i="1" s="1"/>
  <c r="K8" i="1"/>
  <c r="M8" i="1"/>
  <c r="O8" i="1"/>
  <c r="G9" i="1"/>
  <c r="P9" i="1" s="1"/>
  <c r="I9" i="1" s="1"/>
  <c r="K9" i="1"/>
  <c r="M9" i="1"/>
  <c r="O9" i="1"/>
  <c r="B1361" i="2"/>
  <c r="H1361" i="2"/>
  <c r="L1361" i="2"/>
  <c r="N1361" i="2"/>
  <c r="P1361" i="2"/>
  <c r="Q1361" i="2"/>
  <c r="F223" i="2" l="1"/>
  <c r="A223" i="2" s="1"/>
  <c r="J1361" i="2"/>
  <c r="R1361" i="2" s="1"/>
  <c r="S1361" i="2" s="1"/>
  <c r="T1361" i="2" s="1"/>
  <c r="Q225" i="1"/>
  <c r="R225" i="1" s="1"/>
  <c r="S225" i="1" s="1"/>
  <c r="E225" i="1" s="1"/>
  <c r="Q26" i="1"/>
  <c r="R26" i="1" s="1"/>
  <c r="S26" i="1" s="1"/>
  <c r="E26" i="1" s="1"/>
  <c r="Q163" i="1"/>
  <c r="R163" i="1" s="1"/>
  <c r="S163" i="1" s="1"/>
  <c r="E163" i="1" s="1"/>
  <c r="Q8" i="1"/>
  <c r="R8" i="1" s="1"/>
  <c r="S8" i="1" s="1"/>
  <c r="E8" i="1" s="1"/>
  <c r="Q9" i="1"/>
  <c r="R9" i="1" s="1"/>
  <c r="S9" i="1" s="1"/>
  <c r="E9" i="1" s="1"/>
  <c r="B1036" i="2"/>
  <c r="H1036" i="2"/>
  <c r="Q1036" i="2" s="1"/>
  <c r="J1036" i="2"/>
  <c r="L1036" i="2"/>
  <c r="N1036" i="2"/>
  <c r="P1036" i="2"/>
  <c r="B983" i="2"/>
  <c r="H983" i="2"/>
  <c r="Q983" i="2" s="1"/>
  <c r="J983" i="2"/>
  <c r="L983" i="2"/>
  <c r="N983" i="2"/>
  <c r="P983" i="2"/>
  <c r="B574" i="2"/>
  <c r="H574" i="2"/>
  <c r="Q574" i="2" s="1"/>
  <c r="J574" i="2"/>
  <c r="L574" i="2"/>
  <c r="N574" i="2"/>
  <c r="P574" i="2"/>
  <c r="B575" i="2"/>
  <c r="H575" i="2"/>
  <c r="Q575" i="2" s="1"/>
  <c r="J575" i="2"/>
  <c r="L575" i="2"/>
  <c r="N575" i="2"/>
  <c r="P575" i="2"/>
  <c r="B571" i="2"/>
  <c r="H571" i="2"/>
  <c r="Q571" i="2" s="1"/>
  <c r="J571" i="2"/>
  <c r="L571" i="2"/>
  <c r="N571" i="2"/>
  <c r="P571" i="2"/>
  <c r="B572" i="2"/>
  <c r="H572" i="2"/>
  <c r="Q572" i="2" s="1"/>
  <c r="J572" i="2"/>
  <c r="L572" i="2"/>
  <c r="N572" i="2"/>
  <c r="P572" i="2"/>
  <c r="B573" i="2"/>
  <c r="H573" i="2"/>
  <c r="Q573" i="2" s="1"/>
  <c r="J573" i="2"/>
  <c r="L573" i="2"/>
  <c r="N573" i="2"/>
  <c r="P573" i="2"/>
  <c r="B567" i="2"/>
  <c r="H567" i="2"/>
  <c r="Q567" i="2" s="1"/>
  <c r="J567" i="2"/>
  <c r="L567" i="2"/>
  <c r="N567" i="2"/>
  <c r="P567" i="2"/>
  <c r="B566" i="2"/>
  <c r="H566" i="2"/>
  <c r="Q566" i="2" s="1"/>
  <c r="J566" i="2"/>
  <c r="L566" i="2"/>
  <c r="N566" i="2"/>
  <c r="P566" i="2"/>
  <c r="B565" i="2"/>
  <c r="H565" i="2"/>
  <c r="Q565" i="2" s="1"/>
  <c r="J565" i="2"/>
  <c r="L565" i="2"/>
  <c r="N565" i="2"/>
  <c r="P565" i="2"/>
  <c r="J3" i="2"/>
  <c r="J4" i="2"/>
  <c r="J2321" i="2"/>
  <c r="J5" i="2"/>
  <c r="J6" i="2"/>
  <c r="J7" i="2"/>
  <c r="J8" i="2"/>
  <c r="J9" i="2"/>
  <c r="J12" i="2"/>
  <c r="J13" i="2"/>
  <c r="J14" i="2"/>
  <c r="J15" i="2"/>
  <c r="J17" i="2"/>
  <c r="J19" i="2"/>
  <c r="J20" i="2"/>
  <c r="J22" i="2"/>
  <c r="J21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7" i="2"/>
  <c r="J86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2352" i="2"/>
  <c r="J132" i="2"/>
  <c r="J133" i="2"/>
  <c r="J134" i="2"/>
  <c r="J135" i="2"/>
  <c r="J136" i="2"/>
  <c r="J2354" i="2"/>
  <c r="J137" i="2"/>
  <c r="J2355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4" i="2"/>
  <c r="J226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382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388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4" i="2"/>
  <c r="J343" i="2"/>
  <c r="J345" i="2"/>
  <c r="J346" i="2"/>
  <c r="J348" i="2"/>
  <c r="J347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2494" i="2"/>
  <c r="J513" i="2"/>
  <c r="J514" i="2"/>
  <c r="J515" i="2"/>
  <c r="J516" i="2"/>
  <c r="J517" i="2"/>
  <c r="J519" i="2"/>
  <c r="J520" i="2"/>
  <c r="J521" i="2"/>
  <c r="J522" i="2"/>
  <c r="J523" i="2"/>
  <c r="J2506" i="2"/>
  <c r="J526" i="2"/>
  <c r="J529" i="2"/>
  <c r="J528" i="2"/>
  <c r="J530" i="2"/>
  <c r="J531" i="2"/>
  <c r="J532" i="2"/>
  <c r="J533" i="2"/>
  <c r="J534" i="2"/>
  <c r="J535" i="2"/>
  <c r="J536" i="2"/>
  <c r="J537" i="2"/>
  <c r="J538" i="2"/>
  <c r="J539" i="2"/>
  <c r="J540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8" i="2"/>
  <c r="J569" i="2"/>
  <c r="J570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9" i="2"/>
  <c r="J600" i="2"/>
  <c r="J601" i="2"/>
  <c r="J602" i="2"/>
  <c r="J603" i="2"/>
  <c r="J604" i="2"/>
  <c r="J605" i="2"/>
  <c r="J2584" i="2"/>
  <c r="J606" i="2"/>
  <c r="J607" i="2"/>
  <c r="J2586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9" i="2"/>
  <c r="J630" i="2"/>
  <c r="J631" i="2"/>
  <c r="J632" i="2"/>
  <c r="J633" i="2"/>
  <c r="J634" i="2"/>
  <c r="J635" i="2"/>
  <c r="J636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60" i="2"/>
  <c r="J759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1" i="2"/>
  <c r="J792" i="2"/>
  <c r="J793" i="2"/>
  <c r="J794" i="2"/>
  <c r="J795" i="2"/>
  <c r="J796" i="2"/>
  <c r="J797" i="2"/>
  <c r="J798" i="2"/>
  <c r="J799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4" i="2"/>
  <c r="J825" i="2"/>
  <c r="J826" i="2"/>
  <c r="J827" i="2"/>
  <c r="J828" i="2"/>
  <c r="J830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4" i="2"/>
  <c r="J955" i="2"/>
  <c r="J956" i="2"/>
  <c r="J957" i="2"/>
  <c r="J958" i="2"/>
  <c r="J959" i="2"/>
  <c r="J960" i="2"/>
  <c r="J962" i="2"/>
  <c r="J963" i="2"/>
  <c r="J964" i="2"/>
  <c r="J965" i="2"/>
  <c r="J966" i="2"/>
  <c r="J2700" i="2"/>
  <c r="J2702" i="2"/>
  <c r="J967" i="2"/>
  <c r="J968" i="2"/>
  <c r="J969" i="2"/>
  <c r="J970" i="2"/>
  <c r="J971" i="2"/>
  <c r="J972" i="2"/>
  <c r="J974" i="2"/>
  <c r="J973" i="2"/>
  <c r="J975" i="2"/>
  <c r="J976" i="2"/>
  <c r="J977" i="2"/>
  <c r="J978" i="2"/>
  <c r="J979" i="2"/>
  <c r="J980" i="2"/>
  <c r="J981" i="2"/>
  <c r="J982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2708" i="2"/>
  <c r="J1011" i="2"/>
  <c r="J1012" i="2"/>
  <c r="J1013" i="2"/>
  <c r="J1014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9" i="2"/>
  <c r="J1040" i="2"/>
  <c r="J1041" i="2"/>
  <c r="J1042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1" i="2"/>
  <c r="J1070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6" i="2"/>
  <c r="J1085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2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81" i="2"/>
  <c r="J1182" i="2"/>
  <c r="J1183" i="2"/>
  <c r="J1184" i="2"/>
  <c r="J1185" i="2"/>
  <c r="J1187" i="2"/>
  <c r="J1188" i="2"/>
  <c r="J1189" i="2"/>
  <c r="J1190" i="2"/>
  <c r="J1191" i="2"/>
  <c r="J1192" i="2"/>
  <c r="J1193" i="2"/>
  <c r="J1194" i="2"/>
  <c r="J1195" i="2"/>
  <c r="J1196" i="2"/>
  <c r="J1197" i="2"/>
  <c r="J2757" i="2"/>
  <c r="J2762" i="2"/>
  <c r="J1198" i="2"/>
  <c r="J1199" i="2"/>
  <c r="J1200" i="2"/>
  <c r="J1201" i="2"/>
  <c r="J1202" i="2"/>
  <c r="J1203" i="2"/>
  <c r="J1204" i="2"/>
  <c r="J1205" i="2"/>
  <c r="J1206" i="2"/>
  <c r="J1207" i="2"/>
  <c r="J1208" i="2"/>
  <c r="J276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50" i="2"/>
  <c r="J1249" i="2"/>
  <c r="J1251" i="2"/>
  <c r="J1252" i="2"/>
  <c r="J1253" i="2"/>
  <c r="J1254" i="2"/>
  <c r="J1255" i="2"/>
  <c r="J1256" i="2"/>
  <c r="J1257" i="2"/>
  <c r="J1261" i="2"/>
  <c r="J1260" i="2"/>
  <c r="J1259" i="2"/>
  <c r="J1258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8" i="2"/>
  <c r="J1319" i="2"/>
  <c r="J1321" i="2"/>
  <c r="J1322" i="2"/>
  <c r="J1323" i="2"/>
  <c r="J1320" i="2"/>
  <c r="J1324" i="2"/>
  <c r="J1325" i="2"/>
  <c r="J1326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2" i="2"/>
  <c r="J1363" i="2"/>
  <c r="J1364" i="2"/>
  <c r="J1365" i="2"/>
  <c r="J1366" i="2"/>
  <c r="J1367" i="2"/>
  <c r="J1368" i="2"/>
  <c r="J1369" i="2"/>
  <c r="J1374" i="2"/>
  <c r="J1373" i="2"/>
  <c r="J1372" i="2"/>
  <c r="J1371" i="2"/>
  <c r="J1370" i="2"/>
  <c r="J1375" i="2"/>
  <c r="J1376" i="2"/>
  <c r="J1377" i="2"/>
  <c r="J1378" i="2"/>
  <c r="J1380" i="2"/>
  <c r="J2816" i="2"/>
  <c r="J1382" i="2"/>
  <c r="J1383" i="2"/>
  <c r="J1385" i="2"/>
  <c r="J1386" i="2"/>
  <c r="J1387" i="2"/>
  <c r="J1388" i="2"/>
  <c r="J1389" i="2"/>
  <c r="J1390" i="2"/>
  <c r="J1391" i="2"/>
  <c r="J1392" i="2"/>
  <c r="J2817" i="2"/>
  <c r="J1393" i="2"/>
  <c r="J1394" i="2"/>
  <c r="J1395" i="2"/>
  <c r="J1396" i="2"/>
  <c r="J1397" i="2"/>
  <c r="J1398" i="2"/>
  <c r="J1399" i="2"/>
  <c r="J1400" i="2"/>
  <c r="J1401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20" i="2"/>
  <c r="J2825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9" i="2"/>
  <c r="J1510" i="2"/>
  <c r="J1511" i="2"/>
  <c r="J1512" i="2"/>
  <c r="J1513" i="2"/>
  <c r="J1515" i="2"/>
  <c r="J1516" i="2"/>
  <c r="J1520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3" i="2"/>
  <c r="J1542" i="2"/>
  <c r="J1544" i="2"/>
  <c r="J1545" i="2"/>
  <c r="J1547" i="2"/>
  <c r="J1546" i="2"/>
  <c r="J1548" i="2"/>
  <c r="J1549" i="2"/>
  <c r="J1550" i="2"/>
  <c r="J1551" i="2"/>
  <c r="J2871" i="2"/>
  <c r="J1552" i="2"/>
  <c r="J1553" i="2"/>
  <c r="J1554" i="2"/>
  <c r="J2872" i="2"/>
  <c r="J2873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2916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5" i="2"/>
  <c r="J1736" i="2"/>
  <c r="J1737" i="2"/>
  <c r="J1738" i="2"/>
  <c r="J1739" i="2"/>
  <c r="J1741" i="2"/>
  <c r="J1740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1" i="2"/>
  <c r="J1762" i="2"/>
  <c r="J1763" i="2"/>
  <c r="J1764" i="2"/>
  <c r="J1765" i="2"/>
  <c r="J1766" i="2"/>
  <c r="J1771" i="2"/>
  <c r="J1772" i="2"/>
  <c r="J1774" i="2"/>
  <c r="J1775" i="2"/>
  <c r="J1776" i="2"/>
  <c r="J1777" i="2"/>
  <c r="J1778" i="2"/>
  <c r="J1779" i="2"/>
  <c r="J1780" i="2"/>
  <c r="J1781" i="2"/>
  <c r="J2946" i="2"/>
  <c r="J1784" i="2"/>
  <c r="J1785" i="2"/>
  <c r="J1786" i="2"/>
  <c r="J1787" i="2"/>
  <c r="J1789" i="2"/>
  <c r="J1788" i="2"/>
  <c r="J1790" i="2"/>
  <c r="J1791" i="2"/>
  <c r="J1792" i="2"/>
  <c r="J1793" i="2"/>
  <c r="J1794" i="2"/>
  <c r="J1795" i="2"/>
  <c r="J1796" i="2"/>
  <c r="J2957" i="2"/>
  <c r="J1797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6" i="2"/>
  <c r="J1825" i="2"/>
  <c r="J1824" i="2"/>
  <c r="J1827" i="2"/>
  <c r="J1828" i="2"/>
  <c r="J1829" i="2"/>
  <c r="J1835" i="2"/>
  <c r="J1836" i="2"/>
  <c r="J1837" i="2"/>
  <c r="J1838" i="2"/>
  <c r="J1839" i="2"/>
  <c r="J1840" i="2"/>
  <c r="J1841" i="2"/>
  <c r="J1842" i="2"/>
  <c r="J1843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70" i="2"/>
  <c r="J1871" i="2"/>
  <c r="J1872" i="2"/>
  <c r="J1873" i="2"/>
  <c r="J1874" i="2"/>
  <c r="J1875" i="2"/>
  <c r="J1876" i="2"/>
  <c r="J1878" i="2"/>
  <c r="J1879" i="2"/>
  <c r="J1880" i="2"/>
  <c r="J1881" i="2"/>
  <c r="J1882" i="2"/>
  <c r="J1883" i="2"/>
  <c r="J1885" i="2"/>
  <c r="J1886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3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3" i="2"/>
  <c r="J2014" i="2"/>
  <c r="J2015" i="2"/>
  <c r="J2016" i="2"/>
  <c r="J2017" i="2"/>
  <c r="J2018" i="2"/>
  <c r="J2019" i="2"/>
  <c r="J2023" i="2"/>
  <c r="J2024" i="2"/>
  <c r="J2025" i="2"/>
  <c r="J2026" i="2"/>
  <c r="J2027" i="2"/>
  <c r="J2028" i="2"/>
  <c r="J2029" i="2"/>
  <c r="J2030" i="2"/>
  <c r="J2031" i="2"/>
  <c r="J2032" i="2"/>
  <c r="J2034" i="2"/>
  <c r="J2033" i="2"/>
  <c r="J2035" i="2"/>
  <c r="J2037" i="2"/>
  <c r="J2036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4" i="2"/>
  <c r="J2075" i="2"/>
  <c r="J2076" i="2"/>
  <c r="J2077" i="2"/>
  <c r="J2078" i="2"/>
  <c r="J2079" i="2"/>
  <c r="J2080" i="2"/>
  <c r="J2081" i="2"/>
  <c r="J3041" i="2"/>
  <c r="J2082" i="2"/>
  <c r="J2083" i="2"/>
  <c r="J2084" i="2"/>
  <c r="J2085" i="2"/>
  <c r="J2086" i="2"/>
  <c r="J2087" i="2"/>
  <c r="J2088" i="2"/>
  <c r="J2089" i="2"/>
  <c r="J2091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9" i="2"/>
  <c r="J2120" i="2"/>
  <c r="J2122" i="2"/>
  <c r="J2123" i="2"/>
  <c r="J2124" i="2"/>
  <c r="J2125" i="2"/>
  <c r="J2126" i="2"/>
  <c r="J2128" i="2"/>
  <c r="J2127" i="2"/>
  <c r="J2134" i="2"/>
  <c r="J2133" i="2"/>
  <c r="J2132" i="2"/>
  <c r="J2131" i="2"/>
  <c r="J2130" i="2"/>
  <c r="J2129" i="2"/>
  <c r="J2145" i="2"/>
  <c r="J2144" i="2"/>
  <c r="J2143" i="2"/>
  <c r="J2142" i="2"/>
  <c r="J2141" i="2"/>
  <c r="J2140" i="2"/>
  <c r="J2139" i="2"/>
  <c r="J2138" i="2"/>
  <c r="J2137" i="2"/>
  <c r="J2136" i="2"/>
  <c r="J2135" i="2"/>
  <c r="J2150" i="2"/>
  <c r="J2149" i="2"/>
  <c r="J2148" i="2"/>
  <c r="J2147" i="2"/>
  <c r="J2146" i="2"/>
  <c r="J2152" i="2"/>
  <c r="J2151" i="2"/>
  <c r="J2153" i="2"/>
  <c r="J2154" i="2"/>
  <c r="J2155" i="2"/>
  <c r="J2156" i="2"/>
  <c r="J2157" i="2"/>
  <c r="J2158" i="2"/>
  <c r="J2159" i="2"/>
  <c r="J2160" i="2"/>
  <c r="J2161" i="2"/>
  <c r="J2162" i="2"/>
  <c r="J2163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3" i="2"/>
  <c r="J2192" i="2"/>
  <c r="J2194" i="2"/>
  <c r="J2195" i="2"/>
  <c r="J2196" i="2"/>
  <c r="J2197" i="2"/>
  <c r="J2198" i="2"/>
  <c r="J2199" i="2"/>
  <c r="J2200" i="2"/>
  <c r="J2202" i="2"/>
  <c r="J2201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7" i="2"/>
  <c r="J2216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5" i="2"/>
  <c r="J2244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3080" i="2"/>
  <c r="J2312" i="2"/>
  <c r="J2313" i="2"/>
  <c r="J2314" i="2"/>
  <c r="J2315" i="2"/>
  <c r="J2316" i="2"/>
  <c r="J2317" i="2"/>
  <c r="J2318" i="2"/>
  <c r="J2319" i="2"/>
  <c r="J2320" i="2"/>
  <c r="J2322" i="2"/>
  <c r="J2323" i="2"/>
  <c r="J2324" i="2"/>
  <c r="J2325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3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3" i="2"/>
  <c r="J2384" i="2"/>
  <c r="J2385" i="2"/>
  <c r="J2386" i="2"/>
  <c r="J2387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5" i="2"/>
  <c r="J2496" i="2"/>
  <c r="J2497" i="2"/>
  <c r="J2498" i="2"/>
  <c r="J2499" i="2"/>
  <c r="J2500" i="2"/>
  <c r="J2501" i="2"/>
  <c r="J2502" i="2"/>
  <c r="J2503" i="2"/>
  <c r="J2504" i="2"/>
  <c r="J2505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4" i="2"/>
  <c r="J2525" i="2"/>
  <c r="J2526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5" i="2"/>
  <c r="J2587" i="2"/>
  <c r="J2588" i="2"/>
  <c r="J2589" i="2"/>
  <c r="J2590" i="2"/>
  <c r="J2591" i="2"/>
  <c r="J2592" i="2"/>
  <c r="J2593" i="2"/>
  <c r="J2594" i="2"/>
  <c r="J2595" i="2"/>
  <c r="J637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79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2" i="2"/>
  <c r="J2673" i="2"/>
  <c r="J2674" i="2"/>
  <c r="J2675" i="2"/>
  <c r="J2676" i="2"/>
  <c r="J2678" i="2"/>
  <c r="J2679" i="2"/>
  <c r="J2680" i="2"/>
  <c r="J2681" i="2"/>
  <c r="J2682" i="2"/>
  <c r="J2683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1" i="2"/>
  <c r="J2703" i="2"/>
  <c r="J2704" i="2"/>
  <c r="J2705" i="2"/>
  <c r="J2706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8" i="2"/>
  <c r="J2759" i="2"/>
  <c r="J2760" i="2"/>
  <c r="J2761" i="2"/>
  <c r="J2763" i="2"/>
  <c r="J2764" i="2"/>
  <c r="J2765" i="2"/>
  <c r="J2766" i="2"/>
  <c r="J2767" i="2"/>
  <c r="J2769" i="2"/>
  <c r="J2770" i="2"/>
  <c r="J2771" i="2"/>
  <c r="J2772" i="2"/>
  <c r="J2773" i="2"/>
  <c r="J2774" i="2"/>
  <c r="J2775" i="2"/>
  <c r="J2776" i="2"/>
  <c r="J2777" i="2"/>
  <c r="J2778" i="2"/>
  <c r="J2779" i="2"/>
  <c r="J1280" i="2"/>
  <c r="J1281" i="2"/>
  <c r="J2780" i="2"/>
  <c r="J1283" i="2"/>
  <c r="J1282" i="2"/>
  <c r="J2781" i="2"/>
  <c r="J2782" i="2"/>
  <c r="J2783" i="2"/>
  <c r="J2784" i="2"/>
  <c r="J2785" i="2"/>
  <c r="J2786" i="2"/>
  <c r="J2787" i="2"/>
  <c r="J2788" i="2"/>
  <c r="J2789" i="2"/>
  <c r="J2790" i="2"/>
  <c r="J1317" i="2"/>
  <c r="J2791" i="2"/>
  <c r="J2792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1379" i="2"/>
  <c r="J2818" i="2"/>
  <c r="J2819" i="2"/>
  <c r="J2820" i="2"/>
  <c r="J2821" i="2"/>
  <c r="J2822" i="2"/>
  <c r="J2823" i="2"/>
  <c r="J2824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7" i="2"/>
  <c r="J2918" i="2"/>
  <c r="J2919" i="2"/>
  <c r="J2920" i="2"/>
  <c r="J2921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7" i="2"/>
  <c r="J2948" i="2"/>
  <c r="J2949" i="2"/>
  <c r="J2950" i="2"/>
  <c r="J2951" i="2"/>
  <c r="J2952" i="2"/>
  <c r="J2953" i="2"/>
  <c r="J2954" i="2"/>
  <c r="J2955" i="2"/>
  <c r="J2956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1844" i="2"/>
  <c r="J184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8" i="2"/>
  <c r="J2999" i="2"/>
  <c r="J3000" i="2"/>
  <c r="J3001" i="2"/>
  <c r="J3002" i="2"/>
  <c r="J3003" i="2"/>
  <c r="J3004" i="2"/>
  <c r="J3005" i="2"/>
  <c r="J3006" i="2"/>
  <c r="J3007" i="2"/>
  <c r="J3009" i="2"/>
  <c r="J1922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8" i="2"/>
  <c r="J3059" i="2"/>
  <c r="J3060" i="2"/>
  <c r="J3061" i="2"/>
  <c r="J3062" i="2"/>
  <c r="J3063" i="2"/>
  <c r="J3064" i="2"/>
  <c r="J3065" i="2"/>
  <c r="J3066" i="2"/>
  <c r="J3067" i="2"/>
  <c r="J3068" i="2"/>
  <c r="J3071" i="2"/>
  <c r="J3072" i="2"/>
  <c r="J3073" i="2"/>
  <c r="J3074" i="2"/>
  <c r="J3075" i="2"/>
  <c r="J3076" i="2"/>
  <c r="J3077" i="2"/>
  <c r="J3078" i="2"/>
  <c r="J3079" i="2"/>
  <c r="F1361" i="2" l="1"/>
  <c r="A1361" i="2" s="1"/>
  <c r="R1036" i="2"/>
  <c r="R983" i="2"/>
  <c r="S983" i="2" s="1"/>
  <c r="T983" i="2" s="1"/>
  <c r="R573" i="2"/>
  <c r="R571" i="2"/>
  <c r="S571" i="2" s="1"/>
  <c r="T571" i="2" s="1"/>
  <c r="R574" i="2"/>
  <c r="S574" i="2" s="1"/>
  <c r="T574" i="2" s="1"/>
  <c r="F574" i="2" s="1"/>
  <c r="R565" i="2"/>
  <c r="S565" i="2" s="1"/>
  <c r="T565" i="2" s="1"/>
  <c r="R567" i="2"/>
  <c r="R572" i="2"/>
  <c r="S572" i="2" s="1"/>
  <c r="T572" i="2" s="1"/>
  <c r="R575" i="2"/>
  <c r="S575" i="2" s="1"/>
  <c r="T575" i="2" s="1"/>
  <c r="S1036" i="2"/>
  <c r="T1036" i="2" s="1"/>
  <c r="R566" i="2"/>
  <c r="S566" i="2" s="1"/>
  <c r="T566" i="2" s="1"/>
  <c r="S573" i="2"/>
  <c r="T573" i="2" s="1"/>
  <c r="F573" i="2" s="1"/>
  <c r="S567" i="2"/>
  <c r="T567" i="2" s="1"/>
  <c r="G377" i="1"/>
  <c r="P377" i="1" s="1"/>
  <c r="I377" i="1" s="1"/>
  <c r="K377" i="1"/>
  <c r="M377" i="1"/>
  <c r="O377" i="1"/>
  <c r="G369" i="1"/>
  <c r="P369" i="1" s="1"/>
  <c r="I369" i="1"/>
  <c r="K369" i="1"/>
  <c r="M369" i="1"/>
  <c r="O369" i="1"/>
  <c r="G31" i="1"/>
  <c r="P31" i="1" s="1"/>
  <c r="I31" i="1" s="1"/>
  <c r="K31" i="1"/>
  <c r="M31" i="1"/>
  <c r="O31" i="1"/>
  <c r="G103" i="1"/>
  <c r="P103" i="1" s="1"/>
  <c r="I103" i="1"/>
  <c r="K103" i="1"/>
  <c r="M103" i="1"/>
  <c r="O103" i="1"/>
  <c r="B2996" i="2"/>
  <c r="H2996" i="2"/>
  <c r="L2996" i="2"/>
  <c r="N2996" i="2"/>
  <c r="P2996" i="2"/>
  <c r="Q2996" i="2"/>
  <c r="B1884" i="2"/>
  <c r="H1884" i="2"/>
  <c r="Q1884" i="2" s="1"/>
  <c r="J1884" i="2" s="1"/>
  <c r="L1884" i="2"/>
  <c r="N1884" i="2"/>
  <c r="P1884" i="2"/>
  <c r="B1783" i="2"/>
  <c r="H1783" i="2"/>
  <c r="Q1783" i="2" s="1"/>
  <c r="J1783" i="2" s="1"/>
  <c r="L1783" i="2"/>
  <c r="N1783" i="2"/>
  <c r="P1783" i="2"/>
  <c r="B1592" i="2"/>
  <c r="H1592" i="2"/>
  <c r="Q1592" i="2" s="1"/>
  <c r="J1592" i="2" s="1"/>
  <c r="L1592" i="2"/>
  <c r="N1592" i="2"/>
  <c r="P1592" i="2"/>
  <c r="B1393" i="2"/>
  <c r="H1393" i="2"/>
  <c r="Q1393" i="2" s="1"/>
  <c r="L1393" i="2"/>
  <c r="N1393" i="2"/>
  <c r="P1393" i="2"/>
  <c r="B2816" i="2"/>
  <c r="H2816" i="2"/>
  <c r="Q2816" i="2" s="1"/>
  <c r="L2816" i="2"/>
  <c r="N2816" i="2"/>
  <c r="P2816" i="2"/>
  <c r="B1167" i="2"/>
  <c r="H1167" i="2"/>
  <c r="Q1167" i="2" s="1"/>
  <c r="L1167" i="2"/>
  <c r="N1167" i="2"/>
  <c r="P1167" i="2"/>
  <c r="B1162" i="2"/>
  <c r="H1162" i="2"/>
  <c r="Q1162" i="2" s="1"/>
  <c r="L1162" i="2"/>
  <c r="N1162" i="2"/>
  <c r="P1162" i="2"/>
  <c r="B1051" i="2"/>
  <c r="H1051" i="2"/>
  <c r="Q1051" i="2" s="1"/>
  <c r="L1051" i="2"/>
  <c r="N1051" i="2"/>
  <c r="P1051" i="2"/>
  <c r="B946" i="2"/>
  <c r="H946" i="2"/>
  <c r="Q946" i="2" s="1"/>
  <c r="L946" i="2"/>
  <c r="N946" i="2"/>
  <c r="P946" i="2"/>
  <c r="F1036" i="2" l="1"/>
  <c r="A1036" i="2" s="1"/>
  <c r="F571" i="2"/>
  <c r="A571" i="2" s="1"/>
  <c r="F566" i="2"/>
  <c r="A566" i="2" s="1"/>
  <c r="A573" i="2"/>
  <c r="A574" i="2"/>
  <c r="F983" i="2"/>
  <c r="A983" i="2" s="1"/>
  <c r="F575" i="2"/>
  <c r="A575" i="2" s="1"/>
  <c r="F572" i="2"/>
  <c r="A572" i="2" s="1"/>
  <c r="F567" i="2"/>
  <c r="A567" i="2" s="1"/>
  <c r="F565" i="2"/>
  <c r="A565" i="2" s="1"/>
  <c r="J2996" i="2"/>
  <c r="R2996" i="2" s="1"/>
  <c r="S2996" i="2" s="1"/>
  <c r="T2996" i="2" s="1"/>
  <c r="R1592" i="2"/>
  <c r="S1592" i="2" s="1"/>
  <c r="T1592" i="2" s="1"/>
  <c r="R1884" i="2"/>
  <c r="S1884" i="2" s="1"/>
  <c r="T1884" i="2" s="1"/>
  <c r="R1393" i="2"/>
  <c r="S1393" i="2" s="1"/>
  <c r="T1393" i="2" s="1"/>
  <c r="R1783" i="2"/>
  <c r="S1783" i="2" s="1"/>
  <c r="T1783" i="2" s="1"/>
  <c r="F1783" i="2" s="1"/>
  <c r="Q377" i="1"/>
  <c r="R377" i="1" s="1"/>
  <c r="S377" i="1" s="1"/>
  <c r="E377" i="1" s="1"/>
  <c r="Q369" i="1"/>
  <c r="R369" i="1" s="1"/>
  <c r="S369" i="1" s="1"/>
  <c r="E369" i="1" s="1"/>
  <c r="Q31" i="1"/>
  <c r="R31" i="1" s="1"/>
  <c r="S31" i="1" s="1"/>
  <c r="E31" i="1" s="1"/>
  <c r="Q103" i="1"/>
  <c r="R103" i="1" s="1"/>
  <c r="S103" i="1" s="1"/>
  <c r="E103" i="1" s="1"/>
  <c r="R1167" i="2"/>
  <c r="S1167" i="2" s="1"/>
  <c r="T1167" i="2" s="1"/>
  <c r="F1167" i="2" s="1"/>
  <c r="R2816" i="2"/>
  <c r="S2816" i="2" s="1"/>
  <c r="T2816" i="2" s="1"/>
  <c r="R946" i="2"/>
  <c r="S946" i="2" s="1"/>
  <c r="T946" i="2" s="1"/>
  <c r="R1162" i="2"/>
  <c r="S1162" i="2" s="1"/>
  <c r="T1162" i="2" s="1"/>
  <c r="F1162" i="2" s="1"/>
  <c r="R1051" i="2"/>
  <c r="S1051" i="2" s="1"/>
  <c r="T1051" i="2" s="1"/>
  <c r="G152" i="1"/>
  <c r="P152" i="1" s="1"/>
  <c r="I152" i="1"/>
  <c r="K152" i="1"/>
  <c r="M152" i="1"/>
  <c r="F1884" i="2" l="1"/>
  <c r="A1884" i="2" s="1"/>
  <c r="F2816" i="2"/>
  <c r="A2816" i="2" s="1"/>
  <c r="A1162" i="2"/>
  <c r="A1167" i="2"/>
  <c r="A1783" i="2"/>
  <c r="F1393" i="2"/>
  <c r="A1393" i="2" s="1"/>
  <c r="F1051" i="2"/>
  <c r="A1051" i="2" s="1"/>
  <c r="F2996" i="2"/>
  <c r="A2996" i="2" s="1"/>
  <c r="F1592" i="2"/>
  <c r="A1592" i="2" s="1"/>
  <c r="F946" i="2"/>
  <c r="A946" i="2" s="1"/>
  <c r="Q152" i="1"/>
  <c r="R152" i="1" s="1"/>
  <c r="S152" i="1" s="1"/>
  <c r="O152" i="1" s="1"/>
  <c r="E152" i="1" s="1"/>
  <c r="B2092" i="2"/>
  <c r="H2092" i="2"/>
  <c r="Q2092" i="2" s="1"/>
  <c r="J2092" i="2" s="1"/>
  <c r="L2092" i="2"/>
  <c r="N2092" i="2"/>
  <c r="B2091" i="2"/>
  <c r="H2091" i="2"/>
  <c r="Q2091" i="2" s="1"/>
  <c r="L2091" i="2"/>
  <c r="N2091" i="2"/>
  <c r="B2090" i="2"/>
  <c r="H2090" i="2"/>
  <c r="Q2090" i="2" s="1"/>
  <c r="J2090" i="2" s="1"/>
  <c r="L2090" i="2"/>
  <c r="N2090" i="2"/>
  <c r="B2089" i="2"/>
  <c r="H2089" i="2"/>
  <c r="Q2089" i="2" s="1"/>
  <c r="L2089" i="2"/>
  <c r="N2089" i="2"/>
  <c r="B2088" i="2"/>
  <c r="H2088" i="2"/>
  <c r="Q2088" i="2" s="1"/>
  <c r="L2088" i="2"/>
  <c r="N2088" i="2"/>
  <c r="B2028" i="2"/>
  <c r="H2028" i="2"/>
  <c r="Q2028" i="2" s="1"/>
  <c r="L2028" i="2"/>
  <c r="N2028" i="2"/>
  <c r="B1782" i="2"/>
  <c r="H1782" i="2"/>
  <c r="Q1782" i="2" s="1"/>
  <c r="J1782" i="2" s="1"/>
  <c r="L1782" i="2"/>
  <c r="N1782" i="2"/>
  <c r="B2871" i="2"/>
  <c r="H2871" i="2"/>
  <c r="Q2871" i="2" s="1"/>
  <c r="L2871" i="2"/>
  <c r="N2871" i="2"/>
  <c r="B1552" i="2"/>
  <c r="H1552" i="2"/>
  <c r="Q1552" i="2" s="1"/>
  <c r="L1552" i="2"/>
  <c r="N1552" i="2"/>
  <c r="B1554" i="2"/>
  <c r="H1554" i="2"/>
  <c r="Q1554" i="2" s="1"/>
  <c r="L1554" i="2"/>
  <c r="N1554" i="2"/>
  <c r="B2872" i="2"/>
  <c r="H2872" i="2"/>
  <c r="Q2872" i="2" s="1"/>
  <c r="L2872" i="2"/>
  <c r="N2872" i="2"/>
  <c r="B2873" i="2"/>
  <c r="H2873" i="2"/>
  <c r="Q2873" i="2" s="1"/>
  <c r="L2873" i="2"/>
  <c r="N2873" i="2"/>
  <c r="B2870" i="2"/>
  <c r="H2870" i="2"/>
  <c r="Q2870" i="2" s="1"/>
  <c r="L2870" i="2"/>
  <c r="N2870" i="2"/>
  <c r="B1306" i="2"/>
  <c r="H1306" i="2"/>
  <c r="Q1306" i="2" s="1"/>
  <c r="L1306" i="2"/>
  <c r="N1306" i="2"/>
  <c r="B1307" i="2"/>
  <c r="H1307" i="2"/>
  <c r="Q1307" i="2" s="1"/>
  <c r="L1307" i="2"/>
  <c r="N1307" i="2"/>
  <c r="B1180" i="2"/>
  <c r="H1180" i="2"/>
  <c r="Q1180" i="2" s="1"/>
  <c r="J1180" i="2" s="1"/>
  <c r="L1180" i="2"/>
  <c r="N1180" i="2"/>
  <c r="B1179" i="2"/>
  <c r="H1179" i="2"/>
  <c r="Q1179" i="2" s="1"/>
  <c r="J1179" i="2" s="1"/>
  <c r="L1179" i="2"/>
  <c r="N1179" i="2"/>
  <c r="B956" i="2"/>
  <c r="H956" i="2"/>
  <c r="Q956" i="2" s="1"/>
  <c r="L956" i="2"/>
  <c r="N956" i="2"/>
  <c r="B957" i="2"/>
  <c r="H957" i="2"/>
  <c r="Q957" i="2" s="1"/>
  <c r="L957" i="2"/>
  <c r="N957" i="2"/>
  <c r="B958" i="2"/>
  <c r="H958" i="2"/>
  <c r="Q958" i="2" s="1"/>
  <c r="L958" i="2"/>
  <c r="N958" i="2"/>
  <c r="B959" i="2"/>
  <c r="H959" i="2"/>
  <c r="Q959" i="2" s="1"/>
  <c r="L959" i="2"/>
  <c r="N959" i="2"/>
  <c r="B2690" i="2"/>
  <c r="H2690" i="2"/>
  <c r="Q2690" i="2" s="1"/>
  <c r="L2690" i="2"/>
  <c r="N2690" i="2"/>
  <c r="B903" i="2"/>
  <c r="H903" i="2"/>
  <c r="Q903" i="2" s="1"/>
  <c r="L903" i="2"/>
  <c r="N903" i="2"/>
  <c r="B905" i="2"/>
  <c r="H905" i="2"/>
  <c r="Q905" i="2" s="1"/>
  <c r="L905" i="2"/>
  <c r="N905" i="2"/>
  <c r="B665" i="2"/>
  <c r="H665" i="2"/>
  <c r="Q665" i="2" s="1"/>
  <c r="L665" i="2"/>
  <c r="N665" i="2"/>
  <c r="B664" i="2"/>
  <c r="H664" i="2"/>
  <c r="Q664" i="2" s="1"/>
  <c r="L664" i="2"/>
  <c r="N664" i="2"/>
  <c r="R2091" i="2" l="1"/>
  <c r="S2091" i="2" s="1"/>
  <c r="T2091" i="2" s="1"/>
  <c r="R2092" i="2"/>
  <c r="S2092" i="2" s="1"/>
  <c r="T2092" i="2" s="1"/>
  <c r="P2092" i="2" s="1"/>
  <c r="R1782" i="2"/>
  <c r="S1782" i="2" s="1"/>
  <c r="T1782" i="2" s="1"/>
  <c r="P1782" i="2" s="1"/>
  <c r="R2090" i="2"/>
  <c r="S2090" i="2" s="1"/>
  <c r="T2090" i="2" s="1"/>
  <c r="P2090" i="2" s="1"/>
  <c r="R2028" i="2"/>
  <c r="S2028" i="2" s="1"/>
  <c r="T2028" i="2" s="1"/>
  <c r="P2028" i="2" s="1"/>
  <c r="R2089" i="2"/>
  <c r="S2089" i="2" s="1"/>
  <c r="T2089" i="2" s="1"/>
  <c r="R2088" i="2"/>
  <c r="S2088" i="2" s="1"/>
  <c r="T2088" i="2" s="1"/>
  <c r="P2088" i="2" s="1"/>
  <c r="R1554" i="2"/>
  <c r="S1554" i="2" s="1"/>
  <c r="T1554" i="2" s="1"/>
  <c r="P1554" i="2" s="1"/>
  <c r="R2871" i="2"/>
  <c r="S2871" i="2" s="1"/>
  <c r="T2871" i="2" s="1"/>
  <c r="P2871" i="2" s="1"/>
  <c r="R2872" i="2"/>
  <c r="S2872" i="2" s="1"/>
  <c r="T2872" i="2" s="1"/>
  <c r="P2872" i="2" s="1"/>
  <c r="R2870" i="2"/>
  <c r="S2870" i="2" s="1"/>
  <c r="T2870" i="2" s="1"/>
  <c r="P2870" i="2" s="1"/>
  <c r="R1552" i="2"/>
  <c r="S1552" i="2" s="1"/>
  <c r="T1552" i="2" s="1"/>
  <c r="P1552" i="2" s="1"/>
  <c r="R958" i="2"/>
  <c r="S958" i="2" s="1"/>
  <c r="T958" i="2" s="1"/>
  <c r="P958" i="2" s="1"/>
  <c r="R2873" i="2"/>
  <c r="S2873" i="2" s="1"/>
  <c r="T2873" i="2" s="1"/>
  <c r="R905" i="2"/>
  <c r="S905" i="2" s="1"/>
  <c r="T905" i="2" s="1"/>
  <c r="R956" i="2"/>
  <c r="S956" i="2" s="1"/>
  <c r="T956" i="2" s="1"/>
  <c r="P956" i="2" s="1"/>
  <c r="R1306" i="2"/>
  <c r="S1306" i="2" s="1"/>
  <c r="T1306" i="2" s="1"/>
  <c r="P1306" i="2" s="1"/>
  <c r="R1307" i="2"/>
  <c r="S1307" i="2" s="1"/>
  <c r="T1307" i="2" s="1"/>
  <c r="R1180" i="2"/>
  <c r="S1180" i="2" s="1"/>
  <c r="T1180" i="2" s="1"/>
  <c r="P1180" i="2" s="1"/>
  <c r="R1179" i="2"/>
  <c r="S1179" i="2" s="1"/>
  <c r="T1179" i="2" s="1"/>
  <c r="P1179" i="2" s="1"/>
  <c r="R903" i="2"/>
  <c r="S903" i="2" s="1"/>
  <c r="T903" i="2" s="1"/>
  <c r="P903" i="2" s="1"/>
  <c r="R957" i="2"/>
  <c r="S957" i="2" s="1"/>
  <c r="T957" i="2" s="1"/>
  <c r="R959" i="2"/>
  <c r="S959" i="2" s="1"/>
  <c r="T959" i="2" s="1"/>
  <c r="R665" i="2"/>
  <c r="S665" i="2" s="1"/>
  <c r="T665" i="2" s="1"/>
  <c r="P665" i="2" s="1"/>
  <c r="R2690" i="2"/>
  <c r="S2690" i="2" s="1"/>
  <c r="T2690" i="2" s="1"/>
  <c r="P2690" i="2" s="1"/>
  <c r="R664" i="2"/>
  <c r="S664" i="2" s="1"/>
  <c r="T664" i="2" s="1"/>
  <c r="P664" i="2" s="1"/>
  <c r="G378" i="1"/>
  <c r="P378" i="1" s="1"/>
  <c r="I378" i="1"/>
  <c r="K378" i="1"/>
  <c r="G370" i="1"/>
  <c r="P370" i="1" s="1"/>
  <c r="I370" i="1" s="1"/>
  <c r="K370" i="1"/>
  <c r="O370" i="1"/>
  <c r="G322" i="1"/>
  <c r="P322" i="1" s="1"/>
  <c r="I322" i="1"/>
  <c r="K322" i="1"/>
  <c r="O322" i="1"/>
  <c r="B1796" i="2"/>
  <c r="H1796" i="2"/>
  <c r="Q1796" i="2" s="1"/>
  <c r="L1796" i="2"/>
  <c r="P1796" i="2"/>
  <c r="B1797" i="2"/>
  <c r="H1797" i="2"/>
  <c r="Q1797" i="2" s="1"/>
  <c r="L1797" i="2"/>
  <c r="P1797" i="2"/>
  <c r="B1798" i="2"/>
  <c r="H1798" i="2"/>
  <c r="Q1798" i="2" s="1"/>
  <c r="J1798" i="2" s="1"/>
  <c r="L1798" i="2"/>
  <c r="P1798" i="2"/>
  <c r="B1753" i="2"/>
  <c r="H1753" i="2"/>
  <c r="Q1753" i="2" s="1"/>
  <c r="L1753" i="2"/>
  <c r="B2911" i="2"/>
  <c r="H2911" i="2"/>
  <c r="Q2911" i="2" s="1"/>
  <c r="L2911" i="2"/>
  <c r="B1327" i="2"/>
  <c r="H1327" i="2"/>
  <c r="Q1327" i="2" s="1"/>
  <c r="J1327" i="2" s="1"/>
  <c r="L1327" i="2"/>
  <c r="P1327" i="2"/>
  <c r="B2793" i="2"/>
  <c r="H2793" i="2"/>
  <c r="Q2793" i="2" s="1"/>
  <c r="J2793" i="2" s="1"/>
  <c r="L2793" i="2"/>
  <c r="P2793" i="2"/>
  <c r="B994" i="2"/>
  <c r="H994" i="2"/>
  <c r="Q994" i="2" s="1"/>
  <c r="L994" i="2"/>
  <c r="P994" i="2"/>
  <c r="F664" i="2" l="1"/>
  <c r="A664" i="2" s="1"/>
  <c r="F2690" i="2"/>
  <c r="A2690" i="2" s="1"/>
  <c r="F665" i="2"/>
  <c r="A665" i="2" s="1"/>
  <c r="F903" i="2"/>
  <c r="A903" i="2" s="1"/>
  <c r="F1179" i="2"/>
  <c r="A1179" i="2" s="1"/>
  <c r="F1180" i="2"/>
  <c r="A1180" i="2" s="1"/>
  <c r="F1306" i="2"/>
  <c r="A1306" i="2" s="1"/>
  <c r="F956" i="2"/>
  <c r="A956" i="2" s="1"/>
  <c r="F958" i="2"/>
  <c r="A958" i="2" s="1"/>
  <c r="F1552" i="2"/>
  <c r="A1552" i="2" s="1"/>
  <c r="F2870" i="2"/>
  <c r="A2870" i="2" s="1"/>
  <c r="F2872" i="2"/>
  <c r="A2872" i="2" s="1"/>
  <c r="F2871" i="2"/>
  <c r="A2871" i="2" s="1"/>
  <c r="F1554" i="2"/>
  <c r="A1554" i="2" s="1"/>
  <c r="F2088" i="2"/>
  <c r="A2088" i="2" s="1"/>
  <c r="F2028" i="2"/>
  <c r="A2028" i="2" s="1"/>
  <c r="F2090" i="2"/>
  <c r="A2090" i="2" s="1"/>
  <c r="F1782" i="2"/>
  <c r="A1782" i="2" s="1"/>
  <c r="F2092" i="2"/>
  <c r="A2092" i="2" s="1"/>
  <c r="Q370" i="1"/>
  <c r="R370" i="1" s="1"/>
  <c r="M370" i="1" s="1"/>
  <c r="S370" i="1" s="1"/>
  <c r="E370" i="1" s="1"/>
  <c r="P2089" i="2"/>
  <c r="P2091" i="2"/>
  <c r="P2873" i="2"/>
  <c r="P1307" i="2"/>
  <c r="P959" i="2"/>
  <c r="P957" i="2"/>
  <c r="P905" i="2"/>
  <c r="R1797" i="2"/>
  <c r="S1797" i="2" s="1"/>
  <c r="N1797" i="2" s="1"/>
  <c r="T1797" i="2" s="1"/>
  <c r="R1796" i="2"/>
  <c r="S1796" i="2" s="1"/>
  <c r="N1796" i="2" s="1"/>
  <c r="T1796" i="2" s="1"/>
  <c r="R1798" i="2"/>
  <c r="S1798" i="2" s="1"/>
  <c r="N1798" i="2" s="1"/>
  <c r="T1798" i="2" s="1"/>
  <c r="F1798" i="2" s="1"/>
  <c r="R1327" i="2"/>
  <c r="S1327" i="2" s="1"/>
  <c r="N1327" i="2" s="1"/>
  <c r="T1327" i="2" s="1"/>
  <c r="R1753" i="2"/>
  <c r="S1753" i="2" s="1"/>
  <c r="N1753" i="2" s="1"/>
  <c r="T1753" i="2" s="1"/>
  <c r="R2793" i="2"/>
  <c r="S2793" i="2" s="1"/>
  <c r="N2793" i="2" s="1"/>
  <c r="T2793" i="2" s="1"/>
  <c r="Q378" i="1"/>
  <c r="R378" i="1" s="1"/>
  <c r="M378" i="1" s="1"/>
  <c r="S378" i="1" s="1"/>
  <c r="R2911" i="2"/>
  <c r="S2911" i="2" s="1"/>
  <c r="N2911" i="2" s="1"/>
  <c r="T2911" i="2" s="1"/>
  <c r="R994" i="2"/>
  <c r="S994" i="2" s="1"/>
  <c r="N994" i="2" s="1"/>
  <c r="T994" i="2" s="1"/>
  <c r="Q322" i="1"/>
  <c r="R322" i="1" s="1"/>
  <c r="M322" i="1" s="1"/>
  <c r="S322" i="1" s="1"/>
  <c r="E322" i="1" s="1"/>
  <c r="B186" i="2"/>
  <c r="H186" i="2"/>
  <c r="Q186" i="2" s="1"/>
  <c r="N186" i="2"/>
  <c r="P186" i="2"/>
  <c r="B1843" i="2"/>
  <c r="H1843" i="2"/>
  <c r="Q1843" i="2" s="1"/>
  <c r="N1843" i="2"/>
  <c r="B1841" i="2"/>
  <c r="H1841" i="2"/>
  <c r="Q1841" i="2" s="1"/>
  <c r="B1849" i="2"/>
  <c r="H1849" i="2"/>
  <c r="Q1849" i="2" s="1"/>
  <c r="N1849" i="2"/>
  <c r="B1848" i="2"/>
  <c r="H1848" i="2"/>
  <c r="Q1848" i="2" s="1"/>
  <c r="B1550" i="2"/>
  <c r="H1550" i="2"/>
  <c r="Q1550" i="2" s="1"/>
  <c r="N1550" i="2"/>
  <c r="P1550" i="2"/>
  <c r="B1678" i="2"/>
  <c r="H1678" i="2"/>
  <c r="Q1678" i="2" s="1"/>
  <c r="N1678" i="2"/>
  <c r="B1534" i="2"/>
  <c r="H1534" i="2"/>
  <c r="Q1534" i="2" s="1"/>
  <c r="B2813" i="2"/>
  <c r="H2813" i="2"/>
  <c r="Q2813" i="2" s="1"/>
  <c r="P2813" i="2"/>
  <c r="B2786" i="2"/>
  <c r="H2786" i="2"/>
  <c r="Q2786" i="2" s="1"/>
  <c r="P2786" i="2"/>
  <c r="B1015" i="2"/>
  <c r="H1015" i="2"/>
  <c r="Q1015" i="2" s="1"/>
  <c r="J1015" i="2" s="1"/>
  <c r="N1015" i="2"/>
  <c r="P1015" i="2"/>
  <c r="B2664" i="2"/>
  <c r="H2664" i="2"/>
  <c r="Q2664" i="2" s="1"/>
  <c r="N2664" i="2"/>
  <c r="P2664" i="2"/>
  <c r="B2663" i="2"/>
  <c r="H2663" i="2"/>
  <c r="Q2663" i="2" s="1"/>
  <c r="N2663" i="2"/>
  <c r="P2663" i="2"/>
  <c r="B2662" i="2"/>
  <c r="H2662" i="2"/>
  <c r="Q2662" i="2" s="1"/>
  <c r="N2662" i="2"/>
  <c r="P2662" i="2"/>
  <c r="B2666" i="2"/>
  <c r="H2666" i="2"/>
  <c r="Q2666" i="2" s="1"/>
  <c r="N2666" i="2"/>
  <c r="P2666" i="2"/>
  <c r="B2665" i="2"/>
  <c r="H2665" i="2"/>
  <c r="Q2665" i="2" s="1"/>
  <c r="N2665" i="2"/>
  <c r="P2665" i="2"/>
  <c r="B2523" i="2"/>
  <c r="H2523" i="2"/>
  <c r="Q2523" i="2" s="1"/>
  <c r="J2523" i="2" s="1"/>
  <c r="N2523" i="2"/>
  <c r="P2523" i="2"/>
  <c r="F1796" i="2" l="1"/>
  <c r="A1796" i="2" s="1"/>
  <c r="F2793" i="2"/>
  <c r="A2793" i="2" s="1"/>
  <c r="A1798" i="2"/>
  <c r="F1797" i="2"/>
  <c r="A1797" i="2" s="1"/>
  <c r="F1327" i="2"/>
  <c r="A1327" i="2" s="1"/>
  <c r="F994" i="2"/>
  <c r="A994" i="2" s="1"/>
  <c r="F905" i="2"/>
  <c r="A905" i="2" s="1"/>
  <c r="F957" i="2"/>
  <c r="A957" i="2" s="1"/>
  <c r="F959" i="2"/>
  <c r="A959" i="2" s="1"/>
  <c r="F1307" i="2"/>
  <c r="A1307" i="2" s="1"/>
  <c r="F2873" i="2"/>
  <c r="A2873" i="2" s="1"/>
  <c r="F2091" i="2"/>
  <c r="A2091" i="2" s="1"/>
  <c r="F2089" i="2"/>
  <c r="A2089" i="2" s="1"/>
  <c r="O378" i="1"/>
  <c r="E378" i="1" s="1"/>
  <c r="P2911" i="2"/>
  <c r="P1753" i="2"/>
  <c r="R1848" i="2"/>
  <c r="L1848" i="2" s="1"/>
  <c r="S1848" i="2" s="1"/>
  <c r="R2665" i="2"/>
  <c r="L2665" i="2" s="1"/>
  <c r="S2665" i="2" s="1"/>
  <c r="T2665" i="2" s="1"/>
  <c r="F2665" i="2" s="1"/>
  <c r="R1841" i="2"/>
  <c r="L1841" i="2" s="1"/>
  <c r="S1841" i="2" s="1"/>
  <c r="R1849" i="2"/>
  <c r="L1849" i="2" s="1"/>
  <c r="S1849" i="2" s="1"/>
  <c r="T1849" i="2" s="1"/>
  <c r="R186" i="2"/>
  <c r="L186" i="2" s="1"/>
  <c r="S186" i="2" s="1"/>
  <c r="T186" i="2" s="1"/>
  <c r="R1843" i="2"/>
  <c r="L1843" i="2" s="1"/>
  <c r="R1534" i="2"/>
  <c r="L1534" i="2" s="1"/>
  <c r="S1534" i="2" s="1"/>
  <c r="R1550" i="2"/>
  <c r="L1550" i="2" s="1"/>
  <c r="S1550" i="2" s="1"/>
  <c r="T1550" i="2" s="1"/>
  <c r="F1550" i="2" s="1"/>
  <c r="R2523" i="2"/>
  <c r="L2523" i="2" s="1"/>
  <c r="S2523" i="2" s="1"/>
  <c r="T2523" i="2" s="1"/>
  <c r="R2813" i="2"/>
  <c r="L2813" i="2" s="1"/>
  <c r="S2813" i="2" s="1"/>
  <c r="R1678" i="2"/>
  <c r="L1678" i="2" s="1"/>
  <c r="S1678" i="2" s="1"/>
  <c r="T1678" i="2" s="1"/>
  <c r="R2662" i="2"/>
  <c r="L2662" i="2" s="1"/>
  <c r="S2662" i="2" s="1"/>
  <c r="T2662" i="2" s="1"/>
  <c r="F2662" i="2" s="1"/>
  <c r="R2664" i="2"/>
  <c r="L2664" i="2" s="1"/>
  <c r="S2664" i="2" s="1"/>
  <c r="T2664" i="2" s="1"/>
  <c r="R2786" i="2"/>
  <c r="L2786" i="2" s="1"/>
  <c r="S2786" i="2" s="1"/>
  <c r="R2666" i="2"/>
  <c r="L2666" i="2" s="1"/>
  <c r="S2666" i="2" s="1"/>
  <c r="T2666" i="2" s="1"/>
  <c r="R2663" i="2"/>
  <c r="L2663" i="2" s="1"/>
  <c r="S2663" i="2" s="1"/>
  <c r="T2663" i="2" s="1"/>
  <c r="R1015" i="2"/>
  <c r="L1015" i="2" s="1"/>
  <c r="S1015" i="2" s="1"/>
  <c r="T1015" i="2" s="1"/>
  <c r="S1843" i="2"/>
  <c r="T1843" i="2" s="1"/>
  <c r="G375" i="1"/>
  <c r="P375" i="1" s="1"/>
  <c r="I375" i="1"/>
  <c r="O375" i="1"/>
  <c r="G324" i="1"/>
  <c r="P324" i="1" s="1"/>
  <c r="I324" i="1"/>
  <c r="M324" i="1"/>
  <c r="G281" i="1"/>
  <c r="P281" i="1" s="1"/>
  <c r="I281" i="1"/>
  <c r="O281" i="1"/>
  <c r="G279" i="1"/>
  <c r="P279" i="1" s="1"/>
  <c r="I279" i="1"/>
  <c r="O279" i="1"/>
  <c r="G19" i="1"/>
  <c r="P19" i="1" s="1"/>
  <c r="I19" i="1"/>
  <c r="M19" i="1"/>
  <c r="O19" i="1"/>
  <c r="G18" i="1"/>
  <c r="P18" i="1" s="1"/>
  <c r="I18" i="1"/>
  <c r="M18" i="1"/>
  <c r="O18" i="1"/>
  <c r="G126" i="1"/>
  <c r="P126" i="1" s="1"/>
  <c r="I126" i="1"/>
  <c r="O126" i="1"/>
  <c r="G125" i="1"/>
  <c r="P125" i="1" s="1"/>
  <c r="I125" i="1"/>
  <c r="O125" i="1"/>
  <c r="G67" i="1"/>
  <c r="P67" i="1" s="1"/>
  <c r="I67" i="1"/>
  <c r="M67" i="1"/>
  <c r="F2664" i="2" l="1"/>
  <c r="A2664" i="2" s="1"/>
  <c r="A2662" i="2"/>
  <c r="A1550" i="2"/>
  <c r="A2665" i="2"/>
  <c r="F1015" i="2"/>
  <c r="A1015" i="2" s="1"/>
  <c r="F2663" i="2"/>
  <c r="A2663" i="2" s="1"/>
  <c r="F2666" i="2"/>
  <c r="A2666" i="2" s="1"/>
  <c r="F2523" i="2"/>
  <c r="A2523" i="2" s="1"/>
  <c r="F186" i="2"/>
  <c r="A186" i="2" s="1"/>
  <c r="F1753" i="2"/>
  <c r="A1753" i="2" s="1"/>
  <c r="F2911" i="2"/>
  <c r="A2911" i="2" s="1"/>
  <c r="P1678" i="2"/>
  <c r="P1849" i="2"/>
  <c r="P1843" i="2"/>
  <c r="N2786" i="2"/>
  <c r="T2786" i="2" s="1"/>
  <c r="N2813" i="2"/>
  <c r="T2813" i="2" s="1"/>
  <c r="N1848" i="2"/>
  <c r="T1848" i="2" s="1"/>
  <c r="N1841" i="2"/>
  <c r="T1841" i="2" s="1"/>
  <c r="N1534" i="2"/>
  <c r="T1534" i="2" s="1"/>
  <c r="Q279" i="1"/>
  <c r="K279" i="1" s="1"/>
  <c r="R279" i="1" s="1"/>
  <c r="Q375" i="1"/>
  <c r="Q324" i="1"/>
  <c r="Q281" i="1"/>
  <c r="Q19" i="1"/>
  <c r="Q126" i="1"/>
  <c r="K126" i="1" s="1"/>
  <c r="R126" i="1" s="1"/>
  <c r="Q125" i="1"/>
  <c r="K125" i="1" s="1"/>
  <c r="R125" i="1" s="1"/>
  <c r="Q67" i="1"/>
  <c r="K67" i="1" s="1"/>
  <c r="R67" i="1" s="1"/>
  <c r="S67" i="1" s="1"/>
  <c r="Q18" i="1"/>
  <c r="F2813" i="2" l="1"/>
  <c r="A2813" i="2" s="1"/>
  <c r="F2786" i="2"/>
  <c r="A2786" i="2" s="1"/>
  <c r="F1843" i="2"/>
  <c r="A1843" i="2" s="1"/>
  <c r="F1849" i="2"/>
  <c r="A1849" i="2" s="1"/>
  <c r="F1678" i="2"/>
  <c r="A1678" i="2" s="1"/>
  <c r="O67" i="1"/>
  <c r="E67" i="1" s="1"/>
  <c r="P1534" i="2"/>
  <c r="P1841" i="2"/>
  <c r="P1848" i="2"/>
  <c r="M125" i="1"/>
  <c r="S125" i="1" s="1"/>
  <c r="E125" i="1" s="1"/>
  <c r="M279" i="1"/>
  <c r="S279" i="1" s="1"/>
  <c r="E279" i="1" s="1"/>
  <c r="M126" i="1"/>
  <c r="S126" i="1" s="1"/>
  <c r="E126" i="1" s="1"/>
  <c r="K375" i="1"/>
  <c r="R375" i="1" s="1"/>
  <c r="K324" i="1"/>
  <c r="R324" i="1" s="1"/>
  <c r="S324" i="1" s="1"/>
  <c r="K281" i="1"/>
  <c r="R281" i="1" s="1"/>
  <c r="K19" i="1"/>
  <c r="R19" i="1" s="1"/>
  <c r="S19" i="1" s="1"/>
  <c r="E19" i="1" s="1"/>
  <c r="K18" i="1"/>
  <c r="R18" i="1" s="1"/>
  <c r="S18" i="1" s="1"/>
  <c r="E18" i="1" s="1"/>
  <c r="F1848" i="2" l="1"/>
  <c r="A1848" i="2" s="1"/>
  <c r="F1841" i="2"/>
  <c r="A1841" i="2" s="1"/>
  <c r="F1534" i="2"/>
  <c r="A1534" i="2" s="1"/>
  <c r="O324" i="1"/>
  <c r="E324" i="1" s="1"/>
  <c r="M281" i="1"/>
  <c r="S281" i="1" s="1"/>
  <c r="E281" i="1" s="1"/>
  <c r="M375" i="1"/>
  <c r="S375" i="1" s="1"/>
  <c r="E375" i="1" s="1"/>
  <c r="B637" i="2"/>
  <c r="H637" i="2"/>
  <c r="Q637" i="2" s="1"/>
  <c r="R637" i="2" s="1"/>
  <c r="L637" i="2" s="1"/>
  <c r="B2559" i="2"/>
  <c r="H2559" i="2"/>
  <c r="Q2559" i="2" s="1"/>
  <c r="L2559" i="2"/>
  <c r="N2559" i="2"/>
  <c r="P2559" i="2"/>
  <c r="B2560" i="2"/>
  <c r="H2560" i="2"/>
  <c r="Q2560" i="2" s="1"/>
  <c r="J2560" i="2" s="1"/>
  <c r="L2560" i="2"/>
  <c r="N2560" i="2"/>
  <c r="P2560" i="2"/>
  <c r="B286" i="2"/>
  <c r="H286" i="2"/>
  <c r="Q286" i="2" s="1"/>
  <c r="L286" i="2"/>
  <c r="N286" i="2"/>
  <c r="P286" i="2"/>
  <c r="B2584" i="2"/>
  <c r="H2584" i="2"/>
  <c r="Q2584" i="2" s="1"/>
  <c r="L2584" i="2"/>
  <c r="N2584" i="2"/>
  <c r="P2584" i="2"/>
  <c r="G282" i="1"/>
  <c r="P282" i="1" s="1"/>
  <c r="I282" i="1" s="1"/>
  <c r="Q282" i="1" s="1"/>
  <c r="K282" i="1"/>
  <c r="O282" i="1"/>
  <c r="G260" i="1"/>
  <c r="P260" i="1" s="1"/>
  <c r="I260" i="1" s="1"/>
  <c r="Q260" i="1" s="1"/>
  <c r="K260" i="1" s="1"/>
  <c r="M260" i="1"/>
  <c r="O260" i="1"/>
  <c r="G258" i="1"/>
  <c r="P258" i="1" s="1"/>
  <c r="I258" i="1" s="1"/>
  <c r="Q258" i="1" s="1"/>
  <c r="K258" i="1" s="1"/>
  <c r="M258" i="1"/>
  <c r="O258" i="1"/>
  <c r="R282" i="1" l="1"/>
  <c r="M282" i="1" s="1"/>
  <c r="S282" i="1" s="1"/>
  <c r="E282" i="1" s="1"/>
  <c r="S637" i="2"/>
  <c r="R2560" i="2"/>
  <c r="S2560" i="2" s="1"/>
  <c r="T2560" i="2" s="1"/>
  <c r="F2560" i="2" s="1"/>
  <c r="R2559" i="2"/>
  <c r="S2559" i="2" s="1"/>
  <c r="T2559" i="2" s="1"/>
  <c r="R286" i="2"/>
  <c r="S286" i="2" s="1"/>
  <c r="T286" i="2" s="1"/>
  <c r="F286" i="2" s="1"/>
  <c r="R2584" i="2"/>
  <c r="S2584" i="2" s="1"/>
  <c r="T2584" i="2" s="1"/>
  <c r="R260" i="1"/>
  <c r="S260" i="1" s="1"/>
  <c r="E260" i="1" s="1"/>
  <c r="R258" i="1"/>
  <c r="S258" i="1" s="1"/>
  <c r="E258" i="1" s="1"/>
  <c r="B2984" i="2"/>
  <c r="H2984" i="2"/>
  <c r="Q2984" i="2" s="1"/>
  <c r="L2984" i="2"/>
  <c r="N2984" i="2"/>
  <c r="B2985" i="2"/>
  <c r="H2985" i="2"/>
  <c r="Q2985" i="2" s="1"/>
  <c r="L2985" i="2"/>
  <c r="N2985" i="2"/>
  <c r="B1043" i="2"/>
  <c r="H1043" i="2"/>
  <c r="Q1043" i="2" s="1"/>
  <c r="J1043" i="2" s="1"/>
  <c r="L1043" i="2"/>
  <c r="N1043" i="2"/>
  <c r="P1043" i="2"/>
  <c r="B1041" i="2"/>
  <c r="H1041" i="2"/>
  <c r="Q1041" i="2" s="1"/>
  <c r="L1041" i="2"/>
  <c r="N1041" i="2"/>
  <c r="P1041" i="2"/>
  <c r="A286" i="2" l="1"/>
  <c r="A2560" i="2"/>
  <c r="F2584" i="2"/>
  <c r="A2584" i="2" s="1"/>
  <c r="F2559" i="2"/>
  <c r="A2559" i="2" s="1"/>
  <c r="N637" i="2"/>
  <c r="T637" i="2" s="1"/>
  <c r="R2985" i="2"/>
  <c r="S2985" i="2" s="1"/>
  <c r="T2985" i="2" s="1"/>
  <c r="R2984" i="2"/>
  <c r="S2984" i="2" s="1"/>
  <c r="T2984" i="2" s="1"/>
  <c r="R1041" i="2"/>
  <c r="S1041" i="2" s="1"/>
  <c r="T1041" i="2" s="1"/>
  <c r="F1041" i="2" s="1"/>
  <c r="R1043" i="2"/>
  <c r="S1043" i="2" s="1"/>
  <c r="T1043" i="2" s="1"/>
  <c r="F1043" i="2" s="1"/>
  <c r="G320" i="1"/>
  <c r="P320" i="1" s="1"/>
  <c r="I320" i="1"/>
  <c r="O320" i="1"/>
  <c r="G51" i="1"/>
  <c r="P51" i="1" s="1"/>
  <c r="I51" i="1"/>
  <c r="K51" i="1"/>
  <c r="M51" i="1"/>
  <c r="O51" i="1"/>
  <c r="G52" i="1"/>
  <c r="P52" i="1" s="1"/>
  <c r="I52" i="1"/>
  <c r="K52" i="1"/>
  <c r="M52" i="1"/>
  <c r="O52" i="1"/>
  <c r="G325" i="1"/>
  <c r="P325" i="1" s="1"/>
  <c r="I325" i="1" s="1"/>
  <c r="M325" i="1"/>
  <c r="O325" i="1"/>
  <c r="G53" i="1"/>
  <c r="P53" i="1" s="1"/>
  <c r="I53" i="1" s="1"/>
  <c r="M53" i="1"/>
  <c r="O53" i="1"/>
  <c r="G326" i="1"/>
  <c r="P326" i="1" s="1"/>
  <c r="I326" i="1"/>
  <c r="M326" i="1"/>
  <c r="G327" i="1"/>
  <c r="P327" i="1" s="1"/>
  <c r="I327" i="1" s="1"/>
  <c r="K327" i="1"/>
  <c r="M327" i="1"/>
  <c r="O327" i="1"/>
  <c r="G329" i="1"/>
  <c r="P329" i="1" s="1"/>
  <c r="I329" i="1"/>
  <c r="K329" i="1"/>
  <c r="M329" i="1"/>
  <c r="O329" i="1"/>
  <c r="G333" i="1"/>
  <c r="P333" i="1" s="1"/>
  <c r="I333" i="1"/>
  <c r="K333" i="1"/>
  <c r="M333" i="1"/>
  <c r="O333" i="1"/>
  <c r="G334" i="1"/>
  <c r="P334" i="1" s="1"/>
  <c r="I334" i="1"/>
  <c r="K334" i="1"/>
  <c r="M334" i="1"/>
  <c r="O334" i="1"/>
  <c r="G56" i="1"/>
  <c r="P56" i="1" s="1"/>
  <c r="I56" i="1"/>
  <c r="K56" i="1"/>
  <c r="M56" i="1"/>
  <c r="O56" i="1"/>
  <c r="G58" i="1"/>
  <c r="P58" i="1" s="1"/>
  <c r="I58" i="1"/>
  <c r="K58" i="1"/>
  <c r="M58" i="1"/>
  <c r="O58" i="1"/>
  <c r="G353" i="1"/>
  <c r="P353" i="1" s="1"/>
  <c r="I353" i="1"/>
  <c r="M353" i="1"/>
  <c r="O353" i="1"/>
  <c r="G354" i="1"/>
  <c r="P354" i="1" s="1"/>
  <c r="I354" i="1" s="1"/>
  <c r="M354" i="1"/>
  <c r="O354" i="1"/>
  <c r="G355" i="1"/>
  <c r="P355" i="1" s="1"/>
  <c r="I355" i="1"/>
  <c r="K355" i="1"/>
  <c r="M355" i="1"/>
  <c r="O355" i="1"/>
  <c r="G356" i="1"/>
  <c r="P356" i="1" s="1"/>
  <c r="I356" i="1"/>
  <c r="M356" i="1"/>
  <c r="O356" i="1"/>
  <c r="G357" i="1"/>
  <c r="P357" i="1" s="1"/>
  <c r="I357" i="1"/>
  <c r="M357" i="1"/>
  <c r="O357" i="1"/>
  <c r="G358" i="1"/>
  <c r="P358" i="1" s="1"/>
  <c r="I358" i="1" s="1"/>
  <c r="M358" i="1"/>
  <c r="O358" i="1"/>
  <c r="G359" i="1"/>
  <c r="P359" i="1" s="1"/>
  <c r="I359" i="1" s="1"/>
  <c r="K359" i="1"/>
  <c r="M359" i="1"/>
  <c r="O359" i="1"/>
  <c r="G60" i="1"/>
  <c r="P60" i="1" s="1"/>
  <c r="I60" i="1" s="1"/>
  <c r="K60" i="1"/>
  <c r="M60" i="1"/>
  <c r="G363" i="1"/>
  <c r="P363" i="1" s="1"/>
  <c r="I363" i="1"/>
  <c r="K363" i="1"/>
  <c r="M363" i="1"/>
  <c r="O363" i="1"/>
  <c r="G376" i="1"/>
  <c r="P376" i="1" s="1"/>
  <c r="I376" i="1"/>
  <c r="K376" i="1"/>
  <c r="M376" i="1"/>
  <c r="P2984" i="2" l="1"/>
  <c r="P2985" i="2"/>
  <c r="P637" i="2"/>
  <c r="A1043" i="2"/>
  <c r="A1041" i="2"/>
  <c r="Q325" i="1"/>
  <c r="Q60" i="1"/>
  <c r="R60" i="1" s="1"/>
  <c r="S60" i="1" s="1"/>
  <c r="Q58" i="1"/>
  <c r="R58" i="1" s="1"/>
  <c r="S58" i="1" s="1"/>
  <c r="E58" i="1" s="1"/>
  <c r="Q51" i="1"/>
  <c r="R51" i="1" s="1"/>
  <c r="S51" i="1" s="1"/>
  <c r="E51" i="1" s="1"/>
  <c r="Q320" i="1"/>
  <c r="Q356" i="1"/>
  <c r="Q329" i="1"/>
  <c r="R329" i="1" s="1"/>
  <c r="S329" i="1" s="1"/>
  <c r="E329" i="1" s="1"/>
  <c r="Q52" i="1"/>
  <c r="R52" i="1" s="1"/>
  <c r="S52" i="1" s="1"/>
  <c r="E52" i="1" s="1"/>
  <c r="Q363" i="1"/>
  <c r="R363" i="1" s="1"/>
  <c r="S363" i="1" s="1"/>
  <c r="E363" i="1" s="1"/>
  <c r="Q357" i="1"/>
  <c r="Q353" i="1"/>
  <c r="Q333" i="1"/>
  <c r="R333" i="1" s="1"/>
  <c r="S333" i="1" s="1"/>
  <c r="E333" i="1" s="1"/>
  <c r="Q53" i="1"/>
  <c r="Q376" i="1"/>
  <c r="R376" i="1" s="1"/>
  <c r="S376" i="1" s="1"/>
  <c r="Q359" i="1"/>
  <c r="R359" i="1" s="1"/>
  <c r="S359" i="1" s="1"/>
  <c r="E359" i="1" s="1"/>
  <c r="Q358" i="1"/>
  <c r="Q355" i="1"/>
  <c r="R355" i="1" s="1"/>
  <c r="S355" i="1" s="1"/>
  <c r="E355" i="1" s="1"/>
  <c r="Q354" i="1"/>
  <c r="Q56" i="1"/>
  <c r="R56" i="1" s="1"/>
  <c r="S56" i="1" s="1"/>
  <c r="E56" i="1" s="1"/>
  <c r="Q334" i="1"/>
  <c r="R334" i="1" s="1"/>
  <c r="S334" i="1" s="1"/>
  <c r="E334" i="1" s="1"/>
  <c r="Q327" i="1"/>
  <c r="R327" i="1" s="1"/>
  <c r="S327" i="1" s="1"/>
  <c r="E327" i="1" s="1"/>
  <c r="Q326" i="1"/>
  <c r="B1427" i="2"/>
  <c r="H1427" i="2"/>
  <c r="Q1427" i="2" s="1"/>
  <c r="N1427" i="2"/>
  <c r="P1427" i="2"/>
  <c r="B1218" i="2"/>
  <c r="H1218" i="2"/>
  <c r="Q1218" i="2" s="1"/>
  <c r="N1218" i="2"/>
  <c r="P1218" i="2"/>
  <c r="B1002" i="2"/>
  <c r="H1002" i="2"/>
  <c r="Q1002" i="2" s="1"/>
  <c r="N1002" i="2"/>
  <c r="P1002" i="2"/>
  <c r="B648" i="2"/>
  <c r="H648" i="2"/>
  <c r="Q648" i="2" s="1"/>
  <c r="N648" i="2"/>
  <c r="B647" i="2"/>
  <c r="H647" i="2"/>
  <c r="Q647" i="2" s="1"/>
  <c r="N647" i="2"/>
  <c r="B281" i="2"/>
  <c r="H281" i="2"/>
  <c r="Q281" i="2" s="1"/>
  <c r="N281" i="2"/>
  <c r="P281" i="2"/>
  <c r="G50" i="1"/>
  <c r="P50" i="1" s="1"/>
  <c r="I50" i="1"/>
  <c r="M50" i="1"/>
  <c r="O50" i="1"/>
  <c r="G238" i="1"/>
  <c r="P238" i="1" s="1"/>
  <c r="I238" i="1"/>
  <c r="M238" i="1"/>
  <c r="G235" i="1"/>
  <c r="P235" i="1" s="1"/>
  <c r="I235" i="1" s="1"/>
  <c r="M235" i="1"/>
  <c r="O235" i="1"/>
  <c r="F637" i="2" l="1"/>
  <c r="A637" i="2" s="1"/>
  <c r="F2985" i="2"/>
  <c r="A2985" i="2" s="1"/>
  <c r="F2984" i="2"/>
  <c r="A2984" i="2" s="1"/>
  <c r="O376" i="1"/>
  <c r="E376" i="1" s="1"/>
  <c r="O60" i="1"/>
  <c r="E60" i="1" s="1"/>
  <c r="K326" i="1"/>
  <c r="R326" i="1" s="1"/>
  <c r="S326" i="1" s="1"/>
  <c r="K354" i="1"/>
  <c r="R354" i="1" s="1"/>
  <c r="S354" i="1" s="1"/>
  <c r="E354" i="1" s="1"/>
  <c r="K358" i="1"/>
  <c r="R358" i="1" s="1"/>
  <c r="S358" i="1" s="1"/>
  <c r="E358" i="1" s="1"/>
  <c r="K357" i="1"/>
  <c r="R357" i="1" s="1"/>
  <c r="S357" i="1" s="1"/>
  <c r="E357" i="1" s="1"/>
  <c r="K356" i="1"/>
  <c r="R356" i="1" s="1"/>
  <c r="S356" i="1" s="1"/>
  <c r="E356" i="1" s="1"/>
  <c r="K53" i="1"/>
  <c r="R53" i="1" s="1"/>
  <c r="S53" i="1" s="1"/>
  <c r="E53" i="1" s="1"/>
  <c r="K353" i="1"/>
  <c r="R353" i="1" s="1"/>
  <c r="S353" i="1" s="1"/>
  <c r="E353" i="1" s="1"/>
  <c r="K320" i="1"/>
  <c r="R320" i="1" s="1"/>
  <c r="K325" i="1"/>
  <c r="R325" i="1" s="1"/>
  <c r="S325" i="1" s="1"/>
  <c r="E325" i="1" s="1"/>
  <c r="Q235" i="1"/>
  <c r="K235" i="1" s="1"/>
  <c r="R235" i="1" s="1"/>
  <c r="S235" i="1" s="1"/>
  <c r="E235" i="1" s="1"/>
  <c r="Q238" i="1"/>
  <c r="K238" i="1" s="1"/>
  <c r="R238" i="1" s="1"/>
  <c r="S238" i="1" s="1"/>
  <c r="Q50" i="1"/>
  <c r="K50" i="1" s="1"/>
  <c r="R50" i="1" s="1"/>
  <c r="S50" i="1" s="1"/>
  <c r="E50" i="1" s="1"/>
  <c r="R648" i="2"/>
  <c r="L648" i="2" s="1"/>
  <c r="S648" i="2" s="1"/>
  <c r="T648" i="2" s="1"/>
  <c r="P648" i="2" s="1"/>
  <c r="F648" i="2" s="1"/>
  <c r="R1218" i="2"/>
  <c r="L1218" i="2" s="1"/>
  <c r="S1218" i="2" s="1"/>
  <c r="T1218" i="2" s="1"/>
  <c r="F1218" i="2" s="1"/>
  <c r="R1427" i="2"/>
  <c r="L1427" i="2" s="1"/>
  <c r="S1427" i="2" s="1"/>
  <c r="T1427" i="2" s="1"/>
  <c r="F1427" i="2" s="1"/>
  <c r="R1002" i="2"/>
  <c r="L1002" i="2" s="1"/>
  <c r="S1002" i="2" s="1"/>
  <c r="T1002" i="2" s="1"/>
  <c r="F1002" i="2" s="1"/>
  <c r="R647" i="2"/>
  <c r="L647" i="2" s="1"/>
  <c r="S647" i="2" s="1"/>
  <c r="T647" i="2" s="1"/>
  <c r="R281" i="2"/>
  <c r="L281" i="2" s="1"/>
  <c r="S281" i="2" s="1"/>
  <c r="T281" i="2" s="1"/>
  <c r="F281" i="2" s="1"/>
  <c r="B2022" i="2"/>
  <c r="H2022" i="2"/>
  <c r="Q2022" i="2" s="1"/>
  <c r="J2022" i="2" s="1"/>
  <c r="L2022" i="2"/>
  <c r="P2022" i="2"/>
  <c r="B2311" i="2"/>
  <c r="H2311" i="2"/>
  <c r="Q2311" i="2" s="1"/>
  <c r="L2311" i="2"/>
  <c r="N2311" i="2"/>
  <c r="P2311" i="2"/>
  <c r="B1829" i="2"/>
  <c r="H1829" i="2"/>
  <c r="Q1829" i="2" s="1"/>
  <c r="L1829" i="2"/>
  <c r="N1829" i="2"/>
  <c r="P1829" i="2"/>
  <c r="B2850" i="2"/>
  <c r="H2850" i="2"/>
  <c r="Q2850" i="2" s="1"/>
  <c r="L2850" i="2"/>
  <c r="N2850" i="2"/>
  <c r="P2850" i="2"/>
  <c r="B2849" i="2"/>
  <c r="H2849" i="2"/>
  <c r="Q2849" i="2" s="1"/>
  <c r="N2849" i="2"/>
  <c r="P2849" i="2"/>
  <c r="B1553" i="2"/>
  <c r="H1553" i="2"/>
  <c r="L1553" i="2"/>
  <c r="N1553" i="2"/>
  <c r="P1553" i="2"/>
  <c r="Q1553" i="2"/>
  <c r="B1185" i="2"/>
  <c r="H1185" i="2"/>
  <c r="Q1185" i="2" s="1"/>
  <c r="L1185" i="2"/>
  <c r="N1185" i="2"/>
  <c r="P1185" i="2"/>
  <c r="B1166" i="2"/>
  <c r="H1166" i="2"/>
  <c r="Q1166" i="2" s="1"/>
  <c r="N1166" i="2"/>
  <c r="P1166" i="2"/>
  <c r="B962" i="2"/>
  <c r="H962" i="2"/>
  <c r="Q962" i="2" s="1"/>
  <c r="L962" i="2"/>
  <c r="N962" i="2"/>
  <c r="P962" i="2"/>
  <c r="B963" i="2"/>
  <c r="H963" i="2"/>
  <c r="Q963" i="2" s="1"/>
  <c r="L963" i="2"/>
  <c r="N963" i="2"/>
  <c r="P963" i="2"/>
  <c r="B645" i="2"/>
  <c r="H645" i="2"/>
  <c r="Q645" i="2" s="1"/>
  <c r="N645" i="2"/>
  <c r="P645" i="2"/>
  <c r="B529" i="2"/>
  <c r="H529" i="2"/>
  <c r="Q529" i="2" s="1"/>
  <c r="L529" i="2"/>
  <c r="N529" i="2"/>
  <c r="P529" i="2"/>
  <c r="O238" i="1" l="1"/>
  <c r="E238" i="1" s="1"/>
  <c r="O326" i="1"/>
  <c r="E326" i="1" s="1"/>
  <c r="P647" i="2"/>
  <c r="M320" i="1"/>
  <c r="S320" i="1" s="1"/>
  <c r="E320" i="1" s="1"/>
  <c r="A1218" i="2"/>
  <c r="A1427" i="2"/>
  <c r="A281" i="2"/>
  <c r="A648" i="2"/>
  <c r="A1002" i="2"/>
  <c r="R2022" i="2"/>
  <c r="S2022" i="2" s="1"/>
  <c r="R1829" i="2"/>
  <c r="S1829" i="2" s="1"/>
  <c r="T1829" i="2" s="1"/>
  <c r="F1829" i="2" s="1"/>
  <c r="R2311" i="2"/>
  <c r="S2311" i="2" s="1"/>
  <c r="T2311" i="2" s="1"/>
  <c r="F2311" i="2" s="1"/>
  <c r="R2850" i="2"/>
  <c r="S2850" i="2" s="1"/>
  <c r="T2850" i="2" s="1"/>
  <c r="F2850" i="2" s="1"/>
  <c r="R1553" i="2"/>
  <c r="S1553" i="2" s="1"/>
  <c r="T1553" i="2" s="1"/>
  <c r="F1553" i="2" s="1"/>
  <c r="R2849" i="2"/>
  <c r="R1166" i="2"/>
  <c r="R1185" i="2"/>
  <c r="S1185" i="2" s="1"/>
  <c r="T1185" i="2" s="1"/>
  <c r="F1185" i="2" s="1"/>
  <c r="R962" i="2"/>
  <c r="S962" i="2" s="1"/>
  <c r="T962" i="2" s="1"/>
  <c r="F962" i="2" s="1"/>
  <c r="R963" i="2"/>
  <c r="S963" i="2" s="1"/>
  <c r="T963" i="2" s="1"/>
  <c r="F963" i="2" s="1"/>
  <c r="R645" i="2"/>
  <c r="R529" i="2"/>
  <c r="S529" i="2" s="1"/>
  <c r="T529" i="2" s="1"/>
  <c r="F529" i="2" s="1"/>
  <c r="B9" i="2"/>
  <c r="H9" i="2"/>
  <c r="Q9" i="2" s="1"/>
  <c r="N9" i="2"/>
  <c r="P9" i="2"/>
  <c r="G374" i="1"/>
  <c r="P374" i="1" s="1"/>
  <c r="I374" i="1" s="1"/>
  <c r="Q374" i="1" s="1"/>
  <c r="K374" i="1" s="1"/>
  <c r="M374" i="1"/>
  <c r="O374" i="1"/>
  <c r="G319" i="1"/>
  <c r="P319" i="1" s="1"/>
  <c r="I319" i="1" s="1"/>
  <c r="O319" i="1"/>
  <c r="G254" i="1"/>
  <c r="P254" i="1" s="1"/>
  <c r="I254" i="1" s="1"/>
  <c r="Q254" i="1" s="1"/>
  <c r="K254" i="1"/>
  <c r="M254" i="1"/>
  <c r="O254" i="1"/>
  <c r="G183" i="1"/>
  <c r="P183" i="1" s="1"/>
  <c r="I183" i="1" s="1"/>
  <c r="Q183" i="1" s="1"/>
  <c r="K183" i="1" s="1"/>
  <c r="O183" i="1"/>
  <c r="F647" i="2" l="1"/>
  <c r="A647" i="2" s="1"/>
  <c r="N2022" i="2"/>
  <c r="T2022" i="2" s="1"/>
  <c r="A1553" i="2"/>
  <c r="A1185" i="2"/>
  <c r="A962" i="2"/>
  <c r="A2850" i="2"/>
  <c r="A529" i="2"/>
  <c r="A1829" i="2"/>
  <c r="A963" i="2"/>
  <c r="A2311" i="2"/>
  <c r="R183" i="1"/>
  <c r="R254" i="1"/>
  <c r="S254" i="1" s="1"/>
  <c r="E254" i="1" s="1"/>
  <c r="L2849" i="2"/>
  <c r="S2849" i="2" s="1"/>
  <c r="T2849" i="2" s="1"/>
  <c r="F2849" i="2" s="1"/>
  <c r="L1166" i="2"/>
  <c r="S1166" i="2" s="1"/>
  <c r="T1166" i="2" s="1"/>
  <c r="F1166" i="2" s="1"/>
  <c r="L645" i="2"/>
  <c r="S645" i="2" s="1"/>
  <c r="T645" i="2" s="1"/>
  <c r="F645" i="2" s="1"/>
  <c r="R374" i="1"/>
  <c r="S374" i="1" s="1"/>
  <c r="E374" i="1" s="1"/>
  <c r="R9" i="2"/>
  <c r="Q319" i="1"/>
  <c r="G185" i="1"/>
  <c r="P185" i="1" s="1"/>
  <c r="I185" i="1" s="1"/>
  <c r="Q185" i="1" s="1"/>
  <c r="K185" i="1" s="1"/>
  <c r="M185" i="1"/>
  <c r="O185" i="1"/>
  <c r="G131" i="1"/>
  <c r="P131" i="1" s="1"/>
  <c r="I131" i="1" s="1"/>
  <c r="Q131" i="1" s="1"/>
  <c r="K131" i="1"/>
  <c r="M131" i="1"/>
  <c r="O131" i="1"/>
  <c r="F2022" i="2" l="1"/>
  <c r="A2022" i="2" s="1"/>
  <c r="M183" i="1"/>
  <c r="S183" i="1" s="1"/>
  <c r="E183" i="1" s="1"/>
  <c r="L9" i="2"/>
  <c r="S9" i="2" s="1"/>
  <c r="T9" i="2" s="1"/>
  <c r="K319" i="1"/>
  <c r="R319" i="1" s="1"/>
  <c r="A1166" i="2"/>
  <c r="A2849" i="2"/>
  <c r="A645" i="2"/>
  <c r="R185" i="1"/>
  <c r="S185" i="1" s="1"/>
  <c r="E185" i="1" s="1"/>
  <c r="R131" i="1"/>
  <c r="S131" i="1" s="1"/>
  <c r="E131" i="1" s="1"/>
  <c r="B1834" i="2"/>
  <c r="H1834" i="2"/>
  <c r="Q1834" i="2" s="1"/>
  <c r="J1834" i="2" s="1"/>
  <c r="L1834" i="2"/>
  <c r="N1834" i="2"/>
  <c r="P1834" i="2"/>
  <c r="B540" i="2"/>
  <c r="H540" i="2"/>
  <c r="Q540" i="2" s="1"/>
  <c r="L540" i="2"/>
  <c r="N540" i="2"/>
  <c r="P540" i="2"/>
  <c r="B410" i="2"/>
  <c r="H410" i="2"/>
  <c r="Q410" i="2" s="1"/>
  <c r="L410" i="2"/>
  <c r="N410" i="2"/>
  <c r="P410" i="2"/>
  <c r="B411" i="2"/>
  <c r="H411" i="2"/>
  <c r="Q411" i="2" s="1"/>
  <c r="L411" i="2"/>
  <c r="N411" i="2"/>
  <c r="P411" i="2"/>
  <c r="B2480" i="2"/>
  <c r="H2480" i="2"/>
  <c r="Q2480" i="2" s="1"/>
  <c r="L2480" i="2"/>
  <c r="N2480" i="2"/>
  <c r="P2480" i="2"/>
  <c r="B5" i="2"/>
  <c r="H5" i="2"/>
  <c r="Q5" i="2" s="1"/>
  <c r="L5" i="2"/>
  <c r="N5" i="2"/>
  <c r="P5" i="2"/>
  <c r="B1905" i="2"/>
  <c r="H1905" i="2"/>
  <c r="Q1905" i="2" s="1"/>
  <c r="L1905" i="2"/>
  <c r="N1905" i="2"/>
  <c r="P1905" i="2"/>
  <c r="B1069" i="2"/>
  <c r="H1069" i="2"/>
  <c r="Q1069" i="2" s="1"/>
  <c r="L1069" i="2"/>
  <c r="N1069" i="2"/>
  <c r="P1069" i="2"/>
  <c r="B1071" i="2"/>
  <c r="H1071" i="2"/>
  <c r="Q1071" i="2" s="1"/>
  <c r="L1071" i="2"/>
  <c r="N1071" i="2"/>
  <c r="P1071" i="2"/>
  <c r="B1070" i="2"/>
  <c r="H1070" i="2"/>
  <c r="Q1070" i="2" s="1"/>
  <c r="L1070" i="2"/>
  <c r="N1070" i="2"/>
  <c r="P1070" i="2"/>
  <c r="B1072" i="2"/>
  <c r="H1072" i="2"/>
  <c r="Q1072" i="2" s="1"/>
  <c r="L1072" i="2"/>
  <c r="N1072" i="2"/>
  <c r="P1072" i="2"/>
  <c r="B597" i="2"/>
  <c r="H597" i="2"/>
  <c r="Q597" i="2" s="1"/>
  <c r="L597" i="2"/>
  <c r="N597" i="2"/>
  <c r="P597" i="2"/>
  <c r="F9" i="2" l="1"/>
  <c r="A9" i="2" s="1"/>
  <c r="M319" i="1"/>
  <c r="S319" i="1" s="1"/>
  <c r="E319" i="1" s="1"/>
  <c r="R597" i="2"/>
  <c r="S597" i="2" s="1"/>
  <c r="T597" i="2" s="1"/>
  <c r="F597" i="2" s="1"/>
  <c r="R1072" i="2"/>
  <c r="S1072" i="2" s="1"/>
  <c r="T1072" i="2" s="1"/>
  <c r="F1072" i="2" s="1"/>
  <c r="R1070" i="2"/>
  <c r="S1070" i="2" s="1"/>
  <c r="T1070" i="2" s="1"/>
  <c r="F1070" i="2" s="1"/>
  <c r="R1071" i="2"/>
  <c r="S1071" i="2" s="1"/>
  <c r="T1071" i="2" s="1"/>
  <c r="F1071" i="2" s="1"/>
  <c r="R1069" i="2"/>
  <c r="S1069" i="2" s="1"/>
  <c r="T1069" i="2" s="1"/>
  <c r="F1069" i="2" s="1"/>
  <c r="R1905" i="2"/>
  <c r="S1905" i="2" s="1"/>
  <c r="T1905" i="2" s="1"/>
  <c r="F1905" i="2" s="1"/>
  <c r="R5" i="2"/>
  <c r="S5" i="2" s="1"/>
  <c r="T5" i="2" s="1"/>
  <c r="F5" i="2" s="1"/>
  <c r="R2480" i="2"/>
  <c r="S2480" i="2" s="1"/>
  <c r="T2480" i="2" s="1"/>
  <c r="F2480" i="2" s="1"/>
  <c r="R411" i="2"/>
  <c r="S411" i="2" s="1"/>
  <c r="T411" i="2" s="1"/>
  <c r="F411" i="2" s="1"/>
  <c r="R410" i="2"/>
  <c r="S410" i="2" s="1"/>
  <c r="T410" i="2" s="1"/>
  <c r="F410" i="2" s="1"/>
  <c r="R540" i="2"/>
  <c r="S540" i="2" s="1"/>
  <c r="T540" i="2" s="1"/>
  <c r="F540" i="2" s="1"/>
  <c r="R1834" i="2"/>
  <c r="S1834" i="2" s="1"/>
  <c r="T1834" i="2" s="1"/>
  <c r="F1834" i="2" s="1"/>
  <c r="B2339" i="2"/>
  <c r="H2339" i="2"/>
  <c r="Q2339" i="2" s="1"/>
  <c r="L2339" i="2"/>
  <c r="N2339" i="2"/>
  <c r="P2339" i="2"/>
  <c r="G250" i="1"/>
  <c r="P250" i="1" s="1"/>
  <c r="I250" i="1" s="1"/>
  <c r="K250" i="1"/>
  <c r="O250" i="1"/>
  <c r="A2480" i="2" l="1"/>
  <c r="A540" i="2"/>
  <c r="A1070" i="2"/>
  <c r="A1905" i="2"/>
  <c r="A5" i="2"/>
  <c r="A1834" i="2"/>
  <c r="A1072" i="2"/>
  <c r="A411" i="2"/>
  <c r="A597" i="2"/>
  <c r="A1071" i="2"/>
  <c r="A410" i="2"/>
  <c r="A1069" i="2"/>
  <c r="R2339" i="2"/>
  <c r="S2339" i="2" s="1"/>
  <c r="T2339" i="2" s="1"/>
  <c r="F2339" i="2" s="1"/>
  <c r="Q250" i="1"/>
  <c r="R250" i="1" s="1"/>
  <c r="G380" i="1"/>
  <c r="P380" i="1" s="1"/>
  <c r="I380" i="1"/>
  <c r="K380" i="1"/>
  <c r="M380" i="1"/>
  <c r="G122" i="1"/>
  <c r="P122" i="1" s="1"/>
  <c r="I122" i="1" s="1"/>
  <c r="K122" i="1"/>
  <c r="M122" i="1"/>
  <c r="G121" i="1"/>
  <c r="P121" i="1" s="1"/>
  <c r="I121" i="1" s="1"/>
  <c r="K121" i="1"/>
  <c r="M121" i="1"/>
  <c r="G115" i="1"/>
  <c r="P115" i="1" s="1"/>
  <c r="I115" i="1" s="1"/>
  <c r="K115" i="1"/>
  <c r="M115" i="1"/>
  <c r="G123" i="1"/>
  <c r="P123" i="1" s="1"/>
  <c r="I123" i="1" s="1"/>
  <c r="K123" i="1"/>
  <c r="M123" i="1"/>
  <c r="B2032" i="2"/>
  <c r="H2032" i="2"/>
  <c r="Q2032" i="2" s="1"/>
  <c r="L2032" i="2"/>
  <c r="N2032" i="2"/>
  <c r="B1389" i="2"/>
  <c r="H1389" i="2"/>
  <c r="Q1389" i="2" s="1"/>
  <c r="L1389" i="2"/>
  <c r="N1389" i="2"/>
  <c r="B2568" i="2"/>
  <c r="B2569" i="2"/>
  <c r="H2568" i="2"/>
  <c r="H2569" i="2"/>
  <c r="Q2569" i="2" s="1"/>
  <c r="L2568" i="2"/>
  <c r="L2569" i="2"/>
  <c r="N2568" i="2"/>
  <c r="N2569" i="2"/>
  <c r="Q2568" i="2"/>
  <c r="B2567" i="2"/>
  <c r="H2567" i="2"/>
  <c r="Q2567" i="2" s="1"/>
  <c r="L2567" i="2"/>
  <c r="N2567" i="2"/>
  <c r="B2566" i="2"/>
  <c r="H2566" i="2"/>
  <c r="Q2566" i="2" s="1"/>
  <c r="L2566" i="2"/>
  <c r="N2566" i="2"/>
  <c r="B2565" i="2"/>
  <c r="H2565" i="2"/>
  <c r="Q2565" i="2" s="1"/>
  <c r="L2565" i="2"/>
  <c r="N2565" i="2"/>
  <c r="B2564" i="2"/>
  <c r="H2564" i="2"/>
  <c r="Q2564" i="2" s="1"/>
  <c r="L2564" i="2"/>
  <c r="N2564" i="2"/>
  <c r="B997" i="2"/>
  <c r="H997" i="2"/>
  <c r="Q997" i="2" s="1"/>
  <c r="L997" i="2"/>
  <c r="N997" i="2"/>
  <c r="B660" i="2"/>
  <c r="H660" i="2"/>
  <c r="Q660" i="2" s="1"/>
  <c r="L660" i="2"/>
  <c r="N660" i="2"/>
  <c r="B568" i="2"/>
  <c r="H568" i="2"/>
  <c r="Q568" i="2" s="1"/>
  <c r="L568" i="2"/>
  <c r="N568" i="2"/>
  <c r="B2324" i="2"/>
  <c r="H2324" i="2"/>
  <c r="Q2324" i="2" s="1"/>
  <c r="N2324" i="2"/>
  <c r="M250" i="1" l="1"/>
  <c r="S250" i="1" s="1"/>
  <c r="E250" i="1" s="1"/>
  <c r="A2339" i="2"/>
  <c r="R2569" i="2"/>
  <c r="S2569" i="2" s="1"/>
  <c r="T2569" i="2" s="1"/>
  <c r="P2569" i="2" s="1"/>
  <c r="F2569" i="2" s="1"/>
  <c r="R2568" i="2"/>
  <c r="S2568" i="2" s="1"/>
  <c r="T2568" i="2" s="1"/>
  <c r="P2568" i="2" s="1"/>
  <c r="F2568" i="2" s="1"/>
  <c r="R1389" i="2"/>
  <c r="S1389" i="2" s="1"/>
  <c r="T1389" i="2" s="1"/>
  <c r="R2567" i="2"/>
  <c r="S2567" i="2" s="1"/>
  <c r="T2567" i="2" s="1"/>
  <c r="R2032" i="2"/>
  <c r="S2032" i="2" s="1"/>
  <c r="T2032" i="2" s="1"/>
  <c r="P2032" i="2" s="1"/>
  <c r="F2032" i="2" s="1"/>
  <c r="Q380" i="1"/>
  <c r="R380" i="1" s="1"/>
  <c r="S380" i="1" s="1"/>
  <c r="O380" i="1" s="1"/>
  <c r="E380" i="1" s="1"/>
  <c r="Q122" i="1"/>
  <c r="R122" i="1" s="1"/>
  <c r="S122" i="1" s="1"/>
  <c r="Q121" i="1"/>
  <c r="R121" i="1" s="1"/>
  <c r="S121" i="1" s="1"/>
  <c r="Q115" i="1"/>
  <c r="R115" i="1" s="1"/>
  <c r="S115" i="1" s="1"/>
  <c r="Q123" i="1"/>
  <c r="R123" i="1" s="1"/>
  <c r="S123" i="1" s="1"/>
  <c r="P1389" i="2"/>
  <c r="F1389" i="2" s="1"/>
  <c r="R2566" i="2"/>
  <c r="S2566" i="2" s="1"/>
  <c r="T2566" i="2" s="1"/>
  <c r="P2567" i="2"/>
  <c r="R2564" i="2"/>
  <c r="S2564" i="2" s="1"/>
  <c r="T2564" i="2" s="1"/>
  <c r="P2564" i="2" s="1"/>
  <c r="F2564" i="2" s="1"/>
  <c r="R2565" i="2"/>
  <c r="S2565" i="2" s="1"/>
  <c r="T2565" i="2" s="1"/>
  <c r="P2565" i="2" s="1"/>
  <c r="F2565" i="2" s="1"/>
  <c r="P2566" i="2"/>
  <c r="F2566" i="2" s="1"/>
  <c r="R660" i="2"/>
  <c r="S660" i="2" s="1"/>
  <c r="T660" i="2" s="1"/>
  <c r="P660" i="2" s="1"/>
  <c r="F660" i="2" s="1"/>
  <c r="R997" i="2"/>
  <c r="S997" i="2" s="1"/>
  <c r="T997" i="2" s="1"/>
  <c r="P997" i="2" s="1"/>
  <c r="F997" i="2" s="1"/>
  <c r="R2324" i="2"/>
  <c r="R568" i="2"/>
  <c r="S568" i="2" s="1"/>
  <c r="T568" i="2" s="1"/>
  <c r="P568" i="2" s="1"/>
  <c r="F568" i="2" s="1"/>
  <c r="B2945" i="2"/>
  <c r="H2945" i="2"/>
  <c r="Q2945" i="2" s="1"/>
  <c r="L2945" i="2"/>
  <c r="B2904" i="2"/>
  <c r="H2904" i="2"/>
  <c r="Q2904" i="2" s="1"/>
  <c r="L2904" i="2"/>
  <c r="B2906" i="2"/>
  <c r="H2906" i="2"/>
  <c r="Q2906" i="2" s="1"/>
  <c r="L2906" i="2"/>
  <c r="B1314" i="2"/>
  <c r="H1314" i="2"/>
  <c r="Q1314" i="2" s="1"/>
  <c r="L1314" i="2"/>
  <c r="P1314" i="2"/>
  <c r="B1315" i="2"/>
  <c r="H1315" i="2"/>
  <c r="Q1315" i="2" s="1"/>
  <c r="L1315" i="2"/>
  <c r="P1315" i="2"/>
  <c r="B1316" i="2"/>
  <c r="H1316" i="2"/>
  <c r="Q1316" i="2" s="1"/>
  <c r="L1316" i="2"/>
  <c r="P1316" i="2"/>
  <c r="B1318" i="2"/>
  <c r="H1318" i="2"/>
  <c r="Q1318" i="2" s="1"/>
  <c r="L1318" i="2"/>
  <c r="P1318" i="2"/>
  <c r="B2791" i="2"/>
  <c r="H2791" i="2"/>
  <c r="Q2791" i="2" s="1"/>
  <c r="L2791" i="2"/>
  <c r="P2791" i="2"/>
  <c r="B1317" i="2"/>
  <c r="H1317" i="2"/>
  <c r="Q1317" i="2" s="1"/>
  <c r="P1317" i="2"/>
  <c r="F2567" i="2" l="1"/>
  <c r="A2567" i="2"/>
  <c r="A1389" i="2"/>
  <c r="A660" i="2"/>
  <c r="A2032" i="2"/>
  <c r="A2568" i="2"/>
  <c r="A568" i="2"/>
  <c r="A2566" i="2"/>
  <c r="A2565" i="2"/>
  <c r="A997" i="2"/>
  <c r="A2564" i="2"/>
  <c r="A2569" i="2"/>
  <c r="L2324" i="2"/>
  <c r="S2324" i="2" s="1"/>
  <c r="T2324" i="2" s="1"/>
  <c r="O123" i="1"/>
  <c r="E123" i="1" s="1"/>
  <c r="O121" i="1"/>
  <c r="E121" i="1" s="1"/>
  <c r="O122" i="1"/>
  <c r="E122" i="1" s="1"/>
  <c r="O115" i="1"/>
  <c r="E115" i="1" s="1"/>
  <c r="R2791" i="2"/>
  <c r="S2791" i="2" s="1"/>
  <c r="R1316" i="2"/>
  <c r="S1316" i="2" s="1"/>
  <c r="R1314" i="2"/>
  <c r="S1314" i="2" s="1"/>
  <c r="R2904" i="2"/>
  <c r="S2904" i="2" s="1"/>
  <c r="P2324" i="2"/>
  <c r="R2945" i="2"/>
  <c r="S2945" i="2" s="1"/>
  <c r="R1318" i="2"/>
  <c r="S1318" i="2" s="1"/>
  <c r="N1318" i="2" s="1"/>
  <c r="T1318" i="2" s="1"/>
  <c r="F1318" i="2" s="1"/>
  <c r="R2906" i="2"/>
  <c r="S2906" i="2" s="1"/>
  <c r="R1317" i="2"/>
  <c r="R1315" i="2"/>
  <c r="S1315" i="2" s="1"/>
  <c r="N1315" i="2" s="1"/>
  <c r="T1315" i="2" s="1"/>
  <c r="F1315" i="2" s="1"/>
  <c r="B798" i="2"/>
  <c r="H798" i="2"/>
  <c r="Q798" i="2" s="1"/>
  <c r="G85" i="1"/>
  <c r="P85" i="1" s="1"/>
  <c r="I85" i="1"/>
  <c r="G305" i="1"/>
  <c r="P305" i="1" s="1"/>
  <c r="I305" i="1"/>
  <c r="K305" i="1"/>
  <c r="G59" i="1"/>
  <c r="P59" i="1" s="1"/>
  <c r="I59" i="1" s="1"/>
  <c r="K59" i="1"/>
  <c r="O59" i="1"/>
  <c r="G137" i="1"/>
  <c r="P137" i="1" s="1"/>
  <c r="I137" i="1"/>
  <c r="K137" i="1"/>
  <c r="F2324" i="2" l="1"/>
  <c r="L1317" i="2"/>
  <c r="S1317" i="2" s="1"/>
  <c r="N1317" i="2" s="1"/>
  <c r="T1317" i="2" s="1"/>
  <c r="A2324" i="2"/>
  <c r="A1318" i="2"/>
  <c r="A1315" i="2"/>
  <c r="Q85" i="1"/>
  <c r="N2945" i="2"/>
  <c r="T2945" i="2" s="1"/>
  <c r="N2906" i="2"/>
  <c r="T2906" i="2" s="1"/>
  <c r="N2904" i="2"/>
  <c r="T2904" i="2" s="1"/>
  <c r="N2791" i="2"/>
  <c r="T2791" i="2" s="1"/>
  <c r="F2791" i="2" s="1"/>
  <c r="N1314" i="2"/>
  <c r="T1314" i="2" s="1"/>
  <c r="F1314" i="2" s="1"/>
  <c r="N1316" i="2"/>
  <c r="T1316" i="2" s="1"/>
  <c r="F1316" i="2" s="1"/>
  <c r="R798" i="2"/>
  <c r="Q305" i="1"/>
  <c r="R305" i="1" s="1"/>
  <c r="M305" i="1" s="1"/>
  <c r="S305" i="1" s="1"/>
  <c r="Q59" i="1"/>
  <c r="R59" i="1" s="1"/>
  <c r="Q137" i="1"/>
  <c r="R137" i="1" s="1"/>
  <c r="M137" i="1" s="1"/>
  <c r="S137" i="1" s="1"/>
  <c r="B1003" i="2"/>
  <c r="H1003" i="2"/>
  <c r="Q1003" i="2" s="1"/>
  <c r="N1003" i="2"/>
  <c r="P1003" i="2"/>
  <c r="B2958" i="2"/>
  <c r="H2958" i="2"/>
  <c r="Q2958" i="2" s="1"/>
  <c r="P2958" i="2"/>
  <c r="B1001" i="2"/>
  <c r="H1001" i="2"/>
  <c r="Q1001" i="2" s="1"/>
  <c r="B10" i="2"/>
  <c r="H10" i="2"/>
  <c r="Q10" i="2" s="1"/>
  <c r="J10" i="2" s="1"/>
  <c r="F1317" i="2" l="1"/>
  <c r="A1317" i="2" s="1"/>
  <c r="A1314" i="2"/>
  <c r="A2791" i="2"/>
  <c r="A1316" i="2"/>
  <c r="L798" i="2"/>
  <c r="S798" i="2" s="1"/>
  <c r="K85" i="1"/>
  <c r="R85" i="1" s="1"/>
  <c r="M85" i="1" s="1"/>
  <c r="S85" i="1" s="1"/>
  <c r="O137" i="1"/>
  <c r="E137" i="1" s="1"/>
  <c r="O305" i="1"/>
  <c r="E305" i="1" s="1"/>
  <c r="O85" i="1"/>
  <c r="P2906" i="2"/>
  <c r="F2906" i="2" s="1"/>
  <c r="P2904" i="2"/>
  <c r="F2904" i="2" s="1"/>
  <c r="P2945" i="2"/>
  <c r="F2945" i="2" s="1"/>
  <c r="N798" i="2"/>
  <c r="R1003" i="2"/>
  <c r="L1003" i="2" s="1"/>
  <c r="S1003" i="2" s="1"/>
  <c r="T1003" i="2" s="1"/>
  <c r="F1003" i="2" s="1"/>
  <c r="R2958" i="2"/>
  <c r="L2958" i="2" s="1"/>
  <c r="S2958" i="2" s="1"/>
  <c r="M59" i="1"/>
  <c r="S59" i="1" s="1"/>
  <c r="E59" i="1" s="1"/>
  <c r="R1001" i="2"/>
  <c r="L1001" i="2" s="1"/>
  <c r="S1001" i="2" s="1"/>
  <c r="R10" i="2"/>
  <c r="L10" i="2" s="1"/>
  <c r="S10" i="2" s="1"/>
  <c r="B159" i="2"/>
  <c r="H159" i="2"/>
  <c r="Q159" i="2" s="1"/>
  <c r="N159" i="2"/>
  <c r="P159" i="2"/>
  <c r="B160" i="2"/>
  <c r="H160" i="2"/>
  <c r="Q160" i="2" s="1"/>
  <c r="N160" i="2"/>
  <c r="P160" i="2"/>
  <c r="B161" i="2"/>
  <c r="H161" i="2"/>
  <c r="Q161" i="2" s="1"/>
  <c r="N161" i="2"/>
  <c r="P161" i="2"/>
  <c r="B157" i="2"/>
  <c r="H157" i="2"/>
  <c r="Q157" i="2" s="1"/>
  <c r="N157" i="2"/>
  <c r="P157" i="2"/>
  <c r="B155" i="2"/>
  <c r="H155" i="2"/>
  <c r="Q155" i="2" s="1"/>
  <c r="N155" i="2"/>
  <c r="P155" i="2"/>
  <c r="G382" i="1"/>
  <c r="P382" i="1" s="1"/>
  <c r="I382" i="1"/>
  <c r="G253" i="1"/>
  <c r="P253" i="1" s="1"/>
  <c r="I253" i="1" s="1"/>
  <c r="O253" i="1"/>
  <c r="G311" i="1"/>
  <c r="P311" i="1" s="1"/>
  <c r="I311" i="1"/>
  <c r="M311" i="1"/>
  <c r="G270" i="1"/>
  <c r="P270" i="1" s="1"/>
  <c r="I270" i="1"/>
  <c r="O270" i="1"/>
  <c r="G175" i="1"/>
  <c r="P175" i="1" s="1"/>
  <c r="I175" i="1"/>
  <c r="G104" i="1"/>
  <c r="P104" i="1" s="1"/>
  <c r="I104" i="1" s="1"/>
  <c r="O104" i="1"/>
  <c r="G6" i="1"/>
  <c r="P6" i="1" s="1"/>
  <c r="I6" i="1"/>
  <c r="M6" i="1"/>
  <c r="O6" i="1"/>
  <c r="N10" i="2" l="1"/>
  <c r="T10" i="2" s="1"/>
  <c r="P10" i="2" s="1"/>
  <c r="F10" i="2" s="1"/>
  <c r="N2958" i="2"/>
  <c r="T2958" i="2" s="1"/>
  <c r="A2904" i="2"/>
  <c r="A2906" i="2"/>
  <c r="A1003" i="2"/>
  <c r="A2945" i="2"/>
  <c r="T798" i="2"/>
  <c r="E85" i="1"/>
  <c r="P798" i="2"/>
  <c r="F798" i="2" s="1"/>
  <c r="N1001" i="2"/>
  <c r="T1001" i="2" s="1"/>
  <c r="P1001" i="2" s="1"/>
  <c r="F1001" i="2" s="1"/>
  <c r="Q311" i="1"/>
  <c r="K311" i="1" s="1"/>
  <c r="R311" i="1" s="1"/>
  <c r="S311" i="1" s="1"/>
  <c r="R159" i="2"/>
  <c r="L159" i="2" s="1"/>
  <c r="S159" i="2" s="1"/>
  <c r="T159" i="2" s="1"/>
  <c r="F159" i="2" s="1"/>
  <c r="R155" i="2"/>
  <c r="L155" i="2" s="1"/>
  <c r="S155" i="2" s="1"/>
  <c r="T155" i="2" s="1"/>
  <c r="F155" i="2" s="1"/>
  <c r="R161" i="2"/>
  <c r="L161" i="2" s="1"/>
  <c r="S161" i="2" s="1"/>
  <c r="T161" i="2" s="1"/>
  <c r="F161" i="2" s="1"/>
  <c r="R157" i="2"/>
  <c r="L157" i="2" s="1"/>
  <c r="S157" i="2" s="1"/>
  <c r="T157" i="2" s="1"/>
  <c r="F157" i="2" s="1"/>
  <c r="R160" i="2"/>
  <c r="L160" i="2" s="1"/>
  <c r="S160" i="2" s="1"/>
  <c r="T160" i="2" s="1"/>
  <c r="F160" i="2" s="1"/>
  <c r="Q382" i="1"/>
  <c r="Q253" i="1"/>
  <c r="Q270" i="1"/>
  <c r="Q175" i="1"/>
  <c r="Q104" i="1"/>
  <c r="Q6" i="1"/>
  <c r="B2081" i="2"/>
  <c r="H2081" i="2"/>
  <c r="Q2081" i="2" s="1"/>
  <c r="L2081" i="2"/>
  <c r="N2081" i="2"/>
  <c r="B2082" i="2"/>
  <c r="H2082" i="2"/>
  <c r="Q2082" i="2" s="1"/>
  <c r="L2082" i="2"/>
  <c r="N2082" i="2"/>
  <c r="P2082" i="2"/>
  <c r="B2084" i="2"/>
  <c r="H2084" i="2"/>
  <c r="Q2084" i="2" s="1"/>
  <c r="N2084" i="2"/>
  <c r="P2084" i="2"/>
  <c r="B2083" i="2"/>
  <c r="H2083" i="2"/>
  <c r="Q2083" i="2" s="1"/>
  <c r="L2083" i="2"/>
  <c r="N2083" i="2"/>
  <c r="P2083" i="2"/>
  <c r="B3041" i="2"/>
  <c r="H3041" i="2"/>
  <c r="Q3041" i="2" s="1"/>
  <c r="L3041" i="2"/>
  <c r="N3041" i="2"/>
  <c r="P3041" i="2"/>
  <c r="B2085" i="2"/>
  <c r="H2085" i="2"/>
  <c r="Q2085" i="2" s="1"/>
  <c r="L2085" i="2"/>
  <c r="N2085" i="2"/>
  <c r="P2085" i="2"/>
  <c r="B2021" i="2"/>
  <c r="H2021" i="2"/>
  <c r="Q2021" i="2" s="1"/>
  <c r="J2021" i="2" s="1"/>
  <c r="P2021" i="2"/>
  <c r="B2024" i="2"/>
  <c r="H2024" i="2"/>
  <c r="Q2024" i="2" s="1"/>
  <c r="L2024" i="2"/>
  <c r="B1920" i="2"/>
  <c r="H1920" i="2"/>
  <c r="Q1920" i="2" s="1"/>
  <c r="L1920" i="2"/>
  <c r="N1920" i="2"/>
  <c r="P1920" i="2"/>
  <c r="B2821" i="2"/>
  <c r="H2821" i="2"/>
  <c r="Q2821" i="2" s="1"/>
  <c r="N2821" i="2"/>
  <c r="P2821" i="2"/>
  <c r="B1293" i="2"/>
  <c r="H1293" i="2"/>
  <c r="Q1293" i="2" s="1"/>
  <c r="L1293" i="2"/>
  <c r="B1291" i="2"/>
  <c r="H1291" i="2"/>
  <c r="Q1291" i="2" s="1"/>
  <c r="L1291" i="2"/>
  <c r="B1033" i="2"/>
  <c r="H1033" i="2"/>
  <c r="Q1033" i="2" s="1"/>
  <c r="R1033" i="2" s="1"/>
  <c r="L1033" i="2"/>
  <c r="N1033" i="2"/>
  <c r="P1033" i="2"/>
  <c r="B680" i="2"/>
  <c r="H680" i="2"/>
  <c r="Q680" i="2" s="1"/>
  <c r="J680" i="2" s="1"/>
  <c r="B324" i="2"/>
  <c r="H324" i="2"/>
  <c r="Q324" i="2" s="1"/>
  <c r="N324" i="2"/>
  <c r="P324" i="2"/>
  <c r="F2958" i="2" l="1"/>
  <c r="A2958" i="2" s="1"/>
  <c r="A1001" i="2"/>
  <c r="A155" i="2"/>
  <c r="A10" i="2"/>
  <c r="A160" i="2"/>
  <c r="A798" i="2"/>
  <c r="A159" i="2"/>
  <c r="A157" i="2"/>
  <c r="A161" i="2"/>
  <c r="O311" i="1"/>
  <c r="E311" i="1" s="1"/>
  <c r="K382" i="1"/>
  <c r="R382" i="1" s="1"/>
  <c r="K253" i="1"/>
  <c r="R253" i="1" s="1"/>
  <c r="K270" i="1"/>
  <c r="R270" i="1" s="1"/>
  <c r="K175" i="1"/>
  <c r="R175" i="1" s="1"/>
  <c r="K104" i="1"/>
  <c r="R104" i="1" s="1"/>
  <c r="K6" i="1"/>
  <c r="R6" i="1" s="1"/>
  <c r="S6" i="1" s="1"/>
  <c r="E6" i="1" s="1"/>
  <c r="R3041" i="2"/>
  <c r="R2085" i="2"/>
  <c r="S2085" i="2" s="1"/>
  <c r="T2085" i="2" s="1"/>
  <c r="F2085" i="2" s="1"/>
  <c r="R2083" i="2"/>
  <c r="S2083" i="2" s="1"/>
  <c r="T2083" i="2" s="1"/>
  <c r="F2083" i="2" s="1"/>
  <c r="R2082" i="2"/>
  <c r="S2082" i="2" s="1"/>
  <c r="T2082" i="2" s="1"/>
  <c r="F2082" i="2" s="1"/>
  <c r="S3041" i="2"/>
  <c r="T3041" i="2" s="1"/>
  <c r="F3041" i="2" s="1"/>
  <c r="R2084" i="2"/>
  <c r="R2081" i="2"/>
  <c r="S2081" i="2" s="1"/>
  <c r="T2081" i="2" s="1"/>
  <c r="P2081" i="2" s="1"/>
  <c r="F2081" i="2" s="1"/>
  <c r="R2024" i="2"/>
  <c r="S2024" i="2" s="1"/>
  <c r="R2021" i="2"/>
  <c r="R1920" i="2"/>
  <c r="S1920" i="2" s="1"/>
  <c r="T1920" i="2" s="1"/>
  <c r="F1920" i="2" s="1"/>
  <c r="R2821" i="2"/>
  <c r="R1291" i="2"/>
  <c r="S1291" i="2" s="1"/>
  <c r="R1293" i="2"/>
  <c r="S1293" i="2" s="1"/>
  <c r="S1033" i="2"/>
  <c r="T1033" i="2" s="1"/>
  <c r="F1033" i="2" s="1"/>
  <c r="R680" i="2"/>
  <c r="R324" i="2"/>
  <c r="P2312" i="2"/>
  <c r="L2312" i="2"/>
  <c r="H2312" i="2"/>
  <c r="Q2312" i="2" s="1"/>
  <c r="B2312" i="2"/>
  <c r="P3078" i="2"/>
  <c r="N3078" i="2"/>
  <c r="L3078" i="2"/>
  <c r="H3078" i="2"/>
  <c r="Q3078" i="2" s="1"/>
  <c r="B3078" i="2"/>
  <c r="P3077" i="2"/>
  <c r="N3077" i="2"/>
  <c r="L3077" i="2"/>
  <c r="H3077" i="2"/>
  <c r="Q3077" i="2" s="1"/>
  <c r="B3077" i="2"/>
  <c r="P3076" i="2"/>
  <c r="N3076" i="2"/>
  <c r="L3076" i="2"/>
  <c r="H3076" i="2"/>
  <c r="Q3076" i="2" s="1"/>
  <c r="B3076" i="2"/>
  <c r="P3075" i="2"/>
  <c r="N3075" i="2"/>
  <c r="L3075" i="2"/>
  <c r="H3075" i="2"/>
  <c r="Q3075" i="2" s="1"/>
  <c r="B3075" i="2"/>
  <c r="P3074" i="2"/>
  <c r="N3074" i="2"/>
  <c r="L3074" i="2"/>
  <c r="H3074" i="2"/>
  <c r="Q3074" i="2" s="1"/>
  <c r="B3074" i="2"/>
  <c r="P3073" i="2"/>
  <c r="N3073" i="2"/>
  <c r="L3073" i="2"/>
  <c r="H3073" i="2"/>
  <c r="Q3073" i="2" s="1"/>
  <c r="B3073" i="2"/>
  <c r="P3071" i="2"/>
  <c r="N3071" i="2"/>
  <c r="L3071" i="2"/>
  <c r="H3071" i="2"/>
  <c r="Q3071" i="2" s="1"/>
  <c r="B3071" i="2"/>
  <c r="P3068" i="2"/>
  <c r="N3068" i="2"/>
  <c r="L3068" i="2"/>
  <c r="H3068" i="2"/>
  <c r="Q3068" i="2" s="1"/>
  <c r="B3068" i="2"/>
  <c r="P3066" i="2"/>
  <c r="N3066" i="2"/>
  <c r="L3066" i="2"/>
  <c r="H3066" i="2"/>
  <c r="Q3066" i="2" s="1"/>
  <c r="B3066" i="2"/>
  <c r="P3065" i="2"/>
  <c r="N3065" i="2"/>
  <c r="L3065" i="2"/>
  <c r="H3065" i="2"/>
  <c r="Q3065" i="2" s="1"/>
  <c r="B3065" i="2"/>
  <c r="P3064" i="2"/>
  <c r="N3064" i="2"/>
  <c r="L3064" i="2"/>
  <c r="H3064" i="2"/>
  <c r="Q3064" i="2" s="1"/>
  <c r="B3064" i="2"/>
  <c r="P3063" i="2"/>
  <c r="N3063" i="2"/>
  <c r="L3063" i="2"/>
  <c r="H3063" i="2"/>
  <c r="Q3063" i="2" s="1"/>
  <c r="B3063" i="2"/>
  <c r="P3062" i="2"/>
  <c r="N3062" i="2"/>
  <c r="L3062" i="2"/>
  <c r="H3062" i="2"/>
  <c r="Q3062" i="2" s="1"/>
  <c r="B3062" i="2"/>
  <c r="P3061" i="2"/>
  <c r="N3061" i="2"/>
  <c r="L3061" i="2"/>
  <c r="H3061" i="2"/>
  <c r="Q3061" i="2" s="1"/>
  <c r="B3061" i="2"/>
  <c r="P3060" i="2"/>
  <c r="N3060" i="2"/>
  <c r="L3060" i="2"/>
  <c r="H3060" i="2"/>
  <c r="Q3060" i="2" s="1"/>
  <c r="B3060" i="2"/>
  <c r="P3059" i="2"/>
  <c r="N3059" i="2"/>
  <c r="L3059" i="2"/>
  <c r="H3059" i="2"/>
  <c r="Q3059" i="2" s="1"/>
  <c r="B3059" i="2"/>
  <c r="P3058" i="2"/>
  <c r="N3058" i="2"/>
  <c r="L3058" i="2"/>
  <c r="H3058" i="2"/>
  <c r="Q3058" i="2" s="1"/>
  <c r="B3058" i="2"/>
  <c r="P3055" i="2"/>
  <c r="N3055" i="2"/>
  <c r="L3055" i="2"/>
  <c r="H3055" i="2"/>
  <c r="Q3055" i="2" s="1"/>
  <c r="B3055" i="2"/>
  <c r="P3054" i="2"/>
  <c r="N3054" i="2"/>
  <c r="L3054" i="2"/>
  <c r="H3054" i="2"/>
  <c r="Q3054" i="2" s="1"/>
  <c r="B3054" i="2"/>
  <c r="P3053" i="2"/>
  <c r="N3053" i="2"/>
  <c r="L3053" i="2"/>
  <c r="H3053" i="2"/>
  <c r="Q3053" i="2" s="1"/>
  <c r="B3053" i="2"/>
  <c r="P3049" i="2"/>
  <c r="N3049" i="2"/>
  <c r="L3049" i="2"/>
  <c r="H3049" i="2"/>
  <c r="Q3049" i="2" s="1"/>
  <c r="B3049" i="2"/>
  <c r="P3048" i="2"/>
  <c r="N3048" i="2"/>
  <c r="L3048" i="2"/>
  <c r="H3048" i="2"/>
  <c r="Q3048" i="2" s="1"/>
  <c r="B3048" i="2"/>
  <c r="P2043" i="2"/>
  <c r="N2043" i="2"/>
  <c r="H2043" i="2"/>
  <c r="Q2043" i="2" s="1"/>
  <c r="B2043" i="2"/>
  <c r="N3047" i="2"/>
  <c r="L3047" i="2"/>
  <c r="H3047" i="2"/>
  <c r="Q3047" i="2" s="1"/>
  <c r="B3047" i="2"/>
  <c r="N3046" i="2"/>
  <c r="L3046" i="2"/>
  <c r="H3046" i="2"/>
  <c r="Q3046" i="2" s="1"/>
  <c r="B3046" i="2"/>
  <c r="P3045" i="2"/>
  <c r="N3045" i="2"/>
  <c r="L3045" i="2"/>
  <c r="H3045" i="2"/>
  <c r="Q3045" i="2" s="1"/>
  <c r="B3045" i="2"/>
  <c r="P3044" i="2"/>
  <c r="N3044" i="2"/>
  <c r="L3044" i="2"/>
  <c r="H3044" i="2"/>
  <c r="Q3044" i="2" s="1"/>
  <c r="B3044" i="2"/>
  <c r="P3040" i="2"/>
  <c r="N3040" i="2"/>
  <c r="L3040" i="2"/>
  <c r="H3040" i="2"/>
  <c r="Q3040" i="2" s="1"/>
  <c r="B3040" i="2"/>
  <c r="P3039" i="2"/>
  <c r="N3039" i="2"/>
  <c r="L3039" i="2"/>
  <c r="H3039" i="2"/>
  <c r="Q3039" i="2" s="1"/>
  <c r="B3039" i="2"/>
  <c r="P3038" i="2"/>
  <c r="N3038" i="2"/>
  <c r="L3038" i="2"/>
  <c r="H3038" i="2"/>
  <c r="Q3038" i="2" s="1"/>
  <c r="B3038" i="2"/>
  <c r="P3037" i="2"/>
  <c r="H3037" i="2"/>
  <c r="Q3037" i="2" s="1"/>
  <c r="B3037" i="2"/>
  <c r="P3036" i="2"/>
  <c r="N3036" i="2"/>
  <c r="L3036" i="2"/>
  <c r="H3036" i="2"/>
  <c r="Q3036" i="2" s="1"/>
  <c r="B3036" i="2"/>
  <c r="P3035" i="2"/>
  <c r="H3035" i="2"/>
  <c r="Q3035" i="2" s="1"/>
  <c r="B3035" i="2"/>
  <c r="H3034" i="2"/>
  <c r="Q3034" i="2" s="1"/>
  <c r="B3034" i="2"/>
  <c r="P3033" i="2"/>
  <c r="N3033" i="2"/>
  <c r="L3033" i="2"/>
  <c r="H3033" i="2"/>
  <c r="Q3033" i="2" s="1"/>
  <c r="B3033" i="2"/>
  <c r="P3031" i="2"/>
  <c r="N3031" i="2"/>
  <c r="L3031" i="2"/>
  <c r="H3031" i="2"/>
  <c r="Q3031" i="2" s="1"/>
  <c r="B3031" i="2"/>
  <c r="P3030" i="2"/>
  <c r="N3030" i="2"/>
  <c r="L3030" i="2"/>
  <c r="H3030" i="2"/>
  <c r="Q3030" i="2" s="1"/>
  <c r="B3030" i="2"/>
  <c r="P3029" i="2"/>
  <c r="N3029" i="2"/>
  <c r="L3029" i="2"/>
  <c r="H3029" i="2"/>
  <c r="Q3029" i="2" s="1"/>
  <c r="B3029" i="2"/>
  <c r="P3027" i="2"/>
  <c r="N3027" i="2"/>
  <c r="L3027" i="2"/>
  <c r="H3027" i="2"/>
  <c r="Q3027" i="2" s="1"/>
  <c r="B3027" i="2"/>
  <c r="P3024" i="2"/>
  <c r="N3024" i="2"/>
  <c r="L3024" i="2"/>
  <c r="H3024" i="2"/>
  <c r="Q3024" i="2" s="1"/>
  <c r="B3024" i="2"/>
  <c r="P3023" i="2"/>
  <c r="N3023" i="2"/>
  <c r="L3023" i="2"/>
  <c r="H3023" i="2"/>
  <c r="Q3023" i="2" s="1"/>
  <c r="B3023" i="2"/>
  <c r="P3022" i="2"/>
  <c r="N3022" i="2"/>
  <c r="L3022" i="2"/>
  <c r="H3022" i="2"/>
  <c r="Q3022" i="2" s="1"/>
  <c r="B3022" i="2"/>
  <c r="P3021" i="2"/>
  <c r="N3021" i="2"/>
  <c r="L3021" i="2"/>
  <c r="H3021" i="2"/>
  <c r="Q3021" i="2" s="1"/>
  <c r="B3021" i="2"/>
  <c r="P3020" i="2"/>
  <c r="N3020" i="2"/>
  <c r="L3020" i="2"/>
  <c r="H3020" i="2"/>
  <c r="Q3020" i="2" s="1"/>
  <c r="B3020" i="2"/>
  <c r="P3019" i="2"/>
  <c r="N3019" i="2"/>
  <c r="L3019" i="2"/>
  <c r="H3019" i="2"/>
  <c r="Q3019" i="2" s="1"/>
  <c r="B3019" i="2"/>
  <c r="P3018" i="2"/>
  <c r="N3018" i="2"/>
  <c r="L3018" i="2"/>
  <c r="H3018" i="2"/>
  <c r="Q3018" i="2" s="1"/>
  <c r="B3018" i="2"/>
  <c r="P3017" i="2"/>
  <c r="N3017" i="2"/>
  <c r="L3017" i="2"/>
  <c r="H3017" i="2"/>
  <c r="Q3017" i="2" s="1"/>
  <c r="B3017" i="2"/>
  <c r="P3016" i="2"/>
  <c r="N3016" i="2"/>
  <c r="L3016" i="2"/>
  <c r="H3016" i="2"/>
  <c r="Q3016" i="2" s="1"/>
  <c r="B3016" i="2"/>
  <c r="P3015" i="2"/>
  <c r="N3015" i="2"/>
  <c r="L3015" i="2"/>
  <c r="H3015" i="2"/>
  <c r="Q3015" i="2" s="1"/>
  <c r="B3015" i="2"/>
  <c r="N2009" i="2"/>
  <c r="L2009" i="2"/>
  <c r="H2009" i="2"/>
  <c r="Q2009" i="2" s="1"/>
  <c r="B2009" i="2"/>
  <c r="N1217" i="2"/>
  <c r="L1217" i="2"/>
  <c r="H1217" i="2"/>
  <c r="Q1217" i="2" s="1"/>
  <c r="B1217" i="2"/>
  <c r="P3013" i="2"/>
  <c r="N3013" i="2"/>
  <c r="L3013" i="2"/>
  <c r="H3013" i="2"/>
  <c r="Q3013" i="2" s="1"/>
  <c r="B3013" i="2"/>
  <c r="P3012" i="2"/>
  <c r="N3012" i="2"/>
  <c r="L3012" i="2"/>
  <c r="H3012" i="2"/>
  <c r="Q3012" i="2" s="1"/>
  <c r="B3012" i="2"/>
  <c r="P3011" i="2"/>
  <c r="N3011" i="2"/>
  <c r="L3011" i="2"/>
  <c r="H3011" i="2"/>
  <c r="Q3011" i="2" s="1"/>
  <c r="B3011" i="2"/>
  <c r="P3010" i="2"/>
  <c r="N3010" i="2"/>
  <c r="L3010" i="2"/>
  <c r="H3010" i="2"/>
  <c r="Q3010" i="2" s="1"/>
  <c r="B3010" i="2"/>
  <c r="P1922" i="2"/>
  <c r="N1922" i="2"/>
  <c r="L1922" i="2"/>
  <c r="H1922" i="2"/>
  <c r="Q1922" i="2" s="1"/>
  <c r="B1922" i="2"/>
  <c r="P1924" i="2"/>
  <c r="L1924" i="2"/>
  <c r="H1924" i="2"/>
  <c r="Q1924" i="2" s="1"/>
  <c r="J1924" i="2" s="1"/>
  <c r="B1924" i="2"/>
  <c r="P3009" i="2"/>
  <c r="N3009" i="2"/>
  <c r="L3009" i="2"/>
  <c r="H3009" i="2"/>
  <c r="Q3009" i="2" s="1"/>
  <c r="B3009" i="2"/>
  <c r="P3007" i="2"/>
  <c r="N3007" i="2"/>
  <c r="L3007" i="2"/>
  <c r="H3007" i="2"/>
  <c r="Q3007" i="2" s="1"/>
  <c r="B3007" i="2"/>
  <c r="N3006" i="2"/>
  <c r="L3006" i="2"/>
  <c r="H3006" i="2"/>
  <c r="Q3006" i="2" s="1"/>
  <c r="B3006" i="2"/>
  <c r="P1904" i="2"/>
  <c r="N1904" i="2"/>
  <c r="L1904" i="2"/>
  <c r="H1904" i="2"/>
  <c r="Q1904" i="2" s="1"/>
  <c r="B1904" i="2"/>
  <c r="P3004" i="2"/>
  <c r="N3004" i="2"/>
  <c r="L3004" i="2"/>
  <c r="H3004" i="2"/>
  <c r="Q3004" i="2" s="1"/>
  <c r="B3004" i="2"/>
  <c r="P3000" i="2"/>
  <c r="N3000" i="2"/>
  <c r="L3000" i="2"/>
  <c r="H3000" i="2"/>
  <c r="Q3000" i="2" s="1"/>
  <c r="B3000" i="2"/>
  <c r="P2998" i="2"/>
  <c r="N2998" i="2"/>
  <c r="L2998" i="2"/>
  <c r="H2998" i="2"/>
  <c r="Q2998" i="2" s="1"/>
  <c r="B2998" i="2"/>
  <c r="P2997" i="2"/>
  <c r="N2997" i="2"/>
  <c r="L2997" i="2"/>
  <c r="H2997" i="2"/>
  <c r="Q2997" i="2" s="1"/>
  <c r="J2997" i="2" s="1"/>
  <c r="B2997" i="2"/>
  <c r="P2995" i="2"/>
  <c r="N2995" i="2"/>
  <c r="L2995" i="2"/>
  <c r="H2995" i="2"/>
  <c r="Q2995" i="2" s="1"/>
  <c r="B2995" i="2"/>
  <c r="P2994" i="2"/>
  <c r="N2994" i="2"/>
  <c r="L2994" i="2"/>
  <c r="H2994" i="2"/>
  <c r="Q2994" i="2" s="1"/>
  <c r="B2994" i="2"/>
  <c r="P1871" i="2"/>
  <c r="N1871" i="2"/>
  <c r="H1871" i="2"/>
  <c r="Q1871" i="2" s="1"/>
  <c r="B1871" i="2"/>
  <c r="P2991" i="2"/>
  <c r="N2991" i="2"/>
  <c r="L2991" i="2"/>
  <c r="H2991" i="2"/>
  <c r="Q2991" i="2" s="1"/>
  <c r="B2991" i="2"/>
  <c r="P2990" i="2"/>
  <c r="N2990" i="2"/>
  <c r="L2990" i="2"/>
  <c r="H2990" i="2"/>
  <c r="Q2990" i="2" s="1"/>
  <c r="B2990" i="2"/>
  <c r="P2989" i="2"/>
  <c r="N2989" i="2"/>
  <c r="L2989" i="2"/>
  <c r="H2989" i="2"/>
  <c r="Q2989" i="2" s="1"/>
  <c r="B2989" i="2"/>
  <c r="P2988" i="2"/>
  <c r="N2988" i="2"/>
  <c r="L2988" i="2"/>
  <c r="H2988" i="2"/>
  <c r="Q2988" i="2" s="1"/>
  <c r="B2988" i="2"/>
  <c r="P2986" i="2"/>
  <c r="N2986" i="2"/>
  <c r="L2986" i="2"/>
  <c r="H2986" i="2"/>
  <c r="Q2986" i="2" s="1"/>
  <c r="B2986" i="2"/>
  <c r="P2983" i="2"/>
  <c r="N2983" i="2"/>
  <c r="L2983" i="2"/>
  <c r="H2983" i="2"/>
  <c r="Q2983" i="2" s="1"/>
  <c r="B2983" i="2"/>
  <c r="P2981" i="2"/>
  <c r="N2981" i="2"/>
  <c r="L2981" i="2"/>
  <c r="H2981" i="2"/>
  <c r="Q2981" i="2" s="1"/>
  <c r="B2981" i="2"/>
  <c r="P2980" i="2"/>
  <c r="N2980" i="2"/>
  <c r="L2980" i="2"/>
  <c r="H2980" i="2"/>
  <c r="Q2980" i="2" s="1"/>
  <c r="B2980" i="2"/>
  <c r="P2979" i="2"/>
  <c r="N2979" i="2"/>
  <c r="L2979" i="2"/>
  <c r="H2979" i="2"/>
  <c r="Q2979" i="2" s="1"/>
  <c r="B2979" i="2"/>
  <c r="P2978" i="2"/>
  <c r="N2978" i="2"/>
  <c r="L2978" i="2"/>
  <c r="H2978" i="2"/>
  <c r="Q2978" i="2" s="1"/>
  <c r="B2978" i="2"/>
  <c r="P2977" i="2"/>
  <c r="N2977" i="2"/>
  <c r="L2977" i="2"/>
  <c r="H2977" i="2"/>
  <c r="Q2977" i="2" s="1"/>
  <c r="B2977" i="2"/>
  <c r="P2976" i="2"/>
  <c r="N2976" i="2"/>
  <c r="L2976" i="2"/>
  <c r="H2976" i="2"/>
  <c r="Q2976" i="2" s="1"/>
  <c r="B2976" i="2"/>
  <c r="N1847" i="2"/>
  <c r="L1847" i="2"/>
  <c r="H1847" i="2"/>
  <c r="Q1847" i="2" s="1"/>
  <c r="R1847" i="2" s="1"/>
  <c r="B1847" i="2"/>
  <c r="P2975" i="2"/>
  <c r="N2975" i="2"/>
  <c r="L2975" i="2"/>
  <c r="H2975" i="2"/>
  <c r="Q2975" i="2" s="1"/>
  <c r="B2975" i="2"/>
  <c r="P2974" i="2"/>
  <c r="N2974" i="2"/>
  <c r="L2974" i="2"/>
  <c r="H2974" i="2"/>
  <c r="Q2974" i="2" s="1"/>
  <c r="B2974" i="2"/>
  <c r="P2973" i="2"/>
  <c r="N2973" i="2"/>
  <c r="L2973" i="2"/>
  <c r="H2973" i="2"/>
  <c r="Q2973" i="2" s="1"/>
  <c r="B2973" i="2"/>
  <c r="P2972" i="2"/>
  <c r="N2972" i="2"/>
  <c r="L2972" i="2"/>
  <c r="H2972" i="2"/>
  <c r="Q2972" i="2" s="1"/>
  <c r="B2972" i="2"/>
  <c r="P2971" i="2"/>
  <c r="N2971" i="2"/>
  <c r="L2971" i="2"/>
  <c r="H2971" i="2"/>
  <c r="Q2971" i="2" s="1"/>
  <c r="B2971" i="2"/>
  <c r="N1832" i="2"/>
  <c r="L1832" i="2"/>
  <c r="H1832" i="2"/>
  <c r="Q1832" i="2" s="1"/>
  <c r="J1832" i="2" s="1"/>
  <c r="B1832" i="2"/>
  <c r="P1831" i="2"/>
  <c r="N1831" i="2"/>
  <c r="L1831" i="2"/>
  <c r="H1831" i="2"/>
  <c r="Q1831" i="2" s="1"/>
  <c r="J1831" i="2" s="1"/>
  <c r="B1831" i="2"/>
  <c r="P2966" i="2"/>
  <c r="N2966" i="2"/>
  <c r="L2966" i="2"/>
  <c r="H2966" i="2"/>
  <c r="Q2966" i="2" s="1"/>
  <c r="B2966" i="2"/>
  <c r="P2965" i="2"/>
  <c r="N2965" i="2"/>
  <c r="L2965" i="2"/>
  <c r="H2965" i="2"/>
  <c r="Q2965" i="2" s="1"/>
  <c r="B2965" i="2"/>
  <c r="P2962" i="2"/>
  <c r="N2962" i="2"/>
  <c r="L2962" i="2"/>
  <c r="H2962" i="2"/>
  <c r="Q2962" i="2" s="1"/>
  <c r="B2962" i="2"/>
  <c r="P2961" i="2"/>
  <c r="N2961" i="2"/>
  <c r="L2961" i="2"/>
  <c r="H2961" i="2"/>
  <c r="Q2961" i="2" s="1"/>
  <c r="B2961" i="2"/>
  <c r="P2960" i="2"/>
  <c r="N2960" i="2"/>
  <c r="L2960" i="2"/>
  <c r="H2960" i="2"/>
  <c r="Q2960" i="2" s="1"/>
  <c r="B2960" i="2"/>
  <c r="P2959" i="2"/>
  <c r="N2959" i="2"/>
  <c r="L2959" i="2"/>
  <c r="H2959" i="2"/>
  <c r="Q2959" i="2" s="1"/>
  <c r="B2959" i="2"/>
  <c r="P2955" i="2"/>
  <c r="N2955" i="2"/>
  <c r="L2955" i="2"/>
  <c r="H2955" i="2"/>
  <c r="Q2955" i="2" s="1"/>
  <c r="B2955" i="2"/>
  <c r="P2954" i="2"/>
  <c r="N2954" i="2"/>
  <c r="L2954" i="2"/>
  <c r="H2954" i="2"/>
  <c r="Q2954" i="2" s="1"/>
  <c r="B2954" i="2"/>
  <c r="P2953" i="2"/>
  <c r="N2953" i="2"/>
  <c r="L2953" i="2"/>
  <c r="H2953" i="2"/>
  <c r="Q2953" i="2" s="1"/>
  <c r="B2953" i="2"/>
  <c r="P2952" i="2"/>
  <c r="N2952" i="2"/>
  <c r="L2952" i="2"/>
  <c r="H2952" i="2"/>
  <c r="Q2952" i="2" s="1"/>
  <c r="B2952" i="2"/>
  <c r="P2951" i="2"/>
  <c r="N2951" i="2"/>
  <c r="L2951" i="2"/>
  <c r="H2951" i="2"/>
  <c r="Q2951" i="2" s="1"/>
  <c r="B2951" i="2"/>
  <c r="P2950" i="2"/>
  <c r="N2950" i="2"/>
  <c r="L2950" i="2"/>
  <c r="H2950" i="2"/>
  <c r="Q2950" i="2" s="1"/>
  <c r="B2950" i="2"/>
  <c r="P1785" i="2"/>
  <c r="N1785" i="2"/>
  <c r="H1785" i="2"/>
  <c r="Q1785" i="2" s="1"/>
  <c r="B1785" i="2"/>
  <c r="P2948" i="2"/>
  <c r="N2948" i="2"/>
  <c r="L2948" i="2"/>
  <c r="H2948" i="2"/>
  <c r="Q2948" i="2" s="1"/>
  <c r="B2948" i="2"/>
  <c r="P1784" i="2"/>
  <c r="N1784" i="2"/>
  <c r="H1784" i="2"/>
  <c r="Q1784" i="2" s="1"/>
  <c r="B1784" i="2"/>
  <c r="P2944" i="2"/>
  <c r="N2944" i="2"/>
  <c r="L2944" i="2"/>
  <c r="H2944" i="2"/>
  <c r="Q2944" i="2" s="1"/>
  <c r="B2944" i="2"/>
  <c r="P2943" i="2"/>
  <c r="N2943" i="2"/>
  <c r="L2943" i="2"/>
  <c r="H2943" i="2"/>
  <c r="Q2943" i="2" s="1"/>
  <c r="B2943" i="2"/>
  <c r="P2941" i="2"/>
  <c r="H2941" i="2"/>
  <c r="Q2941" i="2" s="1"/>
  <c r="B2941" i="2"/>
  <c r="N2949" i="2"/>
  <c r="H2949" i="2"/>
  <c r="Q2949" i="2" s="1"/>
  <c r="B2949" i="2"/>
  <c r="L1780" i="2"/>
  <c r="H1780" i="2"/>
  <c r="Q1780" i="2" s="1"/>
  <c r="B1780" i="2"/>
  <c r="P2940" i="2"/>
  <c r="N2940" i="2"/>
  <c r="L2940" i="2"/>
  <c r="H2940" i="2"/>
  <c r="Q2940" i="2" s="1"/>
  <c r="B2940" i="2"/>
  <c r="P2939" i="2"/>
  <c r="N2939" i="2"/>
  <c r="L2939" i="2"/>
  <c r="H2939" i="2"/>
  <c r="Q2939" i="2" s="1"/>
  <c r="B2939" i="2"/>
  <c r="P2938" i="2"/>
  <c r="N2938" i="2"/>
  <c r="L2938" i="2"/>
  <c r="H2938" i="2"/>
  <c r="Q2938" i="2" s="1"/>
  <c r="B2938" i="2"/>
  <c r="P2937" i="2"/>
  <c r="N2937" i="2"/>
  <c r="L2937" i="2"/>
  <c r="H2937" i="2"/>
  <c r="Q2937" i="2" s="1"/>
  <c r="B2937" i="2"/>
  <c r="P2936" i="2"/>
  <c r="N2936" i="2"/>
  <c r="L2936" i="2"/>
  <c r="H2936" i="2"/>
  <c r="Q2936" i="2" s="1"/>
  <c r="B2936" i="2"/>
  <c r="P2935" i="2"/>
  <c r="N2935" i="2"/>
  <c r="L2935" i="2"/>
  <c r="H2935" i="2"/>
  <c r="Q2935" i="2" s="1"/>
  <c r="B2935" i="2"/>
  <c r="P2934" i="2"/>
  <c r="N2934" i="2"/>
  <c r="L2934" i="2"/>
  <c r="H2934" i="2"/>
  <c r="Q2934" i="2" s="1"/>
  <c r="B2934" i="2"/>
  <c r="P2933" i="2"/>
  <c r="N2933" i="2"/>
  <c r="L2933" i="2"/>
  <c r="H2933" i="2"/>
  <c r="Q2933" i="2" s="1"/>
  <c r="B2933" i="2"/>
  <c r="P2932" i="2"/>
  <c r="N2932" i="2"/>
  <c r="L2932" i="2"/>
  <c r="H2932" i="2"/>
  <c r="Q2932" i="2" s="1"/>
  <c r="B2932" i="2"/>
  <c r="P2931" i="2"/>
  <c r="N2931" i="2"/>
  <c r="L2931" i="2"/>
  <c r="H2931" i="2"/>
  <c r="Q2931" i="2" s="1"/>
  <c r="B2931" i="2"/>
  <c r="P2930" i="2"/>
  <c r="N2930" i="2"/>
  <c r="L2930" i="2"/>
  <c r="H2930" i="2"/>
  <c r="Q2930" i="2" s="1"/>
  <c r="B2930" i="2"/>
  <c r="P2929" i="2"/>
  <c r="N2929" i="2"/>
  <c r="L2929" i="2"/>
  <c r="H2929" i="2"/>
  <c r="Q2929" i="2" s="1"/>
  <c r="B2929" i="2"/>
  <c r="P2928" i="2"/>
  <c r="N2928" i="2"/>
  <c r="L2928" i="2"/>
  <c r="H2928" i="2"/>
  <c r="Q2928" i="2" s="1"/>
  <c r="B2928" i="2"/>
  <c r="P2927" i="2"/>
  <c r="N2927" i="2"/>
  <c r="L2927" i="2"/>
  <c r="H2927" i="2"/>
  <c r="Q2927" i="2" s="1"/>
  <c r="B2927" i="2"/>
  <c r="P2925" i="2"/>
  <c r="N2925" i="2"/>
  <c r="L2925" i="2"/>
  <c r="H2925" i="2"/>
  <c r="Q2925" i="2" s="1"/>
  <c r="B2925" i="2"/>
  <c r="P2924" i="2"/>
  <c r="N2924" i="2"/>
  <c r="L2924" i="2"/>
  <c r="H2924" i="2"/>
  <c r="Q2924" i="2" s="1"/>
  <c r="B2924" i="2"/>
  <c r="P1733" i="2"/>
  <c r="L1733" i="2"/>
  <c r="H1733" i="2"/>
  <c r="Q1733" i="2" s="1"/>
  <c r="J1733" i="2" s="1"/>
  <c r="B1733" i="2"/>
  <c r="P2921" i="2"/>
  <c r="N2921" i="2"/>
  <c r="L2921" i="2"/>
  <c r="H2921" i="2"/>
  <c r="Q2921" i="2" s="1"/>
  <c r="B2921" i="2"/>
  <c r="P2920" i="2"/>
  <c r="N2920" i="2"/>
  <c r="L2920" i="2"/>
  <c r="H2920" i="2"/>
  <c r="Q2920" i="2" s="1"/>
  <c r="B2920" i="2"/>
  <c r="P2919" i="2"/>
  <c r="N2919" i="2"/>
  <c r="L2919" i="2"/>
  <c r="H2919" i="2"/>
  <c r="Q2919" i="2" s="1"/>
  <c r="B2919" i="2"/>
  <c r="P2918" i="2"/>
  <c r="N2918" i="2"/>
  <c r="L2918" i="2"/>
  <c r="H2918" i="2"/>
  <c r="Q2918" i="2" s="1"/>
  <c r="B2918" i="2"/>
  <c r="P1720" i="2"/>
  <c r="N1720" i="2"/>
  <c r="H1720" i="2"/>
  <c r="Q1720" i="2" s="1"/>
  <c r="B1720" i="2"/>
  <c r="P2917" i="2"/>
  <c r="N2917" i="2"/>
  <c r="L2917" i="2"/>
  <c r="H2917" i="2"/>
  <c r="Q2917" i="2" s="1"/>
  <c r="B2917" i="2"/>
  <c r="P2915" i="2"/>
  <c r="N2915" i="2"/>
  <c r="L2915" i="2"/>
  <c r="H2915" i="2"/>
  <c r="Q2915" i="2" s="1"/>
  <c r="B2915" i="2"/>
  <c r="P2914" i="2"/>
  <c r="N2914" i="2"/>
  <c r="L2914" i="2"/>
  <c r="H2914" i="2"/>
  <c r="Q2914" i="2" s="1"/>
  <c r="B2914" i="2"/>
  <c r="P2913" i="2"/>
  <c r="N2913" i="2"/>
  <c r="L2913" i="2"/>
  <c r="H2913" i="2"/>
  <c r="Q2913" i="2" s="1"/>
  <c r="B2913" i="2"/>
  <c r="P2912" i="2"/>
  <c r="N2912" i="2"/>
  <c r="L2912" i="2"/>
  <c r="H2912" i="2"/>
  <c r="Q2912" i="2" s="1"/>
  <c r="B2912" i="2"/>
  <c r="P2909" i="2"/>
  <c r="N2909" i="2"/>
  <c r="L2909" i="2"/>
  <c r="H2909" i="2"/>
  <c r="Q2909" i="2" s="1"/>
  <c r="B2909" i="2"/>
  <c r="P2908" i="2"/>
  <c r="N2908" i="2"/>
  <c r="L2908" i="2"/>
  <c r="H2908" i="2"/>
  <c r="Q2908" i="2" s="1"/>
  <c r="B2908" i="2"/>
  <c r="P2907" i="2"/>
  <c r="N2907" i="2"/>
  <c r="L2907" i="2"/>
  <c r="H2907" i="2"/>
  <c r="Q2907" i="2" s="1"/>
  <c r="B2907" i="2"/>
  <c r="P2905" i="2"/>
  <c r="N2905" i="2"/>
  <c r="L2905" i="2"/>
  <c r="H2905" i="2"/>
  <c r="Q2905" i="2" s="1"/>
  <c r="B2905" i="2"/>
  <c r="P2903" i="2"/>
  <c r="N2903" i="2"/>
  <c r="L2903" i="2"/>
  <c r="H2903" i="2"/>
  <c r="Q2903" i="2" s="1"/>
  <c r="B2903" i="2"/>
  <c r="P2902" i="2"/>
  <c r="N2902" i="2"/>
  <c r="L2902" i="2"/>
  <c r="H2902" i="2"/>
  <c r="Q2902" i="2" s="1"/>
  <c r="B2902" i="2"/>
  <c r="P2898" i="2"/>
  <c r="N2898" i="2"/>
  <c r="L2898" i="2"/>
  <c r="H2898" i="2"/>
  <c r="Q2898" i="2" s="1"/>
  <c r="B2898" i="2"/>
  <c r="P2897" i="2"/>
  <c r="N2897" i="2"/>
  <c r="L2897" i="2"/>
  <c r="H2897" i="2"/>
  <c r="Q2897" i="2" s="1"/>
  <c r="B2897" i="2"/>
  <c r="P2896" i="2"/>
  <c r="N2896" i="2"/>
  <c r="L2896" i="2"/>
  <c r="H2896" i="2"/>
  <c r="Q2896" i="2" s="1"/>
  <c r="B2896" i="2"/>
  <c r="P2895" i="2"/>
  <c r="N2895" i="2"/>
  <c r="L2895" i="2"/>
  <c r="H2895" i="2"/>
  <c r="Q2895" i="2" s="1"/>
  <c r="B2895" i="2"/>
  <c r="P2893" i="2"/>
  <c r="N2893" i="2"/>
  <c r="L2893" i="2"/>
  <c r="H2893" i="2"/>
  <c r="Q2893" i="2" s="1"/>
  <c r="B2893" i="2"/>
  <c r="P2892" i="2"/>
  <c r="N2892" i="2"/>
  <c r="L2892" i="2"/>
  <c r="H2892" i="2"/>
  <c r="Q2892" i="2" s="1"/>
  <c r="B2892" i="2"/>
  <c r="P2891" i="2"/>
  <c r="N2891" i="2"/>
  <c r="L2891" i="2"/>
  <c r="H2891" i="2"/>
  <c r="Q2891" i="2" s="1"/>
  <c r="B2891" i="2"/>
  <c r="H2900" i="2"/>
  <c r="Q2900" i="2" s="1"/>
  <c r="B2900" i="2"/>
  <c r="P2890" i="2"/>
  <c r="N2890" i="2"/>
  <c r="L2890" i="2"/>
  <c r="H2890" i="2"/>
  <c r="Q2890" i="2" s="1"/>
  <c r="B2890" i="2"/>
  <c r="P2889" i="2"/>
  <c r="N2889" i="2"/>
  <c r="L2889" i="2"/>
  <c r="H2889" i="2"/>
  <c r="Q2889" i="2" s="1"/>
  <c r="B2889" i="2"/>
  <c r="P2888" i="2"/>
  <c r="N2888" i="2"/>
  <c r="L2888" i="2"/>
  <c r="H2888" i="2"/>
  <c r="Q2888" i="2" s="1"/>
  <c r="B2888" i="2"/>
  <c r="P2886" i="2"/>
  <c r="N2886" i="2"/>
  <c r="L2886" i="2"/>
  <c r="H2886" i="2"/>
  <c r="Q2886" i="2" s="1"/>
  <c r="B2886" i="2"/>
  <c r="P2885" i="2"/>
  <c r="N2885" i="2"/>
  <c r="L2885" i="2"/>
  <c r="H2885" i="2"/>
  <c r="Q2885" i="2" s="1"/>
  <c r="B2885" i="2"/>
  <c r="P2884" i="2"/>
  <c r="N2884" i="2"/>
  <c r="L2884" i="2"/>
  <c r="H2884" i="2"/>
  <c r="Q2884" i="2" s="1"/>
  <c r="B2884" i="2"/>
  <c r="P2883" i="2"/>
  <c r="N2883" i="2"/>
  <c r="L2883" i="2"/>
  <c r="H2883" i="2"/>
  <c r="Q2883" i="2" s="1"/>
  <c r="B2883" i="2"/>
  <c r="P2882" i="2"/>
  <c r="N2882" i="2"/>
  <c r="L2882" i="2"/>
  <c r="H2882" i="2"/>
  <c r="Q2882" i="2" s="1"/>
  <c r="B2882" i="2"/>
  <c r="P2881" i="2"/>
  <c r="N2881" i="2"/>
  <c r="L2881" i="2"/>
  <c r="H2881" i="2"/>
  <c r="Q2881" i="2" s="1"/>
  <c r="B2881" i="2"/>
  <c r="P2880" i="2"/>
  <c r="N2880" i="2"/>
  <c r="L2880" i="2"/>
  <c r="H2880" i="2"/>
  <c r="Q2880" i="2" s="1"/>
  <c r="B2880" i="2"/>
  <c r="P2879" i="2"/>
  <c r="N2879" i="2"/>
  <c r="L2879" i="2"/>
  <c r="H2879" i="2"/>
  <c r="Q2879" i="2" s="1"/>
  <c r="B2879" i="2"/>
  <c r="P2878" i="2"/>
  <c r="N2878" i="2"/>
  <c r="L2878" i="2"/>
  <c r="H2878" i="2"/>
  <c r="Q2878" i="2" s="1"/>
  <c r="B2878" i="2"/>
  <c r="P2877" i="2"/>
  <c r="N2877" i="2"/>
  <c r="L2877" i="2"/>
  <c r="H2877" i="2"/>
  <c r="Q2877" i="2" s="1"/>
  <c r="B2877" i="2"/>
  <c r="P2876" i="2"/>
  <c r="N2876" i="2"/>
  <c r="L2876" i="2"/>
  <c r="H2876" i="2"/>
  <c r="Q2876" i="2" s="1"/>
  <c r="B2876" i="2"/>
  <c r="P2875" i="2"/>
  <c r="N2875" i="2"/>
  <c r="L2875" i="2"/>
  <c r="H2875" i="2"/>
  <c r="Q2875" i="2" s="1"/>
  <c r="B2875" i="2"/>
  <c r="N2874" i="2"/>
  <c r="L2874" i="2"/>
  <c r="H2874" i="2"/>
  <c r="Q2874" i="2" s="1"/>
  <c r="R2874" i="2" s="1"/>
  <c r="B2874" i="2"/>
  <c r="P2868" i="2"/>
  <c r="N2868" i="2"/>
  <c r="L2868" i="2"/>
  <c r="H2868" i="2"/>
  <c r="Q2868" i="2" s="1"/>
  <c r="B2868" i="2"/>
  <c r="P2867" i="2"/>
  <c r="N2867" i="2"/>
  <c r="L2867" i="2"/>
  <c r="H2867" i="2"/>
  <c r="Q2867" i="2" s="1"/>
  <c r="B2867" i="2"/>
  <c r="P2866" i="2"/>
  <c r="N2866" i="2"/>
  <c r="L2866" i="2"/>
  <c r="H2866" i="2"/>
  <c r="Q2866" i="2" s="1"/>
  <c r="B2866" i="2"/>
  <c r="P2865" i="2"/>
  <c r="N2865" i="2"/>
  <c r="L2865" i="2"/>
  <c r="H2865" i="2"/>
  <c r="Q2865" i="2" s="1"/>
  <c r="B2865" i="2"/>
  <c r="P2864" i="2"/>
  <c r="N2864" i="2"/>
  <c r="L2864" i="2"/>
  <c r="H2864" i="2"/>
  <c r="Q2864" i="2" s="1"/>
  <c r="B2864" i="2"/>
  <c r="P2862" i="2"/>
  <c r="N2862" i="2"/>
  <c r="L2862" i="2"/>
  <c r="H2862" i="2"/>
  <c r="Q2862" i="2" s="1"/>
  <c r="B2862" i="2"/>
  <c r="P2860" i="2"/>
  <c r="N2860" i="2"/>
  <c r="L2860" i="2"/>
  <c r="H2860" i="2"/>
  <c r="Q2860" i="2" s="1"/>
  <c r="B2860" i="2"/>
  <c r="P2859" i="2"/>
  <c r="N2859" i="2"/>
  <c r="L2859" i="2"/>
  <c r="H2859" i="2"/>
  <c r="Q2859" i="2" s="1"/>
  <c r="B2859" i="2"/>
  <c r="P2858" i="2"/>
  <c r="N2858" i="2"/>
  <c r="L2858" i="2"/>
  <c r="H2858" i="2"/>
  <c r="Q2858" i="2" s="1"/>
  <c r="B2858" i="2"/>
  <c r="P1521" i="2"/>
  <c r="N1521" i="2"/>
  <c r="L1521" i="2"/>
  <c r="H1521" i="2"/>
  <c r="Q1521" i="2" s="1"/>
  <c r="J1521" i="2" s="1"/>
  <c r="B1521" i="2"/>
  <c r="P2856" i="2"/>
  <c r="N2856" i="2"/>
  <c r="L2856" i="2"/>
  <c r="H2856" i="2"/>
  <c r="Q2856" i="2" s="1"/>
  <c r="B2856" i="2"/>
  <c r="P2855" i="2"/>
  <c r="N2855" i="2"/>
  <c r="L2855" i="2"/>
  <c r="H2855" i="2"/>
  <c r="Q2855" i="2" s="1"/>
  <c r="B2855" i="2"/>
  <c r="P2854" i="2"/>
  <c r="N2854" i="2"/>
  <c r="L2854" i="2"/>
  <c r="H2854" i="2"/>
  <c r="Q2854" i="2" s="1"/>
  <c r="B2854" i="2"/>
  <c r="P2853" i="2"/>
  <c r="N2853" i="2"/>
  <c r="L2853" i="2"/>
  <c r="H2853" i="2"/>
  <c r="Q2853" i="2" s="1"/>
  <c r="B2853" i="2"/>
  <c r="P2852" i="2"/>
  <c r="N2852" i="2"/>
  <c r="L2852" i="2"/>
  <c r="H2852" i="2"/>
  <c r="Q2852" i="2" s="1"/>
  <c r="B2852" i="2"/>
  <c r="P2851" i="2"/>
  <c r="N2851" i="2"/>
  <c r="L2851" i="2"/>
  <c r="H2851" i="2"/>
  <c r="Q2851" i="2" s="1"/>
  <c r="B2851" i="2"/>
  <c r="P2848" i="2"/>
  <c r="N2848" i="2"/>
  <c r="L2848" i="2"/>
  <c r="H2848" i="2"/>
  <c r="Q2848" i="2" s="1"/>
  <c r="B2848" i="2"/>
  <c r="P2847" i="2"/>
  <c r="N2847" i="2"/>
  <c r="L2847" i="2"/>
  <c r="H2847" i="2"/>
  <c r="Q2847" i="2" s="1"/>
  <c r="B2847" i="2"/>
  <c r="P1500" i="2"/>
  <c r="N1500" i="2"/>
  <c r="L1500" i="2"/>
  <c r="H1500" i="2"/>
  <c r="Q1500" i="2" s="1"/>
  <c r="B1500" i="2"/>
  <c r="P1502" i="2"/>
  <c r="N1502" i="2"/>
  <c r="L1502" i="2"/>
  <c r="H1502" i="2"/>
  <c r="Q1502" i="2" s="1"/>
  <c r="B1502" i="2"/>
  <c r="P1497" i="2"/>
  <c r="N1497" i="2"/>
  <c r="L1497" i="2"/>
  <c r="H1497" i="2"/>
  <c r="Q1497" i="2" s="1"/>
  <c r="B1497" i="2"/>
  <c r="P1501" i="2"/>
  <c r="N1501" i="2"/>
  <c r="L1501" i="2"/>
  <c r="H1501" i="2"/>
  <c r="Q1501" i="2" s="1"/>
  <c r="B1501" i="2"/>
  <c r="P1499" i="2"/>
  <c r="N1499" i="2"/>
  <c r="L1499" i="2"/>
  <c r="H1499" i="2"/>
  <c r="Q1499" i="2" s="1"/>
  <c r="B1499" i="2"/>
  <c r="P2845" i="2"/>
  <c r="L2845" i="2"/>
  <c r="H2845" i="2"/>
  <c r="Q2845" i="2" s="1"/>
  <c r="B2845" i="2"/>
  <c r="P1498" i="2"/>
  <c r="N1498" i="2"/>
  <c r="L1498" i="2"/>
  <c r="H1498" i="2"/>
  <c r="Q1498" i="2" s="1"/>
  <c r="B1498" i="2"/>
  <c r="H2843" i="2"/>
  <c r="Q2843" i="2" s="1"/>
  <c r="R2843" i="2" s="1"/>
  <c r="L2843" i="2" s="1"/>
  <c r="B2843" i="2"/>
  <c r="P2842" i="2"/>
  <c r="N2842" i="2"/>
  <c r="L2842" i="2"/>
  <c r="H2842" i="2"/>
  <c r="Q2842" i="2" s="1"/>
  <c r="B2842" i="2"/>
  <c r="P2841" i="2"/>
  <c r="N2841" i="2"/>
  <c r="L2841" i="2"/>
  <c r="H2841" i="2"/>
  <c r="Q2841" i="2" s="1"/>
  <c r="B2841" i="2"/>
  <c r="P2840" i="2"/>
  <c r="N2840" i="2"/>
  <c r="L2840" i="2"/>
  <c r="H2840" i="2"/>
  <c r="Q2840" i="2" s="1"/>
  <c r="B2840" i="2"/>
  <c r="P2839" i="2"/>
  <c r="N2839" i="2"/>
  <c r="L2839" i="2"/>
  <c r="H2839" i="2"/>
  <c r="Q2839" i="2" s="1"/>
  <c r="B2839" i="2"/>
  <c r="P2838" i="2"/>
  <c r="N2838" i="2"/>
  <c r="L2838" i="2"/>
  <c r="H2838" i="2"/>
  <c r="Q2838" i="2" s="1"/>
  <c r="B2838" i="2"/>
  <c r="P2837" i="2"/>
  <c r="N2837" i="2"/>
  <c r="L2837" i="2"/>
  <c r="H2837" i="2"/>
  <c r="Q2837" i="2" s="1"/>
  <c r="B2837" i="2"/>
  <c r="P2836" i="2"/>
  <c r="N2836" i="2"/>
  <c r="L2836" i="2"/>
  <c r="H2836" i="2"/>
  <c r="Q2836" i="2" s="1"/>
  <c r="B2836" i="2"/>
  <c r="P2835" i="2"/>
  <c r="N2835" i="2"/>
  <c r="L2835" i="2"/>
  <c r="H2835" i="2"/>
  <c r="Q2835" i="2" s="1"/>
  <c r="B2835" i="2"/>
  <c r="P2834" i="2"/>
  <c r="N2834" i="2"/>
  <c r="L2834" i="2"/>
  <c r="H2834" i="2"/>
  <c r="Q2834" i="2" s="1"/>
  <c r="B2834" i="2"/>
  <c r="P2832" i="2"/>
  <c r="N2832" i="2"/>
  <c r="L2832" i="2"/>
  <c r="H2832" i="2"/>
  <c r="Q2832" i="2" s="1"/>
  <c r="B2832" i="2"/>
  <c r="P2831" i="2"/>
  <c r="N2831" i="2"/>
  <c r="L2831" i="2"/>
  <c r="H2831" i="2"/>
  <c r="Q2831" i="2" s="1"/>
  <c r="B2831" i="2"/>
  <c r="N1439" i="2"/>
  <c r="L1439" i="2"/>
  <c r="H1439" i="2"/>
  <c r="Q1439" i="2" s="1"/>
  <c r="B1439" i="2"/>
  <c r="N1438" i="2"/>
  <c r="H1438" i="2"/>
  <c r="Q1438" i="2" s="1"/>
  <c r="B1438" i="2"/>
  <c r="P2830" i="2"/>
  <c r="N2830" i="2"/>
  <c r="L2830" i="2"/>
  <c r="H2830" i="2"/>
  <c r="Q2830" i="2" s="1"/>
  <c r="B2830" i="2"/>
  <c r="P2829" i="2"/>
  <c r="N2829" i="2"/>
  <c r="L2829" i="2"/>
  <c r="H2829" i="2"/>
  <c r="Q2829" i="2" s="1"/>
  <c r="B2829" i="2"/>
  <c r="P2828" i="2"/>
  <c r="N2828" i="2"/>
  <c r="L2828" i="2"/>
  <c r="H2828" i="2"/>
  <c r="Q2828" i="2" s="1"/>
  <c r="B2828" i="2"/>
  <c r="P2827" i="2"/>
  <c r="N2827" i="2"/>
  <c r="L2827" i="2"/>
  <c r="H2827" i="2"/>
  <c r="Q2827" i="2" s="1"/>
  <c r="B2827" i="2"/>
  <c r="P2826" i="2"/>
  <c r="N2826" i="2"/>
  <c r="L2826" i="2"/>
  <c r="H2826" i="2"/>
  <c r="Q2826" i="2" s="1"/>
  <c r="B2826" i="2"/>
  <c r="P2824" i="2"/>
  <c r="N2824" i="2"/>
  <c r="L2824" i="2"/>
  <c r="H2824" i="2"/>
  <c r="Q2824" i="2" s="1"/>
  <c r="B2824" i="2"/>
  <c r="P2823" i="2"/>
  <c r="N2823" i="2"/>
  <c r="L2823" i="2"/>
  <c r="H2823" i="2"/>
  <c r="Q2823" i="2" s="1"/>
  <c r="B2823" i="2"/>
  <c r="P2822" i="2"/>
  <c r="N2822" i="2"/>
  <c r="L2822" i="2"/>
  <c r="H2822" i="2"/>
  <c r="Q2822" i="2" s="1"/>
  <c r="B2822" i="2"/>
  <c r="P2819" i="2"/>
  <c r="N2819" i="2"/>
  <c r="L2819" i="2"/>
  <c r="H2819" i="2"/>
  <c r="Q2819" i="2" s="1"/>
  <c r="B2819" i="2"/>
  <c r="P2818" i="2"/>
  <c r="N2818" i="2"/>
  <c r="L2818" i="2"/>
  <c r="H2818" i="2"/>
  <c r="Q2818" i="2" s="1"/>
  <c r="B2818" i="2"/>
  <c r="P1397" i="2"/>
  <c r="N1397" i="2"/>
  <c r="H1397" i="2"/>
  <c r="Q1397" i="2" s="1"/>
  <c r="B1397" i="2"/>
  <c r="P2811" i="2"/>
  <c r="N2811" i="2"/>
  <c r="L2811" i="2"/>
  <c r="H2811" i="2"/>
  <c r="Q2811" i="2" s="1"/>
  <c r="B2811" i="2"/>
  <c r="P2810" i="2"/>
  <c r="N2810" i="2"/>
  <c r="L2810" i="2"/>
  <c r="H2810" i="2"/>
  <c r="Q2810" i="2" s="1"/>
  <c r="B2810" i="2"/>
  <c r="P2809" i="2"/>
  <c r="N2809" i="2"/>
  <c r="L2809" i="2"/>
  <c r="H2809" i="2"/>
  <c r="Q2809" i="2" s="1"/>
  <c r="B2809" i="2"/>
  <c r="P2808" i="2"/>
  <c r="N2808" i="2"/>
  <c r="L2808" i="2"/>
  <c r="H2808" i="2"/>
  <c r="Q2808" i="2" s="1"/>
  <c r="B2808" i="2"/>
  <c r="P2807" i="2"/>
  <c r="N2807" i="2"/>
  <c r="L2807" i="2"/>
  <c r="H2807" i="2"/>
  <c r="Q2807" i="2" s="1"/>
  <c r="B2807" i="2"/>
  <c r="P2806" i="2"/>
  <c r="N2806" i="2"/>
  <c r="L2806" i="2"/>
  <c r="H2806" i="2"/>
  <c r="Q2806" i="2" s="1"/>
  <c r="B2806" i="2"/>
  <c r="P2805" i="2"/>
  <c r="N2805" i="2"/>
  <c r="L2805" i="2"/>
  <c r="H2805" i="2"/>
  <c r="Q2805" i="2" s="1"/>
  <c r="B2805" i="2"/>
  <c r="P2804" i="2"/>
  <c r="N2804" i="2"/>
  <c r="L2804" i="2"/>
  <c r="H2804" i="2"/>
  <c r="Q2804" i="2" s="1"/>
  <c r="B2804" i="2"/>
  <c r="P2803" i="2"/>
  <c r="N2803" i="2"/>
  <c r="L2803" i="2"/>
  <c r="H2803" i="2"/>
  <c r="Q2803" i="2" s="1"/>
  <c r="B2803" i="2"/>
  <c r="P2802" i="2"/>
  <c r="N2802" i="2"/>
  <c r="L2802" i="2"/>
  <c r="H2802" i="2"/>
  <c r="Q2802" i="2" s="1"/>
  <c r="B2802" i="2"/>
  <c r="P2800" i="2"/>
  <c r="N2800" i="2"/>
  <c r="L2800" i="2"/>
  <c r="H2800" i="2"/>
  <c r="Q2800" i="2" s="1"/>
  <c r="B2800" i="2"/>
  <c r="P2799" i="2"/>
  <c r="N2799" i="2"/>
  <c r="L2799" i="2"/>
  <c r="H2799" i="2"/>
  <c r="Q2799" i="2" s="1"/>
  <c r="B2799" i="2"/>
  <c r="P2798" i="2"/>
  <c r="N2798" i="2"/>
  <c r="L2798" i="2"/>
  <c r="H2798" i="2"/>
  <c r="Q2798" i="2" s="1"/>
  <c r="B2798" i="2"/>
  <c r="P2797" i="2"/>
  <c r="N2797" i="2"/>
  <c r="L2797" i="2"/>
  <c r="H2797" i="2"/>
  <c r="Q2797" i="2" s="1"/>
  <c r="B2797" i="2"/>
  <c r="P2796" i="2"/>
  <c r="N2796" i="2"/>
  <c r="L2796" i="2"/>
  <c r="H2796" i="2"/>
  <c r="Q2796" i="2" s="1"/>
  <c r="B2796" i="2"/>
  <c r="P2795" i="2"/>
  <c r="N2795" i="2"/>
  <c r="L2795" i="2"/>
  <c r="H2795" i="2"/>
  <c r="Q2795" i="2" s="1"/>
  <c r="B2795" i="2"/>
  <c r="P1323" i="2"/>
  <c r="N1323" i="2"/>
  <c r="L1323" i="2"/>
  <c r="H1323" i="2"/>
  <c r="Q1323" i="2" s="1"/>
  <c r="B1323" i="2"/>
  <c r="P1322" i="2"/>
  <c r="N1322" i="2"/>
  <c r="L1322" i="2"/>
  <c r="H1322" i="2"/>
  <c r="Q1322" i="2" s="1"/>
  <c r="B1322" i="2"/>
  <c r="N1305" i="2"/>
  <c r="L1305" i="2"/>
  <c r="H1305" i="2"/>
  <c r="Q1305" i="2" s="1"/>
  <c r="B1305" i="2"/>
  <c r="P2789" i="2"/>
  <c r="N2789" i="2"/>
  <c r="L2789" i="2"/>
  <c r="H2789" i="2"/>
  <c r="Q2789" i="2" s="1"/>
  <c r="B2789" i="2"/>
  <c r="P2788" i="2"/>
  <c r="N2788" i="2"/>
  <c r="L2788" i="2"/>
  <c r="H2788" i="2"/>
  <c r="Q2788" i="2" s="1"/>
  <c r="B2788" i="2"/>
  <c r="P2787" i="2"/>
  <c r="N2787" i="2"/>
  <c r="L2787" i="2"/>
  <c r="H2787" i="2"/>
  <c r="Q2787" i="2" s="1"/>
  <c r="B2787" i="2"/>
  <c r="P1287" i="2"/>
  <c r="L1287" i="2"/>
  <c r="H1287" i="2"/>
  <c r="Q1287" i="2" s="1"/>
  <c r="B1287" i="2"/>
  <c r="P1288" i="2"/>
  <c r="L1288" i="2"/>
  <c r="H1288" i="2"/>
  <c r="Q1288" i="2" s="1"/>
  <c r="B1288" i="2"/>
  <c r="P1286" i="2"/>
  <c r="L1286" i="2"/>
  <c r="H1286" i="2"/>
  <c r="Q1286" i="2" s="1"/>
  <c r="B1286" i="2"/>
  <c r="L1289" i="2"/>
  <c r="H1289" i="2"/>
  <c r="Q1289" i="2" s="1"/>
  <c r="B1289" i="2"/>
  <c r="P2785" i="2"/>
  <c r="N2785" i="2"/>
  <c r="L2785" i="2"/>
  <c r="H2785" i="2"/>
  <c r="Q2785" i="2" s="1"/>
  <c r="B2785" i="2"/>
  <c r="P2784" i="2"/>
  <c r="N2784" i="2"/>
  <c r="L2784" i="2"/>
  <c r="H2784" i="2"/>
  <c r="Q2784" i="2" s="1"/>
  <c r="B2784" i="2"/>
  <c r="P2783" i="2"/>
  <c r="N2783" i="2"/>
  <c r="L2783" i="2"/>
  <c r="H2783" i="2"/>
  <c r="Q2783" i="2" s="1"/>
  <c r="B2783" i="2"/>
  <c r="P2782" i="2"/>
  <c r="N2782" i="2"/>
  <c r="L2782" i="2"/>
  <c r="H2782" i="2"/>
  <c r="Q2782" i="2" s="1"/>
  <c r="B2782" i="2"/>
  <c r="P2781" i="2"/>
  <c r="N2781" i="2"/>
  <c r="L2781" i="2"/>
  <c r="H2781" i="2"/>
  <c r="Q2781" i="2" s="1"/>
  <c r="B2781" i="2"/>
  <c r="P2780" i="2"/>
  <c r="N2780" i="2"/>
  <c r="L2780" i="2"/>
  <c r="H2780" i="2"/>
  <c r="Q2780" i="2" s="1"/>
  <c r="B2780" i="2"/>
  <c r="L1282" i="2"/>
  <c r="H1282" i="2"/>
  <c r="Q1282" i="2" s="1"/>
  <c r="B1282" i="2"/>
  <c r="P1281" i="2"/>
  <c r="N1281" i="2"/>
  <c r="L1281" i="2"/>
  <c r="H1281" i="2"/>
  <c r="Q1281" i="2" s="1"/>
  <c r="B1281" i="2"/>
  <c r="P2779" i="2"/>
  <c r="N2779" i="2"/>
  <c r="L2779" i="2"/>
  <c r="H2779" i="2"/>
  <c r="Q2779" i="2" s="1"/>
  <c r="B2779" i="2"/>
  <c r="P2778" i="2"/>
  <c r="N2778" i="2"/>
  <c r="L2778" i="2"/>
  <c r="H2778" i="2"/>
  <c r="Q2778" i="2" s="1"/>
  <c r="B2778" i="2"/>
  <c r="P2777" i="2"/>
  <c r="N2777" i="2"/>
  <c r="L2777" i="2"/>
  <c r="H2777" i="2"/>
  <c r="Q2777" i="2" s="1"/>
  <c r="B2777" i="2"/>
  <c r="P2776" i="2"/>
  <c r="N2776" i="2"/>
  <c r="L2776" i="2"/>
  <c r="H2776" i="2"/>
  <c r="Q2776" i="2" s="1"/>
  <c r="B2776" i="2"/>
  <c r="P2774" i="2"/>
  <c r="N2774" i="2"/>
  <c r="L2774" i="2"/>
  <c r="H2774" i="2"/>
  <c r="Q2774" i="2" s="1"/>
  <c r="B2774" i="2"/>
  <c r="P2772" i="2"/>
  <c r="N2772" i="2"/>
  <c r="L2772" i="2"/>
  <c r="H2772" i="2"/>
  <c r="Q2772" i="2" s="1"/>
  <c r="B2772" i="2"/>
  <c r="P2770" i="2"/>
  <c r="N2770" i="2"/>
  <c r="L2770" i="2"/>
  <c r="H2770" i="2"/>
  <c r="Q2770" i="2" s="1"/>
  <c r="B2770" i="2"/>
  <c r="P2769" i="2"/>
  <c r="N2769" i="2"/>
  <c r="L2769" i="2"/>
  <c r="H2769" i="2"/>
  <c r="Q2769" i="2" s="1"/>
  <c r="B2769" i="2"/>
  <c r="P2766" i="2"/>
  <c r="N2766" i="2"/>
  <c r="L2766" i="2"/>
  <c r="H2766" i="2"/>
  <c r="Q2766" i="2" s="1"/>
  <c r="B2766" i="2"/>
  <c r="P2765" i="2"/>
  <c r="N2765" i="2"/>
  <c r="L2765" i="2"/>
  <c r="H2765" i="2"/>
  <c r="Q2765" i="2" s="1"/>
  <c r="B2765" i="2"/>
  <c r="P2760" i="2"/>
  <c r="N2760" i="2"/>
  <c r="L2760" i="2"/>
  <c r="H2760" i="2"/>
  <c r="Q2760" i="2" s="1"/>
  <c r="B2760" i="2"/>
  <c r="P2759" i="2"/>
  <c r="N2759" i="2"/>
  <c r="L2759" i="2"/>
  <c r="H2759" i="2"/>
  <c r="Q2759" i="2" s="1"/>
  <c r="B2759" i="2"/>
  <c r="P2758" i="2"/>
  <c r="N2758" i="2"/>
  <c r="L2758" i="2"/>
  <c r="H2758" i="2"/>
  <c r="Q2758" i="2" s="1"/>
  <c r="B2758" i="2"/>
  <c r="P2756" i="2"/>
  <c r="N2756" i="2"/>
  <c r="L2756" i="2"/>
  <c r="H2756" i="2"/>
  <c r="Q2756" i="2" s="1"/>
  <c r="B2756" i="2"/>
  <c r="P2755" i="2"/>
  <c r="N2755" i="2"/>
  <c r="L2755" i="2"/>
  <c r="H2755" i="2"/>
  <c r="Q2755" i="2" s="1"/>
  <c r="B2755" i="2"/>
  <c r="P2754" i="2"/>
  <c r="N2754" i="2"/>
  <c r="L2754" i="2"/>
  <c r="H2754" i="2"/>
  <c r="Q2754" i="2" s="1"/>
  <c r="B2754" i="2"/>
  <c r="P2752" i="2"/>
  <c r="N2752" i="2"/>
  <c r="L2752" i="2"/>
  <c r="H2752" i="2"/>
  <c r="Q2752" i="2" s="1"/>
  <c r="B2752" i="2"/>
  <c r="P2751" i="2"/>
  <c r="N2751" i="2"/>
  <c r="L2751" i="2"/>
  <c r="H2751" i="2"/>
  <c r="Q2751" i="2" s="1"/>
  <c r="B2751" i="2"/>
  <c r="P2750" i="2"/>
  <c r="N2750" i="2"/>
  <c r="L2750" i="2"/>
  <c r="H2750" i="2"/>
  <c r="Q2750" i="2" s="1"/>
  <c r="B2750" i="2"/>
  <c r="P2749" i="2"/>
  <c r="N2749" i="2"/>
  <c r="L2749" i="2"/>
  <c r="H2749" i="2"/>
  <c r="Q2749" i="2" s="1"/>
  <c r="B2749" i="2"/>
  <c r="P2748" i="2"/>
  <c r="N2748" i="2"/>
  <c r="L2748" i="2"/>
  <c r="H2748" i="2"/>
  <c r="Q2748" i="2" s="1"/>
  <c r="B2748" i="2"/>
  <c r="P2747" i="2"/>
  <c r="N2747" i="2"/>
  <c r="L2747" i="2"/>
  <c r="H2747" i="2"/>
  <c r="Q2747" i="2" s="1"/>
  <c r="B2747" i="2"/>
  <c r="P2746" i="2"/>
  <c r="N2746" i="2"/>
  <c r="L2746" i="2"/>
  <c r="H2746" i="2"/>
  <c r="Q2746" i="2" s="1"/>
  <c r="B2746" i="2"/>
  <c r="N1187" i="2"/>
  <c r="L1187" i="2"/>
  <c r="H1187" i="2"/>
  <c r="Q1187" i="2" s="1"/>
  <c r="B1187" i="2"/>
  <c r="P2745" i="2"/>
  <c r="N2745" i="2"/>
  <c r="L2745" i="2"/>
  <c r="H2745" i="2"/>
  <c r="Q2745" i="2" s="1"/>
  <c r="B2745" i="2"/>
  <c r="P1192" i="2"/>
  <c r="N1192" i="2"/>
  <c r="H1192" i="2"/>
  <c r="Q1192" i="2" s="1"/>
  <c r="R1192" i="2" s="1"/>
  <c r="L1192" i="2" s="1"/>
  <c r="B1192" i="2"/>
  <c r="P2743" i="2"/>
  <c r="N2743" i="2"/>
  <c r="L2743" i="2"/>
  <c r="H2743" i="2"/>
  <c r="Q2743" i="2" s="1"/>
  <c r="B2743" i="2"/>
  <c r="P2742" i="2"/>
  <c r="N2742" i="2"/>
  <c r="L2742" i="2"/>
  <c r="H2742" i="2"/>
  <c r="Q2742" i="2" s="1"/>
  <c r="B2742" i="2"/>
  <c r="P2741" i="2"/>
  <c r="N2741" i="2"/>
  <c r="L2741" i="2"/>
  <c r="H2741" i="2"/>
  <c r="Q2741" i="2" s="1"/>
  <c r="B2741" i="2"/>
  <c r="N1139" i="2"/>
  <c r="L1139" i="2"/>
  <c r="H1139" i="2"/>
  <c r="Q1139" i="2" s="1"/>
  <c r="B1139" i="2"/>
  <c r="P2738" i="2"/>
  <c r="N2738" i="2"/>
  <c r="L2738" i="2"/>
  <c r="H2738" i="2"/>
  <c r="Q2738" i="2" s="1"/>
  <c r="B2738" i="2"/>
  <c r="P2737" i="2"/>
  <c r="N2737" i="2"/>
  <c r="L2737" i="2"/>
  <c r="H2737" i="2"/>
  <c r="Q2737" i="2" s="1"/>
  <c r="B2737" i="2"/>
  <c r="P2736" i="2"/>
  <c r="N2736" i="2"/>
  <c r="L2736" i="2"/>
  <c r="H2736" i="2"/>
  <c r="Q2736" i="2" s="1"/>
  <c r="B2736" i="2"/>
  <c r="P2735" i="2"/>
  <c r="N2735" i="2"/>
  <c r="L2735" i="2"/>
  <c r="H2735" i="2"/>
  <c r="Q2735" i="2" s="1"/>
  <c r="B2735" i="2"/>
  <c r="P2732" i="2"/>
  <c r="N2732" i="2"/>
  <c r="L2732" i="2"/>
  <c r="H2732" i="2"/>
  <c r="Q2732" i="2" s="1"/>
  <c r="B2732" i="2"/>
  <c r="P2731" i="2"/>
  <c r="N2731" i="2"/>
  <c r="L2731" i="2"/>
  <c r="H2731" i="2"/>
  <c r="Q2731" i="2" s="1"/>
  <c r="B2731" i="2"/>
  <c r="P2730" i="2"/>
  <c r="N2730" i="2"/>
  <c r="L2730" i="2"/>
  <c r="H2730" i="2"/>
  <c r="Q2730" i="2" s="1"/>
  <c r="B2730" i="2"/>
  <c r="P2729" i="2"/>
  <c r="N2729" i="2"/>
  <c r="L2729" i="2"/>
  <c r="H2729" i="2"/>
  <c r="Q2729" i="2" s="1"/>
  <c r="B2729" i="2"/>
  <c r="P2728" i="2"/>
  <c r="N2728" i="2"/>
  <c r="L2728" i="2"/>
  <c r="H2728" i="2"/>
  <c r="Q2728" i="2" s="1"/>
  <c r="B2728" i="2"/>
  <c r="P2727" i="2"/>
  <c r="N2727" i="2"/>
  <c r="L2727" i="2"/>
  <c r="H2727" i="2"/>
  <c r="Q2727" i="2" s="1"/>
  <c r="B2727" i="2"/>
  <c r="P1061" i="2"/>
  <c r="N1061" i="2"/>
  <c r="L1061" i="2"/>
  <c r="H1061" i="2"/>
  <c r="Q1061" i="2" s="1"/>
  <c r="B1061" i="2"/>
  <c r="P2726" i="2"/>
  <c r="N2726" i="2"/>
  <c r="L2726" i="2"/>
  <c r="H2726" i="2"/>
  <c r="Q2726" i="2" s="1"/>
  <c r="B2726" i="2"/>
  <c r="H2724" i="2"/>
  <c r="Q2724" i="2" s="1"/>
  <c r="B2724" i="2"/>
  <c r="N1044" i="2"/>
  <c r="H1044" i="2"/>
  <c r="Q1044" i="2" s="1"/>
  <c r="R1044" i="2" s="1"/>
  <c r="L1044" i="2" s="1"/>
  <c r="B1044" i="2"/>
  <c r="P2723" i="2"/>
  <c r="N2723" i="2"/>
  <c r="L2723" i="2"/>
  <c r="H2723" i="2"/>
  <c r="Q2723" i="2" s="1"/>
  <c r="B2723" i="2"/>
  <c r="P2722" i="2"/>
  <c r="N2722" i="2"/>
  <c r="L2722" i="2"/>
  <c r="H2722" i="2"/>
  <c r="Q2722" i="2" s="1"/>
  <c r="B2722" i="2"/>
  <c r="P2721" i="2"/>
  <c r="N2721" i="2"/>
  <c r="L2721" i="2"/>
  <c r="H2721" i="2"/>
  <c r="Q2721" i="2" s="1"/>
  <c r="B2721" i="2"/>
  <c r="P2720" i="2"/>
  <c r="N2720" i="2"/>
  <c r="L2720" i="2"/>
  <c r="H2720" i="2"/>
  <c r="Q2720" i="2" s="1"/>
  <c r="B2720" i="2"/>
  <c r="P2719" i="2"/>
  <c r="N2719" i="2"/>
  <c r="L2719" i="2"/>
  <c r="H2719" i="2"/>
  <c r="Q2719" i="2" s="1"/>
  <c r="B2719" i="2"/>
  <c r="P2718" i="2"/>
  <c r="N2718" i="2"/>
  <c r="L2718" i="2"/>
  <c r="H2718" i="2"/>
  <c r="Q2718" i="2" s="1"/>
  <c r="B2718" i="2"/>
  <c r="P2717" i="2"/>
  <c r="N2717" i="2"/>
  <c r="L2717" i="2"/>
  <c r="H2717" i="2"/>
  <c r="Q2717" i="2" s="1"/>
  <c r="B2717" i="2"/>
  <c r="P2716" i="2"/>
  <c r="N2716" i="2"/>
  <c r="L2716" i="2"/>
  <c r="H2716" i="2"/>
  <c r="Q2716" i="2" s="1"/>
  <c r="B2716" i="2"/>
  <c r="P2715" i="2"/>
  <c r="N2715" i="2"/>
  <c r="L2715" i="2"/>
  <c r="H2715" i="2"/>
  <c r="Q2715" i="2" s="1"/>
  <c r="B2715" i="2"/>
  <c r="N1031" i="2"/>
  <c r="H1031" i="2"/>
  <c r="Q1031" i="2" s="1"/>
  <c r="B1031" i="2"/>
  <c r="P2712" i="2"/>
  <c r="N2712" i="2"/>
  <c r="L2712" i="2"/>
  <c r="H2712" i="2"/>
  <c r="Q2712" i="2" s="1"/>
  <c r="B2712" i="2"/>
  <c r="P2711" i="2"/>
  <c r="N2711" i="2"/>
  <c r="L2711" i="2"/>
  <c r="H2711" i="2"/>
  <c r="Q2711" i="2" s="1"/>
  <c r="B2711" i="2"/>
  <c r="P2710" i="2"/>
  <c r="N2710" i="2"/>
  <c r="L2710" i="2"/>
  <c r="H2710" i="2"/>
  <c r="Q2710" i="2" s="1"/>
  <c r="B2710" i="2"/>
  <c r="P2709" i="2"/>
  <c r="N2709" i="2"/>
  <c r="L2709" i="2"/>
  <c r="H2709" i="2"/>
  <c r="Q2709" i="2" s="1"/>
  <c r="B2709" i="2"/>
  <c r="P2706" i="2"/>
  <c r="N2706" i="2"/>
  <c r="L2706" i="2"/>
  <c r="H2706" i="2"/>
  <c r="Q2706" i="2" s="1"/>
  <c r="B2706" i="2"/>
  <c r="P995" i="2"/>
  <c r="N995" i="2"/>
  <c r="L995" i="2"/>
  <c r="H995" i="2"/>
  <c r="Q995" i="2" s="1"/>
  <c r="B995" i="2"/>
  <c r="P2703" i="2"/>
  <c r="N2703" i="2"/>
  <c r="L2703" i="2"/>
  <c r="H2703" i="2"/>
  <c r="Q2703" i="2" s="1"/>
  <c r="B2703" i="2"/>
  <c r="N970" i="2"/>
  <c r="L970" i="2"/>
  <c r="H970" i="2"/>
  <c r="Q970" i="2" s="1"/>
  <c r="B970" i="2"/>
  <c r="P2701" i="2"/>
  <c r="N2701" i="2"/>
  <c r="L2701" i="2"/>
  <c r="H2701" i="2"/>
  <c r="Q2701" i="2" s="1"/>
  <c r="B2701" i="2"/>
  <c r="L2700" i="2"/>
  <c r="H2700" i="2"/>
  <c r="Q2700" i="2" s="1"/>
  <c r="B2700" i="2"/>
  <c r="P2699" i="2"/>
  <c r="N2699" i="2"/>
  <c r="L2699" i="2"/>
  <c r="H2699" i="2"/>
  <c r="Q2699" i="2" s="1"/>
  <c r="B2699" i="2"/>
  <c r="P2698" i="2"/>
  <c r="N2698" i="2"/>
  <c r="L2698" i="2"/>
  <c r="H2698" i="2"/>
  <c r="Q2698" i="2" s="1"/>
  <c r="B2698" i="2"/>
  <c r="P2697" i="2"/>
  <c r="N2697" i="2"/>
  <c r="L2697" i="2"/>
  <c r="H2697" i="2"/>
  <c r="Q2697" i="2" s="1"/>
  <c r="B2697" i="2"/>
  <c r="P2696" i="2"/>
  <c r="N2696" i="2"/>
  <c r="L2696" i="2"/>
  <c r="H2696" i="2"/>
  <c r="Q2696" i="2" s="1"/>
  <c r="B2696" i="2"/>
  <c r="P2695" i="2"/>
  <c r="N2695" i="2"/>
  <c r="L2695" i="2"/>
  <c r="H2695" i="2"/>
  <c r="Q2695" i="2" s="1"/>
  <c r="B2695" i="2"/>
  <c r="P2694" i="2"/>
  <c r="N2694" i="2"/>
  <c r="L2694" i="2"/>
  <c r="H2694" i="2"/>
  <c r="Q2694" i="2" s="1"/>
  <c r="B2694" i="2"/>
  <c r="P2693" i="2"/>
  <c r="N2693" i="2"/>
  <c r="L2693" i="2"/>
  <c r="H2693" i="2"/>
  <c r="Q2693" i="2" s="1"/>
  <c r="B2693" i="2"/>
  <c r="P2692" i="2"/>
  <c r="N2692" i="2"/>
  <c r="L2692" i="2"/>
  <c r="H2692" i="2"/>
  <c r="Q2692" i="2" s="1"/>
  <c r="B2692" i="2"/>
  <c r="P2691" i="2"/>
  <c r="N2691" i="2"/>
  <c r="L2691" i="2"/>
  <c r="H2691" i="2"/>
  <c r="Q2691" i="2" s="1"/>
  <c r="B2691" i="2"/>
  <c r="N965" i="2"/>
  <c r="L965" i="2"/>
  <c r="H965" i="2"/>
  <c r="Q965" i="2" s="1"/>
  <c r="B965" i="2"/>
  <c r="P2689" i="2"/>
  <c r="N2689" i="2"/>
  <c r="L2689" i="2"/>
  <c r="H2689" i="2"/>
  <c r="Q2689" i="2" s="1"/>
  <c r="B2689" i="2"/>
  <c r="P2688" i="2"/>
  <c r="N2688" i="2"/>
  <c r="L2688" i="2"/>
  <c r="H2688" i="2"/>
  <c r="Q2688" i="2" s="1"/>
  <c r="B2688" i="2"/>
  <c r="P2687" i="2"/>
  <c r="N2687" i="2"/>
  <c r="L2687" i="2"/>
  <c r="H2687" i="2"/>
  <c r="Q2687" i="2" s="1"/>
  <c r="B2687" i="2"/>
  <c r="P2686" i="2"/>
  <c r="N2686" i="2"/>
  <c r="L2686" i="2"/>
  <c r="H2686" i="2"/>
  <c r="Q2686" i="2" s="1"/>
  <c r="B2686" i="2"/>
  <c r="P2685" i="2"/>
  <c r="N2685" i="2"/>
  <c r="L2685" i="2"/>
  <c r="H2685" i="2"/>
  <c r="Q2685" i="2" s="1"/>
  <c r="B2685" i="2"/>
  <c r="P2682" i="2"/>
  <c r="N2682" i="2"/>
  <c r="L2682" i="2"/>
  <c r="H2682" i="2"/>
  <c r="Q2682" i="2" s="1"/>
  <c r="B2682" i="2"/>
  <c r="P2681" i="2"/>
  <c r="N2681" i="2"/>
  <c r="L2681" i="2"/>
  <c r="H2681" i="2"/>
  <c r="Q2681" i="2" s="1"/>
  <c r="B2681" i="2"/>
  <c r="P2680" i="2"/>
  <c r="N2680" i="2"/>
  <c r="L2680" i="2"/>
  <c r="H2680" i="2"/>
  <c r="Q2680" i="2" s="1"/>
  <c r="B2680" i="2"/>
  <c r="P914" i="2"/>
  <c r="H914" i="2"/>
  <c r="Q914" i="2" s="1"/>
  <c r="B914" i="2"/>
  <c r="H913" i="2"/>
  <c r="Q913" i="2" s="1"/>
  <c r="B913" i="2"/>
  <c r="P899" i="2"/>
  <c r="H899" i="2"/>
  <c r="Q899" i="2" s="1"/>
  <c r="J899" i="2" s="1"/>
  <c r="B899" i="2"/>
  <c r="P2678" i="2"/>
  <c r="N2678" i="2"/>
  <c r="H2678" i="2"/>
  <c r="Q2678" i="2" s="1"/>
  <c r="B2678" i="2"/>
  <c r="L2677" i="2"/>
  <c r="H2677" i="2"/>
  <c r="Q2677" i="2" s="1"/>
  <c r="J2677" i="2" s="1"/>
  <c r="B2677" i="2"/>
  <c r="P2674" i="2"/>
  <c r="N2674" i="2"/>
  <c r="L2674" i="2"/>
  <c r="H2674" i="2"/>
  <c r="Q2674" i="2" s="1"/>
  <c r="B2674" i="2"/>
  <c r="L901" i="2"/>
  <c r="H901" i="2"/>
  <c r="Q901" i="2" s="1"/>
  <c r="B901" i="2"/>
  <c r="P2673" i="2"/>
  <c r="N2673" i="2"/>
  <c r="L2673" i="2"/>
  <c r="H2673" i="2"/>
  <c r="Q2673" i="2" s="1"/>
  <c r="B2673" i="2"/>
  <c r="P2672" i="2"/>
  <c r="N2672" i="2"/>
  <c r="L2672" i="2"/>
  <c r="H2672" i="2"/>
  <c r="Q2672" i="2" s="1"/>
  <c r="B2672" i="2"/>
  <c r="P874" i="2"/>
  <c r="N874" i="2"/>
  <c r="L874" i="2"/>
  <c r="H874" i="2"/>
  <c r="Q874" i="2" s="1"/>
  <c r="B874" i="2"/>
  <c r="P2670" i="2"/>
  <c r="N2670" i="2"/>
  <c r="L2670" i="2"/>
  <c r="H2670" i="2"/>
  <c r="Q2670" i="2" s="1"/>
  <c r="B2670" i="2"/>
  <c r="P2661" i="2"/>
  <c r="N2661" i="2"/>
  <c r="L2661" i="2"/>
  <c r="H2661" i="2"/>
  <c r="Q2661" i="2" s="1"/>
  <c r="B2661" i="2"/>
  <c r="P2660" i="2"/>
  <c r="N2660" i="2"/>
  <c r="L2660" i="2"/>
  <c r="H2660" i="2"/>
  <c r="Q2660" i="2" s="1"/>
  <c r="B2660" i="2"/>
  <c r="P2659" i="2"/>
  <c r="N2659" i="2"/>
  <c r="L2659" i="2"/>
  <c r="H2659" i="2"/>
  <c r="Q2659" i="2" s="1"/>
  <c r="B2659" i="2"/>
  <c r="P2658" i="2"/>
  <c r="N2658" i="2"/>
  <c r="L2658" i="2"/>
  <c r="H2658" i="2"/>
  <c r="Q2658" i="2" s="1"/>
  <c r="B2658" i="2"/>
  <c r="P2657" i="2"/>
  <c r="N2657" i="2"/>
  <c r="L2657" i="2"/>
  <c r="H2657" i="2"/>
  <c r="Q2657" i="2" s="1"/>
  <c r="B2657" i="2"/>
  <c r="P2655" i="2"/>
  <c r="N2655" i="2"/>
  <c r="L2655" i="2"/>
  <c r="H2655" i="2"/>
  <c r="Q2655" i="2" s="1"/>
  <c r="B2655" i="2"/>
  <c r="P2654" i="2"/>
  <c r="N2654" i="2"/>
  <c r="L2654" i="2"/>
  <c r="H2654" i="2"/>
  <c r="Q2654" i="2" s="1"/>
  <c r="B2654" i="2"/>
  <c r="P2653" i="2"/>
  <c r="N2653" i="2"/>
  <c r="L2653" i="2"/>
  <c r="H2653" i="2"/>
  <c r="Q2653" i="2" s="1"/>
  <c r="B2653" i="2"/>
  <c r="P2652" i="2"/>
  <c r="N2652" i="2"/>
  <c r="L2652" i="2"/>
  <c r="H2652" i="2"/>
  <c r="Q2652" i="2" s="1"/>
  <c r="B2652" i="2"/>
  <c r="P587" i="2"/>
  <c r="N587" i="2"/>
  <c r="H587" i="2"/>
  <c r="Q587" i="2" s="1"/>
  <c r="B587" i="2"/>
  <c r="P832" i="2"/>
  <c r="N832" i="2"/>
  <c r="L832" i="2"/>
  <c r="H832" i="2"/>
  <c r="Q832" i="2" s="1"/>
  <c r="J832" i="2" s="1"/>
  <c r="B832" i="2"/>
  <c r="P831" i="2"/>
  <c r="N831" i="2"/>
  <c r="L831" i="2"/>
  <c r="H831" i="2"/>
  <c r="Q831" i="2" s="1"/>
  <c r="J831" i="2" s="1"/>
  <c r="B831" i="2"/>
  <c r="P2649" i="2"/>
  <c r="N2649" i="2"/>
  <c r="L2649" i="2"/>
  <c r="H2649" i="2"/>
  <c r="Q2649" i="2" s="1"/>
  <c r="B2649" i="2"/>
  <c r="P2648" i="2"/>
  <c r="N2648" i="2"/>
  <c r="L2648" i="2"/>
  <c r="H2648" i="2"/>
  <c r="Q2648" i="2" s="1"/>
  <c r="B2648" i="2"/>
  <c r="P2647" i="2"/>
  <c r="N2647" i="2"/>
  <c r="L2647" i="2"/>
  <c r="H2647" i="2"/>
  <c r="Q2647" i="2" s="1"/>
  <c r="B2647" i="2"/>
  <c r="P2646" i="2"/>
  <c r="N2646" i="2"/>
  <c r="L2646" i="2"/>
  <c r="H2646" i="2"/>
  <c r="Q2646" i="2" s="1"/>
  <c r="B2646" i="2"/>
  <c r="P829" i="2"/>
  <c r="N829" i="2"/>
  <c r="L829" i="2"/>
  <c r="H829" i="2"/>
  <c r="Q829" i="2" s="1"/>
  <c r="J829" i="2" s="1"/>
  <c r="B829" i="2"/>
  <c r="P2644" i="2"/>
  <c r="N2644" i="2"/>
  <c r="L2644" i="2"/>
  <c r="H2644" i="2"/>
  <c r="Q2644" i="2" s="1"/>
  <c r="B2644" i="2"/>
  <c r="P2642" i="2"/>
  <c r="N2642" i="2"/>
  <c r="L2642" i="2"/>
  <c r="H2642" i="2"/>
  <c r="Q2642" i="2" s="1"/>
  <c r="B2642" i="2"/>
  <c r="P2641" i="2"/>
  <c r="N2641" i="2"/>
  <c r="L2641" i="2"/>
  <c r="H2641" i="2"/>
  <c r="Q2641" i="2" s="1"/>
  <c r="B2641" i="2"/>
  <c r="P2638" i="2"/>
  <c r="N2638" i="2"/>
  <c r="L2638" i="2"/>
  <c r="H2638" i="2"/>
  <c r="Q2638" i="2" s="1"/>
  <c r="B2638" i="2"/>
  <c r="L801" i="2"/>
  <c r="H801" i="2"/>
  <c r="Q801" i="2" s="1"/>
  <c r="B801" i="2"/>
  <c r="N824" i="2"/>
  <c r="L824" i="2"/>
  <c r="H824" i="2"/>
  <c r="Q824" i="2" s="1"/>
  <c r="B824" i="2"/>
  <c r="P2632" i="2"/>
  <c r="N2632" i="2"/>
  <c r="L2632" i="2"/>
  <c r="H2632" i="2"/>
  <c r="Q2632" i="2" s="1"/>
  <c r="B2632" i="2"/>
  <c r="P2631" i="2"/>
  <c r="N2631" i="2"/>
  <c r="L2631" i="2"/>
  <c r="H2631" i="2"/>
  <c r="Q2631" i="2" s="1"/>
  <c r="B2631" i="2"/>
  <c r="P790" i="2"/>
  <c r="N790" i="2"/>
  <c r="L790" i="2"/>
  <c r="H790" i="2"/>
  <c r="Q790" i="2" s="1"/>
  <c r="B790" i="2"/>
  <c r="P2629" i="2"/>
  <c r="N2629" i="2"/>
  <c r="L2629" i="2"/>
  <c r="H2629" i="2"/>
  <c r="Q2629" i="2" s="1"/>
  <c r="B2629" i="2"/>
  <c r="P2628" i="2"/>
  <c r="N2628" i="2"/>
  <c r="L2628" i="2"/>
  <c r="H2628" i="2"/>
  <c r="Q2628" i="2" s="1"/>
  <c r="B2628" i="2"/>
  <c r="P2626" i="2"/>
  <c r="N2626" i="2"/>
  <c r="L2626" i="2"/>
  <c r="H2626" i="2"/>
  <c r="Q2626" i="2" s="1"/>
  <c r="B2626" i="2"/>
  <c r="P2625" i="2"/>
  <c r="N2625" i="2"/>
  <c r="L2625" i="2"/>
  <c r="H2625" i="2"/>
  <c r="Q2625" i="2" s="1"/>
  <c r="B2625" i="2"/>
  <c r="P2622" i="2"/>
  <c r="N2622" i="2"/>
  <c r="L2622" i="2"/>
  <c r="H2622" i="2"/>
  <c r="Q2622" i="2" s="1"/>
  <c r="B2622" i="2"/>
  <c r="P2620" i="2"/>
  <c r="N2620" i="2"/>
  <c r="L2620" i="2"/>
  <c r="H2620" i="2"/>
  <c r="Q2620" i="2" s="1"/>
  <c r="B2620" i="2"/>
  <c r="N731" i="2"/>
  <c r="L731" i="2"/>
  <c r="H731" i="2"/>
  <c r="Q731" i="2" s="1"/>
  <c r="R731" i="2" s="1"/>
  <c r="B731" i="2"/>
  <c r="H726" i="2"/>
  <c r="Q726" i="2" s="1"/>
  <c r="J726" i="2" s="1"/>
  <c r="B726" i="2"/>
  <c r="H727" i="2"/>
  <c r="Q727" i="2" s="1"/>
  <c r="B727" i="2"/>
  <c r="P2619" i="2"/>
  <c r="N2619" i="2"/>
  <c r="L2619" i="2"/>
  <c r="H2619" i="2"/>
  <c r="Q2619" i="2" s="1"/>
  <c r="B2619" i="2"/>
  <c r="P2618" i="2"/>
  <c r="N2618" i="2"/>
  <c r="L2618" i="2"/>
  <c r="H2618" i="2"/>
  <c r="Q2618" i="2" s="1"/>
  <c r="B2618" i="2"/>
  <c r="H717" i="2"/>
  <c r="Q717" i="2" s="1"/>
  <c r="B717" i="2"/>
  <c r="P2617" i="2"/>
  <c r="N2617" i="2"/>
  <c r="L2617" i="2"/>
  <c r="H2617" i="2"/>
  <c r="Q2617" i="2" s="1"/>
  <c r="B2617" i="2"/>
  <c r="P2616" i="2"/>
  <c r="N2616" i="2"/>
  <c r="L2616" i="2"/>
  <c r="H2616" i="2"/>
  <c r="Q2616" i="2" s="1"/>
  <c r="B2616" i="2"/>
  <c r="P2614" i="2"/>
  <c r="N2614" i="2"/>
  <c r="L2614" i="2"/>
  <c r="H2614" i="2"/>
  <c r="Q2614" i="2" s="1"/>
  <c r="B2614" i="2"/>
  <c r="P2611" i="2"/>
  <c r="N2611" i="2"/>
  <c r="L2611" i="2"/>
  <c r="H2611" i="2"/>
  <c r="Q2611" i="2" s="1"/>
  <c r="B2611" i="2"/>
  <c r="P2609" i="2"/>
  <c r="N2609" i="2"/>
  <c r="L2609" i="2"/>
  <c r="H2609" i="2"/>
  <c r="Q2609" i="2" s="1"/>
  <c r="B2609" i="2"/>
  <c r="P2608" i="2"/>
  <c r="N2608" i="2"/>
  <c r="L2608" i="2"/>
  <c r="H2608" i="2"/>
  <c r="Q2608" i="2" s="1"/>
  <c r="B2608" i="2"/>
  <c r="P2607" i="2"/>
  <c r="N2607" i="2"/>
  <c r="L2607" i="2"/>
  <c r="H2607" i="2"/>
  <c r="Q2607" i="2" s="1"/>
  <c r="B2607" i="2"/>
  <c r="P2606" i="2"/>
  <c r="N2606" i="2"/>
  <c r="L2606" i="2"/>
  <c r="H2606" i="2"/>
  <c r="Q2606" i="2" s="1"/>
  <c r="B2606" i="2"/>
  <c r="P2604" i="2"/>
  <c r="N2604" i="2"/>
  <c r="L2604" i="2"/>
  <c r="H2604" i="2"/>
  <c r="Q2604" i="2" s="1"/>
  <c r="B2604" i="2"/>
  <c r="P2602" i="2"/>
  <c r="N2602" i="2"/>
  <c r="L2602" i="2"/>
  <c r="H2602" i="2"/>
  <c r="Q2602" i="2" s="1"/>
  <c r="B2602" i="2"/>
  <c r="P2601" i="2"/>
  <c r="N2601" i="2"/>
  <c r="L2601" i="2"/>
  <c r="H2601" i="2"/>
  <c r="Q2601" i="2" s="1"/>
  <c r="B2601" i="2"/>
  <c r="P2600" i="2"/>
  <c r="N2600" i="2"/>
  <c r="L2600" i="2"/>
  <c r="H2600" i="2"/>
  <c r="Q2600" i="2" s="1"/>
  <c r="B2600" i="2"/>
  <c r="P2597" i="2"/>
  <c r="N2597" i="2"/>
  <c r="L2597" i="2"/>
  <c r="H2597" i="2"/>
  <c r="Q2597" i="2" s="1"/>
  <c r="B2597" i="2"/>
  <c r="P638" i="2"/>
  <c r="N638" i="2"/>
  <c r="L638" i="2"/>
  <c r="H638" i="2"/>
  <c r="Q638" i="2" s="1"/>
  <c r="B638" i="2"/>
  <c r="P2595" i="2"/>
  <c r="N2595" i="2"/>
  <c r="L2595" i="2"/>
  <c r="H2595" i="2"/>
  <c r="Q2595" i="2" s="1"/>
  <c r="B2595" i="2"/>
  <c r="P2591" i="2"/>
  <c r="N2591" i="2"/>
  <c r="L2591" i="2"/>
  <c r="H2591" i="2"/>
  <c r="Q2591" i="2" s="1"/>
  <c r="B2591" i="2"/>
  <c r="P2589" i="2"/>
  <c r="N2589" i="2"/>
  <c r="L2589" i="2"/>
  <c r="H2589" i="2"/>
  <c r="Q2589" i="2" s="1"/>
  <c r="B2589" i="2"/>
  <c r="P2588" i="2"/>
  <c r="N2588" i="2"/>
  <c r="L2588" i="2"/>
  <c r="H2588" i="2"/>
  <c r="Q2588" i="2" s="1"/>
  <c r="B2588" i="2"/>
  <c r="P2583" i="2"/>
  <c r="N2583" i="2"/>
  <c r="L2583" i="2"/>
  <c r="H2583" i="2"/>
  <c r="Q2583" i="2" s="1"/>
  <c r="B2583" i="2"/>
  <c r="P600" i="2"/>
  <c r="L600" i="2"/>
  <c r="H600" i="2"/>
  <c r="Q600" i="2" s="1"/>
  <c r="B600" i="2"/>
  <c r="H599" i="2"/>
  <c r="Q599" i="2" s="1"/>
  <c r="B599" i="2"/>
  <c r="P2581" i="2"/>
  <c r="N2581" i="2"/>
  <c r="H2581" i="2"/>
  <c r="Q2581" i="2" s="1"/>
  <c r="B2581" i="2"/>
  <c r="P2580" i="2"/>
  <c r="N2580" i="2"/>
  <c r="H2580" i="2"/>
  <c r="Q2580" i="2" s="1"/>
  <c r="B2580" i="2"/>
  <c r="P2579" i="2"/>
  <c r="N2579" i="2"/>
  <c r="L2579" i="2"/>
  <c r="H2579" i="2"/>
  <c r="Q2579" i="2" s="1"/>
  <c r="B2579" i="2"/>
  <c r="P2578" i="2"/>
  <c r="N2578" i="2"/>
  <c r="L2578" i="2"/>
  <c r="H2578" i="2"/>
  <c r="Q2578" i="2" s="1"/>
  <c r="B2578" i="2"/>
  <c r="P2577" i="2"/>
  <c r="N2577" i="2"/>
  <c r="L2577" i="2"/>
  <c r="H2577" i="2"/>
  <c r="Q2577" i="2" s="1"/>
  <c r="B2577" i="2"/>
  <c r="P2576" i="2"/>
  <c r="N2576" i="2"/>
  <c r="L2576" i="2"/>
  <c r="H2576" i="2"/>
  <c r="Q2576" i="2" s="1"/>
  <c r="B2576" i="2"/>
  <c r="P2575" i="2"/>
  <c r="N2575" i="2"/>
  <c r="L2575" i="2"/>
  <c r="H2575" i="2"/>
  <c r="Q2575" i="2" s="1"/>
  <c r="B2575" i="2"/>
  <c r="P2574" i="2"/>
  <c r="N2574" i="2"/>
  <c r="L2574" i="2"/>
  <c r="H2574" i="2"/>
  <c r="Q2574" i="2" s="1"/>
  <c r="B2574" i="2"/>
  <c r="P2573" i="2"/>
  <c r="N2573" i="2"/>
  <c r="L2573" i="2"/>
  <c r="H2573" i="2"/>
  <c r="Q2573" i="2" s="1"/>
  <c r="B2573" i="2"/>
  <c r="P2572" i="2"/>
  <c r="N2572" i="2"/>
  <c r="L2572" i="2"/>
  <c r="H2572" i="2"/>
  <c r="Q2572" i="2" s="1"/>
  <c r="B2572" i="2"/>
  <c r="P2571" i="2"/>
  <c r="N2571" i="2"/>
  <c r="L2571" i="2"/>
  <c r="H2571" i="2"/>
  <c r="Q2571" i="2" s="1"/>
  <c r="B2571" i="2"/>
  <c r="P2570" i="2"/>
  <c r="N2570" i="2"/>
  <c r="L2570" i="2"/>
  <c r="H2570" i="2"/>
  <c r="Q2570" i="2" s="1"/>
  <c r="B2570" i="2"/>
  <c r="P2563" i="2"/>
  <c r="N2563" i="2"/>
  <c r="L2563" i="2"/>
  <c r="H2563" i="2"/>
  <c r="Q2563" i="2" s="1"/>
  <c r="B2563" i="2"/>
  <c r="P2557" i="2"/>
  <c r="N2557" i="2"/>
  <c r="L2557" i="2"/>
  <c r="H2557" i="2"/>
  <c r="Q2557" i="2" s="1"/>
  <c r="B2557" i="2"/>
  <c r="P2556" i="2"/>
  <c r="N2556" i="2"/>
  <c r="L2556" i="2"/>
  <c r="H2556" i="2"/>
  <c r="Q2556" i="2" s="1"/>
  <c r="B2556" i="2"/>
  <c r="P2554" i="2"/>
  <c r="N2554" i="2"/>
  <c r="L2554" i="2"/>
  <c r="H2554" i="2"/>
  <c r="Q2554" i="2" s="1"/>
  <c r="B2554" i="2"/>
  <c r="P2553" i="2"/>
  <c r="N2553" i="2"/>
  <c r="L2553" i="2"/>
  <c r="H2553" i="2"/>
  <c r="Q2553" i="2" s="1"/>
  <c r="B2553" i="2"/>
  <c r="P2552" i="2"/>
  <c r="N2552" i="2"/>
  <c r="L2552" i="2"/>
  <c r="H2552" i="2"/>
  <c r="Q2552" i="2" s="1"/>
  <c r="B2552" i="2"/>
  <c r="P2551" i="2"/>
  <c r="N2551" i="2"/>
  <c r="L2551" i="2"/>
  <c r="H2551" i="2"/>
  <c r="Q2551" i="2" s="1"/>
  <c r="B2551" i="2"/>
  <c r="P2550" i="2"/>
  <c r="N2550" i="2"/>
  <c r="L2550" i="2"/>
  <c r="H2550" i="2"/>
  <c r="Q2550" i="2" s="1"/>
  <c r="B2550" i="2"/>
  <c r="P2549" i="2"/>
  <c r="N2549" i="2"/>
  <c r="L2549" i="2"/>
  <c r="H2549" i="2"/>
  <c r="Q2549" i="2" s="1"/>
  <c r="B2549" i="2"/>
  <c r="P2548" i="2"/>
  <c r="N2548" i="2"/>
  <c r="L2548" i="2"/>
  <c r="H2548" i="2"/>
  <c r="Q2548" i="2" s="1"/>
  <c r="B2548" i="2"/>
  <c r="P2547" i="2"/>
  <c r="N2547" i="2"/>
  <c r="L2547" i="2"/>
  <c r="H2547" i="2"/>
  <c r="Q2547" i="2" s="1"/>
  <c r="B2547" i="2"/>
  <c r="P2545" i="2"/>
  <c r="N2545" i="2"/>
  <c r="L2545" i="2"/>
  <c r="H2545" i="2"/>
  <c r="Q2545" i="2" s="1"/>
  <c r="B2545" i="2"/>
  <c r="P2544" i="2"/>
  <c r="N2544" i="2"/>
  <c r="L2544" i="2"/>
  <c r="H2544" i="2"/>
  <c r="Q2544" i="2" s="1"/>
  <c r="B2544" i="2"/>
  <c r="P2543" i="2"/>
  <c r="N2543" i="2"/>
  <c r="L2543" i="2"/>
  <c r="H2543" i="2"/>
  <c r="Q2543" i="2" s="1"/>
  <c r="B2543" i="2"/>
  <c r="P2542" i="2"/>
  <c r="N2542" i="2"/>
  <c r="L2542" i="2"/>
  <c r="H2542" i="2"/>
  <c r="Q2542" i="2" s="1"/>
  <c r="B2542" i="2"/>
  <c r="P2541" i="2"/>
  <c r="N2541" i="2"/>
  <c r="L2541" i="2"/>
  <c r="H2541" i="2"/>
  <c r="Q2541" i="2" s="1"/>
  <c r="B2541" i="2"/>
  <c r="P2540" i="2"/>
  <c r="N2540" i="2"/>
  <c r="L2540" i="2"/>
  <c r="H2540" i="2"/>
  <c r="Q2540" i="2" s="1"/>
  <c r="B2540" i="2"/>
  <c r="P2539" i="2"/>
  <c r="N2539" i="2"/>
  <c r="L2539" i="2"/>
  <c r="H2539" i="2"/>
  <c r="Q2539" i="2" s="1"/>
  <c r="B2539" i="2"/>
  <c r="P2538" i="2"/>
  <c r="N2538" i="2"/>
  <c r="L2538" i="2"/>
  <c r="H2538" i="2"/>
  <c r="Q2538" i="2" s="1"/>
  <c r="B2538" i="2"/>
  <c r="P2537" i="2"/>
  <c r="N2537" i="2"/>
  <c r="L2537" i="2"/>
  <c r="H2537" i="2"/>
  <c r="Q2537" i="2" s="1"/>
  <c r="B2537" i="2"/>
  <c r="P2536" i="2"/>
  <c r="N2536" i="2"/>
  <c r="L2536" i="2"/>
  <c r="H2536" i="2"/>
  <c r="Q2536" i="2" s="1"/>
  <c r="B2536" i="2"/>
  <c r="P2535" i="2"/>
  <c r="N2535" i="2"/>
  <c r="L2535" i="2"/>
  <c r="H2535" i="2"/>
  <c r="Q2535" i="2" s="1"/>
  <c r="B2535" i="2"/>
  <c r="P2534" i="2"/>
  <c r="N2534" i="2"/>
  <c r="L2534" i="2"/>
  <c r="H2534" i="2"/>
  <c r="Q2534" i="2" s="1"/>
  <c r="B2534" i="2"/>
  <c r="P2533" i="2"/>
  <c r="N2533" i="2"/>
  <c r="L2533" i="2"/>
  <c r="H2533" i="2"/>
  <c r="Q2533" i="2" s="1"/>
  <c r="B2533" i="2"/>
  <c r="P2532" i="2"/>
  <c r="N2532" i="2"/>
  <c r="L2532" i="2"/>
  <c r="H2532" i="2"/>
  <c r="Q2532" i="2" s="1"/>
  <c r="B2532" i="2"/>
  <c r="P2531" i="2"/>
  <c r="N2531" i="2"/>
  <c r="L2531" i="2"/>
  <c r="H2531" i="2"/>
  <c r="Q2531" i="2" s="1"/>
  <c r="B2531" i="2"/>
  <c r="P2528" i="2"/>
  <c r="N2528" i="2"/>
  <c r="L2528" i="2"/>
  <c r="H2528" i="2"/>
  <c r="Q2528" i="2" s="1"/>
  <c r="B2528" i="2"/>
  <c r="P2525" i="2"/>
  <c r="N2525" i="2"/>
  <c r="L2525" i="2"/>
  <c r="H2525" i="2"/>
  <c r="Q2525" i="2" s="1"/>
  <c r="B2525" i="2"/>
  <c r="P2524" i="2"/>
  <c r="N2524" i="2"/>
  <c r="L2524" i="2"/>
  <c r="H2524" i="2"/>
  <c r="Q2524" i="2" s="1"/>
  <c r="B2524" i="2"/>
  <c r="P2522" i="2"/>
  <c r="N2522" i="2"/>
  <c r="L2522" i="2"/>
  <c r="H2522" i="2"/>
  <c r="Q2522" i="2" s="1"/>
  <c r="B2522" i="2"/>
  <c r="P527" i="2"/>
  <c r="N527" i="2"/>
  <c r="L527" i="2"/>
  <c r="H527" i="2"/>
  <c r="Q527" i="2" s="1"/>
  <c r="J527" i="2" s="1"/>
  <c r="B527" i="2"/>
  <c r="P2521" i="2"/>
  <c r="N2521" i="2"/>
  <c r="L2521" i="2"/>
  <c r="H2521" i="2"/>
  <c r="Q2521" i="2" s="1"/>
  <c r="B2521" i="2"/>
  <c r="P526" i="2"/>
  <c r="N526" i="2"/>
  <c r="L526" i="2"/>
  <c r="H526" i="2"/>
  <c r="Q526" i="2" s="1"/>
  <c r="B526" i="2"/>
  <c r="L2520" i="2"/>
  <c r="H2520" i="2"/>
  <c r="Q2520" i="2" s="1"/>
  <c r="R2520" i="2" s="1"/>
  <c r="B2520" i="2"/>
  <c r="P2519" i="2"/>
  <c r="N2519" i="2"/>
  <c r="L2519" i="2"/>
  <c r="H2519" i="2"/>
  <c r="Q2519" i="2" s="1"/>
  <c r="B2519" i="2"/>
  <c r="P2518" i="2"/>
  <c r="N2518" i="2"/>
  <c r="L2518" i="2"/>
  <c r="H2518" i="2"/>
  <c r="Q2518" i="2" s="1"/>
  <c r="B2518" i="2"/>
  <c r="P2517" i="2"/>
  <c r="N2517" i="2"/>
  <c r="L2517" i="2"/>
  <c r="H2517" i="2"/>
  <c r="Q2517" i="2" s="1"/>
  <c r="B2517" i="2"/>
  <c r="P525" i="2"/>
  <c r="N525" i="2"/>
  <c r="L525" i="2"/>
  <c r="H525" i="2"/>
  <c r="Q525" i="2" s="1"/>
  <c r="J525" i="2" s="1"/>
  <c r="B525" i="2"/>
  <c r="P2516" i="2"/>
  <c r="N2516" i="2"/>
  <c r="L2516" i="2"/>
  <c r="H2516" i="2"/>
  <c r="Q2516" i="2" s="1"/>
  <c r="B2516" i="2"/>
  <c r="P2515" i="2"/>
  <c r="N2515" i="2"/>
  <c r="L2515" i="2"/>
  <c r="H2515" i="2"/>
  <c r="Q2515" i="2" s="1"/>
  <c r="B2515" i="2"/>
  <c r="P2514" i="2"/>
  <c r="N2514" i="2"/>
  <c r="L2514" i="2"/>
  <c r="H2514" i="2"/>
  <c r="Q2514" i="2" s="1"/>
  <c r="B2514" i="2"/>
  <c r="P2511" i="2"/>
  <c r="N2511" i="2"/>
  <c r="L2511" i="2"/>
  <c r="H2511" i="2"/>
  <c r="Q2511" i="2" s="1"/>
  <c r="B2511" i="2"/>
  <c r="P2509" i="2"/>
  <c r="N2509" i="2"/>
  <c r="L2509" i="2"/>
  <c r="H2509" i="2"/>
  <c r="Q2509" i="2" s="1"/>
  <c r="B2509" i="2"/>
  <c r="P2508" i="2"/>
  <c r="N2508" i="2"/>
  <c r="L2508" i="2"/>
  <c r="H2508" i="2"/>
  <c r="Q2508" i="2" s="1"/>
  <c r="B2508" i="2"/>
  <c r="N2507" i="2"/>
  <c r="L2507" i="2"/>
  <c r="H2507" i="2"/>
  <c r="Q2507" i="2" s="1"/>
  <c r="B2507" i="2"/>
  <c r="P518" i="2"/>
  <c r="H518" i="2"/>
  <c r="Q518" i="2" s="1"/>
  <c r="J518" i="2" s="1"/>
  <c r="B518" i="2"/>
  <c r="P2501" i="2"/>
  <c r="N2501" i="2"/>
  <c r="L2501" i="2"/>
  <c r="H2501" i="2"/>
  <c r="Q2501" i="2" s="1"/>
  <c r="B2501" i="2"/>
  <c r="P2498" i="2"/>
  <c r="H2498" i="2"/>
  <c r="Q2498" i="2" s="1"/>
  <c r="B2498" i="2"/>
  <c r="P2500" i="2"/>
  <c r="N2500" i="2"/>
  <c r="L2500" i="2"/>
  <c r="H2500" i="2"/>
  <c r="Q2500" i="2" s="1"/>
  <c r="B2500" i="2"/>
  <c r="P2499" i="2"/>
  <c r="N2499" i="2"/>
  <c r="L2499" i="2"/>
  <c r="H2499" i="2"/>
  <c r="Q2499" i="2" s="1"/>
  <c r="B2499" i="2"/>
  <c r="P2497" i="2"/>
  <c r="N2497" i="2"/>
  <c r="L2497" i="2"/>
  <c r="H2497" i="2"/>
  <c r="Q2497" i="2" s="1"/>
  <c r="B2497" i="2"/>
  <c r="P513" i="2"/>
  <c r="N513" i="2"/>
  <c r="L513" i="2"/>
  <c r="H513" i="2"/>
  <c r="Q513" i="2" s="1"/>
  <c r="B513" i="2"/>
  <c r="P2493" i="2"/>
  <c r="N2493" i="2"/>
  <c r="L2493" i="2"/>
  <c r="H2493" i="2"/>
  <c r="Q2493" i="2" s="1"/>
  <c r="B2493" i="2"/>
  <c r="P2492" i="2"/>
  <c r="N2492" i="2"/>
  <c r="L2492" i="2"/>
  <c r="H2492" i="2"/>
  <c r="Q2492" i="2" s="1"/>
  <c r="B2492" i="2"/>
  <c r="P2491" i="2"/>
  <c r="N2491" i="2"/>
  <c r="L2491" i="2"/>
  <c r="H2491" i="2"/>
  <c r="Q2491" i="2" s="1"/>
  <c r="B2491" i="2"/>
  <c r="P2489" i="2"/>
  <c r="N2489" i="2"/>
  <c r="L2489" i="2"/>
  <c r="H2489" i="2"/>
  <c r="Q2489" i="2" s="1"/>
  <c r="B2489" i="2"/>
  <c r="P2488" i="2"/>
  <c r="N2488" i="2"/>
  <c r="L2488" i="2"/>
  <c r="H2488" i="2"/>
  <c r="Q2488" i="2" s="1"/>
  <c r="B2488" i="2"/>
  <c r="P2487" i="2"/>
  <c r="N2487" i="2"/>
  <c r="L2487" i="2"/>
  <c r="H2487" i="2"/>
  <c r="Q2487" i="2" s="1"/>
  <c r="B2487" i="2"/>
  <c r="P2486" i="2"/>
  <c r="N2486" i="2"/>
  <c r="L2486" i="2"/>
  <c r="H2486" i="2"/>
  <c r="Q2486" i="2" s="1"/>
  <c r="B2486" i="2"/>
  <c r="P2485" i="2"/>
  <c r="N2485" i="2"/>
  <c r="L2485" i="2"/>
  <c r="H2485" i="2"/>
  <c r="Q2485" i="2" s="1"/>
  <c r="B2485" i="2"/>
  <c r="P2484" i="2"/>
  <c r="N2484" i="2"/>
  <c r="L2484" i="2"/>
  <c r="H2484" i="2"/>
  <c r="Q2484" i="2" s="1"/>
  <c r="B2484" i="2"/>
  <c r="P2483" i="2"/>
  <c r="N2483" i="2"/>
  <c r="L2483" i="2"/>
  <c r="H2483" i="2"/>
  <c r="Q2483" i="2" s="1"/>
  <c r="B2483" i="2"/>
  <c r="P2482" i="2"/>
  <c r="N2482" i="2"/>
  <c r="L2482" i="2"/>
  <c r="H2482" i="2"/>
  <c r="Q2482" i="2" s="1"/>
  <c r="B2482" i="2"/>
  <c r="P2481" i="2"/>
  <c r="N2481" i="2"/>
  <c r="L2481" i="2"/>
  <c r="H2481" i="2"/>
  <c r="Q2481" i="2" s="1"/>
  <c r="B2481" i="2"/>
  <c r="P2478" i="2"/>
  <c r="N2478" i="2"/>
  <c r="L2478" i="2"/>
  <c r="H2478" i="2"/>
  <c r="Q2478" i="2" s="1"/>
  <c r="B2478" i="2"/>
  <c r="P2477" i="2"/>
  <c r="N2477" i="2"/>
  <c r="L2477" i="2"/>
  <c r="H2477" i="2"/>
  <c r="Q2477" i="2" s="1"/>
  <c r="B2477" i="2"/>
  <c r="P2476" i="2"/>
  <c r="N2476" i="2"/>
  <c r="L2476" i="2"/>
  <c r="H2476" i="2"/>
  <c r="Q2476" i="2" s="1"/>
  <c r="B2476" i="2"/>
  <c r="P2475" i="2"/>
  <c r="N2475" i="2"/>
  <c r="L2475" i="2"/>
  <c r="H2475" i="2"/>
  <c r="Q2475" i="2" s="1"/>
  <c r="B2475" i="2"/>
  <c r="P2474" i="2"/>
  <c r="N2474" i="2"/>
  <c r="L2474" i="2"/>
  <c r="H2474" i="2"/>
  <c r="Q2474" i="2" s="1"/>
  <c r="B2474" i="2"/>
  <c r="P2473" i="2"/>
  <c r="N2473" i="2"/>
  <c r="L2473" i="2"/>
  <c r="H2473" i="2"/>
  <c r="Q2473" i="2" s="1"/>
  <c r="B2473" i="2"/>
  <c r="P2472" i="2"/>
  <c r="N2472" i="2"/>
  <c r="L2472" i="2"/>
  <c r="H2472" i="2"/>
  <c r="Q2472" i="2" s="1"/>
  <c r="B2472" i="2"/>
  <c r="P2471" i="2"/>
  <c r="N2471" i="2"/>
  <c r="L2471" i="2"/>
  <c r="H2471" i="2"/>
  <c r="Q2471" i="2" s="1"/>
  <c r="B2471" i="2"/>
  <c r="P2470" i="2"/>
  <c r="N2470" i="2"/>
  <c r="L2470" i="2"/>
  <c r="H2470" i="2"/>
  <c r="Q2470" i="2" s="1"/>
  <c r="B2470" i="2"/>
  <c r="P2469" i="2"/>
  <c r="N2469" i="2"/>
  <c r="L2469" i="2"/>
  <c r="H2469" i="2"/>
  <c r="Q2469" i="2" s="1"/>
  <c r="B2469" i="2"/>
  <c r="P2468" i="2"/>
  <c r="N2468" i="2"/>
  <c r="L2468" i="2"/>
  <c r="H2468" i="2"/>
  <c r="Q2468" i="2" s="1"/>
  <c r="B2468" i="2"/>
  <c r="P2467" i="2"/>
  <c r="N2467" i="2"/>
  <c r="L2467" i="2"/>
  <c r="H2467" i="2"/>
  <c r="Q2467" i="2" s="1"/>
  <c r="B2467" i="2"/>
  <c r="P2466" i="2"/>
  <c r="N2466" i="2"/>
  <c r="L2466" i="2"/>
  <c r="H2466" i="2"/>
  <c r="Q2466" i="2" s="1"/>
  <c r="B2466" i="2"/>
  <c r="P2465" i="2"/>
  <c r="N2465" i="2"/>
  <c r="L2465" i="2"/>
  <c r="H2465" i="2"/>
  <c r="Q2465" i="2" s="1"/>
  <c r="B2465" i="2"/>
  <c r="P2464" i="2"/>
  <c r="N2464" i="2"/>
  <c r="L2464" i="2"/>
  <c r="H2464" i="2"/>
  <c r="Q2464" i="2" s="1"/>
  <c r="B2464" i="2"/>
  <c r="P2463" i="2"/>
  <c r="N2463" i="2"/>
  <c r="L2463" i="2"/>
  <c r="H2463" i="2"/>
  <c r="Q2463" i="2" s="1"/>
  <c r="B2463" i="2"/>
  <c r="P2462" i="2"/>
  <c r="N2462" i="2"/>
  <c r="L2462" i="2"/>
  <c r="H2462" i="2"/>
  <c r="Q2462" i="2" s="1"/>
  <c r="B2462" i="2"/>
  <c r="P409" i="2"/>
  <c r="L409" i="2"/>
  <c r="H409" i="2"/>
  <c r="Q409" i="2" s="1"/>
  <c r="B409" i="2"/>
  <c r="P2460" i="2"/>
  <c r="N2460" i="2"/>
  <c r="L2460" i="2"/>
  <c r="H2460" i="2"/>
  <c r="Q2460" i="2" s="1"/>
  <c r="B2460" i="2"/>
  <c r="P2459" i="2"/>
  <c r="N2459" i="2"/>
  <c r="L2459" i="2"/>
  <c r="H2459" i="2"/>
  <c r="Q2459" i="2" s="1"/>
  <c r="B2459" i="2"/>
  <c r="P2458" i="2"/>
  <c r="N2458" i="2"/>
  <c r="L2458" i="2"/>
  <c r="H2458" i="2"/>
  <c r="Q2458" i="2" s="1"/>
  <c r="B2458" i="2"/>
  <c r="P2457" i="2"/>
  <c r="N2457" i="2"/>
  <c r="L2457" i="2"/>
  <c r="H2457" i="2"/>
  <c r="Q2457" i="2" s="1"/>
  <c r="B2457" i="2"/>
  <c r="P2456" i="2"/>
  <c r="N2456" i="2"/>
  <c r="L2456" i="2"/>
  <c r="H2456" i="2"/>
  <c r="Q2456" i="2" s="1"/>
  <c r="B2456" i="2"/>
  <c r="P2454" i="2"/>
  <c r="N2454" i="2"/>
  <c r="L2454" i="2"/>
  <c r="H2454" i="2"/>
  <c r="Q2454" i="2" s="1"/>
  <c r="B2454" i="2"/>
  <c r="P2453" i="2"/>
  <c r="N2453" i="2"/>
  <c r="L2453" i="2"/>
  <c r="H2453" i="2"/>
  <c r="Q2453" i="2" s="1"/>
  <c r="B2453" i="2"/>
  <c r="P2451" i="2"/>
  <c r="N2451" i="2"/>
  <c r="L2451" i="2"/>
  <c r="H2451" i="2"/>
  <c r="Q2451" i="2" s="1"/>
  <c r="B2451" i="2"/>
  <c r="P2450" i="2"/>
  <c r="N2450" i="2"/>
  <c r="L2450" i="2"/>
  <c r="H2450" i="2"/>
  <c r="Q2450" i="2" s="1"/>
  <c r="B2450" i="2"/>
  <c r="P2449" i="2"/>
  <c r="N2449" i="2"/>
  <c r="L2449" i="2"/>
  <c r="H2449" i="2"/>
  <c r="Q2449" i="2" s="1"/>
  <c r="B2449" i="2"/>
  <c r="P2448" i="2"/>
  <c r="N2448" i="2"/>
  <c r="L2448" i="2"/>
  <c r="H2448" i="2"/>
  <c r="Q2448" i="2" s="1"/>
  <c r="B2448" i="2"/>
  <c r="P2447" i="2"/>
  <c r="N2447" i="2"/>
  <c r="L2447" i="2"/>
  <c r="H2447" i="2"/>
  <c r="Q2447" i="2" s="1"/>
  <c r="B2447" i="2"/>
  <c r="P2446" i="2"/>
  <c r="N2446" i="2"/>
  <c r="L2446" i="2"/>
  <c r="H2446" i="2"/>
  <c r="Q2446" i="2" s="1"/>
  <c r="B2446" i="2"/>
  <c r="P2445" i="2"/>
  <c r="N2445" i="2"/>
  <c r="L2445" i="2"/>
  <c r="H2445" i="2"/>
  <c r="Q2445" i="2" s="1"/>
  <c r="B2445" i="2"/>
  <c r="P2441" i="2"/>
  <c r="N2441" i="2"/>
  <c r="L2441" i="2"/>
  <c r="H2441" i="2"/>
  <c r="Q2441" i="2" s="1"/>
  <c r="B2441" i="2"/>
  <c r="P2440" i="2"/>
  <c r="N2440" i="2"/>
  <c r="L2440" i="2"/>
  <c r="H2440" i="2"/>
  <c r="Q2440" i="2" s="1"/>
  <c r="B2440" i="2"/>
  <c r="N322" i="2"/>
  <c r="H322" i="2"/>
  <c r="Q322" i="2" s="1"/>
  <c r="B322" i="2"/>
  <c r="P2438" i="2"/>
  <c r="N2438" i="2"/>
  <c r="L2438" i="2"/>
  <c r="H2438" i="2"/>
  <c r="Q2438" i="2" s="1"/>
  <c r="B2438" i="2"/>
  <c r="P2437" i="2"/>
  <c r="N2437" i="2"/>
  <c r="L2437" i="2"/>
  <c r="H2437" i="2"/>
  <c r="Q2437" i="2" s="1"/>
  <c r="B2437" i="2"/>
  <c r="P2436" i="2"/>
  <c r="N2436" i="2"/>
  <c r="L2436" i="2"/>
  <c r="H2436" i="2"/>
  <c r="Q2436" i="2" s="1"/>
  <c r="B2436" i="2"/>
  <c r="P2435" i="2"/>
  <c r="N2435" i="2"/>
  <c r="L2435" i="2"/>
  <c r="H2435" i="2"/>
  <c r="Q2435" i="2" s="1"/>
  <c r="B2435" i="2"/>
  <c r="P2434" i="2"/>
  <c r="N2434" i="2"/>
  <c r="L2434" i="2"/>
  <c r="H2434" i="2"/>
  <c r="Q2434" i="2" s="1"/>
  <c r="B2434" i="2"/>
  <c r="P2433" i="2"/>
  <c r="N2433" i="2"/>
  <c r="L2433" i="2"/>
  <c r="H2433" i="2"/>
  <c r="Q2433" i="2" s="1"/>
  <c r="B2433" i="2"/>
  <c r="P2432" i="2"/>
  <c r="N2432" i="2"/>
  <c r="L2432" i="2"/>
  <c r="H2432" i="2"/>
  <c r="Q2432" i="2" s="1"/>
  <c r="B2432" i="2"/>
  <c r="P2431" i="2"/>
  <c r="N2431" i="2"/>
  <c r="L2431" i="2"/>
  <c r="H2431" i="2"/>
  <c r="Q2431" i="2" s="1"/>
  <c r="B2431" i="2"/>
  <c r="P2430" i="2"/>
  <c r="N2430" i="2"/>
  <c r="L2430" i="2"/>
  <c r="H2430" i="2"/>
  <c r="Q2430" i="2" s="1"/>
  <c r="B2430" i="2"/>
  <c r="P2429" i="2"/>
  <c r="N2429" i="2"/>
  <c r="L2429" i="2"/>
  <c r="H2429" i="2"/>
  <c r="Q2429" i="2" s="1"/>
  <c r="B2429" i="2"/>
  <c r="P2428" i="2"/>
  <c r="N2428" i="2"/>
  <c r="L2428" i="2"/>
  <c r="H2428" i="2"/>
  <c r="Q2428" i="2" s="1"/>
  <c r="B2428" i="2"/>
  <c r="P2427" i="2"/>
  <c r="N2427" i="2"/>
  <c r="L2427" i="2"/>
  <c r="H2427" i="2"/>
  <c r="Q2427" i="2" s="1"/>
  <c r="B2427" i="2"/>
  <c r="P2426" i="2"/>
  <c r="N2426" i="2"/>
  <c r="L2426" i="2"/>
  <c r="H2426" i="2"/>
  <c r="Q2426" i="2" s="1"/>
  <c r="B2426" i="2"/>
  <c r="P2425" i="2"/>
  <c r="N2425" i="2"/>
  <c r="L2425" i="2"/>
  <c r="H2425" i="2"/>
  <c r="Q2425" i="2" s="1"/>
  <c r="B2425" i="2"/>
  <c r="P2424" i="2"/>
  <c r="N2424" i="2"/>
  <c r="L2424" i="2"/>
  <c r="H2424" i="2"/>
  <c r="Q2424" i="2" s="1"/>
  <c r="B2424" i="2"/>
  <c r="P306" i="2"/>
  <c r="L306" i="2"/>
  <c r="H306" i="2"/>
  <c r="Q306" i="2" s="1"/>
  <c r="B306" i="2"/>
  <c r="P2423" i="2"/>
  <c r="N2423" i="2"/>
  <c r="L2423" i="2"/>
  <c r="H2423" i="2"/>
  <c r="Q2423" i="2" s="1"/>
  <c r="B2423" i="2"/>
  <c r="P2422" i="2"/>
  <c r="N2422" i="2"/>
  <c r="L2422" i="2"/>
  <c r="H2422" i="2"/>
  <c r="Q2422" i="2" s="1"/>
  <c r="B2422" i="2"/>
  <c r="P2421" i="2"/>
  <c r="N2421" i="2"/>
  <c r="L2421" i="2"/>
  <c r="H2421" i="2"/>
  <c r="Q2421" i="2" s="1"/>
  <c r="B2421" i="2"/>
  <c r="P2420" i="2"/>
  <c r="N2420" i="2"/>
  <c r="L2420" i="2"/>
  <c r="H2420" i="2"/>
  <c r="Q2420" i="2" s="1"/>
  <c r="B2420" i="2"/>
  <c r="P2419" i="2"/>
  <c r="N2419" i="2"/>
  <c r="L2419" i="2"/>
  <c r="H2419" i="2"/>
  <c r="Q2419" i="2" s="1"/>
  <c r="B2419" i="2"/>
  <c r="P2418" i="2"/>
  <c r="N2418" i="2"/>
  <c r="L2418" i="2"/>
  <c r="H2418" i="2"/>
  <c r="Q2418" i="2" s="1"/>
  <c r="B2418" i="2"/>
  <c r="P2417" i="2"/>
  <c r="N2417" i="2"/>
  <c r="L2417" i="2"/>
  <c r="H2417" i="2"/>
  <c r="Q2417" i="2" s="1"/>
  <c r="B2417" i="2"/>
  <c r="P2416" i="2"/>
  <c r="N2416" i="2"/>
  <c r="L2416" i="2"/>
  <c r="H2416" i="2"/>
  <c r="Q2416" i="2" s="1"/>
  <c r="B2416" i="2"/>
  <c r="P2415" i="2"/>
  <c r="N2415" i="2"/>
  <c r="L2415" i="2"/>
  <c r="H2415" i="2"/>
  <c r="Q2415" i="2" s="1"/>
  <c r="B2415" i="2"/>
  <c r="P2414" i="2"/>
  <c r="N2414" i="2"/>
  <c r="L2414" i="2"/>
  <c r="H2414" i="2"/>
  <c r="Q2414" i="2" s="1"/>
  <c r="B2414" i="2"/>
  <c r="P2413" i="2"/>
  <c r="N2413" i="2"/>
  <c r="L2413" i="2"/>
  <c r="H2413" i="2"/>
  <c r="Q2413" i="2" s="1"/>
  <c r="B2413" i="2"/>
  <c r="P2412" i="2"/>
  <c r="N2412" i="2"/>
  <c r="L2412" i="2"/>
  <c r="H2412" i="2"/>
  <c r="Q2412" i="2" s="1"/>
  <c r="B2412" i="2"/>
  <c r="P2411" i="2"/>
  <c r="N2411" i="2"/>
  <c r="L2411" i="2"/>
  <c r="H2411" i="2"/>
  <c r="Q2411" i="2" s="1"/>
  <c r="B2411" i="2"/>
  <c r="P2410" i="2"/>
  <c r="N2410" i="2"/>
  <c r="L2410" i="2"/>
  <c r="H2410" i="2"/>
  <c r="Q2410" i="2" s="1"/>
  <c r="B2410" i="2"/>
  <c r="P2409" i="2"/>
  <c r="N2409" i="2"/>
  <c r="L2409" i="2"/>
  <c r="H2409" i="2"/>
  <c r="Q2409" i="2" s="1"/>
  <c r="B2409" i="2"/>
  <c r="P2408" i="2"/>
  <c r="N2408" i="2"/>
  <c r="L2408" i="2"/>
  <c r="H2408" i="2"/>
  <c r="Q2408" i="2" s="1"/>
  <c r="B2408" i="2"/>
  <c r="P2407" i="2"/>
  <c r="N2407" i="2"/>
  <c r="L2407" i="2"/>
  <c r="H2407" i="2"/>
  <c r="Q2407" i="2" s="1"/>
  <c r="B2407" i="2"/>
  <c r="P2406" i="2"/>
  <c r="N2406" i="2"/>
  <c r="L2406" i="2"/>
  <c r="H2406" i="2"/>
  <c r="Q2406" i="2" s="1"/>
  <c r="B2406" i="2"/>
  <c r="P301" i="2"/>
  <c r="L301" i="2"/>
  <c r="H301" i="2"/>
  <c r="Q301" i="2" s="1"/>
  <c r="B301" i="2"/>
  <c r="P2405" i="2"/>
  <c r="N2405" i="2"/>
  <c r="L2405" i="2"/>
  <c r="H2405" i="2"/>
  <c r="Q2405" i="2" s="1"/>
  <c r="B2405" i="2"/>
  <c r="P2404" i="2"/>
  <c r="N2404" i="2"/>
  <c r="L2404" i="2"/>
  <c r="H2404" i="2"/>
  <c r="Q2404" i="2" s="1"/>
  <c r="B2404" i="2"/>
  <c r="P2403" i="2"/>
  <c r="N2403" i="2"/>
  <c r="L2403" i="2"/>
  <c r="H2403" i="2"/>
  <c r="Q2403" i="2" s="1"/>
  <c r="B2403" i="2"/>
  <c r="P2402" i="2"/>
  <c r="N2402" i="2"/>
  <c r="L2402" i="2"/>
  <c r="H2402" i="2"/>
  <c r="Q2402" i="2" s="1"/>
  <c r="B2402" i="2"/>
  <c r="P2400" i="2"/>
  <c r="N2400" i="2"/>
  <c r="L2400" i="2"/>
  <c r="H2400" i="2"/>
  <c r="Q2400" i="2" s="1"/>
  <c r="B2400" i="2"/>
  <c r="P2399" i="2"/>
  <c r="N2399" i="2"/>
  <c r="L2399" i="2"/>
  <c r="H2399" i="2"/>
  <c r="Q2399" i="2" s="1"/>
  <c r="B2399" i="2"/>
  <c r="P2398" i="2"/>
  <c r="N2398" i="2"/>
  <c r="L2398" i="2"/>
  <c r="H2398" i="2"/>
  <c r="Q2398" i="2" s="1"/>
  <c r="B2398" i="2"/>
  <c r="P2397" i="2"/>
  <c r="N2397" i="2"/>
  <c r="L2397" i="2"/>
  <c r="H2397" i="2"/>
  <c r="Q2397" i="2" s="1"/>
  <c r="B2397" i="2"/>
  <c r="P2396" i="2"/>
  <c r="N2396" i="2"/>
  <c r="L2396" i="2"/>
  <c r="H2396" i="2"/>
  <c r="Q2396" i="2" s="1"/>
  <c r="B2396" i="2"/>
  <c r="P2395" i="2"/>
  <c r="N2395" i="2"/>
  <c r="L2395" i="2"/>
  <c r="H2395" i="2"/>
  <c r="Q2395" i="2" s="1"/>
  <c r="B2395" i="2"/>
  <c r="P2394" i="2"/>
  <c r="N2394" i="2"/>
  <c r="L2394" i="2"/>
  <c r="H2394" i="2"/>
  <c r="Q2394" i="2" s="1"/>
  <c r="B2394" i="2"/>
  <c r="P2393" i="2"/>
  <c r="N2393" i="2"/>
  <c r="L2393" i="2"/>
  <c r="H2393" i="2"/>
  <c r="Q2393" i="2" s="1"/>
  <c r="B2393" i="2"/>
  <c r="P2392" i="2"/>
  <c r="N2392" i="2"/>
  <c r="L2392" i="2"/>
  <c r="H2392" i="2"/>
  <c r="Q2392" i="2" s="1"/>
  <c r="B2392" i="2"/>
  <c r="P2391" i="2"/>
  <c r="N2391" i="2"/>
  <c r="L2391" i="2"/>
  <c r="H2391" i="2"/>
  <c r="Q2391" i="2" s="1"/>
  <c r="B2391" i="2"/>
  <c r="P2390" i="2"/>
  <c r="N2390" i="2"/>
  <c r="L2390" i="2"/>
  <c r="H2390" i="2"/>
  <c r="Q2390" i="2" s="1"/>
  <c r="B2390" i="2"/>
  <c r="P2389" i="2"/>
  <c r="N2389" i="2"/>
  <c r="L2389" i="2"/>
  <c r="H2389" i="2"/>
  <c r="Q2389" i="2" s="1"/>
  <c r="B2389" i="2"/>
  <c r="P296" i="2"/>
  <c r="N296" i="2"/>
  <c r="L296" i="2"/>
  <c r="H296" i="2"/>
  <c r="Q296" i="2" s="1"/>
  <c r="R296" i="2" s="1"/>
  <c r="B296" i="2"/>
  <c r="P2387" i="2"/>
  <c r="N2387" i="2"/>
  <c r="L2387" i="2"/>
  <c r="H2387" i="2"/>
  <c r="Q2387" i="2" s="1"/>
  <c r="B2387" i="2"/>
  <c r="P279" i="2"/>
  <c r="N279" i="2"/>
  <c r="H279" i="2"/>
  <c r="Q279" i="2" s="1"/>
  <c r="B279" i="2"/>
  <c r="P2386" i="2"/>
  <c r="N2386" i="2"/>
  <c r="L2386" i="2"/>
  <c r="H2386" i="2"/>
  <c r="Q2386" i="2" s="1"/>
  <c r="B2386" i="2"/>
  <c r="P2385" i="2"/>
  <c r="N2385" i="2"/>
  <c r="L2385" i="2"/>
  <c r="H2385" i="2"/>
  <c r="Q2385" i="2" s="1"/>
  <c r="B2385" i="2"/>
  <c r="P2381" i="2"/>
  <c r="N2381" i="2"/>
  <c r="L2381" i="2"/>
  <c r="H2381" i="2"/>
  <c r="Q2381" i="2" s="1"/>
  <c r="B2381" i="2"/>
  <c r="P2379" i="2"/>
  <c r="N2379" i="2"/>
  <c r="L2379" i="2"/>
  <c r="H2379" i="2"/>
  <c r="Q2379" i="2" s="1"/>
  <c r="B2379" i="2"/>
  <c r="P2378" i="2"/>
  <c r="N2378" i="2"/>
  <c r="L2378" i="2"/>
  <c r="H2378" i="2"/>
  <c r="Q2378" i="2" s="1"/>
  <c r="B2378" i="2"/>
  <c r="P2377" i="2"/>
  <c r="N2377" i="2"/>
  <c r="L2377" i="2"/>
  <c r="H2377" i="2"/>
  <c r="Q2377" i="2" s="1"/>
  <c r="B2377" i="2"/>
  <c r="P2376" i="2"/>
  <c r="N2376" i="2"/>
  <c r="L2376" i="2"/>
  <c r="H2376" i="2"/>
  <c r="Q2376" i="2" s="1"/>
  <c r="B2376" i="2"/>
  <c r="P2375" i="2"/>
  <c r="N2375" i="2"/>
  <c r="L2375" i="2"/>
  <c r="H2375" i="2"/>
  <c r="Q2375" i="2" s="1"/>
  <c r="B2375" i="2"/>
  <c r="P2374" i="2"/>
  <c r="N2374" i="2"/>
  <c r="L2374" i="2"/>
  <c r="H2374" i="2"/>
  <c r="Q2374" i="2" s="1"/>
  <c r="B2374" i="2"/>
  <c r="P2371" i="2"/>
  <c r="N2371" i="2"/>
  <c r="L2371" i="2"/>
  <c r="H2371" i="2"/>
  <c r="Q2371" i="2" s="1"/>
  <c r="B2371" i="2"/>
  <c r="P2370" i="2"/>
  <c r="N2370" i="2"/>
  <c r="L2370" i="2"/>
  <c r="H2370" i="2"/>
  <c r="Q2370" i="2" s="1"/>
  <c r="B2370" i="2"/>
  <c r="P2369" i="2"/>
  <c r="N2369" i="2"/>
  <c r="L2369" i="2"/>
  <c r="H2369" i="2"/>
  <c r="Q2369" i="2" s="1"/>
  <c r="B2369" i="2"/>
  <c r="P2366" i="2"/>
  <c r="N2366" i="2"/>
  <c r="L2366" i="2"/>
  <c r="H2366" i="2"/>
  <c r="Q2366" i="2" s="1"/>
  <c r="B2366" i="2"/>
  <c r="P2364" i="2"/>
  <c r="N2364" i="2"/>
  <c r="L2364" i="2"/>
  <c r="H2364" i="2"/>
  <c r="Q2364" i="2" s="1"/>
  <c r="B2364" i="2"/>
  <c r="P2363" i="2"/>
  <c r="N2363" i="2"/>
  <c r="L2363" i="2"/>
  <c r="H2363" i="2"/>
  <c r="Q2363" i="2" s="1"/>
  <c r="B2363" i="2"/>
  <c r="P2362" i="2"/>
  <c r="N2362" i="2"/>
  <c r="L2362" i="2"/>
  <c r="H2362" i="2"/>
  <c r="Q2362" i="2" s="1"/>
  <c r="B2362" i="2"/>
  <c r="P194" i="2"/>
  <c r="N194" i="2"/>
  <c r="H194" i="2"/>
  <c r="Q194" i="2" s="1"/>
  <c r="B194" i="2"/>
  <c r="P2360" i="2"/>
  <c r="N2360" i="2"/>
  <c r="L2360" i="2"/>
  <c r="H2360" i="2"/>
  <c r="Q2360" i="2" s="1"/>
  <c r="B2360" i="2"/>
  <c r="P163" i="2"/>
  <c r="N163" i="2"/>
  <c r="H163" i="2"/>
  <c r="Q163" i="2" s="1"/>
  <c r="B163" i="2"/>
  <c r="P162" i="2"/>
  <c r="N162" i="2"/>
  <c r="H162" i="2"/>
  <c r="Q162" i="2" s="1"/>
  <c r="B162" i="2"/>
  <c r="P158" i="2"/>
  <c r="N158" i="2"/>
  <c r="H158" i="2"/>
  <c r="Q158" i="2" s="1"/>
  <c r="B158" i="2"/>
  <c r="P156" i="2"/>
  <c r="N156" i="2"/>
  <c r="H156" i="2"/>
  <c r="Q156" i="2" s="1"/>
  <c r="B156" i="2"/>
  <c r="P154" i="2"/>
  <c r="N154" i="2"/>
  <c r="H154" i="2"/>
  <c r="Q154" i="2" s="1"/>
  <c r="B154" i="2"/>
  <c r="P2359" i="2"/>
  <c r="N2359" i="2"/>
  <c r="L2359" i="2"/>
  <c r="H2359" i="2"/>
  <c r="Q2359" i="2" s="1"/>
  <c r="B2359" i="2"/>
  <c r="P2358" i="2"/>
  <c r="N2358" i="2"/>
  <c r="L2358" i="2"/>
  <c r="H2358" i="2"/>
  <c r="Q2358" i="2" s="1"/>
  <c r="B2358" i="2"/>
  <c r="P2357" i="2"/>
  <c r="N2357" i="2"/>
  <c r="L2357" i="2"/>
  <c r="H2357" i="2"/>
  <c r="Q2357" i="2" s="1"/>
  <c r="B2357" i="2"/>
  <c r="P2356" i="2"/>
  <c r="N2356" i="2"/>
  <c r="L2356" i="2"/>
  <c r="H2356" i="2"/>
  <c r="Q2356" i="2" s="1"/>
  <c r="B2356" i="2"/>
  <c r="P2353" i="2"/>
  <c r="N2353" i="2"/>
  <c r="L2353" i="2"/>
  <c r="H2353" i="2"/>
  <c r="Q2353" i="2" s="1"/>
  <c r="B2353" i="2"/>
  <c r="P2349" i="2"/>
  <c r="N2349" i="2"/>
  <c r="L2349" i="2"/>
  <c r="H2349" i="2"/>
  <c r="Q2349" i="2" s="1"/>
  <c r="B2349" i="2"/>
  <c r="P2348" i="2"/>
  <c r="N2348" i="2"/>
  <c r="L2348" i="2"/>
  <c r="H2348" i="2"/>
  <c r="Q2348" i="2" s="1"/>
  <c r="B2348" i="2"/>
  <c r="P2346" i="2"/>
  <c r="N2346" i="2"/>
  <c r="L2346" i="2"/>
  <c r="H2346" i="2"/>
  <c r="Q2346" i="2" s="1"/>
  <c r="B2346" i="2"/>
  <c r="P2345" i="2"/>
  <c r="N2345" i="2"/>
  <c r="L2345" i="2"/>
  <c r="H2345" i="2"/>
  <c r="Q2345" i="2" s="1"/>
  <c r="B2345" i="2"/>
  <c r="P2344" i="2"/>
  <c r="N2344" i="2"/>
  <c r="L2344" i="2"/>
  <c r="H2344" i="2"/>
  <c r="Q2344" i="2" s="1"/>
  <c r="B2344" i="2"/>
  <c r="P2343" i="2"/>
  <c r="N2343" i="2"/>
  <c r="L2343" i="2"/>
  <c r="H2343" i="2"/>
  <c r="Q2343" i="2" s="1"/>
  <c r="B2343" i="2"/>
  <c r="P2342" i="2"/>
  <c r="N2342" i="2"/>
  <c r="L2342" i="2"/>
  <c r="H2342" i="2"/>
  <c r="Q2342" i="2" s="1"/>
  <c r="B2342" i="2"/>
  <c r="P2341" i="2"/>
  <c r="N2341" i="2"/>
  <c r="L2341" i="2"/>
  <c r="H2341" i="2"/>
  <c r="Q2341" i="2" s="1"/>
  <c r="B2341" i="2"/>
  <c r="P2338" i="2"/>
  <c r="N2338" i="2"/>
  <c r="L2338" i="2"/>
  <c r="H2338" i="2"/>
  <c r="Q2338" i="2" s="1"/>
  <c r="B2338" i="2"/>
  <c r="P2337" i="2"/>
  <c r="N2337" i="2"/>
  <c r="L2337" i="2"/>
  <c r="H2337" i="2"/>
  <c r="Q2337" i="2" s="1"/>
  <c r="B2337" i="2"/>
  <c r="P2336" i="2"/>
  <c r="N2336" i="2"/>
  <c r="L2336" i="2"/>
  <c r="H2336" i="2"/>
  <c r="Q2336" i="2" s="1"/>
  <c r="B2336" i="2"/>
  <c r="P2334" i="2"/>
  <c r="N2334" i="2"/>
  <c r="L2334" i="2"/>
  <c r="H2334" i="2"/>
  <c r="Q2334" i="2" s="1"/>
  <c r="B2334" i="2"/>
  <c r="P2333" i="2"/>
  <c r="N2333" i="2"/>
  <c r="L2333" i="2"/>
  <c r="H2333" i="2"/>
  <c r="Q2333" i="2" s="1"/>
  <c r="B2333" i="2"/>
  <c r="P2332" i="2"/>
  <c r="N2332" i="2"/>
  <c r="L2332" i="2"/>
  <c r="H2332" i="2"/>
  <c r="Q2332" i="2" s="1"/>
  <c r="B2332" i="2"/>
  <c r="P2331" i="2"/>
  <c r="N2331" i="2"/>
  <c r="L2331" i="2"/>
  <c r="H2331" i="2"/>
  <c r="Q2331" i="2" s="1"/>
  <c r="B2331" i="2"/>
  <c r="P2328" i="2"/>
  <c r="N2328" i="2"/>
  <c r="L2328" i="2"/>
  <c r="H2328" i="2"/>
  <c r="Q2328" i="2" s="1"/>
  <c r="B2328" i="2"/>
  <c r="P2325" i="2"/>
  <c r="N2325" i="2"/>
  <c r="L2325" i="2"/>
  <c r="H2325" i="2"/>
  <c r="Q2325" i="2" s="1"/>
  <c r="B2325" i="2"/>
  <c r="P2323" i="2"/>
  <c r="N2323" i="2"/>
  <c r="L2323" i="2"/>
  <c r="H2323" i="2"/>
  <c r="Q2323" i="2" s="1"/>
  <c r="B2323" i="2"/>
  <c r="P2322" i="2"/>
  <c r="N2322" i="2"/>
  <c r="L2322" i="2"/>
  <c r="H2322" i="2"/>
  <c r="Q2322" i="2" s="1"/>
  <c r="B2322" i="2"/>
  <c r="P2320" i="2"/>
  <c r="N2320" i="2"/>
  <c r="L2320" i="2"/>
  <c r="H2320" i="2"/>
  <c r="Q2320" i="2" s="1"/>
  <c r="B2320" i="2"/>
  <c r="P2318" i="2"/>
  <c r="N2318" i="2"/>
  <c r="L2318" i="2"/>
  <c r="H2318" i="2"/>
  <c r="Q2318" i="2" s="1"/>
  <c r="B2318" i="2"/>
  <c r="P2317" i="2"/>
  <c r="N2317" i="2"/>
  <c r="L2317" i="2"/>
  <c r="H2317" i="2"/>
  <c r="Q2317" i="2" s="1"/>
  <c r="B2317" i="2"/>
  <c r="P2316" i="2"/>
  <c r="N2316" i="2"/>
  <c r="L2316" i="2"/>
  <c r="H2316" i="2"/>
  <c r="Q2316" i="2" s="1"/>
  <c r="B2316" i="2"/>
  <c r="P2315" i="2"/>
  <c r="N2315" i="2"/>
  <c r="H2315" i="2"/>
  <c r="Q2315" i="2" s="1"/>
  <c r="B2315" i="2"/>
  <c r="H2314" i="2"/>
  <c r="Q2314" i="2" s="1"/>
  <c r="B2314" i="2"/>
  <c r="P2313" i="2"/>
  <c r="N2313" i="2"/>
  <c r="L2313" i="2"/>
  <c r="H2313" i="2"/>
  <c r="Q2313" i="2" s="1"/>
  <c r="B2313" i="2"/>
  <c r="N3080" i="2"/>
  <c r="L3080" i="2"/>
  <c r="H3080" i="2"/>
  <c r="Q3080" i="2" s="1"/>
  <c r="B3080" i="2"/>
  <c r="P3079" i="2"/>
  <c r="N3079" i="2"/>
  <c r="H3079" i="2"/>
  <c r="Q3079" i="2" s="1"/>
  <c r="B3079" i="2"/>
  <c r="P2310" i="2"/>
  <c r="N2310" i="2"/>
  <c r="L2310" i="2"/>
  <c r="H2310" i="2"/>
  <c r="Q2310" i="2" s="1"/>
  <c r="B2310" i="2"/>
  <c r="P2309" i="2"/>
  <c r="N2309" i="2"/>
  <c r="L2309" i="2"/>
  <c r="H2309" i="2"/>
  <c r="Q2309" i="2" s="1"/>
  <c r="B2309" i="2"/>
  <c r="P2308" i="2"/>
  <c r="N2308" i="2"/>
  <c r="L2308" i="2"/>
  <c r="H2308" i="2"/>
  <c r="Q2308" i="2" s="1"/>
  <c r="B2308" i="2"/>
  <c r="N2307" i="2"/>
  <c r="L2307" i="2"/>
  <c r="H2307" i="2"/>
  <c r="Q2307" i="2" s="1"/>
  <c r="B2307" i="2"/>
  <c r="P2306" i="2"/>
  <c r="N2306" i="2"/>
  <c r="L2306" i="2"/>
  <c r="H2306" i="2"/>
  <c r="Q2306" i="2" s="1"/>
  <c r="B2306" i="2"/>
  <c r="P2305" i="2"/>
  <c r="N2305" i="2"/>
  <c r="L2305" i="2"/>
  <c r="H2305" i="2"/>
  <c r="Q2305" i="2" s="1"/>
  <c r="B2305" i="2"/>
  <c r="P2304" i="2"/>
  <c r="N2304" i="2"/>
  <c r="L2304" i="2"/>
  <c r="H2304" i="2"/>
  <c r="Q2304" i="2" s="1"/>
  <c r="B2304" i="2"/>
  <c r="P2303" i="2"/>
  <c r="N2303" i="2"/>
  <c r="L2303" i="2"/>
  <c r="H2303" i="2"/>
  <c r="Q2303" i="2" s="1"/>
  <c r="B2303" i="2"/>
  <c r="P2302" i="2"/>
  <c r="N2302" i="2"/>
  <c r="L2302" i="2"/>
  <c r="H2302" i="2"/>
  <c r="Q2302" i="2" s="1"/>
  <c r="B2302" i="2"/>
  <c r="P2301" i="2"/>
  <c r="N2301" i="2"/>
  <c r="L2301" i="2"/>
  <c r="H2301" i="2"/>
  <c r="Q2301" i="2" s="1"/>
  <c r="B2301" i="2"/>
  <c r="P2300" i="2"/>
  <c r="N2300" i="2"/>
  <c r="L2300" i="2"/>
  <c r="H2300" i="2"/>
  <c r="Q2300" i="2" s="1"/>
  <c r="B2300" i="2"/>
  <c r="P2299" i="2"/>
  <c r="N2299" i="2"/>
  <c r="L2299" i="2"/>
  <c r="H2299" i="2"/>
  <c r="Q2299" i="2" s="1"/>
  <c r="B2299" i="2"/>
  <c r="P2298" i="2"/>
  <c r="N2298" i="2"/>
  <c r="L2298" i="2"/>
  <c r="H2298" i="2"/>
  <c r="Q2298" i="2" s="1"/>
  <c r="B2298" i="2"/>
  <c r="P2297" i="2"/>
  <c r="N2297" i="2"/>
  <c r="L2297" i="2"/>
  <c r="H2297" i="2"/>
  <c r="Q2297" i="2" s="1"/>
  <c r="B2297" i="2"/>
  <c r="P2296" i="2"/>
  <c r="N2296" i="2"/>
  <c r="L2296" i="2"/>
  <c r="H2296" i="2"/>
  <c r="Q2296" i="2" s="1"/>
  <c r="B2296" i="2"/>
  <c r="P2295" i="2"/>
  <c r="N2295" i="2"/>
  <c r="L2295" i="2"/>
  <c r="H2295" i="2"/>
  <c r="Q2295" i="2" s="1"/>
  <c r="B2295" i="2"/>
  <c r="P2294" i="2"/>
  <c r="N2294" i="2"/>
  <c r="L2294" i="2"/>
  <c r="H2294" i="2"/>
  <c r="Q2294" i="2" s="1"/>
  <c r="B2294" i="2"/>
  <c r="P2293" i="2"/>
  <c r="N2293" i="2"/>
  <c r="L2293" i="2"/>
  <c r="H2293" i="2"/>
  <c r="Q2293" i="2" s="1"/>
  <c r="B2293" i="2"/>
  <c r="P2292" i="2"/>
  <c r="N2292" i="2"/>
  <c r="L2292" i="2"/>
  <c r="H2292" i="2"/>
  <c r="Q2292" i="2" s="1"/>
  <c r="B2292" i="2"/>
  <c r="P2291" i="2"/>
  <c r="N2291" i="2"/>
  <c r="L2291" i="2"/>
  <c r="H2291" i="2"/>
  <c r="Q2291" i="2" s="1"/>
  <c r="B2291" i="2"/>
  <c r="P2290" i="2"/>
  <c r="N2290" i="2"/>
  <c r="L2290" i="2"/>
  <c r="H2290" i="2"/>
  <c r="Q2290" i="2" s="1"/>
  <c r="B2290" i="2"/>
  <c r="P2289" i="2"/>
  <c r="N2289" i="2"/>
  <c r="L2289" i="2"/>
  <c r="H2289" i="2"/>
  <c r="Q2289" i="2" s="1"/>
  <c r="B2289" i="2"/>
  <c r="P2288" i="2"/>
  <c r="N2288" i="2"/>
  <c r="L2288" i="2"/>
  <c r="H2288" i="2"/>
  <c r="Q2288" i="2" s="1"/>
  <c r="B2288" i="2"/>
  <c r="P2287" i="2"/>
  <c r="N2287" i="2"/>
  <c r="L2287" i="2"/>
  <c r="H2287" i="2"/>
  <c r="Q2287" i="2" s="1"/>
  <c r="B2287" i="2"/>
  <c r="P2286" i="2"/>
  <c r="N2286" i="2"/>
  <c r="L2286" i="2"/>
  <c r="H2286" i="2"/>
  <c r="Q2286" i="2" s="1"/>
  <c r="B2286" i="2"/>
  <c r="P2285" i="2"/>
  <c r="N2285" i="2"/>
  <c r="L2285" i="2"/>
  <c r="H2285" i="2"/>
  <c r="Q2285" i="2" s="1"/>
  <c r="B2285" i="2"/>
  <c r="P2284" i="2"/>
  <c r="N2284" i="2"/>
  <c r="L2284" i="2"/>
  <c r="H2284" i="2"/>
  <c r="Q2284" i="2" s="1"/>
  <c r="B2284" i="2"/>
  <c r="P2283" i="2"/>
  <c r="N2283" i="2"/>
  <c r="L2283" i="2"/>
  <c r="H2283" i="2"/>
  <c r="Q2283" i="2" s="1"/>
  <c r="B2283" i="2"/>
  <c r="P2282" i="2"/>
  <c r="N2282" i="2"/>
  <c r="L2282" i="2"/>
  <c r="H2282" i="2"/>
  <c r="Q2282" i="2" s="1"/>
  <c r="B2282" i="2"/>
  <c r="P2281" i="2"/>
  <c r="N2281" i="2"/>
  <c r="L2281" i="2"/>
  <c r="H2281" i="2"/>
  <c r="Q2281" i="2" s="1"/>
  <c r="B2281" i="2"/>
  <c r="P2280" i="2"/>
  <c r="N2280" i="2"/>
  <c r="L2280" i="2"/>
  <c r="H2280" i="2"/>
  <c r="Q2280" i="2" s="1"/>
  <c r="B2280" i="2"/>
  <c r="P2279" i="2"/>
  <c r="N2279" i="2"/>
  <c r="L2279" i="2"/>
  <c r="H2279" i="2"/>
  <c r="Q2279" i="2" s="1"/>
  <c r="B2279" i="2"/>
  <c r="P2278" i="2"/>
  <c r="N2278" i="2"/>
  <c r="L2278" i="2"/>
  <c r="H2278" i="2"/>
  <c r="Q2278" i="2" s="1"/>
  <c r="B2278" i="2"/>
  <c r="P2277" i="2"/>
  <c r="N2277" i="2"/>
  <c r="L2277" i="2"/>
  <c r="H2277" i="2"/>
  <c r="Q2277" i="2" s="1"/>
  <c r="B2277" i="2"/>
  <c r="P2276" i="2"/>
  <c r="N2276" i="2"/>
  <c r="L2276" i="2"/>
  <c r="H2276" i="2"/>
  <c r="Q2276" i="2" s="1"/>
  <c r="B2276" i="2"/>
  <c r="P2275" i="2"/>
  <c r="N2275" i="2"/>
  <c r="L2275" i="2"/>
  <c r="H2275" i="2"/>
  <c r="Q2275" i="2" s="1"/>
  <c r="B2275" i="2"/>
  <c r="P2274" i="2"/>
  <c r="N2274" i="2"/>
  <c r="L2274" i="2"/>
  <c r="H2274" i="2"/>
  <c r="Q2274" i="2" s="1"/>
  <c r="B2274" i="2"/>
  <c r="P2273" i="2"/>
  <c r="N2273" i="2"/>
  <c r="L2273" i="2"/>
  <c r="H2273" i="2"/>
  <c r="Q2273" i="2" s="1"/>
  <c r="B2273" i="2"/>
  <c r="P2272" i="2"/>
  <c r="N2272" i="2"/>
  <c r="L2272" i="2"/>
  <c r="H2272" i="2"/>
  <c r="Q2272" i="2" s="1"/>
  <c r="B2272" i="2"/>
  <c r="P2271" i="2"/>
  <c r="N2271" i="2"/>
  <c r="L2271" i="2"/>
  <c r="H2271" i="2"/>
  <c r="Q2271" i="2" s="1"/>
  <c r="B2271" i="2"/>
  <c r="P2270" i="2"/>
  <c r="N2270" i="2"/>
  <c r="L2270" i="2"/>
  <c r="H2270" i="2"/>
  <c r="Q2270" i="2" s="1"/>
  <c r="B2270" i="2"/>
  <c r="P2269" i="2"/>
  <c r="N2269" i="2"/>
  <c r="L2269" i="2"/>
  <c r="H2269" i="2"/>
  <c r="Q2269" i="2" s="1"/>
  <c r="B2269" i="2"/>
  <c r="P2268" i="2"/>
  <c r="N2268" i="2"/>
  <c r="L2268" i="2"/>
  <c r="H2268" i="2"/>
  <c r="Q2268" i="2" s="1"/>
  <c r="B2268" i="2"/>
  <c r="P2267" i="2"/>
  <c r="N2267" i="2"/>
  <c r="L2267" i="2"/>
  <c r="H2267" i="2"/>
  <c r="Q2267" i="2" s="1"/>
  <c r="B2267" i="2"/>
  <c r="P2266" i="2"/>
  <c r="L2266" i="2"/>
  <c r="H2266" i="2"/>
  <c r="Q2266" i="2" s="1"/>
  <c r="B2266" i="2"/>
  <c r="P2265" i="2"/>
  <c r="N2265" i="2"/>
  <c r="L2265" i="2"/>
  <c r="H2265" i="2"/>
  <c r="Q2265" i="2" s="1"/>
  <c r="B2265" i="2"/>
  <c r="P3072" i="2"/>
  <c r="N3072" i="2"/>
  <c r="H3072" i="2"/>
  <c r="Q3072" i="2" s="1"/>
  <c r="B3072" i="2"/>
  <c r="P2264" i="2"/>
  <c r="N2264" i="2"/>
  <c r="L2264" i="2"/>
  <c r="H2264" i="2"/>
  <c r="Q2264" i="2" s="1"/>
  <c r="B2264" i="2"/>
  <c r="P2263" i="2"/>
  <c r="N2263" i="2"/>
  <c r="L2263" i="2"/>
  <c r="H2263" i="2"/>
  <c r="Q2263" i="2" s="1"/>
  <c r="B2263" i="2"/>
  <c r="P2262" i="2"/>
  <c r="L2262" i="2"/>
  <c r="H2262" i="2"/>
  <c r="Q2262" i="2" s="1"/>
  <c r="B2262" i="2"/>
  <c r="P2261" i="2"/>
  <c r="N2261" i="2"/>
  <c r="L2261" i="2"/>
  <c r="H2261" i="2"/>
  <c r="Q2261" i="2" s="1"/>
  <c r="B2261" i="2"/>
  <c r="P2260" i="2"/>
  <c r="N2260" i="2"/>
  <c r="L2260" i="2"/>
  <c r="H2260" i="2"/>
  <c r="Q2260" i="2" s="1"/>
  <c r="B2260" i="2"/>
  <c r="P2259" i="2"/>
  <c r="N2259" i="2"/>
  <c r="L2259" i="2"/>
  <c r="H2259" i="2"/>
  <c r="Q2259" i="2" s="1"/>
  <c r="B2259" i="2"/>
  <c r="P2258" i="2"/>
  <c r="N2258" i="2"/>
  <c r="L2258" i="2"/>
  <c r="H2258" i="2"/>
  <c r="Q2258" i="2" s="1"/>
  <c r="B2258" i="2"/>
  <c r="P2257" i="2"/>
  <c r="N2257" i="2"/>
  <c r="L2257" i="2"/>
  <c r="H2257" i="2"/>
  <c r="Q2257" i="2" s="1"/>
  <c r="B2257" i="2"/>
  <c r="P2256" i="2"/>
  <c r="N2256" i="2"/>
  <c r="L2256" i="2"/>
  <c r="H2256" i="2"/>
  <c r="Q2256" i="2" s="1"/>
  <c r="B2256" i="2"/>
  <c r="P2255" i="2"/>
  <c r="N2255" i="2"/>
  <c r="L2255" i="2"/>
  <c r="H2255" i="2"/>
  <c r="Q2255" i="2" s="1"/>
  <c r="B2255" i="2"/>
  <c r="P2254" i="2"/>
  <c r="N2254" i="2"/>
  <c r="H2254" i="2"/>
  <c r="Q2254" i="2" s="1"/>
  <c r="B2254" i="2"/>
  <c r="P2253" i="2"/>
  <c r="N2253" i="2"/>
  <c r="L2253" i="2"/>
  <c r="H2253" i="2"/>
  <c r="Q2253" i="2" s="1"/>
  <c r="B2253" i="2"/>
  <c r="P2252" i="2"/>
  <c r="N2252" i="2"/>
  <c r="L2252" i="2"/>
  <c r="H2252" i="2"/>
  <c r="Q2252" i="2" s="1"/>
  <c r="B2252" i="2"/>
  <c r="P3070" i="2"/>
  <c r="N3070" i="2"/>
  <c r="L3070" i="2"/>
  <c r="H3070" i="2"/>
  <c r="Q3070" i="2" s="1"/>
  <c r="J3070" i="2" s="1"/>
  <c r="B3070" i="2"/>
  <c r="P3069" i="2"/>
  <c r="N3069" i="2"/>
  <c r="H3069" i="2"/>
  <c r="Q3069" i="2" s="1"/>
  <c r="J3069" i="2" s="1"/>
  <c r="B3069" i="2"/>
  <c r="P3067" i="2"/>
  <c r="N3067" i="2"/>
  <c r="H3067" i="2"/>
  <c r="Q3067" i="2" s="1"/>
  <c r="B3067" i="2"/>
  <c r="P2251" i="2"/>
  <c r="H2251" i="2"/>
  <c r="Q2251" i="2" s="1"/>
  <c r="B2251" i="2"/>
  <c r="P2250" i="2"/>
  <c r="N2250" i="2"/>
  <c r="L2250" i="2"/>
  <c r="H2250" i="2"/>
  <c r="Q2250" i="2" s="1"/>
  <c r="B2250" i="2"/>
  <c r="L2249" i="2"/>
  <c r="H2249" i="2"/>
  <c r="Q2249" i="2" s="1"/>
  <c r="B2249" i="2"/>
  <c r="P2248" i="2"/>
  <c r="N2248" i="2"/>
  <c r="L2248" i="2"/>
  <c r="H2248" i="2"/>
  <c r="Q2248" i="2" s="1"/>
  <c r="B2248" i="2"/>
  <c r="P2247" i="2"/>
  <c r="N2247" i="2"/>
  <c r="L2247" i="2"/>
  <c r="H2247" i="2"/>
  <c r="Q2247" i="2" s="1"/>
  <c r="B2247" i="2"/>
  <c r="P2246" i="2"/>
  <c r="N2246" i="2"/>
  <c r="L2246" i="2"/>
  <c r="H2246" i="2"/>
  <c r="Q2246" i="2" s="1"/>
  <c r="B2246" i="2"/>
  <c r="P2244" i="2"/>
  <c r="N2244" i="2"/>
  <c r="L2244" i="2"/>
  <c r="H2244" i="2"/>
  <c r="Q2244" i="2" s="1"/>
  <c r="B2244" i="2"/>
  <c r="P2245" i="2"/>
  <c r="N2245" i="2"/>
  <c r="L2245" i="2"/>
  <c r="H2245" i="2"/>
  <c r="Q2245" i="2" s="1"/>
  <c r="B2245" i="2"/>
  <c r="P2243" i="2"/>
  <c r="N2243" i="2"/>
  <c r="L2243" i="2"/>
  <c r="H2243" i="2"/>
  <c r="Q2243" i="2" s="1"/>
  <c r="B2243" i="2"/>
  <c r="P2242" i="2"/>
  <c r="N2242" i="2"/>
  <c r="L2242" i="2"/>
  <c r="H2242" i="2"/>
  <c r="Q2242" i="2" s="1"/>
  <c r="B2242" i="2"/>
  <c r="P2241" i="2"/>
  <c r="N2241" i="2"/>
  <c r="L2241" i="2"/>
  <c r="H2241" i="2"/>
  <c r="Q2241" i="2" s="1"/>
  <c r="B2241" i="2"/>
  <c r="P2240" i="2"/>
  <c r="N2240" i="2"/>
  <c r="L2240" i="2"/>
  <c r="H2240" i="2"/>
  <c r="Q2240" i="2" s="1"/>
  <c r="B2240" i="2"/>
  <c r="P2239" i="2"/>
  <c r="N2239" i="2"/>
  <c r="L2239" i="2"/>
  <c r="H2239" i="2"/>
  <c r="Q2239" i="2" s="1"/>
  <c r="B2239" i="2"/>
  <c r="P2238" i="2"/>
  <c r="N2238" i="2"/>
  <c r="L2238" i="2"/>
  <c r="H2238" i="2"/>
  <c r="Q2238" i="2" s="1"/>
  <c r="B2238" i="2"/>
  <c r="P2237" i="2"/>
  <c r="N2237" i="2"/>
  <c r="L2237" i="2"/>
  <c r="H2237" i="2"/>
  <c r="Q2237" i="2" s="1"/>
  <c r="B2237" i="2"/>
  <c r="P2236" i="2"/>
  <c r="N2236" i="2"/>
  <c r="L2236" i="2"/>
  <c r="H2236" i="2"/>
  <c r="Q2236" i="2" s="1"/>
  <c r="B2236" i="2"/>
  <c r="P2235" i="2"/>
  <c r="N2235" i="2"/>
  <c r="L2235" i="2"/>
  <c r="H2235" i="2"/>
  <c r="Q2235" i="2" s="1"/>
  <c r="B2235" i="2"/>
  <c r="P2234" i="2"/>
  <c r="N2234" i="2"/>
  <c r="L2234" i="2"/>
  <c r="H2234" i="2"/>
  <c r="Q2234" i="2" s="1"/>
  <c r="B2234" i="2"/>
  <c r="P2233" i="2"/>
  <c r="N2233" i="2"/>
  <c r="L2233" i="2"/>
  <c r="H2233" i="2"/>
  <c r="Q2233" i="2" s="1"/>
  <c r="B2233" i="2"/>
  <c r="P2232" i="2"/>
  <c r="N2232" i="2"/>
  <c r="L2232" i="2"/>
  <c r="H2232" i="2"/>
  <c r="Q2232" i="2" s="1"/>
  <c r="B2232" i="2"/>
  <c r="P2231" i="2"/>
  <c r="N2231" i="2"/>
  <c r="L2231" i="2"/>
  <c r="H2231" i="2"/>
  <c r="Q2231" i="2" s="1"/>
  <c r="B2231" i="2"/>
  <c r="P2230" i="2"/>
  <c r="N2230" i="2"/>
  <c r="L2230" i="2"/>
  <c r="H2230" i="2"/>
  <c r="Q2230" i="2" s="1"/>
  <c r="B2230" i="2"/>
  <c r="P2229" i="2"/>
  <c r="N2229" i="2"/>
  <c r="L2229" i="2"/>
  <c r="H2229" i="2"/>
  <c r="Q2229" i="2" s="1"/>
  <c r="B2229" i="2"/>
  <c r="P2228" i="2"/>
  <c r="N2228" i="2"/>
  <c r="L2228" i="2"/>
  <c r="H2228" i="2"/>
  <c r="Q2228" i="2" s="1"/>
  <c r="B2228" i="2"/>
  <c r="P2227" i="2"/>
  <c r="N2227" i="2"/>
  <c r="L2227" i="2"/>
  <c r="H2227" i="2"/>
  <c r="Q2227" i="2" s="1"/>
  <c r="B2227" i="2"/>
  <c r="P2226" i="2"/>
  <c r="N2226" i="2"/>
  <c r="L2226" i="2"/>
  <c r="H2226" i="2"/>
  <c r="Q2226" i="2" s="1"/>
  <c r="B2226" i="2"/>
  <c r="P2225" i="2"/>
  <c r="N2225" i="2"/>
  <c r="L2225" i="2"/>
  <c r="H2225" i="2"/>
  <c r="Q2225" i="2" s="1"/>
  <c r="B2225" i="2"/>
  <c r="P2224" i="2"/>
  <c r="N2224" i="2"/>
  <c r="L2224" i="2"/>
  <c r="H2224" i="2"/>
  <c r="Q2224" i="2" s="1"/>
  <c r="B2224" i="2"/>
  <c r="P2223" i="2"/>
  <c r="N2223" i="2"/>
  <c r="L2223" i="2"/>
  <c r="H2223" i="2"/>
  <c r="Q2223" i="2" s="1"/>
  <c r="B2223" i="2"/>
  <c r="N2222" i="2"/>
  <c r="L2222" i="2"/>
  <c r="H2222" i="2"/>
  <c r="Q2222" i="2" s="1"/>
  <c r="B2222" i="2"/>
  <c r="P2221" i="2"/>
  <c r="N2221" i="2"/>
  <c r="L2221" i="2"/>
  <c r="H2221" i="2"/>
  <c r="Q2221" i="2" s="1"/>
  <c r="B2221" i="2"/>
  <c r="P2220" i="2"/>
  <c r="N2220" i="2"/>
  <c r="L2220" i="2"/>
  <c r="H2220" i="2"/>
  <c r="Q2220" i="2" s="1"/>
  <c r="B2220" i="2"/>
  <c r="P2219" i="2"/>
  <c r="N2219" i="2"/>
  <c r="L2219" i="2"/>
  <c r="H2219" i="2"/>
  <c r="Q2219" i="2" s="1"/>
  <c r="B2219" i="2"/>
  <c r="P2218" i="2"/>
  <c r="N2218" i="2"/>
  <c r="L2218" i="2"/>
  <c r="H2218" i="2"/>
  <c r="Q2218" i="2" s="1"/>
  <c r="B2218" i="2"/>
  <c r="P2216" i="2"/>
  <c r="N2216" i="2"/>
  <c r="L2216" i="2"/>
  <c r="H2216" i="2"/>
  <c r="Q2216" i="2" s="1"/>
  <c r="B2216" i="2"/>
  <c r="P2217" i="2"/>
  <c r="N2217" i="2"/>
  <c r="L2217" i="2"/>
  <c r="H2217" i="2"/>
  <c r="Q2217" i="2" s="1"/>
  <c r="B2217" i="2"/>
  <c r="P2215" i="2"/>
  <c r="N2215" i="2"/>
  <c r="L2215" i="2"/>
  <c r="H2215" i="2"/>
  <c r="Q2215" i="2" s="1"/>
  <c r="B2215" i="2"/>
  <c r="P2214" i="2"/>
  <c r="N2214" i="2"/>
  <c r="L2214" i="2"/>
  <c r="H2214" i="2"/>
  <c r="Q2214" i="2" s="1"/>
  <c r="B2214" i="2"/>
  <c r="P2213" i="2"/>
  <c r="N2213" i="2"/>
  <c r="L2213" i="2"/>
  <c r="H2213" i="2"/>
  <c r="Q2213" i="2" s="1"/>
  <c r="B2213" i="2"/>
  <c r="P2212" i="2"/>
  <c r="N2212" i="2"/>
  <c r="L2212" i="2"/>
  <c r="H2212" i="2"/>
  <c r="Q2212" i="2" s="1"/>
  <c r="B2212" i="2"/>
  <c r="P2211" i="2"/>
  <c r="N2211" i="2"/>
  <c r="L2211" i="2"/>
  <c r="H2211" i="2"/>
  <c r="Q2211" i="2" s="1"/>
  <c r="B2211" i="2"/>
  <c r="P2210" i="2"/>
  <c r="N2210" i="2"/>
  <c r="L2210" i="2"/>
  <c r="H2210" i="2"/>
  <c r="Q2210" i="2" s="1"/>
  <c r="B2210" i="2"/>
  <c r="P2209" i="2"/>
  <c r="N2209" i="2"/>
  <c r="L2209" i="2"/>
  <c r="H2209" i="2"/>
  <c r="Q2209" i="2" s="1"/>
  <c r="B2209" i="2"/>
  <c r="P2208" i="2"/>
  <c r="N2208" i="2"/>
  <c r="L2208" i="2"/>
  <c r="H2208" i="2"/>
  <c r="Q2208" i="2" s="1"/>
  <c r="B2208" i="2"/>
  <c r="P2207" i="2"/>
  <c r="N2207" i="2"/>
  <c r="L2207" i="2"/>
  <c r="H2207" i="2"/>
  <c r="Q2207" i="2" s="1"/>
  <c r="B2207" i="2"/>
  <c r="P2206" i="2"/>
  <c r="N2206" i="2"/>
  <c r="L2206" i="2"/>
  <c r="H2206" i="2"/>
  <c r="Q2206" i="2" s="1"/>
  <c r="B2206" i="2"/>
  <c r="P2205" i="2"/>
  <c r="N2205" i="2"/>
  <c r="L2205" i="2"/>
  <c r="H2205" i="2"/>
  <c r="Q2205" i="2" s="1"/>
  <c r="B2205" i="2"/>
  <c r="P2204" i="2"/>
  <c r="N2204" i="2"/>
  <c r="L2204" i="2"/>
  <c r="H2204" i="2"/>
  <c r="Q2204" i="2" s="1"/>
  <c r="B2204" i="2"/>
  <c r="P2203" i="2"/>
  <c r="N2203" i="2"/>
  <c r="L2203" i="2"/>
  <c r="H2203" i="2"/>
  <c r="Q2203" i="2" s="1"/>
  <c r="B2203" i="2"/>
  <c r="P2201" i="2"/>
  <c r="N2201" i="2"/>
  <c r="L2201" i="2"/>
  <c r="H2201" i="2"/>
  <c r="Q2201" i="2" s="1"/>
  <c r="B2201" i="2"/>
  <c r="P2202" i="2"/>
  <c r="N2202" i="2"/>
  <c r="L2202" i="2"/>
  <c r="H2202" i="2"/>
  <c r="Q2202" i="2" s="1"/>
  <c r="B2202" i="2"/>
  <c r="N2200" i="2"/>
  <c r="L2200" i="2"/>
  <c r="H2200" i="2"/>
  <c r="Q2200" i="2" s="1"/>
  <c r="B2200" i="2"/>
  <c r="P2199" i="2"/>
  <c r="N2199" i="2"/>
  <c r="L2199" i="2"/>
  <c r="H2199" i="2"/>
  <c r="Q2199" i="2" s="1"/>
  <c r="B2199" i="2"/>
  <c r="P2198" i="2"/>
  <c r="N2198" i="2"/>
  <c r="L2198" i="2"/>
  <c r="H2198" i="2"/>
  <c r="Q2198" i="2" s="1"/>
  <c r="B2198" i="2"/>
  <c r="P2197" i="2"/>
  <c r="N2197" i="2"/>
  <c r="L2197" i="2"/>
  <c r="H2197" i="2"/>
  <c r="Q2197" i="2" s="1"/>
  <c r="B2197" i="2"/>
  <c r="P2196" i="2"/>
  <c r="N2196" i="2"/>
  <c r="L2196" i="2"/>
  <c r="H2196" i="2"/>
  <c r="Q2196" i="2" s="1"/>
  <c r="B2196" i="2"/>
  <c r="P2195" i="2"/>
  <c r="N2195" i="2"/>
  <c r="L2195" i="2"/>
  <c r="H2195" i="2"/>
  <c r="Q2195" i="2" s="1"/>
  <c r="B2195" i="2"/>
  <c r="P2194" i="2"/>
  <c r="N2194" i="2"/>
  <c r="L2194" i="2"/>
  <c r="H2194" i="2"/>
  <c r="Q2194" i="2" s="1"/>
  <c r="B2194" i="2"/>
  <c r="P2192" i="2"/>
  <c r="N2192" i="2"/>
  <c r="L2192" i="2"/>
  <c r="H2192" i="2"/>
  <c r="Q2192" i="2" s="1"/>
  <c r="B2192" i="2"/>
  <c r="P2193" i="2"/>
  <c r="N2193" i="2"/>
  <c r="L2193" i="2"/>
  <c r="H2193" i="2"/>
  <c r="Q2193" i="2" s="1"/>
  <c r="B2193" i="2"/>
  <c r="P2191" i="2"/>
  <c r="N2191" i="2"/>
  <c r="L2191" i="2"/>
  <c r="H2191" i="2"/>
  <c r="Q2191" i="2" s="1"/>
  <c r="B2191" i="2"/>
  <c r="P2190" i="2"/>
  <c r="N2190" i="2"/>
  <c r="L2190" i="2"/>
  <c r="H2190" i="2"/>
  <c r="Q2190" i="2" s="1"/>
  <c r="B2190" i="2"/>
  <c r="P2189" i="2"/>
  <c r="N2189" i="2"/>
  <c r="L2189" i="2"/>
  <c r="H2189" i="2"/>
  <c r="Q2189" i="2" s="1"/>
  <c r="B2189" i="2"/>
  <c r="P2188" i="2"/>
  <c r="N2188" i="2"/>
  <c r="L2188" i="2"/>
  <c r="H2188" i="2"/>
  <c r="Q2188" i="2" s="1"/>
  <c r="B2188" i="2"/>
  <c r="P2187" i="2"/>
  <c r="N2187" i="2"/>
  <c r="L2187" i="2"/>
  <c r="H2187" i="2"/>
  <c r="Q2187" i="2" s="1"/>
  <c r="B2187" i="2"/>
  <c r="P2186" i="2"/>
  <c r="N2186" i="2"/>
  <c r="L2186" i="2"/>
  <c r="H2186" i="2"/>
  <c r="Q2186" i="2" s="1"/>
  <c r="B2186" i="2"/>
  <c r="P2185" i="2"/>
  <c r="N2185" i="2"/>
  <c r="L2185" i="2"/>
  <c r="H2185" i="2"/>
  <c r="Q2185" i="2" s="1"/>
  <c r="B2185" i="2"/>
  <c r="P2184" i="2"/>
  <c r="N2184" i="2"/>
  <c r="L2184" i="2"/>
  <c r="H2184" i="2"/>
  <c r="Q2184" i="2" s="1"/>
  <c r="B2184" i="2"/>
  <c r="P2183" i="2"/>
  <c r="N2183" i="2"/>
  <c r="L2183" i="2"/>
  <c r="H2183" i="2"/>
  <c r="Q2183" i="2" s="1"/>
  <c r="B2183" i="2"/>
  <c r="P2182" i="2"/>
  <c r="N2182" i="2"/>
  <c r="L2182" i="2"/>
  <c r="H2182" i="2"/>
  <c r="Q2182" i="2" s="1"/>
  <c r="B2182" i="2"/>
  <c r="P2181" i="2"/>
  <c r="N2181" i="2"/>
  <c r="L2181" i="2"/>
  <c r="H2181" i="2"/>
  <c r="Q2181" i="2" s="1"/>
  <c r="B2181" i="2"/>
  <c r="P2180" i="2"/>
  <c r="N2180" i="2"/>
  <c r="L2180" i="2"/>
  <c r="H2180" i="2"/>
  <c r="Q2180" i="2" s="1"/>
  <c r="B2180" i="2"/>
  <c r="P2179" i="2"/>
  <c r="N2179" i="2"/>
  <c r="L2179" i="2"/>
  <c r="H2179" i="2"/>
  <c r="Q2179" i="2" s="1"/>
  <c r="B2179" i="2"/>
  <c r="N2178" i="2"/>
  <c r="L2178" i="2"/>
  <c r="H2178" i="2"/>
  <c r="Q2178" i="2" s="1"/>
  <c r="B2178" i="2"/>
  <c r="N2177" i="2"/>
  <c r="L2177" i="2"/>
  <c r="H2177" i="2"/>
  <c r="Q2177" i="2" s="1"/>
  <c r="B2177" i="2"/>
  <c r="P2176" i="2"/>
  <c r="N2176" i="2"/>
  <c r="L2176" i="2"/>
  <c r="H2176" i="2"/>
  <c r="Q2176" i="2" s="1"/>
  <c r="B2176" i="2"/>
  <c r="P2175" i="2"/>
  <c r="N2175" i="2"/>
  <c r="L2175" i="2"/>
  <c r="H2175" i="2"/>
  <c r="Q2175" i="2" s="1"/>
  <c r="B2175" i="2"/>
  <c r="P2174" i="2"/>
  <c r="N2174" i="2"/>
  <c r="L2174" i="2"/>
  <c r="H2174" i="2"/>
  <c r="Q2174" i="2" s="1"/>
  <c r="B2174" i="2"/>
  <c r="P2173" i="2"/>
  <c r="N2173" i="2"/>
  <c r="L2173" i="2"/>
  <c r="H2173" i="2"/>
  <c r="Q2173" i="2" s="1"/>
  <c r="B2173" i="2"/>
  <c r="N2172" i="2"/>
  <c r="L2172" i="2"/>
  <c r="H2172" i="2"/>
  <c r="Q2172" i="2" s="1"/>
  <c r="B2172" i="2"/>
  <c r="P2171" i="2"/>
  <c r="N2171" i="2"/>
  <c r="L2171" i="2"/>
  <c r="H2171" i="2"/>
  <c r="Q2171" i="2" s="1"/>
  <c r="B2171" i="2"/>
  <c r="P2170" i="2"/>
  <c r="N2170" i="2"/>
  <c r="L2170" i="2"/>
  <c r="H2170" i="2"/>
  <c r="Q2170" i="2" s="1"/>
  <c r="B2170" i="2"/>
  <c r="P2169" i="2"/>
  <c r="N2169" i="2"/>
  <c r="L2169" i="2"/>
  <c r="H2169" i="2"/>
  <c r="Q2169" i="2" s="1"/>
  <c r="B2169" i="2"/>
  <c r="P2168" i="2"/>
  <c r="N2168" i="2"/>
  <c r="L2168" i="2"/>
  <c r="H2168" i="2"/>
  <c r="Q2168" i="2" s="1"/>
  <c r="B2168" i="2"/>
  <c r="P2167" i="2"/>
  <c r="N2167" i="2"/>
  <c r="L2167" i="2"/>
  <c r="H2167" i="2"/>
  <c r="Q2167" i="2" s="1"/>
  <c r="B2167" i="2"/>
  <c r="P2166" i="2"/>
  <c r="N2166" i="2"/>
  <c r="L2166" i="2"/>
  <c r="H2166" i="2"/>
  <c r="Q2166" i="2" s="1"/>
  <c r="B2166" i="2"/>
  <c r="N3057" i="2"/>
  <c r="L3057" i="2"/>
  <c r="H3057" i="2"/>
  <c r="Q3057" i="2" s="1"/>
  <c r="J3057" i="2" s="1"/>
  <c r="B3057" i="2"/>
  <c r="P2165" i="2"/>
  <c r="N2165" i="2"/>
  <c r="L2165" i="2"/>
  <c r="H2165" i="2"/>
  <c r="Q2165" i="2" s="1"/>
  <c r="J2165" i="2" s="1"/>
  <c r="B2165" i="2"/>
  <c r="P2164" i="2"/>
  <c r="N2164" i="2"/>
  <c r="L2164" i="2"/>
  <c r="H2164" i="2"/>
  <c r="Q2164" i="2" s="1"/>
  <c r="J2164" i="2" s="1"/>
  <c r="B2164" i="2"/>
  <c r="P2163" i="2"/>
  <c r="N2163" i="2"/>
  <c r="H2163" i="2"/>
  <c r="Q2163" i="2" s="1"/>
  <c r="B2163" i="2"/>
  <c r="P2162" i="2"/>
  <c r="N2162" i="2"/>
  <c r="L2162" i="2"/>
  <c r="H2162" i="2"/>
  <c r="Q2162" i="2" s="1"/>
  <c r="B2162" i="2"/>
  <c r="P2161" i="2"/>
  <c r="N2161" i="2"/>
  <c r="L2161" i="2"/>
  <c r="H2161" i="2"/>
  <c r="Q2161" i="2" s="1"/>
  <c r="B2161" i="2"/>
  <c r="P2160" i="2"/>
  <c r="N2160" i="2"/>
  <c r="L2160" i="2"/>
  <c r="H2160" i="2"/>
  <c r="Q2160" i="2" s="1"/>
  <c r="B2160" i="2"/>
  <c r="P2159" i="2"/>
  <c r="N2159" i="2"/>
  <c r="L2159" i="2"/>
  <c r="H2159" i="2"/>
  <c r="Q2159" i="2" s="1"/>
  <c r="B2159" i="2"/>
  <c r="P2158" i="2"/>
  <c r="N2158" i="2"/>
  <c r="L2158" i="2"/>
  <c r="H2158" i="2"/>
  <c r="Q2158" i="2" s="1"/>
  <c r="B2158" i="2"/>
  <c r="P2157" i="2"/>
  <c r="N2157" i="2"/>
  <c r="H2157" i="2"/>
  <c r="Q2157" i="2" s="1"/>
  <c r="B2157" i="2"/>
  <c r="P2156" i="2"/>
  <c r="N2156" i="2"/>
  <c r="L2156" i="2"/>
  <c r="H2156" i="2"/>
  <c r="Q2156" i="2" s="1"/>
  <c r="B2156" i="2"/>
  <c r="P2155" i="2"/>
  <c r="N2155" i="2"/>
  <c r="L2155" i="2"/>
  <c r="H2155" i="2"/>
  <c r="Q2155" i="2" s="1"/>
  <c r="B2155" i="2"/>
  <c r="P2154" i="2"/>
  <c r="N2154" i="2"/>
  <c r="L2154" i="2"/>
  <c r="H2154" i="2"/>
  <c r="Q2154" i="2" s="1"/>
  <c r="B2154" i="2"/>
  <c r="P2153" i="2"/>
  <c r="N2153" i="2"/>
  <c r="L2153" i="2"/>
  <c r="H2153" i="2"/>
  <c r="Q2153" i="2" s="1"/>
  <c r="B2153" i="2"/>
  <c r="P2151" i="2"/>
  <c r="N2151" i="2"/>
  <c r="L2151" i="2"/>
  <c r="H2151" i="2"/>
  <c r="Q2151" i="2" s="1"/>
  <c r="B2151" i="2"/>
  <c r="P2152" i="2"/>
  <c r="N2152" i="2"/>
  <c r="L2152" i="2"/>
  <c r="H2152" i="2"/>
  <c r="Q2152" i="2" s="1"/>
  <c r="B2152" i="2"/>
  <c r="P2146" i="2"/>
  <c r="N2146" i="2"/>
  <c r="L2146" i="2"/>
  <c r="H2146" i="2"/>
  <c r="Q2146" i="2" s="1"/>
  <c r="B2146" i="2"/>
  <c r="P2147" i="2"/>
  <c r="N2147" i="2"/>
  <c r="L2147" i="2"/>
  <c r="H2147" i="2"/>
  <c r="Q2147" i="2" s="1"/>
  <c r="B2147" i="2"/>
  <c r="P2148" i="2"/>
  <c r="N2148" i="2"/>
  <c r="L2148" i="2"/>
  <c r="H2148" i="2"/>
  <c r="Q2148" i="2" s="1"/>
  <c r="B2148" i="2"/>
  <c r="P2149" i="2"/>
  <c r="N2149" i="2"/>
  <c r="L2149" i="2"/>
  <c r="H2149" i="2"/>
  <c r="Q2149" i="2" s="1"/>
  <c r="B2149" i="2"/>
  <c r="P2150" i="2"/>
  <c r="N2150" i="2"/>
  <c r="L2150" i="2"/>
  <c r="H2150" i="2"/>
  <c r="Q2150" i="2" s="1"/>
  <c r="B2150" i="2"/>
  <c r="P2135" i="2"/>
  <c r="N2135" i="2"/>
  <c r="L2135" i="2"/>
  <c r="H2135" i="2"/>
  <c r="Q2135" i="2" s="1"/>
  <c r="B2135" i="2"/>
  <c r="P2136" i="2"/>
  <c r="N2136" i="2"/>
  <c r="L2136" i="2"/>
  <c r="H2136" i="2"/>
  <c r="Q2136" i="2" s="1"/>
  <c r="B2136" i="2"/>
  <c r="P2137" i="2"/>
  <c r="N2137" i="2"/>
  <c r="L2137" i="2"/>
  <c r="H2137" i="2"/>
  <c r="Q2137" i="2" s="1"/>
  <c r="B2137" i="2"/>
  <c r="P2138" i="2"/>
  <c r="N2138" i="2"/>
  <c r="L2138" i="2"/>
  <c r="H2138" i="2"/>
  <c r="Q2138" i="2" s="1"/>
  <c r="B2138" i="2"/>
  <c r="P2139" i="2"/>
  <c r="N2139" i="2"/>
  <c r="L2139" i="2"/>
  <c r="H2139" i="2"/>
  <c r="Q2139" i="2" s="1"/>
  <c r="B2139" i="2"/>
  <c r="P2140" i="2"/>
  <c r="N2140" i="2"/>
  <c r="L2140" i="2"/>
  <c r="H2140" i="2"/>
  <c r="Q2140" i="2" s="1"/>
  <c r="B2140" i="2"/>
  <c r="P3056" i="2"/>
  <c r="N3056" i="2"/>
  <c r="L3056" i="2"/>
  <c r="H3056" i="2"/>
  <c r="Q3056" i="2" s="1"/>
  <c r="J3056" i="2" s="1"/>
  <c r="B3056" i="2"/>
  <c r="P2141" i="2"/>
  <c r="N2141" i="2"/>
  <c r="L2141" i="2"/>
  <c r="H2141" i="2"/>
  <c r="Q2141" i="2" s="1"/>
  <c r="B2141" i="2"/>
  <c r="P2142" i="2"/>
  <c r="N2142" i="2"/>
  <c r="L2142" i="2"/>
  <c r="H2142" i="2"/>
  <c r="Q2142" i="2" s="1"/>
  <c r="B2142" i="2"/>
  <c r="P2143" i="2"/>
  <c r="N2143" i="2"/>
  <c r="L2143" i="2"/>
  <c r="H2143" i="2"/>
  <c r="Q2143" i="2" s="1"/>
  <c r="B2143" i="2"/>
  <c r="P2144" i="2"/>
  <c r="N2144" i="2"/>
  <c r="L2144" i="2"/>
  <c r="H2144" i="2"/>
  <c r="Q2144" i="2" s="1"/>
  <c r="B2144" i="2"/>
  <c r="P2145" i="2"/>
  <c r="N2145" i="2"/>
  <c r="L2145" i="2"/>
  <c r="H2145" i="2"/>
  <c r="Q2145" i="2" s="1"/>
  <c r="B2145" i="2"/>
  <c r="P2129" i="2"/>
  <c r="N2129" i="2"/>
  <c r="L2129" i="2"/>
  <c r="H2129" i="2"/>
  <c r="Q2129" i="2" s="1"/>
  <c r="B2129" i="2"/>
  <c r="P2130" i="2"/>
  <c r="N2130" i="2"/>
  <c r="L2130" i="2"/>
  <c r="H2130" i="2"/>
  <c r="Q2130" i="2" s="1"/>
  <c r="B2130" i="2"/>
  <c r="P2131" i="2"/>
  <c r="N2131" i="2"/>
  <c r="L2131" i="2"/>
  <c r="H2131" i="2"/>
  <c r="Q2131" i="2" s="1"/>
  <c r="B2131" i="2"/>
  <c r="P2132" i="2"/>
  <c r="N2132" i="2"/>
  <c r="L2132" i="2"/>
  <c r="H2132" i="2"/>
  <c r="Q2132" i="2" s="1"/>
  <c r="B2132" i="2"/>
  <c r="P2133" i="2"/>
  <c r="N2133" i="2"/>
  <c r="L2133" i="2"/>
  <c r="H2133" i="2"/>
  <c r="Q2133" i="2" s="1"/>
  <c r="B2133" i="2"/>
  <c r="P2134" i="2"/>
  <c r="N2134" i="2"/>
  <c r="L2134" i="2"/>
  <c r="H2134" i="2"/>
  <c r="Q2134" i="2" s="1"/>
  <c r="B2134" i="2"/>
  <c r="P2127" i="2"/>
  <c r="N2127" i="2"/>
  <c r="L2127" i="2"/>
  <c r="H2127" i="2"/>
  <c r="Q2127" i="2" s="1"/>
  <c r="B2127" i="2"/>
  <c r="P2128" i="2"/>
  <c r="N2128" i="2"/>
  <c r="L2128" i="2"/>
  <c r="H2128" i="2"/>
  <c r="Q2128" i="2" s="1"/>
  <c r="B2128" i="2"/>
  <c r="P2126" i="2"/>
  <c r="N2126" i="2"/>
  <c r="L2126" i="2"/>
  <c r="H2126" i="2"/>
  <c r="Q2126" i="2" s="1"/>
  <c r="B2126" i="2"/>
  <c r="P2125" i="2"/>
  <c r="N2125" i="2"/>
  <c r="L2125" i="2"/>
  <c r="H2125" i="2"/>
  <c r="Q2125" i="2" s="1"/>
  <c r="B2125" i="2"/>
  <c r="P2124" i="2"/>
  <c r="N2124" i="2"/>
  <c r="L2124" i="2"/>
  <c r="H2124" i="2"/>
  <c r="Q2124" i="2" s="1"/>
  <c r="B2124" i="2"/>
  <c r="P2123" i="2"/>
  <c r="N2123" i="2"/>
  <c r="L2123" i="2"/>
  <c r="H2123" i="2"/>
  <c r="Q2123" i="2" s="1"/>
  <c r="B2123" i="2"/>
  <c r="P2122" i="2"/>
  <c r="N2122" i="2"/>
  <c r="L2122" i="2"/>
  <c r="H2122" i="2"/>
  <c r="Q2122" i="2" s="1"/>
  <c r="B2122" i="2"/>
  <c r="P2121" i="2"/>
  <c r="N2121" i="2"/>
  <c r="L2121" i="2"/>
  <c r="H2121" i="2"/>
  <c r="Q2121" i="2" s="1"/>
  <c r="J2121" i="2" s="1"/>
  <c r="B2121" i="2"/>
  <c r="P2120" i="2"/>
  <c r="N2120" i="2"/>
  <c r="L2120" i="2"/>
  <c r="H2120" i="2"/>
  <c r="Q2120" i="2" s="1"/>
  <c r="B2120" i="2"/>
  <c r="P2119" i="2"/>
  <c r="N2119" i="2"/>
  <c r="L2119" i="2"/>
  <c r="H2119" i="2"/>
  <c r="Q2119" i="2" s="1"/>
  <c r="B2119" i="2"/>
  <c r="P2118" i="2"/>
  <c r="N2118" i="2"/>
  <c r="L2118" i="2"/>
  <c r="H2118" i="2"/>
  <c r="Q2118" i="2" s="1"/>
  <c r="J2118" i="2" s="1"/>
  <c r="B2118" i="2"/>
  <c r="P2117" i="2"/>
  <c r="N2117" i="2"/>
  <c r="L2117" i="2"/>
  <c r="H2117" i="2"/>
  <c r="Q2117" i="2" s="1"/>
  <c r="B2117" i="2"/>
  <c r="P2116" i="2"/>
  <c r="N2116" i="2"/>
  <c r="H2116" i="2"/>
  <c r="Q2116" i="2" s="1"/>
  <c r="B2116" i="2"/>
  <c r="N2115" i="2"/>
  <c r="L2115" i="2"/>
  <c r="H2115" i="2"/>
  <c r="Q2115" i="2" s="1"/>
  <c r="B2115" i="2"/>
  <c r="P2114" i="2"/>
  <c r="N2114" i="2"/>
  <c r="L2114" i="2"/>
  <c r="H2114" i="2"/>
  <c r="Q2114" i="2" s="1"/>
  <c r="B2114" i="2"/>
  <c r="P2113" i="2"/>
  <c r="N2113" i="2"/>
  <c r="L2113" i="2"/>
  <c r="H2113" i="2"/>
  <c r="Q2113" i="2" s="1"/>
  <c r="B2113" i="2"/>
  <c r="P3052" i="2"/>
  <c r="N3052" i="2"/>
  <c r="L3052" i="2"/>
  <c r="H3052" i="2"/>
  <c r="Q3052" i="2" s="1"/>
  <c r="B3052" i="2"/>
  <c r="P2112" i="2"/>
  <c r="N2112" i="2"/>
  <c r="L2112" i="2"/>
  <c r="H2112" i="2"/>
  <c r="Q2112" i="2" s="1"/>
  <c r="B2112" i="2"/>
  <c r="P2111" i="2"/>
  <c r="N2111" i="2"/>
  <c r="L2111" i="2"/>
  <c r="H2111" i="2"/>
  <c r="Q2111" i="2" s="1"/>
  <c r="B2111" i="2"/>
  <c r="N2110" i="2"/>
  <c r="L2110" i="2"/>
  <c r="H2110" i="2"/>
  <c r="Q2110" i="2" s="1"/>
  <c r="B2110" i="2"/>
  <c r="N3051" i="2"/>
  <c r="L3051" i="2"/>
  <c r="H3051" i="2"/>
  <c r="Q3051" i="2" s="1"/>
  <c r="B3051" i="2"/>
  <c r="P2109" i="2"/>
  <c r="N2109" i="2"/>
  <c r="L2109" i="2"/>
  <c r="H2109" i="2"/>
  <c r="Q2109" i="2" s="1"/>
  <c r="B2109" i="2"/>
  <c r="P2108" i="2"/>
  <c r="N2108" i="2"/>
  <c r="L2108" i="2"/>
  <c r="H2108" i="2"/>
  <c r="Q2108" i="2" s="1"/>
  <c r="B2108" i="2"/>
  <c r="P2107" i="2"/>
  <c r="N2107" i="2"/>
  <c r="L2107" i="2"/>
  <c r="H2107" i="2"/>
  <c r="Q2107" i="2" s="1"/>
  <c r="B2107" i="2"/>
  <c r="P2106" i="2"/>
  <c r="N2106" i="2"/>
  <c r="L2106" i="2"/>
  <c r="H2106" i="2"/>
  <c r="Q2106" i="2" s="1"/>
  <c r="B2106" i="2"/>
  <c r="P2105" i="2"/>
  <c r="N2105" i="2"/>
  <c r="L2105" i="2"/>
  <c r="H2105" i="2"/>
  <c r="Q2105" i="2" s="1"/>
  <c r="J2105" i="2" s="1"/>
  <c r="B2105" i="2"/>
  <c r="P2104" i="2"/>
  <c r="N2104" i="2"/>
  <c r="L2104" i="2"/>
  <c r="H2104" i="2"/>
  <c r="Q2104" i="2" s="1"/>
  <c r="B2104" i="2"/>
  <c r="N2103" i="2"/>
  <c r="L2103" i="2"/>
  <c r="H2103" i="2"/>
  <c r="Q2103" i="2" s="1"/>
  <c r="B2103" i="2"/>
  <c r="P2102" i="2"/>
  <c r="N2102" i="2"/>
  <c r="L2102" i="2"/>
  <c r="H2102" i="2"/>
  <c r="Q2102" i="2" s="1"/>
  <c r="B2102" i="2"/>
  <c r="P2101" i="2"/>
  <c r="N2101" i="2"/>
  <c r="L2101" i="2"/>
  <c r="H2101" i="2"/>
  <c r="Q2101" i="2" s="1"/>
  <c r="B2101" i="2"/>
  <c r="P2100" i="2"/>
  <c r="N2100" i="2"/>
  <c r="L2100" i="2"/>
  <c r="H2100" i="2"/>
  <c r="Q2100" i="2" s="1"/>
  <c r="B2100" i="2"/>
  <c r="P2099" i="2"/>
  <c r="N2099" i="2"/>
  <c r="L2099" i="2"/>
  <c r="H2099" i="2"/>
  <c r="Q2099" i="2" s="1"/>
  <c r="B2099" i="2"/>
  <c r="N2098" i="2"/>
  <c r="L2098" i="2"/>
  <c r="H2098" i="2"/>
  <c r="Q2098" i="2" s="1"/>
  <c r="B2098" i="2"/>
  <c r="P2097" i="2"/>
  <c r="N2097" i="2"/>
  <c r="L2097" i="2"/>
  <c r="H2097" i="2"/>
  <c r="Q2097" i="2" s="1"/>
  <c r="B2097" i="2"/>
  <c r="P3050" i="2"/>
  <c r="N3050" i="2"/>
  <c r="H3050" i="2"/>
  <c r="Q3050" i="2" s="1"/>
  <c r="B3050" i="2"/>
  <c r="P2096" i="2"/>
  <c r="N2096" i="2"/>
  <c r="L2096" i="2"/>
  <c r="H2096" i="2"/>
  <c r="Q2096" i="2" s="1"/>
  <c r="B2096" i="2"/>
  <c r="P2095" i="2"/>
  <c r="N2095" i="2"/>
  <c r="L2095" i="2"/>
  <c r="H2095" i="2"/>
  <c r="Q2095" i="2" s="1"/>
  <c r="B2095" i="2"/>
  <c r="P3043" i="2"/>
  <c r="L3043" i="2"/>
  <c r="H3043" i="2"/>
  <c r="Q3043" i="2" s="1"/>
  <c r="B3043" i="2"/>
  <c r="P3042" i="2"/>
  <c r="N3042" i="2"/>
  <c r="H3042" i="2"/>
  <c r="Q3042" i="2" s="1"/>
  <c r="B3042" i="2"/>
  <c r="P2094" i="2"/>
  <c r="N2094" i="2"/>
  <c r="L2094" i="2"/>
  <c r="H2094" i="2"/>
  <c r="Q2094" i="2" s="1"/>
  <c r="B2094" i="2"/>
  <c r="P2093" i="2"/>
  <c r="N2093" i="2"/>
  <c r="L2093" i="2"/>
  <c r="H2093" i="2"/>
  <c r="Q2093" i="2" s="1"/>
  <c r="B2093" i="2"/>
  <c r="P2087" i="2"/>
  <c r="N2087" i="2"/>
  <c r="L2087" i="2"/>
  <c r="H2087" i="2"/>
  <c r="Q2087" i="2" s="1"/>
  <c r="B2087" i="2"/>
  <c r="P2086" i="2"/>
  <c r="N2086" i="2"/>
  <c r="L2086" i="2"/>
  <c r="H2086" i="2"/>
  <c r="Q2086" i="2" s="1"/>
  <c r="B2086" i="2"/>
  <c r="P2080" i="2"/>
  <c r="N2080" i="2"/>
  <c r="L2080" i="2"/>
  <c r="H2080" i="2"/>
  <c r="Q2080" i="2" s="1"/>
  <c r="B2080" i="2"/>
  <c r="N2079" i="2"/>
  <c r="L2079" i="2"/>
  <c r="H2079" i="2"/>
  <c r="Q2079" i="2" s="1"/>
  <c r="B2079" i="2"/>
  <c r="P2078" i="2"/>
  <c r="N2078" i="2"/>
  <c r="L2078" i="2"/>
  <c r="H2078" i="2"/>
  <c r="Q2078" i="2" s="1"/>
  <c r="B2078" i="2"/>
  <c r="P2077" i="2"/>
  <c r="N2077" i="2"/>
  <c r="L2077" i="2"/>
  <c r="H2077" i="2"/>
  <c r="Q2077" i="2" s="1"/>
  <c r="B2077" i="2"/>
  <c r="P2076" i="2"/>
  <c r="N2076" i="2"/>
  <c r="L2076" i="2"/>
  <c r="H2076" i="2"/>
  <c r="Q2076" i="2" s="1"/>
  <c r="B2076" i="2"/>
  <c r="P2075" i="2"/>
  <c r="N2075" i="2"/>
  <c r="L2075" i="2"/>
  <c r="H2075" i="2"/>
  <c r="Q2075" i="2" s="1"/>
  <c r="B2075" i="2"/>
  <c r="P2074" i="2"/>
  <c r="N2074" i="2"/>
  <c r="L2074" i="2"/>
  <c r="H2074" i="2"/>
  <c r="Q2074" i="2" s="1"/>
  <c r="B2074" i="2"/>
  <c r="P2073" i="2"/>
  <c r="N2073" i="2"/>
  <c r="L2073" i="2"/>
  <c r="H2073" i="2"/>
  <c r="Q2073" i="2" s="1"/>
  <c r="J2073" i="2" s="1"/>
  <c r="B2073" i="2"/>
  <c r="P2072" i="2"/>
  <c r="N2072" i="2"/>
  <c r="L2072" i="2"/>
  <c r="H2072" i="2"/>
  <c r="Q2072" i="2" s="1"/>
  <c r="B2072" i="2"/>
  <c r="P2071" i="2"/>
  <c r="N2071" i="2"/>
  <c r="L2071" i="2"/>
  <c r="H2071" i="2"/>
  <c r="Q2071" i="2" s="1"/>
  <c r="B2071" i="2"/>
  <c r="P2070" i="2"/>
  <c r="N2070" i="2"/>
  <c r="L2070" i="2"/>
  <c r="H2070" i="2"/>
  <c r="Q2070" i="2" s="1"/>
  <c r="B2070" i="2"/>
  <c r="P2069" i="2"/>
  <c r="N2069" i="2"/>
  <c r="L2069" i="2"/>
  <c r="H2069" i="2"/>
  <c r="Q2069" i="2" s="1"/>
  <c r="B2069" i="2"/>
  <c r="P2068" i="2"/>
  <c r="N2068" i="2"/>
  <c r="L2068" i="2"/>
  <c r="H2068" i="2"/>
  <c r="Q2068" i="2" s="1"/>
  <c r="B2068" i="2"/>
  <c r="P2067" i="2"/>
  <c r="N2067" i="2"/>
  <c r="L2067" i="2"/>
  <c r="H2067" i="2"/>
  <c r="Q2067" i="2" s="1"/>
  <c r="B2067" i="2"/>
  <c r="P2066" i="2"/>
  <c r="N2066" i="2"/>
  <c r="L2066" i="2"/>
  <c r="H2066" i="2"/>
  <c r="Q2066" i="2" s="1"/>
  <c r="B2066" i="2"/>
  <c r="P2065" i="2"/>
  <c r="N2065" i="2"/>
  <c r="L2065" i="2"/>
  <c r="H2065" i="2"/>
  <c r="Q2065" i="2" s="1"/>
  <c r="B2065" i="2"/>
  <c r="P2064" i="2"/>
  <c r="N2064" i="2"/>
  <c r="L2064" i="2"/>
  <c r="H2064" i="2"/>
  <c r="Q2064" i="2" s="1"/>
  <c r="B2064" i="2"/>
  <c r="P2063" i="2"/>
  <c r="N2063" i="2"/>
  <c r="L2063" i="2"/>
  <c r="H2063" i="2"/>
  <c r="Q2063" i="2" s="1"/>
  <c r="B2063" i="2"/>
  <c r="P2062" i="2"/>
  <c r="N2062" i="2"/>
  <c r="L2062" i="2"/>
  <c r="H2062" i="2"/>
  <c r="Q2062" i="2" s="1"/>
  <c r="B2062" i="2"/>
  <c r="P2061" i="2"/>
  <c r="N2061" i="2"/>
  <c r="H2061" i="2"/>
  <c r="Q2061" i="2" s="1"/>
  <c r="B2061" i="2"/>
  <c r="P2060" i="2"/>
  <c r="N2060" i="2"/>
  <c r="L2060" i="2"/>
  <c r="H2060" i="2"/>
  <c r="Q2060" i="2" s="1"/>
  <c r="B2060" i="2"/>
  <c r="P2059" i="2"/>
  <c r="N2059" i="2"/>
  <c r="L2059" i="2"/>
  <c r="H2059" i="2"/>
  <c r="Q2059" i="2" s="1"/>
  <c r="B2059" i="2"/>
  <c r="P2058" i="2"/>
  <c r="N2058" i="2"/>
  <c r="L2058" i="2"/>
  <c r="H2058" i="2"/>
  <c r="Q2058" i="2" s="1"/>
  <c r="B2058" i="2"/>
  <c r="P2057" i="2"/>
  <c r="N2057" i="2"/>
  <c r="L2057" i="2"/>
  <c r="H2057" i="2"/>
  <c r="Q2057" i="2" s="1"/>
  <c r="B2057" i="2"/>
  <c r="P2056" i="2"/>
  <c r="N2056" i="2"/>
  <c r="L2056" i="2"/>
  <c r="H2056" i="2"/>
  <c r="Q2056" i="2" s="1"/>
  <c r="J2056" i="2" s="1"/>
  <c r="B2056" i="2"/>
  <c r="P2055" i="2"/>
  <c r="N2055" i="2"/>
  <c r="L2055" i="2"/>
  <c r="H2055" i="2"/>
  <c r="Q2055" i="2" s="1"/>
  <c r="B2055" i="2"/>
  <c r="P2054" i="2"/>
  <c r="N2054" i="2"/>
  <c r="L2054" i="2"/>
  <c r="H2054" i="2"/>
  <c r="Q2054" i="2" s="1"/>
  <c r="B2054" i="2"/>
  <c r="P2053" i="2"/>
  <c r="N2053" i="2"/>
  <c r="L2053" i="2"/>
  <c r="H2053" i="2"/>
  <c r="Q2053" i="2" s="1"/>
  <c r="B2053" i="2"/>
  <c r="P2052" i="2"/>
  <c r="N2052" i="2"/>
  <c r="L2052" i="2"/>
  <c r="H2052" i="2"/>
  <c r="Q2052" i="2" s="1"/>
  <c r="B2052" i="2"/>
  <c r="P2051" i="2"/>
  <c r="N2051" i="2"/>
  <c r="L2051" i="2"/>
  <c r="H2051" i="2"/>
  <c r="Q2051" i="2" s="1"/>
  <c r="B2051" i="2"/>
  <c r="P2050" i="2"/>
  <c r="N2050" i="2"/>
  <c r="L2050" i="2"/>
  <c r="H2050" i="2"/>
  <c r="Q2050" i="2" s="1"/>
  <c r="B2050" i="2"/>
  <c r="P2049" i="2"/>
  <c r="N2049" i="2"/>
  <c r="L2049" i="2"/>
  <c r="H2049" i="2"/>
  <c r="Q2049" i="2" s="1"/>
  <c r="B2049" i="2"/>
  <c r="P2048" i="2"/>
  <c r="N2048" i="2"/>
  <c r="L2048" i="2"/>
  <c r="H2048" i="2"/>
  <c r="Q2048" i="2" s="1"/>
  <c r="B2048" i="2"/>
  <c r="P2047" i="2"/>
  <c r="N2047" i="2"/>
  <c r="L2047" i="2"/>
  <c r="H2047" i="2"/>
  <c r="Q2047" i="2" s="1"/>
  <c r="B2047" i="2"/>
  <c r="P2046" i="2"/>
  <c r="N2046" i="2"/>
  <c r="L2046" i="2"/>
  <c r="H2046" i="2"/>
  <c r="Q2046" i="2" s="1"/>
  <c r="B2046" i="2"/>
  <c r="P3032" i="2"/>
  <c r="L3032" i="2"/>
  <c r="H3032" i="2"/>
  <c r="Q3032" i="2" s="1"/>
  <c r="B3032" i="2"/>
  <c r="P2045" i="2"/>
  <c r="N2045" i="2"/>
  <c r="L2045" i="2"/>
  <c r="H2045" i="2"/>
  <c r="Q2045" i="2" s="1"/>
  <c r="B2045" i="2"/>
  <c r="P2044" i="2"/>
  <c r="N2044" i="2"/>
  <c r="L2044" i="2"/>
  <c r="H2044" i="2"/>
  <c r="Q2044" i="2" s="1"/>
  <c r="B2044" i="2"/>
  <c r="P2042" i="2"/>
  <c r="N2042" i="2"/>
  <c r="L2042" i="2"/>
  <c r="H2042" i="2"/>
  <c r="Q2042" i="2" s="1"/>
  <c r="B2042" i="2"/>
  <c r="P2041" i="2"/>
  <c r="N2041" i="2"/>
  <c r="L2041" i="2"/>
  <c r="H2041" i="2"/>
  <c r="Q2041" i="2" s="1"/>
  <c r="B2041" i="2"/>
  <c r="P2040" i="2"/>
  <c r="L2040" i="2"/>
  <c r="H2040" i="2"/>
  <c r="Q2040" i="2" s="1"/>
  <c r="B2040" i="2"/>
  <c r="P2039" i="2"/>
  <c r="N2039" i="2"/>
  <c r="L2039" i="2"/>
  <c r="H2039" i="2"/>
  <c r="Q2039" i="2" s="1"/>
  <c r="B2039" i="2"/>
  <c r="P2038" i="2"/>
  <c r="N2038" i="2"/>
  <c r="L2038" i="2"/>
  <c r="H2038" i="2"/>
  <c r="Q2038" i="2" s="1"/>
  <c r="B2038" i="2"/>
  <c r="P2036" i="2"/>
  <c r="N2036" i="2"/>
  <c r="L2036" i="2"/>
  <c r="H2036" i="2"/>
  <c r="Q2036" i="2" s="1"/>
  <c r="B2036" i="2"/>
  <c r="P2037" i="2"/>
  <c r="N2037" i="2"/>
  <c r="L2037" i="2"/>
  <c r="H2037" i="2"/>
  <c r="Q2037" i="2" s="1"/>
  <c r="B2037" i="2"/>
  <c r="P2035" i="2"/>
  <c r="N2035" i="2"/>
  <c r="L2035" i="2"/>
  <c r="H2035" i="2"/>
  <c r="Q2035" i="2" s="1"/>
  <c r="B2035" i="2"/>
  <c r="P3028" i="2"/>
  <c r="N3028" i="2"/>
  <c r="L3028" i="2"/>
  <c r="H3028" i="2"/>
  <c r="Q3028" i="2" s="1"/>
  <c r="J3028" i="2" s="1"/>
  <c r="B3028" i="2"/>
  <c r="P2033" i="2"/>
  <c r="N2033" i="2"/>
  <c r="L2033" i="2"/>
  <c r="H2033" i="2"/>
  <c r="Q2033" i="2" s="1"/>
  <c r="B2033" i="2"/>
  <c r="P2034" i="2"/>
  <c r="N2034" i="2"/>
  <c r="L2034" i="2"/>
  <c r="H2034" i="2"/>
  <c r="Q2034" i="2" s="1"/>
  <c r="B2034" i="2"/>
  <c r="N3026" i="2"/>
  <c r="L3026" i="2"/>
  <c r="H3026" i="2"/>
  <c r="Q3026" i="2" s="1"/>
  <c r="B3026" i="2"/>
  <c r="P2031" i="2"/>
  <c r="N2031" i="2"/>
  <c r="L2031" i="2"/>
  <c r="H2031" i="2"/>
  <c r="Q2031" i="2" s="1"/>
  <c r="B2031" i="2"/>
  <c r="P2030" i="2"/>
  <c r="N2030" i="2"/>
  <c r="L2030" i="2"/>
  <c r="H2030" i="2"/>
  <c r="Q2030" i="2" s="1"/>
  <c r="B2030" i="2"/>
  <c r="P2029" i="2"/>
  <c r="N2029" i="2"/>
  <c r="L2029" i="2"/>
  <c r="H2029" i="2"/>
  <c r="Q2029" i="2" s="1"/>
  <c r="B2029" i="2"/>
  <c r="P2027" i="2"/>
  <c r="N2027" i="2"/>
  <c r="L2027" i="2"/>
  <c r="H2027" i="2"/>
  <c r="Q2027" i="2" s="1"/>
  <c r="B2027" i="2"/>
  <c r="P2026" i="2"/>
  <c r="N2026" i="2"/>
  <c r="L2026" i="2"/>
  <c r="H2026" i="2"/>
  <c r="Q2026" i="2" s="1"/>
  <c r="B2026" i="2"/>
  <c r="P2025" i="2"/>
  <c r="N2025" i="2"/>
  <c r="L2025" i="2"/>
  <c r="H2025" i="2"/>
  <c r="Q2025" i="2" s="1"/>
  <c r="B2025" i="2"/>
  <c r="H2023" i="2"/>
  <c r="Q2023" i="2" s="1"/>
  <c r="B2023" i="2"/>
  <c r="N2020" i="2"/>
  <c r="L2020" i="2"/>
  <c r="H2020" i="2"/>
  <c r="Q2020" i="2" s="1"/>
  <c r="J2020" i="2" s="1"/>
  <c r="B2020" i="2"/>
  <c r="L2019" i="2"/>
  <c r="H2019" i="2"/>
  <c r="Q2019" i="2" s="1"/>
  <c r="B2019" i="2"/>
  <c r="P3025" i="2"/>
  <c r="N3025" i="2"/>
  <c r="L3025" i="2"/>
  <c r="H3025" i="2"/>
  <c r="Q3025" i="2" s="1"/>
  <c r="B3025" i="2"/>
  <c r="N2018" i="2"/>
  <c r="L2018" i="2"/>
  <c r="H2018" i="2"/>
  <c r="Q2018" i="2" s="1"/>
  <c r="B2018" i="2"/>
  <c r="P2017" i="2"/>
  <c r="N2017" i="2"/>
  <c r="L2017" i="2"/>
  <c r="H2017" i="2"/>
  <c r="Q2017" i="2" s="1"/>
  <c r="B2017" i="2"/>
  <c r="P2016" i="2"/>
  <c r="N2016" i="2"/>
  <c r="L2016" i="2"/>
  <c r="H2016" i="2"/>
  <c r="Q2016" i="2" s="1"/>
  <c r="B2016" i="2"/>
  <c r="P2015" i="2"/>
  <c r="N2015" i="2"/>
  <c r="H2015" i="2"/>
  <c r="Q2015" i="2" s="1"/>
  <c r="B2015" i="2"/>
  <c r="H2014" i="2"/>
  <c r="Q2014" i="2" s="1"/>
  <c r="B2014" i="2"/>
  <c r="N2013" i="2"/>
  <c r="H2013" i="2"/>
  <c r="Q2013" i="2" s="1"/>
  <c r="B2013" i="2"/>
  <c r="H2012" i="2"/>
  <c r="Q2012" i="2" s="1"/>
  <c r="J2012" i="2" s="1"/>
  <c r="B2012" i="2"/>
  <c r="P2011" i="2"/>
  <c r="H2011" i="2"/>
  <c r="Q2011" i="2" s="1"/>
  <c r="B2011" i="2"/>
  <c r="P2010" i="2"/>
  <c r="N2010" i="2"/>
  <c r="L2010" i="2"/>
  <c r="H2010" i="2"/>
  <c r="Q2010" i="2" s="1"/>
  <c r="B2010" i="2"/>
  <c r="P3014" i="2"/>
  <c r="L3014" i="2"/>
  <c r="H3014" i="2"/>
  <c r="Q3014" i="2" s="1"/>
  <c r="B3014" i="2"/>
  <c r="P2008" i="2"/>
  <c r="N2008" i="2"/>
  <c r="L2008" i="2"/>
  <c r="H2008" i="2"/>
  <c r="Q2008" i="2" s="1"/>
  <c r="B2008" i="2"/>
  <c r="P2007" i="2"/>
  <c r="N2007" i="2"/>
  <c r="L2007" i="2"/>
  <c r="H2007" i="2"/>
  <c r="Q2007" i="2" s="1"/>
  <c r="B2007" i="2"/>
  <c r="P2006" i="2"/>
  <c r="N2006" i="2"/>
  <c r="L2006" i="2"/>
  <c r="H2006" i="2"/>
  <c r="Q2006" i="2" s="1"/>
  <c r="B2006" i="2"/>
  <c r="P2005" i="2"/>
  <c r="N2005" i="2"/>
  <c r="L2005" i="2"/>
  <c r="H2005" i="2"/>
  <c r="Q2005" i="2" s="1"/>
  <c r="B2005" i="2"/>
  <c r="P2004" i="2"/>
  <c r="N2004" i="2"/>
  <c r="H2004" i="2"/>
  <c r="Q2004" i="2" s="1"/>
  <c r="B2004" i="2"/>
  <c r="P2003" i="2"/>
  <c r="N2003" i="2"/>
  <c r="L2003" i="2"/>
  <c r="H2003" i="2"/>
  <c r="Q2003" i="2" s="1"/>
  <c r="B2003" i="2"/>
  <c r="P2002" i="2"/>
  <c r="N2002" i="2"/>
  <c r="L2002" i="2"/>
  <c r="H2002" i="2"/>
  <c r="Q2002" i="2" s="1"/>
  <c r="B2002" i="2"/>
  <c r="P2001" i="2"/>
  <c r="N2001" i="2"/>
  <c r="L2001" i="2"/>
  <c r="H2001" i="2"/>
  <c r="Q2001" i="2" s="1"/>
  <c r="B2001" i="2"/>
  <c r="P2000" i="2"/>
  <c r="N2000" i="2"/>
  <c r="L2000" i="2"/>
  <c r="H2000" i="2"/>
  <c r="Q2000" i="2" s="1"/>
  <c r="B2000" i="2"/>
  <c r="P1999" i="2"/>
  <c r="N1999" i="2"/>
  <c r="L1999" i="2"/>
  <c r="H1999" i="2"/>
  <c r="Q1999" i="2" s="1"/>
  <c r="B1999" i="2"/>
  <c r="P1998" i="2"/>
  <c r="N1998" i="2"/>
  <c r="L1998" i="2"/>
  <c r="H1998" i="2"/>
  <c r="Q1998" i="2" s="1"/>
  <c r="B1998" i="2"/>
  <c r="P1997" i="2"/>
  <c r="N1997" i="2"/>
  <c r="L1997" i="2"/>
  <c r="H1997" i="2"/>
  <c r="Q1997" i="2" s="1"/>
  <c r="B1997" i="2"/>
  <c r="P1996" i="2"/>
  <c r="N1996" i="2"/>
  <c r="L1996" i="2"/>
  <c r="H1996" i="2"/>
  <c r="Q1996" i="2" s="1"/>
  <c r="B1996" i="2"/>
  <c r="P1995" i="2"/>
  <c r="N1995" i="2"/>
  <c r="L1995" i="2"/>
  <c r="H1995" i="2"/>
  <c r="Q1995" i="2" s="1"/>
  <c r="B1995" i="2"/>
  <c r="P1994" i="2"/>
  <c r="N1994" i="2"/>
  <c r="L1994" i="2"/>
  <c r="H1994" i="2"/>
  <c r="Q1994" i="2" s="1"/>
  <c r="B1994" i="2"/>
  <c r="P1993" i="2"/>
  <c r="N1993" i="2"/>
  <c r="L1993" i="2"/>
  <c r="H1993" i="2"/>
  <c r="Q1993" i="2" s="1"/>
  <c r="B1993" i="2"/>
  <c r="P1992" i="2"/>
  <c r="N1992" i="2"/>
  <c r="L1992" i="2"/>
  <c r="H1992" i="2"/>
  <c r="Q1992" i="2" s="1"/>
  <c r="B1992" i="2"/>
  <c r="P1991" i="2"/>
  <c r="N1991" i="2"/>
  <c r="L1991" i="2"/>
  <c r="H1991" i="2"/>
  <c r="Q1991" i="2" s="1"/>
  <c r="B1991" i="2"/>
  <c r="P1990" i="2"/>
  <c r="N1990" i="2"/>
  <c r="L1990" i="2"/>
  <c r="H1990" i="2"/>
  <c r="Q1990" i="2" s="1"/>
  <c r="B1990" i="2"/>
  <c r="P1989" i="2"/>
  <c r="N1989" i="2"/>
  <c r="L1989" i="2"/>
  <c r="H1989" i="2"/>
  <c r="Q1989" i="2" s="1"/>
  <c r="B1989" i="2"/>
  <c r="P1988" i="2"/>
  <c r="N1988" i="2"/>
  <c r="L1988" i="2"/>
  <c r="H1988" i="2"/>
  <c r="Q1988" i="2" s="1"/>
  <c r="B1988" i="2"/>
  <c r="P1987" i="2"/>
  <c r="N1987" i="2"/>
  <c r="L1987" i="2"/>
  <c r="H1987" i="2"/>
  <c r="Q1987" i="2" s="1"/>
  <c r="B1987" i="2"/>
  <c r="P1986" i="2"/>
  <c r="N1986" i="2"/>
  <c r="L1986" i="2"/>
  <c r="H1986" i="2"/>
  <c r="Q1986" i="2" s="1"/>
  <c r="B1986" i="2"/>
  <c r="P1985" i="2"/>
  <c r="N1985" i="2"/>
  <c r="L1985" i="2"/>
  <c r="H1985" i="2"/>
  <c r="Q1985" i="2" s="1"/>
  <c r="B1985" i="2"/>
  <c r="P1984" i="2"/>
  <c r="N1984" i="2"/>
  <c r="L1984" i="2"/>
  <c r="H1984" i="2"/>
  <c r="Q1984" i="2" s="1"/>
  <c r="B1984" i="2"/>
  <c r="P1983" i="2"/>
  <c r="N1983" i="2"/>
  <c r="L1983" i="2"/>
  <c r="H1983" i="2"/>
  <c r="Q1983" i="2" s="1"/>
  <c r="B1983" i="2"/>
  <c r="P1982" i="2"/>
  <c r="N1982" i="2"/>
  <c r="L1982" i="2"/>
  <c r="H1982" i="2"/>
  <c r="Q1982" i="2" s="1"/>
  <c r="B1982" i="2"/>
  <c r="P1981" i="2"/>
  <c r="N1981" i="2"/>
  <c r="L1981" i="2"/>
  <c r="H1981" i="2"/>
  <c r="Q1981" i="2" s="1"/>
  <c r="B1981" i="2"/>
  <c r="P1980" i="2"/>
  <c r="N1980" i="2"/>
  <c r="L1980" i="2"/>
  <c r="H1980" i="2"/>
  <c r="Q1980" i="2" s="1"/>
  <c r="B1980" i="2"/>
  <c r="P1979" i="2"/>
  <c r="N1979" i="2"/>
  <c r="L1979" i="2"/>
  <c r="H1979" i="2"/>
  <c r="Q1979" i="2" s="1"/>
  <c r="B1979" i="2"/>
  <c r="P1978" i="2"/>
  <c r="N1978" i="2"/>
  <c r="L1978" i="2"/>
  <c r="H1978" i="2"/>
  <c r="Q1978" i="2" s="1"/>
  <c r="B1978" i="2"/>
  <c r="P1977" i="2"/>
  <c r="N1977" i="2"/>
  <c r="L1977" i="2"/>
  <c r="H1977" i="2"/>
  <c r="Q1977" i="2" s="1"/>
  <c r="B1977" i="2"/>
  <c r="P1976" i="2"/>
  <c r="N1976" i="2"/>
  <c r="L1976" i="2"/>
  <c r="H1976" i="2"/>
  <c r="Q1976" i="2" s="1"/>
  <c r="B1976" i="2"/>
  <c r="P1975" i="2"/>
  <c r="N1975" i="2"/>
  <c r="L1975" i="2"/>
  <c r="H1975" i="2"/>
  <c r="Q1975" i="2" s="1"/>
  <c r="B1975" i="2"/>
  <c r="P1974" i="2"/>
  <c r="N1974" i="2"/>
  <c r="L1974" i="2"/>
  <c r="H1974" i="2"/>
  <c r="Q1974" i="2" s="1"/>
  <c r="B1974" i="2"/>
  <c r="P1973" i="2"/>
  <c r="N1973" i="2"/>
  <c r="L1973" i="2"/>
  <c r="H1973" i="2"/>
  <c r="Q1973" i="2" s="1"/>
  <c r="B1973" i="2"/>
  <c r="P1972" i="2"/>
  <c r="N1972" i="2"/>
  <c r="L1972" i="2"/>
  <c r="H1972" i="2"/>
  <c r="Q1972" i="2" s="1"/>
  <c r="B1972" i="2"/>
  <c r="P1971" i="2"/>
  <c r="N1971" i="2"/>
  <c r="L1971" i="2"/>
  <c r="H1971" i="2"/>
  <c r="Q1971" i="2" s="1"/>
  <c r="B1971" i="2"/>
  <c r="N1970" i="2"/>
  <c r="L1970" i="2"/>
  <c r="H1970" i="2"/>
  <c r="Q1970" i="2" s="1"/>
  <c r="B1970" i="2"/>
  <c r="P1969" i="2"/>
  <c r="N1969" i="2"/>
  <c r="L1969" i="2"/>
  <c r="H1969" i="2"/>
  <c r="Q1969" i="2" s="1"/>
  <c r="B1969" i="2"/>
  <c r="P1968" i="2"/>
  <c r="N1968" i="2"/>
  <c r="L1968" i="2"/>
  <c r="H1968" i="2"/>
  <c r="Q1968" i="2" s="1"/>
  <c r="B1968" i="2"/>
  <c r="P1967" i="2"/>
  <c r="N1967" i="2"/>
  <c r="L1967" i="2"/>
  <c r="H1967" i="2"/>
  <c r="Q1967" i="2" s="1"/>
  <c r="B1967" i="2"/>
  <c r="P1966" i="2"/>
  <c r="N1966" i="2"/>
  <c r="L1966" i="2"/>
  <c r="H1966" i="2"/>
  <c r="Q1966" i="2" s="1"/>
  <c r="B1966" i="2"/>
  <c r="P1965" i="2"/>
  <c r="N1965" i="2"/>
  <c r="L1965" i="2"/>
  <c r="H1965" i="2"/>
  <c r="Q1965" i="2" s="1"/>
  <c r="B1965" i="2"/>
  <c r="P1964" i="2"/>
  <c r="N1964" i="2"/>
  <c r="L1964" i="2"/>
  <c r="H1964" i="2"/>
  <c r="Q1964" i="2" s="1"/>
  <c r="B1964" i="2"/>
  <c r="P1963" i="2"/>
  <c r="N1963" i="2"/>
  <c r="L1963" i="2"/>
  <c r="H1963" i="2"/>
  <c r="Q1963" i="2" s="1"/>
  <c r="B1963" i="2"/>
  <c r="P1962" i="2"/>
  <c r="N1962" i="2"/>
  <c r="L1962" i="2"/>
  <c r="H1962" i="2"/>
  <c r="Q1962" i="2" s="1"/>
  <c r="B1962" i="2"/>
  <c r="P1961" i="2"/>
  <c r="N1961" i="2"/>
  <c r="L1961" i="2"/>
  <c r="H1961" i="2"/>
  <c r="Q1961" i="2" s="1"/>
  <c r="B1961" i="2"/>
  <c r="P1960" i="2"/>
  <c r="N1960" i="2"/>
  <c r="L1960" i="2"/>
  <c r="H1960" i="2"/>
  <c r="Q1960" i="2" s="1"/>
  <c r="B1960" i="2"/>
  <c r="P1959" i="2"/>
  <c r="N1959" i="2"/>
  <c r="L1959" i="2"/>
  <c r="H1959" i="2"/>
  <c r="Q1959" i="2" s="1"/>
  <c r="B1959" i="2"/>
  <c r="P1958" i="2"/>
  <c r="N1958" i="2"/>
  <c r="L1958" i="2"/>
  <c r="H1958" i="2"/>
  <c r="Q1958" i="2" s="1"/>
  <c r="B1958" i="2"/>
  <c r="P1957" i="2"/>
  <c r="N1957" i="2"/>
  <c r="L1957" i="2"/>
  <c r="H1957" i="2"/>
  <c r="Q1957" i="2" s="1"/>
  <c r="B1957" i="2"/>
  <c r="P1956" i="2"/>
  <c r="N1956" i="2"/>
  <c r="L1956" i="2"/>
  <c r="H1956" i="2"/>
  <c r="Q1956" i="2" s="1"/>
  <c r="B1956" i="2"/>
  <c r="P1955" i="2"/>
  <c r="N1955" i="2"/>
  <c r="L1955" i="2"/>
  <c r="H1955" i="2"/>
  <c r="Q1955" i="2" s="1"/>
  <c r="B1955" i="2"/>
  <c r="P1954" i="2"/>
  <c r="N1954" i="2"/>
  <c r="L1954" i="2"/>
  <c r="H1954" i="2"/>
  <c r="Q1954" i="2" s="1"/>
  <c r="B1954" i="2"/>
  <c r="P1953" i="2"/>
  <c r="N1953" i="2"/>
  <c r="L1953" i="2"/>
  <c r="H1953" i="2"/>
  <c r="Q1953" i="2" s="1"/>
  <c r="B1953" i="2"/>
  <c r="P1952" i="2"/>
  <c r="N1952" i="2"/>
  <c r="L1952" i="2"/>
  <c r="H1952" i="2"/>
  <c r="Q1952" i="2" s="1"/>
  <c r="B1952" i="2"/>
  <c r="P1951" i="2"/>
  <c r="N1951" i="2"/>
  <c r="L1951" i="2"/>
  <c r="H1951" i="2"/>
  <c r="Q1951" i="2" s="1"/>
  <c r="B1951" i="2"/>
  <c r="P1950" i="2"/>
  <c r="N1950" i="2"/>
  <c r="L1950" i="2"/>
  <c r="H1950" i="2"/>
  <c r="Q1950" i="2" s="1"/>
  <c r="B1950" i="2"/>
  <c r="P1949" i="2"/>
  <c r="N1949" i="2"/>
  <c r="L1949" i="2"/>
  <c r="H1949" i="2"/>
  <c r="Q1949" i="2" s="1"/>
  <c r="B1949" i="2"/>
  <c r="P1948" i="2"/>
  <c r="N1948" i="2"/>
  <c r="L1948" i="2"/>
  <c r="H1948" i="2"/>
  <c r="Q1948" i="2" s="1"/>
  <c r="B1948" i="2"/>
  <c r="P1947" i="2"/>
  <c r="N1947" i="2"/>
  <c r="L1947" i="2"/>
  <c r="H1947" i="2"/>
  <c r="Q1947" i="2" s="1"/>
  <c r="B1947" i="2"/>
  <c r="P1946" i="2"/>
  <c r="N1946" i="2"/>
  <c r="L1946" i="2"/>
  <c r="H1946" i="2"/>
  <c r="Q1946" i="2" s="1"/>
  <c r="B1946" i="2"/>
  <c r="P1945" i="2"/>
  <c r="N1945" i="2"/>
  <c r="L1945" i="2"/>
  <c r="H1945" i="2"/>
  <c r="Q1945" i="2" s="1"/>
  <c r="B1945" i="2"/>
  <c r="P1944" i="2"/>
  <c r="N1944" i="2"/>
  <c r="L1944" i="2"/>
  <c r="H1944" i="2"/>
  <c r="Q1944" i="2" s="1"/>
  <c r="B1944" i="2"/>
  <c r="P1943" i="2"/>
  <c r="N1943" i="2"/>
  <c r="L1943" i="2"/>
  <c r="H1943" i="2"/>
  <c r="Q1943" i="2" s="1"/>
  <c r="B1943" i="2"/>
  <c r="P1942" i="2"/>
  <c r="N1942" i="2"/>
  <c r="L1942" i="2"/>
  <c r="H1942" i="2"/>
  <c r="Q1942" i="2" s="1"/>
  <c r="B1942" i="2"/>
  <c r="P1941" i="2"/>
  <c r="N1941" i="2"/>
  <c r="L1941" i="2"/>
  <c r="H1941" i="2"/>
  <c r="Q1941" i="2" s="1"/>
  <c r="B1941" i="2"/>
  <c r="P1940" i="2"/>
  <c r="N1940" i="2"/>
  <c r="L1940" i="2"/>
  <c r="H1940" i="2"/>
  <c r="Q1940" i="2" s="1"/>
  <c r="B1940" i="2"/>
  <c r="P1939" i="2"/>
  <c r="N1939" i="2"/>
  <c r="L1939" i="2"/>
  <c r="H1939" i="2"/>
  <c r="Q1939" i="2" s="1"/>
  <c r="B1939" i="2"/>
  <c r="P1938" i="2"/>
  <c r="N1938" i="2"/>
  <c r="L1938" i="2"/>
  <c r="H1938" i="2"/>
  <c r="Q1938" i="2" s="1"/>
  <c r="B1938" i="2"/>
  <c r="P1937" i="2"/>
  <c r="N1937" i="2"/>
  <c r="L1937" i="2"/>
  <c r="H1937" i="2"/>
  <c r="Q1937" i="2" s="1"/>
  <c r="B1937" i="2"/>
  <c r="P1936" i="2"/>
  <c r="N1936" i="2"/>
  <c r="L1936" i="2"/>
  <c r="H1936" i="2"/>
  <c r="Q1936" i="2" s="1"/>
  <c r="B1936" i="2"/>
  <c r="P1935" i="2"/>
  <c r="N1935" i="2"/>
  <c r="L1935" i="2"/>
  <c r="H1935" i="2"/>
  <c r="Q1935" i="2" s="1"/>
  <c r="B1935" i="2"/>
  <c r="P1934" i="2"/>
  <c r="N1934" i="2"/>
  <c r="L1934" i="2"/>
  <c r="H1934" i="2"/>
  <c r="Q1934" i="2" s="1"/>
  <c r="B1934" i="2"/>
  <c r="P1933" i="2"/>
  <c r="N1933" i="2"/>
  <c r="L1933" i="2"/>
  <c r="H1933" i="2"/>
  <c r="Q1933" i="2" s="1"/>
  <c r="B1933" i="2"/>
  <c r="P1932" i="2"/>
  <c r="N1932" i="2"/>
  <c r="L1932" i="2"/>
  <c r="H1932" i="2"/>
  <c r="Q1932" i="2" s="1"/>
  <c r="B1932" i="2"/>
  <c r="P1931" i="2"/>
  <c r="N1931" i="2"/>
  <c r="L1931" i="2"/>
  <c r="H1931" i="2"/>
  <c r="Q1931" i="2" s="1"/>
  <c r="B1931" i="2"/>
  <c r="P1930" i="2"/>
  <c r="N1930" i="2"/>
  <c r="L1930" i="2"/>
  <c r="H1930" i="2"/>
  <c r="Q1930" i="2" s="1"/>
  <c r="B1930" i="2"/>
  <c r="P1929" i="2"/>
  <c r="N1929" i="2"/>
  <c r="L1929" i="2"/>
  <c r="H1929" i="2"/>
  <c r="Q1929" i="2" s="1"/>
  <c r="B1929" i="2"/>
  <c r="P1928" i="2"/>
  <c r="N1928" i="2"/>
  <c r="L1928" i="2"/>
  <c r="H1928" i="2"/>
  <c r="Q1928" i="2" s="1"/>
  <c r="B1928" i="2"/>
  <c r="P1927" i="2"/>
  <c r="N1927" i="2"/>
  <c r="L1927" i="2"/>
  <c r="H1927" i="2"/>
  <c r="Q1927" i="2" s="1"/>
  <c r="B1927" i="2"/>
  <c r="P1926" i="2"/>
  <c r="N1926" i="2"/>
  <c r="L1926" i="2"/>
  <c r="H1926" i="2"/>
  <c r="Q1926" i="2" s="1"/>
  <c r="B1926" i="2"/>
  <c r="P1925" i="2"/>
  <c r="N1925" i="2"/>
  <c r="L1925" i="2"/>
  <c r="H1925" i="2"/>
  <c r="Q1925" i="2" s="1"/>
  <c r="B1925" i="2"/>
  <c r="P1923" i="2"/>
  <c r="N1923" i="2"/>
  <c r="L1923" i="2"/>
  <c r="H1923" i="2"/>
  <c r="Q1923" i="2" s="1"/>
  <c r="B1923" i="2"/>
  <c r="P1921" i="2"/>
  <c r="L1921" i="2"/>
  <c r="H1921" i="2"/>
  <c r="Q1921" i="2" s="1"/>
  <c r="B1921" i="2"/>
  <c r="P3008" i="2"/>
  <c r="N3008" i="2"/>
  <c r="L3008" i="2"/>
  <c r="H3008" i="2"/>
  <c r="Q3008" i="2" s="1"/>
  <c r="J3008" i="2" s="1"/>
  <c r="B3008" i="2"/>
  <c r="P1919" i="2"/>
  <c r="N1919" i="2"/>
  <c r="L1919" i="2"/>
  <c r="H1919" i="2"/>
  <c r="Q1919" i="2" s="1"/>
  <c r="B1919" i="2"/>
  <c r="P1918" i="2"/>
  <c r="N1918" i="2"/>
  <c r="L1918" i="2"/>
  <c r="H1918" i="2"/>
  <c r="Q1918" i="2" s="1"/>
  <c r="B1918" i="2"/>
  <c r="P1917" i="2"/>
  <c r="L1917" i="2"/>
  <c r="H1917" i="2"/>
  <c r="Q1917" i="2" s="1"/>
  <c r="B1917" i="2"/>
  <c r="P1916" i="2"/>
  <c r="N1916" i="2"/>
  <c r="L1916" i="2"/>
  <c r="H1916" i="2"/>
  <c r="Q1916" i="2" s="1"/>
  <c r="B1916" i="2"/>
  <c r="P1915" i="2"/>
  <c r="N1915" i="2"/>
  <c r="L1915" i="2"/>
  <c r="H1915" i="2"/>
  <c r="Q1915" i="2" s="1"/>
  <c r="B1915" i="2"/>
  <c r="P1914" i="2"/>
  <c r="N1914" i="2"/>
  <c r="L1914" i="2"/>
  <c r="H1914" i="2"/>
  <c r="Q1914" i="2" s="1"/>
  <c r="B1914" i="2"/>
  <c r="P1913" i="2"/>
  <c r="N1913" i="2"/>
  <c r="L1913" i="2"/>
  <c r="H1913" i="2"/>
  <c r="Q1913" i="2" s="1"/>
  <c r="B1913" i="2"/>
  <c r="P1912" i="2"/>
  <c r="N1912" i="2"/>
  <c r="L1912" i="2"/>
  <c r="H1912" i="2"/>
  <c r="Q1912" i="2" s="1"/>
  <c r="B1912" i="2"/>
  <c r="P1911" i="2"/>
  <c r="N1911" i="2"/>
  <c r="L1911" i="2"/>
  <c r="H1911" i="2"/>
  <c r="Q1911" i="2" s="1"/>
  <c r="B1911" i="2"/>
  <c r="P1910" i="2"/>
  <c r="N1910" i="2"/>
  <c r="L1910" i="2"/>
  <c r="H1910" i="2"/>
  <c r="Q1910" i="2" s="1"/>
  <c r="B1910" i="2"/>
  <c r="P1909" i="2"/>
  <c r="N1909" i="2"/>
  <c r="L1909" i="2"/>
  <c r="H1909" i="2"/>
  <c r="Q1909" i="2" s="1"/>
  <c r="B1909" i="2"/>
  <c r="P1908" i="2"/>
  <c r="N1908" i="2"/>
  <c r="L1908" i="2"/>
  <c r="H1908" i="2"/>
  <c r="Q1908" i="2" s="1"/>
  <c r="B1908" i="2"/>
  <c r="P1907" i="2"/>
  <c r="N1907" i="2"/>
  <c r="L1907" i="2"/>
  <c r="H1907" i="2"/>
  <c r="Q1907" i="2" s="1"/>
  <c r="B1907" i="2"/>
  <c r="P1906" i="2"/>
  <c r="N1906" i="2"/>
  <c r="L1906" i="2"/>
  <c r="H1906" i="2"/>
  <c r="Q1906" i="2" s="1"/>
  <c r="B1906" i="2"/>
  <c r="L1903" i="2"/>
  <c r="H1903" i="2"/>
  <c r="Q1903" i="2" s="1"/>
  <c r="B1903" i="2"/>
  <c r="P1902" i="2"/>
  <c r="N1902" i="2"/>
  <c r="L1902" i="2"/>
  <c r="H1902" i="2"/>
  <c r="Q1902" i="2" s="1"/>
  <c r="B1902" i="2"/>
  <c r="P1901" i="2"/>
  <c r="N1901" i="2"/>
  <c r="L1901" i="2"/>
  <c r="H1901" i="2"/>
  <c r="Q1901" i="2" s="1"/>
  <c r="B1901" i="2"/>
  <c r="N1900" i="2"/>
  <c r="H1900" i="2"/>
  <c r="Q1900" i="2" s="1"/>
  <c r="B1900" i="2"/>
  <c r="P1899" i="2"/>
  <c r="N1899" i="2"/>
  <c r="H1899" i="2"/>
  <c r="Q1899" i="2" s="1"/>
  <c r="B1899" i="2"/>
  <c r="N1898" i="2"/>
  <c r="H1898" i="2"/>
  <c r="Q1898" i="2" s="1"/>
  <c r="B1898" i="2"/>
  <c r="N1897" i="2"/>
  <c r="H1897" i="2"/>
  <c r="Q1897" i="2" s="1"/>
  <c r="B1897" i="2"/>
  <c r="P3005" i="2"/>
  <c r="N3005" i="2"/>
  <c r="L3005" i="2"/>
  <c r="H3005" i="2"/>
  <c r="Q3005" i="2" s="1"/>
  <c r="B3005" i="2"/>
  <c r="P3003" i="2"/>
  <c r="N3003" i="2"/>
  <c r="H3003" i="2"/>
  <c r="Q3003" i="2" s="1"/>
  <c r="B3003" i="2"/>
  <c r="P1896" i="2"/>
  <c r="N1896" i="2"/>
  <c r="H1896" i="2"/>
  <c r="Q1896" i="2" s="1"/>
  <c r="B1896" i="2"/>
  <c r="P3002" i="2"/>
  <c r="N3002" i="2"/>
  <c r="L3002" i="2"/>
  <c r="H3002" i="2"/>
  <c r="Q3002" i="2" s="1"/>
  <c r="B3002" i="2"/>
  <c r="P1895" i="2"/>
  <c r="N1895" i="2"/>
  <c r="L1895" i="2"/>
  <c r="H1895" i="2"/>
  <c r="Q1895" i="2" s="1"/>
  <c r="B1895" i="2"/>
  <c r="P3001" i="2"/>
  <c r="N3001" i="2"/>
  <c r="L3001" i="2"/>
  <c r="H3001" i="2"/>
  <c r="Q3001" i="2" s="1"/>
  <c r="B3001" i="2"/>
  <c r="P1894" i="2"/>
  <c r="N1894" i="2"/>
  <c r="L1894" i="2"/>
  <c r="H1894" i="2"/>
  <c r="Q1894" i="2" s="1"/>
  <c r="B1894" i="2"/>
  <c r="P1893" i="2"/>
  <c r="L1893" i="2"/>
  <c r="H1893" i="2"/>
  <c r="Q1893" i="2" s="1"/>
  <c r="B1893" i="2"/>
  <c r="P2999" i="2"/>
  <c r="N2999" i="2"/>
  <c r="H2999" i="2"/>
  <c r="Q2999" i="2" s="1"/>
  <c r="B2999" i="2"/>
  <c r="P1892" i="2"/>
  <c r="N1892" i="2"/>
  <c r="L1892" i="2"/>
  <c r="H1892" i="2"/>
  <c r="Q1892" i="2" s="1"/>
  <c r="B1892" i="2"/>
  <c r="N1891" i="2"/>
  <c r="H1891" i="2"/>
  <c r="Q1891" i="2" s="1"/>
  <c r="B1891" i="2"/>
  <c r="P1890" i="2"/>
  <c r="N1890" i="2"/>
  <c r="L1890" i="2"/>
  <c r="H1890" i="2"/>
  <c r="Q1890" i="2" s="1"/>
  <c r="B1890" i="2"/>
  <c r="P1889" i="2"/>
  <c r="N1889" i="2"/>
  <c r="L1889" i="2"/>
  <c r="H1889" i="2"/>
  <c r="Q1889" i="2" s="1"/>
  <c r="B1889" i="2"/>
  <c r="P1888" i="2"/>
  <c r="N1888" i="2"/>
  <c r="L1888" i="2"/>
  <c r="H1888" i="2"/>
  <c r="Q1888" i="2" s="1"/>
  <c r="B1888" i="2"/>
  <c r="P1886" i="2"/>
  <c r="N1886" i="2"/>
  <c r="L1886" i="2"/>
  <c r="H1886" i="2"/>
  <c r="Q1886" i="2" s="1"/>
  <c r="B1886" i="2"/>
  <c r="P1885" i="2"/>
  <c r="N1885" i="2"/>
  <c r="L1885" i="2"/>
  <c r="H1885" i="2"/>
  <c r="Q1885" i="2" s="1"/>
  <c r="B1885" i="2"/>
  <c r="P1883" i="2"/>
  <c r="N1883" i="2"/>
  <c r="L1883" i="2"/>
  <c r="H1883" i="2"/>
  <c r="Q1883" i="2" s="1"/>
  <c r="B1883" i="2"/>
  <c r="P1882" i="2"/>
  <c r="N1882" i="2"/>
  <c r="L1882" i="2"/>
  <c r="H1882" i="2"/>
  <c r="Q1882" i="2" s="1"/>
  <c r="B1882" i="2"/>
  <c r="P1881" i="2"/>
  <c r="N1881" i="2"/>
  <c r="L1881" i="2"/>
  <c r="H1881" i="2"/>
  <c r="Q1881" i="2" s="1"/>
  <c r="B1881" i="2"/>
  <c r="P1880" i="2"/>
  <c r="N1880" i="2"/>
  <c r="L1880" i="2"/>
  <c r="H1880" i="2"/>
  <c r="Q1880" i="2" s="1"/>
  <c r="B1880" i="2"/>
  <c r="P1879" i="2"/>
  <c r="N1879" i="2"/>
  <c r="L1879" i="2"/>
  <c r="H1879" i="2"/>
  <c r="Q1879" i="2" s="1"/>
  <c r="B1879" i="2"/>
  <c r="P1878" i="2"/>
  <c r="N1878" i="2"/>
  <c r="L1878" i="2"/>
  <c r="H1878" i="2"/>
  <c r="Q1878" i="2" s="1"/>
  <c r="B1878" i="2"/>
  <c r="P1877" i="2"/>
  <c r="N1877" i="2"/>
  <c r="L1877" i="2"/>
  <c r="H1877" i="2"/>
  <c r="Q1877" i="2" s="1"/>
  <c r="J1877" i="2" s="1"/>
  <c r="B1877" i="2"/>
  <c r="P2993" i="2"/>
  <c r="N2993" i="2"/>
  <c r="L2993" i="2"/>
  <c r="H2993" i="2"/>
  <c r="Q2993" i="2" s="1"/>
  <c r="B2993" i="2"/>
  <c r="P1876" i="2"/>
  <c r="N1876" i="2"/>
  <c r="L1876" i="2"/>
  <c r="H1876" i="2"/>
  <c r="Q1876" i="2" s="1"/>
  <c r="B1876" i="2"/>
  <c r="P1875" i="2"/>
  <c r="N1875" i="2"/>
  <c r="L1875" i="2"/>
  <c r="H1875" i="2"/>
  <c r="Q1875" i="2" s="1"/>
  <c r="B1875" i="2"/>
  <c r="P1874" i="2"/>
  <c r="N1874" i="2"/>
  <c r="L1874" i="2"/>
  <c r="H1874" i="2"/>
  <c r="Q1874" i="2" s="1"/>
  <c r="B1874" i="2"/>
  <c r="P2992" i="2"/>
  <c r="N2992" i="2"/>
  <c r="L2992" i="2"/>
  <c r="H2992" i="2"/>
  <c r="Q2992" i="2" s="1"/>
  <c r="B2992" i="2"/>
  <c r="P1873" i="2"/>
  <c r="N1873" i="2"/>
  <c r="L1873" i="2"/>
  <c r="H1873" i="2"/>
  <c r="Q1873" i="2" s="1"/>
  <c r="B1873" i="2"/>
  <c r="P1872" i="2"/>
  <c r="N1872" i="2"/>
  <c r="L1872" i="2"/>
  <c r="H1872" i="2"/>
  <c r="Q1872" i="2" s="1"/>
  <c r="B1872" i="2"/>
  <c r="P1870" i="2"/>
  <c r="N1870" i="2"/>
  <c r="L1870" i="2"/>
  <c r="H1870" i="2"/>
  <c r="Q1870" i="2" s="1"/>
  <c r="B1870" i="2"/>
  <c r="N1869" i="2"/>
  <c r="L1869" i="2"/>
  <c r="H1869" i="2"/>
  <c r="Q1869" i="2" s="1"/>
  <c r="J1869" i="2" s="1"/>
  <c r="B1869" i="2"/>
  <c r="P1868" i="2"/>
  <c r="N1868" i="2"/>
  <c r="L1868" i="2"/>
  <c r="H1868" i="2"/>
  <c r="Q1868" i="2" s="1"/>
  <c r="B1868" i="2"/>
  <c r="P1867" i="2"/>
  <c r="N1867" i="2"/>
  <c r="L1867" i="2"/>
  <c r="H1867" i="2"/>
  <c r="Q1867" i="2" s="1"/>
  <c r="B1867" i="2"/>
  <c r="P1866" i="2"/>
  <c r="N1866" i="2"/>
  <c r="L1866" i="2"/>
  <c r="H1866" i="2"/>
  <c r="Q1866" i="2" s="1"/>
  <c r="B1866" i="2"/>
  <c r="N1865" i="2"/>
  <c r="L1865" i="2"/>
  <c r="H1865" i="2"/>
  <c r="Q1865" i="2" s="1"/>
  <c r="B1865" i="2"/>
  <c r="P1864" i="2"/>
  <c r="N1864" i="2"/>
  <c r="L1864" i="2"/>
  <c r="H1864" i="2"/>
  <c r="Q1864" i="2" s="1"/>
  <c r="B1864" i="2"/>
  <c r="N1863" i="2"/>
  <c r="L1863" i="2"/>
  <c r="H1863" i="2"/>
  <c r="Q1863" i="2" s="1"/>
  <c r="B1863" i="2"/>
  <c r="P1862" i="2"/>
  <c r="N1862" i="2"/>
  <c r="L1862" i="2"/>
  <c r="H1862" i="2"/>
  <c r="Q1862" i="2" s="1"/>
  <c r="B1862" i="2"/>
  <c r="P1861" i="2"/>
  <c r="N1861" i="2"/>
  <c r="L1861" i="2"/>
  <c r="H1861" i="2"/>
  <c r="Q1861" i="2" s="1"/>
  <c r="B1861" i="2"/>
  <c r="P1860" i="2"/>
  <c r="N1860" i="2"/>
  <c r="L1860" i="2"/>
  <c r="H1860" i="2"/>
  <c r="Q1860" i="2" s="1"/>
  <c r="B1860" i="2"/>
  <c r="P1859" i="2"/>
  <c r="N1859" i="2"/>
  <c r="L1859" i="2"/>
  <c r="H1859" i="2"/>
  <c r="Q1859" i="2" s="1"/>
  <c r="B1859" i="2"/>
  <c r="P1858" i="2"/>
  <c r="N1858" i="2"/>
  <c r="L1858" i="2"/>
  <c r="H1858" i="2"/>
  <c r="Q1858" i="2" s="1"/>
  <c r="B1858" i="2"/>
  <c r="P1857" i="2"/>
  <c r="N1857" i="2"/>
  <c r="L1857" i="2"/>
  <c r="H1857" i="2"/>
  <c r="Q1857" i="2" s="1"/>
  <c r="B1857" i="2"/>
  <c r="N2987" i="2"/>
  <c r="L2987" i="2"/>
  <c r="H2987" i="2"/>
  <c r="Q2987" i="2" s="1"/>
  <c r="B2987" i="2"/>
  <c r="P1856" i="2"/>
  <c r="N1856" i="2"/>
  <c r="L1856" i="2"/>
  <c r="H1856" i="2"/>
  <c r="Q1856" i="2" s="1"/>
  <c r="B1856" i="2"/>
  <c r="P1855" i="2"/>
  <c r="N1855" i="2"/>
  <c r="H1855" i="2"/>
  <c r="Q1855" i="2" s="1"/>
  <c r="B1855" i="2"/>
  <c r="P1854" i="2"/>
  <c r="N1854" i="2"/>
  <c r="L1854" i="2"/>
  <c r="H1854" i="2"/>
  <c r="Q1854" i="2" s="1"/>
  <c r="B1854" i="2"/>
  <c r="P1853" i="2"/>
  <c r="N1853" i="2"/>
  <c r="L1853" i="2"/>
  <c r="H1853" i="2"/>
  <c r="Q1853" i="2" s="1"/>
  <c r="B1853" i="2"/>
  <c r="N2982" i="2"/>
  <c r="H2982" i="2"/>
  <c r="Q2982" i="2" s="1"/>
  <c r="B2982" i="2"/>
  <c r="P1852" i="2"/>
  <c r="N1852" i="2"/>
  <c r="L1852" i="2"/>
  <c r="H1852" i="2"/>
  <c r="Q1852" i="2" s="1"/>
  <c r="B1852" i="2"/>
  <c r="P1851" i="2"/>
  <c r="N1851" i="2"/>
  <c r="L1851" i="2"/>
  <c r="H1851" i="2"/>
  <c r="Q1851" i="2" s="1"/>
  <c r="B1851" i="2"/>
  <c r="P1850" i="2"/>
  <c r="N1850" i="2"/>
  <c r="L1850" i="2"/>
  <c r="H1850" i="2"/>
  <c r="Q1850" i="2" s="1"/>
  <c r="B1850" i="2"/>
  <c r="P1846" i="2"/>
  <c r="N1846" i="2"/>
  <c r="L1846" i="2"/>
  <c r="H1846" i="2"/>
  <c r="Q1846" i="2" s="1"/>
  <c r="B1846" i="2"/>
  <c r="P1845" i="2"/>
  <c r="N1845" i="2"/>
  <c r="L1845" i="2"/>
  <c r="H1845" i="2"/>
  <c r="Q1845" i="2" s="1"/>
  <c r="B1845" i="2"/>
  <c r="P1844" i="2"/>
  <c r="L1844" i="2"/>
  <c r="H1844" i="2"/>
  <c r="Q1844" i="2" s="1"/>
  <c r="B1844" i="2"/>
  <c r="P1842" i="2"/>
  <c r="N1842" i="2"/>
  <c r="L1842" i="2"/>
  <c r="H1842" i="2"/>
  <c r="Q1842" i="2" s="1"/>
  <c r="B1842" i="2"/>
  <c r="P1840" i="2"/>
  <c r="N1840" i="2"/>
  <c r="L1840" i="2"/>
  <c r="H1840" i="2"/>
  <c r="Q1840" i="2" s="1"/>
  <c r="B1840" i="2"/>
  <c r="P1839" i="2"/>
  <c r="N1839" i="2"/>
  <c r="L1839" i="2"/>
  <c r="H1839" i="2"/>
  <c r="Q1839" i="2" s="1"/>
  <c r="B1839" i="2"/>
  <c r="P1838" i="2"/>
  <c r="N1838" i="2"/>
  <c r="L1838" i="2"/>
  <c r="H1838" i="2"/>
  <c r="Q1838" i="2" s="1"/>
  <c r="B1838" i="2"/>
  <c r="P1837" i="2"/>
  <c r="N1837" i="2"/>
  <c r="L1837" i="2"/>
  <c r="H1837" i="2"/>
  <c r="Q1837" i="2" s="1"/>
  <c r="B1837" i="2"/>
  <c r="N2970" i="2"/>
  <c r="L2970" i="2"/>
  <c r="H2970" i="2"/>
  <c r="Q2970" i="2" s="1"/>
  <c r="B2970" i="2"/>
  <c r="N2969" i="2"/>
  <c r="L2969" i="2"/>
  <c r="H2969" i="2"/>
  <c r="Q2969" i="2" s="1"/>
  <c r="B2969" i="2"/>
  <c r="P1833" i="2"/>
  <c r="L1833" i="2"/>
  <c r="H1833" i="2"/>
  <c r="Q1833" i="2" s="1"/>
  <c r="J1833" i="2" s="1"/>
  <c r="B1833" i="2"/>
  <c r="L1836" i="2"/>
  <c r="H1836" i="2"/>
  <c r="Q1836" i="2" s="1"/>
  <c r="B1836" i="2"/>
  <c r="N1835" i="2"/>
  <c r="L1835" i="2"/>
  <c r="H1835" i="2"/>
  <c r="Q1835" i="2" s="1"/>
  <c r="B1835" i="2"/>
  <c r="P2968" i="2"/>
  <c r="N2968" i="2"/>
  <c r="L2968" i="2"/>
  <c r="H2968" i="2"/>
  <c r="Q2968" i="2" s="1"/>
  <c r="B2968" i="2"/>
  <c r="P2967" i="2"/>
  <c r="L2967" i="2"/>
  <c r="H2967" i="2"/>
  <c r="Q2967" i="2" s="1"/>
  <c r="B2967" i="2"/>
  <c r="P1830" i="2"/>
  <c r="N1830" i="2"/>
  <c r="H1830" i="2"/>
  <c r="Q1830" i="2" s="1"/>
  <c r="J1830" i="2" s="1"/>
  <c r="B1830" i="2"/>
  <c r="P1828" i="2"/>
  <c r="N1828" i="2"/>
  <c r="H1828" i="2"/>
  <c r="Q1828" i="2" s="1"/>
  <c r="B1828" i="2"/>
  <c r="P1827" i="2"/>
  <c r="N1827" i="2"/>
  <c r="H1827" i="2"/>
  <c r="Q1827" i="2" s="1"/>
  <c r="B1827" i="2"/>
  <c r="P1824" i="2"/>
  <c r="N1824" i="2"/>
  <c r="L1824" i="2"/>
  <c r="H1824" i="2"/>
  <c r="Q1824" i="2" s="1"/>
  <c r="B1824" i="2"/>
  <c r="P1825" i="2"/>
  <c r="N1825" i="2"/>
  <c r="L1825" i="2"/>
  <c r="H1825" i="2"/>
  <c r="Q1825" i="2" s="1"/>
  <c r="B1825" i="2"/>
  <c r="P1826" i="2"/>
  <c r="N1826" i="2"/>
  <c r="L1826" i="2"/>
  <c r="H1826" i="2"/>
  <c r="Q1826" i="2" s="1"/>
  <c r="B1826" i="2"/>
  <c r="P1823" i="2"/>
  <c r="N1823" i="2"/>
  <c r="L1823" i="2"/>
  <c r="H1823" i="2"/>
  <c r="Q1823" i="2" s="1"/>
  <c r="B1823" i="2"/>
  <c r="P1822" i="2"/>
  <c r="N1822" i="2"/>
  <c r="L1822" i="2"/>
  <c r="H1822" i="2"/>
  <c r="Q1822" i="2" s="1"/>
  <c r="B1822" i="2"/>
  <c r="P1821" i="2"/>
  <c r="N1821" i="2"/>
  <c r="L1821" i="2"/>
  <c r="H1821" i="2"/>
  <c r="Q1821" i="2" s="1"/>
  <c r="B1821" i="2"/>
  <c r="P1820" i="2"/>
  <c r="N1820" i="2"/>
  <c r="L1820" i="2"/>
  <c r="H1820" i="2"/>
  <c r="Q1820" i="2" s="1"/>
  <c r="B1820" i="2"/>
  <c r="P1819" i="2"/>
  <c r="N1819" i="2"/>
  <c r="L1819" i="2"/>
  <c r="H1819" i="2"/>
  <c r="Q1819" i="2" s="1"/>
  <c r="B1819" i="2"/>
  <c r="P1818" i="2"/>
  <c r="N1818" i="2"/>
  <c r="L1818" i="2"/>
  <c r="H1818" i="2"/>
  <c r="Q1818" i="2" s="1"/>
  <c r="B1818" i="2"/>
  <c r="P1817" i="2"/>
  <c r="N1817" i="2"/>
  <c r="L1817" i="2"/>
  <c r="H1817" i="2"/>
  <c r="Q1817" i="2" s="1"/>
  <c r="B1817" i="2"/>
  <c r="P1816" i="2"/>
  <c r="N1816" i="2"/>
  <c r="L1816" i="2"/>
  <c r="H1816" i="2"/>
  <c r="Q1816" i="2" s="1"/>
  <c r="B1816" i="2"/>
  <c r="P1815" i="2"/>
  <c r="N1815" i="2"/>
  <c r="L1815" i="2"/>
  <c r="H1815" i="2"/>
  <c r="Q1815" i="2" s="1"/>
  <c r="B1815" i="2"/>
  <c r="P1814" i="2"/>
  <c r="N1814" i="2"/>
  <c r="L1814" i="2"/>
  <c r="H1814" i="2"/>
  <c r="Q1814" i="2" s="1"/>
  <c r="B1814" i="2"/>
  <c r="P1813" i="2"/>
  <c r="N1813" i="2"/>
  <c r="L1813" i="2"/>
  <c r="H1813" i="2"/>
  <c r="Q1813" i="2" s="1"/>
  <c r="B1813" i="2"/>
  <c r="P1812" i="2"/>
  <c r="N1812" i="2"/>
  <c r="L1812" i="2"/>
  <c r="H1812" i="2"/>
  <c r="Q1812" i="2" s="1"/>
  <c r="B1812" i="2"/>
  <c r="P1811" i="2"/>
  <c r="N1811" i="2"/>
  <c r="L1811" i="2"/>
  <c r="H1811" i="2"/>
  <c r="Q1811" i="2" s="1"/>
  <c r="B1811" i="2"/>
  <c r="P1810" i="2"/>
  <c r="N1810" i="2"/>
  <c r="L1810" i="2"/>
  <c r="H1810" i="2"/>
  <c r="Q1810" i="2" s="1"/>
  <c r="B1810" i="2"/>
  <c r="P1809" i="2"/>
  <c r="N1809" i="2"/>
  <c r="L1809" i="2"/>
  <c r="H1809" i="2"/>
  <c r="Q1809" i="2" s="1"/>
  <c r="B1809" i="2"/>
  <c r="P2964" i="2"/>
  <c r="N2964" i="2"/>
  <c r="L2964" i="2"/>
  <c r="H2964" i="2"/>
  <c r="Q2964" i="2" s="1"/>
  <c r="B2964" i="2"/>
  <c r="P1808" i="2"/>
  <c r="N1808" i="2"/>
  <c r="L1808" i="2"/>
  <c r="H1808" i="2"/>
  <c r="Q1808" i="2" s="1"/>
  <c r="B1808" i="2"/>
  <c r="P1807" i="2"/>
  <c r="N1807" i="2"/>
  <c r="L1807" i="2"/>
  <c r="H1807" i="2"/>
  <c r="Q1807" i="2" s="1"/>
  <c r="B1807" i="2"/>
  <c r="P2963" i="2"/>
  <c r="N2963" i="2"/>
  <c r="L2963" i="2"/>
  <c r="H2963" i="2"/>
  <c r="Q2963" i="2" s="1"/>
  <c r="B2963" i="2"/>
  <c r="N1806" i="2"/>
  <c r="L1806" i="2"/>
  <c r="H1806" i="2"/>
  <c r="Q1806" i="2" s="1"/>
  <c r="B1806" i="2"/>
  <c r="P1805" i="2"/>
  <c r="N1805" i="2"/>
  <c r="L1805" i="2"/>
  <c r="H1805" i="2"/>
  <c r="Q1805" i="2" s="1"/>
  <c r="B1805" i="2"/>
  <c r="N1804" i="2"/>
  <c r="L1804" i="2"/>
  <c r="H1804" i="2"/>
  <c r="Q1804" i="2" s="1"/>
  <c r="B1804" i="2"/>
  <c r="P1803" i="2"/>
  <c r="N1803" i="2"/>
  <c r="L1803" i="2"/>
  <c r="H1803" i="2"/>
  <c r="Q1803" i="2" s="1"/>
  <c r="B1803" i="2"/>
  <c r="P1802" i="2"/>
  <c r="N1802" i="2"/>
  <c r="L1802" i="2"/>
  <c r="H1802" i="2"/>
  <c r="Q1802" i="2" s="1"/>
  <c r="B1802" i="2"/>
  <c r="P1801" i="2"/>
  <c r="N1801" i="2"/>
  <c r="L1801" i="2"/>
  <c r="H1801" i="2"/>
  <c r="Q1801" i="2" s="1"/>
  <c r="B1801" i="2"/>
  <c r="P1800" i="2"/>
  <c r="N1800" i="2"/>
  <c r="H1800" i="2"/>
  <c r="Q1800" i="2" s="1"/>
  <c r="B1800" i="2"/>
  <c r="P1799" i="2"/>
  <c r="N1799" i="2"/>
  <c r="L1799" i="2"/>
  <c r="H1799" i="2"/>
  <c r="Q1799" i="2" s="1"/>
  <c r="B1799" i="2"/>
  <c r="P2957" i="2"/>
  <c r="N2957" i="2"/>
  <c r="L2957" i="2"/>
  <c r="H2957" i="2"/>
  <c r="Q2957" i="2" s="1"/>
  <c r="B2957" i="2"/>
  <c r="P2956" i="2"/>
  <c r="N2956" i="2"/>
  <c r="L2956" i="2"/>
  <c r="H2956" i="2"/>
  <c r="Q2956" i="2" s="1"/>
  <c r="B2956" i="2"/>
  <c r="P1795" i="2"/>
  <c r="N1795" i="2"/>
  <c r="L1795" i="2"/>
  <c r="H1795" i="2"/>
  <c r="Q1795" i="2" s="1"/>
  <c r="B1795" i="2"/>
  <c r="P1794" i="2"/>
  <c r="N1794" i="2"/>
  <c r="L1794" i="2"/>
  <c r="H1794" i="2"/>
  <c r="Q1794" i="2" s="1"/>
  <c r="B1794" i="2"/>
  <c r="P1793" i="2"/>
  <c r="N1793" i="2"/>
  <c r="L1793" i="2"/>
  <c r="H1793" i="2"/>
  <c r="Q1793" i="2" s="1"/>
  <c r="B1793" i="2"/>
  <c r="P1792" i="2"/>
  <c r="N1792" i="2"/>
  <c r="L1792" i="2"/>
  <c r="H1792" i="2"/>
  <c r="Q1792" i="2" s="1"/>
  <c r="B1792" i="2"/>
  <c r="P1791" i="2"/>
  <c r="N1791" i="2"/>
  <c r="L1791" i="2"/>
  <c r="H1791" i="2"/>
  <c r="Q1791" i="2" s="1"/>
  <c r="B1791" i="2"/>
  <c r="P1790" i="2"/>
  <c r="N1790" i="2"/>
  <c r="L1790" i="2"/>
  <c r="H1790" i="2"/>
  <c r="Q1790" i="2" s="1"/>
  <c r="B1790" i="2"/>
  <c r="P1788" i="2"/>
  <c r="N1788" i="2"/>
  <c r="L1788" i="2"/>
  <c r="H1788" i="2"/>
  <c r="Q1788" i="2" s="1"/>
  <c r="B1788" i="2"/>
  <c r="P1789" i="2"/>
  <c r="N1789" i="2"/>
  <c r="L1789" i="2"/>
  <c r="H1789" i="2"/>
  <c r="Q1789" i="2" s="1"/>
  <c r="B1789" i="2"/>
  <c r="P1787" i="2"/>
  <c r="N1787" i="2"/>
  <c r="L1787" i="2"/>
  <c r="H1787" i="2"/>
  <c r="Q1787" i="2" s="1"/>
  <c r="B1787" i="2"/>
  <c r="P1786" i="2"/>
  <c r="N1786" i="2"/>
  <c r="L1786" i="2"/>
  <c r="H1786" i="2"/>
  <c r="Q1786" i="2" s="1"/>
  <c r="B1786" i="2"/>
  <c r="P2947" i="2"/>
  <c r="N2947" i="2"/>
  <c r="H2947" i="2"/>
  <c r="Q2947" i="2" s="1"/>
  <c r="B2947" i="2"/>
  <c r="H2946" i="2"/>
  <c r="Q2946" i="2" s="1"/>
  <c r="B2946" i="2"/>
  <c r="P2942" i="2"/>
  <c r="N2942" i="2"/>
  <c r="H2942" i="2"/>
  <c r="Q2942" i="2" s="1"/>
  <c r="B2942" i="2"/>
  <c r="P1781" i="2"/>
  <c r="N1781" i="2"/>
  <c r="H1781" i="2"/>
  <c r="Q1781" i="2" s="1"/>
  <c r="B1781" i="2"/>
  <c r="P1779" i="2"/>
  <c r="N1779" i="2"/>
  <c r="L1779" i="2"/>
  <c r="H1779" i="2"/>
  <c r="Q1779" i="2" s="1"/>
  <c r="B1779" i="2"/>
  <c r="P1778" i="2"/>
  <c r="N1778" i="2"/>
  <c r="L1778" i="2"/>
  <c r="H1778" i="2"/>
  <c r="Q1778" i="2" s="1"/>
  <c r="B1778" i="2"/>
  <c r="P1777" i="2"/>
  <c r="N1777" i="2"/>
  <c r="L1777" i="2"/>
  <c r="H1777" i="2"/>
  <c r="Q1777" i="2" s="1"/>
  <c r="B1777" i="2"/>
  <c r="N1776" i="2"/>
  <c r="H1776" i="2"/>
  <c r="Q1776" i="2" s="1"/>
  <c r="B1776" i="2"/>
  <c r="N1773" i="2"/>
  <c r="H1773" i="2"/>
  <c r="Q1773" i="2" s="1"/>
  <c r="J1773" i="2" s="1"/>
  <c r="B1773" i="2"/>
  <c r="N1775" i="2"/>
  <c r="H1775" i="2"/>
  <c r="Q1775" i="2" s="1"/>
  <c r="B1775" i="2"/>
  <c r="N1774" i="2"/>
  <c r="H1774" i="2"/>
  <c r="Q1774" i="2" s="1"/>
  <c r="B1774" i="2"/>
  <c r="N1770" i="2"/>
  <c r="H1770" i="2"/>
  <c r="Q1770" i="2" s="1"/>
  <c r="J1770" i="2" s="1"/>
  <c r="B1770" i="2"/>
  <c r="P1769" i="2"/>
  <c r="H1769" i="2"/>
  <c r="Q1769" i="2" s="1"/>
  <c r="J1769" i="2" s="1"/>
  <c r="B1769" i="2"/>
  <c r="N1768" i="2"/>
  <c r="H1768" i="2"/>
  <c r="Q1768" i="2" s="1"/>
  <c r="J1768" i="2" s="1"/>
  <c r="B1768" i="2"/>
  <c r="P1772" i="2"/>
  <c r="N1772" i="2"/>
  <c r="L1772" i="2"/>
  <c r="H1772" i="2"/>
  <c r="Q1772" i="2" s="1"/>
  <c r="B1772" i="2"/>
  <c r="P1771" i="2"/>
  <c r="N1771" i="2"/>
  <c r="L1771" i="2"/>
  <c r="H1771" i="2"/>
  <c r="Q1771" i="2" s="1"/>
  <c r="B1771" i="2"/>
  <c r="P1766" i="2"/>
  <c r="N1766" i="2"/>
  <c r="L1766" i="2"/>
  <c r="H1766" i="2"/>
  <c r="Q1766" i="2" s="1"/>
  <c r="B1766" i="2"/>
  <c r="P1765" i="2"/>
  <c r="N1765" i="2"/>
  <c r="L1765" i="2"/>
  <c r="H1765" i="2"/>
  <c r="Q1765" i="2" s="1"/>
  <c r="B1765" i="2"/>
  <c r="P1764" i="2"/>
  <c r="N1764" i="2"/>
  <c r="L1764" i="2"/>
  <c r="H1764" i="2"/>
  <c r="Q1764" i="2" s="1"/>
  <c r="B1764" i="2"/>
  <c r="P1763" i="2"/>
  <c r="N1763" i="2"/>
  <c r="L1763" i="2"/>
  <c r="H1763" i="2"/>
  <c r="Q1763" i="2" s="1"/>
  <c r="B1763" i="2"/>
  <c r="N1762" i="2"/>
  <c r="L1762" i="2"/>
  <c r="H1762" i="2"/>
  <c r="Q1762" i="2" s="1"/>
  <c r="B1762" i="2"/>
  <c r="P2926" i="2"/>
  <c r="N2926" i="2"/>
  <c r="L2926" i="2"/>
  <c r="H2926" i="2"/>
  <c r="Q2926" i="2" s="1"/>
  <c r="B2926" i="2"/>
  <c r="P1761" i="2"/>
  <c r="N1761" i="2"/>
  <c r="L1761" i="2"/>
  <c r="H1761" i="2"/>
  <c r="Q1761" i="2" s="1"/>
  <c r="B1761" i="2"/>
  <c r="P1760" i="2"/>
  <c r="N1760" i="2"/>
  <c r="L1760" i="2"/>
  <c r="H1760" i="2"/>
  <c r="Q1760" i="2" s="1"/>
  <c r="J1760" i="2" s="1"/>
  <c r="B1760" i="2"/>
  <c r="N1759" i="2"/>
  <c r="L1759" i="2"/>
  <c r="H1759" i="2"/>
  <c r="Q1759" i="2" s="1"/>
  <c r="B1759" i="2"/>
  <c r="P1758" i="2"/>
  <c r="N1758" i="2"/>
  <c r="L1758" i="2"/>
  <c r="H1758" i="2"/>
  <c r="Q1758" i="2" s="1"/>
  <c r="B1758" i="2"/>
  <c r="P1757" i="2"/>
  <c r="L1757" i="2"/>
  <c r="H1757" i="2"/>
  <c r="Q1757" i="2" s="1"/>
  <c r="B1757" i="2"/>
  <c r="P1756" i="2"/>
  <c r="N1756" i="2"/>
  <c r="L1756" i="2"/>
  <c r="H1756" i="2"/>
  <c r="Q1756" i="2" s="1"/>
  <c r="B1756" i="2"/>
  <c r="P1755" i="2"/>
  <c r="N1755" i="2"/>
  <c r="H1755" i="2"/>
  <c r="Q1755" i="2" s="1"/>
  <c r="B1755" i="2"/>
  <c r="P1754" i="2"/>
  <c r="N1754" i="2"/>
  <c r="L1754" i="2"/>
  <c r="H1754" i="2"/>
  <c r="Q1754" i="2" s="1"/>
  <c r="B1754" i="2"/>
  <c r="P1752" i="2"/>
  <c r="H1752" i="2"/>
  <c r="Q1752" i="2" s="1"/>
  <c r="B1752" i="2"/>
  <c r="P1751" i="2"/>
  <c r="N1751" i="2"/>
  <c r="L1751" i="2"/>
  <c r="H1751" i="2"/>
  <c r="Q1751" i="2" s="1"/>
  <c r="B1751" i="2"/>
  <c r="P1750" i="2"/>
  <c r="N1750" i="2"/>
  <c r="L1750" i="2"/>
  <c r="H1750" i="2"/>
  <c r="Q1750" i="2" s="1"/>
  <c r="B1750" i="2"/>
  <c r="P1749" i="2"/>
  <c r="N1749" i="2"/>
  <c r="L1749" i="2"/>
  <c r="H1749" i="2"/>
  <c r="Q1749" i="2" s="1"/>
  <c r="B1749" i="2"/>
  <c r="P1748" i="2"/>
  <c r="N1748" i="2"/>
  <c r="L1748" i="2"/>
  <c r="H1748" i="2"/>
  <c r="Q1748" i="2" s="1"/>
  <c r="B1748" i="2"/>
  <c r="P1747" i="2"/>
  <c r="N1747" i="2"/>
  <c r="L1747" i="2"/>
  <c r="H1747" i="2"/>
  <c r="Q1747" i="2" s="1"/>
  <c r="B1747" i="2"/>
  <c r="P1746" i="2"/>
  <c r="N1746" i="2"/>
  <c r="L1746" i="2"/>
  <c r="H1746" i="2"/>
  <c r="Q1746" i="2" s="1"/>
  <c r="B1746" i="2"/>
  <c r="P1745" i="2"/>
  <c r="N1745" i="2"/>
  <c r="L1745" i="2"/>
  <c r="H1745" i="2"/>
  <c r="Q1745" i="2" s="1"/>
  <c r="B1745" i="2"/>
  <c r="P1744" i="2"/>
  <c r="N1744" i="2"/>
  <c r="L1744" i="2"/>
  <c r="H1744" i="2"/>
  <c r="Q1744" i="2" s="1"/>
  <c r="B1744" i="2"/>
  <c r="P1743" i="2"/>
  <c r="N1743" i="2"/>
  <c r="L1743" i="2"/>
  <c r="H1743" i="2"/>
  <c r="Q1743" i="2" s="1"/>
  <c r="B1743" i="2"/>
  <c r="P1742" i="2"/>
  <c r="N1742" i="2"/>
  <c r="L1742" i="2"/>
  <c r="H1742" i="2"/>
  <c r="Q1742" i="2" s="1"/>
  <c r="B1742" i="2"/>
  <c r="P1740" i="2"/>
  <c r="N1740" i="2"/>
  <c r="L1740" i="2"/>
  <c r="H1740" i="2"/>
  <c r="Q1740" i="2" s="1"/>
  <c r="B1740" i="2"/>
  <c r="P1741" i="2"/>
  <c r="N1741" i="2"/>
  <c r="L1741" i="2"/>
  <c r="H1741" i="2"/>
  <c r="Q1741" i="2" s="1"/>
  <c r="B1741" i="2"/>
  <c r="P1739" i="2"/>
  <c r="N1739" i="2"/>
  <c r="L1739" i="2"/>
  <c r="H1739" i="2"/>
  <c r="Q1739" i="2" s="1"/>
  <c r="B1739" i="2"/>
  <c r="P1738" i="2"/>
  <c r="N1738" i="2"/>
  <c r="L1738" i="2"/>
  <c r="H1738" i="2"/>
  <c r="Q1738" i="2" s="1"/>
  <c r="B1738" i="2"/>
  <c r="P2923" i="2"/>
  <c r="N2923" i="2"/>
  <c r="H2923" i="2"/>
  <c r="Q2923" i="2" s="1"/>
  <c r="B2923" i="2"/>
  <c r="P1737" i="2"/>
  <c r="N1737" i="2"/>
  <c r="L1737" i="2"/>
  <c r="H1737" i="2"/>
  <c r="Q1737" i="2" s="1"/>
  <c r="B1737" i="2"/>
  <c r="P1736" i="2"/>
  <c r="N1736" i="2"/>
  <c r="L1736" i="2"/>
  <c r="H1736" i="2"/>
  <c r="Q1736" i="2" s="1"/>
  <c r="B1736" i="2"/>
  <c r="P1735" i="2"/>
  <c r="N1735" i="2"/>
  <c r="L1735" i="2"/>
  <c r="H1735" i="2"/>
  <c r="Q1735" i="2" s="1"/>
  <c r="B1735" i="2"/>
  <c r="P2922" i="2"/>
  <c r="N2922" i="2"/>
  <c r="H2922" i="2"/>
  <c r="Q2922" i="2" s="1"/>
  <c r="J2922" i="2" s="1"/>
  <c r="B2922" i="2"/>
  <c r="N1732" i="2"/>
  <c r="L1732" i="2"/>
  <c r="H1732" i="2"/>
  <c r="Q1732" i="2" s="1"/>
  <c r="J1732" i="2" s="1"/>
  <c r="B1732" i="2"/>
  <c r="P1734" i="2"/>
  <c r="N1734" i="2"/>
  <c r="L1734" i="2"/>
  <c r="H1734" i="2"/>
  <c r="Q1734" i="2" s="1"/>
  <c r="J1734" i="2" s="1"/>
  <c r="B1734" i="2"/>
  <c r="P1731" i="2"/>
  <c r="N1731" i="2"/>
  <c r="L1731" i="2"/>
  <c r="H1731" i="2"/>
  <c r="Q1731" i="2" s="1"/>
  <c r="B1731" i="2"/>
  <c r="P1730" i="2"/>
  <c r="N1730" i="2"/>
  <c r="L1730" i="2"/>
  <c r="H1730" i="2"/>
  <c r="Q1730" i="2" s="1"/>
  <c r="B1730" i="2"/>
  <c r="P1729" i="2"/>
  <c r="N1729" i="2"/>
  <c r="L1729" i="2"/>
  <c r="H1729" i="2"/>
  <c r="Q1729" i="2" s="1"/>
  <c r="B1729" i="2"/>
  <c r="P1728" i="2"/>
  <c r="N1728" i="2"/>
  <c r="L1728" i="2"/>
  <c r="H1728" i="2"/>
  <c r="Q1728" i="2" s="1"/>
  <c r="B1728" i="2"/>
  <c r="P1727" i="2"/>
  <c r="N1727" i="2"/>
  <c r="L1727" i="2"/>
  <c r="H1727" i="2"/>
  <c r="Q1727" i="2" s="1"/>
  <c r="B1727" i="2"/>
  <c r="P1726" i="2"/>
  <c r="N1726" i="2"/>
  <c r="L1726" i="2"/>
  <c r="H1726" i="2"/>
  <c r="Q1726" i="2" s="1"/>
  <c r="B1726" i="2"/>
  <c r="P1725" i="2"/>
  <c r="N1725" i="2"/>
  <c r="L1725" i="2"/>
  <c r="H1725" i="2"/>
  <c r="Q1725" i="2" s="1"/>
  <c r="B1725" i="2"/>
  <c r="P1724" i="2"/>
  <c r="N1724" i="2"/>
  <c r="L1724" i="2"/>
  <c r="H1724" i="2"/>
  <c r="Q1724" i="2" s="1"/>
  <c r="B1724" i="2"/>
  <c r="P1723" i="2"/>
  <c r="N1723" i="2"/>
  <c r="L1723" i="2"/>
  <c r="H1723" i="2"/>
  <c r="Q1723" i="2" s="1"/>
  <c r="B1723" i="2"/>
  <c r="P1722" i="2"/>
  <c r="L1722" i="2"/>
  <c r="H1722" i="2"/>
  <c r="Q1722" i="2" s="1"/>
  <c r="B1722" i="2"/>
  <c r="P1721" i="2"/>
  <c r="N1721" i="2"/>
  <c r="L1721" i="2"/>
  <c r="H1721" i="2"/>
  <c r="Q1721" i="2" s="1"/>
  <c r="B1721" i="2"/>
  <c r="P1719" i="2"/>
  <c r="N1719" i="2"/>
  <c r="L1719" i="2"/>
  <c r="H1719" i="2"/>
  <c r="Q1719" i="2" s="1"/>
  <c r="B1719" i="2"/>
  <c r="N1718" i="2"/>
  <c r="L1718" i="2"/>
  <c r="H1718" i="2"/>
  <c r="Q1718" i="2" s="1"/>
  <c r="B1718" i="2"/>
  <c r="P1717" i="2"/>
  <c r="N1717" i="2"/>
  <c r="L1717" i="2"/>
  <c r="H1717" i="2"/>
  <c r="Q1717" i="2" s="1"/>
  <c r="B1717" i="2"/>
  <c r="P1716" i="2"/>
  <c r="N1716" i="2"/>
  <c r="L1716" i="2"/>
  <c r="H1716" i="2"/>
  <c r="Q1716" i="2" s="1"/>
  <c r="B1716" i="2"/>
  <c r="P1715" i="2"/>
  <c r="N1715" i="2"/>
  <c r="L1715" i="2"/>
  <c r="H1715" i="2"/>
  <c r="Q1715" i="2" s="1"/>
  <c r="B1715" i="2"/>
  <c r="P1714" i="2"/>
  <c r="N1714" i="2"/>
  <c r="L1714" i="2"/>
  <c r="H1714" i="2"/>
  <c r="Q1714" i="2" s="1"/>
  <c r="B1714" i="2"/>
  <c r="P1713" i="2"/>
  <c r="N1713" i="2"/>
  <c r="L1713" i="2"/>
  <c r="H1713" i="2"/>
  <c r="Q1713" i="2" s="1"/>
  <c r="B1713" i="2"/>
  <c r="P1712" i="2"/>
  <c r="N1712" i="2"/>
  <c r="L1712" i="2"/>
  <c r="H1712" i="2"/>
  <c r="Q1712" i="2" s="1"/>
  <c r="B1712" i="2"/>
  <c r="P1711" i="2"/>
  <c r="N1711" i="2"/>
  <c r="L1711" i="2"/>
  <c r="H1711" i="2"/>
  <c r="Q1711" i="2" s="1"/>
  <c r="B1711" i="2"/>
  <c r="P1710" i="2"/>
  <c r="N1710" i="2"/>
  <c r="L1710" i="2"/>
  <c r="H1710" i="2"/>
  <c r="Q1710" i="2" s="1"/>
  <c r="B1710" i="2"/>
  <c r="P1709" i="2"/>
  <c r="N1709" i="2"/>
  <c r="L1709" i="2"/>
  <c r="H1709" i="2"/>
  <c r="Q1709" i="2" s="1"/>
  <c r="B1709" i="2"/>
  <c r="P2916" i="2"/>
  <c r="N2916" i="2"/>
  <c r="L2916" i="2"/>
  <c r="H2916" i="2"/>
  <c r="Q2916" i="2" s="1"/>
  <c r="B2916" i="2"/>
  <c r="P1708" i="2"/>
  <c r="N1708" i="2"/>
  <c r="L1708" i="2"/>
  <c r="H1708" i="2"/>
  <c r="Q1708" i="2" s="1"/>
  <c r="B1708" i="2"/>
  <c r="P1707" i="2"/>
  <c r="N1707" i="2"/>
  <c r="L1707" i="2"/>
  <c r="H1707" i="2"/>
  <c r="Q1707" i="2" s="1"/>
  <c r="B1707" i="2"/>
  <c r="P1706" i="2"/>
  <c r="N1706" i="2"/>
  <c r="L1706" i="2"/>
  <c r="H1706" i="2"/>
  <c r="Q1706" i="2" s="1"/>
  <c r="B1706" i="2"/>
  <c r="P1705" i="2"/>
  <c r="N1705" i="2"/>
  <c r="L1705" i="2"/>
  <c r="H1705" i="2"/>
  <c r="Q1705" i="2" s="1"/>
  <c r="B1705" i="2"/>
  <c r="P1704" i="2"/>
  <c r="N1704" i="2"/>
  <c r="L1704" i="2"/>
  <c r="H1704" i="2"/>
  <c r="Q1704" i="2" s="1"/>
  <c r="B1704" i="2"/>
  <c r="P1703" i="2"/>
  <c r="N1703" i="2"/>
  <c r="L1703" i="2"/>
  <c r="H1703" i="2"/>
  <c r="Q1703" i="2" s="1"/>
  <c r="B1703" i="2"/>
  <c r="P1702" i="2"/>
  <c r="N1702" i="2"/>
  <c r="L1702" i="2"/>
  <c r="H1702" i="2"/>
  <c r="Q1702" i="2" s="1"/>
  <c r="B1702" i="2"/>
  <c r="P1701" i="2"/>
  <c r="N1701" i="2"/>
  <c r="L1701" i="2"/>
  <c r="H1701" i="2"/>
  <c r="Q1701" i="2" s="1"/>
  <c r="B1701" i="2"/>
  <c r="P1700" i="2"/>
  <c r="N1700" i="2"/>
  <c r="L1700" i="2"/>
  <c r="H1700" i="2"/>
  <c r="Q1700" i="2" s="1"/>
  <c r="B1700" i="2"/>
  <c r="P1699" i="2"/>
  <c r="N1699" i="2"/>
  <c r="L1699" i="2"/>
  <c r="H1699" i="2"/>
  <c r="Q1699" i="2" s="1"/>
  <c r="B1699" i="2"/>
  <c r="P1698" i="2"/>
  <c r="N1698" i="2"/>
  <c r="L1698" i="2"/>
  <c r="H1698" i="2"/>
  <c r="Q1698" i="2" s="1"/>
  <c r="B1698" i="2"/>
  <c r="P1697" i="2"/>
  <c r="N1697" i="2"/>
  <c r="L1697" i="2"/>
  <c r="H1697" i="2"/>
  <c r="Q1697" i="2" s="1"/>
  <c r="B1697" i="2"/>
  <c r="P1696" i="2"/>
  <c r="N1696" i="2"/>
  <c r="L1696" i="2"/>
  <c r="H1696" i="2"/>
  <c r="Q1696" i="2" s="1"/>
  <c r="B1696" i="2"/>
  <c r="P1694" i="2"/>
  <c r="N1694" i="2"/>
  <c r="L1694" i="2"/>
  <c r="H1694" i="2"/>
  <c r="Q1694" i="2" s="1"/>
  <c r="B1694" i="2"/>
  <c r="P1693" i="2"/>
  <c r="N1693" i="2"/>
  <c r="L1693" i="2"/>
  <c r="H1693" i="2"/>
  <c r="Q1693" i="2" s="1"/>
  <c r="B1693" i="2"/>
  <c r="P1692" i="2"/>
  <c r="N1692" i="2"/>
  <c r="L1692" i="2"/>
  <c r="H1692" i="2"/>
  <c r="Q1692" i="2" s="1"/>
  <c r="B1692" i="2"/>
  <c r="P1695" i="2"/>
  <c r="N1695" i="2"/>
  <c r="L1695" i="2"/>
  <c r="H1695" i="2"/>
  <c r="Q1695" i="2" s="1"/>
  <c r="B1695" i="2"/>
  <c r="P1691" i="2"/>
  <c r="N1691" i="2"/>
  <c r="L1691" i="2"/>
  <c r="H1691" i="2"/>
  <c r="Q1691" i="2" s="1"/>
  <c r="B1691" i="2"/>
  <c r="P1690" i="2"/>
  <c r="N1690" i="2"/>
  <c r="L1690" i="2"/>
  <c r="H1690" i="2"/>
  <c r="Q1690" i="2" s="1"/>
  <c r="B1690" i="2"/>
  <c r="P1689" i="2"/>
  <c r="N1689" i="2"/>
  <c r="H1689" i="2"/>
  <c r="Q1689" i="2" s="1"/>
  <c r="B1689" i="2"/>
  <c r="P1688" i="2"/>
  <c r="N1688" i="2"/>
  <c r="L1688" i="2"/>
  <c r="H1688" i="2"/>
  <c r="Q1688" i="2" s="1"/>
  <c r="B1688" i="2"/>
  <c r="P1687" i="2"/>
  <c r="N1687" i="2"/>
  <c r="L1687" i="2"/>
  <c r="H1687" i="2"/>
  <c r="Q1687" i="2" s="1"/>
  <c r="B1687" i="2"/>
  <c r="P1686" i="2"/>
  <c r="N1686" i="2"/>
  <c r="L1686" i="2"/>
  <c r="H1686" i="2"/>
  <c r="Q1686" i="2" s="1"/>
  <c r="B1686" i="2"/>
  <c r="P1685" i="2"/>
  <c r="N1685" i="2"/>
  <c r="L1685" i="2"/>
  <c r="H1685" i="2"/>
  <c r="Q1685" i="2" s="1"/>
  <c r="B1685" i="2"/>
  <c r="N1684" i="2"/>
  <c r="L1684" i="2"/>
  <c r="H1684" i="2"/>
  <c r="Q1684" i="2" s="1"/>
  <c r="B1684" i="2"/>
  <c r="P1683" i="2"/>
  <c r="N1683" i="2"/>
  <c r="L1683" i="2"/>
  <c r="H1683" i="2"/>
  <c r="Q1683" i="2" s="1"/>
  <c r="B1683" i="2"/>
  <c r="P1682" i="2"/>
  <c r="N1682" i="2"/>
  <c r="L1682" i="2"/>
  <c r="H1682" i="2"/>
  <c r="Q1682" i="2" s="1"/>
  <c r="B1682" i="2"/>
  <c r="P1681" i="2"/>
  <c r="N1681" i="2"/>
  <c r="L1681" i="2"/>
  <c r="H1681" i="2"/>
  <c r="Q1681" i="2" s="1"/>
  <c r="B1681" i="2"/>
  <c r="P1680" i="2"/>
  <c r="L1680" i="2"/>
  <c r="H1680" i="2"/>
  <c r="Q1680" i="2" s="1"/>
  <c r="B1680" i="2"/>
  <c r="P1679" i="2"/>
  <c r="N1679" i="2"/>
  <c r="L1679" i="2"/>
  <c r="H1679" i="2"/>
  <c r="Q1679" i="2" s="1"/>
  <c r="B1679" i="2"/>
  <c r="P1677" i="2"/>
  <c r="N1677" i="2"/>
  <c r="L1677" i="2"/>
  <c r="H1677" i="2"/>
  <c r="Q1677" i="2" s="1"/>
  <c r="B1677" i="2"/>
  <c r="P1676" i="2"/>
  <c r="N1676" i="2"/>
  <c r="L1676" i="2"/>
  <c r="H1676" i="2"/>
  <c r="Q1676" i="2" s="1"/>
  <c r="B1676" i="2"/>
  <c r="P1675" i="2"/>
  <c r="N1675" i="2"/>
  <c r="L1675" i="2"/>
  <c r="H1675" i="2"/>
  <c r="Q1675" i="2" s="1"/>
  <c r="B1675" i="2"/>
  <c r="P1674" i="2"/>
  <c r="N1674" i="2"/>
  <c r="L1674" i="2"/>
  <c r="H1674" i="2"/>
  <c r="Q1674" i="2" s="1"/>
  <c r="B1674" i="2"/>
  <c r="P1673" i="2"/>
  <c r="N1673" i="2"/>
  <c r="L1673" i="2"/>
  <c r="H1673" i="2"/>
  <c r="Q1673" i="2" s="1"/>
  <c r="B1673" i="2"/>
  <c r="P1672" i="2"/>
  <c r="N1672" i="2"/>
  <c r="L1672" i="2"/>
  <c r="H1672" i="2"/>
  <c r="Q1672" i="2" s="1"/>
  <c r="B1672" i="2"/>
  <c r="P1671" i="2"/>
  <c r="N1671" i="2"/>
  <c r="L1671" i="2"/>
  <c r="H1671" i="2"/>
  <c r="Q1671" i="2" s="1"/>
  <c r="B1671" i="2"/>
  <c r="P1670" i="2"/>
  <c r="N1670" i="2"/>
  <c r="L1670" i="2"/>
  <c r="H1670" i="2"/>
  <c r="Q1670" i="2" s="1"/>
  <c r="B1670" i="2"/>
  <c r="P1669" i="2"/>
  <c r="N1669" i="2"/>
  <c r="L1669" i="2"/>
  <c r="H1669" i="2"/>
  <c r="Q1669" i="2" s="1"/>
  <c r="B1669" i="2"/>
  <c r="P1668" i="2"/>
  <c r="N1668" i="2"/>
  <c r="L1668" i="2"/>
  <c r="H1668" i="2"/>
  <c r="Q1668" i="2" s="1"/>
  <c r="B1668" i="2"/>
  <c r="P1667" i="2"/>
  <c r="N1667" i="2"/>
  <c r="L1667" i="2"/>
  <c r="H1667" i="2"/>
  <c r="Q1667" i="2" s="1"/>
  <c r="B1667" i="2"/>
  <c r="P1666" i="2"/>
  <c r="N1666" i="2"/>
  <c r="L1666" i="2"/>
  <c r="H1666" i="2"/>
  <c r="Q1666" i="2" s="1"/>
  <c r="B1666" i="2"/>
  <c r="P1665" i="2"/>
  <c r="N1665" i="2"/>
  <c r="L1665" i="2"/>
  <c r="H1665" i="2"/>
  <c r="Q1665" i="2" s="1"/>
  <c r="B1665" i="2"/>
  <c r="P1664" i="2"/>
  <c r="N1664" i="2"/>
  <c r="L1664" i="2"/>
  <c r="H1664" i="2"/>
  <c r="Q1664" i="2" s="1"/>
  <c r="B1664" i="2"/>
  <c r="P2910" i="2"/>
  <c r="L2910" i="2"/>
  <c r="H2910" i="2"/>
  <c r="Q2910" i="2" s="1"/>
  <c r="B2910" i="2"/>
  <c r="P1663" i="2"/>
  <c r="N1663" i="2"/>
  <c r="L1663" i="2"/>
  <c r="H1663" i="2"/>
  <c r="Q1663" i="2" s="1"/>
  <c r="B1663" i="2"/>
  <c r="P1662" i="2"/>
  <c r="N1662" i="2"/>
  <c r="L1662" i="2"/>
  <c r="H1662" i="2"/>
  <c r="Q1662" i="2" s="1"/>
  <c r="B1662" i="2"/>
  <c r="P1661" i="2"/>
  <c r="N1661" i="2"/>
  <c r="L1661" i="2"/>
  <c r="H1661" i="2"/>
  <c r="Q1661" i="2" s="1"/>
  <c r="B1661" i="2"/>
  <c r="P1660" i="2"/>
  <c r="N1660" i="2"/>
  <c r="L1660" i="2"/>
  <c r="H1660" i="2"/>
  <c r="Q1660" i="2" s="1"/>
  <c r="B1660" i="2"/>
  <c r="P1659" i="2"/>
  <c r="N1659" i="2"/>
  <c r="L1659" i="2"/>
  <c r="H1659" i="2"/>
  <c r="Q1659" i="2" s="1"/>
  <c r="B1659" i="2"/>
  <c r="P1658" i="2"/>
  <c r="N1658" i="2"/>
  <c r="L1658" i="2"/>
  <c r="H1658" i="2"/>
  <c r="Q1658" i="2" s="1"/>
  <c r="B1658" i="2"/>
  <c r="P1657" i="2"/>
  <c r="N1657" i="2"/>
  <c r="L1657" i="2"/>
  <c r="H1657" i="2"/>
  <c r="Q1657" i="2" s="1"/>
  <c r="B1657" i="2"/>
  <c r="P1656" i="2"/>
  <c r="N1656" i="2"/>
  <c r="L1656" i="2"/>
  <c r="H1656" i="2"/>
  <c r="Q1656" i="2" s="1"/>
  <c r="B1656" i="2"/>
  <c r="N1655" i="2"/>
  <c r="L1655" i="2"/>
  <c r="H1655" i="2"/>
  <c r="Q1655" i="2" s="1"/>
  <c r="B1655" i="2"/>
  <c r="P1654" i="2"/>
  <c r="N1654" i="2"/>
  <c r="L1654" i="2"/>
  <c r="H1654" i="2"/>
  <c r="Q1654" i="2" s="1"/>
  <c r="B1654" i="2"/>
  <c r="P1653" i="2"/>
  <c r="N1653" i="2"/>
  <c r="L1653" i="2"/>
  <c r="H1653" i="2"/>
  <c r="Q1653" i="2" s="1"/>
  <c r="B1653" i="2"/>
  <c r="N1652" i="2"/>
  <c r="L1652" i="2"/>
  <c r="H1652" i="2"/>
  <c r="Q1652" i="2" s="1"/>
  <c r="B1652" i="2"/>
  <c r="P1651" i="2"/>
  <c r="N1651" i="2"/>
  <c r="L1651" i="2"/>
  <c r="H1651" i="2"/>
  <c r="Q1651" i="2" s="1"/>
  <c r="B1651" i="2"/>
  <c r="P1650" i="2"/>
  <c r="N1650" i="2"/>
  <c r="L1650" i="2"/>
  <c r="H1650" i="2"/>
  <c r="Q1650" i="2" s="1"/>
  <c r="B1650" i="2"/>
  <c r="P1649" i="2"/>
  <c r="N1649" i="2"/>
  <c r="L1649" i="2"/>
  <c r="H1649" i="2"/>
  <c r="Q1649" i="2" s="1"/>
  <c r="B1649" i="2"/>
  <c r="P1648" i="2"/>
  <c r="N1648" i="2"/>
  <c r="L1648" i="2"/>
  <c r="H1648" i="2"/>
  <c r="Q1648" i="2" s="1"/>
  <c r="B1648" i="2"/>
  <c r="P1647" i="2"/>
  <c r="N1647" i="2"/>
  <c r="L1647" i="2"/>
  <c r="H1647" i="2"/>
  <c r="Q1647" i="2" s="1"/>
  <c r="B1647" i="2"/>
  <c r="P1646" i="2"/>
  <c r="N1646" i="2"/>
  <c r="L1646" i="2"/>
  <c r="H1646" i="2"/>
  <c r="Q1646" i="2" s="1"/>
  <c r="B1646" i="2"/>
  <c r="P1645" i="2"/>
  <c r="N1645" i="2"/>
  <c r="L1645" i="2"/>
  <c r="H1645" i="2"/>
  <c r="Q1645" i="2" s="1"/>
  <c r="B1645" i="2"/>
  <c r="P1644" i="2"/>
  <c r="N1644" i="2"/>
  <c r="H1644" i="2"/>
  <c r="Q1644" i="2" s="1"/>
  <c r="B1644" i="2"/>
  <c r="P1643" i="2"/>
  <c r="N1643" i="2"/>
  <c r="L1643" i="2"/>
  <c r="H1643" i="2"/>
  <c r="Q1643" i="2" s="1"/>
  <c r="B1643" i="2"/>
  <c r="P1642" i="2"/>
  <c r="N1642" i="2"/>
  <c r="L1642" i="2"/>
  <c r="H1642" i="2"/>
  <c r="Q1642" i="2" s="1"/>
  <c r="B1642" i="2"/>
  <c r="P1641" i="2"/>
  <c r="N1641" i="2"/>
  <c r="L1641" i="2"/>
  <c r="H1641" i="2"/>
  <c r="Q1641" i="2" s="1"/>
  <c r="B1641" i="2"/>
  <c r="P1640" i="2"/>
  <c r="N1640" i="2"/>
  <c r="L1640" i="2"/>
  <c r="H1640" i="2"/>
  <c r="Q1640" i="2" s="1"/>
  <c r="B1640" i="2"/>
  <c r="P1639" i="2"/>
  <c r="N1639" i="2"/>
  <c r="L1639" i="2"/>
  <c r="H1639" i="2"/>
  <c r="Q1639" i="2" s="1"/>
  <c r="B1639" i="2"/>
  <c r="P1638" i="2"/>
  <c r="N1638" i="2"/>
  <c r="L1638" i="2"/>
  <c r="H1638" i="2"/>
  <c r="Q1638" i="2" s="1"/>
  <c r="B1638" i="2"/>
  <c r="P1637" i="2"/>
  <c r="N1637" i="2"/>
  <c r="L1637" i="2"/>
  <c r="H1637" i="2"/>
  <c r="Q1637" i="2" s="1"/>
  <c r="B1637" i="2"/>
  <c r="P1636" i="2"/>
  <c r="N1636" i="2"/>
  <c r="L1636" i="2"/>
  <c r="H1636" i="2"/>
  <c r="Q1636" i="2" s="1"/>
  <c r="B1636" i="2"/>
  <c r="P1635" i="2"/>
  <c r="N1635" i="2"/>
  <c r="L1635" i="2"/>
  <c r="H1635" i="2"/>
  <c r="Q1635" i="2" s="1"/>
  <c r="B1635" i="2"/>
  <c r="P1634" i="2"/>
  <c r="N1634" i="2"/>
  <c r="L1634" i="2"/>
  <c r="H1634" i="2"/>
  <c r="Q1634" i="2" s="1"/>
  <c r="B1634" i="2"/>
  <c r="P1633" i="2"/>
  <c r="N1633" i="2"/>
  <c r="L1633" i="2"/>
  <c r="H1633" i="2"/>
  <c r="Q1633" i="2" s="1"/>
  <c r="B1633" i="2"/>
  <c r="P1632" i="2"/>
  <c r="N1632" i="2"/>
  <c r="L1632" i="2"/>
  <c r="H1632" i="2"/>
  <c r="Q1632" i="2" s="1"/>
  <c r="B1632" i="2"/>
  <c r="P1631" i="2"/>
  <c r="N1631" i="2"/>
  <c r="L1631" i="2"/>
  <c r="H1631" i="2"/>
  <c r="Q1631" i="2" s="1"/>
  <c r="B1631" i="2"/>
  <c r="P2901" i="2"/>
  <c r="N2901" i="2"/>
  <c r="L2901" i="2"/>
  <c r="H2901" i="2"/>
  <c r="Q2901" i="2" s="1"/>
  <c r="B2901" i="2"/>
  <c r="P1630" i="2"/>
  <c r="N1630" i="2"/>
  <c r="L1630" i="2"/>
  <c r="H1630" i="2"/>
  <c r="Q1630" i="2" s="1"/>
  <c r="B1630" i="2"/>
  <c r="P1629" i="2"/>
  <c r="N1629" i="2"/>
  <c r="L1629" i="2"/>
  <c r="H1629" i="2"/>
  <c r="Q1629" i="2" s="1"/>
  <c r="B1629" i="2"/>
  <c r="P1628" i="2"/>
  <c r="N1628" i="2"/>
  <c r="L1628" i="2"/>
  <c r="H1628" i="2"/>
  <c r="Q1628" i="2" s="1"/>
  <c r="B1628" i="2"/>
  <c r="P1627" i="2"/>
  <c r="N1627" i="2"/>
  <c r="L1627" i="2"/>
  <c r="H1627" i="2"/>
  <c r="Q1627" i="2" s="1"/>
  <c r="B1627" i="2"/>
  <c r="P1626" i="2"/>
  <c r="N1626" i="2"/>
  <c r="L1626" i="2"/>
  <c r="H1626" i="2"/>
  <c r="Q1626" i="2" s="1"/>
  <c r="B1626" i="2"/>
  <c r="P1625" i="2"/>
  <c r="N1625" i="2"/>
  <c r="L1625" i="2"/>
  <c r="H1625" i="2"/>
  <c r="Q1625" i="2" s="1"/>
  <c r="B1625" i="2"/>
  <c r="P1624" i="2"/>
  <c r="N1624" i="2"/>
  <c r="L1624" i="2"/>
  <c r="H1624" i="2"/>
  <c r="Q1624" i="2" s="1"/>
  <c r="B1624" i="2"/>
  <c r="P1623" i="2"/>
  <c r="N1623" i="2"/>
  <c r="L1623" i="2"/>
  <c r="H1623" i="2"/>
  <c r="Q1623" i="2" s="1"/>
  <c r="B1623" i="2"/>
  <c r="P1622" i="2"/>
  <c r="N1622" i="2"/>
  <c r="L1622" i="2"/>
  <c r="H1622" i="2"/>
  <c r="Q1622" i="2" s="1"/>
  <c r="B1622" i="2"/>
  <c r="P1621" i="2"/>
  <c r="N1621" i="2"/>
  <c r="L1621" i="2"/>
  <c r="H1621" i="2"/>
  <c r="Q1621" i="2" s="1"/>
  <c r="B1621" i="2"/>
  <c r="N1620" i="2"/>
  <c r="L1620" i="2"/>
  <c r="H1620" i="2"/>
  <c r="Q1620" i="2" s="1"/>
  <c r="B1620" i="2"/>
  <c r="P1619" i="2"/>
  <c r="N1619" i="2"/>
  <c r="H1619" i="2"/>
  <c r="Q1619" i="2" s="1"/>
  <c r="B1619" i="2"/>
  <c r="P1618" i="2"/>
  <c r="N1618" i="2"/>
  <c r="L1618" i="2"/>
  <c r="H1618" i="2"/>
  <c r="Q1618" i="2" s="1"/>
  <c r="B1618" i="2"/>
  <c r="N2899" i="2"/>
  <c r="L2899" i="2"/>
  <c r="H2899" i="2"/>
  <c r="Q2899" i="2" s="1"/>
  <c r="B2899" i="2"/>
  <c r="N1617" i="2"/>
  <c r="L1617" i="2"/>
  <c r="H1617" i="2"/>
  <c r="Q1617" i="2" s="1"/>
  <c r="B1617" i="2"/>
  <c r="P1616" i="2"/>
  <c r="N1616" i="2"/>
  <c r="L1616" i="2"/>
  <c r="H1616" i="2"/>
  <c r="Q1616" i="2" s="1"/>
  <c r="B1616" i="2"/>
  <c r="P1615" i="2"/>
  <c r="N1615" i="2"/>
  <c r="L1615" i="2"/>
  <c r="H1615" i="2"/>
  <c r="Q1615" i="2" s="1"/>
  <c r="B1615" i="2"/>
  <c r="P1614" i="2"/>
  <c r="N1614" i="2"/>
  <c r="L1614" i="2"/>
  <c r="H1614" i="2"/>
  <c r="Q1614" i="2" s="1"/>
  <c r="B1614" i="2"/>
  <c r="P1613" i="2"/>
  <c r="N1613" i="2"/>
  <c r="L1613" i="2"/>
  <c r="H1613" i="2"/>
  <c r="Q1613" i="2" s="1"/>
  <c r="B1613" i="2"/>
  <c r="P1612" i="2"/>
  <c r="N1612" i="2"/>
  <c r="L1612" i="2"/>
  <c r="H1612" i="2"/>
  <c r="Q1612" i="2" s="1"/>
  <c r="B1612" i="2"/>
  <c r="P1611" i="2"/>
  <c r="N1611" i="2"/>
  <c r="L1611" i="2"/>
  <c r="H1611" i="2"/>
  <c r="Q1611" i="2" s="1"/>
  <c r="B1611" i="2"/>
  <c r="P1610" i="2"/>
  <c r="N1610" i="2"/>
  <c r="L1610" i="2"/>
  <c r="H1610" i="2"/>
  <c r="Q1610" i="2" s="1"/>
  <c r="B1610" i="2"/>
  <c r="P1609" i="2"/>
  <c r="N1609" i="2"/>
  <c r="L1609" i="2"/>
  <c r="H1609" i="2"/>
  <c r="Q1609" i="2" s="1"/>
  <c r="B1609" i="2"/>
  <c r="P1608" i="2"/>
  <c r="N1608" i="2"/>
  <c r="L1608" i="2"/>
  <c r="H1608" i="2"/>
  <c r="Q1608" i="2" s="1"/>
  <c r="B1608" i="2"/>
  <c r="P1607" i="2"/>
  <c r="N1607" i="2"/>
  <c r="L1607" i="2"/>
  <c r="H1607" i="2"/>
  <c r="Q1607" i="2" s="1"/>
  <c r="B1607" i="2"/>
  <c r="L1606" i="2"/>
  <c r="H1606" i="2"/>
  <c r="Q1606" i="2" s="1"/>
  <c r="B1606" i="2"/>
  <c r="P1605" i="2"/>
  <c r="N1605" i="2"/>
  <c r="L1605" i="2"/>
  <c r="H1605" i="2"/>
  <c r="Q1605" i="2" s="1"/>
  <c r="B1605" i="2"/>
  <c r="P1604" i="2"/>
  <c r="N1604" i="2"/>
  <c r="L1604" i="2"/>
  <c r="H1604" i="2"/>
  <c r="Q1604" i="2" s="1"/>
  <c r="B1604" i="2"/>
  <c r="P1603" i="2"/>
  <c r="N1603" i="2"/>
  <c r="L1603" i="2"/>
  <c r="H1603" i="2"/>
  <c r="Q1603" i="2" s="1"/>
  <c r="B1603" i="2"/>
  <c r="P2894" i="2"/>
  <c r="N2894" i="2"/>
  <c r="L2894" i="2"/>
  <c r="H2894" i="2"/>
  <c r="Q2894" i="2" s="1"/>
  <c r="B2894" i="2"/>
  <c r="P1602" i="2"/>
  <c r="N1602" i="2"/>
  <c r="L1602" i="2"/>
  <c r="H1602" i="2"/>
  <c r="Q1602" i="2" s="1"/>
  <c r="B1602" i="2"/>
  <c r="P1601" i="2"/>
  <c r="N1601" i="2"/>
  <c r="L1601" i="2"/>
  <c r="H1601" i="2"/>
  <c r="Q1601" i="2" s="1"/>
  <c r="B1601" i="2"/>
  <c r="P1600" i="2"/>
  <c r="N1600" i="2"/>
  <c r="L1600" i="2"/>
  <c r="H1600" i="2"/>
  <c r="Q1600" i="2" s="1"/>
  <c r="B1600" i="2"/>
  <c r="P1599" i="2"/>
  <c r="N1599" i="2"/>
  <c r="L1599" i="2"/>
  <c r="H1599" i="2"/>
  <c r="Q1599" i="2" s="1"/>
  <c r="B1599" i="2"/>
  <c r="P1598" i="2"/>
  <c r="N1598" i="2"/>
  <c r="L1598" i="2"/>
  <c r="H1598" i="2"/>
  <c r="Q1598" i="2" s="1"/>
  <c r="B1598" i="2"/>
  <c r="P1597" i="2"/>
  <c r="N1597" i="2"/>
  <c r="L1597" i="2"/>
  <c r="H1597" i="2"/>
  <c r="Q1597" i="2" s="1"/>
  <c r="B1597" i="2"/>
  <c r="N1596" i="2"/>
  <c r="L1596" i="2"/>
  <c r="H1596" i="2"/>
  <c r="Q1596" i="2" s="1"/>
  <c r="B1596" i="2"/>
  <c r="N1595" i="2"/>
  <c r="L1595" i="2"/>
  <c r="H1595" i="2"/>
  <c r="Q1595" i="2" s="1"/>
  <c r="B1595" i="2"/>
  <c r="P1594" i="2"/>
  <c r="N1594" i="2"/>
  <c r="L1594" i="2"/>
  <c r="H1594" i="2"/>
  <c r="Q1594" i="2" s="1"/>
  <c r="B1594" i="2"/>
  <c r="P1593" i="2"/>
  <c r="N1593" i="2"/>
  <c r="L1593" i="2"/>
  <c r="H1593" i="2"/>
  <c r="Q1593" i="2" s="1"/>
  <c r="B1593" i="2"/>
  <c r="P1591" i="2"/>
  <c r="N1591" i="2"/>
  <c r="L1591" i="2"/>
  <c r="H1591" i="2"/>
  <c r="Q1591" i="2" s="1"/>
  <c r="B1591" i="2"/>
  <c r="P1590" i="2"/>
  <c r="N1590" i="2"/>
  <c r="L1590" i="2"/>
  <c r="H1590" i="2"/>
  <c r="Q1590" i="2" s="1"/>
  <c r="B1590" i="2"/>
  <c r="P1589" i="2"/>
  <c r="N1589" i="2"/>
  <c r="L1589" i="2"/>
  <c r="H1589" i="2"/>
  <c r="Q1589" i="2" s="1"/>
  <c r="B1589" i="2"/>
  <c r="P1588" i="2"/>
  <c r="N1588" i="2"/>
  <c r="L1588" i="2"/>
  <c r="H1588" i="2"/>
  <c r="Q1588" i="2" s="1"/>
  <c r="B1588" i="2"/>
  <c r="P1587" i="2"/>
  <c r="N1587" i="2"/>
  <c r="L1587" i="2"/>
  <c r="H1587" i="2"/>
  <c r="Q1587" i="2" s="1"/>
  <c r="B1587" i="2"/>
  <c r="P1586" i="2"/>
  <c r="N1586" i="2"/>
  <c r="L1586" i="2"/>
  <c r="H1586" i="2"/>
  <c r="Q1586" i="2" s="1"/>
  <c r="B1586" i="2"/>
  <c r="P1585" i="2"/>
  <c r="N1585" i="2"/>
  <c r="L1585" i="2"/>
  <c r="H1585" i="2"/>
  <c r="Q1585" i="2" s="1"/>
  <c r="B1585" i="2"/>
  <c r="P1584" i="2"/>
  <c r="N1584" i="2"/>
  <c r="L1584" i="2"/>
  <c r="H1584" i="2"/>
  <c r="Q1584" i="2" s="1"/>
  <c r="B1584" i="2"/>
  <c r="P1583" i="2"/>
  <c r="N1583" i="2"/>
  <c r="L1583" i="2"/>
  <c r="H1583" i="2"/>
  <c r="Q1583" i="2" s="1"/>
  <c r="B1583" i="2"/>
  <c r="P1582" i="2"/>
  <c r="N1582" i="2"/>
  <c r="L1582" i="2"/>
  <c r="H1582" i="2"/>
  <c r="Q1582" i="2" s="1"/>
  <c r="B1582" i="2"/>
  <c r="P1581" i="2"/>
  <c r="N1581" i="2"/>
  <c r="L1581" i="2"/>
  <c r="H1581" i="2"/>
  <c r="Q1581" i="2" s="1"/>
  <c r="B1581" i="2"/>
  <c r="P1580" i="2"/>
  <c r="N1580" i="2"/>
  <c r="L1580" i="2"/>
  <c r="H1580" i="2"/>
  <c r="Q1580" i="2" s="1"/>
  <c r="B1580" i="2"/>
  <c r="P1579" i="2"/>
  <c r="N1579" i="2"/>
  <c r="L1579" i="2"/>
  <c r="H1579" i="2"/>
  <c r="Q1579" i="2" s="1"/>
  <c r="B1579" i="2"/>
  <c r="N1578" i="2"/>
  <c r="H1578" i="2"/>
  <c r="Q1578" i="2" s="1"/>
  <c r="B1578" i="2"/>
  <c r="P1577" i="2"/>
  <c r="N1577" i="2"/>
  <c r="L1577" i="2"/>
  <c r="H1577" i="2"/>
  <c r="Q1577" i="2" s="1"/>
  <c r="B1577" i="2"/>
  <c r="N2887" i="2"/>
  <c r="H2887" i="2"/>
  <c r="Q2887" i="2" s="1"/>
  <c r="B2887" i="2"/>
  <c r="P1576" i="2"/>
  <c r="N1576" i="2"/>
  <c r="L1576" i="2"/>
  <c r="H1576" i="2"/>
  <c r="Q1576" i="2" s="1"/>
  <c r="B1576" i="2"/>
  <c r="P1575" i="2"/>
  <c r="N1575" i="2"/>
  <c r="L1575" i="2"/>
  <c r="H1575" i="2"/>
  <c r="Q1575" i="2" s="1"/>
  <c r="B1575" i="2"/>
  <c r="P1574" i="2"/>
  <c r="N1574" i="2"/>
  <c r="L1574" i="2"/>
  <c r="H1574" i="2"/>
  <c r="Q1574" i="2" s="1"/>
  <c r="B1574" i="2"/>
  <c r="P1573" i="2"/>
  <c r="N1573" i="2"/>
  <c r="L1573" i="2"/>
  <c r="H1573" i="2"/>
  <c r="Q1573" i="2" s="1"/>
  <c r="B1573" i="2"/>
  <c r="P1572" i="2"/>
  <c r="N1572" i="2"/>
  <c r="L1572" i="2"/>
  <c r="H1572" i="2"/>
  <c r="Q1572" i="2" s="1"/>
  <c r="B1572" i="2"/>
  <c r="P1571" i="2"/>
  <c r="N1571" i="2"/>
  <c r="L1571" i="2"/>
  <c r="H1571" i="2"/>
  <c r="Q1571" i="2" s="1"/>
  <c r="B1571" i="2"/>
  <c r="P1570" i="2"/>
  <c r="N1570" i="2"/>
  <c r="L1570" i="2"/>
  <c r="H1570" i="2"/>
  <c r="Q1570" i="2" s="1"/>
  <c r="B1570" i="2"/>
  <c r="P1569" i="2"/>
  <c r="N1569" i="2"/>
  <c r="L1569" i="2"/>
  <c r="H1569" i="2"/>
  <c r="Q1569" i="2" s="1"/>
  <c r="B1569" i="2"/>
  <c r="P1568" i="2"/>
  <c r="N1568" i="2"/>
  <c r="L1568" i="2"/>
  <c r="H1568" i="2"/>
  <c r="Q1568" i="2" s="1"/>
  <c r="B1568" i="2"/>
  <c r="N1567" i="2"/>
  <c r="L1567" i="2"/>
  <c r="H1567" i="2"/>
  <c r="Q1567" i="2" s="1"/>
  <c r="B1567" i="2"/>
  <c r="P1566" i="2"/>
  <c r="N1566" i="2"/>
  <c r="L1566" i="2"/>
  <c r="H1566" i="2"/>
  <c r="Q1566" i="2" s="1"/>
  <c r="B1566" i="2"/>
  <c r="P1565" i="2"/>
  <c r="N1565" i="2"/>
  <c r="L1565" i="2"/>
  <c r="H1565" i="2"/>
  <c r="Q1565" i="2" s="1"/>
  <c r="B1565" i="2"/>
  <c r="P1564" i="2"/>
  <c r="N1564" i="2"/>
  <c r="L1564" i="2"/>
  <c r="H1564" i="2"/>
  <c r="Q1564" i="2" s="1"/>
  <c r="B1564" i="2"/>
  <c r="P1563" i="2"/>
  <c r="N1563" i="2"/>
  <c r="L1563" i="2"/>
  <c r="H1563" i="2"/>
  <c r="Q1563" i="2" s="1"/>
  <c r="B1563" i="2"/>
  <c r="P1562" i="2"/>
  <c r="N1562" i="2"/>
  <c r="L1562" i="2"/>
  <c r="H1562" i="2"/>
  <c r="Q1562" i="2" s="1"/>
  <c r="B1562" i="2"/>
  <c r="P1561" i="2"/>
  <c r="N1561" i="2"/>
  <c r="H1561" i="2"/>
  <c r="Q1561" i="2" s="1"/>
  <c r="B1561" i="2"/>
  <c r="P1560" i="2"/>
  <c r="N1560" i="2"/>
  <c r="H1560" i="2"/>
  <c r="Q1560" i="2" s="1"/>
  <c r="B1560" i="2"/>
  <c r="P1559" i="2"/>
  <c r="N1559" i="2"/>
  <c r="L1559" i="2"/>
  <c r="H1559" i="2"/>
  <c r="Q1559" i="2" s="1"/>
  <c r="B1559" i="2"/>
  <c r="P1558" i="2"/>
  <c r="N1558" i="2"/>
  <c r="L1558" i="2"/>
  <c r="H1558" i="2"/>
  <c r="Q1558" i="2" s="1"/>
  <c r="B1558" i="2"/>
  <c r="P1557" i="2"/>
  <c r="N1557" i="2"/>
  <c r="L1557" i="2"/>
  <c r="H1557" i="2"/>
  <c r="Q1557" i="2" s="1"/>
  <c r="B1557" i="2"/>
  <c r="P1556" i="2"/>
  <c r="N1556" i="2"/>
  <c r="L1556" i="2"/>
  <c r="H1556" i="2"/>
  <c r="Q1556" i="2" s="1"/>
  <c r="B1556" i="2"/>
  <c r="P1555" i="2"/>
  <c r="N1555" i="2"/>
  <c r="L1555" i="2"/>
  <c r="H1555" i="2"/>
  <c r="Q1555" i="2" s="1"/>
  <c r="B1555" i="2"/>
  <c r="P1551" i="2"/>
  <c r="N1551" i="2"/>
  <c r="L1551" i="2"/>
  <c r="H1551" i="2"/>
  <c r="Q1551" i="2" s="1"/>
  <c r="B1551" i="2"/>
  <c r="P2869" i="2"/>
  <c r="N2869" i="2"/>
  <c r="H2869" i="2"/>
  <c r="Q2869" i="2" s="1"/>
  <c r="B2869" i="2"/>
  <c r="P1549" i="2"/>
  <c r="N1549" i="2"/>
  <c r="L1549" i="2"/>
  <c r="H1549" i="2"/>
  <c r="Q1549" i="2" s="1"/>
  <c r="B1549" i="2"/>
  <c r="P1548" i="2"/>
  <c r="N1548" i="2"/>
  <c r="L1548" i="2"/>
  <c r="H1548" i="2"/>
  <c r="Q1548" i="2" s="1"/>
  <c r="B1548" i="2"/>
  <c r="P1546" i="2"/>
  <c r="N1546" i="2"/>
  <c r="L1546" i="2"/>
  <c r="H1546" i="2"/>
  <c r="Q1546" i="2" s="1"/>
  <c r="B1546" i="2"/>
  <c r="P1547" i="2"/>
  <c r="N1547" i="2"/>
  <c r="L1547" i="2"/>
  <c r="H1547" i="2"/>
  <c r="Q1547" i="2" s="1"/>
  <c r="B1547" i="2"/>
  <c r="P1545" i="2"/>
  <c r="N1545" i="2"/>
  <c r="L1545" i="2"/>
  <c r="H1545" i="2"/>
  <c r="Q1545" i="2" s="1"/>
  <c r="B1545" i="2"/>
  <c r="P1544" i="2"/>
  <c r="N1544" i="2"/>
  <c r="L1544" i="2"/>
  <c r="H1544" i="2"/>
  <c r="Q1544" i="2" s="1"/>
  <c r="B1544" i="2"/>
  <c r="P1542" i="2"/>
  <c r="N1542" i="2"/>
  <c r="L1542" i="2"/>
  <c r="H1542" i="2"/>
  <c r="Q1542" i="2" s="1"/>
  <c r="B1542" i="2"/>
  <c r="P1543" i="2"/>
  <c r="N1543" i="2"/>
  <c r="L1543" i="2"/>
  <c r="H1543" i="2"/>
  <c r="Q1543" i="2" s="1"/>
  <c r="B1543" i="2"/>
  <c r="P1541" i="2"/>
  <c r="N1541" i="2"/>
  <c r="L1541" i="2"/>
  <c r="H1541" i="2"/>
  <c r="Q1541" i="2" s="1"/>
  <c r="B1541" i="2"/>
  <c r="P1540" i="2"/>
  <c r="N1540" i="2"/>
  <c r="L1540" i="2"/>
  <c r="H1540" i="2"/>
  <c r="Q1540" i="2" s="1"/>
  <c r="B1540" i="2"/>
  <c r="P1539" i="2"/>
  <c r="N1539" i="2"/>
  <c r="L1539" i="2"/>
  <c r="H1539" i="2"/>
  <c r="Q1539" i="2" s="1"/>
  <c r="B1539" i="2"/>
  <c r="P1538" i="2"/>
  <c r="N1538" i="2"/>
  <c r="L1538" i="2"/>
  <c r="H1538" i="2"/>
  <c r="Q1538" i="2" s="1"/>
  <c r="B1538" i="2"/>
  <c r="P1537" i="2"/>
  <c r="N1537" i="2"/>
  <c r="L1537" i="2"/>
  <c r="H1537" i="2"/>
  <c r="Q1537" i="2" s="1"/>
  <c r="B1537" i="2"/>
  <c r="P1536" i="2"/>
  <c r="H1536" i="2"/>
  <c r="Q1536" i="2" s="1"/>
  <c r="B1536" i="2"/>
  <c r="P1535" i="2"/>
  <c r="N1535" i="2"/>
  <c r="L1535" i="2"/>
  <c r="H1535" i="2"/>
  <c r="Q1535" i="2" s="1"/>
  <c r="B1535" i="2"/>
  <c r="N1533" i="2"/>
  <c r="L1533" i="2"/>
  <c r="H1533" i="2"/>
  <c r="Q1533" i="2" s="1"/>
  <c r="B1533" i="2"/>
  <c r="P1532" i="2"/>
  <c r="N1532" i="2"/>
  <c r="L1532" i="2"/>
  <c r="H1532" i="2"/>
  <c r="Q1532" i="2" s="1"/>
  <c r="B1532" i="2"/>
  <c r="P1531" i="2"/>
  <c r="N1531" i="2"/>
  <c r="L1531" i="2"/>
  <c r="H1531" i="2"/>
  <c r="Q1531" i="2" s="1"/>
  <c r="B1531" i="2"/>
  <c r="P1530" i="2"/>
  <c r="N1530" i="2"/>
  <c r="L1530" i="2"/>
  <c r="H1530" i="2"/>
  <c r="Q1530" i="2" s="1"/>
  <c r="B1530" i="2"/>
  <c r="P1529" i="2"/>
  <c r="N1529" i="2"/>
  <c r="L1529" i="2"/>
  <c r="H1529" i="2"/>
  <c r="Q1529" i="2" s="1"/>
  <c r="B1529" i="2"/>
  <c r="P1528" i="2"/>
  <c r="N1528" i="2"/>
  <c r="H1528" i="2"/>
  <c r="Q1528" i="2" s="1"/>
  <c r="B1528" i="2"/>
  <c r="N2861" i="2"/>
  <c r="L2861" i="2"/>
  <c r="H2861" i="2"/>
  <c r="Q2861" i="2" s="1"/>
  <c r="B2861" i="2"/>
  <c r="P1527" i="2"/>
  <c r="N1527" i="2"/>
  <c r="L1527" i="2"/>
  <c r="H1527" i="2"/>
  <c r="Q1527" i="2" s="1"/>
  <c r="B1527" i="2"/>
  <c r="N1526" i="2"/>
  <c r="H1526" i="2"/>
  <c r="Q1526" i="2" s="1"/>
  <c r="B1526" i="2"/>
  <c r="P2863" i="2"/>
  <c r="H2863" i="2"/>
  <c r="Q2863" i="2" s="1"/>
  <c r="B2863" i="2"/>
  <c r="P1525" i="2"/>
  <c r="N1525" i="2"/>
  <c r="L1525" i="2"/>
  <c r="H1525" i="2"/>
  <c r="Q1525" i="2" s="1"/>
  <c r="B1525" i="2"/>
  <c r="N1524" i="2"/>
  <c r="L1524" i="2"/>
  <c r="H1524" i="2"/>
  <c r="Q1524" i="2" s="1"/>
  <c r="B1524" i="2"/>
  <c r="N1523" i="2"/>
  <c r="H1523" i="2"/>
  <c r="Q1523" i="2" s="1"/>
  <c r="B1523" i="2"/>
  <c r="P1522" i="2"/>
  <c r="N1522" i="2"/>
  <c r="L1522" i="2"/>
  <c r="H1522" i="2"/>
  <c r="Q1522" i="2" s="1"/>
  <c r="B1522" i="2"/>
  <c r="P1520" i="2"/>
  <c r="N1520" i="2"/>
  <c r="L1520" i="2"/>
  <c r="H1520" i="2"/>
  <c r="Q1520" i="2" s="1"/>
  <c r="B1520" i="2"/>
  <c r="P1516" i="2"/>
  <c r="N1516" i="2"/>
  <c r="L1516" i="2"/>
  <c r="H1516" i="2"/>
  <c r="Q1516" i="2" s="1"/>
  <c r="B1516" i="2"/>
  <c r="P2857" i="2"/>
  <c r="N2857" i="2"/>
  <c r="H2857" i="2"/>
  <c r="Q2857" i="2" s="1"/>
  <c r="B2857" i="2"/>
  <c r="P1515" i="2"/>
  <c r="N1515" i="2"/>
  <c r="L1515" i="2"/>
  <c r="H1515" i="2"/>
  <c r="Q1515" i="2" s="1"/>
  <c r="B1515" i="2"/>
  <c r="P1513" i="2"/>
  <c r="N1513" i="2"/>
  <c r="L1513" i="2"/>
  <c r="H1513" i="2"/>
  <c r="Q1513" i="2" s="1"/>
  <c r="B1513" i="2"/>
  <c r="P1512" i="2"/>
  <c r="N1512" i="2"/>
  <c r="L1512" i="2"/>
  <c r="H1512" i="2"/>
  <c r="Q1512" i="2" s="1"/>
  <c r="B1512" i="2"/>
  <c r="N1511" i="2"/>
  <c r="H1511" i="2"/>
  <c r="Q1511" i="2" s="1"/>
  <c r="B1511" i="2"/>
  <c r="P1510" i="2"/>
  <c r="N1510" i="2"/>
  <c r="L1510" i="2"/>
  <c r="H1510" i="2"/>
  <c r="Q1510" i="2" s="1"/>
  <c r="B1510" i="2"/>
  <c r="P1509" i="2"/>
  <c r="N1509" i="2"/>
  <c r="L1509" i="2"/>
  <c r="H1509" i="2"/>
  <c r="Q1509" i="2" s="1"/>
  <c r="B1509" i="2"/>
  <c r="H2846" i="2"/>
  <c r="Q2846" i="2" s="1"/>
  <c r="B2846" i="2"/>
  <c r="H2844" i="2"/>
  <c r="Q2844" i="2" s="1"/>
  <c r="B2844" i="2"/>
  <c r="P1506" i="2"/>
  <c r="N1506" i="2"/>
  <c r="L1506" i="2"/>
  <c r="H1506" i="2"/>
  <c r="Q1506" i="2" s="1"/>
  <c r="B1506" i="2"/>
  <c r="P1505" i="2"/>
  <c r="N1505" i="2"/>
  <c r="L1505" i="2"/>
  <c r="H1505" i="2"/>
  <c r="Q1505" i="2" s="1"/>
  <c r="B1505" i="2"/>
  <c r="P1504" i="2"/>
  <c r="N1504" i="2"/>
  <c r="L1504" i="2"/>
  <c r="H1504" i="2"/>
  <c r="Q1504" i="2" s="1"/>
  <c r="B1504" i="2"/>
  <c r="P1503" i="2"/>
  <c r="N1503" i="2"/>
  <c r="L1503" i="2"/>
  <c r="H1503" i="2"/>
  <c r="Q1503" i="2" s="1"/>
  <c r="B1503" i="2"/>
  <c r="N1496" i="2"/>
  <c r="L1496" i="2"/>
  <c r="H1496" i="2"/>
  <c r="Q1496" i="2" s="1"/>
  <c r="B1496" i="2"/>
  <c r="P1495" i="2"/>
  <c r="N1495" i="2"/>
  <c r="L1495" i="2"/>
  <c r="H1495" i="2"/>
  <c r="Q1495" i="2" s="1"/>
  <c r="B1495" i="2"/>
  <c r="P1494" i="2"/>
  <c r="N1494" i="2"/>
  <c r="L1494" i="2"/>
  <c r="H1494" i="2"/>
  <c r="Q1494" i="2" s="1"/>
  <c r="B1494" i="2"/>
  <c r="P1493" i="2"/>
  <c r="N1493" i="2"/>
  <c r="L1493" i="2"/>
  <c r="H1493" i="2"/>
  <c r="Q1493" i="2" s="1"/>
  <c r="B1493" i="2"/>
  <c r="P1492" i="2"/>
  <c r="N1492" i="2"/>
  <c r="L1492" i="2"/>
  <c r="H1492" i="2"/>
  <c r="Q1492" i="2" s="1"/>
  <c r="B1492" i="2"/>
  <c r="P1491" i="2"/>
  <c r="N1491" i="2"/>
  <c r="L1491" i="2"/>
  <c r="H1491" i="2"/>
  <c r="Q1491" i="2" s="1"/>
  <c r="B1491" i="2"/>
  <c r="P1490" i="2"/>
  <c r="N1490" i="2"/>
  <c r="L1490" i="2"/>
  <c r="H1490" i="2"/>
  <c r="Q1490" i="2" s="1"/>
  <c r="B1490" i="2"/>
  <c r="P1489" i="2"/>
  <c r="N1489" i="2"/>
  <c r="L1489" i="2"/>
  <c r="H1489" i="2"/>
  <c r="Q1489" i="2" s="1"/>
  <c r="B1489" i="2"/>
  <c r="P1488" i="2"/>
  <c r="N1488" i="2"/>
  <c r="L1488" i="2"/>
  <c r="H1488" i="2"/>
  <c r="Q1488" i="2" s="1"/>
  <c r="B1488" i="2"/>
  <c r="P1487" i="2"/>
  <c r="N1487" i="2"/>
  <c r="L1487" i="2"/>
  <c r="H1487" i="2"/>
  <c r="Q1487" i="2" s="1"/>
  <c r="B1487" i="2"/>
  <c r="P1486" i="2"/>
  <c r="N1486" i="2"/>
  <c r="L1486" i="2"/>
  <c r="H1486" i="2"/>
  <c r="Q1486" i="2" s="1"/>
  <c r="B1486" i="2"/>
  <c r="P1485" i="2"/>
  <c r="N1485" i="2"/>
  <c r="L1485" i="2"/>
  <c r="H1485" i="2"/>
  <c r="Q1485" i="2" s="1"/>
  <c r="B1485" i="2"/>
  <c r="P1484" i="2"/>
  <c r="N1484" i="2"/>
  <c r="L1484" i="2"/>
  <c r="H1484" i="2"/>
  <c r="Q1484" i="2" s="1"/>
  <c r="B1484" i="2"/>
  <c r="P1483" i="2"/>
  <c r="N1483" i="2"/>
  <c r="L1483" i="2"/>
  <c r="H1483" i="2"/>
  <c r="Q1483" i="2" s="1"/>
  <c r="B1483" i="2"/>
  <c r="P1482" i="2"/>
  <c r="N1482" i="2"/>
  <c r="L1482" i="2"/>
  <c r="H1482" i="2"/>
  <c r="Q1482" i="2" s="1"/>
  <c r="B1482" i="2"/>
  <c r="P1481" i="2"/>
  <c r="N1481" i="2"/>
  <c r="L1481" i="2"/>
  <c r="H1481" i="2"/>
  <c r="Q1481" i="2" s="1"/>
  <c r="B1481" i="2"/>
  <c r="P1480" i="2"/>
  <c r="N1480" i="2"/>
  <c r="L1480" i="2"/>
  <c r="H1480" i="2"/>
  <c r="Q1480" i="2" s="1"/>
  <c r="B1480" i="2"/>
  <c r="P1479" i="2"/>
  <c r="N1479" i="2"/>
  <c r="L1479" i="2"/>
  <c r="H1479" i="2"/>
  <c r="Q1479" i="2" s="1"/>
  <c r="B1479" i="2"/>
  <c r="P1478" i="2"/>
  <c r="N1478" i="2"/>
  <c r="L1478" i="2"/>
  <c r="H1478" i="2"/>
  <c r="Q1478" i="2" s="1"/>
  <c r="B1478" i="2"/>
  <c r="P1477" i="2"/>
  <c r="N1477" i="2"/>
  <c r="L1477" i="2"/>
  <c r="H1477" i="2"/>
  <c r="Q1477" i="2" s="1"/>
  <c r="B1477" i="2"/>
  <c r="P1476" i="2"/>
  <c r="N1476" i="2"/>
  <c r="L1476" i="2"/>
  <c r="H1476" i="2"/>
  <c r="Q1476" i="2" s="1"/>
  <c r="B1476" i="2"/>
  <c r="P1475" i="2"/>
  <c r="N1475" i="2"/>
  <c r="L1475" i="2"/>
  <c r="H1475" i="2"/>
  <c r="Q1475" i="2" s="1"/>
  <c r="B1475" i="2"/>
  <c r="P1474" i="2"/>
  <c r="N1474" i="2"/>
  <c r="L1474" i="2"/>
  <c r="H1474" i="2"/>
  <c r="Q1474" i="2" s="1"/>
  <c r="B1474" i="2"/>
  <c r="P1473" i="2"/>
  <c r="N1473" i="2"/>
  <c r="L1473" i="2"/>
  <c r="H1473" i="2"/>
  <c r="Q1473" i="2" s="1"/>
  <c r="B1473" i="2"/>
  <c r="P1472" i="2"/>
  <c r="N1472" i="2"/>
  <c r="L1472" i="2"/>
  <c r="H1472" i="2"/>
  <c r="Q1472" i="2" s="1"/>
  <c r="B1472" i="2"/>
  <c r="P1471" i="2"/>
  <c r="N1471" i="2"/>
  <c r="L1471" i="2"/>
  <c r="H1471" i="2"/>
  <c r="Q1471" i="2" s="1"/>
  <c r="B1471" i="2"/>
  <c r="P1470" i="2"/>
  <c r="N1470" i="2"/>
  <c r="L1470" i="2"/>
  <c r="H1470" i="2"/>
  <c r="Q1470" i="2" s="1"/>
  <c r="B1470" i="2"/>
  <c r="P1469" i="2"/>
  <c r="N1469" i="2"/>
  <c r="L1469" i="2"/>
  <c r="H1469" i="2"/>
  <c r="Q1469" i="2" s="1"/>
  <c r="B1469" i="2"/>
  <c r="P1468" i="2"/>
  <c r="N1468" i="2"/>
  <c r="L1468" i="2"/>
  <c r="H1468" i="2"/>
  <c r="Q1468" i="2" s="1"/>
  <c r="B1468" i="2"/>
  <c r="P1467" i="2"/>
  <c r="N1467" i="2"/>
  <c r="L1467" i="2"/>
  <c r="H1467" i="2"/>
  <c r="Q1467" i="2" s="1"/>
  <c r="B1467" i="2"/>
  <c r="P1466" i="2"/>
  <c r="N1466" i="2"/>
  <c r="L1466" i="2"/>
  <c r="H1466" i="2"/>
  <c r="Q1466" i="2" s="1"/>
  <c r="B1466" i="2"/>
  <c r="P1465" i="2"/>
  <c r="N1465" i="2"/>
  <c r="L1465" i="2"/>
  <c r="H1465" i="2"/>
  <c r="Q1465" i="2" s="1"/>
  <c r="B1465" i="2"/>
  <c r="P1464" i="2"/>
  <c r="N1464" i="2"/>
  <c r="L1464" i="2"/>
  <c r="H1464" i="2"/>
  <c r="Q1464" i="2" s="1"/>
  <c r="B1464" i="2"/>
  <c r="P1463" i="2"/>
  <c r="N1463" i="2"/>
  <c r="L1463" i="2"/>
  <c r="H1463" i="2"/>
  <c r="Q1463" i="2" s="1"/>
  <c r="B1463" i="2"/>
  <c r="P1462" i="2"/>
  <c r="N1462" i="2"/>
  <c r="L1462" i="2"/>
  <c r="H1462" i="2"/>
  <c r="Q1462" i="2" s="1"/>
  <c r="B1462" i="2"/>
  <c r="P1461" i="2"/>
  <c r="N1461" i="2"/>
  <c r="L1461" i="2"/>
  <c r="H1461" i="2"/>
  <c r="Q1461" i="2" s="1"/>
  <c r="B1461" i="2"/>
  <c r="P1460" i="2"/>
  <c r="N1460" i="2"/>
  <c r="L1460" i="2"/>
  <c r="H1460" i="2"/>
  <c r="Q1460" i="2" s="1"/>
  <c r="B1460" i="2"/>
  <c r="P1459" i="2"/>
  <c r="N1459" i="2"/>
  <c r="L1459" i="2"/>
  <c r="H1459" i="2"/>
  <c r="Q1459" i="2" s="1"/>
  <c r="B1459" i="2"/>
  <c r="P1458" i="2"/>
  <c r="N1458" i="2"/>
  <c r="L1458" i="2"/>
  <c r="H1458" i="2"/>
  <c r="Q1458" i="2" s="1"/>
  <c r="B1458" i="2"/>
  <c r="P1457" i="2"/>
  <c r="N1457" i="2"/>
  <c r="L1457" i="2"/>
  <c r="H1457" i="2"/>
  <c r="Q1457" i="2" s="1"/>
  <c r="B1457" i="2"/>
  <c r="P1456" i="2"/>
  <c r="N1456" i="2"/>
  <c r="L1456" i="2"/>
  <c r="H1456" i="2"/>
  <c r="Q1456" i="2" s="1"/>
  <c r="B1456" i="2"/>
  <c r="P1455" i="2"/>
  <c r="N1455" i="2"/>
  <c r="L1455" i="2"/>
  <c r="H1455" i="2"/>
  <c r="Q1455" i="2" s="1"/>
  <c r="B1455" i="2"/>
  <c r="P1454" i="2"/>
  <c r="N1454" i="2"/>
  <c r="L1454" i="2"/>
  <c r="H1454" i="2"/>
  <c r="Q1454" i="2" s="1"/>
  <c r="B1454" i="2"/>
  <c r="P1453" i="2"/>
  <c r="N1453" i="2"/>
  <c r="L1453" i="2"/>
  <c r="H1453" i="2"/>
  <c r="Q1453" i="2" s="1"/>
  <c r="B1453" i="2"/>
  <c r="P1452" i="2"/>
  <c r="N1452" i="2"/>
  <c r="L1452" i="2"/>
  <c r="H1452" i="2"/>
  <c r="Q1452" i="2" s="1"/>
  <c r="B1452" i="2"/>
  <c r="N2833" i="2"/>
  <c r="L2833" i="2"/>
  <c r="H2833" i="2"/>
  <c r="Q2833" i="2" s="1"/>
  <c r="B2833" i="2"/>
  <c r="P1451" i="2"/>
  <c r="N1451" i="2"/>
  <c r="L1451" i="2"/>
  <c r="H1451" i="2"/>
  <c r="Q1451" i="2" s="1"/>
  <c r="B1451" i="2"/>
  <c r="P1450" i="2"/>
  <c r="N1450" i="2"/>
  <c r="L1450" i="2"/>
  <c r="H1450" i="2"/>
  <c r="Q1450" i="2" s="1"/>
  <c r="B1450" i="2"/>
  <c r="P1449" i="2"/>
  <c r="N1449" i="2"/>
  <c r="L1449" i="2"/>
  <c r="H1449" i="2"/>
  <c r="Q1449" i="2" s="1"/>
  <c r="B1449" i="2"/>
  <c r="P1448" i="2"/>
  <c r="N1448" i="2"/>
  <c r="L1448" i="2"/>
  <c r="H1448" i="2"/>
  <c r="Q1448" i="2" s="1"/>
  <c r="B1448" i="2"/>
  <c r="P1447" i="2"/>
  <c r="N1447" i="2"/>
  <c r="L1447" i="2"/>
  <c r="H1447" i="2"/>
  <c r="Q1447" i="2" s="1"/>
  <c r="B1447" i="2"/>
  <c r="P1446" i="2"/>
  <c r="N1446" i="2"/>
  <c r="L1446" i="2"/>
  <c r="H1446" i="2"/>
  <c r="Q1446" i="2" s="1"/>
  <c r="B1446" i="2"/>
  <c r="P1445" i="2"/>
  <c r="N1445" i="2"/>
  <c r="L1445" i="2"/>
  <c r="H1445" i="2"/>
  <c r="Q1445" i="2" s="1"/>
  <c r="B1445" i="2"/>
  <c r="P1444" i="2"/>
  <c r="N1444" i="2"/>
  <c r="L1444" i="2"/>
  <c r="H1444" i="2"/>
  <c r="Q1444" i="2" s="1"/>
  <c r="B1444" i="2"/>
  <c r="N1443" i="2"/>
  <c r="H1443" i="2"/>
  <c r="Q1443" i="2" s="1"/>
  <c r="B1443" i="2"/>
  <c r="P1442" i="2"/>
  <c r="N1442" i="2"/>
  <c r="L1442" i="2"/>
  <c r="H1442" i="2"/>
  <c r="Q1442" i="2" s="1"/>
  <c r="B1442" i="2"/>
  <c r="P1441" i="2"/>
  <c r="N1441" i="2"/>
  <c r="L1441" i="2"/>
  <c r="H1441" i="2"/>
  <c r="Q1441" i="2" s="1"/>
  <c r="B1441" i="2"/>
  <c r="P1440" i="2"/>
  <c r="N1440" i="2"/>
  <c r="L1440" i="2"/>
  <c r="H1440" i="2"/>
  <c r="Q1440" i="2" s="1"/>
  <c r="B1440" i="2"/>
  <c r="P1437" i="2"/>
  <c r="N1437" i="2"/>
  <c r="L1437" i="2"/>
  <c r="H1437" i="2"/>
  <c r="Q1437" i="2" s="1"/>
  <c r="B1437" i="2"/>
  <c r="P1436" i="2"/>
  <c r="N1436" i="2"/>
  <c r="L1436" i="2"/>
  <c r="H1436" i="2"/>
  <c r="Q1436" i="2" s="1"/>
  <c r="B1436" i="2"/>
  <c r="P1435" i="2"/>
  <c r="N1435" i="2"/>
  <c r="L1435" i="2"/>
  <c r="H1435" i="2"/>
  <c r="Q1435" i="2" s="1"/>
  <c r="B1435" i="2"/>
  <c r="P1434" i="2"/>
  <c r="N1434" i="2"/>
  <c r="H1434" i="2"/>
  <c r="Q1434" i="2" s="1"/>
  <c r="B1434" i="2"/>
  <c r="P1433" i="2"/>
  <c r="H1433" i="2"/>
  <c r="Q1433" i="2" s="1"/>
  <c r="B1433" i="2"/>
  <c r="P1432" i="2"/>
  <c r="N1432" i="2"/>
  <c r="L1432" i="2"/>
  <c r="H1432" i="2"/>
  <c r="Q1432" i="2" s="1"/>
  <c r="B1432" i="2"/>
  <c r="P1431" i="2"/>
  <c r="N1431" i="2"/>
  <c r="L1431" i="2"/>
  <c r="H1431" i="2"/>
  <c r="Q1431" i="2" s="1"/>
  <c r="B1431" i="2"/>
  <c r="P1430" i="2"/>
  <c r="N1430" i="2"/>
  <c r="L1430" i="2"/>
  <c r="H1430" i="2"/>
  <c r="Q1430" i="2" s="1"/>
  <c r="B1430" i="2"/>
  <c r="P1429" i="2"/>
  <c r="N1429" i="2"/>
  <c r="L1429" i="2"/>
  <c r="H1429" i="2"/>
  <c r="Q1429" i="2" s="1"/>
  <c r="B1429" i="2"/>
  <c r="P1428" i="2"/>
  <c r="N1428" i="2"/>
  <c r="L1428" i="2"/>
  <c r="H1428" i="2"/>
  <c r="Q1428" i="2" s="1"/>
  <c r="B1428" i="2"/>
  <c r="P1426" i="2"/>
  <c r="N1426" i="2"/>
  <c r="L1426" i="2"/>
  <c r="H1426" i="2"/>
  <c r="Q1426" i="2" s="1"/>
  <c r="B1426" i="2"/>
  <c r="P1425" i="2"/>
  <c r="N1425" i="2"/>
  <c r="L1425" i="2"/>
  <c r="H1425" i="2"/>
  <c r="Q1425" i="2" s="1"/>
  <c r="B1425" i="2"/>
  <c r="P1424" i="2"/>
  <c r="N1424" i="2"/>
  <c r="L1424" i="2"/>
  <c r="H1424" i="2"/>
  <c r="Q1424" i="2" s="1"/>
  <c r="B1424" i="2"/>
  <c r="P1423" i="2"/>
  <c r="N1423" i="2"/>
  <c r="L1423" i="2"/>
  <c r="H1423" i="2"/>
  <c r="Q1423" i="2" s="1"/>
  <c r="B1423" i="2"/>
  <c r="H1422" i="2"/>
  <c r="Q1422" i="2" s="1"/>
  <c r="B1422" i="2"/>
  <c r="P1421" i="2"/>
  <c r="N1421" i="2"/>
  <c r="L1421" i="2"/>
  <c r="H1421" i="2"/>
  <c r="Q1421" i="2" s="1"/>
  <c r="B1421" i="2"/>
  <c r="P2825" i="2"/>
  <c r="N2825" i="2"/>
  <c r="L2825" i="2"/>
  <c r="H2825" i="2"/>
  <c r="Q2825" i="2" s="1"/>
  <c r="B2825" i="2"/>
  <c r="P1420" i="2"/>
  <c r="N1420" i="2"/>
  <c r="L1420" i="2"/>
  <c r="H1420" i="2"/>
  <c r="Q1420" i="2" s="1"/>
  <c r="B1420" i="2"/>
  <c r="P1419" i="2"/>
  <c r="N1419" i="2"/>
  <c r="L1419" i="2"/>
  <c r="H1419" i="2"/>
  <c r="Q1419" i="2" s="1"/>
  <c r="J1419" i="2" s="1"/>
  <c r="B1419" i="2"/>
  <c r="P1418" i="2"/>
  <c r="N1418" i="2"/>
  <c r="L1418" i="2"/>
  <c r="H1418" i="2"/>
  <c r="Q1418" i="2" s="1"/>
  <c r="B1418" i="2"/>
  <c r="P1417" i="2"/>
  <c r="N1417" i="2"/>
  <c r="L1417" i="2"/>
  <c r="H1417" i="2"/>
  <c r="Q1417" i="2" s="1"/>
  <c r="B1417" i="2"/>
  <c r="P1416" i="2"/>
  <c r="N1416" i="2"/>
  <c r="H1416" i="2"/>
  <c r="Q1416" i="2" s="1"/>
  <c r="B1416" i="2"/>
  <c r="P1415" i="2"/>
  <c r="N1415" i="2"/>
  <c r="L1415" i="2"/>
  <c r="H1415" i="2"/>
  <c r="Q1415" i="2" s="1"/>
  <c r="B1415" i="2"/>
  <c r="P1414" i="2"/>
  <c r="N1414" i="2"/>
  <c r="L1414" i="2"/>
  <c r="H1414" i="2"/>
  <c r="Q1414" i="2" s="1"/>
  <c r="B1414" i="2"/>
  <c r="P1413" i="2"/>
  <c r="N1413" i="2"/>
  <c r="L1413" i="2"/>
  <c r="H1413" i="2"/>
  <c r="Q1413" i="2" s="1"/>
  <c r="B1413" i="2"/>
  <c r="P1412" i="2"/>
  <c r="N1412" i="2"/>
  <c r="L1412" i="2"/>
  <c r="H1412" i="2"/>
  <c r="Q1412" i="2" s="1"/>
  <c r="B1412" i="2"/>
  <c r="P1411" i="2"/>
  <c r="N1411" i="2"/>
  <c r="H1411" i="2"/>
  <c r="Q1411" i="2" s="1"/>
  <c r="B1411" i="2"/>
  <c r="P1410" i="2"/>
  <c r="N1410" i="2"/>
  <c r="L1410" i="2"/>
  <c r="H1410" i="2"/>
  <c r="Q1410" i="2" s="1"/>
  <c r="B1410" i="2"/>
  <c r="P1409" i="2"/>
  <c r="N1409" i="2"/>
  <c r="L1409" i="2"/>
  <c r="H1409" i="2"/>
  <c r="Q1409" i="2" s="1"/>
  <c r="B1409" i="2"/>
  <c r="P1408" i="2"/>
  <c r="N1408" i="2"/>
  <c r="L1408" i="2"/>
  <c r="H1408" i="2"/>
  <c r="Q1408" i="2" s="1"/>
  <c r="B1408" i="2"/>
  <c r="H1407" i="2"/>
  <c r="Q1407" i="2" s="1"/>
  <c r="B1407" i="2"/>
  <c r="P1406" i="2"/>
  <c r="N1406" i="2"/>
  <c r="L1406" i="2"/>
  <c r="H1406" i="2"/>
  <c r="Q1406" i="2" s="1"/>
  <c r="B1406" i="2"/>
  <c r="P1405" i="2"/>
  <c r="N1405" i="2"/>
  <c r="L1405" i="2"/>
  <c r="H1405" i="2"/>
  <c r="Q1405" i="2" s="1"/>
  <c r="B1405" i="2"/>
  <c r="P1404" i="2"/>
  <c r="N1404" i="2"/>
  <c r="L1404" i="2"/>
  <c r="H1404" i="2"/>
  <c r="Q1404" i="2" s="1"/>
  <c r="B1404" i="2"/>
  <c r="P1403" i="2"/>
  <c r="N1403" i="2"/>
  <c r="L1403" i="2"/>
  <c r="H1403" i="2"/>
  <c r="Q1403" i="2" s="1"/>
  <c r="B1403" i="2"/>
  <c r="H1402" i="2"/>
  <c r="Q1402" i="2" s="1"/>
  <c r="J1402" i="2" s="1"/>
  <c r="B1402" i="2"/>
  <c r="N1401" i="2"/>
  <c r="L1401" i="2"/>
  <c r="H1401" i="2"/>
  <c r="Q1401" i="2" s="1"/>
  <c r="B1401" i="2"/>
  <c r="P1400" i="2"/>
  <c r="N1400" i="2"/>
  <c r="L1400" i="2"/>
  <c r="H1400" i="2"/>
  <c r="Q1400" i="2" s="1"/>
  <c r="B1400" i="2"/>
  <c r="P1399" i="2"/>
  <c r="N1399" i="2"/>
  <c r="L1399" i="2"/>
  <c r="H1399" i="2"/>
  <c r="Q1399" i="2" s="1"/>
  <c r="B1399" i="2"/>
  <c r="P1398" i="2"/>
  <c r="N1398" i="2"/>
  <c r="L1398" i="2"/>
  <c r="H1398" i="2"/>
  <c r="Q1398" i="2" s="1"/>
  <c r="B1398" i="2"/>
  <c r="P1396" i="2"/>
  <c r="N1396" i="2"/>
  <c r="L1396" i="2"/>
  <c r="H1396" i="2"/>
  <c r="Q1396" i="2" s="1"/>
  <c r="B1396" i="2"/>
  <c r="P1395" i="2"/>
  <c r="N1395" i="2"/>
  <c r="L1395" i="2"/>
  <c r="H1395" i="2"/>
  <c r="Q1395" i="2" s="1"/>
  <c r="B1395" i="2"/>
  <c r="P2820" i="2"/>
  <c r="N2820" i="2"/>
  <c r="L2820" i="2"/>
  <c r="H2820" i="2"/>
  <c r="Q2820" i="2" s="1"/>
  <c r="B2820" i="2"/>
  <c r="P1394" i="2"/>
  <c r="N1394" i="2"/>
  <c r="L1394" i="2"/>
  <c r="H1394" i="2"/>
  <c r="Q1394" i="2" s="1"/>
  <c r="B1394" i="2"/>
  <c r="P2817" i="2"/>
  <c r="N2817" i="2"/>
  <c r="L2817" i="2"/>
  <c r="H2817" i="2"/>
  <c r="Q2817" i="2" s="1"/>
  <c r="B2817" i="2"/>
  <c r="P1392" i="2"/>
  <c r="N1392" i="2"/>
  <c r="L1392" i="2"/>
  <c r="H1392" i="2"/>
  <c r="Q1392" i="2" s="1"/>
  <c r="B1392" i="2"/>
  <c r="P1391" i="2"/>
  <c r="N1391" i="2"/>
  <c r="L1391" i="2"/>
  <c r="H1391" i="2"/>
  <c r="Q1391" i="2" s="1"/>
  <c r="B1391" i="2"/>
  <c r="P1390" i="2"/>
  <c r="N1390" i="2"/>
  <c r="H1390" i="2"/>
  <c r="Q1390" i="2" s="1"/>
  <c r="B1390" i="2"/>
  <c r="P1388" i="2"/>
  <c r="N1388" i="2"/>
  <c r="L1388" i="2"/>
  <c r="H1388" i="2"/>
  <c r="Q1388" i="2" s="1"/>
  <c r="B1388" i="2"/>
  <c r="P1387" i="2"/>
  <c r="N1387" i="2"/>
  <c r="L1387" i="2"/>
  <c r="H1387" i="2"/>
  <c r="Q1387" i="2" s="1"/>
  <c r="B1387" i="2"/>
  <c r="P1386" i="2"/>
  <c r="N1386" i="2"/>
  <c r="L1386" i="2"/>
  <c r="H1386" i="2"/>
  <c r="Q1386" i="2" s="1"/>
  <c r="B1386" i="2"/>
  <c r="N1385" i="2"/>
  <c r="L1385" i="2"/>
  <c r="H1385" i="2"/>
  <c r="Q1385" i="2" s="1"/>
  <c r="B1385" i="2"/>
  <c r="P1384" i="2"/>
  <c r="N1384" i="2"/>
  <c r="L1384" i="2"/>
  <c r="H1384" i="2"/>
  <c r="Q1384" i="2" s="1"/>
  <c r="J1384" i="2" s="1"/>
  <c r="B1384" i="2"/>
  <c r="P1383" i="2"/>
  <c r="N1383" i="2"/>
  <c r="L1383" i="2"/>
  <c r="H1383" i="2"/>
  <c r="Q1383" i="2" s="1"/>
  <c r="B1383" i="2"/>
  <c r="P1382" i="2"/>
  <c r="N1382" i="2"/>
  <c r="L1382" i="2"/>
  <c r="H1382" i="2"/>
  <c r="Q1382" i="2" s="1"/>
  <c r="B1382" i="2"/>
  <c r="P1381" i="2"/>
  <c r="N1381" i="2"/>
  <c r="H1381" i="2"/>
  <c r="Q1381" i="2" s="1"/>
  <c r="J1381" i="2" s="1"/>
  <c r="B1381" i="2"/>
  <c r="P1380" i="2"/>
  <c r="N1380" i="2"/>
  <c r="L1380" i="2"/>
  <c r="H1380" i="2"/>
  <c r="Q1380" i="2" s="1"/>
  <c r="B1380" i="2"/>
  <c r="P1379" i="2"/>
  <c r="N1379" i="2"/>
  <c r="L1379" i="2"/>
  <c r="H1379" i="2"/>
  <c r="Q1379" i="2" s="1"/>
  <c r="B1379" i="2"/>
  <c r="P1378" i="2"/>
  <c r="N1378" i="2"/>
  <c r="L1378" i="2"/>
  <c r="H1378" i="2"/>
  <c r="Q1378" i="2" s="1"/>
  <c r="B1378" i="2"/>
  <c r="P1377" i="2"/>
  <c r="N1377" i="2"/>
  <c r="L1377" i="2"/>
  <c r="H1377" i="2"/>
  <c r="Q1377" i="2" s="1"/>
  <c r="B1377" i="2"/>
  <c r="P1376" i="2"/>
  <c r="N1376" i="2"/>
  <c r="L1376" i="2"/>
  <c r="H1376" i="2"/>
  <c r="Q1376" i="2" s="1"/>
  <c r="B1376" i="2"/>
  <c r="P1375" i="2"/>
  <c r="N1375" i="2"/>
  <c r="L1375" i="2"/>
  <c r="H1375" i="2"/>
  <c r="Q1375" i="2" s="1"/>
  <c r="B1375" i="2"/>
  <c r="P1370" i="2"/>
  <c r="N1370" i="2"/>
  <c r="L1370" i="2"/>
  <c r="H1370" i="2"/>
  <c r="Q1370" i="2" s="1"/>
  <c r="B1370" i="2"/>
  <c r="P1371" i="2"/>
  <c r="N1371" i="2"/>
  <c r="H1371" i="2"/>
  <c r="Q1371" i="2" s="1"/>
  <c r="B1371" i="2"/>
  <c r="P1372" i="2"/>
  <c r="N1372" i="2"/>
  <c r="L1372" i="2"/>
  <c r="H1372" i="2"/>
  <c r="Q1372" i="2" s="1"/>
  <c r="B1372" i="2"/>
  <c r="P1373" i="2"/>
  <c r="N1373" i="2"/>
  <c r="L1373" i="2"/>
  <c r="H1373" i="2"/>
  <c r="Q1373" i="2" s="1"/>
  <c r="B1373" i="2"/>
  <c r="P1374" i="2"/>
  <c r="N1374" i="2"/>
  <c r="L1374" i="2"/>
  <c r="H1374" i="2"/>
  <c r="Q1374" i="2" s="1"/>
  <c r="B1374" i="2"/>
  <c r="P1369" i="2"/>
  <c r="N1369" i="2"/>
  <c r="L1369" i="2"/>
  <c r="H1369" i="2"/>
  <c r="Q1369" i="2" s="1"/>
  <c r="B1369" i="2"/>
  <c r="P1368" i="2"/>
  <c r="N1368" i="2"/>
  <c r="L1368" i="2"/>
  <c r="H1368" i="2"/>
  <c r="Q1368" i="2" s="1"/>
  <c r="B1368" i="2"/>
  <c r="P1367" i="2"/>
  <c r="N1367" i="2"/>
  <c r="L1367" i="2"/>
  <c r="H1367" i="2"/>
  <c r="Q1367" i="2" s="1"/>
  <c r="B1367" i="2"/>
  <c r="P1366" i="2"/>
  <c r="N1366" i="2"/>
  <c r="L1366" i="2"/>
  <c r="H1366" i="2"/>
  <c r="Q1366" i="2" s="1"/>
  <c r="B1366" i="2"/>
  <c r="P1365" i="2"/>
  <c r="N1365" i="2"/>
  <c r="H1365" i="2"/>
  <c r="Q1365" i="2" s="1"/>
  <c r="B1365" i="2"/>
  <c r="H2812" i="2"/>
  <c r="Q2812" i="2" s="1"/>
  <c r="B2812" i="2"/>
  <c r="P1364" i="2"/>
  <c r="N1364" i="2"/>
  <c r="L1364" i="2"/>
  <c r="H1364" i="2"/>
  <c r="Q1364" i="2" s="1"/>
  <c r="B1364" i="2"/>
  <c r="P2801" i="2"/>
  <c r="N2801" i="2"/>
  <c r="L2801" i="2"/>
  <c r="H2801" i="2"/>
  <c r="Q2801" i="2" s="1"/>
  <c r="B2801" i="2"/>
  <c r="P1363" i="2"/>
  <c r="N1363" i="2"/>
  <c r="L1363" i="2"/>
  <c r="H1363" i="2"/>
  <c r="Q1363" i="2" s="1"/>
  <c r="B1363" i="2"/>
  <c r="P2815" i="2"/>
  <c r="N2815" i="2"/>
  <c r="L2815" i="2"/>
  <c r="H2815" i="2"/>
  <c r="Q2815" i="2" s="1"/>
  <c r="B2815" i="2"/>
  <c r="P1362" i="2"/>
  <c r="N1362" i="2"/>
  <c r="L1362" i="2"/>
  <c r="H1362" i="2"/>
  <c r="Q1362" i="2" s="1"/>
  <c r="B1362" i="2"/>
  <c r="P2814" i="2"/>
  <c r="N2814" i="2"/>
  <c r="L2814" i="2"/>
  <c r="H2814" i="2"/>
  <c r="Q2814" i="2" s="1"/>
  <c r="B2814" i="2"/>
  <c r="P1360" i="2"/>
  <c r="N1360" i="2"/>
  <c r="L1360" i="2"/>
  <c r="H1360" i="2"/>
  <c r="Q1360" i="2" s="1"/>
  <c r="B1360" i="2"/>
  <c r="P1359" i="2"/>
  <c r="N1359" i="2"/>
  <c r="L1359" i="2"/>
  <c r="H1359" i="2"/>
  <c r="Q1359" i="2" s="1"/>
  <c r="B1359" i="2"/>
  <c r="P1358" i="2"/>
  <c r="N1358" i="2"/>
  <c r="L1358" i="2"/>
  <c r="H1358" i="2"/>
  <c r="Q1358" i="2" s="1"/>
  <c r="B1358" i="2"/>
  <c r="P1357" i="2"/>
  <c r="N1357" i="2"/>
  <c r="L1357" i="2"/>
  <c r="H1357" i="2"/>
  <c r="Q1357" i="2" s="1"/>
  <c r="B1357" i="2"/>
  <c r="P1356" i="2"/>
  <c r="N1356" i="2"/>
  <c r="L1356" i="2"/>
  <c r="H1356" i="2"/>
  <c r="Q1356" i="2" s="1"/>
  <c r="B1356" i="2"/>
  <c r="P1355" i="2"/>
  <c r="N1355" i="2"/>
  <c r="L1355" i="2"/>
  <c r="H1355" i="2"/>
  <c r="Q1355" i="2" s="1"/>
  <c r="B1355" i="2"/>
  <c r="P1354" i="2"/>
  <c r="N1354" i="2"/>
  <c r="L1354" i="2"/>
  <c r="H1354" i="2"/>
  <c r="Q1354" i="2" s="1"/>
  <c r="B1354" i="2"/>
  <c r="P1353" i="2"/>
  <c r="N1353" i="2"/>
  <c r="L1353" i="2"/>
  <c r="H1353" i="2"/>
  <c r="Q1353" i="2" s="1"/>
  <c r="B1353" i="2"/>
  <c r="P1352" i="2"/>
  <c r="N1352" i="2"/>
  <c r="L1352" i="2"/>
  <c r="H1352" i="2"/>
  <c r="Q1352" i="2" s="1"/>
  <c r="B1352" i="2"/>
  <c r="P1351" i="2"/>
  <c r="N1351" i="2"/>
  <c r="L1351" i="2"/>
  <c r="H1351" i="2"/>
  <c r="Q1351" i="2" s="1"/>
  <c r="B1351" i="2"/>
  <c r="P1350" i="2"/>
  <c r="N1350" i="2"/>
  <c r="L1350" i="2"/>
  <c r="H1350" i="2"/>
  <c r="Q1350" i="2" s="1"/>
  <c r="B1350" i="2"/>
  <c r="P1349" i="2"/>
  <c r="N1349" i="2"/>
  <c r="L1349" i="2"/>
  <c r="H1349" i="2"/>
  <c r="Q1349" i="2" s="1"/>
  <c r="B1349" i="2"/>
  <c r="P1348" i="2"/>
  <c r="N1348" i="2"/>
  <c r="L1348" i="2"/>
  <c r="H1348" i="2"/>
  <c r="Q1348" i="2" s="1"/>
  <c r="B1348" i="2"/>
  <c r="N1347" i="2"/>
  <c r="H1347" i="2"/>
  <c r="Q1347" i="2" s="1"/>
  <c r="B1347" i="2"/>
  <c r="P1346" i="2"/>
  <c r="N1346" i="2"/>
  <c r="L1346" i="2"/>
  <c r="H1346" i="2"/>
  <c r="Q1346" i="2" s="1"/>
  <c r="B1346" i="2"/>
  <c r="P1345" i="2"/>
  <c r="N1345" i="2"/>
  <c r="L1345" i="2"/>
  <c r="H1345" i="2"/>
  <c r="Q1345" i="2" s="1"/>
  <c r="B1345" i="2"/>
  <c r="P1344" i="2"/>
  <c r="N1344" i="2"/>
  <c r="L1344" i="2"/>
  <c r="H1344" i="2"/>
  <c r="Q1344" i="2" s="1"/>
  <c r="B1344" i="2"/>
  <c r="P1343" i="2"/>
  <c r="N1343" i="2"/>
  <c r="H1343" i="2"/>
  <c r="Q1343" i="2" s="1"/>
  <c r="B1343" i="2"/>
  <c r="N2794" i="2"/>
  <c r="L2794" i="2"/>
  <c r="H2794" i="2"/>
  <c r="Q2794" i="2" s="1"/>
  <c r="J2794" i="2" s="1"/>
  <c r="B2794" i="2"/>
  <c r="P1342" i="2"/>
  <c r="N1342" i="2"/>
  <c r="L1342" i="2"/>
  <c r="H1342" i="2"/>
  <c r="Q1342" i="2" s="1"/>
  <c r="B1342" i="2"/>
  <c r="P1341" i="2"/>
  <c r="N1341" i="2"/>
  <c r="L1341" i="2"/>
  <c r="H1341" i="2"/>
  <c r="Q1341" i="2" s="1"/>
  <c r="B1341" i="2"/>
  <c r="P1340" i="2"/>
  <c r="N1340" i="2"/>
  <c r="L1340" i="2"/>
  <c r="H1340" i="2"/>
  <c r="Q1340" i="2" s="1"/>
  <c r="B1340" i="2"/>
  <c r="P1339" i="2"/>
  <c r="N1339" i="2"/>
  <c r="L1339" i="2"/>
  <c r="H1339" i="2"/>
  <c r="Q1339" i="2" s="1"/>
  <c r="B1339" i="2"/>
  <c r="P1338" i="2"/>
  <c r="N1338" i="2"/>
  <c r="L1338" i="2"/>
  <c r="H1338" i="2"/>
  <c r="Q1338" i="2" s="1"/>
  <c r="B1338" i="2"/>
  <c r="P1337" i="2"/>
  <c r="N1337" i="2"/>
  <c r="L1337" i="2"/>
  <c r="H1337" i="2"/>
  <c r="Q1337" i="2" s="1"/>
  <c r="B1337" i="2"/>
  <c r="P1336" i="2"/>
  <c r="N1336" i="2"/>
  <c r="L1336" i="2"/>
  <c r="H1336" i="2"/>
  <c r="Q1336" i="2" s="1"/>
  <c r="B1336" i="2"/>
  <c r="P1335" i="2"/>
  <c r="N1335" i="2"/>
  <c r="L1335" i="2"/>
  <c r="H1335" i="2"/>
  <c r="Q1335" i="2" s="1"/>
  <c r="B1335" i="2"/>
  <c r="P1334" i="2"/>
  <c r="N1334" i="2"/>
  <c r="L1334" i="2"/>
  <c r="H1334" i="2"/>
  <c r="Q1334" i="2" s="1"/>
  <c r="B1334" i="2"/>
  <c r="P1333" i="2"/>
  <c r="N1333" i="2"/>
  <c r="L1333" i="2"/>
  <c r="H1333" i="2"/>
  <c r="Q1333" i="2" s="1"/>
  <c r="B1333" i="2"/>
  <c r="P1332" i="2"/>
  <c r="N1332" i="2"/>
  <c r="L1332" i="2"/>
  <c r="H1332" i="2"/>
  <c r="Q1332" i="2" s="1"/>
  <c r="B1332" i="2"/>
  <c r="P1331" i="2"/>
  <c r="N1331" i="2"/>
  <c r="L1331" i="2"/>
  <c r="H1331" i="2"/>
  <c r="Q1331" i="2" s="1"/>
  <c r="B1331" i="2"/>
  <c r="P1330" i="2"/>
  <c r="N1330" i="2"/>
  <c r="L1330" i="2"/>
  <c r="H1330" i="2"/>
  <c r="Q1330" i="2" s="1"/>
  <c r="B1330" i="2"/>
  <c r="P1329" i="2"/>
  <c r="N1329" i="2"/>
  <c r="L1329" i="2"/>
  <c r="H1329" i="2"/>
  <c r="Q1329" i="2" s="1"/>
  <c r="B1329" i="2"/>
  <c r="P1328" i="2"/>
  <c r="N1328" i="2"/>
  <c r="L1328" i="2"/>
  <c r="H1328" i="2"/>
  <c r="Q1328" i="2" s="1"/>
  <c r="B1328" i="2"/>
  <c r="P1326" i="2"/>
  <c r="N1326" i="2"/>
  <c r="L1326" i="2"/>
  <c r="H1326" i="2"/>
  <c r="Q1326" i="2" s="1"/>
  <c r="B1326" i="2"/>
  <c r="P1325" i="2"/>
  <c r="N1325" i="2"/>
  <c r="L1325" i="2"/>
  <c r="H1325" i="2"/>
  <c r="Q1325" i="2" s="1"/>
  <c r="B1325" i="2"/>
  <c r="P2792" i="2"/>
  <c r="N2792" i="2"/>
  <c r="L2792" i="2"/>
  <c r="H2792" i="2"/>
  <c r="Q2792" i="2" s="1"/>
  <c r="B2792" i="2"/>
  <c r="P1324" i="2"/>
  <c r="N1324" i="2"/>
  <c r="L1324" i="2"/>
  <c r="H1324" i="2"/>
  <c r="Q1324" i="2" s="1"/>
  <c r="B1324" i="2"/>
  <c r="P1320" i="2"/>
  <c r="N1320" i="2"/>
  <c r="L1320" i="2"/>
  <c r="H1320" i="2"/>
  <c r="Q1320" i="2" s="1"/>
  <c r="B1320" i="2"/>
  <c r="P1321" i="2"/>
  <c r="N1321" i="2"/>
  <c r="L1321" i="2"/>
  <c r="H1321" i="2"/>
  <c r="Q1321" i="2" s="1"/>
  <c r="B1321" i="2"/>
  <c r="P1319" i="2"/>
  <c r="N1319" i="2"/>
  <c r="L1319" i="2"/>
  <c r="H1319" i="2"/>
  <c r="Q1319" i="2" s="1"/>
  <c r="B1319" i="2"/>
  <c r="P1313" i="2"/>
  <c r="L1313" i="2"/>
  <c r="H1313" i="2"/>
  <c r="Q1313" i="2" s="1"/>
  <c r="R1313" i="2" s="1"/>
  <c r="B1313" i="2"/>
  <c r="L2790" i="2"/>
  <c r="H2790" i="2"/>
  <c r="Q2790" i="2" s="1"/>
  <c r="B2790" i="2"/>
  <c r="P1312" i="2"/>
  <c r="L1312" i="2"/>
  <c r="H1312" i="2"/>
  <c r="Q1312" i="2" s="1"/>
  <c r="B1312" i="2"/>
  <c r="P1311" i="2"/>
  <c r="N1311" i="2"/>
  <c r="L1311" i="2"/>
  <c r="H1311" i="2"/>
  <c r="Q1311" i="2" s="1"/>
  <c r="B1311" i="2"/>
  <c r="P1310" i="2"/>
  <c r="N1310" i="2"/>
  <c r="L1310" i="2"/>
  <c r="H1310" i="2"/>
  <c r="Q1310" i="2" s="1"/>
  <c r="B1310" i="2"/>
  <c r="P1309" i="2"/>
  <c r="N1309" i="2"/>
  <c r="L1309" i="2"/>
  <c r="H1309" i="2"/>
  <c r="Q1309" i="2" s="1"/>
  <c r="B1309" i="2"/>
  <c r="P1308" i="2"/>
  <c r="N1308" i="2"/>
  <c r="L1308" i="2"/>
  <c r="H1308" i="2"/>
  <c r="Q1308" i="2" s="1"/>
  <c r="B1308" i="2"/>
  <c r="P1304" i="2"/>
  <c r="N1304" i="2"/>
  <c r="L1304" i="2"/>
  <c r="H1304" i="2"/>
  <c r="Q1304" i="2" s="1"/>
  <c r="B1304" i="2"/>
  <c r="P1303" i="2"/>
  <c r="N1303" i="2"/>
  <c r="L1303" i="2"/>
  <c r="H1303" i="2"/>
  <c r="Q1303" i="2" s="1"/>
  <c r="B1303" i="2"/>
  <c r="P1302" i="2"/>
  <c r="N1302" i="2"/>
  <c r="L1302" i="2"/>
  <c r="H1302" i="2"/>
  <c r="Q1302" i="2" s="1"/>
  <c r="J1302" i="2" s="1"/>
  <c r="B1302" i="2"/>
  <c r="P1301" i="2"/>
  <c r="N1301" i="2"/>
  <c r="L1301" i="2"/>
  <c r="H1301" i="2"/>
  <c r="Q1301" i="2" s="1"/>
  <c r="J1301" i="2" s="1"/>
  <c r="B1301" i="2"/>
  <c r="P1299" i="2"/>
  <c r="N1299" i="2"/>
  <c r="L1299" i="2"/>
  <c r="H1299" i="2"/>
  <c r="Q1299" i="2" s="1"/>
  <c r="J1299" i="2" s="1"/>
  <c r="B1299" i="2"/>
  <c r="P1298" i="2"/>
  <c r="N1298" i="2"/>
  <c r="L1298" i="2"/>
  <c r="H1298" i="2"/>
  <c r="Q1298" i="2" s="1"/>
  <c r="J1298" i="2" s="1"/>
  <c r="B1298" i="2"/>
  <c r="P1297" i="2"/>
  <c r="N1297" i="2"/>
  <c r="L1297" i="2"/>
  <c r="H1297" i="2"/>
  <c r="Q1297" i="2" s="1"/>
  <c r="B1297" i="2"/>
  <c r="P1296" i="2"/>
  <c r="N1296" i="2"/>
  <c r="L1296" i="2"/>
  <c r="H1296" i="2"/>
  <c r="Q1296" i="2" s="1"/>
  <c r="B1296" i="2"/>
  <c r="P1295" i="2"/>
  <c r="N1295" i="2"/>
  <c r="L1295" i="2"/>
  <c r="H1295" i="2"/>
  <c r="Q1295" i="2" s="1"/>
  <c r="B1295" i="2"/>
  <c r="P1294" i="2"/>
  <c r="N1294" i="2"/>
  <c r="L1294" i="2"/>
  <c r="H1294" i="2"/>
  <c r="Q1294" i="2" s="1"/>
  <c r="B1294" i="2"/>
  <c r="L1292" i="2"/>
  <c r="H1292" i="2"/>
  <c r="Q1292" i="2" s="1"/>
  <c r="B1292" i="2"/>
  <c r="P1280" i="2"/>
  <c r="N1280" i="2"/>
  <c r="L1280" i="2"/>
  <c r="H1280" i="2"/>
  <c r="Q1280" i="2" s="1"/>
  <c r="B1280" i="2"/>
  <c r="P1290" i="2"/>
  <c r="N1290" i="2"/>
  <c r="L1290" i="2"/>
  <c r="H1290" i="2"/>
  <c r="Q1290" i="2" s="1"/>
  <c r="B1290" i="2"/>
  <c r="P1285" i="2"/>
  <c r="N1285" i="2"/>
  <c r="L1285" i="2"/>
  <c r="H1285" i="2"/>
  <c r="Q1285" i="2" s="1"/>
  <c r="B1285" i="2"/>
  <c r="L1284" i="2"/>
  <c r="H1284" i="2"/>
  <c r="Q1284" i="2" s="1"/>
  <c r="B1284" i="2"/>
  <c r="L1283" i="2"/>
  <c r="H1283" i="2"/>
  <c r="Q1283" i="2" s="1"/>
  <c r="B1283" i="2"/>
  <c r="P1279" i="2"/>
  <c r="N1279" i="2"/>
  <c r="H1279" i="2"/>
  <c r="Q1279" i="2" s="1"/>
  <c r="B1279" i="2"/>
  <c r="P1278" i="2"/>
  <c r="N1278" i="2"/>
  <c r="L1278" i="2"/>
  <c r="H1278" i="2"/>
  <c r="Q1278" i="2" s="1"/>
  <c r="B1278" i="2"/>
  <c r="P1277" i="2"/>
  <c r="N1277" i="2"/>
  <c r="L1277" i="2"/>
  <c r="H1277" i="2"/>
  <c r="Q1277" i="2" s="1"/>
  <c r="B1277" i="2"/>
  <c r="P1276" i="2"/>
  <c r="N1276" i="2"/>
  <c r="L1276" i="2"/>
  <c r="H1276" i="2"/>
  <c r="Q1276" i="2" s="1"/>
  <c r="B1276" i="2"/>
  <c r="P1275" i="2"/>
  <c r="N1275" i="2"/>
  <c r="L1275" i="2"/>
  <c r="H1275" i="2"/>
  <c r="Q1275" i="2" s="1"/>
  <c r="B1275" i="2"/>
  <c r="P1274" i="2"/>
  <c r="N1274" i="2"/>
  <c r="L1274" i="2"/>
  <c r="H1274" i="2"/>
  <c r="Q1274" i="2" s="1"/>
  <c r="B1274" i="2"/>
  <c r="P1273" i="2"/>
  <c r="N1273" i="2"/>
  <c r="L1273" i="2"/>
  <c r="H1273" i="2"/>
  <c r="Q1273" i="2" s="1"/>
  <c r="B1273" i="2"/>
  <c r="P1272" i="2"/>
  <c r="N1272" i="2"/>
  <c r="L1272" i="2"/>
  <c r="H1272" i="2"/>
  <c r="Q1272" i="2" s="1"/>
  <c r="B1272" i="2"/>
  <c r="P1271" i="2"/>
  <c r="N1271" i="2"/>
  <c r="L1271" i="2"/>
  <c r="H1271" i="2"/>
  <c r="Q1271" i="2" s="1"/>
  <c r="B1271" i="2"/>
  <c r="P1270" i="2"/>
  <c r="N1270" i="2"/>
  <c r="L1270" i="2"/>
  <c r="H1270" i="2"/>
  <c r="Q1270" i="2" s="1"/>
  <c r="B1270" i="2"/>
  <c r="P1269" i="2"/>
  <c r="N1269" i="2"/>
  <c r="L1269" i="2"/>
  <c r="H1269" i="2"/>
  <c r="Q1269" i="2" s="1"/>
  <c r="B1269" i="2"/>
  <c r="P1268" i="2"/>
  <c r="N1268" i="2"/>
  <c r="L1268" i="2"/>
  <c r="H1268" i="2"/>
  <c r="Q1268" i="2" s="1"/>
  <c r="B1268" i="2"/>
  <c r="P1267" i="2"/>
  <c r="N1267" i="2"/>
  <c r="L1267" i="2"/>
  <c r="H1267" i="2"/>
  <c r="Q1267" i="2" s="1"/>
  <c r="B1267" i="2"/>
  <c r="P1266" i="2"/>
  <c r="N1266" i="2"/>
  <c r="L1266" i="2"/>
  <c r="H1266" i="2"/>
  <c r="Q1266" i="2" s="1"/>
  <c r="B1266" i="2"/>
  <c r="P1265" i="2"/>
  <c r="N1265" i="2"/>
  <c r="L1265" i="2"/>
  <c r="H1265" i="2"/>
  <c r="Q1265" i="2" s="1"/>
  <c r="B1265" i="2"/>
  <c r="P1264" i="2"/>
  <c r="N1264" i="2"/>
  <c r="L1264" i="2"/>
  <c r="H1264" i="2"/>
  <c r="Q1264" i="2" s="1"/>
  <c r="B1264" i="2"/>
  <c r="P1263" i="2"/>
  <c r="N1263" i="2"/>
  <c r="L1263" i="2"/>
  <c r="H1263" i="2"/>
  <c r="Q1263" i="2" s="1"/>
  <c r="B1263" i="2"/>
  <c r="P1262" i="2"/>
  <c r="N1262" i="2"/>
  <c r="L1262" i="2"/>
  <c r="H1262" i="2"/>
  <c r="Q1262" i="2" s="1"/>
  <c r="B1262" i="2"/>
  <c r="N1258" i="2"/>
  <c r="L1258" i="2"/>
  <c r="H1258" i="2"/>
  <c r="Q1258" i="2" s="1"/>
  <c r="B1258" i="2"/>
  <c r="N1259" i="2"/>
  <c r="L1259" i="2"/>
  <c r="H1259" i="2"/>
  <c r="Q1259" i="2" s="1"/>
  <c r="B1259" i="2"/>
  <c r="P1260" i="2"/>
  <c r="N1260" i="2"/>
  <c r="L1260" i="2"/>
  <c r="H1260" i="2"/>
  <c r="Q1260" i="2" s="1"/>
  <c r="B1260" i="2"/>
  <c r="P1261" i="2"/>
  <c r="N1261" i="2"/>
  <c r="L1261" i="2"/>
  <c r="H1261" i="2"/>
  <c r="Q1261" i="2" s="1"/>
  <c r="B1261" i="2"/>
  <c r="P1257" i="2"/>
  <c r="N1257" i="2"/>
  <c r="L1257" i="2"/>
  <c r="H1257" i="2"/>
  <c r="Q1257" i="2" s="1"/>
  <c r="B1257" i="2"/>
  <c r="P1256" i="2"/>
  <c r="N1256" i="2"/>
  <c r="L1256" i="2"/>
  <c r="H1256" i="2"/>
  <c r="Q1256" i="2" s="1"/>
  <c r="B1256" i="2"/>
  <c r="P1255" i="2"/>
  <c r="N1255" i="2"/>
  <c r="L1255" i="2"/>
  <c r="H1255" i="2"/>
  <c r="Q1255" i="2" s="1"/>
  <c r="B1255" i="2"/>
  <c r="P1254" i="2"/>
  <c r="N1254" i="2"/>
  <c r="L1254" i="2"/>
  <c r="H1254" i="2"/>
  <c r="Q1254" i="2" s="1"/>
  <c r="B1254" i="2"/>
  <c r="P1253" i="2"/>
  <c r="N1253" i="2"/>
  <c r="L1253" i="2"/>
  <c r="H1253" i="2"/>
  <c r="Q1253" i="2" s="1"/>
  <c r="B1253" i="2"/>
  <c r="P1252" i="2"/>
  <c r="N1252" i="2"/>
  <c r="L1252" i="2"/>
  <c r="H1252" i="2"/>
  <c r="Q1252" i="2" s="1"/>
  <c r="B1252" i="2"/>
  <c r="P1251" i="2"/>
  <c r="N1251" i="2"/>
  <c r="L1251" i="2"/>
  <c r="H1251" i="2"/>
  <c r="Q1251" i="2" s="1"/>
  <c r="B1251" i="2"/>
  <c r="P1249" i="2"/>
  <c r="N1249" i="2"/>
  <c r="L1249" i="2"/>
  <c r="H1249" i="2"/>
  <c r="Q1249" i="2" s="1"/>
  <c r="B1249" i="2"/>
  <c r="P1250" i="2"/>
  <c r="N1250" i="2"/>
  <c r="L1250" i="2"/>
  <c r="H1250" i="2"/>
  <c r="Q1250" i="2" s="1"/>
  <c r="B1250" i="2"/>
  <c r="P2775" i="2"/>
  <c r="N2775" i="2"/>
  <c r="L2775" i="2"/>
  <c r="H2775" i="2"/>
  <c r="Q2775" i="2" s="1"/>
  <c r="B2775" i="2"/>
  <c r="N1248" i="2"/>
  <c r="H1248" i="2"/>
  <c r="Q1248" i="2" s="1"/>
  <c r="B1248" i="2"/>
  <c r="P2771" i="2"/>
  <c r="N2771" i="2"/>
  <c r="L2771" i="2"/>
  <c r="H2771" i="2"/>
  <c r="Q2771" i="2" s="1"/>
  <c r="B2771" i="2"/>
  <c r="P1247" i="2"/>
  <c r="N1247" i="2"/>
  <c r="L1247" i="2"/>
  <c r="H1247" i="2"/>
  <c r="Q1247" i="2" s="1"/>
  <c r="B1247" i="2"/>
  <c r="P1246" i="2"/>
  <c r="L1246" i="2"/>
  <c r="H1246" i="2"/>
  <c r="Q1246" i="2" s="1"/>
  <c r="B1246" i="2"/>
  <c r="P2773" i="2"/>
  <c r="L2773" i="2"/>
  <c r="H2773" i="2"/>
  <c r="Q2773" i="2" s="1"/>
  <c r="B2773" i="2"/>
  <c r="P1245" i="2"/>
  <c r="N1245" i="2"/>
  <c r="L1245" i="2"/>
  <c r="H1245" i="2"/>
  <c r="Q1245" i="2" s="1"/>
  <c r="B1245" i="2"/>
  <c r="P1244" i="2"/>
  <c r="N1244" i="2"/>
  <c r="L1244" i="2"/>
  <c r="H1244" i="2"/>
  <c r="Q1244" i="2" s="1"/>
  <c r="B1244" i="2"/>
  <c r="P1243" i="2"/>
  <c r="N1243" i="2"/>
  <c r="L1243" i="2"/>
  <c r="H1243" i="2"/>
  <c r="Q1243" i="2" s="1"/>
  <c r="B1243" i="2"/>
  <c r="P1242" i="2"/>
  <c r="N1242" i="2"/>
  <c r="L1242" i="2"/>
  <c r="H1242" i="2"/>
  <c r="Q1242" i="2" s="1"/>
  <c r="B1242" i="2"/>
  <c r="P1241" i="2"/>
  <c r="N1241" i="2"/>
  <c r="L1241" i="2"/>
  <c r="H1241" i="2"/>
  <c r="Q1241" i="2" s="1"/>
  <c r="B1241" i="2"/>
  <c r="P1240" i="2"/>
  <c r="N1240" i="2"/>
  <c r="L1240" i="2"/>
  <c r="H1240" i="2"/>
  <c r="Q1240" i="2" s="1"/>
  <c r="B1240" i="2"/>
  <c r="P1239" i="2"/>
  <c r="N1239" i="2"/>
  <c r="L1239" i="2"/>
  <c r="H1239" i="2"/>
  <c r="Q1239" i="2" s="1"/>
  <c r="B1239" i="2"/>
  <c r="P1238" i="2"/>
  <c r="N1238" i="2"/>
  <c r="L1238" i="2"/>
  <c r="H1238" i="2"/>
  <c r="Q1238" i="2" s="1"/>
  <c r="B1238" i="2"/>
  <c r="N1237" i="2"/>
  <c r="L1237" i="2"/>
  <c r="H1237" i="2"/>
  <c r="Q1237" i="2" s="1"/>
  <c r="B1237" i="2"/>
  <c r="P1236" i="2"/>
  <c r="N1236" i="2"/>
  <c r="H1236" i="2"/>
  <c r="Q1236" i="2" s="1"/>
  <c r="B1236" i="2"/>
  <c r="P1235" i="2"/>
  <c r="N1235" i="2"/>
  <c r="H1235" i="2"/>
  <c r="Q1235" i="2" s="1"/>
  <c r="B1235" i="2"/>
  <c r="P1234" i="2"/>
  <c r="N1234" i="2"/>
  <c r="L1234" i="2"/>
  <c r="H1234" i="2"/>
  <c r="Q1234" i="2" s="1"/>
  <c r="B1234" i="2"/>
  <c r="P1233" i="2"/>
  <c r="N1233" i="2"/>
  <c r="L1233" i="2"/>
  <c r="H1233" i="2"/>
  <c r="Q1233" i="2" s="1"/>
  <c r="B1233" i="2"/>
  <c r="P1232" i="2"/>
  <c r="N1232" i="2"/>
  <c r="L1232" i="2"/>
  <c r="H1232" i="2"/>
  <c r="Q1232" i="2" s="1"/>
  <c r="B1232" i="2"/>
  <c r="P1231" i="2"/>
  <c r="N1231" i="2"/>
  <c r="H1231" i="2"/>
  <c r="Q1231" i="2" s="1"/>
  <c r="B1231" i="2"/>
  <c r="P1230" i="2"/>
  <c r="N1230" i="2"/>
  <c r="L1230" i="2"/>
  <c r="H1230" i="2"/>
  <c r="Q1230" i="2" s="1"/>
  <c r="B1230" i="2"/>
  <c r="P1229" i="2"/>
  <c r="N1229" i="2"/>
  <c r="L1229" i="2"/>
  <c r="H1229" i="2"/>
  <c r="Q1229" i="2" s="1"/>
  <c r="B1229" i="2"/>
  <c r="P1228" i="2"/>
  <c r="N1228" i="2"/>
  <c r="L1228" i="2"/>
  <c r="H1228" i="2"/>
  <c r="Q1228" i="2" s="1"/>
  <c r="B1228" i="2"/>
  <c r="P1227" i="2"/>
  <c r="N1227" i="2"/>
  <c r="L1227" i="2"/>
  <c r="H1227" i="2"/>
  <c r="Q1227" i="2" s="1"/>
  <c r="B1227" i="2"/>
  <c r="P1226" i="2"/>
  <c r="N1226" i="2"/>
  <c r="L1226" i="2"/>
  <c r="H1226" i="2"/>
  <c r="Q1226" i="2" s="1"/>
  <c r="B1226" i="2"/>
  <c r="P1225" i="2"/>
  <c r="N1225" i="2"/>
  <c r="L1225" i="2"/>
  <c r="H1225" i="2"/>
  <c r="Q1225" i="2" s="1"/>
  <c r="B1225" i="2"/>
  <c r="P1224" i="2"/>
  <c r="L1224" i="2"/>
  <c r="H1224" i="2"/>
  <c r="Q1224" i="2" s="1"/>
  <c r="B1224" i="2"/>
  <c r="P1223" i="2"/>
  <c r="N1223" i="2"/>
  <c r="L1223" i="2"/>
  <c r="H1223" i="2"/>
  <c r="Q1223" i="2" s="1"/>
  <c r="B1223" i="2"/>
  <c r="P1222" i="2"/>
  <c r="N1222" i="2"/>
  <c r="L1222" i="2"/>
  <c r="H1222" i="2"/>
  <c r="Q1222" i="2" s="1"/>
  <c r="B1222" i="2"/>
  <c r="P1221" i="2"/>
  <c r="N1221" i="2"/>
  <c r="L1221" i="2"/>
  <c r="H1221" i="2"/>
  <c r="Q1221" i="2" s="1"/>
  <c r="B1221" i="2"/>
  <c r="P1220" i="2"/>
  <c r="N1220" i="2"/>
  <c r="L1220" i="2"/>
  <c r="H1220" i="2"/>
  <c r="Q1220" i="2" s="1"/>
  <c r="B1220" i="2"/>
  <c r="P1219" i="2"/>
  <c r="N1219" i="2"/>
  <c r="L1219" i="2"/>
  <c r="H1219" i="2"/>
  <c r="Q1219" i="2" s="1"/>
  <c r="B1219" i="2"/>
  <c r="P1216" i="2"/>
  <c r="N1216" i="2"/>
  <c r="L1216" i="2"/>
  <c r="H1216" i="2"/>
  <c r="Q1216" i="2" s="1"/>
  <c r="B1216" i="2"/>
  <c r="P1215" i="2"/>
  <c r="N1215" i="2"/>
  <c r="L1215" i="2"/>
  <c r="H1215" i="2"/>
  <c r="Q1215" i="2" s="1"/>
  <c r="B1215" i="2"/>
  <c r="P1214" i="2"/>
  <c r="N1214" i="2"/>
  <c r="L1214" i="2"/>
  <c r="H1214" i="2"/>
  <c r="Q1214" i="2" s="1"/>
  <c r="B1214" i="2"/>
  <c r="P1213" i="2"/>
  <c r="N1213" i="2"/>
  <c r="H1213" i="2"/>
  <c r="Q1213" i="2" s="1"/>
  <c r="B1213" i="2"/>
  <c r="P1212" i="2"/>
  <c r="N1212" i="2"/>
  <c r="L1212" i="2"/>
  <c r="H1212" i="2"/>
  <c r="Q1212" i="2" s="1"/>
  <c r="B1212" i="2"/>
  <c r="P1211" i="2"/>
  <c r="N1211" i="2"/>
  <c r="L1211" i="2"/>
  <c r="H1211" i="2"/>
  <c r="Q1211" i="2" s="1"/>
  <c r="B1211" i="2"/>
  <c r="P1210" i="2"/>
  <c r="N1210" i="2"/>
  <c r="L1210" i="2"/>
  <c r="H1210" i="2"/>
  <c r="Q1210" i="2" s="1"/>
  <c r="B1210" i="2"/>
  <c r="P1209" i="2"/>
  <c r="N1209" i="2"/>
  <c r="L1209" i="2"/>
  <c r="H1209" i="2"/>
  <c r="Q1209" i="2" s="1"/>
  <c r="B1209" i="2"/>
  <c r="P2768" i="2"/>
  <c r="N2768" i="2"/>
  <c r="L2768" i="2"/>
  <c r="H2768" i="2"/>
  <c r="Q2768" i="2" s="1"/>
  <c r="B2768" i="2"/>
  <c r="P2767" i="2"/>
  <c r="N2767" i="2"/>
  <c r="L2767" i="2"/>
  <c r="H2767" i="2"/>
  <c r="Q2767" i="2" s="1"/>
  <c r="B2767" i="2"/>
  <c r="P1208" i="2"/>
  <c r="N1208" i="2"/>
  <c r="L1208" i="2"/>
  <c r="H1208" i="2"/>
  <c r="Q1208" i="2" s="1"/>
  <c r="B1208" i="2"/>
  <c r="P1207" i="2"/>
  <c r="N1207" i="2"/>
  <c r="L1207" i="2"/>
  <c r="H1207" i="2"/>
  <c r="Q1207" i="2" s="1"/>
  <c r="B1207" i="2"/>
  <c r="P1206" i="2"/>
  <c r="N1206" i="2"/>
  <c r="L1206" i="2"/>
  <c r="H1206" i="2"/>
  <c r="Q1206" i="2" s="1"/>
  <c r="B1206" i="2"/>
  <c r="P1205" i="2"/>
  <c r="N1205" i="2"/>
  <c r="L1205" i="2"/>
  <c r="H1205" i="2"/>
  <c r="Q1205" i="2" s="1"/>
  <c r="B1205" i="2"/>
  <c r="P1204" i="2"/>
  <c r="N1204" i="2"/>
  <c r="L1204" i="2"/>
  <c r="H1204" i="2"/>
  <c r="Q1204" i="2" s="1"/>
  <c r="B1204" i="2"/>
  <c r="N1203" i="2"/>
  <c r="L1203" i="2"/>
  <c r="H1203" i="2"/>
  <c r="Q1203" i="2" s="1"/>
  <c r="B1203" i="2"/>
  <c r="P1202" i="2"/>
  <c r="N1202" i="2"/>
  <c r="L1202" i="2"/>
  <c r="H1202" i="2"/>
  <c r="Q1202" i="2" s="1"/>
  <c r="B1202" i="2"/>
  <c r="N2763" i="2"/>
  <c r="L2763" i="2"/>
  <c r="H2763" i="2"/>
  <c r="Q2763" i="2" s="1"/>
  <c r="B2763" i="2"/>
  <c r="N1201" i="2"/>
  <c r="L1201" i="2"/>
  <c r="H1201" i="2"/>
  <c r="Q1201" i="2" s="1"/>
  <c r="B1201" i="2"/>
  <c r="P2761" i="2"/>
  <c r="N2761" i="2"/>
  <c r="L2761" i="2"/>
  <c r="H2761" i="2"/>
  <c r="Q2761" i="2" s="1"/>
  <c r="B2761" i="2"/>
  <c r="N1200" i="2"/>
  <c r="L1200" i="2"/>
  <c r="H1200" i="2"/>
  <c r="Q1200" i="2" s="1"/>
  <c r="B1200" i="2"/>
  <c r="N2753" i="2"/>
  <c r="L2753" i="2"/>
  <c r="H2753" i="2"/>
  <c r="Q2753" i="2" s="1"/>
  <c r="B2753" i="2"/>
  <c r="P1199" i="2"/>
  <c r="N1199" i="2"/>
  <c r="L1199" i="2"/>
  <c r="H1199" i="2"/>
  <c r="Q1199" i="2" s="1"/>
  <c r="B1199" i="2"/>
  <c r="P2764" i="2"/>
  <c r="N2764" i="2"/>
  <c r="H2764" i="2"/>
  <c r="Q2764" i="2" s="1"/>
  <c r="B2764" i="2"/>
  <c r="P1198" i="2"/>
  <c r="N1198" i="2"/>
  <c r="L1198" i="2"/>
  <c r="H1198" i="2"/>
  <c r="Q1198" i="2" s="1"/>
  <c r="B1198" i="2"/>
  <c r="P2762" i="2"/>
  <c r="N2762" i="2"/>
  <c r="L2762" i="2"/>
  <c r="H2762" i="2"/>
  <c r="Q2762" i="2" s="1"/>
  <c r="B2762" i="2"/>
  <c r="N2757" i="2"/>
  <c r="L2757" i="2"/>
  <c r="H2757" i="2"/>
  <c r="Q2757" i="2" s="1"/>
  <c r="B2757" i="2"/>
  <c r="P1197" i="2"/>
  <c r="N1197" i="2"/>
  <c r="L1197" i="2"/>
  <c r="H1197" i="2"/>
  <c r="Q1197" i="2" s="1"/>
  <c r="B1197" i="2"/>
  <c r="P1196" i="2"/>
  <c r="N1196" i="2"/>
  <c r="L1196" i="2"/>
  <c r="H1196" i="2"/>
  <c r="Q1196" i="2" s="1"/>
  <c r="B1196" i="2"/>
  <c r="P1195" i="2"/>
  <c r="N1195" i="2"/>
  <c r="L1195" i="2"/>
  <c r="H1195" i="2"/>
  <c r="Q1195" i="2" s="1"/>
  <c r="B1195" i="2"/>
  <c r="P1194" i="2"/>
  <c r="N1194" i="2"/>
  <c r="L1194" i="2"/>
  <c r="H1194" i="2"/>
  <c r="Q1194" i="2" s="1"/>
  <c r="B1194" i="2"/>
  <c r="P1193" i="2"/>
  <c r="N1193" i="2"/>
  <c r="L1193" i="2"/>
  <c r="H1193" i="2"/>
  <c r="Q1193" i="2" s="1"/>
  <c r="B1193" i="2"/>
  <c r="P1191" i="2"/>
  <c r="N1191" i="2"/>
  <c r="L1191" i="2"/>
  <c r="H1191" i="2"/>
  <c r="Q1191" i="2" s="1"/>
  <c r="B1191" i="2"/>
  <c r="P1190" i="2"/>
  <c r="N1190" i="2"/>
  <c r="L1190" i="2"/>
  <c r="H1190" i="2"/>
  <c r="Q1190" i="2" s="1"/>
  <c r="B1190" i="2"/>
  <c r="N1189" i="2"/>
  <c r="L1189" i="2"/>
  <c r="H1189" i="2"/>
  <c r="Q1189" i="2" s="1"/>
  <c r="B1189" i="2"/>
  <c r="P1188" i="2"/>
  <c r="N1188" i="2"/>
  <c r="L1188" i="2"/>
  <c r="H1188" i="2"/>
  <c r="Q1188" i="2" s="1"/>
  <c r="B1188" i="2"/>
  <c r="P2744" i="2"/>
  <c r="N2744" i="2"/>
  <c r="H2744" i="2"/>
  <c r="Q2744" i="2" s="1"/>
  <c r="B2744" i="2"/>
  <c r="P1186" i="2"/>
  <c r="L1186" i="2"/>
  <c r="H1186" i="2"/>
  <c r="Q1186" i="2" s="1"/>
  <c r="J1186" i="2" s="1"/>
  <c r="B1186" i="2"/>
  <c r="P1184" i="2"/>
  <c r="N1184" i="2"/>
  <c r="L1184" i="2"/>
  <c r="H1184" i="2"/>
  <c r="Q1184" i="2" s="1"/>
  <c r="B1184" i="2"/>
  <c r="P1183" i="2"/>
  <c r="N1183" i="2"/>
  <c r="L1183" i="2"/>
  <c r="H1183" i="2"/>
  <c r="Q1183" i="2" s="1"/>
  <c r="B1183" i="2"/>
  <c r="P1182" i="2"/>
  <c r="N1182" i="2"/>
  <c r="L1182" i="2"/>
  <c r="H1182" i="2"/>
  <c r="Q1182" i="2" s="1"/>
  <c r="B1182" i="2"/>
  <c r="P1181" i="2"/>
  <c r="N1181" i="2"/>
  <c r="L1181" i="2"/>
  <c r="H1181" i="2"/>
  <c r="Q1181" i="2" s="1"/>
  <c r="B1181" i="2"/>
  <c r="P1178" i="2"/>
  <c r="N1178" i="2"/>
  <c r="L1178" i="2"/>
  <c r="H1178" i="2"/>
  <c r="Q1178" i="2" s="1"/>
  <c r="B1178" i="2"/>
  <c r="P1177" i="2"/>
  <c r="N1177" i="2"/>
  <c r="L1177" i="2"/>
  <c r="H1177" i="2"/>
  <c r="Q1177" i="2" s="1"/>
  <c r="B1177" i="2"/>
  <c r="P1176" i="2"/>
  <c r="N1176" i="2"/>
  <c r="L1176" i="2"/>
  <c r="H1176" i="2"/>
  <c r="Q1176" i="2" s="1"/>
  <c r="B1176" i="2"/>
  <c r="P1175" i="2"/>
  <c r="N1175" i="2"/>
  <c r="L1175" i="2"/>
  <c r="H1175" i="2"/>
  <c r="Q1175" i="2" s="1"/>
  <c r="B1175" i="2"/>
  <c r="P1174" i="2"/>
  <c r="N1174" i="2"/>
  <c r="L1174" i="2"/>
  <c r="H1174" i="2"/>
  <c r="Q1174" i="2" s="1"/>
  <c r="B1174" i="2"/>
  <c r="P1173" i="2"/>
  <c r="N1173" i="2"/>
  <c r="L1173" i="2"/>
  <c r="H1173" i="2"/>
  <c r="Q1173" i="2" s="1"/>
  <c r="B1173" i="2"/>
  <c r="P1172" i="2"/>
  <c r="N1172" i="2"/>
  <c r="L1172" i="2"/>
  <c r="H1172" i="2"/>
  <c r="Q1172" i="2" s="1"/>
  <c r="B1172" i="2"/>
  <c r="P1171" i="2"/>
  <c r="N1171" i="2"/>
  <c r="L1171" i="2"/>
  <c r="H1171" i="2"/>
  <c r="Q1171" i="2" s="1"/>
  <c r="R1171" i="2" s="1"/>
  <c r="B1171" i="2"/>
  <c r="P1170" i="2"/>
  <c r="N1170" i="2"/>
  <c r="L1170" i="2"/>
  <c r="H1170" i="2"/>
  <c r="Q1170" i="2" s="1"/>
  <c r="R1170" i="2" s="1"/>
  <c r="B1170" i="2"/>
  <c r="P1169" i="2"/>
  <c r="N1169" i="2"/>
  <c r="L1169" i="2"/>
  <c r="H1169" i="2"/>
  <c r="Q1169" i="2" s="1"/>
  <c r="B1169" i="2"/>
  <c r="P1168" i="2"/>
  <c r="H1168" i="2"/>
  <c r="Q1168" i="2" s="1"/>
  <c r="B1168" i="2"/>
  <c r="P1165" i="2"/>
  <c r="N1165" i="2"/>
  <c r="L1165" i="2"/>
  <c r="H1165" i="2"/>
  <c r="Q1165" i="2" s="1"/>
  <c r="B1165" i="2"/>
  <c r="P1164" i="2"/>
  <c r="N1164" i="2"/>
  <c r="L1164" i="2"/>
  <c r="H1164" i="2"/>
  <c r="Q1164" i="2" s="1"/>
  <c r="B1164" i="2"/>
  <c r="P1163" i="2"/>
  <c r="N1163" i="2"/>
  <c r="L1163" i="2"/>
  <c r="H1163" i="2"/>
  <c r="Q1163" i="2" s="1"/>
  <c r="B1163" i="2"/>
  <c r="N2740" i="2"/>
  <c r="H2740" i="2"/>
  <c r="Q2740" i="2" s="1"/>
  <c r="B2740" i="2"/>
  <c r="P2739" i="2"/>
  <c r="N2739" i="2"/>
  <c r="H2739" i="2"/>
  <c r="Q2739" i="2" s="1"/>
  <c r="B2739" i="2"/>
  <c r="P1161" i="2"/>
  <c r="N1161" i="2"/>
  <c r="H1161" i="2"/>
  <c r="Q1161" i="2" s="1"/>
  <c r="B1161" i="2"/>
  <c r="P1160" i="2"/>
  <c r="N1160" i="2"/>
  <c r="L1160" i="2"/>
  <c r="H1160" i="2"/>
  <c r="Q1160" i="2" s="1"/>
  <c r="B1160" i="2"/>
  <c r="P1159" i="2"/>
  <c r="N1159" i="2"/>
  <c r="L1159" i="2"/>
  <c r="H1159" i="2"/>
  <c r="Q1159" i="2" s="1"/>
  <c r="B1159" i="2"/>
  <c r="P1158" i="2"/>
  <c r="N1158" i="2"/>
  <c r="L1158" i="2"/>
  <c r="H1158" i="2"/>
  <c r="Q1158" i="2" s="1"/>
  <c r="B1158" i="2"/>
  <c r="P1157" i="2"/>
  <c r="L1157" i="2"/>
  <c r="H1157" i="2"/>
  <c r="Q1157" i="2" s="1"/>
  <c r="B1157" i="2"/>
  <c r="P1156" i="2"/>
  <c r="N1156" i="2"/>
  <c r="L1156" i="2"/>
  <c r="H1156" i="2"/>
  <c r="Q1156" i="2" s="1"/>
  <c r="B1156" i="2"/>
  <c r="P1155" i="2"/>
  <c r="N1155" i="2"/>
  <c r="L1155" i="2"/>
  <c r="H1155" i="2"/>
  <c r="Q1155" i="2" s="1"/>
  <c r="B1155" i="2"/>
  <c r="P1154" i="2"/>
  <c r="N1154" i="2"/>
  <c r="L1154" i="2"/>
  <c r="H1154" i="2"/>
  <c r="Q1154" i="2" s="1"/>
  <c r="B1154" i="2"/>
  <c r="P1153" i="2"/>
  <c r="N1153" i="2"/>
  <c r="L1153" i="2"/>
  <c r="H1153" i="2"/>
  <c r="Q1153" i="2" s="1"/>
  <c r="B1153" i="2"/>
  <c r="P1152" i="2"/>
  <c r="N1152" i="2"/>
  <c r="L1152" i="2"/>
  <c r="H1152" i="2"/>
  <c r="Q1152" i="2" s="1"/>
  <c r="B1152" i="2"/>
  <c r="P1151" i="2"/>
  <c r="N1151" i="2"/>
  <c r="L1151" i="2"/>
  <c r="H1151" i="2"/>
  <c r="Q1151" i="2" s="1"/>
  <c r="B1151" i="2"/>
  <c r="P1150" i="2"/>
  <c r="N1150" i="2"/>
  <c r="L1150" i="2"/>
  <c r="H1150" i="2"/>
  <c r="Q1150" i="2" s="1"/>
  <c r="B1150" i="2"/>
  <c r="P1149" i="2"/>
  <c r="N1149" i="2"/>
  <c r="L1149" i="2"/>
  <c r="H1149" i="2"/>
  <c r="Q1149" i="2" s="1"/>
  <c r="B1149" i="2"/>
  <c r="P1148" i="2"/>
  <c r="N1148" i="2"/>
  <c r="L1148" i="2"/>
  <c r="H1148" i="2"/>
  <c r="Q1148" i="2" s="1"/>
  <c r="B1148" i="2"/>
  <c r="P1147" i="2"/>
  <c r="N1147" i="2"/>
  <c r="L1147" i="2"/>
  <c r="H1147" i="2"/>
  <c r="Q1147" i="2" s="1"/>
  <c r="B1147" i="2"/>
  <c r="P1146" i="2"/>
  <c r="N1146" i="2"/>
  <c r="L1146" i="2"/>
  <c r="H1146" i="2"/>
  <c r="Q1146" i="2" s="1"/>
  <c r="B1146" i="2"/>
  <c r="P1145" i="2"/>
  <c r="N1145" i="2"/>
  <c r="L1145" i="2"/>
  <c r="H1145" i="2"/>
  <c r="Q1145" i="2" s="1"/>
  <c r="B1145" i="2"/>
  <c r="P1142" i="2"/>
  <c r="N1142" i="2"/>
  <c r="H1142" i="2"/>
  <c r="Q1142" i="2" s="1"/>
  <c r="B1142" i="2"/>
  <c r="P1128" i="2"/>
  <c r="N1128" i="2"/>
  <c r="L1128" i="2"/>
  <c r="H1128" i="2"/>
  <c r="Q1128" i="2" s="1"/>
  <c r="B1128" i="2"/>
  <c r="P1138" i="2"/>
  <c r="N1138" i="2"/>
  <c r="L1138" i="2"/>
  <c r="H1138" i="2"/>
  <c r="Q1138" i="2" s="1"/>
  <c r="B1138" i="2"/>
  <c r="P1137" i="2"/>
  <c r="N1137" i="2"/>
  <c r="L1137" i="2"/>
  <c r="H1137" i="2"/>
  <c r="Q1137" i="2" s="1"/>
  <c r="B1137" i="2"/>
  <c r="P1136" i="2"/>
  <c r="N1136" i="2"/>
  <c r="L1136" i="2"/>
  <c r="H1136" i="2"/>
  <c r="Q1136" i="2" s="1"/>
  <c r="B1136" i="2"/>
  <c r="P1135" i="2"/>
  <c r="N1135" i="2"/>
  <c r="L1135" i="2"/>
  <c r="H1135" i="2"/>
  <c r="Q1135" i="2" s="1"/>
  <c r="B1135" i="2"/>
  <c r="P1134" i="2"/>
  <c r="N1134" i="2"/>
  <c r="L1134" i="2"/>
  <c r="H1134" i="2"/>
  <c r="Q1134" i="2" s="1"/>
  <c r="B1134" i="2"/>
  <c r="P1133" i="2"/>
  <c r="N1133" i="2"/>
  <c r="L1133" i="2"/>
  <c r="H1133" i="2"/>
  <c r="Q1133" i="2" s="1"/>
  <c r="B1133" i="2"/>
  <c r="P1132" i="2"/>
  <c r="N1132" i="2"/>
  <c r="L1132" i="2"/>
  <c r="H1132" i="2"/>
  <c r="Q1132" i="2" s="1"/>
  <c r="B1132" i="2"/>
  <c r="P1131" i="2"/>
  <c r="N1131" i="2"/>
  <c r="L1131" i="2"/>
  <c r="H1131" i="2"/>
  <c r="Q1131" i="2" s="1"/>
  <c r="B1131" i="2"/>
  <c r="P1130" i="2"/>
  <c r="N1130" i="2"/>
  <c r="L1130" i="2"/>
  <c r="H1130" i="2"/>
  <c r="Q1130" i="2" s="1"/>
  <c r="B1130" i="2"/>
  <c r="P1123" i="2"/>
  <c r="N1123" i="2"/>
  <c r="H1123" i="2"/>
  <c r="Q1123" i="2" s="1"/>
  <c r="J1123" i="2" s="1"/>
  <c r="B1123" i="2"/>
  <c r="P1129" i="2"/>
  <c r="N1129" i="2"/>
  <c r="L1129" i="2"/>
  <c r="H1129" i="2"/>
  <c r="Q1129" i="2" s="1"/>
  <c r="B1129" i="2"/>
  <c r="P1127" i="2"/>
  <c r="N1127" i="2"/>
  <c r="L1127" i="2"/>
  <c r="H1127" i="2"/>
  <c r="Q1127" i="2" s="1"/>
  <c r="B1127" i="2"/>
  <c r="P1126" i="2"/>
  <c r="N1126" i="2"/>
  <c r="L1126" i="2"/>
  <c r="H1126" i="2"/>
  <c r="Q1126" i="2" s="1"/>
  <c r="B1126" i="2"/>
  <c r="P1125" i="2"/>
  <c r="N1125" i="2"/>
  <c r="L1125" i="2"/>
  <c r="H1125" i="2"/>
  <c r="Q1125" i="2" s="1"/>
  <c r="B1125" i="2"/>
  <c r="P1124" i="2"/>
  <c r="N1124" i="2"/>
  <c r="L1124" i="2"/>
  <c r="H1124" i="2"/>
  <c r="Q1124" i="2" s="1"/>
  <c r="B1124" i="2"/>
  <c r="P2734" i="2"/>
  <c r="N2734" i="2"/>
  <c r="H2734" i="2"/>
  <c r="Q2734" i="2" s="1"/>
  <c r="B2734" i="2"/>
  <c r="P1122" i="2"/>
  <c r="N1122" i="2"/>
  <c r="L1122" i="2"/>
  <c r="H1122" i="2"/>
  <c r="Q1122" i="2" s="1"/>
  <c r="B1122" i="2"/>
  <c r="P1121" i="2"/>
  <c r="N1121" i="2"/>
  <c r="L1121" i="2"/>
  <c r="H1121" i="2"/>
  <c r="Q1121" i="2" s="1"/>
  <c r="B1121" i="2"/>
  <c r="P1120" i="2"/>
  <c r="N1120" i="2"/>
  <c r="L1120" i="2"/>
  <c r="H1120" i="2"/>
  <c r="Q1120" i="2" s="1"/>
  <c r="B1120" i="2"/>
  <c r="P1119" i="2"/>
  <c r="N1119" i="2"/>
  <c r="L1119" i="2"/>
  <c r="H1119" i="2"/>
  <c r="Q1119" i="2" s="1"/>
  <c r="B1119" i="2"/>
  <c r="P1118" i="2"/>
  <c r="N1118" i="2"/>
  <c r="L1118" i="2"/>
  <c r="H1118" i="2"/>
  <c r="Q1118" i="2" s="1"/>
  <c r="B1118" i="2"/>
  <c r="P1117" i="2"/>
  <c r="N1117" i="2"/>
  <c r="L1117" i="2"/>
  <c r="H1117" i="2"/>
  <c r="Q1117" i="2" s="1"/>
  <c r="B1117" i="2"/>
  <c r="N1116" i="2"/>
  <c r="H1116" i="2"/>
  <c r="Q1116" i="2" s="1"/>
  <c r="B1116" i="2"/>
  <c r="P1115" i="2"/>
  <c r="N1115" i="2"/>
  <c r="L1115" i="2"/>
  <c r="H1115" i="2"/>
  <c r="Q1115" i="2" s="1"/>
  <c r="B1115" i="2"/>
  <c r="P1114" i="2"/>
  <c r="N1114" i="2"/>
  <c r="L1114" i="2"/>
  <c r="H1114" i="2"/>
  <c r="Q1114" i="2" s="1"/>
  <c r="B1114" i="2"/>
  <c r="P1113" i="2"/>
  <c r="N1113" i="2"/>
  <c r="L1113" i="2"/>
  <c r="H1113" i="2"/>
  <c r="Q1113" i="2" s="1"/>
  <c r="B1113" i="2"/>
  <c r="P1112" i="2"/>
  <c r="N1112" i="2"/>
  <c r="L1112" i="2"/>
  <c r="H1112" i="2"/>
  <c r="Q1112" i="2" s="1"/>
  <c r="B1112" i="2"/>
  <c r="P1111" i="2"/>
  <c r="N1111" i="2"/>
  <c r="L1111" i="2"/>
  <c r="H1111" i="2"/>
  <c r="Q1111" i="2" s="1"/>
  <c r="B1111" i="2"/>
  <c r="P1110" i="2"/>
  <c r="N1110" i="2"/>
  <c r="L1110" i="2"/>
  <c r="H1110" i="2"/>
  <c r="Q1110" i="2" s="1"/>
  <c r="B1110" i="2"/>
  <c r="P1109" i="2"/>
  <c r="N1109" i="2"/>
  <c r="L1109" i="2"/>
  <c r="H1109" i="2"/>
  <c r="Q1109" i="2" s="1"/>
  <c r="B1109" i="2"/>
  <c r="P1108" i="2"/>
  <c r="N1108" i="2"/>
  <c r="L1108" i="2"/>
  <c r="H1108" i="2"/>
  <c r="Q1108" i="2" s="1"/>
  <c r="B1108" i="2"/>
  <c r="P1107" i="2"/>
  <c r="N1107" i="2"/>
  <c r="L1107" i="2"/>
  <c r="H1107" i="2"/>
  <c r="Q1107" i="2" s="1"/>
  <c r="B1107" i="2"/>
  <c r="P1106" i="2"/>
  <c r="N1106" i="2"/>
  <c r="L1106" i="2"/>
  <c r="H1106" i="2"/>
  <c r="Q1106" i="2" s="1"/>
  <c r="J1106" i="2" s="1"/>
  <c r="B1106" i="2"/>
  <c r="P2733" i="2"/>
  <c r="N2733" i="2"/>
  <c r="L2733" i="2"/>
  <c r="H2733" i="2"/>
  <c r="Q2733" i="2" s="1"/>
  <c r="J2733" i="2" s="1"/>
  <c r="B2733" i="2"/>
  <c r="P1105" i="2"/>
  <c r="N1105" i="2"/>
  <c r="L1105" i="2"/>
  <c r="H1105" i="2"/>
  <c r="Q1105" i="2" s="1"/>
  <c r="B1105" i="2"/>
  <c r="P1104" i="2"/>
  <c r="N1104" i="2"/>
  <c r="L1104" i="2"/>
  <c r="H1104" i="2"/>
  <c r="Q1104" i="2" s="1"/>
  <c r="B1104" i="2"/>
  <c r="P1103" i="2"/>
  <c r="N1103" i="2"/>
  <c r="L1103" i="2"/>
  <c r="H1103" i="2"/>
  <c r="Q1103" i="2" s="1"/>
  <c r="R1103" i="2" s="1"/>
  <c r="B1103" i="2"/>
  <c r="P1102" i="2"/>
  <c r="N1102" i="2"/>
  <c r="L1102" i="2"/>
  <c r="H1102" i="2"/>
  <c r="Q1102" i="2" s="1"/>
  <c r="B1102" i="2"/>
  <c r="P1101" i="2"/>
  <c r="N1101" i="2"/>
  <c r="L1101" i="2"/>
  <c r="H1101" i="2"/>
  <c r="Q1101" i="2" s="1"/>
  <c r="B1101" i="2"/>
  <c r="P1100" i="2"/>
  <c r="N1100" i="2"/>
  <c r="L1100" i="2"/>
  <c r="H1100" i="2"/>
  <c r="Q1100" i="2" s="1"/>
  <c r="B1100" i="2"/>
  <c r="P1099" i="2"/>
  <c r="N1099" i="2"/>
  <c r="L1099" i="2"/>
  <c r="H1099" i="2"/>
  <c r="Q1099" i="2" s="1"/>
  <c r="B1099" i="2"/>
  <c r="P1098" i="2"/>
  <c r="L1098" i="2"/>
  <c r="H1098" i="2"/>
  <c r="Q1098" i="2" s="1"/>
  <c r="B1098" i="2"/>
  <c r="P1097" i="2"/>
  <c r="N1097" i="2"/>
  <c r="L1097" i="2"/>
  <c r="H1097" i="2"/>
  <c r="Q1097" i="2" s="1"/>
  <c r="B1097" i="2"/>
  <c r="P1096" i="2"/>
  <c r="N1096" i="2"/>
  <c r="L1096" i="2"/>
  <c r="H1096" i="2"/>
  <c r="Q1096" i="2" s="1"/>
  <c r="B1096" i="2"/>
  <c r="P1095" i="2"/>
  <c r="N1095" i="2"/>
  <c r="L1095" i="2"/>
  <c r="H1095" i="2"/>
  <c r="Q1095" i="2" s="1"/>
  <c r="B1095" i="2"/>
  <c r="P1094" i="2"/>
  <c r="N1094" i="2"/>
  <c r="L1094" i="2"/>
  <c r="H1094" i="2"/>
  <c r="Q1094" i="2" s="1"/>
  <c r="B1094" i="2"/>
  <c r="P1093" i="2"/>
  <c r="N1093" i="2"/>
  <c r="L1093" i="2"/>
  <c r="H1093" i="2"/>
  <c r="Q1093" i="2" s="1"/>
  <c r="B1093" i="2"/>
  <c r="P1092" i="2"/>
  <c r="N1092" i="2"/>
  <c r="L1092" i="2"/>
  <c r="H1092" i="2"/>
  <c r="Q1092" i="2" s="1"/>
  <c r="B1092" i="2"/>
  <c r="P1091" i="2"/>
  <c r="N1091" i="2"/>
  <c r="L1091" i="2"/>
  <c r="H1091" i="2"/>
  <c r="Q1091" i="2" s="1"/>
  <c r="B1091" i="2"/>
  <c r="P1090" i="2"/>
  <c r="N1090" i="2"/>
  <c r="L1090" i="2"/>
  <c r="H1090" i="2"/>
  <c r="Q1090" i="2" s="1"/>
  <c r="B1090" i="2"/>
  <c r="P1089" i="2"/>
  <c r="N1089" i="2"/>
  <c r="L1089" i="2"/>
  <c r="H1089" i="2"/>
  <c r="Q1089" i="2" s="1"/>
  <c r="B1089" i="2"/>
  <c r="P1088" i="2"/>
  <c r="N1088" i="2"/>
  <c r="L1088" i="2"/>
  <c r="H1088" i="2"/>
  <c r="Q1088" i="2" s="1"/>
  <c r="B1088" i="2"/>
  <c r="P1087" i="2"/>
  <c r="N1087" i="2"/>
  <c r="L1087" i="2"/>
  <c r="H1087" i="2"/>
  <c r="Q1087" i="2" s="1"/>
  <c r="B1087" i="2"/>
  <c r="P1085" i="2"/>
  <c r="N1085" i="2"/>
  <c r="L1085" i="2"/>
  <c r="H1085" i="2"/>
  <c r="Q1085" i="2" s="1"/>
  <c r="B1085" i="2"/>
  <c r="P1086" i="2"/>
  <c r="N1086" i="2"/>
  <c r="L1086" i="2"/>
  <c r="H1086" i="2"/>
  <c r="Q1086" i="2" s="1"/>
  <c r="B1086" i="2"/>
  <c r="P1084" i="2"/>
  <c r="N1084" i="2"/>
  <c r="L1084" i="2"/>
  <c r="H1084" i="2"/>
  <c r="Q1084" i="2" s="1"/>
  <c r="B1084" i="2"/>
  <c r="P1083" i="2"/>
  <c r="N1083" i="2"/>
  <c r="L1083" i="2"/>
  <c r="H1083" i="2"/>
  <c r="Q1083" i="2" s="1"/>
  <c r="B1083" i="2"/>
  <c r="P1082" i="2"/>
  <c r="N1082" i="2"/>
  <c r="L1082" i="2"/>
  <c r="H1082" i="2"/>
  <c r="Q1082" i="2" s="1"/>
  <c r="B1082" i="2"/>
  <c r="P1081" i="2"/>
  <c r="N1081" i="2"/>
  <c r="L1081" i="2"/>
  <c r="H1081" i="2"/>
  <c r="Q1081" i="2" s="1"/>
  <c r="B1081" i="2"/>
  <c r="P1080" i="2"/>
  <c r="N1080" i="2"/>
  <c r="L1080" i="2"/>
  <c r="H1080" i="2"/>
  <c r="Q1080" i="2" s="1"/>
  <c r="B1080" i="2"/>
  <c r="P1079" i="2"/>
  <c r="N1079" i="2"/>
  <c r="L1079" i="2"/>
  <c r="H1079" i="2"/>
  <c r="Q1079" i="2" s="1"/>
  <c r="B1079" i="2"/>
  <c r="P1078" i="2"/>
  <c r="N1078" i="2"/>
  <c r="L1078" i="2"/>
  <c r="H1078" i="2"/>
  <c r="Q1078" i="2" s="1"/>
  <c r="B1078" i="2"/>
  <c r="P1077" i="2"/>
  <c r="N1077" i="2"/>
  <c r="L1077" i="2"/>
  <c r="H1077" i="2"/>
  <c r="Q1077" i="2" s="1"/>
  <c r="B1077" i="2"/>
  <c r="P1076" i="2"/>
  <c r="N1076" i="2"/>
  <c r="L1076" i="2"/>
  <c r="H1076" i="2"/>
  <c r="Q1076" i="2" s="1"/>
  <c r="B1076" i="2"/>
  <c r="P1075" i="2"/>
  <c r="N1075" i="2"/>
  <c r="L1075" i="2"/>
  <c r="H1075" i="2"/>
  <c r="Q1075" i="2" s="1"/>
  <c r="B1075" i="2"/>
  <c r="P1074" i="2"/>
  <c r="N1074" i="2"/>
  <c r="L1074" i="2"/>
  <c r="H1074" i="2"/>
  <c r="Q1074" i="2" s="1"/>
  <c r="B1074" i="2"/>
  <c r="P1073" i="2"/>
  <c r="N1073" i="2"/>
  <c r="L1073" i="2"/>
  <c r="H1073" i="2"/>
  <c r="Q1073" i="2" s="1"/>
  <c r="B1073" i="2"/>
  <c r="P1068" i="2"/>
  <c r="N1068" i="2"/>
  <c r="L1068" i="2"/>
  <c r="H1068" i="2"/>
  <c r="Q1068" i="2" s="1"/>
  <c r="B1068" i="2"/>
  <c r="P1067" i="2"/>
  <c r="N1067" i="2"/>
  <c r="L1067" i="2"/>
  <c r="H1067" i="2"/>
  <c r="Q1067" i="2" s="1"/>
  <c r="B1067" i="2"/>
  <c r="P1066" i="2"/>
  <c r="N1066" i="2"/>
  <c r="H1066" i="2"/>
  <c r="Q1066" i="2" s="1"/>
  <c r="B1066" i="2"/>
  <c r="P1065" i="2"/>
  <c r="N1065" i="2"/>
  <c r="H1065" i="2"/>
  <c r="Q1065" i="2" s="1"/>
  <c r="B1065" i="2"/>
  <c r="P1064" i="2"/>
  <c r="N1064" i="2"/>
  <c r="L1064" i="2"/>
  <c r="H1064" i="2"/>
  <c r="Q1064" i="2" s="1"/>
  <c r="B1064" i="2"/>
  <c r="P1063" i="2"/>
  <c r="N1063" i="2"/>
  <c r="L1063" i="2"/>
  <c r="H1063" i="2"/>
  <c r="Q1063" i="2" s="1"/>
  <c r="B1063" i="2"/>
  <c r="P1062" i="2"/>
  <c r="N1062" i="2"/>
  <c r="L1062" i="2"/>
  <c r="H1062" i="2"/>
  <c r="Q1062" i="2" s="1"/>
  <c r="B1062" i="2"/>
  <c r="P1060" i="2"/>
  <c r="N1060" i="2"/>
  <c r="L1060" i="2"/>
  <c r="H1060" i="2"/>
  <c r="Q1060" i="2" s="1"/>
  <c r="B1060" i="2"/>
  <c r="P1059" i="2"/>
  <c r="N1059" i="2"/>
  <c r="L1059" i="2"/>
  <c r="H1059" i="2"/>
  <c r="Q1059" i="2" s="1"/>
  <c r="B1059" i="2"/>
  <c r="P1058" i="2"/>
  <c r="N1058" i="2"/>
  <c r="L1058" i="2"/>
  <c r="H1058" i="2"/>
  <c r="Q1058" i="2" s="1"/>
  <c r="B1058" i="2"/>
  <c r="P1057" i="2"/>
  <c r="H1057" i="2"/>
  <c r="Q1057" i="2" s="1"/>
  <c r="B1057" i="2"/>
  <c r="P1056" i="2"/>
  <c r="N1056" i="2"/>
  <c r="L1056" i="2"/>
  <c r="H1056" i="2"/>
  <c r="Q1056" i="2" s="1"/>
  <c r="B1056" i="2"/>
  <c r="P1055" i="2"/>
  <c r="N1055" i="2"/>
  <c r="L1055" i="2"/>
  <c r="H1055" i="2"/>
  <c r="Q1055" i="2" s="1"/>
  <c r="B1055" i="2"/>
  <c r="P1054" i="2"/>
  <c r="N1054" i="2"/>
  <c r="L1054" i="2"/>
  <c r="H1054" i="2"/>
  <c r="Q1054" i="2" s="1"/>
  <c r="B1054" i="2"/>
  <c r="P1053" i="2"/>
  <c r="N1053" i="2"/>
  <c r="L1053" i="2"/>
  <c r="H1053" i="2"/>
  <c r="Q1053" i="2" s="1"/>
  <c r="B1053" i="2"/>
  <c r="L1052" i="2"/>
  <c r="H1052" i="2"/>
  <c r="Q1052" i="2" s="1"/>
  <c r="B1052" i="2"/>
  <c r="P1050" i="2"/>
  <c r="L1050" i="2"/>
  <c r="H1050" i="2"/>
  <c r="Q1050" i="2" s="1"/>
  <c r="B1050" i="2"/>
  <c r="P1049" i="2"/>
  <c r="H1049" i="2"/>
  <c r="Q1049" i="2" s="1"/>
  <c r="B1049" i="2"/>
  <c r="P2725" i="2"/>
  <c r="H2725" i="2"/>
  <c r="Q2725" i="2" s="1"/>
  <c r="B2725" i="2"/>
  <c r="P1048" i="2"/>
  <c r="L1048" i="2"/>
  <c r="H1048" i="2"/>
  <c r="Q1048" i="2" s="1"/>
  <c r="B1048" i="2"/>
  <c r="N1047" i="2"/>
  <c r="H1047" i="2"/>
  <c r="Q1047" i="2" s="1"/>
  <c r="B1047" i="2"/>
  <c r="N1046" i="2"/>
  <c r="H1046" i="2"/>
  <c r="Q1046" i="2" s="1"/>
  <c r="B1046" i="2"/>
  <c r="P1045" i="2"/>
  <c r="L1045" i="2"/>
  <c r="H1045" i="2"/>
  <c r="Q1045" i="2" s="1"/>
  <c r="B1045" i="2"/>
  <c r="P1042" i="2"/>
  <c r="H1042" i="2"/>
  <c r="Q1042" i="2" s="1"/>
  <c r="B1042" i="2"/>
  <c r="N1039" i="2"/>
  <c r="H1039" i="2"/>
  <c r="Q1039" i="2" s="1"/>
  <c r="B1039" i="2"/>
  <c r="P1040" i="2"/>
  <c r="N1040" i="2"/>
  <c r="L1040" i="2"/>
  <c r="H1040" i="2"/>
  <c r="Q1040" i="2" s="1"/>
  <c r="B1040" i="2"/>
  <c r="P1038" i="2"/>
  <c r="L1038" i="2"/>
  <c r="H1038" i="2"/>
  <c r="Q1038" i="2" s="1"/>
  <c r="J1038" i="2" s="1"/>
  <c r="B1038" i="2"/>
  <c r="P1037" i="2"/>
  <c r="N1037" i="2"/>
  <c r="H1037" i="2"/>
  <c r="Q1037" i="2" s="1"/>
  <c r="J1037" i="2" s="1"/>
  <c r="B1037" i="2"/>
  <c r="N1035" i="2"/>
  <c r="L1035" i="2"/>
  <c r="H1035" i="2"/>
  <c r="Q1035" i="2" s="1"/>
  <c r="B1035" i="2"/>
  <c r="P1034" i="2"/>
  <c r="N1034" i="2"/>
  <c r="L1034" i="2"/>
  <c r="H1034" i="2"/>
  <c r="Q1034" i="2" s="1"/>
  <c r="R1034" i="2" s="1"/>
  <c r="B1034" i="2"/>
  <c r="N1032" i="2"/>
  <c r="L1032" i="2"/>
  <c r="H1032" i="2"/>
  <c r="Q1032" i="2" s="1"/>
  <c r="B1032" i="2"/>
  <c r="P1030" i="2"/>
  <c r="N1030" i="2"/>
  <c r="L1030" i="2"/>
  <c r="H1030" i="2"/>
  <c r="Q1030" i="2" s="1"/>
  <c r="B1030" i="2"/>
  <c r="P2714" i="2"/>
  <c r="N2714" i="2"/>
  <c r="L2714" i="2"/>
  <c r="H2714" i="2"/>
  <c r="Q2714" i="2" s="1"/>
  <c r="B2714" i="2"/>
  <c r="P1029" i="2"/>
  <c r="L1029" i="2"/>
  <c r="H1029" i="2"/>
  <c r="Q1029" i="2" s="1"/>
  <c r="B1029" i="2"/>
  <c r="N1028" i="2"/>
  <c r="L1028" i="2"/>
  <c r="H1028" i="2"/>
  <c r="Q1028" i="2" s="1"/>
  <c r="B1028" i="2"/>
  <c r="P1027" i="2"/>
  <c r="N1027" i="2"/>
  <c r="H1027" i="2"/>
  <c r="Q1027" i="2" s="1"/>
  <c r="B1027" i="2"/>
  <c r="P1026" i="2"/>
  <c r="N1026" i="2"/>
  <c r="L1026" i="2"/>
  <c r="H1026" i="2"/>
  <c r="Q1026" i="2" s="1"/>
  <c r="B1026" i="2"/>
  <c r="P1025" i="2"/>
  <c r="N1025" i="2"/>
  <c r="L1025" i="2"/>
  <c r="H1025" i="2"/>
  <c r="Q1025" i="2" s="1"/>
  <c r="B1025" i="2"/>
  <c r="P1024" i="2"/>
  <c r="N1024" i="2"/>
  <c r="L1024" i="2"/>
  <c r="H1024" i="2"/>
  <c r="Q1024" i="2" s="1"/>
  <c r="B1024" i="2"/>
  <c r="P1023" i="2"/>
  <c r="N1023" i="2"/>
  <c r="L1023" i="2"/>
  <c r="H1023" i="2"/>
  <c r="Q1023" i="2" s="1"/>
  <c r="B1023" i="2"/>
  <c r="P2713" i="2"/>
  <c r="N2713" i="2"/>
  <c r="H2713" i="2"/>
  <c r="Q2713" i="2" s="1"/>
  <c r="B2713" i="2"/>
  <c r="P1022" i="2"/>
  <c r="N1022" i="2"/>
  <c r="L1022" i="2"/>
  <c r="H1022" i="2"/>
  <c r="Q1022" i="2" s="1"/>
  <c r="B1022" i="2"/>
  <c r="P1021" i="2"/>
  <c r="N1021" i="2"/>
  <c r="L1021" i="2"/>
  <c r="H1021" i="2"/>
  <c r="Q1021" i="2" s="1"/>
  <c r="B1021" i="2"/>
  <c r="P1020" i="2"/>
  <c r="N1020" i="2"/>
  <c r="L1020" i="2"/>
  <c r="H1020" i="2"/>
  <c r="Q1020" i="2" s="1"/>
  <c r="B1020" i="2"/>
  <c r="P1019" i="2"/>
  <c r="H1019" i="2"/>
  <c r="Q1019" i="2" s="1"/>
  <c r="B1019" i="2"/>
  <c r="P1018" i="2"/>
  <c r="N1018" i="2"/>
  <c r="L1018" i="2"/>
  <c r="H1018" i="2"/>
  <c r="Q1018" i="2" s="1"/>
  <c r="B1018" i="2"/>
  <c r="P1017" i="2"/>
  <c r="N1017" i="2"/>
  <c r="L1017" i="2"/>
  <c r="H1017" i="2"/>
  <c r="Q1017" i="2" s="1"/>
  <c r="B1017" i="2"/>
  <c r="P1016" i="2"/>
  <c r="N1016" i="2"/>
  <c r="L1016" i="2"/>
  <c r="H1016" i="2"/>
  <c r="Q1016" i="2" s="1"/>
  <c r="B1016" i="2"/>
  <c r="P1014" i="2"/>
  <c r="N1014" i="2"/>
  <c r="L1014" i="2"/>
  <c r="H1014" i="2"/>
  <c r="Q1014" i="2" s="1"/>
  <c r="B1014" i="2"/>
  <c r="P1013" i="2"/>
  <c r="N1013" i="2"/>
  <c r="L1013" i="2"/>
  <c r="H1013" i="2"/>
  <c r="Q1013" i="2" s="1"/>
  <c r="B1013" i="2"/>
  <c r="N1012" i="2"/>
  <c r="H1012" i="2"/>
  <c r="Q1012" i="2" s="1"/>
  <c r="B1012" i="2"/>
  <c r="P1011" i="2"/>
  <c r="N1011" i="2"/>
  <c r="L1011" i="2"/>
  <c r="H1011" i="2"/>
  <c r="Q1011" i="2" s="1"/>
  <c r="B1011" i="2"/>
  <c r="P2708" i="2"/>
  <c r="N2708" i="2"/>
  <c r="L2708" i="2"/>
  <c r="H2708" i="2"/>
  <c r="Q2708" i="2" s="1"/>
  <c r="B2708" i="2"/>
  <c r="P1010" i="2"/>
  <c r="N1010" i="2"/>
  <c r="H1010" i="2"/>
  <c r="Q1010" i="2" s="1"/>
  <c r="J1010" i="2" s="1"/>
  <c r="B1010" i="2"/>
  <c r="P1009" i="2"/>
  <c r="N1009" i="2"/>
  <c r="L1009" i="2"/>
  <c r="H1009" i="2"/>
  <c r="Q1009" i="2" s="1"/>
  <c r="B1009" i="2"/>
  <c r="P1008" i="2"/>
  <c r="N1008" i="2"/>
  <c r="L1008" i="2"/>
  <c r="H1008" i="2"/>
  <c r="Q1008" i="2" s="1"/>
  <c r="B1008" i="2"/>
  <c r="P1007" i="2"/>
  <c r="N1007" i="2"/>
  <c r="L1007" i="2"/>
  <c r="H1007" i="2"/>
  <c r="Q1007" i="2" s="1"/>
  <c r="B1007" i="2"/>
  <c r="N1006" i="2"/>
  <c r="L1006" i="2"/>
  <c r="H1006" i="2"/>
  <c r="Q1006" i="2" s="1"/>
  <c r="B1006" i="2"/>
  <c r="P2707" i="2"/>
  <c r="N2707" i="2"/>
  <c r="L2707" i="2"/>
  <c r="H2707" i="2"/>
  <c r="Q2707" i="2" s="1"/>
  <c r="J2707" i="2" s="1"/>
  <c r="B2707" i="2"/>
  <c r="P2705" i="2"/>
  <c r="N2705" i="2"/>
  <c r="H2705" i="2"/>
  <c r="Q2705" i="2" s="1"/>
  <c r="B2705" i="2"/>
  <c r="P2704" i="2"/>
  <c r="N2704" i="2"/>
  <c r="H2704" i="2"/>
  <c r="Q2704" i="2" s="1"/>
  <c r="B2704" i="2"/>
  <c r="L1005" i="2"/>
  <c r="H1005" i="2"/>
  <c r="Q1005" i="2" s="1"/>
  <c r="B1005" i="2"/>
  <c r="P1004" i="2"/>
  <c r="N1004" i="2"/>
  <c r="L1004" i="2"/>
  <c r="H1004" i="2"/>
  <c r="Q1004" i="2" s="1"/>
  <c r="B1004" i="2"/>
  <c r="P1000" i="2"/>
  <c r="N1000" i="2"/>
  <c r="L1000" i="2"/>
  <c r="H1000" i="2"/>
  <c r="Q1000" i="2" s="1"/>
  <c r="B1000" i="2"/>
  <c r="P999" i="2"/>
  <c r="N999" i="2"/>
  <c r="L999" i="2"/>
  <c r="H999" i="2"/>
  <c r="Q999" i="2" s="1"/>
  <c r="B999" i="2"/>
  <c r="P998" i="2"/>
  <c r="H998" i="2"/>
  <c r="Q998" i="2" s="1"/>
  <c r="B998" i="2"/>
  <c r="P996" i="2"/>
  <c r="N996" i="2"/>
  <c r="L996" i="2"/>
  <c r="H996" i="2"/>
  <c r="Q996" i="2" s="1"/>
  <c r="B996" i="2"/>
  <c r="P993" i="2"/>
  <c r="N993" i="2"/>
  <c r="L993" i="2"/>
  <c r="H993" i="2"/>
  <c r="Q993" i="2" s="1"/>
  <c r="B993" i="2"/>
  <c r="P992" i="2"/>
  <c r="N992" i="2"/>
  <c r="L992" i="2"/>
  <c r="H992" i="2"/>
  <c r="Q992" i="2" s="1"/>
  <c r="B992" i="2"/>
  <c r="P991" i="2"/>
  <c r="N991" i="2"/>
  <c r="L991" i="2"/>
  <c r="H991" i="2"/>
  <c r="Q991" i="2" s="1"/>
  <c r="B991" i="2"/>
  <c r="P990" i="2"/>
  <c r="N990" i="2"/>
  <c r="L990" i="2"/>
  <c r="H990" i="2"/>
  <c r="Q990" i="2" s="1"/>
  <c r="B990" i="2"/>
  <c r="P989" i="2"/>
  <c r="N989" i="2"/>
  <c r="L989" i="2"/>
  <c r="H989" i="2"/>
  <c r="Q989" i="2" s="1"/>
  <c r="B989" i="2"/>
  <c r="P988" i="2"/>
  <c r="N988" i="2"/>
  <c r="L988" i="2"/>
  <c r="H988" i="2"/>
  <c r="Q988" i="2" s="1"/>
  <c r="B988" i="2"/>
  <c r="P987" i="2"/>
  <c r="N987" i="2"/>
  <c r="L987" i="2"/>
  <c r="H987" i="2"/>
  <c r="Q987" i="2" s="1"/>
  <c r="B987" i="2"/>
  <c r="P986" i="2"/>
  <c r="N986" i="2"/>
  <c r="L986" i="2"/>
  <c r="H986" i="2"/>
  <c r="Q986" i="2" s="1"/>
  <c r="B986" i="2"/>
  <c r="P985" i="2"/>
  <c r="N985" i="2"/>
  <c r="L985" i="2"/>
  <c r="H985" i="2"/>
  <c r="Q985" i="2" s="1"/>
  <c r="B985" i="2"/>
  <c r="P984" i="2"/>
  <c r="N984" i="2"/>
  <c r="L984" i="2"/>
  <c r="H984" i="2"/>
  <c r="Q984" i="2" s="1"/>
  <c r="B984" i="2"/>
  <c r="P982" i="2"/>
  <c r="N982" i="2"/>
  <c r="L982" i="2"/>
  <c r="H982" i="2"/>
  <c r="Q982" i="2" s="1"/>
  <c r="B982" i="2"/>
  <c r="P981" i="2"/>
  <c r="N981" i="2"/>
  <c r="L981" i="2"/>
  <c r="H981" i="2"/>
  <c r="Q981" i="2" s="1"/>
  <c r="B981" i="2"/>
  <c r="P980" i="2"/>
  <c r="N980" i="2"/>
  <c r="L980" i="2"/>
  <c r="H980" i="2"/>
  <c r="Q980" i="2" s="1"/>
  <c r="B980" i="2"/>
  <c r="P979" i="2"/>
  <c r="N979" i="2"/>
  <c r="L979" i="2"/>
  <c r="H979" i="2"/>
  <c r="Q979" i="2" s="1"/>
  <c r="B979" i="2"/>
  <c r="P978" i="2"/>
  <c r="N978" i="2"/>
  <c r="L978" i="2"/>
  <c r="H978" i="2"/>
  <c r="Q978" i="2" s="1"/>
  <c r="B978" i="2"/>
  <c r="P977" i="2"/>
  <c r="N977" i="2"/>
  <c r="L977" i="2"/>
  <c r="H977" i="2"/>
  <c r="Q977" i="2" s="1"/>
  <c r="B977" i="2"/>
  <c r="P976" i="2"/>
  <c r="N976" i="2"/>
  <c r="L976" i="2"/>
  <c r="H976" i="2"/>
  <c r="Q976" i="2" s="1"/>
  <c r="B976" i="2"/>
  <c r="P975" i="2"/>
  <c r="N975" i="2"/>
  <c r="L975" i="2"/>
  <c r="H975" i="2"/>
  <c r="Q975" i="2" s="1"/>
  <c r="B975" i="2"/>
  <c r="P973" i="2"/>
  <c r="N973" i="2"/>
  <c r="L973" i="2"/>
  <c r="H973" i="2"/>
  <c r="Q973" i="2" s="1"/>
  <c r="B973" i="2"/>
  <c r="P974" i="2"/>
  <c r="N974" i="2"/>
  <c r="L974" i="2"/>
  <c r="H974" i="2"/>
  <c r="Q974" i="2" s="1"/>
  <c r="B974" i="2"/>
  <c r="P972" i="2"/>
  <c r="N972" i="2"/>
  <c r="L972" i="2"/>
  <c r="H972" i="2"/>
  <c r="Q972" i="2" s="1"/>
  <c r="B972" i="2"/>
  <c r="P971" i="2"/>
  <c r="N971" i="2"/>
  <c r="L971" i="2"/>
  <c r="H971" i="2"/>
  <c r="Q971" i="2" s="1"/>
  <c r="B971" i="2"/>
  <c r="N969" i="2"/>
  <c r="L969" i="2"/>
  <c r="H969" i="2"/>
  <c r="Q969" i="2" s="1"/>
  <c r="B969" i="2"/>
  <c r="P968" i="2"/>
  <c r="N968" i="2"/>
  <c r="L968" i="2"/>
  <c r="H968" i="2"/>
  <c r="Q968" i="2" s="1"/>
  <c r="B968" i="2"/>
  <c r="P967" i="2"/>
  <c r="N967" i="2"/>
  <c r="L967" i="2"/>
  <c r="H967" i="2"/>
  <c r="Q967" i="2" s="1"/>
  <c r="B967" i="2"/>
  <c r="H2702" i="2"/>
  <c r="Q2702" i="2" s="1"/>
  <c r="B2702" i="2"/>
  <c r="P966" i="2"/>
  <c r="L966" i="2"/>
  <c r="H966" i="2"/>
  <c r="Q966" i="2" s="1"/>
  <c r="B966" i="2"/>
  <c r="N964" i="2"/>
  <c r="L964" i="2"/>
  <c r="H964" i="2"/>
  <c r="Q964" i="2" s="1"/>
  <c r="B964" i="2"/>
  <c r="P961" i="2"/>
  <c r="L961" i="2"/>
  <c r="H961" i="2"/>
  <c r="Q961" i="2" s="1"/>
  <c r="J961" i="2" s="1"/>
  <c r="B961" i="2"/>
  <c r="P960" i="2"/>
  <c r="N960" i="2"/>
  <c r="H960" i="2"/>
  <c r="Q960" i="2" s="1"/>
  <c r="B960" i="2"/>
  <c r="N955" i="2"/>
  <c r="H955" i="2"/>
  <c r="Q955" i="2" s="1"/>
  <c r="B955" i="2"/>
  <c r="P954" i="2"/>
  <c r="N954" i="2"/>
  <c r="L954" i="2"/>
  <c r="H954" i="2"/>
  <c r="Q954" i="2" s="1"/>
  <c r="B954" i="2"/>
  <c r="P953" i="2"/>
  <c r="N953" i="2"/>
  <c r="L953" i="2"/>
  <c r="H953" i="2"/>
  <c r="Q953" i="2" s="1"/>
  <c r="J953" i="2" s="1"/>
  <c r="B953" i="2"/>
  <c r="P952" i="2"/>
  <c r="N952" i="2"/>
  <c r="L952" i="2"/>
  <c r="H952" i="2"/>
  <c r="Q952" i="2" s="1"/>
  <c r="B952" i="2"/>
  <c r="P951" i="2"/>
  <c r="N951" i="2"/>
  <c r="L951" i="2"/>
  <c r="H951" i="2"/>
  <c r="Q951" i="2" s="1"/>
  <c r="B951" i="2"/>
  <c r="P950" i="2"/>
  <c r="N950" i="2"/>
  <c r="L950" i="2"/>
  <c r="H950" i="2"/>
  <c r="Q950" i="2" s="1"/>
  <c r="B950" i="2"/>
  <c r="P949" i="2"/>
  <c r="N949" i="2"/>
  <c r="L949" i="2"/>
  <c r="H949" i="2"/>
  <c r="Q949" i="2" s="1"/>
  <c r="B949" i="2"/>
  <c r="P948" i="2"/>
  <c r="N948" i="2"/>
  <c r="L948" i="2"/>
  <c r="H948" i="2"/>
  <c r="Q948" i="2" s="1"/>
  <c r="B948" i="2"/>
  <c r="P947" i="2"/>
  <c r="N947" i="2"/>
  <c r="L947" i="2"/>
  <c r="H947" i="2"/>
  <c r="Q947" i="2" s="1"/>
  <c r="B947" i="2"/>
  <c r="P2684" i="2"/>
  <c r="N2684" i="2"/>
  <c r="L2684" i="2"/>
  <c r="H2684" i="2"/>
  <c r="Q2684" i="2" s="1"/>
  <c r="J2684" i="2" s="1"/>
  <c r="B2684" i="2"/>
  <c r="P945" i="2"/>
  <c r="N945" i="2"/>
  <c r="L945" i="2"/>
  <c r="H945" i="2"/>
  <c r="Q945" i="2" s="1"/>
  <c r="B945" i="2"/>
  <c r="P944" i="2"/>
  <c r="N944" i="2"/>
  <c r="L944" i="2"/>
  <c r="H944" i="2"/>
  <c r="Q944" i="2" s="1"/>
  <c r="B944" i="2"/>
  <c r="P943" i="2"/>
  <c r="N943" i="2"/>
  <c r="H943" i="2"/>
  <c r="Q943" i="2" s="1"/>
  <c r="B943" i="2"/>
  <c r="P942" i="2"/>
  <c r="N942" i="2"/>
  <c r="H942" i="2"/>
  <c r="Q942" i="2" s="1"/>
  <c r="B942" i="2"/>
  <c r="P941" i="2"/>
  <c r="N941" i="2"/>
  <c r="L941" i="2"/>
  <c r="H941" i="2"/>
  <c r="Q941" i="2" s="1"/>
  <c r="B941" i="2"/>
  <c r="P940" i="2"/>
  <c r="N940" i="2"/>
  <c r="L940" i="2"/>
  <c r="H940" i="2"/>
  <c r="Q940" i="2" s="1"/>
  <c r="B940" i="2"/>
  <c r="P939" i="2"/>
  <c r="N939" i="2"/>
  <c r="L939" i="2"/>
  <c r="H939" i="2"/>
  <c r="Q939" i="2" s="1"/>
  <c r="B939" i="2"/>
  <c r="P938" i="2"/>
  <c r="N938" i="2"/>
  <c r="L938" i="2"/>
  <c r="H938" i="2"/>
  <c r="Q938" i="2" s="1"/>
  <c r="B938" i="2"/>
  <c r="P937" i="2"/>
  <c r="H937" i="2"/>
  <c r="Q937" i="2" s="1"/>
  <c r="R937" i="2" s="1"/>
  <c r="L937" i="2" s="1"/>
  <c r="B937" i="2"/>
  <c r="P2683" i="2"/>
  <c r="N2683" i="2"/>
  <c r="L2683" i="2"/>
  <c r="H2683" i="2"/>
  <c r="Q2683" i="2" s="1"/>
  <c r="B2683" i="2"/>
  <c r="N936" i="2"/>
  <c r="H936" i="2"/>
  <c r="Q936" i="2" s="1"/>
  <c r="B936" i="2"/>
  <c r="P935" i="2"/>
  <c r="N935" i="2"/>
  <c r="L935" i="2"/>
  <c r="H935" i="2"/>
  <c r="Q935" i="2" s="1"/>
  <c r="B935" i="2"/>
  <c r="P934" i="2"/>
  <c r="N934" i="2"/>
  <c r="L934" i="2"/>
  <c r="H934" i="2"/>
  <c r="Q934" i="2" s="1"/>
  <c r="B934" i="2"/>
  <c r="P933" i="2"/>
  <c r="N933" i="2"/>
  <c r="L933" i="2"/>
  <c r="H933" i="2"/>
  <c r="Q933" i="2" s="1"/>
  <c r="B933" i="2"/>
  <c r="P932" i="2"/>
  <c r="N932" i="2"/>
  <c r="L932" i="2"/>
  <c r="H932" i="2"/>
  <c r="Q932" i="2" s="1"/>
  <c r="B932" i="2"/>
  <c r="P931" i="2"/>
  <c r="N931" i="2"/>
  <c r="L931" i="2"/>
  <c r="H931" i="2"/>
  <c r="Q931" i="2" s="1"/>
  <c r="B931" i="2"/>
  <c r="P930" i="2"/>
  <c r="N930" i="2"/>
  <c r="L930" i="2"/>
  <c r="H930" i="2"/>
  <c r="Q930" i="2" s="1"/>
  <c r="B930" i="2"/>
  <c r="P929" i="2"/>
  <c r="N929" i="2"/>
  <c r="L929" i="2"/>
  <c r="H929" i="2"/>
  <c r="Q929" i="2" s="1"/>
  <c r="B929" i="2"/>
  <c r="P2679" i="2"/>
  <c r="N2679" i="2"/>
  <c r="H2679" i="2"/>
  <c r="Q2679" i="2" s="1"/>
  <c r="B2679" i="2"/>
  <c r="P928" i="2"/>
  <c r="N928" i="2"/>
  <c r="L928" i="2"/>
  <c r="H928" i="2"/>
  <c r="Q928" i="2" s="1"/>
  <c r="B928" i="2"/>
  <c r="P927" i="2"/>
  <c r="N927" i="2"/>
  <c r="L927" i="2"/>
  <c r="H927" i="2"/>
  <c r="Q927" i="2" s="1"/>
  <c r="B927" i="2"/>
  <c r="P926" i="2"/>
  <c r="N926" i="2"/>
  <c r="L926" i="2"/>
  <c r="H926" i="2"/>
  <c r="Q926" i="2" s="1"/>
  <c r="B926" i="2"/>
  <c r="P925" i="2"/>
  <c r="N925" i="2"/>
  <c r="L925" i="2"/>
  <c r="H925" i="2"/>
  <c r="Q925" i="2" s="1"/>
  <c r="B925" i="2"/>
  <c r="P924" i="2"/>
  <c r="N924" i="2"/>
  <c r="L924" i="2"/>
  <c r="H924" i="2"/>
  <c r="Q924" i="2" s="1"/>
  <c r="B924" i="2"/>
  <c r="P923" i="2"/>
  <c r="N923" i="2"/>
  <c r="L923" i="2"/>
  <c r="H923" i="2"/>
  <c r="Q923" i="2" s="1"/>
  <c r="B923" i="2"/>
  <c r="P922" i="2"/>
  <c r="N922" i="2"/>
  <c r="L922" i="2"/>
  <c r="H922" i="2"/>
  <c r="Q922" i="2" s="1"/>
  <c r="B922" i="2"/>
  <c r="P921" i="2"/>
  <c r="N921" i="2"/>
  <c r="L921" i="2"/>
  <c r="H921" i="2"/>
  <c r="Q921" i="2" s="1"/>
  <c r="B921" i="2"/>
  <c r="P920" i="2"/>
  <c r="N920" i="2"/>
  <c r="L920" i="2"/>
  <c r="H920" i="2"/>
  <c r="Q920" i="2" s="1"/>
  <c r="B920" i="2"/>
  <c r="P919" i="2"/>
  <c r="N919" i="2"/>
  <c r="L919" i="2"/>
  <c r="H919" i="2"/>
  <c r="Q919" i="2" s="1"/>
  <c r="B919" i="2"/>
  <c r="N918" i="2"/>
  <c r="L918" i="2"/>
  <c r="H918" i="2"/>
  <c r="Q918" i="2" s="1"/>
  <c r="R918" i="2" s="1"/>
  <c r="B918" i="2"/>
  <c r="P917" i="2"/>
  <c r="N917" i="2"/>
  <c r="L917" i="2"/>
  <c r="H917" i="2"/>
  <c r="Q917" i="2" s="1"/>
  <c r="B917" i="2"/>
  <c r="P916" i="2"/>
  <c r="N916" i="2"/>
  <c r="H916" i="2"/>
  <c r="Q916" i="2" s="1"/>
  <c r="B916" i="2"/>
  <c r="P915" i="2"/>
  <c r="H915" i="2"/>
  <c r="Q915" i="2" s="1"/>
  <c r="B915" i="2"/>
  <c r="H912" i="2"/>
  <c r="Q912" i="2" s="1"/>
  <c r="B912" i="2"/>
  <c r="H909" i="2"/>
  <c r="Q909" i="2" s="1"/>
  <c r="B909" i="2"/>
  <c r="L911" i="2"/>
  <c r="H911" i="2"/>
  <c r="Q911" i="2" s="1"/>
  <c r="B911" i="2"/>
  <c r="L910" i="2"/>
  <c r="H910" i="2"/>
  <c r="Q910" i="2" s="1"/>
  <c r="B910" i="2"/>
  <c r="P908" i="2"/>
  <c r="N908" i="2"/>
  <c r="L908" i="2"/>
  <c r="H908" i="2"/>
  <c r="Q908" i="2" s="1"/>
  <c r="B908" i="2"/>
  <c r="P907" i="2"/>
  <c r="N907" i="2"/>
  <c r="H907" i="2"/>
  <c r="Q907" i="2" s="1"/>
  <c r="B907" i="2"/>
  <c r="N906" i="2"/>
  <c r="L906" i="2"/>
  <c r="H906" i="2"/>
  <c r="Q906" i="2" s="1"/>
  <c r="B906" i="2"/>
  <c r="N904" i="2"/>
  <c r="H904" i="2"/>
  <c r="Q904" i="2" s="1"/>
  <c r="B904" i="2"/>
  <c r="N902" i="2"/>
  <c r="L902" i="2"/>
  <c r="H902" i="2"/>
  <c r="Q902" i="2" s="1"/>
  <c r="B902" i="2"/>
  <c r="N2676" i="2"/>
  <c r="L2676" i="2"/>
  <c r="H2676" i="2"/>
  <c r="Q2676" i="2" s="1"/>
  <c r="B2676" i="2"/>
  <c r="N2675" i="2"/>
  <c r="L2675" i="2"/>
  <c r="H2675" i="2"/>
  <c r="Q2675" i="2" s="1"/>
  <c r="B2675" i="2"/>
  <c r="P900" i="2"/>
  <c r="N900" i="2"/>
  <c r="L900" i="2"/>
  <c r="H900" i="2"/>
  <c r="Q900" i="2" s="1"/>
  <c r="B900" i="2"/>
  <c r="P898" i="2"/>
  <c r="N898" i="2"/>
  <c r="L898" i="2"/>
  <c r="H898" i="2"/>
  <c r="Q898" i="2" s="1"/>
  <c r="B898" i="2"/>
  <c r="P897" i="2"/>
  <c r="L897" i="2"/>
  <c r="H897" i="2"/>
  <c r="Q897" i="2" s="1"/>
  <c r="B897" i="2"/>
  <c r="P896" i="2"/>
  <c r="N896" i="2"/>
  <c r="L896" i="2"/>
  <c r="H896" i="2"/>
  <c r="Q896" i="2" s="1"/>
  <c r="B896" i="2"/>
  <c r="P895" i="2"/>
  <c r="N895" i="2"/>
  <c r="L895" i="2"/>
  <c r="H895" i="2"/>
  <c r="Q895" i="2" s="1"/>
  <c r="B895" i="2"/>
  <c r="P894" i="2"/>
  <c r="N894" i="2"/>
  <c r="L894" i="2"/>
  <c r="H894" i="2"/>
  <c r="Q894" i="2" s="1"/>
  <c r="B894" i="2"/>
  <c r="P893" i="2"/>
  <c r="N893" i="2"/>
  <c r="L893" i="2"/>
  <c r="H893" i="2"/>
  <c r="Q893" i="2" s="1"/>
  <c r="B893" i="2"/>
  <c r="P892" i="2"/>
  <c r="N892" i="2"/>
  <c r="L892" i="2"/>
  <c r="H892" i="2"/>
  <c r="Q892" i="2" s="1"/>
  <c r="B892" i="2"/>
  <c r="P891" i="2"/>
  <c r="N891" i="2"/>
  <c r="H891" i="2"/>
  <c r="Q891" i="2" s="1"/>
  <c r="B891" i="2"/>
  <c r="P890" i="2"/>
  <c r="N890" i="2"/>
  <c r="L890" i="2"/>
  <c r="H890" i="2"/>
  <c r="Q890" i="2" s="1"/>
  <c r="B890" i="2"/>
  <c r="P889" i="2"/>
  <c r="N889" i="2"/>
  <c r="L889" i="2"/>
  <c r="H889" i="2"/>
  <c r="Q889" i="2" s="1"/>
  <c r="B889" i="2"/>
  <c r="P888" i="2"/>
  <c r="N888" i="2"/>
  <c r="L888" i="2"/>
  <c r="H888" i="2"/>
  <c r="Q888" i="2" s="1"/>
  <c r="B888" i="2"/>
  <c r="P887" i="2"/>
  <c r="N887" i="2"/>
  <c r="L887" i="2"/>
  <c r="H887" i="2"/>
  <c r="Q887" i="2" s="1"/>
  <c r="B887" i="2"/>
  <c r="P886" i="2"/>
  <c r="N886" i="2"/>
  <c r="L886" i="2"/>
  <c r="H886" i="2"/>
  <c r="Q886" i="2" s="1"/>
  <c r="B886" i="2"/>
  <c r="P885" i="2"/>
  <c r="N885" i="2"/>
  <c r="L885" i="2"/>
  <c r="H885" i="2"/>
  <c r="Q885" i="2" s="1"/>
  <c r="B885" i="2"/>
  <c r="P884" i="2"/>
  <c r="N884" i="2"/>
  <c r="L884" i="2"/>
  <c r="H884" i="2"/>
  <c r="Q884" i="2" s="1"/>
  <c r="B884" i="2"/>
  <c r="P883" i="2"/>
  <c r="N883" i="2"/>
  <c r="L883" i="2"/>
  <c r="H883" i="2"/>
  <c r="Q883" i="2" s="1"/>
  <c r="B883" i="2"/>
  <c r="P882" i="2"/>
  <c r="N882" i="2"/>
  <c r="L882" i="2"/>
  <c r="H882" i="2"/>
  <c r="Q882" i="2" s="1"/>
  <c r="B882" i="2"/>
  <c r="P881" i="2"/>
  <c r="N881" i="2"/>
  <c r="L881" i="2"/>
  <c r="H881" i="2"/>
  <c r="Q881" i="2" s="1"/>
  <c r="B881" i="2"/>
  <c r="P880" i="2"/>
  <c r="N880" i="2"/>
  <c r="L880" i="2"/>
  <c r="H880" i="2"/>
  <c r="Q880" i="2" s="1"/>
  <c r="B880" i="2"/>
  <c r="P879" i="2"/>
  <c r="N879" i="2"/>
  <c r="L879" i="2"/>
  <c r="H879" i="2"/>
  <c r="Q879" i="2" s="1"/>
  <c r="B879" i="2"/>
  <c r="L878" i="2"/>
  <c r="H878" i="2"/>
  <c r="Q878" i="2" s="1"/>
  <c r="B878" i="2"/>
  <c r="P877" i="2"/>
  <c r="N877" i="2"/>
  <c r="L877" i="2"/>
  <c r="H877" i="2"/>
  <c r="Q877" i="2" s="1"/>
  <c r="B877" i="2"/>
  <c r="P876" i="2"/>
  <c r="N876" i="2"/>
  <c r="L876" i="2"/>
  <c r="H876" i="2"/>
  <c r="Q876" i="2" s="1"/>
  <c r="B876" i="2"/>
  <c r="P875" i="2"/>
  <c r="N875" i="2"/>
  <c r="L875" i="2"/>
  <c r="H875" i="2"/>
  <c r="Q875" i="2" s="1"/>
  <c r="B875" i="2"/>
  <c r="P873" i="2"/>
  <c r="N873" i="2"/>
  <c r="L873" i="2"/>
  <c r="H873" i="2"/>
  <c r="Q873" i="2" s="1"/>
  <c r="B873" i="2"/>
  <c r="P2671" i="2"/>
  <c r="N2671" i="2"/>
  <c r="L2671" i="2"/>
  <c r="H2671" i="2"/>
  <c r="Q2671" i="2" s="1"/>
  <c r="J2671" i="2" s="1"/>
  <c r="B2671" i="2"/>
  <c r="P872" i="2"/>
  <c r="N872" i="2"/>
  <c r="L872" i="2"/>
  <c r="H872" i="2"/>
  <c r="Q872" i="2" s="1"/>
  <c r="B872" i="2"/>
  <c r="P871" i="2"/>
  <c r="N871" i="2"/>
  <c r="L871" i="2"/>
  <c r="H871" i="2"/>
  <c r="Q871" i="2" s="1"/>
  <c r="B871" i="2"/>
  <c r="N870" i="2"/>
  <c r="L870" i="2"/>
  <c r="H870" i="2"/>
  <c r="Q870" i="2" s="1"/>
  <c r="B870" i="2"/>
  <c r="P869" i="2"/>
  <c r="N869" i="2"/>
  <c r="L869" i="2"/>
  <c r="H869" i="2"/>
  <c r="Q869" i="2" s="1"/>
  <c r="B869" i="2"/>
  <c r="N2669" i="2"/>
  <c r="L2669" i="2"/>
  <c r="H2669" i="2"/>
  <c r="Q2669" i="2" s="1"/>
  <c r="B2669" i="2"/>
  <c r="N2668" i="2"/>
  <c r="L2668" i="2"/>
  <c r="H2668" i="2"/>
  <c r="Q2668" i="2" s="1"/>
  <c r="B2668" i="2"/>
  <c r="P2667" i="2"/>
  <c r="N2667" i="2"/>
  <c r="L2667" i="2"/>
  <c r="H2667" i="2"/>
  <c r="Q2667" i="2" s="1"/>
  <c r="R2667" i="2" s="1"/>
  <c r="B2667" i="2"/>
  <c r="P868" i="2"/>
  <c r="N868" i="2"/>
  <c r="L868" i="2"/>
  <c r="H868" i="2"/>
  <c r="Q868" i="2" s="1"/>
  <c r="B868" i="2"/>
  <c r="P867" i="2"/>
  <c r="N867" i="2"/>
  <c r="L867" i="2"/>
  <c r="H867" i="2"/>
  <c r="Q867" i="2" s="1"/>
  <c r="B867" i="2"/>
  <c r="P864" i="2"/>
  <c r="N864" i="2"/>
  <c r="L864" i="2"/>
  <c r="H864" i="2"/>
  <c r="Q864" i="2" s="1"/>
  <c r="B864" i="2"/>
  <c r="P863" i="2"/>
  <c r="N863" i="2"/>
  <c r="L863" i="2"/>
  <c r="H863" i="2"/>
  <c r="Q863" i="2" s="1"/>
  <c r="B863" i="2"/>
  <c r="P862" i="2"/>
  <c r="N862" i="2"/>
  <c r="L862" i="2"/>
  <c r="H862" i="2"/>
  <c r="Q862" i="2" s="1"/>
  <c r="B862" i="2"/>
  <c r="P861" i="2"/>
  <c r="N861" i="2"/>
  <c r="L861" i="2"/>
  <c r="H861" i="2"/>
  <c r="Q861" i="2" s="1"/>
  <c r="B861" i="2"/>
  <c r="P860" i="2"/>
  <c r="N860" i="2"/>
  <c r="L860" i="2"/>
  <c r="H860" i="2"/>
  <c r="Q860" i="2" s="1"/>
  <c r="B860" i="2"/>
  <c r="P859" i="2"/>
  <c r="N859" i="2"/>
  <c r="L859" i="2"/>
  <c r="H859" i="2"/>
  <c r="Q859" i="2" s="1"/>
  <c r="B859" i="2"/>
  <c r="P858" i="2"/>
  <c r="N858" i="2"/>
  <c r="L858" i="2"/>
  <c r="H858" i="2"/>
  <c r="Q858" i="2" s="1"/>
  <c r="B858" i="2"/>
  <c r="P857" i="2"/>
  <c r="N857" i="2"/>
  <c r="L857" i="2"/>
  <c r="H857" i="2"/>
  <c r="Q857" i="2" s="1"/>
  <c r="B857" i="2"/>
  <c r="P856" i="2"/>
  <c r="N856" i="2"/>
  <c r="H856" i="2"/>
  <c r="Q856" i="2" s="1"/>
  <c r="B856" i="2"/>
  <c r="P855" i="2"/>
  <c r="N855" i="2"/>
  <c r="L855" i="2"/>
  <c r="H855" i="2"/>
  <c r="Q855" i="2" s="1"/>
  <c r="B855" i="2"/>
  <c r="P854" i="2"/>
  <c r="N854" i="2"/>
  <c r="L854" i="2"/>
  <c r="H854" i="2"/>
  <c r="Q854" i="2" s="1"/>
  <c r="B854" i="2"/>
  <c r="P853" i="2"/>
  <c r="N853" i="2"/>
  <c r="L853" i="2"/>
  <c r="H853" i="2"/>
  <c r="Q853" i="2" s="1"/>
  <c r="B853" i="2"/>
  <c r="P852" i="2"/>
  <c r="N852" i="2"/>
  <c r="L852" i="2"/>
  <c r="H852" i="2"/>
  <c r="Q852" i="2" s="1"/>
  <c r="B852" i="2"/>
  <c r="P851" i="2"/>
  <c r="N851" i="2"/>
  <c r="L851" i="2"/>
  <c r="H851" i="2"/>
  <c r="Q851" i="2" s="1"/>
  <c r="B851" i="2"/>
  <c r="P850" i="2"/>
  <c r="N850" i="2"/>
  <c r="L850" i="2"/>
  <c r="H850" i="2"/>
  <c r="Q850" i="2" s="1"/>
  <c r="B850" i="2"/>
  <c r="P849" i="2"/>
  <c r="N849" i="2"/>
  <c r="L849" i="2"/>
  <c r="H849" i="2"/>
  <c r="Q849" i="2" s="1"/>
  <c r="B849" i="2"/>
  <c r="P848" i="2"/>
  <c r="N848" i="2"/>
  <c r="L848" i="2"/>
  <c r="H848" i="2"/>
  <c r="Q848" i="2" s="1"/>
  <c r="B848" i="2"/>
  <c r="P847" i="2"/>
  <c r="N847" i="2"/>
  <c r="L847" i="2"/>
  <c r="H847" i="2"/>
  <c r="Q847" i="2" s="1"/>
  <c r="B847" i="2"/>
  <c r="P846" i="2"/>
  <c r="N846" i="2"/>
  <c r="L846" i="2"/>
  <c r="H846" i="2"/>
  <c r="Q846" i="2" s="1"/>
  <c r="B846" i="2"/>
  <c r="P845" i="2"/>
  <c r="N845" i="2"/>
  <c r="L845" i="2"/>
  <c r="H845" i="2"/>
  <c r="Q845" i="2" s="1"/>
  <c r="B845" i="2"/>
  <c r="P844" i="2"/>
  <c r="N844" i="2"/>
  <c r="L844" i="2"/>
  <c r="H844" i="2"/>
  <c r="Q844" i="2" s="1"/>
  <c r="B844" i="2"/>
  <c r="P843" i="2"/>
  <c r="N843" i="2"/>
  <c r="L843" i="2"/>
  <c r="H843" i="2"/>
  <c r="Q843" i="2" s="1"/>
  <c r="B843" i="2"/>
  <c r="P842" i="2"/>
  <c r="N842" i="2"/>
  <c r="L842" i="2"/>
  <c r="H842" i="2"/>
  <c r="Q842" i="2" s="1"/>
  <c r="B842" i="2"/>
  <c r="P841" i="2"/>
  <c r="N841" i="2"/>
  <c r="L841" i="2"/>
  <c r="H841" i="2"/>
  <c r="Q841" i="2" s="1"/>
  <c r="B841" i="2"/>
  <c r="P840" i="2"/>
  <c r="N840" i="2"/>
  <c r="L840" i="2"/>
  <c r="H840" i="2"/>
  <c r="Q840" i="2" s="1"/>
  <c r="B840" i="2"/>
  <c r="N839" i="2"/>
  <c r="L839" i="2"/>
  <c r="H839" i="2"/>
  <c r="Q839" i="2" s="1"/>
  <c r="B839" i="2"/>
  <c r="N2656" i="2"/>
  <c r="L2656" i="2"/>
  <c r="H2656" i="2"/>
  <c r="Q2656" i="2" s="1"/>
  <c r="B2656" i="2"/>
  <c r="P838" i="2"/>
  <c r="L838" i="2"/>
  <c r="H838" i="2"/>
  <c r="Q838" i="2" s="1"/>
  <c r="B838" i="2"/>
  <c r="P2651" i="2"/>
  <c r="N2651" i="2"/>
  <c r="L2651" i="2"/>
  <c r="H2651" i="2"/>
  <c r="Q2651" i="2" s="1"/>
  <c r="B2651" i="2"/>
  <c r="N837" i="2"/>
  <c r="L837" i="2"/>
  <c r="H837" i="2"/>
  <c r="Q837" i="2" s="1"/>
  <c r="B837" i="2"/>
  <c r="P836" i="2"/>
  <c r="N836" i="2"/>
  <c r="L836" i="2"/>
  <c r="H836" i="2"/>
  <c r="Q836" i="2" s="1"/>
  <c r="B836" i="2"/>
  <c r="P835" i="2"/>
  <c r="N835" i="2"/>
  <c r="L835" i="2"/>
  <c r="H835" i="2"/>
  <c r="Q835" i="2" s="1"/>
  <c r="B835" i="2"/>
  <c r="P834" i="2"/>
  <c r="N834" i="2"/>
  <c r="L834" i="2"/>
  <c r="H834" i="2"/>
  <c r="Q834" i="2" s="1"/>
  <c r="B834" i="2"/>
  <c r="P2650" i="2"/>
  <c r="N2650" i="2"/>
  <c r="H2650" i="2"/>
  <c r="Q2650" i="2" s="1"/>
  <c r="B2650" i="2"/>
  <c r="P833" i="2"/>
  <c r="N833" i="2"/>
  <c r="L833" i="2"/>
  <c r="H833" i="2"/>
  <c r="Q833" i="2" s="1"/>
  <c r="B833" i="2"/>
  <c r="H2645" i="2"/>
  <c r="Q2645" i="2" s="1"/>
  <c r="R2645" i="2" s="1"/>
  <c r="L2645" i="2" s="1"/>
  <c r="B2645" i="2"/>
  <c r="N2643" i="2"/>
  <c r="H2643" i="2"/>
  <c r="Q2643" i="2" s="1"/>
  <c r="B2643" i="2"/>
  <c r="H830" i="2"/>
  <c r="Q830" i="2" s="1"/>
  <c r="B830" i="2"/>
  <c r="P760" i="2"/>
  <c r="N760" i="2"/>
  <c r="L760" i="2"/>
  <c r="H760" i="2"/>
  <c r="Q760" i="2" s="1"/>
  <c r="B760" i="2"/>
  <c r="P828" i="2"/>
  <c r="N828" i="2"/>
  <c r="L828" i="2"/>
  <c r="H828" i="2"/>
  <c r="Q828" i="2" s="1"/>
  <c r="B828" i="2"/>
  <c r="P827" i="2"/>
  <c r="N827" i="2"/>
  <c r="L827" i="2"/>
  <c r="H827" i="2"/>
  <c r="Q827" i="2" s="1"/>
  <c r="B827" i="2"/>
  <c r="P826" i="2"/>
  <c r="N826" i="2"/>
  <c r="L826" i="2"/>
  <c r="H826" i="2"/>
  <c r="Q826" i="2" s="1"/>
  <c r="B826" i="2"/>
  <c r="P825" i="2"/>
  <c r="N825" i="2"/>
  <c r="L825" i="2"/>
  <c r="H825" i="2"/>
  <c r="Q825" i="2" s="1"/>
  <c r="B825" i="2"/>
  <c r="N823" i="2"/>
  <c r="L823" i="2"/>
  <c r="H823" i="2"/>
  <c r="Q823" i="2" s="1"/>
  <c r="J823" i="2" s="1"/>
  <c r="B823" i="2"/>
  <c r="P822" i="2"/>
  <c r="N822" i="2"/>
  <c r="L822" i="2"/>
  <c r="H822" i="2"/>
  <c r="Q822" i="2" s="1"/>
  <c r="B822" i="2"/>
  <c r="P821" i="2"/>
  <c r="N821" i="2"/>
  <c r="L821" i="2"/>
  <c r="H821" i="2"/>
  <c r="Q821" i="2" s="1"/>
  <c r="B821" i="2"/>
  <c r="P820" i="2"/>
  <c r="N820" i="2"/>
  <c r="L820" i="2"/>
  <c r="H820" i="2"/>
  <c r="Q820" i="2" s="1"/>
  <c r="B820" i="2"/>
  <c r="P819" i="2"/>
  <c r="N819" i="2"/>
  <c r="L819" i="2"/>
  <c r="H819" i="2"/>
  <c r="Q819" i="2" s="1"/>
  <c r="B819" i="2"/>
  <c r="P818" i="2"/>
  <c r="N818" i="2"/>
  <c r="L818" i="2"/>
  <c r="H818" i="2"/>
  <c r="Q818" i="2" s="1"/>
  <c r="B818" i="2"/>
  <c r="H817" i="2"/>
  <c r="Q817" i="2" s="1"/>
  <c r="B817" i="2"/>
  <c r="N2639" i="2"/>
  <c r="L2639" i="2"/>
  <c r="H2639" i="2"/>
  <c r="Q2639" i="2" s="1"/>
  <c r="B2639" i="2"/>
  <c r="P2640" i="2"/>
  <c r="N2640" i="2"/>
  <c r="L2640" i="2"/>
  <c r="H2640" i="2"/>
  <c r="Q2640" i="2" s="1"/>
  <c r="B2640" i="2"/>
  <c r="P816" i="2"/>
  <c r="N816" i="2"/>
  <c r="L816" i="2"/>
  <c r="H816" i="2"/>
  <c r="Q816" i="2" s="1"/>
  <c r="B816" i="2"/>
  <c r="P815" i="2"/>
  <c r="N815" i="2"/>
  <c r="L815" i="2"/>
  <c r="H815" i="2"/>
  <c r="Q815" i="2" s="1"/>
  <c r="B815" i="2"/>
  <c r="P814" i="2"/>
  <c r="N814" i="2"/>
  <c r="L814" i="2"/>
  <c r="H814" i="2"/>
  <c r="Q814" i="2" s="1"/>
  <c r="B814" i="2"/>
  <c r="P813" i="2"/>
  <c r="N813" i="2"/>
  <c r="L813" i="2"/>
  <c r="H813" i="2"/>
  <c r="Q813" i="2" s="1"/>
  <c r="B813" i="2"/>
  <c r="P812" i="2"/>
  <c r="N812" i="2"/>
  <c r="L812" i="2"/>
  <c r="H812" i="2"/>
  <c r="Q812" i="2" s="1"/>
  <c r="B812" i="2"/>
  <c r="P811" i="2"/>
  <c r="N811" i="2"/>
  <c r="L811" i="2"/>
  <c r="H811" i="2"/>
  <c r="Q811" i="2" s="1"/>
  <c r="B811" i="2"/>
  <c r="P810" i="2"/>
  <c r="N810" i="2"/>
  <c r="L810" i="2"/>
  <c r="H810" i="2"/>
  <c r="Q810" i="2" s="1"/>
  <c r="B810" i="2"/>
  <c r="P809" i="2"/>
  <c r="N809" i="2"/>
  <c r="L809" i="2"/>
  <c r="H809" i="2"/>
  <c r="Q809" i="2" s="1"/>
  <c r="B809" i="2"/>
  <c r="P808" i="2"/>
  <c r="N808" i="2"/>
  <c r="L808" i="2"/>
  <c r="H808" i="2"/>
  <c r="Q808" i="2" s="1"/>
  <c r="B808" i="2"/>
  <c r="P807" i="2"/>
  <c r="N807" i="2"/>
  <c r="L807" i="2"/>
  <c r="H807" i="2"/>
  <c r="Q807" i="2" s="1"/>
  <c r="B807" i="2"/>
  <c r="P806" i="2"/>
  <c r="N806" i="2"/>
  <c r="L806" i="2"/>
  <c r="H806" i="2"/>
  <c r="Q806" i="2" s="1"/>
  <c r="B806" i="2"/>
  <c r="N2637" i="2"/>
  <c r="L2637" i="2"/>
  <c r="H2637" i="2"/>
  <c r="Q2637" i="2" s="1"/>
  <c r="B2637" i="2"/>
  <c r="N2636" i="2"/>
  <c r="L2636" i="2"/>
  <c r="H2636" i="2"/>
  <c r="Q2636" i="2" s="1"/>
  <c r="B2636" i="2"/>
  <c r="N2635" i="2"/>
  <c r="L2635" i="2"/>
  <c r="H2635" i="2"/>
  <c r="Q2635" i="2" s="1"/>
  <c r="B2635" i="2"/>
  <c r="P805" i="2"/>
  <c r="N805" i="2"/>
  <c r="L805" i="2"/>
  <c r="H805" i="2"/>
  <c r="Q805" i="2" s="1"/>
  <c r="B805" i="2"/>
  <c r="P804" i="2"/>
  <c r="N804" i="2"/>
  <c r="L804" i="2"/>
  <c r="H804" i="2"/>
  <c r="Q804" i="2" s="1"/>
  <c r="B804" i="2"/>
  <c r="P803" i="2"/>
  <c r="N803" i="2"/>
  <c r="L803" i="2"/>
  <c r="H803" i="2"/>
  <c r="Q803" i="2" s="1"/>
  <c r="B803" i="2"/>
  <c r="P802" i="2"/>
  <c r="N802" i="2"/>
  <c r="L802" i="2"/>
  <c r="H802" i="2"/>
  <c r="Q802" i="2" s="1"/>
  <c r="B802" i="2"/>
  <c r="N800" i="2"/>
  <c r="H800" i="2"/>
  <c r="Q800" i="2" s="1"/>
  <c r="J800" i="2" s="1"/>
  <c r="B800" i="2"/>
  <c r="P799" i="2"/>
  <c r="N799" i="2"/>
  <c r="H799" i="2"/>
  <c r="Q799" i="2" s="1"/>
  <c r="B799" i="2"/>
  <c r="P2634" i="2"/>
  <c r="N2634" i="2"/>
  <c r="H2634" i="2"/>
  <c r="Q2634" i="2" s="1"/>
  <c r="B2634" i="2"/>
  <c r="P2633" i="2"/>
  <c r="N2633" i="2"/>
  <c r="H2633" i="2"/>
  <c r="Q2633" i="2" s="1"/>
  <c r="B2633" i="2"/>
  <c r="P797" i="2"/>
  <c r="N797" i="2"/>
  <c r="L797" i="2"/>
  <c r="H797" i="2"/>
  <c r="Q797" i="2" s="1"/>
  <c r="B797" i="2"/>
  <c r="P796" i="2"/>
  <c r="N796" i="2"/>
  <c r="L796" i="2"/>
  <c r="H796" i="2"/>
  <c r="Q796" i="2" s="1"/>
  <c r="B796" i="2"/>
  <c r="P795" i="2"/>
  <c r="N795" i="2"/>
  <c r="L795" i="2"/>
  <c r="H795" i="2"/>
  <c r="Q795" i="2" s="1"/>
  <c r="B795" i="2"/>
  <c r="P794" i="2"/>
  <c r="N794" i="2"/>
  <c r="L794" i="2"/>
  <c r="H794" i="2"/>
  <c r="Q794" i="2" s="1"/>
  <c r="B794" i="2"/>
  <c r="P793" i="2"/>
  <c r="N793" i="2"/>
  <c r="L793" i="2"/>
  <c r="H793" i="2"/>
  <c r="Q793" i="2" s="1"/>
  <c r="B793" i="2"/>
  <c r="P792" i="2"/>
  <c r="N792" i="2"/>
  <c r="L792" i="2"/>
  <c r="H792" i="2"/>
  <c r="Q792" i="2" s="1"/>
  <c r="B792" i="2"/>
  <c r="P791" i="2"/>
  <c r="N791" i="2"/>
  <c r="L791" i="2"/>
  <c r="H791" i="2"/>
  <c r="Q791" i="2" s="1"/>
  <c r="B791" i="2"/>
  <c r="P789" i="2"/>
  <c r="N789" i="2"/>
  <c r="L789" i="2"/>
  <c r="H789" i="2"/>
  <c r="Q789" i="2" s="1"/>
  <c r="B789" i="2"/>
  <c r="P788" i="2"/>
  <c r="N788" i="2"/>
  <c r="L788" i="2"/>
  <c r="H788" i="2"/>
  <c r="Q788" i="2" s="1"/>
  <c r="B788" i="2"/>
  <c r="P787" i="2"/>
  <c r="N787" i="2"/>
  <c r="L787" i="2"/>
  <c r="H787" i="2"/>
  <c r="Q787" i="2" s="1"/>
  <c r="B787" i="2"/>
  <c r="P786" i="2"/>
  <c r="N786" i="2"/>
  <c r="L786" i="2"/>
  <c r="H786" i="2"/>
  <c r="Q786" i="2" s="1"/>
  <c r="B786" i="2"/>
  <c r="P785" i="2"/>
  <c r="N785" i="2"/>
  <c r="L785" i="2"/>
  <c r="H785" i="2"/>
  <c r="Q785" i="2" s="1"/>
  <c r="B785" i="2"/>
  <c r="P784" i="2"/>
  <c r="N784" i="2"/>
  <c r="L784" i="2"/>
  <c r="H784" i="2"/>
  <c r="Q784" i="2" s="1"/>
  <c r="B784" i="2"/>
  <c r="P783" i="2"/>
  <c r="N783" i="2"/>
  <c r="L783" i="2"/>
  <c r="H783" i="2"/>
  <c r="Q783" i="2" s="1"/>
  <c r="B783" i="2"/>
  <c r="P782" i="2"/>
  <c r="N782" i="2"/>
  <c r="L782" i="2"/>
  <c r="H782" i="2"/>
  <c r="Q782" i="2" s="1"/>
  <c r="B782" i="2"/>
  <c r="P781" i="2"/>
  <c r="N781" i="2"/>
  <c r="L781" i="2"/>
  <c r="H781" i="2"/>
  <c r="Q781" i="2" s="1"/>
  <c r="B781" i="2"/>
  <c r="P780" i="2"/>
  <c r="N780" i="2"/>
  <c r="L780" i="2"/>
  <c r="H780" i="2"/>
  <c r="Q780" i="2" s="1"/>
  <c r="B780" i="2"/>
  <c r="P779" i="2"/>
  <c r="N779" i="2"/>
  <c r="L779" i="2"/>
  <c r="H779" i="2"/>
  <c r="Q779" i="2" s="1"/>
  <c r="B779" i="2"/>
  <c r="P778" i="2"/>
  <c r="N778" i="2"/>
  <c r="L778" i="2"/>
  <c r="H778" i="2"/>
  <c r="Q778" i="2" s="1"/>
  <c r="B778" i="2"/>
  <c r="P777" i="2"/>
  <c r="N777" i="2"/>
  <c r="L777" i="2"/>
  <c r="H777" i="2"/>
  <c r="Q777" i="2" s="1"/>
  <c r="B777" i="2"/>
  <c r="P776" i="2"/>
  <c r="N776" i="2"/>
  <c r="L776" i="2"/>
  <c r="H776" i="2"/>
  <c r="Q776" i="2" s="1"/>
  <c r="B776" i="2"/>
  <c r="P775" i="2"/>
  <c r="N775" i="2"/>
  <c r="L775" i="2"/>
  <c r="H775" i="2"/>
  <c r="Q775" i="2" s="1"/>
  <c r="B775" i="2"/>
  <c r="P774" i="2"/>
  <c r="N774" i="2"/>
  <c r="L774" i="2"/>
  <c r="H774" i="2"/>
  <c r="Q774" i="2" s="1"/>
  <c r="B774" i="2"/>
  <c r="P773" i="2"/>
  <c r="N773" i="2"/>
  <c r="L773" i="2"/>
  <c r="H773" i="2"/>
  <c r="Q773" i="2" s="1"/>
  <c r="B773" i="2"/>
  <c r="P772" i="2"/>
  <c r="N772" i="2"/>
  <c r="L772" i="2"/>
  <c r="H772" i="2"/>
  <c r="Q772" i="2" s="1"/>
  <c r="B772" i="2"/>
  <c r="P771" i="2"/>
  <c r="N771" i="2"/>
  <c r="L771" i="2"/>
  <c r="H771" i="2"/>
  <c r="Q771" i="2" s="1"/>
  <c r="B771" i="2"/>
  <c r="P770" i="2"/>
  <c r="N770" i="2"/>
  <c r="L770" i="2"/>
  <c r="H770" i="2"/>
  <c r="Q770" i="2" s="1"/>
  <c r="B770" i="2"/>
  <c r="P769" i="2"/>
  <c r="N769" i="2"/>
  <c r="L769" i="2"/>
  <c r="H769" i="2"/>
  <c r="Q769" i="2" s="1"/>
  <c r="B769" i="2"/>
  <c r="P768" i="2"/>
  <c r="N768" i="2"/>
  <c r="L768" i="2"/>
  <c r="H768" i="2"/>
  <c r="Q768" i="2" s="1"/>
  <c r="B768" i="2"/>
  <c r="P767" i="2"/>
  <c r="N767" i="2"/>
  <c r="L767" i="2"/>
  <c r="H767" i="2"/>
  <c r="Q767" i="2" s="1"/>
  <c r="B767" i="2"/>
  <c r="P766" i="2"/>
  <c r="N766" i="2"/>
  <c r="L766" i="2"/>
  <c r="H766" i="2"/>
  <c r="Q766" i="2" s="1"/>
  <c r="B766" i="2"/>
  <c r="P765" i="2"/>
  <c r="N765" i="2"/>
  <c r="L765" i="2"/>
  <c r="H765" i="2"/>
  <c r="Q765" i="2" s="1"/>
  <c r="B765" i="2"/>
  <c r="P764" i="2"/>
  <c r="N764" i="2"/>
  <c r="L764" i="2"/>
  <c r="H764" i="2"/>
  <c r="Q764" i="2" s="1"/>
  <c r="B764" i="2"/>
  <c r="P763" i="2"/>
  <c r="N763" i="2"/>
  <c r="L763" i="2"/>
  <c r="H763" i="2"/>
  <c r="Q763" i="2" s="1"/>
  <c r="B763" i="2"/>
  <c r="P762" i="2"/>
  <c r="N762" i="2"/>
  <c r="L762" i="2"/>
  <c r="H762" i="2"/>
  <c r="Q762" i="2" s="1"/>
  <c r="B762" i="2"/>
  <c r="P761" i="2"/>
  <c r="N761" i="2"/>
  <c r="L761" i="2"/>
  <c r="H761" i="2"/>
  <c r="Q761" i="2" s="1"/>
  <c r="B761" i="2"/>
  <c r="P759" i="2"/>
  <c r="N759" i="2"/>
  <c r="L759" i="2"/>
  <c r="H759" i="2"/>
  <c r="Q759" i="2" s="1"/>
  <c r="B759" i="2"/>
  <c r="P2630" i="2"/>
  <c r="N2630" i="2"/>
  <c r="H2630" i="2"/>
  <c r="Q2630" i="2" s="1"/>
  <c r="B2630" i="2"/>
  <c r="P758" i="2"/>
  <c r="N758" i="2"/>
  <c r="L758" i="2"/>
  <c r="H758" i="2"/>
  <c r="Q758" i="2" s="1"/>
  <c r="B758" i="2"/>
  <c r="P757" i="2"/>
  <c r="N757" i="2"/>
  <c r="L757" i="2"/>
  <c r="H757" i="2"/>
  <c r="Q757" i="2" s="1"/>
  <c r="B757" i="2"/>
  <c r="P756" i="2"/>
  <c r="N756" i="2"/>
  <c r="L756" i="2"/>
  <c r="H756" i="2"/>
  <c r="Q756" i="2" s="1"/>
  <c r="B756" i="2"/>
  <c r="P755" i="2"/>
  <c r="N755" i="2"/>
  <c r="L755" i="2"/>
  <c r="H755" i="2"/>
  <c r="Q755" i="2" s="1"/>
  <c r="B755" i="2"/>
  <c r="P754" i="2"/>
  <c r="N754" i="2"/>
  <c r="L754" i="2"/>
  <c r="H754" i="2"/>
  <c r="Q754" i="2" s="1"/>
  <c r="B754" i="2"/>
  <c r="P753" i="2"/>
  <c r="N753" i="2"/>
  <c r="L753" i="2"/>
  <c r="H753" i="2"/>
  <c r="Q753" i="2" s="1"/>
  <c r="B753" i="2"/>
  <c r="P752" i="2"/>
  <c r="N752" i="2"/>
  <c r="L752" i="2"/>
  <c r="H752" i="2"/>
  <c r="Q752" i="2" s="1"/>
  <c r="B752" i="2"/>
  <c r="P751" i="2"/>
  <c r="N751" i="2"/>
  <c r="L751" i="2"/>
  <c r="H751" i="2"/>
  <c r="Q751" i="2" s="1"/>
  <c r="B751" i="2"/>
  <c r="P750" i="2"/>
  <c r="N750" i="2"/>
  <c r="L750" i="2"/>
  <c r="H750" i="2"/>
  <c r="Q750" i="2" s="1"/>
  <c r="B750" i="2"/>
  <c r="P749" i="2"/>
  <c r="N749" i="2"/>
  <c r="L749" i="2"/>
  <c r="H749" i="2"/>
  <c r="Q749" i="2" s="1"/>
  <c r="B749" i="2"/>
  <c r="P748" i="2"/>
  <c r="N748" i="2"/>
  <c r="L748" i="2"/>
  <c r="H748" i="2"/>
  <c r="Q748" i="2" s="1"/>
  <c r="B748" i="2"/>
  <c r="P2627" i="2"/>
  <c r="N2627" i="2"/>
  <c r="H2627" i="2"/>
  <c r="Q2627" i="2" s="1"/>
  <c r="B2627" i="2"/>
  <c r="P747" i="2"/>
  <c r="N747" i="2"/>
  <c r="L747" i="2"/>
  <c r="H747" i="2"/>
  <c r="Q747" i="2" s="1"/>
  <c r="B747" i="2"/>
  <c r="P746" i="2"/>
  <c r="N746" i="2"/>
  <c r="L746" i="2"/>
  <c r="H746" i="2"/>
  <c r="Q746" i="2" s="1"/>
  <c r="R746" i="2" s="1"/>
  <c r="B746" i="2"/>
  <c r="P745" i="2"/>
  <c r="N745" i="2"/>
  <c r="L745" i="2"/>
  <c r="H745" i="2"/>
  <c r="Q745" i="2" s="1"/>
  <c r="B745" i="2"/>
  <c r="P744" i="2"/>
  <c r="N744" i="2"/>
  <c r="L744" i="2"/>
  <c r="H744" i="2"/>
  <c r="Q744" i="2" s="1"/>
  <c r="B744" i="2"/>
  <c r="P743" i="2"/>
  <c r="N743" i="2"/>
  <c r="L743" i="2"/>
  <c r="H743" i="2"/>
  <c r="Q743" i="2" s="1"/>
  <c r="B743" i="2"/>
  <c r="P742" i="2"/>
  <c r="N742" i="2"/>
  <c r="L742" i="2"/>
  <c r="H742" i="2"/>
  <c r="Q742" i="2" s="1"/>
  <c r="B742" i="2"/>
  <c r="P741" i="2"/>
  <c r="N741" i="2"/>
  <c r="L741" i="2"/>
  <c r="H741" i="2"/>
  <c r="Q741" i="2" s="1"/>
  <c r="B741" i="2"/>
  <c r="P740" i="2"/>
  <c r="N740" i="2"/>
  <c r="L740" i="2"/>
  <c r="H740" i="2"/>
  <c r="Q740" i="2" s="1"/>
  <c r="B740" i="2"/>
  <c r="P739" i="2"/>
  <c r="N739" i="2"/>
  <c r="L739" i="2"/>
  <c r="H739" i="2"/>
  <c r="Q739" i="2" s="1"/>
  <c r="B739" i="2"/>
  <c r="P738" i="2"/>
  <c r="N738" i="2"/>
  <c r="L738" i="2"/>
  <c r="H738" i="2"/>
  <c r="Q738" i="2" s="1"/>
  <c r="B738" i="2"/>
  <c r="P737" i="2"/>
  <c r="N737" i="2"/>
  <c r="L737" i="2"/>
  <c r="H737" i="2"/>
  <c r="Q737" i="2" s="1"/>
  <c r="B737" i="2"/>
  <c r="P736" i="2"/>
  <c r="N736" i="2"/>
  <c r="L736" i="2"/>
  <c r="H736" i="2"/>
  <c r="Q736" i="2" s="1"/>
  <c r="B736" i="2"/>
  <c r="P735" i="2"/>
  <c r="N735" i="2"/>
  <c r="L735" i="2"/>
  <c r="H735" i="2"/>
  <c r="Q735" i="2" s="1"/>
  <c r="B735" i="2"/>
  <c r="P734" i="2"/>
  <c r="N734" i="2"/>
  <c r="L734" i="2"/>
  <c r="H734" i="2"/>
  <c r="Q734" i="2" s="1"/>
  <c r="B734" i="2"/>
  <c r="P733" i="2"/>
  <c r="N733" i="2"/>
  <c r="L733" i="2"/>
  <c r="H733" i="2"/>
  <c r="Q733" i="2" s="1"/>
  <c r="B733" i="2"/>
  <c r="P2624" i="2"/>
  <c r="N2624" i="2"/>
  <c r="L2624" i="2"/>
  <c r="H2624" i="2"/>
  <c r="Q2624" i="2" s="1"/>
  <c r="B2624" i="2"/>
  <c r="P732" i="2"/>
  <c r="N732" i="2"/>
  <c r="L732" i="2"/>
  <c r="H732" i="2"/>
  <c r="Q732" i="2" s="1"/>
  <c r="B732" i="2"/>
  <c r="P2623" i="2"/>
  <c r="N2623" i="2"/>
  <c r="H2623" i="2"/>
  <c r="Q2623" i="2" s="1"/>
  <c r="B2623" i="2"/>
  <c r="P2621" i="2"/>
  <c r="N2621" i="2"/>
  <c r="H2621" i="2"/>
  <c r="Q2621" i="2" s="1"/>
  <c r="B2621" i="2"/>
  <c r="P730" i="2"/>
  <c r="N730" i="2"/>
  <c r="L730" i="2"/>
  <c r="H730" i="2"/>
  <c r="Q730" i="2" s="1"/>
  <c r="B730" i="2"/>
  <c r="P729" i="2"/>
  <c r="N729" i="2"/>
  <c r="L729" i="2"/>
  <c r="H729" i="2"/>
  <c r="Q729" i="2" s="1"/>
  <c r="B729" i="2"/>
  <c r="P728" i="2"/>
  <c r="N728" i="2"/>
  <c r="L728" i="2"/>
  <c r="H728" i="2"/>
  <c r="Q728" i="2" s="1"/>
  <c r="B728" i="2"/>
  <c r="P725" i="2"/>
  <c r="N725" i="2"/>
  <c r="L725" i="2"/>
  <c r="H725" i="2"/>
  <c r="Q725" i="2" s="1"/>
  <c r="B725" i="2"/>
  <c r="P724" i="2"/>
  <c r="N724" i="2"/>
  <c r="L724" i="2"/>
  <c r="H724" i="2"/>
  <c r="Q724" i="2" s="1"/>
  <c r="B724" i="2"/>
  <c r="P723" i="2"/>
  <c r="N723" i="2"/>
  <c r="L723" i="2"/>
  <c r="H723" i="2"/>
  <c r="Q723" i="2" s="1"/>
  <c r="R723" i="2" s="1"/>
  <c r="B723" i="2"/>
  <c r="P721" i="2"/>
  <c r="N721" i="2"/>
  <c r="H721" i="2"/>
  <c r="Q721" i="2" s="1"/>
  <c r="B721" i="2"/>
  <c r="P722" i="2"/>
  <c r="N722" i="2"/>
  <c r="L722" i="2"/>
  <c r="H722" i="2"/>
  <c r="Q722" i="2" s="1"/>
  <c r="B722" i="2"/>
  <c r="P720" i="2"/>
  <c r="N720" i="2"/>
  <c r="L720" i="2"/>
  <c r="H720" i="2"/>
  <c r="Q720" i="2" s="1"/>
  <c r="B720" i="2"/>
  <c r="P719" i="2"/>
  <c r="N719" i="2"/>
  <c r="H719" i="2"/>
  <c r="Q719" i="2" s="1"/>
  <c r="B719" i="2"/>
  <c r="P718" i="2"/>
  <c r="N718" i="2"/>
  <c r="H718" i="2"/>
  <c r="Q718" i="2" s="1"/>
  <c r="B718" i="2"/>
  <c r="P716" i="2"/>
  <c r="N716" i="2"/>
  <c r="H716" i="2"/>
  <c r="Q716" i="2" s="1"/>
  <c r="B716" i="2"/>
  <c r="P715" i="2"/>
  <c r="N715" i="2"/>
  <c r="H715" i="2"/>
  <c r="Q715" i="2" s="1"/>
  <c r="B715" i="2"/>
  <c r="P714" i="2"/>
  <c r="N714" i="2"/>
  <c r="L714" i="2"/>
  <c r="H714" i="2"/>
  <c r="Q714" i="2" s="1"/>
  <c r="B714" i="2"/>
  <c r="P713" i="2"/>
  <c r="N713" i="2"/>
  <c r="L713" i="2"/>
  <c r="H713" i="2"/>
  <c r="Q713" i="2" s="1"/>
  <c r="B713" i="2"/>
  <c r="P712" i="2"/>
  <c r="N712" i="2"/>
  <c r="L712" i="2"/>
  <c r="H712" i="2"/>
  <c r="Q712" i="2" s="1"/>
  <c r="B712" i="2"/>
  <c r="P711" i="2"/>
  <c r="N711" i="2"/>
  <c r="L711" i="2"/>
  <c r="H711" i="2"/>
  <c r="Q711" i="2" s="1"/>
  <c r="B711" i="2"/>
  <c r="P710" i="2"/>
  <c r="N710" i="2"/>
  <c r="L710" i="2"/>
  <c r="H710" i="2"/>
  <c r="Q710" i="2" s="1"/>
  <c r="B710" i="2"/>
  <c r="P709" i="2"/>
  <c r="N709" i="2"/>
  <c r="L709" i="2"/>
  <c r="H709" i="2"/>
  <c r="Q709" i="2" s="1"/>
  <c r="B709" i="2"/>
  <c r="P708" i="2"/>
  <c r="N708" i="2"/>
  <c r="L708" i="2"/>
  <c r="H708" i="2"/>
  <c r="Q708" i="2" s="1"/>
  <c r="B708" i="2"/>
  <c r="P707" i="2"/>
  <c r="N707" i="2"/>
  <c r="L707" i="2"/>
  <c r="H707" i="2"/>
  <c r="Q707" i="2" s="1"/>
  <c r="B707" i="2"/>
  <c r="P2615" i="2"/>
  <c r="N2615" i="2"/>
  <c r="L2615" i="2"/>
  <c r="H2615" i="2"/>
  <c r="Q2615" i="2" s="1"/>
  <c r="B2615" i="2"/>
  <c r="P706" i="2"/>
  <c r="N706" i="2"/>
  <c r="L706" i="2"/>
  <c r="H706" i="2"/>
  <c r="Q706" i="2" s="1"/>
  <c r="B706" i="2"/>
  <c r="P705" i="2"/>
  <c r="N705" i="2"/>
  <c r="L705" i="2"/>
  <c r="H705" i="2"/>
  <c r="Q705" i="2" s="1"/>
  <c r="B705" i="2"/>
  <c r="P704" i="2"/>
  <c r="N704" i="2"/>
  <c r="L704" i="2"/>
  <c r="H704" i="2"/>
  <c r="Q704" i="2" s="1"/>
  <c r="B704" i="2"/>
  <c r="P703" i="2"/>
  <c r="N703" i="2"/>
  <c r="L703" i="2"/>
  <c r="H703" i="2"/>
  <c r="Q703" i="2" s="1"/>
  <c r="B703" i="2"/>
  <c r="P702" i="2"/>
  <c r="N702" i="2"/>
  <c r="L702" i="2"/>
  <c r="H702" i="2"/>
  <c r="Q702" i="2" s="1"/>
  <c r="B702" i="2"/>
  <c r="P701" i="2"/>
  <c r="N701" i="2"/>
  <c r="L701" i="2"/>
  <c r="H701" i="2"/>
  <c r="Q701" i="2" s="1"/>
  <c r="B701" i="2"/>
  <c r="P700" i="2"/>
  <c r="N700" i="2"/>
  <c r="L700" i="2"/>
  <c r="H700" i="2"/>
  <c r="Q700" i="2" s="1"/>
  <c r="B700" i="2"/>
  <c r="P699" i="2"/>
  <c r="N699" i="2"/>
  <c r="L699" i="2"/>
  <c r="H699" i="2"/>
  <c r="Q699" i="2" s="1"/>
  <c r="B699" i="2"/>
  <c r="P698" i="2"/>
  <c r="N698" i="2"/>
  <c r="L698" i="2"/>
  <c r="H698" i="2"/>
  <c r="Q698" i="2" s="1"/>
  <c r="B698" i="2"/>
  <c r="P697" i="2"/>
  <c r="N697" i="2"/>
  <c r="L697" i="2"/>
  <c r="H697" i="2"/>
  <c r="Q697" i="2" s="1"/>
  <c r="B697" i="2"/>
  <c r="P696" i="2"/>
  <c r="N696" i="2"/>
  <c r="L696" i="2"/>
  <c r="H696" i="2"/>
  <c r="Q696" i="2" s="1"/>
  <c r="B696" i="2"/>
  <c r="P695" i="2"/>
  <c r="N695" i="2"/>
  <c r="L695" i="2"/>
  <c r="H695" i="2"/>
  <c r="Q695" i="2" s="1"/>
  <c r="B695" i="2"/>
  <c r="P694" i="2"/>
  <c r="N694" i="2"/>
  <c r="L694" i="2"/>
  <c r="H694" i="2"/>
  <c r="Q694" i="2" s="1"/>
  <c r="B694" i="2"/>
  <c r="P693" i="2"/>
  <c r="N693" i="2"/>
  <c r="L693" i="2"/>
  <c r="H693" i="2"/>
  <c r="Q693" i="2" s="1"/>
  <c r="B693" i="2"/>
  <c r="P692" i="2"/>
  <c r="N692" i="2"/>
  <c r="L692" i="2"/>
  <c r="H692" i="2"/>
  <c r="Q692" i="2" s="1"/>
  <c r="B692" i="2"/>
  <c r="P691" i="2"/>
  <c r="N691" i="2"/>
  <c r="L691" i="2"/>
  <c r="H691" i="2"/>
  <c r="Q691" i="2" s="1"/>
  <c r="B691" i="2"/>
  <c r="P690" i="2"/>
  <c r="N690" i="2"/>
  <c r="L690" i="2"/>
  <c r="H690" i="2"/>
  <c r="Q690" i="2" s="1"/>
  <c r="B690" i="2"/>
  <c r="P689" i="2"/>
  <c r="N689" i="2"/>
  <c r="L689" i="2"/>
  <c r="H689" i="2"/>
  <c r="Q689" i="2" s="1"/>
  <c r="B689" i="2"/>
  <c r="P688" i="2"/>
  <c r="N688" i="2"/>
  <c r="L688" i="2"/>
  <c r="H688" i="2"/>
  <c r="Q688" i="2" s="1"/>
  <c r="B688" i="2"/>
  <c r="P687" i="2"/>
  <c r="N687" i="2"/>
  <c r="L687" i="2"/>
  <c r="H687" i="2"/>
  <c r="Q687" i="2" s="1"/>
  <c r="B687" i="2"/>
  <c r="P686" i="2"/>
  <c r="L686" i="2"/>
  <c r="H686" i="2"/>
  <c r="Q686" i="2" s="1"/>
  <c r="B686" i="2"/>
  <c r="P685" i="2"/>
  <c r="N685" i="2"/>
  <c r="H685" i="2"/>
  <c r="Q685" i="2" s="1"/>
  <c r="B685" i="2"/>
  <c r="P684" i="2"/>
  <c r="L684" i="2"/>
  <c r="H684" i="2"/>
  <c r="Q684" i="2" s="1"/>
  <c r="B684" i="2"/>
  <c r="P2613" i="2"/>
  <c r="N2613" i="2"/>
  <c r="H2613" i="2"/>
  <c r="Q2613" i="2" s="1"/>
  <c r="B2613" i="2"/>
  <c r="P683" i="2"/>
  <c r="N683" i="2"/>
  <c r="H683" i="2"/>
  <c r="Q683" i="2" s="1"/>
  <c r="B683" i="2"/>
  <c r="P2612" i="2"/>
  <c r="N2612" i="2"/>
  <c r="H2612" i="2"/>
  <c r="Q2612" i="2" s="1"/>
  <c r="B2612" i="2"/>
  <c r="P682" i="2"/>
  <c r="N682" i="2"/>
  <c r="L682" i="2"/>
  <c r="H682" i="2"/>
  <c r="Q682" i="2" s="1"/>
  <c r="B682" i="2"/>
  <c r="P681" i="2"/>
  <c r="N681" i="2"/>
  <c r="H681" i="2"/>
  <c r="Q681" i="2" s="1"/>
  <c r="B681" i="2"/>
  <c r="L679" i="2"/>
  <c r="H679" i="2"/>
  <c r="Q679" i="2" s="1"/>
  <c r="B679" i="2"/>
  <c r="P2610" i="2"/>
  <c r="N2610" i="2"/>
  <c r="L2610" i="2"/>
  <c r="H2610" i="2"/>
  <c r="Q2610" i="2" s="1"/>
  <c r="B2610" i="2"/>
  <c r="P678" i="2"/>
  <c r="N678" i="2"/>
  <c r="L678" i="2"/>
  <c r="H678" i="2"/>
  <c r="Q678" i="2" s="1"/>
  <c r="B678" i="2"/>
  <c r="P677" i="2"/>
  <c r="N677" i="2"/>
  <c r="L677" i="2"/>
  <c r="H677" i="2"/>
  <c r="Q677" i="2" s="1"/>
  <c r="B677" i="2"/>
  <c r="P676" i="2"/>
  <c r="N676" i="2"/>
  <c r="L676" i="2"/>
  <c r="H676" i="2"/>
  <c r="Q676" i="2" s="1"/>
  <c r="B676" i="2"/>
  <c r="P675" i="2"/>
  <c r="N675" i="2"/>
  <c r="L675" i="2"/>
  <c r="H675" i="2"/>
  <c r="Q675" i="2" s="1"/>
  <c r="B675" i="2"/>
  <c r="P674" i="2"/>
  <c r="N674" i="2"/>
  <c r="L674" i="2"/>
  <c r="H674" i="2"/>
  <c r="Q674" i="2" s="1"/>
  <c r="B674" i="2"/>
  <c r="P673" i="2"/>
  <c r="N673" i="2"/>
  <c r="L673" i="2"/>
  <c r="H673" i="2"/>
  <c r="Q673" i="2" s="1"/>
  <c r="B673" i="2"/>
  <c r="P672" i="2"/>
  <c r="N672" i="2"/>
  <c r="L672" i="2"/>
  <c r="H672" i="2"/>
  <c r="Q672" i="2" s="1"/>
  <c r="B672" i="2"/>
  <c r="P671" i="2"/>
  <c r="N671" i="2"/>
  <c r="L671" i="2"/>
  <c r="H671" i="2"/>
  <c r="Q671" i="2" s="1"/>
  <c r="B671" i="2"/>
  <c r="P670" i="2"/>
  <c r="N670" i="2"/>
  <c r="L670" i="2"/>
  <c r="H670" i="2"/>
  <c r="Q670" i="2" s="1"/>
  <c r="B670" i="2"/>
  <c r="P669" i="2"/>
  <c r="N669" i="2"/>
  <c r="L669" i="2"/>
  <c r="H669" i="2"/>
  <c r="Q669" i="2" s="1"/>
  <c r="B669" i="2"/>
  <c r="H668" i="2"/>
  <c r="Q668" i="2" s="1"/>
  <c r="B668" i="2"/>
  <c r="P667" i="2"/>
  <c r="N667" i="2"/>
  <c r="H667" i="2"/>
  <c r="Q667" i="2" s="1"/>
  <c r="J667" i="2" s="1"/>
  <c r="B667" i="2"/>
  <c r="P666" i="2"/>
  <c r="N666" i="2"/>
  <c r="L666" i="2"/>
  <c r="H666" i="2"/>
  <c r="Q666" i="2" s="1"/>
  <c r="B666" i="2"/>
  <c r="P663" i="2"/>
  <c r="N663" i="2"/>
  <c r="L663" i="2"/>
  <c r="H663" i="2"/>
  <c r="Q663" i="2" s="1"/>
  <c r="B663" i="2"/>
  <c r="P662" i="2"/>
  <c r="N662" i="2"/>
  <c r="L662" i="2"/>
  <c r="H662" i="2"/>
  <c r="Q662" i="2" s="1"/>
  <c r="B662" i="2"/>
  <c r="P661" i="2"/>
  <c r="N661" i="2"/>
  <c r="L661" i="2"/>
  <c r="H661" i="2"/>
  <c r="Q661" i="2" s="1"/>
  <c r="B661" i="2"/>
  <c r="P2605" i="2"/>
  <c r="N2605" i="2"/>
  <c r="L2605" i="2"/>
  <c r="H2605" i="2"/>
  <c r="Q2605" i="2" s="1"/>
  <c r="B2605" i="2"/>
  <c r="P2603" i="2"/>
  <c r="H2603" i="2"/>
  <c r="Q2603" i="2" s="1"/>
  <c r="B2603" i="2"/>
  <c r="P659" i="2"/>
  <c r="N659" i="2"/>
  <c r="L659" i="2"/>
  <c r="H659" i="2"/>
  <c r="Q659" i="2" s="1"/>
  <c r="B659" i="2"/>
  <c r="P658" i="2"/>
  <c r="N658" i="2"/>
  <c r="L658" i="2"/>
  <c r="H658" i="2"/>
  <c r="Q658" i="2" s="1"/>
  <c r="B658" i="2"/>
  <c r="P657" i="2"/>
  <c r="N657" i="2"/>
  <c r="L657" i="2"/>
  <c r="H657" i="2"/>
  <c r="Q657" i="2" s="1"/>
  <c r="B657" i="2"/>
  <c r="P656" i="2"/>
  <c r="N656" i="2"/>
  <c r="L656" i="2"/>
  <c r="H656" i="2"/>
  <c r="Q656" i="2" s="1"/>
  <c r="B656" i="2"/>
  <c r="P655" i="2"/>
  <c r="N655" i="2"/>
  <c r="L655" i="2"/>
  <c r="H655" i="2"/>
  <c r="Q655" i="2" s="1"/>
  <c r="B655" i="2"/>
  <c r="P654" i="2"/>
  <c r="N654" i="2"/>
  <c r="L654" i="2"/>
  <c r="H654" i="2"/>
  <c r="Q654" i="2" s="1"/>
  <c r="B654" i="2"/>
  <c r="P653" i="2"/>
  <c r="N653" i="2"/>
  <c r="L653" i="2"/>
  <c r="H653" i="2"/>
  <c r="Q653" i="2" s="1"/>
  <c r="B653" i="2"/>
  <c r="P652" i="2"/>
  <c r="N652" i="2"/>
  <c r="L652" i="2"/>
  <c r="H652" i="2"/>
  <c r="Q652" i="2" s="1"/>
  <c r="B652" i="2"/>
  <c r="P651" i="2"/>
  <c r="N651" i="2"/>
  <c r="H651" i="2"/>
  <c r="Q651" i="2" s="1"/>
  <c r="B651" i="2"/>
  <c r="P650" i="2"/>
  <c r="N650" i="2"/>
  <c r="L650" i="2"/>
  <c r="H650" i="2"/>
  <c r="Q650" i="2" s="1"/>
  <c r="B650" i="2"/>
  <c r="N649" i="2"/>
  <c r="H649" i="2"/>
  <c r="Q649" i="2" s="1"/>
  <c r="B649" i="2"/>
  <c r="N646" i="2"/>
  <c r="H646" i="2"/>
  <c r="Q646" i="2" s="1"/>
  <c r="B646" i="2"/>
  <c r="P2599" i="2"/>
  <c r="N2599" i="2"/>
  <c r="L2599" i="2"/>
  <c r="H2599" i="2"/>
  <c r="Q2599" i="2" s="1"/>
  <c r="B2599" i="2"/>
  <c r="P644" i="2"/>
  <c r="N644" i="2"/>
  <c r="L644" i="2"/>
  <c r="H644" i="2"/>
  <c r="Q644" i="2" s="1"/>
  <c r="B644" i="2"/>
  <c r="P2598" i="2"/>
  <c r="N2598" i="2"/>
  <c r="L2598" i="2"/>
  <c r="H2598" i="2"/>
  <c r="Q2598" i="2" s="1"/>
  <c r="B2598" i="2"/>
  <c r="P643" i="2"/>
  <c r="N643" i="2"/>
  <c r="L643" i="2"/>
  <c r="H643" i="2"/>
  <c r="Q643" i="2" s="1"/>
  <c r="B643" i="2"/>
  <c r="P642" i="2"/>
  <c r="N642" i="2"/>
  <c r="L642" i="2"/>
  <c r="H642" i="2"/>
  <c r="Q642" i="2" s="1"/>
  <c r="B642" i="2"/>
  <c r="P641" i="2"/>
  <c r="N641" i="2"/>
  <c r="L641" i="2"/>
  <c r="H641" i="2"/>
  <c r="Q641" i="2" s="1"/>
  <c r="B641" i="2"/>
  <c r="P640" i="2"/>
  <c r="N640" i="2"/>
  <c r="L640" i="2"/>
  <c r="H640" i="2"/>
  <c r="Q640" i="2" s="1"/>
  <c r="B640" i="2"/>
  <c r="P639" i="2"/>
  <c r="N639" i="2"/>
  <c r="L639" i="2"/>
  <c r="H639" i="2"/>
  <c r="Q639" i="2" s="1"/>
  <c r="B639" i="2"/>
  <c r="P2594" i="2"/>
  <c r="H2594" i="2"/>
  <c r="Q2594" i="2" s="1"/>
  <c r="B2594" i="2"/>
  <c r="H2596" i="2"/>
  <c r="Q2596" i="2" s="1"/>
  <c r="B2596" i="2"/>
  <c r="H636" i="2"/>
  <c r="Q636" i="2" s="1"/>
  <c r="B636" i="2"/>
  <c r="P635" i="2"/>
  <c r="N635" i="2"/>
  <c r="L635" i="2"/>
  <c r="H635" i="2"/>
  <c r="Q635" i="2" s="1"/>
  <c r="B635" i="2"/>
  <c r="P634" i="2"/>
  <c r="N634" i="2"/>
  <c r="L634" i="2"/>
  <c r="H634" i="2"/>
  <c r="Q634" i="2" s="1"/>
  <c r="B634" i="2"/>
  <c r="P633" i="2"/>
  <c r="N633" i="2"/>
  <c r="L633" i="2"/>
  <c r="H633" i="2"/>
  <c r="Q633" i="2" s="1"/>
  <c r="B633" i="2"/>
  <c r="P632" i="2"/>
  <c r="N632" i="2"/>
  <c r="L632" i="2"/>
  <c r="H632" i="2"/>
  <c r="Q632" i="2" s="1"/>
  <c r="B632" i="2"/>
  <c r="P631" i="2"/>
  <c r="N631" i="2"/>
  <c r="L631" i="2"/>
  <c r="H631" i="2"/>
  <c r="Q631" i="2" s="1"/>
  <c r="B631" i="2"/>
  <c r="P630" i="2"/>
  <c r="N630" i="2"/>
  <c r="L630" i="2"/>
  <c r="H630" i="2"/>
  <c r="Q630" i="2" s="1"/>
  <c r="B630" i="2"/>
  <c r="N2593" i="2"/>
  <c r="L2593" i="2"/>
  <c r="H2593" i="2"/>
  <c r="Q2593" i="2" s="1"/>
  <c r="B2593" i="2"/>
  <c r="P2592" i="2"/>
  <c r="N2592" i="2"/>
  <c r="L2592" i="2"/>
  <c r="H2592" i="2"/>
  <c r="Q2592" i="2" s="1"/>
  <c r="B2592" i="2"/>
  <c r="P629" i="2"/>
  <c r="N629" i="2"/>
  <c r="L629" i="2"/>
  <c r="H629" i="2"/>
  <c r="Q629" i="2" s="1"/>
  <c r="B629" i="2"/>
  <c r="P2590" i="2"/>
  <c r="N2590" i="2"/>
  <c r="L2590" i="2"/>
  <c r="H2590" i="2"/>
  <c r="Q2590" i="2" s="1"/>
  <c r="B2590" i="2"/>
  <c r="P627" i="2"/>
  <c r="N627" i="2"/>
  <c r="L627" i="2"/>
  <c r="H627" i="2"/>
  <c r="Q627" i="2" s="1"/>
  <c r="B627" i="2"/>
  <c r="P626" i="2"/>
  <c r="N626" i="2"/>
  <c r="L626" i="2"/>
  <c r="H626" i="2"/>
  <c r="Q626" i="2" s="1"/>
  <c r="B626" i="2"/>
  <c r="P625" i="2"/>
  <c r="N625" i="2"/>
  <c r="L625" i="2"/>
  <c r="H625" i="2"/>
  <c r="Q625" i="2" s="1"/>
  <c r="B625" i="2"/>
  <c r="P624" i="2"/>
  <c r="N624" i="2"/>
  <c r="L624" i="2"/>
  <c r="H624" i="2"/>
  <c r="Q624" i="2" s="1"/>
  <c r="B624" i="2"/>
  <c r="P623" i="2"/>
  <c r="N623" i="2"/>
  <c r="L623" i="2"/>
  <c r="H623" i="2"/>
  <c r="Q623" i="2" s="1"/>
  <c r="B623" i="2"/>
  <c r="P622" i="2"/>
  <c r="N622" i="2"/>
  <c r="L622" i="2"/>
  <c r="H622" i="2"/>
  <c r="Q622" i="2" s="1"/>
  <c r="B622" i="2"/>
  <c r="P621" i="2"/>
  <c r="N621" i="2"/>
  <c r="L621" i="2"/>
  <c r="H621" i="2"/>
  <c r="Q621" i="2" s="1"/>
  <c r="B621" i="2"/>
  <c r="P620" i="2"/>
  <c r="N620" i="2"/>
  <c r="L620" i="2"/>
  <c r="H620" i="2"/>
  <c r="Q620" i="2" s="1"/>
  <c r="B620" i="2"/>
  <c r="P619" i="2"/>
  <c r="N619" i="2"/>
  <c r="L619" i="2"/>
  <c r="H619" i="2"/>
  <c r="Q619" i="2" s="1"/>
  <c r="B619" i="2"/>
  <c r="P618" i="2"/>
  <c r="N618" i="2"/>
  <c r="L618" i="2"/>
  <c r="H618" i="2"/>
  <c r="Q618" i="2" s="1"/>
  <c r="B618" i="2"/>
  <c r="P617" i="2"/>
  <c r="N617" i="2"/>
  <c r="H617" i="2"/>
  <c r="Q617" i="2" s="1"/>
  <c r="B617" i="2"/>
  <c r="N616" i="2"/>
  <c r="H616" i="2"/>
  <c r="Q616" i="2" s="1"/>
  <c r="B616" i="2"/>
  <c r="P615" i="2"/>
  <c r="H615" i="2"/>
  <c r="Q615" i="2" s="1"/>
  <c r="B615" i="2"/>
  <c r="N614" i="2"/>
  <c r="L614" i="2"/>
  <c r="H614" i="2"/>
  <c r="Q614" i="2" s="1"/>
  <c r="B614" i="2"/>
  <c r="P613" i="2"/>
  <c r="N613" i="2"/>
  <c r="L613" i="2"/>
  <c r="H613" i="2"/>
  <c r="Q613" i="2" s="1"/>
  <c r="B613" i="2"/>
  <c r="P612" i="2"/>
  <c r="N612" i="2"/>
  <c r="L612" i="2"/>
  <c r="H612" i="2"/>
  <c r="Q612" i="2" s="1"/>
  <c r="B612" i="2"/>
  <c r="P611" i="2"/>
  <c r="N611" i="2"/>
  <c r="L611" i="2"/>
  <c r="H611" i="2"/>
  <c r="Q611" i="2" s="1"/>
  <c r="B611" i="2"/>
  <c r="P610" i="2"/>
  <c r="N610" i="2"/>
  <c r="L610" i="2"/>
  <c r="H610" i="2"/>
  <c r="Q610" i="2" s="1"/>
  <c r="B610" i="2"/>
  <c r="P609" i="2"/>
  <c r="N609" i="2"/>
  <c r="L609" i="2"/>
  <c r="H609" i="2"/>
  <c r="Q609" i="2" s="1"/>
  <c r="B609" i="2"/>
  <c r="P2587" i="2"/>
  <c r="N2587" i="2"/>
  <c r="H2587" i="2"/>
  <c r="Q2587" i="2" s="1"/>
  <c r="B2587" i="2"/>
  <c r="P608" i="2"/>
  <c r="N608" i="2"/>
  <c r="H608" i="2"/>
  <c r="Q608" i="2" s="1"/>
  <c r="B608" i="2"/>
  <c r="P2586" i="2"/>
  <c r="N2586" i="2"/>
  <c r="H2586" i="2"/>
  <c r="Q2586" i="2" s="1"/>
  <c r="B2586" i="2"/>
  <c r="P2585" i="2"/>
  <c r="N2585" i="2"/>
  <c r="H2585" i="2"/>
  <c r="Q2585" i="2" s="1"/>
  <c r="B2585" i="2"/>
  <c r="P607" i="2"/>
  <c r="N607" i="2"/>
  <c r="L607" i="2"/>
  <c r="H607" i="2"/>
  <c r="Q607" i="2" s="1"/>
  <c r="B607" i="2"/>
  <c r="P606" i="2"/>
  <c r="N606" i="2"/>
  <c r="L606" i="2"/>
  <c r="H606" i="2"/>
  <c r="Q606" i="2" s="1"/>
  <c r="B606" i="2"/>
  <c r="P605" i="2"/>
  <c r="N605" i="2"/>
  <c r="L605" i="2"/>
  <c r="H605" i="2"/>
  <c r="Q605" i="2" s="1"/>
  <c r="B605" i="2"/>
  <c r="P604" i="2"/>
  <c r="N604" i="2"/>
  <c r="L604" i="2"/>
  <c r="H604" i="2"/>
  <c r="Q604" i="2" s="1"/>
  <c r="B604" i="2"/>
  <c r="P603" i="2"/>
  <c r="N603" i="2"/>
  <c r="L603" i="2"/>
  <c r="H603" i="2"/>
  <c r="Q603" i="2" s="1"/>
  <c r="B603" i="2"/>
  <c r="P602" i="2"/>
  <c r="N602" i="2"/>
  <c r="L602" i="2"/>
  <c r="H602" i="2"/>
  <c r="Q602" i="2" s="1"/>
  <c r="B602" i="2"/>
  <c r="P2582" i="2"/>
  <c r="N2582" i="2"/>
  <c r="H2582" i="2"/>
  <c r="Q2582" i="2" s="1"/>
  <c r="B2582" i="2"/>
  <c r="L598" i="2"/>
  <c r="H598" i="2"/>
  <c r="Q598" i="2" s="1"/>
  <c r="J598" i="2" s="1"/>
  <c r="B598" i="2"/>
  <c r="P601" i="2"/>
  <c r="N601" i="2"/>
  <c r="H601" i="2"/>
  <c r="Q601" i="2" s="1"/>
  <c r="B601" i="2"/>
  <c r="P596" i="2"/>
  <c r="N596" i="2"/>
  <c r="L596" i="2"/>
  <c r="H596" i="2"/>
  <c r="Q596" i="2" s="1"/>
  <c r="B596" i="2"/>
  <c r="P595" i="2"/>
  <c r="N595" i="2"/>
  <c r="L595" i="2"/>
  <c r="H595" i="2"/>
  <c r="Q595" i="2" s="1"/>
  <c r="B595" i="2"/>
  <c r="P594" i="2"/>
  <c r="N594" i="2"/>
  <c r="L594" i="2"/>
  <c r="H594" i="2"/>
  <c r="Q594" i="2" s="1"/>
  <c r="B594" i="2"/>
  <c r="P593" i="2"/>
  <c r="N593" i="2"/>
  <c r="L593" i="2"/>
  <c r="H593" i="2"/>
  <c r="Q593" i="2" s="1"/>
  <c r="B593" i="2"/>
  <c r="P592" i="2"/>
  <c r="N592" i="2"/>
  <c r="L592" i="2"/>
  <c r="H592" i="2"/>
  <c r="Q592" i="2" s="1"/>
  <c r="B592" i="2"/>
  <c r="P591" i="2"/>
  <c r="N591" i="2"/>
  <c r="L591" i="2"/>
  <c r="H591" i="2"/>
  <c r="Q591" i="2" s="1"/>
  <c r="B591" i="2"/>
  <c r="P590" i="2"/>
  <c r="N590" i="2"/>
  <c r="L590" i="2"/>
  <c r="H590" i="2"/>
  <c r="Q590" i="2" s="1"/>
  <c r="B590" i="2"/>
  <c r="P589" i="2"/>
  <c r="N589" i="2"/>
  <c r="L589" i="2"/>
  <c r="H589" i="2"/>
  <c r="Q589" i="2" s="1"/>
  <c r="B589" i="2"/>
  <c r="P588" i="2"/>
  <c r="N588" i="2"/>
  <c r="L588" i="2"/>
  <c r="H588" i="2"/>
  <c r="Q588" i="2" s="1"/>
  <c r="B588" i="2"/>
  <c r="P586" i="2"/>
  <c r="N586" i="2"/>
  <c r="L586" i="2"/>
  <c r="H586" i="2"/>
  <c r="Q586" i="2" s="1"/>
  <c r="B586" i="2"/>
  <c r="P585" i="2"/>
  <c r="N585" i="2"/>
  <c r="H585" i="2"/>
  <c r="Q585" i="2" s="1"/>
  <c r="B585" i="2"/>
  <c r="P584" i="2"/>
  <c r="N584" i="2"/>
  <c r="H584" i="2"/>
  <c r="Q584" i="2" s="1"/>
  <c r="B584" i="2"/>
  <c r="P583" i="2"/>
  <c r="L583" i="2"/>
  <c r="H583" i="2"/>
  <c r="Q583" i="2" s="1"/>
  <c r="B583" i="2"/>
  <c r="P582" i="2"/>
  <c r="H582" i="2"/>
  <c r="Q582" i="2" s="1"/>
  <c r="B582" i="2"/>
  <c r="L581" i="2"/>
  <c r="H581" i="2"/>
  <c r="Q581" i="2" s="1"/>
  <c r="B581" i="2"/>
  <c r="P580" i="2"/>
  <c r="L580" i="2"/>
  <c r="H580" i="2"/>
  <c r="Q580" i="2" s="1"/>
  <c r="B580" i="2"/>
  <c r="P579" i="2"/>
  <c r="N579" i="2"/>
  <c r="L579" i="2"/>
  <c r="H579" i="2"/>
  <c r="Q579" i="2" s="1"/>
  <c r="B579" i="2"/>
  <c r="P578" i="2"/>
  <c r="N578" i="2"/>
  <c r="L578" i="2"/>
  <c r="H578" i="2"/>
  <c r="Q578" i="2" s="1"/>
  <c r="B578" i="2"/>
  <c r="P577" i="2"/>
  <c r="N577" i="2"/>
  <c r="L577" i="2"/>
  <c r="H577" i="2"/>
  <c r="Q577" i="2" s="1"/>
  <c r="B577" i="2"/>
  <c r="P576" i="2"/>
  <c r="N576" i="2"/>
  <c r="L576" i="2"/>
  <c r="H576" i="2"/>
  <c r="Q576" i="2" s="1"/>
  <c r="B576" i="2"/>
  <c r="P570" i="2"/>
  <c r="N570" i="2"/>
  <c r="L570" i="2"/>
  <c r="H570" i="2"/>
  <c r="Q570" i="2" s="1"/>
  <c r="B570" i="2"/>
  <c r="P2562" i="2"/>
  <c r="N2562" i="2"/>
  <c r="L2562" i="2"/>
  <c r="H2562" i="2"/>
  <c r="Q2562" i="2" s="1"/>
  <c r="B2562" i="2"/>
  <c r="P569" i="2"/>
  <c r="N569" i="2"/>
  <c r="L569" i="2"/>
  <c r="H569" i="2"/>
  <c r="Q569" i="2" s="1"/>
  <c r="B569" i="2"/>
  <c r="P2561" i="2"/>
  <c r="N2561" i="2"/>
  <c r="H2561" i="2"/>
  <c r="Q2561" i="2" s="1"/>
  <c r="B2561" i="2"/>
  <c r="P564" i="2"/>
  <c r="N564" i="2"/>
  <c r="L564" i="2"/>
  <c r="H564" i="2"/>
  <c r="Q564" i="2" s="1"/>
  <c r="B564" i="2"/>
  <c r="P563" i="2"/>
  <c r="N563" i="2"/>
  <c r="L563" i="2"/>
  <c r="H563" i="2"/>
  <c r="Q563" i="2" s="1"/>
  <c r="B563" i="2"/>
  <c r="P562" i="2"/>
  <c r="N562" i="2"/>
  <c r="L562" i="2"/>
  <c r="H562" i="2"/>
  <c r="Q562" i="2" s="1"/>
  <c r="B562" i="2"/>
  <c r="P561" i="2"/>
  <c r="N561" i="2"/>
  <c r="L561" i="2"/>
  <c r="H561" i="2"/>
  <c r="Q561" i="2" s="1"/>
  <c r="B561" i="2"/>
  <c r="P560" i="2"/>
  <c r="N560" i="2"/>
  <c r="L560" i="2"/>
  <c r="H560" i="2"/>
  <c r="Q560" i="2" s="1"/>
  <c r="B560" i="2"/>
  <c r="P559" i="2"/>
  <c r="N559" i="2"/>
  <c r="L559" i="2"/>
  <c r="H559" i="2"/>
  <c r="Q559" i="2" s="1"/>
  <c r="B559" i="2"/>
  <c r="P558" i="2"/>
  <c r="N558" i="2"/>
  <c r="L558" i="2"/>
  <c r="H558" i="2"/>
  <c r="Q558" i="2" s="1"/>
  <c r="B558" i="2"/>
  <c r="P557" i="2"/>
  <c r="N557" i="2"/>
  <c r="L557" i="2"/>
  <c r="H557" i="2"/>
  <c r="Q557" i="2" s="1"/>
  <c r="B557" i="2"/>
  <c r="P2558" i="2"/>
  <c r="N2558" i="2"/>
  <c r="L2558" i="2"/>
  <c r="H2558" i="2"/>
  <c r="Q2558" i="2" s="1"/>
  <c r="B2558" i="2"/>
  <c r="P556" i="2"/>
  <c r="N556" i="2"/>
  <c r="L556" i="2"/>
  <c r="H556" i="2"/>
  <c r="Q556" i="2" s="1"/>
  <c r="B556" i="2"/>
  <c r="P555" i="2"/>
  <c r="N555" i="2"/>
  <c r="L555" i="2"/>
  <c r="H555" i="2"/>
  <c r="Q555" i="2" s="1"/>
  <c r="B555" i="2"/>
  <c r="H2555" i="2"/>
  <c r="Q2555" i="2" s="1"/>
  <c r="B2555" i="2"/>
  <c r="N554" i="2"/>
  <c r="L554" i="2"/>
  <c r="H554" i="2"/>
  <c r="Q554" i="2" s="1"/>
  <c r="B554" i="2"/>
  <c r="N553" i="2"/>
  <c r="L553" i="2"/>
  <c r="H553" i="2"/>
  <c r="Q553" i="2" s="1"/>
  <c r="B553" i="2"/>
  <c r="P552" i="2"/>
  <c r="N552" i="2"/>
  <c r="L552" i="2"/>
  <c r="H552" i="2"/>
  <c r="Q552" i="2" s="1"/>
  <c r="B552" i="2"/>
  <c r="P2546" i="2"/>
  <c r="H2546" i="2"/>
  <c r="Q2546" i="2" s="1"/>
  <c r="B2546" i="2"/>
  <c r="P551" i="2"/>
  <c r="N551" i="2"/>
  <c r="L551" i="2"/>
  <c r="H551" i="2"/>
  <c r="Q551" i="2" s="1"/>
  <c r="B551" i="2"/>
  <c r="P550" i="2"/>
  <c r="N550" i="2"/>
  <c r="L550" i="2"/>
  <c r="H550" i="2"/>
  <c r="Q550" i="2" s="1"/>
  <c r="B550" i="2"/>
  <c r="P2530" i="2"/>
  <c r="N2530" i="2"/>
  <c r="L2530" i="2"/>
  <c r="H2530" i="2"/>
  <c r="Q2530" i="2" s="1"/>
  <c r="B2530" i="2"/>
  <c r="P549" i="2"/>
  <c r="N549" i="2"/>
  <c r="L549" i="2"/>
  <c r="H549" i="2"/>
  <c r="Q549" i="2" s="1"/>
  <c r="B549" i="2"/>
  <c r="P548" i="2"/>
  <c r="N548" i="2"/>
  <c r="L548" i="2"/>
  <c r="H548" i="2"/>
  <c r="Q548" i="2" s="1"/>
  <c r="B548" i="2"/>
  <c r="P2529" i="2"/>
  <c r="N2529" i="2"/>
  <c r="L2529" i="2"/>
  <c r="H2529" i="2"/>
  <c r="Q2529" i="2" s="1"/>
  <c r="B2529" i="2"/>
  <c r="P547" i="2"/>
  <c r="N547" i="2"/>
  <c r="L547" i="2"/>
  <c r="H547" i="2"/>
  <c r="Q547" i="2" s="1"/>
  <c r="B547" i="2"/>
  <c r="P546" i="2"/>
  <c r="N546" i="2"/>
  <c r="L546" i="2"/>
  <c r="H546" i="2"/>
  <c r="Q546" i="2" s="1"/>
  <c r="B546" i="2"/>
  <c r="P545" i="2"/>
  <c r="N545" i="2"/>
  <c r="L545" i="2"/>
  <c r="H545" i="2"/>
  <c r="Q545" i="2" s="1"/>
  <c r="B545" i="2"/>
  <c r="P544" i="2"/>
  <c r="N544" i="2"/>
  <c r="L544" i="2"/>
  <c r="H544" i="2"/>
  <c r="Q544" i="2" s="1"/>
  <c r="B544" i="2"/>
  <c r="P542" i="2"/>
  <c r="L542" i="2"/>
  <c r="H542" i="2"/>
  <c r="Q542" i="2" s="1"/>
  <c r="J542" i="2" s="1"/>
  <c r="B542" i="2"/>
  <c r="P543" i="2"/>
  <c r="H543" i="2"/>
  <c r="Q543" i="2" s="1"/>
  <c r="B543" i="2"/>
  <c r="P541" i="2"/>
  <c r="N541" i="2"/>
  <c r="L541" i="2"/>
  <c r="H541" i="2"/>
  <c r="Q541" i="2" s="1"/>
  <c r="J541" i="2" s="1"/>
  <c r="B541" i="2"/>
  <c r="N2526" i="2"/>
  <c r="L2526" i="2"/>
  <c r="H2526" i="2"/>
  <c r="Q2526" i="2" s="1"/>
  <c r="B2526" i="2"/>
  <c r="P2527" i="2"/>
  <c r="N2527" i="2"/>
  <c r="L2527" i="2"/>
  <c r="H2527" i="2"/>
  <c r="Q2527" i="2" s="1"/>
  <c r="J2527" i="2" s="1"/>
  <c r="B2527" i="2"/>
  <c r="P539" i="2"/>
  <c r="N539" i="2"/>
  <c r="L539" i="2"/>
  <c r="H539" i="2"/>
  <c r="Q539" i="2" s="1"/>
  <c r="B539" i="2"/>
  <c r="P538" i="2"/>
  <c r="N538" i="2"/>
  <c r="L538" i="2"/>
  <c r="H538" i="2"/>
  <c r="Q538" i="2" s="1"/>
  <c r="B538" i="2"/>
  <c r="P537" i="2"/>
  <c r="L537" i="2"/>
  <c r="H537" i="2"/>
  <c r="Q537" i="2" s="1"/>
  <c r="B537" i="2"/>
  <c r="P536" i="2"/>
  <c r="N536" i="2"/>
  <c r="L536" i="2"/>
  <c r="H536" i="2"/>
  <c r="Q536" i="2" s="1"/>
  <c r="B536" i="2"/>
  <c r="P535" i="2"/>
  <c r="N535" i="2"/>
  <c r="L535" i="2"/>
  <c r="H535" i="2"/>
  <c r="Q535" i="2" s="1"/>
  <c r="B535" i="2"/>
  <c r="H534" i="2"/>
  <c r="Q534" i="2" s="1"/>
  <c r="B534" i="2"/>
  <c r="N533" i="2"/>
  <c r="L533" i="2"/>
  <c r="H533" i="2"/>
  <c r="Q533" i="2" s="1"/>
  <c r="B533" i="2"/>
  <c r="P532" i="2"/>
  <c r="N532" i="2"/>
  <c r="L532" i="2"/>
  <c r="H532" i="2"/>
  <c r="Q532" i="2" s="1"/>
  <c r="B532" i="2"/>
  <c r="P531" i="2"/>
  <c r="N531" i="2"/>
  <c r="L531" i="2"/>
  <c r="H531" i="2"/>
  <c r="Q531" i="2" s="1"/>
  <c r="B531" i="2"/>
  <c r="P530" i="2"/>
  <c r="N530" i="2"/>
  <c r="L530" i="2"/>
  <c r="H530" i="2"/>
  <c r="Q530" i="2" s="1"/>
  <c r="B530" i="2"/>
  <c r="P528" i="2"/>
  <c r="N528" i="2"/>
  <c r="L528" i="2"/>
  <c r="H528" i="2"/>
  <c r="Q528" i="2" s="1"/>
  <c r="B528" i="2"/>
  <c r="P2513" i="2"/>
  <c r="L2513" i="2"/>
  <c r="H2513" i="2"/>
  <c r="Q2513" i="2" s="1"/>
  <c r="B2513" i="2"/>
  <c r="P2512" i="2"/>
  <c r="N2512" i="2"/>
  <c r="L2512" i="2"/>
  <c r="H2512" i="2"/>
  <c r="Q2512" i="2" s="1"/>
  <c r="B2512" i="2"/>
  <c r="H2510" i="2"/>
  <c r="Q2510" i="2" s="1"/>
  <c r="B2510" i="2"/>
  <c r="P2505" i="2"/>
  <c r="N2505" i="2"/>
  <c r="H2505" i="2"/>
  <c r="Q2505" i="2" s="1"/>
  <c r="B2505" i="2"/>
  <c r="P2506" i="2"/>
  <c r="N2506" i="2"/>
  <c r="L2506" i="2"/>
  <c r="H2506" i="2"/>
  <c r="Q2506" i="2" s="1"/>
  <c r="B2506" i="2"/>
  <c r="P523" i="2"/>
  <c r="N523" i="2"/>
  <c r="L523" i="2"/>
  <c r="H523" i="2"/>
  <c r="Q523" i="2" s="1"/>
  <c r="B523" i="2"/>
  <c r="P522" i="2"/>
  <c r="H522" i="2"/>
  <c r="Q522" i="2" s="1"/>
  <c r="B522" i="2"/>
  <c r="P521" i="2"/>
  <c r="N521" i="2"/>
  <c r="L521" i="2"/>
  <c r="H521" i="2"/>
  <c r="Q521" i="2" s="1"/>
  <c r="B521" i="2"/>
  <c r="P520" i="2"/>
  <c r="N520" i="2"/>
  <c r="L520" i="2"/>
  <c r="H520" i="2"/>
  <c r="Q520" i="2" s="1"/>
  <c r="B520" i="2"/>
  <c r="P519" i="2"/>
  <c r="N519" i="2"/>
  <c r="L519" i="2"/>
  <c r="H519" i="2"/>
  <c r="Q519" i="2" s="1"/>
  <c r="B519" i="2"/>
  <c r="P2504" i="2"/>
  <c r="N2504" i="2"/>
  <c r="H2504" i="2"/>
  <c r="Q2504" i="2" s="1"/>
  <c r="B2504" i="2"/>
  <c r="P517" i="2"/>
  <c r="N517" i="2"/>
  <c r="L517" i="2"/>
  <c r="H517" i="2"/>
  <c r="Q517" i="2" s="1"/>
  <c r="B517" i="2"/>
  <c r="H2503" i="2"/>
  <c r="Q2503" i="2" s="1"/>
  <c r="B2503" i="2"/>
  <c r="H2502" i="2"/>
  <c r="Q2502" i="2" s="1"/>
  <c r="B2502" i="2"/>
  <c r="P2496" i="2"/>
  <c r="L2496" i="2"/>
  <c r="H2496" i="2"/>
  <c r="Q2496" i="2" s="1"/>
  <c r="B2496" i="2"/>
  <c r="P516" i="2"/>
  <c r="N516" i="2"/>
  <c r="L516" i="2"/>
  <c r="H516" i="2"/>
  <c r="Q516" i="2" s="1"/>
  <c r="B516" i="2"/>
  <c r="P2495" i="2"/>
  <c r="N2495" i="2"/>
  <c r="H2495" i="2"/>
  <c r="Q2495" i="2" s="1"/>
  <c r="B2495" i="2"/>
  <c r="P515" i="2"/>
  <c r="N515" i="2"/>
  <c r="L515" i="2"/>
  <c r="H515" i="2"/>
  <c r="Q515" i="2" s="1"/>
  <c r="B515" i="2"/>
  <c r="P514" i="2"/>
  <c r="N514" i="2"/>
  <c r="L514" i="2"/>
  <c r="H514" i="2"/>
  <c r="Q514" i="2" s="1"/>
  <c r="B514" i="2"/>
  <c r="P2494" i="2"/>
  <c r="H2494" i="2"/>
  <c r="Q2494" i="2" s="1"/>
  <c r="B2494" i="2"/>
  <c r="P512" i="2"/>
  <c r="N512" i="2"/>
  <c r="L512" i="2"/>
  <c r="H512" i="2"/>
  <c r="Q512" i="2" s="1"/>
  <c r="B512" i="2"/>
  <c r="P511" i="2"/>
  <c r="N511" i="2"/>
  <c r="L511" i="2"/>
  <c r="H511" i="2"/>
  <c r="Q511" i="2" s="1"/>
  <c r="B511" i="2"/>
  <c r="P510" i="2"/>
  <c r="N510" i="2"/>
  <c r="L510" i="2"/>
  <c r="H510" i="2"/>
  <c r="Q510" i="2" s="1"/>
  <c r="B510" i="2"/>
  <c r="P509" i="2"/>
  <c r="N509" i="2"/>
  <c r="L509" i="2"/>
  <c r="H509" i="2"/>
  <c r="Q509" i="2" s="1"/>
  <c r="B509" i="2"/>
  <c r="P508" i="2"/>
  <c r="N508" i="2"/>
  <c r="L508" i="2"/>
  <c r="H508" i="2"/>
  <c r="Q508" i="2" s="1"/>
  <c r="B508" i="2"/>
  <c r="P2490" i="2"/>
  <c r="N2490" i="2"/>
  <c r="L2490" i="2"/>
  <c r="H2490" i="2"/>
  <c r="Q2490" i="2" s="1"/>
  <c r="B2490" i="2"/>
  <c r="P507" i="2"/>
  <c r="N507" i="2"/>
  <c r="L507" i="2"/>
  <c r="H507" i="2"/>
  <c r="Q507" i="2" s="1"/>
  <c r="B507" i="2"/>
  <c r="P506" i="2"/>
  <c r="N506" i="2"/>
  <c r="L506" i="2"/>
  <c r="H506" i="2"/>
  <c r="Q506" i="2" s="1"/>
  <c r="B506" i="2"/>
  <c r="P505" i="2"/>
  <c r="N505" i="2"/>
  <c r="L505" i="2"/>
  <c r="H505" i="2"/>
  <c r="Q505" i="2" s="1"/>
  <c r="B505" i="2"/>
  <c r="P504" i="2"/>
  <c r="N504" i="2"/>
  <c r="L504" i="2"/>
  <c r="H504" i="2"/>
  <c r="Q504" i="2" s="1"/>
  <c r="B504" i="2"/>
  <c r="P503" i="2"/>
  <c r="N503" i="2"/>
  <c r="L503" i="2"/>
  <c r="H503" i="2"/>
  <c r="Q503" i="2" s="1"/>
  <c r="B503" i="2"/>
  <c r="P502" i="2"/>
  <c r="N502" i="2"/>
  <c r="L502" i="2"/>
  <c r="H502" i="2"/>
  <c r="Q502" i="2" s="1"/>
  <c r="B502" i="2"/>
  <c r="P501" i="2"/>
  <c r="N501" i="2"/>
  <c r="L501" i="2"/>
  <c r="H501" i="2"/>
  <c r="Q501" i="2" s="1"/>
  <c r="B501" i="2"/>
  <c r="N500" i="2"/>
  <c r="L500" i="2"/>
  <c r="H500" i="2"/>
  <c r="Q500" i="2" s="1"/>
  <c r="B500" i="2"/>
  <c r="P499" i="2"/>
  <c r="N499" i="2"/>
  <c r="L499" i="2"/>
  <c r="H499" i="2"/>
  <c r="Q499" i="2" s="1"/>
  <c r="B499" i="2"/>
  <c r="P498" i="2"/>
  <c r="N498" i="2"/>
  <c r="L498" i="2"/>
  <c r="H498" i="2"/>
  <c r="Q498" i="2" s="1"/>
  <c r="B498" i="2"/>
  <c r="P497" i="2"/>
  <c r="N497" i="2"/>
  <c r="L497" i="2"/>
  <c r="H497" i="2"/>
  <c r="Q497" i="2" s="1"/>
  <c r="B497" i="2"/>
  <c r="P496" i="2"/>
  <c r="N496" i="2"/>
  <c r="L496" i="2"/>
  <c r="H496" i="2"/>
  <c r="Q496" i="2" s="1"/>
  <c r="B496" i="2"/>
  <c r="P495" i="2"/>
  <c r="N495" i="2"/>
  <c r="L495" i="2"/>
  <c r="H495" i="2"/>
  <c r="Q495" i="2" s="1"/>
  <c r="B495" i="2"/>
  <c r="P494" i="2"/>
  <c r="N494" i="2"/>
  <c r="L494" i="2"/>
  <c r="H494" i="2"/>
  <c r="Q494" i="2" s="1"/>
  <c r="B494" i="2"/>
  <c r="P493" i="2"/>
  <c r="N493" i="2"/>
  <c r="L493" i="2"/>
  <c r="H493" i="2"/>
  <c r="Q493" i="2" s="1"/>
  <c r="B493" i="2"/>
  <c r="P492" i="2"/>
  <c r="N492" i="2"/>
  <c r="L492" i="2"/>
  <c r="H492" i="2"/>
  <c r="Q492" i="2" s="1"/>
  <c r="B492" i="2"/>
  <c r="P491" i="2"/>
  <c r="N491" i="2"/>
  <c r="L491" i="2"/>
  <c r="H491" i="2"/>
  <c r="Q491" i="2" s="1"/>
  <c r="B491" i="2"/>
  <c r="P490" i="2"/>
  <c r="N490" i="2"/>
  <c r="L490" i="2"/>
  <c r="H490" i="2"/>
  <c r="Q490" i="2" s="1"/>
  <c r="B490" i="2"/>
  <c r="P489" i="2"/>
  <c r="N489" i="2"/>
  <c r="L489" i="2"/>
  <c r="H489" i="2"/>
  <c r="Q489" i="2" s="1"/>
  <c r="B489" i="2"/>
  <c r="P488" i="2"/>
  <c r="N488" i="2"/>
  <c r="L488" i="2"/>
  <c r="H488" i="2"/>
  <c r="Q488" i="2" s="1"/>
  <c r="B488" i="2"/>
  <c r="P487" i="2"/>
  <c r="N487" i="2"/>
  <c r="L487" i="2"/>
  <c r="H487" i="2"/>
  <c r="Q487" i="2" s="1"/>
  <c r="B487" i="2"/>
  <c r="P486" i="2"/>
  <c r="N486" i="2"/>
  <c r="L486" i="2"/>
  <c r="H486" i="2"/>
  <c r="Q486" i="2" s="1"/>
  <c r="B486" i="2"/>
  <c r="P485" i="2"/>
  <c r="N485" i="2"/>
  <c r="L485" i="2"/>
  <c r="H485" i="2"/>
  <c r="Q485" i="2" s="1"/>
  <c r="B485" i="2"/>
  <c r="P484" i="2"/>
  <c r="N484" i="2"/>
  <c r="L484" i="2"/>
  <c r="H484" i="2"/>
  <c r="Q484" i="2" s="1"/>
  <c r="B484" i="2"/>
  <c r="P483" i="2"/>
  <c r="N483" i="2"/>
  <c r="L483" i="2"/>
  <c r="H483" i="2"/>
  <c r="Q483" i="2" s="1"/>
  <c r="B483" i="2"/>
  <c r="P482" i="2"/>
  <c r="N482" i="2"/>
  <c r="L482" i="2"/>
  <c r="H482" i="2"/>
  <c r="Q482" i="2" s="1"/>
  <c r="B482" i="2"/>
  <c r="P481" i="2"/>
  <c r="N481" i="2"/>
  <c r="L481" i="2"/>
  <c r="H481" i="2"/>
  <c r="Q481" i="2" s="1"/>
  <c r="B481" i="2"/>
  <c r="P480" i="2"/>
  <c r="N480" i="2"/>
  <c r="L480" i="2"/>
  <c r="H480" i="2"/>
  <c r="Q480" i="2" s="1"/>
  <c r="B480" i="2"/>
  <c r="P479" i="2"/>
  <c r="N479" i="2"/>
  <c r="L479" i="2"/>
  <c r="H479" i="2"/>
  <c r="Q479" i="2" s="1"/>
  <c r="B479" i="2"/>
  <c r="P478" i="2"/>
  <c r="N478" i="2"/>
  <c r="L478" i="2"/>
  <c r="H478" i="2"/>
  <c r="Q478" i="2" s="1"/>
  <c r="B478" i="2"/>
  <c r="P477" i="2"/>
  <c r="N477" i="2"/>
  <c r="L477" i="2"/>
  <c r="H477" i="2"/>
  <c r="Q477" i="2" s="1"/>
  <c r="B477" i="2"/>
  <c r="P476" i="2"/>
  <c r="N476" i="2"/>
  <c r="L476" i="2"/>
  <c r="H476" i="2"/>
  <c r="Q476" i="2" s="1"/>
  <c r="B476" i="2"/>
  <c r="H475" i="2"/>
  <c r="Q475" i="2" s="1"/>
  <c r="B475" i="2"/>
  <c r="P474" i="2"/>
  <c r="L474" i="2"/>
  <c r="H474" i="2"/>
  <c r="Q474" i="2" s="1"/>
  <c r="J474" i="2" s="1"/>
  <c r="B474" i="2"/>
  <c r="P473" i="2"/>
  <c r="N473" i="2"/>
  <c r="L473" i="2"/>
  <c r="H473" i="2"/>
  <c r="Q473" i="2" s="1"/>
  <c r="B473" i="2"/>
  <c r="P472" i="2"/>
  <c r="N472" i="2"/>
  <c r="L472" i="2"/>
  <c r="H472" i="2"/>
  <c r="Q472" i="2" s="1"/>
  <c r="B472" i="2"/>
  <c r="P471" i="2"/>
  <c r="N471" i="2"/>
  <c r="L471" i="2"/>
  <c r="H471" i="2"/>
  <c r="Q471" i="2" s="1"/>
  <c r="B471" i="2"/>
  <c r="P470" i="2"/>
  <c r="N470" i="2"/>
  <c r="L470" i="2"/>
  <c r="H470" i="2"/>
  <c r="Q470" i="2" s="1"/>
  <c r="B470" i="2"/>
  <c r="P469" i="2"/>
  <c r="N469" i="2"/>
  <c r="L469" i="2"/>
  <c r="H469" i="2"/>
  <c r="Q469" i="2" s="1"/>
  <c r="B469" i="2"/>
  <c r="P468" i="2"/>
  <c r="N468" i="2"/>
  <c r="L468" i="2"/>
  <c r="H468" i="2"/>
  <c r="Q468" i="2" s="1"/>
  <c r="B468" i="2"/>
  <c r="P467" i="2"/>
  <c r="N467" i="2"/>
  <c r="L467" i="2"/>
  <c r="H467" i="2"/>
  <c r="Q467" i="2" s="1"/>
  <c r="B467" i="2"/>
  <c r="P466" i="2"/>
  <c r="N466" i="2"/>
  <c r="L466" i="2"/>
  <c r="H466" i="2"/>
  <c r="Q466" i="2" s="1"/>
  <c r="B466" i="2"/>
  <c r="P465" i="2"/>
  <c r="N465" i="2"/>
  <c r="L465" i="2"/>
  <c r="H465" i="2"/>
  <c r="Q465" i="2" s="1"/>
  <c r="B465" i="2"/>
  <c r="P464" i="2"/>
  <c r="N464" i="2"/>
  <c r="L464" i="2"/>
  <c r="H464" i="2"/>
  <c r="Q464" i="2" s="1"/>
  <c r="B464" i="2"/>
  <c r="P463" i="2"/>
  <c r="N463" i="2"/>
  <c r="L463" i="2"/>
  <c r="H463" i="2"/>
  <c r="Q463" i="2" s="1"/>
  <c r="B463" i="2"/>
  <c r="P462" i="2"/>
  <c r="N462" i="2"/>
  <c r="L462" i="2"/>
  <c r="H462" i="2"/>
  <c r="Q462" i="2" s="1"/>
  <c r="B462" i="2"/>
  <c r="P461" i="2"/>
  <c r="N461" i="2"/>
  <c r="L461" i="2"/>
  <c r="H461" i="2"/>
  <c r="Q461" i="2" s="1"/>
  <c r="B461" i="2"/>
  <c r="P460" i="2"/>
  <c r="N460" i="2"/>
  <c r="L460" i="2"/>
  <c r="H460" i="2"/>
  <c r="Q460" i="2" s="1"/>
  <c r="B460" i="2"/>
  <c r="P459" i="2"/>
  <c r="N459" i="2"/>
  <c r="L459" i="2"/>
  <c r="H459" i="2"/>
  <c r="Q459" i="2" s="1"/>
  <c r="B459" i="2"/>
  <c r="P458" i="2"/>
  <c r="N458" i="2"/>
  <c r="L458" i="2"/>
  <c r="H458" i="2"/>
  <c r="Q458" i="2" s="1"/>
  <c r="B458" i="2"/>
  <c r="P457" i="2"/>
  <c r="N457" i="2"/>
  <c r="L457" i="2"/>
  <c r="H457" i="2"/>
  <c r="Q457" i="2" s="1"/>
  <c r="B457" i="2"/>
  <c r="P456" i="2"/>
  <c r="N456" i="2"/>
  <c r="L456" i="2"/>
  <c r="H456" i="2"/>
  <c r="Q456" i="2" s="1"/>
  <c r="B456" i="2"/>
  <c r="P455" i="2"/>
  <c r="N455" i="2"/>
  <c r="L455" i="2"/>
  <c r="H455" i="2"/>
  <c r="Q455" i="2" s="1"/>
  <c r="B455" i="2"/>
  <c r="P454" i="2"/>
  <c r="N454" i="2"/>
  <c r="L454" i="2"/>
  <c r="H454" i="2"/>
  <c r="Q454" i="2" s="1"/>
  <c r="B454" i="2"/>
  <c r="P453" i="2"/>
  <c r="N453" i="2"/>
  <c r="L453" i="2"/>
  <c r="H453" i="2"/>
  <c r="Q453" i="2" s="1"/>
  <c r="B453" i="2"/>
  <c r="P452" i="2"/>
  <c r="N452" i="2"/>
  <c r="L452" i="2"/>
  <c r="H452" i="2"/>
  <c r="Q452" i="2" s="1"/>
  <c r="B452" i="2"/>
  <c r="P451" i="2"/>
  <c r="N451" i="2"/>
  <c r="L451" i="2"/>
  <c r="H451" i="2"/>
  <c r="Q451" i="2" s="1"/>
  <c r="B451" i="2"/>
  <c r="P450" i="2"/>
  <c r="N450" i="2"/>
  <c r="L450" i="2"/>
  <c r="H450" i="2"/>
  <c r="Q450" i="2" s="1"/>
  <c r="B450" i="2"/>
  <c r="P449" i="2"/>
  <c r="N449" i="2"/>
  <c r="L449" i="2"/>
  <c r="H449" i="2"/>
  <c r="Q449" i="2" s="1"/>
  <c r="B449" i="2"/>
  <c r="P448" i="2"/>
  <c r="N448" i="2"/>
  <c r="L448" i="2"/>
  <c r="H448" i="2"/>
  <c r="Q448" i="2" s="1"/>
  <c r="B448" i="2"/>
  <c r="P447" i="2"/>
  <c r="N447" i="2"/>
  <c r="L447" i="2"/>
  <c r="H447" i="2"/>
  <c r="Q447" i="2" s="1"/>
  <c r="B447" i="2"/>
  <c r="P446" i="2"/>
  <c r="N446" i="2"/>
  <c r="L446" i="2"/>
  <c r="H446" i="2"/>
  <c r="Q446" i="2" s="1"/>
  <c r="B446" i="2"/>
  <c r="P445" i="2"/>
  <c r="N445" i="2"/>
  <c r="L445" i="2"/>
  <c r="H445" i="2"/>
  <c r="Q445" i="2" s="1"/>
  <c r="B445" i="2"/>
  <c r="P444" i="2"/>
  <c r="N444" i="2"/>
  <c r="L444" i="2"/>
  <c r="H444" i="2"/>
  <c r="Q444" i="2" s="1"/>
  <c r="B444" i="2"/>
  <c r="P443" i="2"/>
  <c r="N443" i="2"/>
  <c r="L443" i="2"/>
  <c r="H443" i="2"/>
  <c r="Q443" i="2" s="1"/>
  <c r="B443" i="2"/>
  <c r="P442" i="2"/>
  <c r="N442" i="2"/>
  <c r="L442" i="2"/>
  <c r="H442" i="2"/>
  <c r="Q442" i="2" s="1"/>
  <c r="B442" i="2"/>
  <c r="P441" i="2"/>
  <c r="N441" i="2"/>
  <c r="L441" i="2"/>
  <c r="H441" i="2"/>
  <c r="Q441" i="2" s="1"/>
  <c r="B441" i="2"/>
  <c r="P440" i="2"/>
  <c r="N440" i="2"/>
  <c r="L440" i="2"/>
  <c r="H440" i="2"/>
  <c r="Q440" i="2" s="1"/>
  <c r="B440" i="2"/>
  <c r="P439" i="2"/>
  <c r="N439" i="2"/>
  <c r="L439" i="2"/>
  <c r="H439" i="2"/>
  <c r="Q439" i="2" s="1"/>
  <c r="B439" i="2"/>
  <c r="P438" i="2"/>
  <c r="N438" i="2"/>
  <c r="L438" i="2"/>
  <c r="H438" i="2"/>
  <c r="Q438" i="2" s="1"/>
  <c r="B438" i="2"/>
  <c r="P437" i="2"/>
  <c r="N437" i="2"/>
  <c r="L437" i="2"/>
  <c r="H437" i="2"/>
  <c r="Q437" i="2" s="1"/>
  <c r="B437" i="2"/>
  <c r="P436" i="2"/>
  <c r="N436" i="2"/>
  <c r="L436" i="2"/>
  <c r="H436" i="2"/>
  <c r="Q436" i="2" s="1"/>
  <c r="B436" i="2"/>
  <c r="P435" i="2"/>
  <c r="N435" i="2"/>
  <c r="L435" i="2"/>
  <c r="H435" i="2"/>
  <c r="Q435" i="2" s="1"/>
  <c r="B435" i="2"/>
  <c r="P434" i="2"/>
  <c r="N434" i="2"/>
  <c r="L434" i="2"/>
  <c r="H434" i="2"/>
  <c r="Q434" i="2" s="1"/>
  <c r="B434" i="2"/>
  <c r="P433" i="2"/>
  <c r="N433" i="2"/>
  <c r="L433" i="2"/>
  <c r="H433" i="2"/>
  <c r="Q433" i="2" s="1"/>
  <c r="B433" i="2"/>
  <c r="P432" i="2"/>
  <c r="N432" i="2"/>
  <c r="L432" i="2"/>
  <c r="H432" i="2"/>
  <c r="Q432" i="2" s="1"/>
  <c r="B432" i="2"/>
  <c r="P431" i="2"/>
  <c r="N431" i="2"/>
  <c r="L431" i="2"/>
  <c r="H431" i="2"/>
  <c r="Q431" i="2" s="1"/>
  <c r="B431" i="2"/>
  <c r="P430" i="2"/>
  <c r="N430" i="2"/>
  <c r="L430" i="2"/>
  <c r="H430" i="2"/>
  <c r="Q430" i="2" s="1"/>
  <c r="B430" i="2"/>
  <c r="P429" i="2"/>
  <c r="N429" i="2"/>
  <c r="L429" i="2"/>
  <c r="H429" i="2"/>
  <c r="Q429" i="2" s="1"/>
  <c r="B429" i="2"/>
  <c r="P428" i="2"/>
  <c r="N428" i="2"/>
  <c r="L428" i="2"/>
  <c r="H428" i="2"/>
  <c r="Q428" i="2" s="1"/>
  <c r="B428" i="2"/>
  <c r="N427" i="2"/>
  <c r="L427" i="2"/>
  <c r="H427" i="2"/>
  <c r="Q427" i="2" s="1"/>
  <c r="B427" i="2"/>
  <c r="P426" i="2"/>
  <c r="N426" i="2"/>
  <c r="L426" i="2"/>
  <c r="H426" i="2"/>
  <c r="Q426" i="2" s="1"/>
  <c r="B426" i="2"/>
  <c r="P425" i="2"/>
  <c r="N425" i="2"/>
  <c r="L425" i="2"/>
  <c r="H425" i="2"/>
  <c r="Q425" i="2" s="1"/>
  <c r="B425" i="2"/>
  <c r="P424" i="2"/>
  <c r="N424" i="2"/>
  <c r="L424" i="2"/>
  <c r="H424" i="2"/>
  <c r="Q424" i="2" s="1"/>
  <c r="B424" i="2"/>
  <c r="P423" i="2"/>
  <c r="N423" i="2"/>
  <c r="L423" i="2"/>
  <c r="H423" i="2"/>
  <c r="Q423" i="2" s="1"/>
  <c r="B423" i="2"/>
  <c r="P422" i="2"/>
  <c r="N422" i="2"/>
  <c r="L422" i="2"/>
  <c r="H422" i="2"/>
  <c r="Q422" i="2" s="1"/>
  <c r="B422" i="2"/>
  <c r="P421" i="2"/>
  <c r="N421" i="2"/>
  <c r="L421" i="2"/>
  <c r="H421" i="2"/>
  <c r="Q421" i="2" s="1"/>
  <c r="B421" i="2"/>
  <c r="P420" i="2"/>
  <c r="N420" i="2"/>
  <c r="L420" i="2"/>
  <c r="H420" i="2"/>
  <c r="Q420" i="2" s="1"/>
  <c r="B420" i="2"/>
  <c r="P419" i="2"/>
  <c r="N419" i="2"/>
  <c r="L419" i="2"/>
  <c r="H419" i="2"/>
  <c r="Q419" i="2" s="1"/>
  <c r="B419" i="2"/>
  <c r="P418" i="2"/>
  <c r="N418" i="2"/>
  <c r="L418" i="2"/>
  <c r="H418" i="2"/>
  <c r="Q418" i="2" s="1"/>
  <c r="B418" i="2"/>
  <c r="P417" i="2"/>
  <c r="N417" i="2"/>
  <c r="L417" i="2"/>
  <c r="H417" i="2"/>
  <c r="Q417" i="2" s="1"/>
  <c r="B417" i="2"/>
  <c r="P416" i="2"/>
  <c r="N416" i="2"/>
  <c r="L416" i="2"/>
  <c r="H416" i="2"/>
  <c r="Q416" i="2" s="1"/>
  <c r="B416" i="2"/>
  <c r="P415" i="2"/>
  <c r="N415" i="2"/>
  <c r="L415" i="2"/>
  <c r="H415" i="2"/>
  <c r="Q415" i="2" s="1"/>
  <c r="B415" i="2"/>
  <c r="P414" i="2"/>
  <c r="N414" i="2"/>
  <c r="L414" i="2"/>
  <c r="H414" i="2"/>
  <c r="Q414" i="2" s="1"/>
  <c r="B414" i="2"/>
  <c r="P413" i="2"/>
  <c r="N413" i="2"/>
  <c r="L413" i="2"/>
  <c r="H413" i="2"/>
  <c r="Q413" i="2" s="1"/>
  <c r="B413" i="2"/>
  <c r="P412" i="2"/>
  <c r="N412" i="2"/>
  <c r="L412" i="2"/>
  <c r="H412" i="2"/>
  <c r="Q412" i="2" s="1"/>
  <c r="B412" i="2"/>
  <c r="P2479" i="2"/>
  <c r="N2479" i="2"/>
  <c r="H2479" i="2"/>
  <c r="Q2479" i="2" s="1"/>
  <c r="B2479" i="2"/>
  <c r="P2461" i="2"/>
  <c r="L2461" i="2"/>
  <c r="H2461" i="2"/>
  <c r="Q2461" i="2" s="1"/>
  <c r="B2461" i="2"/>
  <c r="P408" i="2"/>
  <c r="N408" i="2"/>
  <c r="L408" i="2"/>
  <c r="H408" i="2"/>
  <c r="Q408" i="2" s="1"/>
  <c r="B408" i="2"/>
  <c r="P407" i="2"/>
  <c r="N407" i="2"/>
  <c r="L407" i="2"/>
  <c r="H407" i="2"/>
  <c r="Q407" i="2" s="1"/>
  <c r="B407" i="2"/>
  <c r="P406" i="2"/>
  <c r="N406" i="2"/>
  <c r="L406" i="2"/>
  <c r="H406" i="2"/>
  <c r="Q406" i="2" s="1"/>
  <c r="B406" i="2"/>
  <c r="P405" i="2"/>
  <c r="N405" i="2"/>
  <c r="L405" i="2"/>
  <c r="H405" i="2"/>
  <c r="Q405" i="2" s="1"/>
  <c r="B405" i="2"/>
  <c r="P404" i="2"/>
  <c r="N404" i="2"/>
  <c r="L404" i="2"/>
  <c r="H404" i="2"/>
  <c r="Q404" i="2" s="1"/>
  <c r="B404" i="2"/>
  <c r="P403" i="2"/>
  <c r="N403" i="2"/>
  <c r="L403" i="2"/>
  <c r="H403" i="2"/>
  <c r="Q403" i="2" s="1"/>
  <c r="B403" i="2"/>
  <c r="P402" i="2"/>
  <c r="N402" i="2"/>
  <c r="L402" i="2"/>
  <c r="H402" i="2"/>
  <c r="Q402" i="2" s="1"/>
  <c r="B402" i="2"/>
  <c r="P401" i="2"/>
  <c r="N401" i="2"/>
  <c r="L401" i="2"/>
  <c r="H401" i="2"/>
  <c r="Q401" i="2" s="1"/>
  <c r="B401" i="2"/>
  <c r="P400" i="2"/>
  <c r="N400" i="2"/>
  <c r="L400" i="2"/>
  <c r="H400" i="2"/>
  <c r="Q400" i="2" s="1"/>
  <c r="B400" i="2"/>
  <c r="P399" i="2"/>
  <c r="N399" i="2"/>
  <c r="H399" i="2"/>
  <c r="Q399" i="2" s="1"/>
  <c r="B399" i="2"/>
  <c r="P2455" i="2"/>
  <c r="L2455" i="2"/>
  <c r="H2455" i="2"/>
  <c r="Q2455" i="2" s="1"/>
  <c r="B2455" i="2"/>
  <c r="P398" i="2"/>
  <c r="N398" i="2"/>
  <c r="L398" i="2"/>
  <c r="H398" i="2"/>
  <c r="Q398" i="2" s="1"/>
  <c r="B398" i="2"/>
  <c r="P2452" i="2"/>
  <c r="N2452" i="2"/>
  <c r="L2452" i="2"/>
  <c r="H2452" i="2"/>
  <c r="Q2452" i="2" s="1"/>
  <c r="J2452" i="2" s="1"/>
  <c r="B2452" i="2"/>
  <c r="P397" i="2"/>
  <c r="N397" i="2"/>
  <c r="L397" i="2"/>
  <c r="H397" i="2"/>
  <c r="Q397" i="2" s="1"/>
  <c r="B397" i="2"/>
  <c r="P396" i="2"/>
  <c r="N396" i="2"/>
  <c r="L396" i="2"/>
  <c r="H396" i="2"/>
  <c r="Q396" i="2" s="1"/>
  <c r="R396" i="2" s="1"/>
  <c r="B396" i="2"/>
  <c r="P395" i="2"/>
  <c r="N395" i="2"/>
  <c r="L395" i="2"/>
  <c r="H395" i="2"/>
  <c r="Q395" i="2" s="1"/>
  <c r="B395" i="2"/>
  <c r="N394" i="2"/>
  <c r="L394" i="2"/>
  <c r="H394" i="2"/>
  <c r="Q394" i="2" s="1"/>
  <c r="R394" i="2" s="1"/>
  <c r="B394" i="2"/>
  <c r="P393" i="2"/>
  <c r="N393" i="2"/>
  <c r="L393" i="2"/>
  <c r="H393" i="2"/>
  <c r="Q393" i="2" s="1"/>
  <c r="B393" i="2"/>
  <c r="P392" i="2"/>
  <c r="N392" i="2"/>
  <c r="L392" i="2"/>
  <c r="H392" i="2"/>
  <c r="Q392" i="2" s="1"/>
  <c r="B392" i="2"/>
  <c r="P391" i="2"/>
  <c r="N391" i="2"/>
  <c r="L391" i="2"/>
  <c r="H391" i="2"/>
  <c r="Q391" i="2" s="1"/>
  <c r="B391" i="2"/>
  <c r="P390" i="2"/>
  <c r="N390" i="2"/>
  <c r="L390" i="2"/>
  <c r="H390" i="2"/>
  <c r="Q390" i="2" s="1"/>
  <c r="B390" i="2"/>
  <c r="P389" i="2"/>
  <c r="N389" i="2"/>
  <c r="L389" i="2"/>
  <c r="H389" i="2"/>
  <c r="Q389" i="2" s="1"/>
  <c r="B389" i="2"/>
  <c r="P388" i="2"/>
  <c r="N388" i="2"/>
  <c r="L388" i="2"/>
  <c r="H388" i="2"/>
  <c r="Q388" i="2" s="1"/>
  <c r="B388" i="2"/>
  <c r="P387" i="2"/>
  <c r="N387" i="2"/>
  <c r="L387" i="2"/>
  <c r="H387" i="2"/>
  <c r="Q387" i="2" s="1"/>
  <c r="B387" i="2"/>
  <c r="P386" i="2"/>
  <c r="N386" i="2"/>
  <c r="L386" i="2"/>
  <c r="H386" i="2"/>
  <c r="Q386" i="2" s="1"/>
  <c r="B386" i="2"/>
  <c r="P385" i="2"/>
  <c r="N385" i="2"/>
  <c r="L385" i="2"/>
  <c r="H385" i="2"/>
  <c r="Q385" i="2" s="1"/>
  <c r="B385" i="2"/>
  <c r="P384" i="2"/>
  <c r="N384" i="2"/>
  <c r="L384" i="2"/>
  <c r="H384" i="2"/>
  <c r="Q384" i="2" s="1"/>
  <c r="B384" i="2"/>
  <c r="P383" i="2"/>
  <c r="N383" i="2"/>
  <c r="L383" i="2"/>
  <c r="H383" i="2"/>
  <c r="Q383" i="2" s="1"/>
  <c r="B383" i="2"/>
  <c r="P382" i="2"/>
  <c r="N382" i="2"/>
  <c r="L382" i="2"/>
  <c r="H382" i="2"/>
  <c r="Q382" i="2" s="1"/>
  <c r="B382" i="2"/>
  <c r="P381" i="2"/>
  <c r="N381" i="2"/>
  <c r="L381" i="2"/>
  <c r="H381" i="2"/>
  <c r="Q381" i="2" s="1"/>
  <c r="B381" i="2"/>
  <c r="P380" i="2"/>
  <c r="N380" i="2"/>
  <c r="L380" i="2"/>
  <c r="H380" i="2"/>
  <c r="Q380" i="2" s="1"/>
  <c r="B380" i="2"/>
  <c r="N379" i="2"/>
  <c r="L379" i="2"/>
  <c r="H379" i="2"/>
  <c r="Q379" i="2" s="1"/>
  <c r="B379" i="2"/>
  <c r="P378" i="2"/>
  <c r="N378" i="2"/>
  <c r="L378" i="2"/>
  <c r="H378" i="2"/>
  <c r="Q378" i="2" s="1"/>
  <c r="B378" i="2"/>
  <c r="N377" i="2"/>
  <c r="L377" i="2"/>
  <c r="H377" i="2"/>
  <c r="Q377" i="2" s="1"/>
  <c r="B377" i="2"/>
  <c r="P376" i="2"/>
  <c r="N376" i="2"/>
  <c r="L376" i="2"/>
  <c r="H376" i="2"/>
  <c r="Q376" i="2" s="1"/>
  <c r="B376" i="2"/>
  <c r="P375" i="2"/>
  <c r="N375" i="2"/>
  <c r="L375" i="2"/>
  <c r="H375" i="2"/>
  <c r="Q375" i="2" s="1"/>
  <c r="B375" i="2"/>
  <c r="P374" i="2"/>
  <c r="N374" i="2"/>
  <c r="L374" i="2"/>
  <c r="H374" i="2"/>
  <c r="Q374" i="2" s="1"/>
  <c r="B374" i="2"/>
  <c r="P373" i="2"/>
  <c r="N373" i="2"/>
  <c r="L373" i="2"/>
  <c r="H373" i="2"/>
  <c r="Q373" i="2" s="1"/>
  <c r="B373" i="2"/>
  <c r="P372" i="2"/>
  <c r="N372" i="2"/>
  <c r="L372" i="2"/>
  <c r="H372" i="2"/>
  <c r="Q372" i="2" s="1"/>
  <c r="B372" i="2"/>
  <c r="P371" i="2"/>
  <c r="N371" i="2"/>
  <c r="L371" i="2"/>
  <c r="H371" i="2"/>
  <c r="Q371" i="2" s="1"/>
  <c r="B371" i="2"/>
  <c r="P370" i="2"/>
  <c r="N370" i="2"/>
  <c r="L370" i="2"/>
  <c r="H370" i="2"/>
  <c r="Q370" i="2" s="1"/>
  <c r="B370" i="2"/>
  <c r="P369" i="2"/>
  <c r="N369" i="2"/>
  <c r="L369" i="2"/>
  <c r="H369" i="2"/>
  <c r="Q369" i="2" s="1"/>
  <c r="B369" i="2"/>
  <c r="P368" i="2"/>
  <c r="N368" i="2"/>
  <c r="L368" i="2"/>
  <c r="H368" i="2"/>
  <c r="Q368" i="2" s="1"/>
  <c r="B368" i="2"/>
  <c r="P367" i="2"/>
  <c r="N367" i="2"/>
  <c r="L367" i="2"/>
  <c r="H367" i="2"/>
  <c r="Q367" i="2" s="1"/>
  <c r="B367" i="2"/>
  <c r="P366" i="2"/>
  <c r="N366" i="2"/>
  <c r="L366" i="2"/>
  <c r="H366" i="2"/>
  <c r="Q366" i="2" s="1"/>
  <c r="B366" i="2"/>
  <c r="P365" i="2"/>
  <c r="N365" i="2"/>
  <c r="L365" i="2"/>
  <c r="H365" i="2"/>
  <c r="Q365" i="2" s="1"/>
  <c r="B365" i="2"/>
  <c r="P364" i="2"/>
  <c r="N364" i="2"/>
  <c r="L364" i="2"/>
  <c r="H364" i="2"/>
  <c r="Q364" i="2" s="1"/>
  <c r="B364" i="2"/>
  <c r="P363" i="2"/>
  <c r="N363" i="2"/>
  <c r="L363" i="2"/>
  <c r="H363" i="2"/>
  <c r="Q363" i="2" s="1"/>
  <c r="B363" i="2"/>
  <c r="P362" i="2"/>
  <c r="N362" i="2"/>
  <c r="L362" i="2"/>
  <c r="H362" i="2"/>
  <c r="Q362" i="2" s="1"/>
  <c r="B362" i="2"/>
  <c r="P361" i="2"/>
  <c r="N361" i="2"/>
  <c r="L361" i="2"/>
  <c r="H361" i="2"/>
  <c r="Q361" i="2" s="1"/>
  <c r="B361" i="2"/>
  <c r="P360" i="2"/>
  <c r="N360" i="2"/>
  <c r="L360" i="2"/>
  <c r="H360" i="2"/>
  <c r="Q360" i="2" s="1"/>
  <c r="B360" i="2"/>
  <c r="P359" i="2"/>
  <c r="N359" i="2"/>
  <c r="L359" i="2"/>
  <c r="H359" i="2"/>
  <c r="Q359" i="2" s="1"/>
  <c r="B359" i="2"/>
  <c r="P358" i="2"/>
  <c r="N358" i="2"/>
  <c r="L358" i="2"/>
  <c r="H358" i="2"/>
  <c r="Q358" i="2" s="1"/>
  <c r="B358" i="2"/>
  <c r="P2444" i="2"/>
  <c r="N2444" i="2"/>
  <c r="H2444" i="2"/>
  <c r="Q2444" i="2" s="1"/>
  <c r="B2444" i="2"/>
  <c r="N2443" i="2"/>
  <c r="L2443" i="2"/>
  <c r="H2443" i="2"/>
  <c r="Q2443" i="2" s="1"/>
  <c r="B2443" i="2"/>
  <c r="P357" i="2"/>
  <c r="N357" i="2"/>
  <c r="L357" i="2"/>
  <c r="H357" i="2"/>
  <c r="Q357" i="2" s="1"/>
  <c r="B357" i="2"/>
  <c r="P356" i="2"/>
  <c r="N356" i="2"/>
  <c r="L356" i="2"/>
  <c r="H356" i="2"/>
  <c r="Q356" i="2" s="1"/>
  <c r="B356" i="2"/>
  <c r="P355" i="2"/>
  <c r="N355" i="2"/>
  <c r="L355" i="2"/>
  <c r="H355" i="2"/>
  <c r="Q355" i="2" s="1"/>
  <c r="B355" i="2"/>
  <c r="P354" i="2"/>
  <c r="N354" i="2"/>
  <c r="L354" i="2"/>
  <c r="H354" i="2"/>
  <c r="Q354" i="2" s="1"/>
  <c r="B354" i="2"/>
  <c r="P353" i="2"/>
  <c r="N353" i="2"/>
  <c r="L353" i="2"/>
  <c r="H353" i="2"/>
  <c r="Q353" i="2" s="1"/>
  <c r="B353" i="2"/>
  <c r="P2442" i="2"/>
  <c r="N2442" i="2"/>
  <c r="L2442" i="2"/>
  <c r="H2442" i="2"/>
  <c r="Q2442" i="2" s="1"/>
  <c r="R2442" i="2" s="1"/>
  <c r="B2442" i="2"/>
  <c r="P352" i="2"/>
  <c r="N352" i="2"/>
  <c r="L352" i="2"/>
  <c r="H352" i="2"/>
  <c r="Q352" i="2" s="1"/>
  <c r="B352" i="2"/>
  <c r="P351" i="2"/>
  <c r="N351" i="2"/>
  <c r="L351" i="2"/>
  <c r="H351" i="2"/>
  <c r="Q351" i="2" s="1"/>
  <c r="B351" i="2"/>
  <c r="P350" i="2"/>
  <c r="N350" i="2"/>
  <c r="L350" i="2"/>
  <c r="H350" i="2"/>
  <c r="Q350" i="2" s="1"/>
  <c r="B350" i="2"/>
  <c r="P349" i="2"/>
  <c r="N349" i="2"/>
  <c r="L349" i="2"/>
  <c r="H349" i="2"/>
  <c r="Q349" i="2" s="1"/>
  <c r="B349" i="2"/>
  <c r="P347" i="2"/>
  <c r="N347" i="2"/>
  <c r="L347" i="2"/>
  <c r="H347" i="2"/>
  <c r="Q347" i="2" s="1"/>
  <c r="B347" i="2"/>
  <c r="P348" i="2"/>
  <c r="N348" i="2"/>
  <c r="L348" i="2"/>
  <c r="H348" i="2"/>
  <c r="Q348" i="2" s="1"/>
  <c r="B348" i="2"/>
  <c r="P346" i="2"/>
  <c r="N346" i="2"/>
  <c r="L346" i="2"/>
  <c r="H346" i="2"/>
  <c r="Q346" i="2" s="1"/>
  <c r="B346" i="2"/>
  <c r="P345" i="2"/>
  <c r="N345" i="2"/>
  <c r="L345" i="2"/>
  <c r="H345" i="2"/>
  <c r="Q345" i="2" s="1"/>
  <c r="B345" i="2"/>
  <c r="P343" i="2"/>
  <c r="N343" i="2"/>
  <c r="L343" i="2"/>
  <c r="H343" i="2"/>
  <c r="Q343" i="2" s="1"/>
  <c r="B343" i="2"/>
  <c r="P344" i="2"/>
  <c r="N344" i="2"/>
  <c r="L344" i="2"/>
  <c r="H344" i="2"/>
  <c r="Q344" i="2" s="1"/>
  <c r="B344" i="2"/>
  <c r="P342" i="2"/>
  <c r="N342" i="2"/>
  <c r="L342" i="2"/>
  <c r="H342" i="2"/>
  <c r="Q342" i="2" s="1"/>
  <c r="B342" i="2"/>
  <c r="P341" i="2"/>
  <c r="N341" i="2"/>
  <c r="L341" i="2"/>
  <c r="H341" i="2"/>
  <c r="Q341" i="2" s="1"/>
  <c r="B341" i="2"/>
  <c r="P340" i="2"/>
  <c r="N340" i="2"/>
  <c r="L340" i="2"/>
  <c r="H340" i="2"/>
  <c r="Q340" i="2" s="1"/>
  <c r="B340" i="2"/>
  <c r="P339" i="2"/>
  <c r="N339" i="2"/>
  <c r="L339" i="2"/>
  <c r="H339" i="2"/>
  <c r="Q339" i="2" s="1"/>
  <c r="B339" i="2"/>
  <c r="P338" i="2"/>
  <c r="N338" i="2"/>
  <c r="L338" i="2"/>
  <c r="H338" i="2"/>
  <c r="Q338" i="2" s="1"/>
  <c r="B338" i="2"/>
  <c r="P337" i="2"/>
  <c r="N337" i="2"/>
  <c r="L337" i="2"/>
  <c r="H337" i="2"/>
  <c r="Q337" i="2" s="1"/>
  <c r="B337" i="2"/>
  <c r="P336" i="2"/>
  <c r="N336" i="2"/>
  <c r="L336" i="2"/>
  <c r="H336" i="2"/>
  <c r="Q336" i="2" s="1"/>
  <c r="B336" i="2"/>
  <c r="P335" i="2"/>
  <c r="N335" i="2"/>
  <c r="L335" i="2"/>
  <c r="H335" i="2"/>
  <c r="Q335" i="2" s="1"/>
  <c r="B335" i="2"/>
  <c r="P334" i="2"/>
  <c r="N334" i="2"/>
  <c r="L334" i="2"/>
  <c r="H334" i="2"/>
  <c r="Q334" i="2" s="1"/>
  <c r="B334" i="2"/>
  <c r="P333" i="2"/>
  <c r="N333" i="2"/>
  <c r="L333" i="2"/>
  <c r="H333" i="2"/>
  <c r="Q333" i="2" s="1"/>
  <c r="B333" i="2"/>
  <c r="P332" i="2"/>
  <c r="N332" i="2"/>
  <c r="L332" i="2"/>
  <c r="H332" i="2"/>
  <c r="Q332" i="2" s="1"/>
  <c r="B332" i="2"/>
  <c r="P331" i="2"/>
  <c r="N331" i="2"/>
  <c r="L331" i="2"/>
  <c r="H331" i="2"/>
  <c r="Q331" i="2" s="1"/>
  <c r="B331" i="2"/>
  <c r="P330" i="2"/>
  <c r="N330" i="2"/>
  <c r="L330" i="2"/>
  <c r="H330" i="2"/>
  <c r="Q330" i="2" s="1"/>
  <c r="B330" i="2"/>
  <c r="P329" i="2"/>
  <c r="N329" i="2"/>
  <c r="L329" i="2"/>
  <c r="H329" i="2"/>
  <c r="Q329" i="2" s="1"/>
  <c r="B329" i="2"/>
  <c r="P328" i="2"/>
  <c r="N328" i="2"/>
  <c r="L328" i="2"/>
  <c r="H328" i="2"/>
  <c r="Q328" i="2" s="1"/>
  <c r="B328" i="2"/>
  <c r="P327" i="2"/>
  <c r="N327" i="2"/>
  <c r="L327" i="2"/>
  <c r="H327" i="2"/>
  <c r="Q327" i="2" s="1"/>
  <c r="B327" i="2"/>
  <c r="P326" i="2"/>
  <c r="L326" i="2"/>
  <c r="H326" i="2"/>
  <c r="Q326" i="2" s="1"/>
  <c r="B326" i="2"/>
  <c r="N325" i="2"/>
  <c r="H325" i="2"/>
  <c r="Q325" i="2" s="1"/>
  <c r="B325" i="2"/>
  <c r="P321" i="2"/>
  <c r="N321" i="2"/>
  <c r="H321" i="2"/>
  <c r="Q321" i="2" s="1"/>
  <c r="R321" i="2" s="1"/>
  <c r="L321" i="2" s="1"/>
  <c r="B321" i="2"/>
  <c r="N323" i="2"/>
  <c r="L323" i="2"/>
  <c r="H323" i="2"/>
  <c r="Q323" i="2" s="1"/>
  <c r="R323" i="2" s="1"/>
  <c r="B323" i="2"/>
  <c r="P320" i="2"/>
  <c r="N320" i="2"/>
  <c r="L320" i="2"/>
  <c r="H320" i="2"/>
  <c r="Q320" i="2" s="1"/>
  <c r="B320" i="2"/>
  <c r="P319" i="2"/>
  <c r="N319" i="2"/>
  <c r="L319" i="2"/>
  <c r="H319" i="2"/>
  <c r="Q319" i="2" s="1"/>
  <c r="B319" i="2"/>
  <c r="P318" i="2"/>
  <c r="N318" i="2"/>
  <c r="L318" i="2"/>
  <c r="H318" i="2"/>
  <c r="Q318" i="2" s="1"/>
  <c r="B318" i="2"/>
  <c r="P317" i="2"/>
  <c r="N317" i="2"/>
  <c r="L317" i="2"/>
  <c r="H317" i="2"/>
  <c r="Q317" i="2" s="1"/>
  <c r="B317" i="2"/>
  <c r="P2439" i="2"/>
  <c r="N2439" i="2"/>
  <c r="L2439" i="2"/>
  <c r="H2439" i="2"/>
  <c r="Q2439" i="2" s="1"/>
  <c r="B2439" i="2"/>
  <c r="P316" i="2"/>
  <c r="N316" i="2"/>
  <c r="L316" i="2"/>
  <c r="H316" i="2"/>
  <c r="Q316" i="2" s="1"/>
  <c r="B316" i="2"/>
  <c r="P315" i="2"/>
  <c r="N315" i="2"/>
  <c r="L315" i="2"/>
  <c r="H315" i="2"/>
  <c r="Q315" i="2" s="1"/>
  <c r="B315" i="2"/>
  <c r="P314" i="2"/>
  <c r="N314" i="2"/>
  <c r="L314" i="2"/>
  <c r="H314" i="2"/>
  <c r="Q314" i="2" s="1"/>
  <c r="B314" i="2"/>
  <c r="P313" i="2"/>
  <c r="N313" i="2"/>
  <c r="L313" i="2"/>
  <c r="H313" i="2"/>
  <c r="Q313" i="2" s="1"/>
  <c r="B313" i="2"/>
  <c r="P312" i="2"/>
  <c r="N312" i="2"/>
  <c r="L312" i="2"/>
  <c r="H312" i="2"/>
  <c r="Q312" i="2" s="1"/>
  <c r="B312" i="2"/>
  <c r="P311" i="2"/>
  <c r="N311" i="2"/>
  <c r="L311" i="2"/>
  <c r="H311" i="2"/>
  <c r="Q311" i="2" s="1"/>
  <c r="B311" i="2"/>
  <c r="P310" i="2"/>
  <c r="N310" i="2"/>
  <c r="L310" i="2"/>
  <c r="H310" i="2"/>
  <c r="Q310" i="2" s="1"/>
  <c r="B310" i="2"/>
  <c r="L309" i="2"/>
  <c r="H309" i="2"/>
  <c r="Q309" i="2" s="1"/>
  <c r="R309" i="2" s="1"/>
  <c r="B309" i="2"/>
  <c r="N308" i="2"/>
  <c r="H308" i="2"/>
  <c r="Q308" i="2" s="1"/>
  <c r="B308" i="2"/>
  <c r="N307" i="2"/>
  <c r="L307" i="2"/>
  <c r="H307" i="2"/>
  <c r="Q307" i="2" s="1"/>
  <c r="B307" i="2"/>
  <c r="N305" i="2"/>
  <c r="L305" i="2"/>
  <c r="H305" i="2"/>
  <c r="Q305" i="2" s="1"/>
  <c r="B305" i="2"/>
  <c r="P304" i="2"/>
  <c r="L304" i="2"/>
  <c r="H304" i="2"/>
  <c r="Q304" i="2" s="1"/>
  <c r="B304" i="2"/>
  <c r="L303" i="2"/>
  <c r="H303" i="2"/>
  <c r="Q303" i="2" s="1"/>
  <c r="R303" i="2" s="1"/>
  <c r="B303" i="2"/>
  <c r="P302" i="2"/>
  <c r="N302" i="2"/>
  <c r="L302" i="2"/>
  <c r="H302" i="2"/>
  <c r="Q302" i="2" s="1"/>
  <c r="B302" i="2"/>
  <c r="P2401" i="2"/>
  <c r="N2401" i="2"/>
  <c r="L2401" i="2"/>
  <c r="H2401" i="2"/>
  <c r="Q2401" i="2" s="1"/>
  <c r="B2401" i="2"/>
  <c r="P300" i="2"/>
  <c r="N300" i="2"/>
  <c r="L300" i="2"/>
  <c r="H300" i="2"/>
  <c r="Q300" i="2" s="1"/>
  <c r="B300" i="2"/>
  <c r="P299" i="2"/>
  <c r="N299" i="2"/>
  <c r="L299" i="2"/>
  <c r="H299" i="2"/>
  <c r="Q299" i="2" s="1"/>
  <c r="B299" i="2"/>
  <c r="P298" i="2"/>
  <c r="N298" i="2"/>
  <c r="L298" i="2"/>
  <c r="H298" i="2"/>
  <c r="Q298" i="2" s="1"/>
  <c r="R298" i="2" s="1"/>
  <c r="B298" i="2"/>
  <c r="P297" i="2"/>
  <c r="N297" i="2"/>
  <c r="H297" i="2"/>
  <c r="Q297" i="2" s="1"/>
  <c r="R297" i="2" s="1"/>
  <c r="L297" i="2" s="1"/>
  <c r="B297" i="2"/>
  <c r="N2388" i="2"/>
  <c r="L2388" i="2"/>
  <c r="H2388" i="2"/>
  <c r="Q2388" i="2" s="1"/>
  <c r="B2388" i="2"/>
  <c r="P295" i="2"/>
  <c r="N295" i="2"/>
  <c r="L295" i="2"/>
  <c r="H295" i="2"/>
  <c r="Q295" i="2" s="1"/>
  <c r="J295" i="2" s="1"/>
  <c r="B295" i="2"/>
  <c r="P294" i="2"/>
  <c r="N294" i="2"/>
  <c r="L294" i="2"/>
  <c r="H294" i="2"/>
  <c r="Q294" i="2" s="1"/>
  <c r="B294" i="2"/>
  <c r="P293" i="2"/>
  <c r="N293" i="2"/>
  <c r="L293" i="2"/>
  <c r="H293" i="2"/>
  <c r="Q293" i="2" s="1"/>
  <c r="B293" i="2"/>
  <c r="P292" i="2"/>
  <c r="N292" i="2"/>
  <c r="L292" i="2"/>
  <c r="H292" i="2"/>
  <c r="Q292" i="2" s="1"/>
  <c r="B292" i="2"/>
  <c r="P291" i="2"/>
  <c r="N291" i="2"/>
  <c r="L291" i="2"/>
  <c r="H291" i="2"/>
  <c r="Q291" i="2" s="1"/>
  <c r="B291" i="2"/>
  <c r="P290" i="2"/>
  <c r="N290" i="2"/>
  <c r="L290" i="2"/>
  <c r="H290" i="2"/>
  <c r="Q290" i="2" s="1"/>
  <c r="B290" i="2"/>
  <c r="P289" i="2"/>
  <c r="N289" i="2"/>
  <c r="L289" i="2"/>
  <c r="H289" i="2"/>
  <c r="Q289" i="2" s="1"/>
  <c r="B289" i="2"/>
  <c r="P288" i="2"/>
  <c r="N288" i="2"/>
  <c r="L288" i="2"/>
  <c r="H288" i="2"/>
  <c r="Q288" i="2" s="1"/>
  <c r="B288" i="2"/>
  <c r="P287" i="2"/>
  <c r="N287" i="2"/>
  <c r="L287" i="2"/>
  <c r="H287" i="2"/>
  <c r="Q287" i="2" s="1"/>
  <c r="B287" i="2"/>
  <c r="P285" i="2"/>
  <c r="N285" i="2"/>
  <c r="L285" i="2"/>
  <c r="H285" i="2"/>
  <c r="Q285" i="2" s="1"/>
  <c r="B285" i="2"/>
  <c r="P284" i="2"/>
  <c r="N284" i="2"/>
  <c r="L284" i="2"/>
  <c r="H284" i="2"/>
  <c r="Q284" i="2" s="1"/>
  <c r="B284" i="2"/>
  <c r="P283" i="2"/>
  <c r="N283" i="2"/>
  <c r="L283" i="2"/>
  <c r="H283" i="2"/>
  <c r="Q283" i="2" s="1"/>
  <c r="B283" i="2"/>
  <c r="P282" i="2"/>
  <c r="N282" i="2"/>
  <c r="L282" i="2"/>
  <c r="H282" i="2"/>
  <c r="Q282" i="2" s="1"/>
  <c r="B282" i="2"/>
  <c r="P280" i="2"/>
  <c r="N280" i="2"/>
  <c r="L280" i="2"/>
  <c r="H280" i="2"/>
  <c r="Q280" i="2" s="1"/>
  <c r="B280" i="2"/>
  <c r="P278" i="2"/>
  <c r="N278" i="2"/>
  <c r="L278" i="2"/>
  <c r="H278" i="2"/>
  <c r="Q278" i="2" s="1"/>
  <c r="B278" i="2"/>
  <c r="N277" i="2"/>
  <c r="L277" i="2"/>
  <c r="H277" i="2"/>
  <c r="Q277" i="2" s="1"/>
  <c r="B277" i="2"/>
  <c r="P2384" i="2"/>
  <c r="N2384" i="2"/>
  <c r="L2384" i="2"/>
  <c r="H2384" i="2"/>
  <c r="Q2384" i="2" s="1"/>
  <c r="B2384" i="2"/>
  <c r="P276" i="2"/>
  <c r="L276" i="2"/>
  <c r="H276" i="2"/>
  <c r="Q276" i="2" s="1"/>
  <c r="B276" i="2"/>
  <c r="P275" i="2"/>
  <c r="N275" i="2"/>
  <c r="L275" i="2"/>
  <c r="H275" i="2"/>
  <c r="Q275" i="2" s="1"/>
  <c r="B275" i="2"/>
  <c r="P2383" i="2"/>
  <c r="L2383" i="2"/>
  <c r="H2383" i="2"/>
  <c r="Q2383" i="2" s="1"/>
  <c r="R2383" i="2" s="1"/>
  <c r="B2383" i="2"/>
  <c r="H2382" i="2"/>
  <c r="Q2382" i="2" s="1"/>
  <c r="R2382" i="2" s="1"/>
  <c r="L2382" i="2" s="1"/>
  <c r="B2382" i="2"/>
  <c r="N274" i="2"/>
  <c r="L274" i="2"/>
  <c r="H274" i="2"/>
  <c r="Q274" i="2" s="1"/>
  <c r="B274" i="2"/>
  <c r="P273" i="2"/>
  <c r="N273" i="2"/>
  <c r="L273" i="2"/>
  <c r="H273" i="2"/>
  <c r="Q273" i="2" s="1"/>
  <c r="B273" i="2"/>
  <c r="P272" i="2"/>
  <c r="N272" i="2"/>
  <c r="L272" i="2"/>
  <c r="H272" i="2"/>
  <c r="Q272" i="2" s="1"/>
  <c r="B272" i="2"/>
  <c r="P2380" i="2"/>
  <c r="N2380" i="2"/>
  <c r="L2380" i="2"/>
  <c r="H2380" i="2"/>
  <c r="Q2380" i="2" s="1"/>
  <c r="B2380" i="2"/>
  <c r="P271" i="2"/>
  <c r="N271" i="2"/>
  <c r="L271" i="2"/>
  <c r="H271" i="2"/>
  <c r="Q271" i="2" s="1"/>
  <c r="B271" i="2"/>
  <c r="P270" i="2"/>
  <c r="N270" i="2"/>
  <c r="L270" i="2"/>
  <c r="H270" i="2"/>
  <c r="Q270" i="2" s="1"/>
  <c r="B270" i="2"/>
  <c r="P269" i="2"/>
  <c r="N269" i="2"/>
  <c r="L269" i="2"/>
  <c r="H269" i="2"/>
  <c r="Q269" i="2" s="1"/>
  <c r="B269" i="2"/>
  <c r="P268" i="2"/>
  <c r="N268" i="2"/>
  <c r="L268" i="2"/>
  <c r="H268" i="2"/>
  <c r="Q268" i="2" s="1"/>
  <c r="B268" i="2"/>
  <c r="P267" i="2"/>
  <c r="N267" i="2"/>
  <c r="L267" i="2"/>
  <c r="H267" i="2"/>
  <c r="Q267" i="2" s="1"/>
  <c r="B267" i="2"/>
  <c r="P266" i="2"/>
  <c r="N266" i="2"/>
  <c r="L266" i="2"/>
  <c r="H266" i="2"/>
  <c r="Q266" i="2" s="1"/>
  <c r="B266" i="2"/>
  <c r="P265" i="2"/>
  <c r="N265" i="2"/>
  <c r="L265" i="2"/>
  <c r="H265" i="2"/>
  <c r="Q265" i="2" s="1"/>
  <c r="B265" i="2"/>
  <c r="P264" i="2"/>
  <c r="N264" i="2"/>
  <c r="L264" i="2"/>
  <c r="H264" i="2"/>
  <c r="Q264" i="2" s="1"/>
  <c r="B264" i="2"/>
  <c r="P263" i="2"/>
  <c r="N263" i="2"/>
  <c r="L263" i="2"/>
  <c r="H263" i="2"/>
  <c r="Q263" i="2" s="1"/>
  <c r="B263" i="2"/>
  <c r="P262" i="2"/>
  <c r="N262" i="2"/>
  <c r="L262" i="2"/>
  <c r="H262" i="2"/>
  <c r="Q262" i="2" s="1"/>
  <c r="B262" i="2"/>
  <c r="P261" i="2"/>
  <c r="N261" i="2"/>
  <c r="L261" i="2"/>
  <c r="H261" i="2"/>
  <c r="Q261" i="2" s="1"/>
  <c r="B261" i="2"/>
  <c r="P260" i="2"/>
  <c r="N260" i="2"/>
  <c r="L260" i="2"/>
  <c r="H260" i="2"/>
  <c r="Q260" i="2" s="1"/>
  <c r="B260" i="2"/>
  <c r="P259" i="2"/>
  <c r="N259" i="2"/>
  <c r="L259" i="2"/>
  <c r="H259" i="2"/>
  <c r="Q259" i="2" s="1"/>
  <c r="B259" i="2"/>
  <c r="P258" i="2"/>
  <c r="N258" i="2"/>
  <c r="L258" i="2"/>
  <c r="H258" i="2"/>
  <c r="Q258" i="2" s="1"/>
  <c r="B258" i="2"/>
  <c r="P257" i="2"/>
  <c r="N257" i="2"/>
  <c r="L257" i="2"/>
  <c r="H257" i="2"/>
  <c r="Q257" i="2" s="1"/>
  <c r="B257" i="2"/>
  <c r="N256" i="2"/>
  <c r="L256" i="2"/>
  <c r="H256" i="2"/>
  <c r="Q256" i="2" s="1"/>
  <c r="B256" i="2"/>
  <c r="P255" i="2"/>
  <c r="N255" i="2"/>
  <c r="L255" i="2"/>
  <c r="H255" i="2"/>
  <c r="Q255" i="2" s="1"/>
  <c r="B255" i="2"/>
  <c r="N254" i="2"/>
  <c r="L254" i="2"/>
  <c r="H254" i="2"/>
  <c r="Q254" i="2" s="1"/>
  <c r="B254" i="2"/>
  <c r="P253" i="2"/>
  <c r="N253" i="2"/>
  <c r="L253" i="2"/>
  <c r="H253" i="2"/>
  <c r="Q253" i="2" s="1"/>
  <c r="B253" i="2"/>
  <c r="P252" i="2"/>
  <c r="N252" i="2"/>
  <c r="L252" i="2"/>
  <c r="H252" i="2"/>
  <c r="Q252" i="2" s="1"/>
  <c r="B252" i="2"/>
  <c r="P251" i="2"/>
  <c r="N251" i="2"/>
  <c r="L251" i="2"/>
  <c r="H251" i="2"/>
  <c r="Q251" i="2" s="1"/>
  <c r="B251" i="2"/>
  <c r="P250" i="2"/>
  <c r="N250" i="2"/>
  <c r="L250" i="2"/>
  <c r="H250" i="2"/>
  <c r="Q250" i="2" s="1"/>
  <c r="B250" i="2"/>
  <c r="P249" i="2"/>
  <c r="N249" i="2"/>
  <c r="L249" i="2"/>
  <c r="H249" i="2"/>
  <c r="Q249" i="2" s="1"/>
  <c r="B249" i="2"/>
  <c r="P248" i="2"/>
  <c r="N248" i="2"/>
  <c r="L248" i="2"/>
  <c r="H248" i="2"/>
  <c r="Q248" i="2" s="1"/>
  <c r="B248" i="2"/>
  <c r="P247" i="2"/>
  <c r="N247" i="2"/>
  <c r="L247" i="2"/>
  <c r="H247" i="2"/>
  <c r="Q247" i="2" s="1"/>
  <c r="B247" i="2"/>
  <c r="P246" i="2"/>
  <c r="N246" i="2"/>
  <c r="H246" i="2"/>
  <c r="Q246" i="2" s="1"/>
  <c r="B246" i="2"/>
  <c r="P245" i="2"/>
  <c r="N245" i="2"/>
  <c r="H245" i="2"/>
  <c r="Q245" i="2" s="1"/>
  <c r="B245" i="2"/>
  <c r="P244" i="2"/>
  <c r="N244" i="2"/>
  <c r="L244" i="2"/>
  <c r="H244" i="2"/>
  <c r="Q244" i="2" s="1"/>
  <c r="B244" i="2"/>
  <c r="P243" i="2"/>
  <c r="N243" i="2"/>
  <c r="L243" i="2"/>
  <c r="H243" i="2"/>
  <c r="Q243" i="2" s="1"/>
  <c r="B243" i="2"/>
  <c r="P242" i="2"/>
  <c r="N242" i="2"/>
  <c r="L242" i="2"/>
  <c r="H242" i="2"/>
  <c r="Q242" i="2" s="1"/>
  <c r="B242" i="2"/>
  <c r="P241" i="2"/>
  <c r="N241" i="2"/>
  <c r="L241" i="2"/>
  <c r="H241" i="2"/>
  <c r="Q241" i="2" s="1"/>
  <c r="B241" i="2"/>
  <c r="P240" i="2"/>
  <c r="N240" i="2"/>
  <c r="L240" i="2"/>
  <c r="H240" i="2"/>
  <c r="Q240" i="2" s="1"/>
  <c r="B240" i="2"/>
  <c r="P239" i="2"/>
  <c r="N239" i="2"/>
  <c r="L239" i="2"/>
  <c r="H239" i="2"/>
  <c r="Q239" i="2" s="1"/>
  <c r="B239" i="2"/>
  <c r="P238" i="2"/>
  <c r="N238" i="2"/>
  <c r="L238" i="2"/>
  <c r="H238" i="2"/>
  <c r="Q238" i="2" s="1"/>
  <c r="B238" i="2"/>
  <c r="P237" i="2"/>
  <c r="N237" i="2"/>
  <c r="L237" i="2"/>
  <c r="H237" i="2"/>
  <c r="Q237" i="2" s="1"/>
  <c r="B237" i="2"/>
  <c r="P236" i="2"/>
  <c r="N236" i="2"/>
  <c r="L236" i="2"/>
  <c r="H236" i="2"/>
  <c r="Q236" i="2" s="1"/>
  <c r="B236" i="2"/>
  <c r="P235" i="2"/>
  <c r="N235" i="2"/>
  <c r="L235" i="2"/>
  <c r="H235" i="2"/>
  <c r="Q235" i="2" s="1"/>
  <c r="B235" i="2"/>
  <c r="P234" i="2"/>
  <c r="N234" i="2"/>
  <c r="L234" i="2"/>
  <c r="H234" i="2"/>
  <c r="Q234" i="2" s="1"/>
  <c r="B234" i="2"/>
  <c r="P233" i="2"/>
  <c r="N233" i="2"/>
  <c r="L233" i="2"/>
  <c r="H233" i="2"/>
  <c r="Q233" i="2" s="1"/>
  <c r="B233" i="2"/>
  <c r="P232" i="2"/>
  <c r="L232" i="2"/>
  <c r="H232" i="2"/>
  <c r="Q232" i="2" s="1"/>
  <c r="B232" i="2"/>
  <c r="P2372" i="2"/>
  <c r="N2372" i="2"/>
  <c r="H2372" i="2"/>
  <c r="Q2372" i="2" s="1"/>
  <c r="B2372" i="2"/>
  <c r="P231" i="2"/>
  <c r="N231" i="2"/>
  <c r="L231" i="2"/>
  <c r="H231" i="2"/>
  <c r="Q231" i="2" s="1"/>
  <c r="B231" i="2"/>
  <c r="P230" i="2"/>
  <c r="N230" i="2"/>
  <c r="L230" i="2"/>
  <c r="H230" i="2"/>
  <c r="Q230" i="2" s="1"/>
  <c r="B230" i="2"/>
  <c r="P229" i="2"/>
  <c r="N229" i="2"/>
  <c r="L229" i="2"/>
  <c r="H229" i="2"/>
  <c r="Q229" i="2" s="1"/>
  <c r="B229" i="2"/>
  <c r="P228" i="2"/>
  <c r="N228" i="2"/>
  <c r="L228" i="2"/>
  <c r="H228" i="2"/>
  <c r="Q228" i="2" s="1"/>
  <c r="J228" i="2" s="1"/>
  <c r="B228" i="2"/>
  <c r="P2368" i="2"/>
  <c r="L2368" i="2"/>
  <c r="H2368" i="2"/>
  <c r="Q2368" i="2" s="1"/>
  <c r="B2368" i="2"/>
  <c r="P226" i="2"/>
  <c r="N226" i="2"/>
  <c r="L226" i="2"/>
  <c r="H226" i="2"/>
  <c r="Q226" i="2" s="1"/>
  <c r="B226" i="2"/>
  <c r="P224" i="2"/>
  <c r="N224" i="2"/>
  <c r="L224" i="2"/>
  <c r="H224" i="2"/>
  <c r="Q224" i="2" s="1"/>
  <c r="B224" i="2"/>
  <c r="P2367" i="2"/>
  <c r="L2367" i="2"/>
  <c r="H2367" i="2"/>
  <c r="Q2367" i="2" s="1"/>
  <c r="B2367" i="2"/>
  <c r="P2365" i="2"/>
  <c r="N2365" i="2"/>
  <c r="H2365" i="2"/>
  <c r="Q2365" i="2" s="1"/>
  <c r="B2365" i="2"/>
  <c r="P222" i="2"/>
  <c r="N222" i="2"/>
  <c r="L222" i="2"/>
  <c r="H222" i="2"/>
  <c r="Q222" i="2" s="1"/>
  <c r="B222" i="2"/>
  <c r="P221" i="2"/>
  <c r="N221" i="2"/>
  <c r="L221" i="2"/>
  <c r="H221" i="2"/>
  <c r="Q221" i="2" s="1"/>
  <c r="B221" i="2"/>
  <c r="P220" i="2"/>
  <c r="N220" i="2"/>
  <c r="L220" i="2"/>
  <c r="H220" i="2"/>
  <c r="Q220" i="2" s="1"/>
  <c r="B220" i="2"/>
  <c r="P219" i="2"/>
  <c r="N219" i="2"/>
  <c r="L219" i="2"/>
  <c r="H219" i="2"/>
  <c r="Q219" i="2" s="1"/>
  <c r="B219" i="2"/>
  <c r="P218" i="2"/>
  <c r="N218" i="2"/>
  <c r="L218" i="2"/>
  <c r="H218" i="2"/>
  <c r="Q218" i="2" s="1"/>
  <c r="B218" i="2"/>
  <c r="P217" i="2"/>
  <c r="N217" i="2"/>
  <c r="L217" i="2"/>
  <c r="H217" i="2"/>
  <c r="Q217" i="2" s="1"/>
  <c r="B217" i="2"/>
  <c r="P216" i="2"/>
  <c r="N216" i="2"/>
  <c r="L216" i="2"/>
  <c r="H216" i="2"/>
  <c r="Q216" i="2" s="1"/>
  <c r="B216" i="2"/>
  <c r="P215" i="2"/>
  <c r="N215" i="2"/>
  <c r="L215" i="2"/>
  <c r="H215" i="2"/>
  <c r="Q215" i="2" s="1"/>
  <c r="B215" i="2"/>
  <c r="P214" i="2"/>
  <c r="N214" i="2"/>
  <c r="L214" i="2"/>
  <c r="H214" i="2"/>
  <c r="Q214" i="2" s="1"/>
  <c r="B214" i="2"/>
  <c r="P213" i="2"/>
  <c r="N213" i="2"/>
  <c r="L213" i="2"/>
  <c r="H213" i="2"/>
  <c r="Q213" i="2" s="1"/>
  <c r="B213" i="2"/>
  <c r="P212" i="2"/>
  <c r="N212" i="2"/>
  <c r="L212" i="2"/>
  <c r="H212" i="2"/>
  <c r="Q212" i="2" s="1"/>
  <c r="B212" i="2"/>
  <c r="P211" i="2"/>
  <c r="N211" i="2"/>
  <c r="L211" i="2"/>
  <c r="H211" i="2"/>
  <c r="Q211" i="2" s="1"/>
  <c r="B211" i="2"/>
  <c r="P210" i="2"/>
  <c r="N210" i="2"/>
  <c r="L210" i="2"/>
  <c r="H210" i="2"/>
  <c r="Q210" i="2" s="1"/>
  <c r="B210" i="2"/>
  <c r="P209" i="2"/>
  <c r="N209" i="2"/>
  <c r="L209" i="2"/>
  <c r="H209" i="2"/>
  <c r="Q209" i="2" s="1"/>
  <c r="B209" i="2"/>
  <c r="P208" i="2"/>
  <c r="N208" i="2"/>
  <c r="L208" i="2"/>
  <c r="H208" i="2"/>
  <c r="Q208" i="2" s="1"/>
  <c r="B208" i="2"/>
  <c r="P207" i="2"/>
  <c r="N207" i="2"/>
  <c r="L207" i="2"/>
  <c r="H207" i="2"/>
  <c r="Q207" i="2" s="1"/>
  <c r="B207" i="2"/>
  <c r="P206" i="2"/>
  <c r="N206" i="2"/>
  <c r="L206" i="2"/>
  <c r="H206" i="2"/>
  <c r="Q206" i="2" s="1"/>
  <c r="B206" i="2"/>
  <c r="P205" i="2"/>
  <c r="N205" i="2"/>
  <c r="L205" i="2"/>
  <c r="H205" i="2"/>
  <c r="Q205" i="2" s="1"/>
  <c r="B205" i="2"/>
  <c r="P2373" i="2"/>
  <c r="L2373" i="2"/>
  <c r="H2373" i="2"/>
  <c r="Q2373" i="2" s="1"/>
  <c r="B2373" i="2"/>
  <c r="P204" i="2"/>
  <c r="N204" i="2"/>
  <c r="L204" i="2"/>
  <c r="H204" i="2"/>
  <c r="Q204" i="2" s="1"/>
  <c r="B204" i="2"/>
  <c r="P203" i="2"/>
  <c r="N203" i="2"/>
  <c r="L203" i="2"/>
  <c r="H203" i="2"/>
  <c r="Q203" i="2" s="1"/>
  <c r="B203" i="2"/>
  <c r="P202" i="2"/>
  <c r="N202" i="2"/>
  <c r="L202" i="2"/>
  <c r="H202" i="2"/>
  <c r="Q202" i="2" s="1"/>
  <c r="B202" i="2"/>
  <c r="P201" i="2"/>
  <c r="N201" i="2"/>
  <c r="L201" i="2"/>
  <c r="H201" i="2"/>
  <c r="Q201" i="2" s="1"/>
  <c r="B201" i="2"/>
  <c r="P200" i="2"/>
  <c r="N200" i="2"/>
  <c r="L200" i="2"/>
  <c r="H200" i="2"/>
  <c r="Q200" i="2" s="1"/>
  <c r="B200" i="2"/>
  <c r="P199" i="2"/>
  <c r="N199" i="2"/>
  <c r="L199" i="2"/>
  <c r="H199" i="2"/>
  <c r="Q199" i="2" s="1"/>
  <c r="B199" i="2"/>
  <c r="P198" i="2"/>
  <c r="N198" i="2"/>
  <c r="L198" i="2"/>
  <c r="H198" i="2"/>
  <c r="Q198" i="2" s="1"/>
  <c r="B198" i="2"/>
  <c r="P197" i="2"/>
  <c r="N197" i="2"/>
  <c r="L197" i="2"/>
  <c r="H197" i="2"/>
  <c r="Q197" i="2" s="1"/>
  <c r="B197" i="2"/>
  <c r="P196" i="2"/>
  <c r="N196" i="2"/>
  <c r="L196" i="2"/>
  <c r="H196" i="2"/>
  <c r="Q196" i="2" s="1"/>
  <c r="B196" i="2"/>
  <c r="P195" i="2"/>
  <c r="N195" i="2"/>
  <c r="L195" i="2"/>
  <c r="H195" i="2"/>
  <c r="Q195" i="2" s="1"/>
  <c r="B195" i="2"/>
  <c r="P193" i="2"/>
  <c r="N193" i="2"/>
  <c r="L193" i="2"/>
  <c r="H193" i="2"/>
  <c r="Q193" i="2" s="1"/>
  <c r="B193" i="2"/>
  <c r="P192" i="2"/>
  <c r="N192" i="2"/>
  <c r="L192" i="2"/>
  <c r="H192" i="2"/>
  <c r="Q192" i="2" s="1"/>
  <c r="B192" i="2"/>
  <c r="P191" i="2"/>
  <c r="N191" i="2"/>
  <c r="L191" i="2"/>
  <c r="H191" i="2"/>
  <c r="Q191" i="2" s="1"/>
  <c r="B191" i="2"/>
  <c r="P2361" i="2"/>
  <c r="N2361" i="2"/>
  <c r="L2361" i="2"/>
  <c r="H2361" i="2"/>
  <c r="Q2361" i="2" s="1"/>
  <c r="B2361" i="2"/>
  <c r="P190" i="2"/>
  <c r="N190" i="2"/>
  <c r="L190" i="2"/>
  <c r="H190" i="2"/>
  <c r="Q190" i="2" s="1"/>
  <c r="B190" i="2"/>
  <c r="P189" i="2"/>
  <c r="N189" i="2"/>
  <c r="L189" i="2"/>
  <c r="H189" i="2"/>
  <c r="Q189" i="2" s="1"/>
  <c r="B189" i="2"/>
  <c r="P188" i="2"/>
  <c r="N188" i="2"/>
  <c r="L188" i="2"/>
  <c r="H188" i="2"/>
  <c r="Q188" i="2" s="1"/>
  <c r="B188" i="2"/>
  <c r="L187" i="2"/>
  <c r="H187" i="2"/>
  <c r="Q187" i="2" s="1"/>
  <c r="B187" i="2"/>
  <c r="P185" i="2"/>
  <c r="N185" i="2"/>
  <c r="L185" i="2"/>
  <c r="H185" i="2"/>
  <c r="Q185" i="2" s="1"/>
  <c r="B185" i="2"/>
  <c r="P184" i="2"/>
  <c r="N184" i="2"/>
  <c r="L184" i="2"/>
  <c r="H184" i="2"/>
  <c r="Q184" i="2" s="1"/>
  <c r="B184" i="2"/>
  <c r="P183" i="2"/>
  <c r="N183" i="2"/>
  <c r="L183" i="2"/>
  <c r="H183" i="2"/>
  <c r="Q183" i="2" s="1"/>
  <c r="B183" i="2"/>
  <c r="P182" i="2"/>
  <c r="N182" i="2"/>
  <c r="L182" i="2"/>
  <c r="H182" i="2"/>
  <c r="Q182" i="2" s="1"/>
  <c r="B182" i="2"/>
  <c r="P181" i="2"/>
  <c r="N181" i="2"/>
  <c r="L181" i="2"/>
  <c r="H181" i="2"/>
  <c r="Q181" i="2" s="1"/>
  <c r="B181" i="2"/>
  <c r="P180" i="2"/>
  <c r="N180" i="2"/>
  <c r="L180" i="2"/>
  <c r="H180" i="2"/>
  <c r="Q180" i="2" s="1"/>
  <c r="B180" i="2"/>
  <c r="P179" i="2"/>
  <c r="N179" i="2"/>
  <c r="L179" i="2"/>
  <c r="H179" i="2"/>
  <c r="Q179" i="2" s="1"/>
  <c r="B179" i="2"/>
  <c r="P178" i="2"/>
  <c r="N178" i="2"/>
  <c r="L178" i="2"/>
  <c r="H178" i="2"/>
  <c r="Q178" i="2" s="1"/>
  <c r="B178" i="2"/>
  <c r="P177" i="2"/>
  <c r="N177" i="2"/>
  <c r="L177" i="2"/>
  <c r="H177" i="2"/>
  <c r="Q177" i="2" s="1"/>
  <c r="B177" i="2"/>
  <c r="P176" i="2"/>
  <c r="N176" i="2"/>
  <c r="L176" i="2"/>
  <c r="H176" i="2"/>
  <c r="Q176" i="2" s="1"/>
  <c r="B176" i="2"/>
  <c r="P175" i="2"/>
  <c r="N175" i="2"/>
  <c r="L175" i="2"/>
  <c r="H175" i="2"/>
  <c r="Q175" i="2" s="1"/>
  <c r="B175" i="2"/>
  <c r="P174" i="2"/>
  <c r="N174" i="2"/>
  <c r="L174" i="2"/>
  <c r="H174" i="2"/>
  <c r="Q174" i="2" s="1"/>
  <c r="B174" i="2"/>
  <c r="P173" i="2"/>
  <c r="N173" i="2"/>
  <c r="L173" i="2"/>
  <c r="H173" i="2"/>
  <c r="Q173" i="2" s="1"/>
  <c r="B173" i="2"/>
  <c r="P172" i="2"/>
  <c r="N172" i="2"/>
  <c r="L172" i="2"/>
  <c r="H172" i="2"/>
  <c r="Q172" i="2" s="1"/>
  <c r="B172" i="2"/>
  <c r="P171" i="2"/>
  <c r="N171" i="2"/>
  <c r="L171" i="2"/>
  <c r="H171" i="2"/>
  <c r="Q171" i="2" s="1"/>
  <c r="B171" i="2"/>
  <c r="P170" i="2"/>
  <c r="N170" i="2"/>
  <c r="L170" i="2"/>
  <c r="H170" i="2"/>
  <c r="Q170" i="2" s="1"/>
  <c r="B170" i="2"/>
  <c r="P169" i="2"/>
  <c r="N169" i="2"/>
  <c r="L169" i="2"/>
  <c r="H169" i="2"/>
  <c r="Q169" i="2" s="1"/>
  <c r="B169" i="2"/>
  <c r="P168" i="2"/>
  <c r="N168" i="2"/>
  <c r="L168" i="2"/>
  <c r="H168" i="2"/>
  <c r="Q168" i="2" s="1"/>
  <c r="B168" i="2"/>
  <c r="P167" i="2"/>
  <c r="N167" i="2"/>
  <c r="L167" i="2"/>
  <c r="H167" i="2"/>
  <c r="Q167" i="2" s="1"/>
  <c r="B167" i="2"/>
  <c r="P166" i="2"/>
  <c r="N166" i="2"/>
  <c r="L166" i="2"/>
  <c r="H166" i="2"/>
  <c r="Q166" i="2" s="1"/>
  <c r="B166" i="2"/>
  <c r="P165" i="2"/>
  <c r="N165" i="2"/>
  <c r="L165" i="2"/>
  <c r="H165" i="2"/>
  <c r="Q165" i="2" s="1"/>
  <c r="B165" i="2"/>
  <c r="P164" i="2"/>
  <c r="N164" i="2"/>
  <c r="L164" i="2"/>
  <c r="H164" i="2"/>
  <c r="Q164" i="2" s="1"/>
  <c r="B164" i="2"/>
  <c r="P153" i="2"/>
  <c r="N153" i="2"/>
  <c r="L153" i="2"/>
  <c r="H153" i="2"/>
  <c r="Q153" i="2" s="1"/>
  <c r="B153" i="2"/>
  <c r="P152" i="2"/>
  <c r="N152" i="2"/>
  <c r="L152" i="2"/>
  <c r="H152" i="2"/>
  <c r="Q152" i="2" s="1"/>
  <c r="B152" i="2"/>
  <c r="P151" i="2"/>
  <c r="N151" i="2"/>
  <c r="L151" i="2"/>
  <c r="H151" i="2"/>
  <c r="Q151" i="2" s="1"/>
  <c r="B151" i="2"/>
  <c r="P150" i="2"/>
  <c r="N150" i="2"/>
  <c r="L150" i="2"/>
  <c r="H150" i="2"/>
  <c r="Q150" i="2" s="1"/>
  <c r="B150" i="2"/>
  <c r="P149" i="2"/>
  <c r="N149" i="2"/>
  <c r="L149" i="2"/>
  <c r="H149" i="2"/>
  <c r="Q149" i="2" s="1"/>
  <c r="B149" i="2"/>
  <c r="P148" i="2"/>
  <c r="N148" i="2"/>
  <c r="L148" i="2"/>
  <c r="H148" i="2"/>
  <c r="Q148" i="2" s="1"/>
  <c r="B148" i="2"/>
  <c r="P147" i="2"/>
  <c r="N147" i="2"/>
  <c r="L147" i="2"/>
  <c r="H147" i="2"/>
  <c r="Q147" i="2" s="1"/>
  <c r="B147" i="2"/>
  <c r="P146" i="2"/>
  <c r="N146" i="2"/>
  <c r="L146" i="2"/>
  <c r="H146" i="2"/>
  <c r="Q146" i="2" s="1"/>
  <c r="B146" i="2"/>
  <c r="P145" i="2"/>
  <c r="N145" i="2"/>
  <c r="L145" i="2"/>
  <c r="H145" i="2"/>
  <c r="Q145" i="2" s="1"/>
  <c r="B145" i="2"/>
  <c r="P144" i="2"/>
  <c r="N144" i="2"/>
  <c r="L144" i="2"/>
  <c r="H144" i="2"/>
  <c r="Q144" i="2" s="1"/>
  <c r="B144" i="2"/>
  <c r="P143" i="2"/>
  <c r="N143" i="2"/>
  <c r="L143" i="2"/>
  <c r="H143" i="2"/>
  <c r="Q143" i="2" s="1"/>
  <c r="B143" i="2"/>
  <c r="P142" i="2"/>
  <c r="N142" i="2"/>
  <c r="L142" i="2"/>
  <c r="H142" i="2"/>
  <c r="Q142" i="2" s="1"/>
  <c r="B142" i="2"/>
  <c r="N141" i="2"/>
  <c r="L141" i="2"/>
  <c r="H141" i="2"/>
  <c r="Q141" i="2" s="1"/>
  <c r="B141" i="2"/>
  <c r="P140" i="2"/>
  <c r="N140" i="2"/>
  <c r="L140" i="2"/>
  <c r="H140" i="2"/>
  <c r="Q140" i="2" s="1"/>
  <c r="B140" i="2"/>
  <c r="P139" i="2"/>
  <c r="N139" i="2"/>
  <c r="L139" i="2"/>
  <c r="H139" i="2"/>
  <c r="Q139" i="2" s="1"/>
  <c r="B139" i="2"/>
  <c r="N138" i="2"/>
  <c r="L138" i="2"/>
  <c r="H138" i="2"/>
  <c r="Q138" i="2" s="1"/>
  <c r="B138" i="2"/>
  <c r="P2355" i="2"/>
  <c r="N2355" i="2"/>
  <c r="L2355" i="2"/>
  <c r="H2355" i="2"/>
  <c r="Q2355" i="2" s="1"/>
  <c r="B2355" i="2"/>
  <c r="P137" i="2"/>
  <c r="N137" i="2"/>
  <c r="L137" i="2"/>
  <c r="H137" i="2"/>
  <c r="Q137" i="2" s="1"/>
  <c r="B137" i="2"/>
  <c r="P2354" i="2"/>
  <c r="N2354" i="2"/>
  <c r="L2354" i="2"/>
  <c r="H2354" i="2"/>
  <c r="Q2354" i="2" s="1"/>
  <c r="B2354" i="2"/>
  <c r="P136" i="2"/>
  <c r="N136" i="2"/>
  <c r="L136" i="2"/>
  <c r="H136" i="2"/>
  <c r="Q136" i="2" s="1"/>
  <c r="B136" i="2"/>
  <c r="P135" i="2"/>
  <c r="N135" i="2"/>
  <c r="H135" i="2"/>
  <c r="Q135" i="2" s="1"/>
  <c r="B135" i="2"/>
  <c r="P134" i="2"/>
  <c r="N134" i="2"/>
  <c r="L134" i="2"/>
  <c r="H134" i="2"/>
  <c r="Q134" i="2" s="1"/>
  <c r="B134" i="2"/>
  <c r="P133" i="2"/>
  <c r="N133" i="2"/>
  <c r="L133" i="2"/>
  <c r="H133" i="2"/>
  <c r="Q133" i="2" s="1"/>
  <c r="B133" i="2"/>
  <c r="P132" i="2"/>
  <c r="N132" i="2"/>
  <c r="L132" i="2"/>
  <c r="H132" i="2"/>
  <c r="Q132" i="2" s="1"/>
  <c r="B132" i="2"/>
  <c r="N2352" i="2"/>
  <c r="L2352" i="2"/>
  <c r="H2352" i="2"/>
  <c r="Q2352" i="2" s="1"/>
  <c r="B2352" i="2"/>
  <c r="P131" i="2"/>
  <c r="N131" i="2"/>
  <c r="L131" i="2"/>
  <c r="H131" i="2"/>
  <c r="Q131" i="2" s="1"/>
  <c r="B131" i="2"/>
  <c r="P130" i="2"/>
  <c r="N130" i="2"/>
  <c r="L130" i="2"/>
  <c r="H130" i="2"/>
  <c r="Q130" i="2" s="1"/>
  <c r="B130" i="2"/>
  <c r="P129" i="2"/>
  <c r="N129" i="2"/>
  <c r="L129" i="2"/>
  <c r="H129" i="2"/>
  <c r="Q129" i="2" s="1"/>
  <c r="B129" i="2"/>
  <c r="P128" i="2"/>
  <c r="N128" i="2"/>
  <c r="L128" i="2"/>
  <c r="H128" i="2"/>
  <c r="Q128" i="2" s="1"/>
  <c r="B128" i="2"/>
  <c r="P127" i="2"/>
  <c r="N127" i="2"/>
  <c r="L127" i="2"/>
  <c r="H127" i="2"/>
  <c r="Q127" i="2" s="1"/>
  <c r="B127" i="2"/>
  <c r="P2351" i="2"/>
  <c r="N2351" i="2"/>
  <c r="L2351" i="2"/>
  <c r="H2351" i="2"/>
  <c r="Q2351" i="2" s="1"/>
  <c r="B2351" i="2"/>
  <c r="P126" i="2"/>
  <c r="N126" i="2"/>
  <c r="L126" i="2"/>
  <c r="H126" i="2"/>
  <c r="Q126" i="2" s="1"/>
  <c r="B126" i="2"/>
  <c r="P125" i="2"/>
  <c r="N125" i="2"/>
  <c r="L125" i="2"/>
  <c r="H125" i="2"/>
  <c r="Q125" i="2" s="1"/>
  <c r="B125" i="2"/>
  <c r="P2350" i="2"/>
  <c r="N2350" i="2"/>
  <c r="L2350" i="2"/>
  <c r="H2350" i="2"/>
  <c r="Q2350" i="2" s="1"/>
  <c r="B2350" i="2"/>
  <c r="P124" i="2"/>
  <c r="N124" i="2"/>
  <c r="L124" i="2"/>
  <c r="H124" i="2"/>
  <c r="Q124" i="2" s="1"/>
  <c r="R124" i="2" s="1"/>
  <c r="B124" i="2"/>
  <c r="P123" i="2"/>
  <c r="N123" i="2"/>
  <c r="L123" i="2"/>
  <c r="H123" i="2"/>
  <c r="Q123" i="2" s="1"/>
  <c r="B123" i="2"/>
  <c r="P122" i="2"/>
  <c r="N122" i="2"/>
  <c r="L122" i="2"/>
  <c r="H122" i="2"/>
  <c r="Q122" i="2" s="1"/>
  <c r="B122" i="2"/>
  <c r="P121" i="2"/>
  <c r="N121" i="2"/>
  <c r="L121" i="2"/>
  <c r="H121" i="2"/>
  <c r="Q121" i="2" s="1"/>
  <c r="B121" i="2"/>
  <c r="P120" i="2"/>
  <c r="N120" i="2"/>
  <c r="L120" i="2"/>
  <c r="H120" i="2"/>
  <c r="Q120" i="2" s="1"/>
  <c r="B120" i="2"/>
  <c r="P119" i="2"/>
  <c r="N119" i="2"/>
  <c r="L119" i="2"/>
  <c r="H119" i="2"/>
  <c r="Q119" i="2" s="1"/>
  <c r="R119" i="2" s="1"/>
  <c r="B119" i="2"/>
  <c r="P118" i="2"/>
  <c r="N118" i="2"/>
  <c r="L118" i="2"/>
  <c r="H118" i="2"/>
  <c r="Q118" i="2" s="1"/>
  <c r="B118" i="2"/>
  <c r="P117" i="2"/>
  <c r="N117" i="2"/>
  <c r="L117" i="2"/>
  <c r="H117" i="2"/>
  <c r="Q117" i="2" s="1"/>
  <c r="B117" i="2"/>
  <c r="P116" i="2"/>
  <c r="N116" i="2"/>
  <c r="L116" i="2"/>
  <c r="H116" i="2"/>
  <c r="Q116" i="2" s="1"/>
  <c r="B116" i="2"/>
  <c r="P115" i="2"/>
  <c r="N115" i="2"/>
  <c r="L115" i="2"/>
  <c r="H115" i="2"/>
  <c r="Q115" i="2" s="1"/>
  <c r="B115" i="2"/>
  <c r="P114" i="2"/>
  <c r="N114" i="2"/>
  <c r="L114" i="2"/>
  <c r="H114" i="2"/>
  <c r="Q114" i="2" s="1"/>
  <c r="B114" i="2"/>
  <c r="P113" i="2"/>
  <c r="N113" i="2"/>
  <c r="L113" i="2"/>
  <c r="H113" i="2"/>
  <c r="Q113" i="2" s="1"/>
  <c r="B113" i="2"/>
  <c r="P112" i="2"/>
  <c r="N112" i="2"/>
  <c r="L112" i="2"/>
  <c r="H112" i="2"/>
  <c r="Q112" i="2" s="1"/>
  <c r="B112" i="2"/>
  <c r="P111" i="2"/>
  <c r="N111" i="2"/>
  <c r="L111" i="2"/>
  <c r="H111" i="2"/>
  <c r="Q111" i="2" s="1"/>
  <c r="B111" i="2"/>
  <c r="P110" i="2"/>
  <c r="N110" i="2"/>
  <c r="L110" i="2"/>
  <c r="H110" i="2"/>
  <c r="Q110" i="2" s="1"/>
  <c r="B110" i="2"/>
  <c r="P109" i="2"/>
  <c r="N109" i="2"/>
  <c r="L109" i="2"/>
  <c r="H109" i="2"/>
  <c r="Q109" i="2" s="1"/>
  <c r="B109" i="2"/>
  <c r="P108" i="2"/>
  <c r="N108" i="2"/>
  <c r="L108" i="2"/>
  <c r="H108" i="2"/>
  <c r="Q108" i="2" s="1"/>
  <c r="B108" i="2"/>
  <c r="P107" i="2"/>
  <c r="N107" i="2"/>
  <c r="L107" i="2"/>
  <c r="H107" i="2"/>
  <c r="Q107" i="2" s="1"/>
  <c r="B107" i="2"/>
  <c r="P106" i="2"/>
  <c r="N106" i="2"/>
  <c r="L106" i="2"/>
  <c r="H106" i="2"/>
  <c r="Q106" i="2" s="1"/>
  <c r="B106" i="2"/>
  <c r="P105" i="2"/>
  <c r="N105" i="2"/>
  <c r="L105" i="2"/>
  <c r="H105" i="2"/>
  <c r="Q105" i="2" s="1"/>
  <c r="B105" i="2"/>
  <c r="P104" i="2"/>
  <c r="N104" i="2"/>
  <c r="L104" i="2"/>
  <c r="H104" i="2"/>
  <c r="Q104" i="2" s="1"/>
  <c r="B104" i="2"/>
  <c r="N2347" i="2"/>
  <c r="L2347" i="2"/>
  <c r="H2347" i="2"/>
  <c r="Q2347" i="2" s="1"/>
  <c r="B2347" i="2"/>
  <c r="P103" i="2"/>
  <c r="N103" i="2"/>
  <c r="L103" i="2"/>
  <c r="H103" i="2"/>
  <c r="Q103" i="2" s="1"/>
  <c r="B103" i="2"/>
  <c r="P102" i="2"/>
  <c r="N102" i="2"/>
  <c r="L102" i="2"/>
  <c r="H102" i="2"/>
  <c r="Q102" i="2" s="1"/>
  <c r="B102" i="2"/>
  <c r="P101" i="2"/>
  <c r="N101" i="2"/>
  <c r="L101" i="2"/>
  <c r="H101" i="2"/>
  <c r="Q101" i="2" s="1"/>
  <c r="R101" i="2" s="1"/>
  <c r="B101" i="2"/>
  <c r="P100" i="2"/>
  <c r="N100" i="2"/>
  <c r="L100" i="2"/>
  <c r="H100" i="2"/>
  <c r="Q100" i="2" s="1"/>
  <c r="B100" i="2"/>
  <c r="P99" i="2"/>
  <c r="N99" i="2"/>
  <c r="H99" i="2"/>
  <c r="Q99" i="2" s="1"/>
  <c r="B99" i="2"/>
  <c r="P98" i="2"/>
  <c r="N98" i="2"/>
  <c r="L98" i="2"/>
  <c r="H98" i="2"/>
  <c r="Q98" i="2" s="1"/>
  <c r="B98" i="2"/>
  <c r="P97" i="2"/>
  <c r="N97" i="2"/>
  <c r="L97" i="2"/>
  <c r="H97" i="2"/>
  <c r="Q97" i="2" s="1"/>
  <c r="B97" i="2"/>
  <c r="P96" i="2"/>
  <c r="N96" i="2"/>
  <c r="L96" i="2"/>
  <c r="H96" i="2"/>
  <c r="Q96" i="2" s="1"/>
  <c r="B96" i="2"/>
  <c r="P95" i="2"/>
  <c r="N95" i="2"/>
  <c r="L95" i="2"/>
  <c r="H95" i="2"/>
  <c r="Q95" i="2" s="1"/>
  <c r="B95" i="2"/>
  <c r="P94" i="2"/>
  <c r="N94" i="2"/>
  <c r="L94" i="2"/>
  <c r="H94" i="2"/>
  <c r="Q94" i="2" s="1"/>
  <c r="B94" i="2"/>
  <c r="P93" i="2"/>
  <c r="N93" i="2"/>
  <c r="L93" i="2"/>
  <c r="H93" i="2"/>
  <c r="Q93" i="2" s="1"/>
  <c r="B93" i="2"/>
  <c r="P92" i="2"/>
  <c r="N92" i="2"/>
  <c r="L92" i="2"/>
  <c r="H92" i="2"/>
  <c r="Q92" i="2" s="1"/>
  <c r="B92" i="2"/>
  <c r="P91" i="2"/>
  <c r="N91" i="2"/>
  <c r="L91" i="2"/>
  <c r="H91" i="2"/>
  <c r="Q91" i="2" s="1"/>
  <c r="B91" i="2"/>
  <c r="P90" i="2"/>
  <c r="N90" i="2"/>
  <c r="L90" i="2"/>
  <c r="H90" i="2"/>
  <c r="Q90" i="2" s="1"/>
  <c r="B90" i="2"/>
  <c r="N89" i="2"/>
  <c r="L89" i="2"/>
  <c r="H89" i="2"/>
  <c r="Q89" i="2" s="1"/>
  <c r="B89" i="2"/>
  <c r="P88" i="2"/>
  <c r="N88" i="2"/>
  <c r="L88" i="2"/>
  <c r="H88" i="2"/>
  <c r="Q88" i="2" s="1"/>
  <c r="B88" i="2"/>
  <c r="P86" i="2"/>
  <c r="N86" i="2"/>
  <c r="L86" i="2"/>
  <c r="H86" i="2"/>
  <c r="Q86" i="2" s="1"/>
  <c r="B86" i="2"/>
  <c r="P87" i="2"/>
  <c r="N87" i="2"/>
  <c r="L87" i="2"/>
  <c r="H87" i="2"/>
  <c r="Q87" i="2" s="1"/>
  <c r="B87" i="2"/>
  <c r="P85" i="2"/>
  <c r="N85" i="2"/>
  <c r="L85" i="2"/>
  <c r="H85" i="2"/>
  <c r="Q85" i="2" s="1"/>
  <c r="B85" i="2"/>
  <c r="P84" i="2"/>
  <c r="N84" i="2"/>
  <c r="L84" i="2"/>
  <c r="H84" i="2"/>
  <c r="Q84" i="2" s="1"/>
  <c r="B84" i="2"/>
  <c r="P83" i="2"/>
  <c r="N83" i="2"/>
  <c r="L83" i="2"/>
  <c r="H83" i="2"/>
  <c r="Q83" i="2" s="1"/>
  <c r="B83" i="2"/>
  <c r="P82" i="2"/>
  <c r="N82" i="2"/>
  <c r="L82" i="2"/>
  <c r="H82" i="2"/>
  <c r="Q82" i="2" s="1"/>
  <c r="B82" i="2"/>
  <c r="P81" i="2"/>
  <c r="N81" i="2"/>
  <c r="L81" i="2"/>
  <c r="H81" i="2"/>
  <c r="Q81" i="2" s="1"/>
  <c r="B81" i="2"/>
  <c r="P80" i="2"/>
  <c r="N80" i="2"/>
  <c r="L80" i="2"/>
  <c r="H80" i="2"/>
  <c r="Q80" i="2" s="1"/>
  <c r="B80" i="2"/>
  <c r="P79" i="2"/>
  <c r="L79" i="2"/>
  <c r="H79" i="2"/>
  <c r="Q79" i="2" s="1"/>
  <c r="B79" i="2"/>
  <c r="P78" i="2"/>
  <c r="N78" i="2"/>
  <c r="L78" i="2"/>
  <c r="H78" i="2"/>
  <c r="Q78" i="2" s="1"/>
  <c r="B78" i="2"/>
  <c r="P77" i="2"/>
  <c r="N77" i="2"/>
  <c r="L77" i="2"/>
  <c r="H77" i="2"/>
  <c r="Q77" i="2" s="1"/>
  <c r="B77" i="2"/>
  <c r="P76" i="2"/>
  <c r="N76" i="2"/>
  <c r="L76" i="2"/>
  <c r="H76" i="2"/>
  <c r="Q76" i="2" s="1"/>
  <c r="B76" i="2"/>
  <c r="P75" i="2"/>
  <c r="N75" i="2"/>
  <c r="L75" i="2"/>
  <c r="H75" i="2"/>
  <c r="Q75" i="2" s="1"/>
  <c r="B75" i="2"/>
  <c r="P74" i="2"/>
  <c r="N74" i="2"/>
  <c r="L74" i="2"/>
  <c r="H74" i="2"/>
  <c r="Q74" i="2" s="1"/>
  <c r="B74" i="2"/>
  <c r="P73" i="2"/>
  <c r="N73" i="2"/>
  <c r="L73" i="2"/>
  <c r="H73" i="2"/>
  <c r="Q73" i="2" s="1"/>
  <c r="B73" i="2"/>
  <c r="P72" i="2"/>
  <c r="N72" i="2"/>
  <c r="L72" i="2"/>
  <c r="H72" i="2"/>
  <c r="Q72" i="2" s="1"/>
  <c r="B72" i="2"/>
  <c r="P71" i="2"/>
  <c r="N71" i="2"/>
  <c r="L71" i="2"/>
  <c r="H71" i="2"/>
  <c r="Q71" i="2" s="1"/>
  <c r="B71" i="2"/>
  <c r="P70" i="2"/>
  <c r="N70" i="2"/>
  <c r="L70" i="2"/>
  <c r="H70" i="2"/>
  <c r="Q70" i="2" s="1"/>
  <c r="B70" i="2"/>
  <c r="P69" i="2"/>
  <c r="N69" i="2"/>
  <c r="L69" i="2"/>
  <c r="H69" i="2"/>
  <c r="Q69" i="2" s="1"/>
  <c r="B69" i="2"/>
  <c r="P68" i="2"/>
  <c r="N68" i="2"/>
  <c r="L68" i="2"/>
  <c r="H68" i="2"/>
  <c r="Q68" i="2" s="1"/>
  <c r="B68" i="2"/>
  <c r="P67" i="2"/>
  <c r="N67" i="2"/>
  <c r="L67" i="2"/>
  <c r="H67" i="2"/>
  <c r="Q67" i="2" s="1"/>
  <c r="B67" i="2"/>
  <c r="P66" i="2"/>
  <c r="N66" i="2"/>
  <c r="L66" i="2"/>
  <c r="H66" i="2"/>
  <c r="Q66" i="2" s="1"/>
  <c r="B66" i="2"/>
  <c r="P65" i="2"/>
  <c r="N65" i="2"/>
  <c r="L65" i="2"/>
  <c r="H65" i="2"/>
  <c r="Q65" i="2" s="1"/>
  <c r="B65" i="2"/>
  <c r="P64" i="2"/>
  <c r="N64" i="2"/>
  <c r="L64" i="2"/>
  <c r="H64" i="2"/>
  <c r="Q64" i="2" s="1"/>
  <c r="B64" i="2"/>
  <c r="P63" i="2"/>
  <c r="N63" i="2"/>
  <c r="L63" i="2"/>
  <c r="H63" i="2"/>
  <c r="Q63" i="2" s="1"/>
  <c r="B63" i="2"/>
  <c r="P62" i="2"/>
  <c r="N62" i="2"/>
  <c r="L62" i="2"/>
  <c r="H62" i="2"/>
  <c r="Q62" i="2" s="1"/>
  <c r="B62" i="2"/>
  <c r="P61" i="2"/>
  <c r="N61" i="2"/>
  <c r="L61" i="2"/>
  <c r="H61" i="2"/>
  <c r="Q61" i="2" s="1"/>
  <c r="B61" i="2"/>
  <c r="P2340" i="2"/>
  <c r="N2340" i="2"/>
  <c r="L2340" i="2"/>
  <c r="H2340" i="2"/>
  <c r="Q2340" i="2" s="1"/>
  <c r="B2340" i="2"/>
  <c r="P60" i="2"/>
  <c r="L60" i="2"/>
  <c r="H60" i="2"/>
  <c r="Q60" i="2" s="1"/>
  <c r="B60" i="2"/>
  <c r="P59" i="2"/>
  <c r="N59" i="2"/>
  <c r="L59" i="2"/>
  <c r="H59" i="2"/>
  <c r="Q59" i="2" s="1"/>
  <c r="B59" i="2"/>
  <c r="P58" i="2"/>
  <c r="N58" i="2"/>
  <c r="L58" i="2"/>
  <c r="H58" i="2"/>
  <c r="Q58" i="2" s="1"/>
  <c r="B58" i="2"/>
  <c r="P57" i="2"/>
  <c r="N57" i="2"/>
  <c r="L57" i="2"/>
  <c r="H57" i="2"/>
  <c r="Q57" i="2" s="1"/>
  <c r="B57" i="2"/>
  <c r="P56" i="2"/>
  <c r="N56" i="2"/>
  <c r="L56" i="2"/>
  <c r="H56" i="2"/>
  <c r="Q56" i="2" s="1"/>
  <c r="B56" i="2"/>
  <c r="P55" i="2"/>
  <c r="N55" i="2"/>
  <c r="L55" i="2"/>
  <c r="H55" i="2"/>
  <c r="Q55" i="2" s="1"/>
  <c r="B55" i="2"/>
  <c r="P54" i="2"/>
  <c r="N54" i="2"/>
  <c r="L54" i="2"/>
  <c r="H54" i="2"/>
  <c r="Q54" i="2" s="1"/>
  <c r="B54" i="2"/>
  <c r="P53" i="2"/>
  <c r="N53" i="2"/>
  <c r="L53" i="2"/>
  <c r="H53" i="2"/>
  <c r="Q53" i="2" s="1"/>
  <c r="B53" i="2"/>
  <c r="P52" i="2"/>
  <c r="N52" i="2"/>
  <c r="L52" i="2"/>
  <c r="H52" i="2"/>
  <c r="Q52" i="2" s="1"/>
  <c r="B52" i="2"/>
  <c r="P51" i="2"/>
  <c r="N51" i="2"/>
  <c r="L51" i="2"/>
  <c r="H51" i="2"/>
  <c r="Q51" i="2" s="1"/>
  <c r="B51" i="2"/>
  <c r="P50" i="2"/>
  <c r="N50" i="2"/>
  <c r="L50" i="2"/>
  <c r="H50" i="2"/>
  <c r="Q50" i="2" s="1"/>
  <c r="B50" i="2"/>
  <c r="P49" i="2"/>
  <c r="N49" i="2"/>
  <c r="L49" i="2"/>
  <c r="H49" i="2"/>
  <c r="Q49" i="2" s="1"/>
  <c r="B49" i="2"/>
  <c r="P48" i="2"/>
  <c r="N48" i="2"/>
  <c r="L48" i="2"/>
  <c r="H48" i="2"/>
  <c r="Q48" i="2" s="1"/>
  <c r="B48" i="2"/>
  <c r="P47" i="2"/>
  <c r="N47" i="2"/>
  <c r="L47" i="2"/>
  <c r="H47" i="2"/>
  <c r="Q47" i="2" s="1"/>
  <c r="B47" i="2"/>
  <c r="P46" i="2"/>
  <c r="N46" i="2"/>
  <c r="L46" i="2"/>
  <c r="H46" i="2"/>
  <c r="Q46" i="2" s="1"/>
  <c r="B46" i="2"/>
  <c r="P45" i="2"/>
  <c r="N45" i="2"/>
  <c r="L45" i="2"/>
  <c r="H45" i="2"/>
  <c r="Q45" i="2" s="1"/>
  <c r="B45" i="2"/>
  <c r="P44" i="2"/>
  <c r="N44" i="2"/>
  <c r="L44" i="2"/>
  <c r="H44" i="2"/>
  <c r="Q44" i="2" s="1"/>
  <c r="B44" i="2"/>
  <c r="P43" i="2"/>
  <c r="N43" i="2"/>
  <c r="L43" i="2"/>
  <c r="H43" i="2"/>
  <c r="Q43" i="2" s="1"/>
  <c r="B43" i="2"/>
  <c r="P42" i="2"/>
  <c r="N42" i="2"/>
  <c r="L42" i="2"/>
  <c r="H42" i="2"/>
  <c r="Q42" i="2" s="1"/>
  <c r="B42" i="2"/>
  <c r="P41" i="2"/>
  <c r="N41" i="2"/>
  <c r="L41" i="2"/>
  <c r="H41" i="2"/>
  <c r="Q41" i="2" s="1"/>
  <c r="B41" i="2"/>
  <c r="P2335" i="2"/>
  <c r="N2335" i="2"/>
  <c r="L2335" i="2"/>
  <c r="H2335" i="2"/>
  <c r="Q2335" i="2" s="1"/>
  <c r="R2335" i="2" s="1"/>
  <c r="B2335" i="2"/>
  <c r="N2330" i="2"/>
  <c r="L2330" i="2"/>
  <c r="H2330" i="2"/>
  <c r="Q2330" i="2" s="1"/>
  <c r="B2330" i="2"/>
  <c r="P40" i="2"/>
  <c r="N40" i="2"/>
  <c r="L40" i="2"/>
  <c r="H40" i="2"/>
  <c r="Q40" i="2" s="1"/>
  <c r="B40" i="2"/>
  <c r="P2329" i="2"/>
  <c r="N2329" i="2"/>
  <c r="H2329" i="2"/>
  <c r="Q2329" i="2" s="1"/>
  <c r="B2329" i="2"/>
  <c r="P39" i="2"/>
  <c r="N39" i="2"/>
  <c r="L39" i="2"/>
  <c r="H39" i="2"/>
  <c r="Q39" i="2" s="1"/>
  <c r="B39" i="2"/>
  <c r="P2327" i="2"/>
  <c r="N2327" i="2"/>
  <c r="H2327" i="2"/>
  <c r="Q2327" i="2" s="1"/>
  <c r="B2327" i="2"/>
  <c r="P38" i="2"/>
  <c r="N38" i="2"/>
  <c r="L38" i="2"/>
  <c r="H38" i="2"/>
  <c r="Q38" i="2" s="1"/>
  <c r="B38" i="2"/>
  <c r="P37" i="2"/>
  <c r="N37" i="2"/>
  <c r="L37" i="2"/>
  <c r="H37" i="2"/>
  <c r="Q37" i="2" s="1"/>
  <c r="B37" i="2"/>
  <c r="P36" i="2"/>
  <c r="N36" i="2"/>
  <c r="L36" i="2"/>
  <c r="H36" i="2"/>
  <c r="Q36" i="2" s="1"/>
  <c r="B36" i="2"/>
  <c r="P35" i="2"/>
  <c r="N35" i="2"/>
  <c r="L35" i="2"/>
  <c r="H35" i="2"/>
  <c r="Q35" i="2" s="1"/>
  <c r="B35" i="2"/>
  <c r="P34" i="2"/>
  <c r="N34" i="2"/>
  <c r="L34" i="2"/>
  <c r="H34" i="2"/>
  <c r="Q34" i="2" s="1"/>
  <c r="B34" i="2"/>
  <c r="P33" i="2"/>
  <c r="N33" i="2"/>
  <c r="L33" i="2"/>
  <c r="H33" i="2"/>
  <c r="Q33" i="2" s="1"/>
  <c r="B33" i="2"/>
  <c r="P32" i="2"/>
  <c r="N32" i="2"/>
  <c r="L32" i="2"/>
  <c r="H32" i="2"/>
  <c r="Q32" i="2" s="1"/>
  <c r="B32" i="2"/>
  <c r="P31" i="2"/>
  <c r="N31" i="2"/>
  <c r="L31" i="2"/>
  <c r="H31" i="2"/>
  <c r="Q31" i="2" s="1"/>
  <c r="B31" i="2"/>
  <c r="P30" i="2"/>
  <c r="N30" i="2"/>
  <c r="L30" i="2"/>
  <c r="H30" i="2"/>
  <c r="Q30" i="2" s="1"/>
  <c r="B30" i="2"/>
  <c r="P29" i="2"/>
  <c r="N29" i="2"/>
  <c r="L29" i="2"/>
  <c r="H29" i="2"/>
  <c r="Q29" i="2" s="1"/>
  <c r="B29" i="2"/>
  <c r="P28" i="2"/>
  <c r="N28" i="2"/>
  <c r="L28" i="2"/>
  <c r="H28" i="2"/>
  <c r="Q28" i="2" s="1"/>
  <c r="B28" i="2"/>
  <c r="P27" i="2"/>
  <c r="N27" i="2"/>
  <c r="L27" i="2"/>
  <c r="H27" i="2"/>
  <c r="Q27" i="2" s="1"/>
  <c r="B27" i="2"/>
  <c r="P26" i="2"/>
  <c r="N26" i="2"/>
  <c r="L26" i="2"/>
  <c r="H26" i="2"/>
  <c r="Q26" i="2" s="1"/>
  <c r="B26" i="2"/>
  <c r="P25" i="2"/>
  <c r="N25" i="2"/>
  <c r="L25" i="2"/>
  <c r="H25" i="2"/>
  <c r="Q25" i="2" s="1"/>
  <c r="B25" i="2"/>
  <c r="P24" i="2"/>
  <c r="N24" i="2"/>
  <c r="L24" i="2"/>
  <c r="H24" i="2"/>
  <c r="Q24" i="2" s="1"/>
  <c r="B24" i="2"/>
  <c r="P23" i="2"/>
  <c r="N23" i="2"/>
  <c r="L23" i="2"/>
  <c r="H23" i="2"/>
  <c r="Q23" i="2" s="1"/>
  <c r="B23" i="2"/>
  <c r="P21" i="2"/>
  <c r="N21" i="2"/>
  <c r="L21" i="2"/>
  <c r="H21" i="2"/>
  <c r="Q21" i="2" s="1"/>
  <c r="B21" i="2"/>
  <c r="P22" i="2"/>
  <c r="N22" i="2"/>
  <c r="L22" i="2"/>
  <c r="H22" i="2"/>
  <c r="Q22" i="2" s="1"/>
  <c r="B22" i="2"/>
  <c r="P20" i="2"/>
  <c r="N20" i="2"/>
  <c r="L20" i="2"/>
  <c r="H20" i="2"/>
  <c r="Q20" i="2" s="1"/>
  <c r="B20" i="2"/>
  <c r="P19" i="2"/>
  <c r="N19" i="2"/>
  <c r="L19" i="2"/>
  <c r="H19" i="2"/>
  <c r="Q19" i="2" s="1"/>
  <c r="B19" i="2"/>
  <c r="H18" i="2"/>
  <c r="Q18" i="2" s="1"/>
  <c r="B18" i="2"/>
  <c r="P17" i="2"/>
  <c r="H17" i="2"/>
  <c r="Q17" i="2" s="1"/>
  <c r="B17" i="2"/>
  <c r="H16" i="2"/>
  <c r="Q16" i="2" s="1"/>
  <c r="B16" i="2"/>
  <c r="H2326" i="2"/>
  <c r="Q2326" i="2" s="1"/>
  <c r="B2326" i="2"/>
  <c r="P15" i="2"/>
  <c r="N15" i="2"/>
  <c r="L15" i="2"/>
  <c r="H15" i="2"/>
  <c r="Q15" i="2" s="1"/>
  <c r="B15" i="2"/>
  <c r="P14" i="2"/>
  <c r="N14" i="2"/>
  <c r="H14" i="2"/>
  <c r="Q14" i="2" s="1"/>
  <c r="B14" i="2"/>
  <c r="P13" i="2"/>
  <c r="N13" i="2"/>
  <c r="L13" i="2"/>
  <c r="H13" i="2"/>
  <c r="Q13" i="2" s="1"/>
  <c r="B13" i="2"/>
  <c r="P12" i="2"/>
  <c r="N12" i="2"/>
  <c r="L12" i="2"/>
  <c r="H12" i="2"/>
  <c r="Q12" i="2" s="1"/>
  <c r="B12" i="2"/>
  <c r="H11" i="2"/>
  <c r="Q11" i="2" s="1"/>
  <c r="J11" i="2" s="1"/>
  <c r="B11" i="2"/>
  <c r="P8" i="2"/>
  <c r="N8" i="2"/>
  <c r="L8" i="2"/>
  <c r="H8" i="2"/>
  <c r="Q8" i="2" s="1"/>
  <c r="B8" i="2"/>
  <c r="P7" i="2"/>
  <c r="N7" i="2"/>
  <c r="L7" i="2"/>
  <c r="H7" i="2"/>
  <c r="Q7" i="2" s="1"/>
  <c r="B7" i="2"/>
  <c r="P6" i="2"/>
  <c r="N6" i="2"/>
  <c r="H6" i="2"/>
  <c r="Q6" i="2" s="1"/>
  <c r="B6" i="2"/>
  <c r="P2321" i="2"/>
  <c r="N2321" i="2"/>
  <c r="L2321" i="2"/>
  <c r="H2321" i="2"/>
  <c r="Q2321" i="2" s="1"/>
  <c r="B2321" i="2"/>
  <c r="P4" i="2"/>
  <c r="N4" i="2"/>
  <c r="L4" i="2"/>
  <c r="H4" i="2"/>
  <c r="Q4" i="2" s="1"/>
  <c r="B4" i="2"/>
  <c r="P2319" i="2"/>
  <c r="N2319" i="2"/>
  <c r="L2319" i="2"/>
  <c r="H2319" i="2"/>
  <c r="Q2319" i="2" s="1"/>
  <c r="B2319" i="2"/>
  <c r="P3" i="2"/>
  <c r="N3" i="2"/>
  <c r="L3" i="2"/>
  <c r="H3" i="2"/>
  <c r="Q3" i="2" s="1"/>
  <c r="B3" i="2"/>
  <c r="O387" i="1"/>
  <c r="I387" i="1"/>
  <c r="G387" i="1"/>
  <c r="P387" i="1" s="1"/>
  <c r="O386" i="1"/>
  <c r="M386" i="1"/>
  <c r="K386" i="1"/>
  <c r="I386" i="1"/>
  <c r="G386" i="1"/>
  <c r="P386" i="1" s="1"/>
  <c r="O385" i="1"/>
  <c r="M385" i="1"/>
  <c r="K385" i="1"/>
  <c r="G385" i="1"/>
  <c r="P385" i="1" s="1"/>
  <c r="I385" i="1" s="1"/>
  <c r="Q385" i="1" s="1"/>
  <c r="O384" i="1"/>
  <c r="M384" i="1"/>
  <c r="K384" i="1"/>
  <c r="I384" i="1"/>
  <c r="G384" i="1"/>
  <c r="P384" i="1" s="1"/>
  <c r="O61" i="1"/>
  <c r="M61" i="1"/>
  <c r="I61" i="1"/>
  <c r="G61" i="1"/>
  <c r="P61" i="1" s="1"/>
  <c r="M383" i="1"/>
  <c r="G383" i="1"/>
  <c r="P383" i="1" s="1"/>
  <c r="I383" i="1" s="1"/>
  <c r="Q383" i="1" s="1"/>
  <c r="K383" i="1" s="1"/>
  <c r="O381" i="1"/>
  <c r="M381" i="1"/>
  <c r="K381" i="1"/>
  <c r="G381" i="1"/>
  <c r="P381" i="1" s="1"/>
  <c r="I381" i="1" s="1"/>
  <c r="O379" i="1"/>
  <c r="M379" i="1"/>
  <c r="I379" i="1"/>
  <c r="G379" i="1"/>
  <c r="P379" i="1" s="1"/>
  <c r="O373" i="1"/>
  <c r="M373" i="1"/>
  <c r="K373" i="1"/>
  <c r="I373" i="1"/>
  <c r="G373" i="1"/>
  <c r="P373" i="1" s="1"/>
  <c r="O372" i="1"/>
  <c r="M372" i="1"/>
  <c r="K372" i="1"/>
  <c r="I372" i="1"/>
  <c r="G372" i="1"/>
  <c r="P372" i="1" s="1"/>
  <c r="O371" i="1"/>
  <c r="M371" i="1"/>
  <c r="I371" i="1"/>
  <c r="G371" i="1"/>
  <c r="P371" i="1" s="1"/>
  <c r="O368" i="1"/>
  <c r="M368" i="1"/>
  <c r="K368" i="1"/>
  <c r="I368" i="1"/>
  <c r="G368" i="1"/>
  <c r="P368" i="1" s="1"/>
  <c r="O367" i="1"/>
  <c r="M367" i="1"/>
  <c r="K367" i="1"/>
  <c r="I367" i="1"/>
  <c r="G367" i="1"/>
  <c r="P367" i="1" s="1"/>
  <c r="O366" i="1"/>
  <c r="M366" i="1"/>
  <c r="K366" i="1"/>
  <c r="I366" i="1"/>
  <c r="G366" i="1"/>
  <c r="P366" i="1" s="1"/>
  <c r="O365" i="1"/>
  <c r="M365" i="1"/>
  <c r="K365" i="1"/>
  <c r="I365" i="1"/>
  <c r="G365" i="1"/>
  <c r="P365" i="1" s="1"/>
  <c r="O362" i="1"/>
  <c r="M362" i="1"/>
  <c r="K362" i="1"/>
  <c r="I362" i="1"/>
  <c r="G362" i="1"/>
  <c r="P362" i="1" s="1"/>
  <c r="O364" i="1"/>
  <c r="M364" i="1"/>
  <c r="I364" i="1"/>
  <c r="G364" i="1"/>
  <c r="P364" i="1" s="1"/>
  <c r="O361" i="1"/>
  <c r="M361" i="1"/>
  <c r="K361" i="1"/>
  <c r="I361" i="1"/>
  <c r="G361" i="1"/>
  <c r="P361" i="1" s="1"/>
  <c r="O360" i="1"/>
  <c r="M360" i="1"/>
  <c r="K360" i="1"/>
  <c r="I360" i="1"/>
  <c r="G360" i="1"/>
  <c r="P360" i="1" s="1"/>
  <c r="O352" i="1"/>
  <c r="M352" i="1"/>
  <c r="K352" i="1"/>
  <c r="I352" i="1"/>
  <c r="G352" i="1"/>
  <c r="P352" i="1" s="1"/>
  <c r="O351" i="1"/>
  <c r="K351" i="1"/>
  <c r="I351" i="1"/>
  <c r="G351" i="1"/>
  <c r="P351" i="1" s="1"/>
  <c r="M49" i="1"/>
  <c r="K49" i="1"/>
  <c r="I49" i="1"/>
  <c r="G49" i="1"/>
  <c r="P49" i="1" s="1"/>
  <c r="O350" i="1"/>
  <c r="M350" i="1"/>
  <c r="K350" i="1"/>
  <c r="I350" i="1"/>
  <c r="G350" i="1"/>
  <c r="P350" i="1" s="1"/>
  <c r="O349" i="1"/>
  <c r="M349" i="1"/>
  <c r="K349" i="1"/>
  <c r="I349" i="1"/>
  <c r="G349" i="1"/>
  <c r="P349" i="1" s="1"/>
  <c r="O57" i="1"/>
  <c r="I57" i="1"/>
  <c r="G57" i="1"/>
  <c r="P57" i="1" s="1"/>
  <c r="O348" i="1"/>
  <c r="I348" i="1"/>
  <c r="G348" i="1"/>
  <c r="P348" i="1" s="1"/>
  <c r="O347" i="1"/>
  <c r="M347" i="1"/>
  <c r="K347" i="1"/>
  <c r="I347" i="1"/>
  <c r="G347" i="1"/>
  <c r="P347" i="1" s="1"/>
  <c r="O346" i="1"/>
  <c r="M346" i="1"/>
  <c r="K346" i="1"/>
  <c r="I346" i="1"/>
  <c r="G346" i="1"/>
  <c r="P346" i="1" s="1"/>
  <c r="M48" i="1"/>
  <c r="K48" i="1"/>
  <c r="I48" i="1"/>
  <c r="G48" i="1"/>
  <c r="P48" i="1" s="1"/>
  <c r="O345" i="1"/>
  <c r="M345" i="1"/>
  <c r="K345" i="1"/>
  <c r="I345" i="1"/>
  <c r="G345" i="1"/>
  <c r="P345" i="1" s="1"/>
  <c r="O344" i="1"/>
  <c r="M344" i="1"/>
  <c r="K344" i="1"/>
  <c r="I344" i="1"/>
  <c r="G344" i="1"/>
  <c r="P344" i="1" s="1"/>
  <c r="O343" i="1"/>
  <c r="M343" i="1"/>
  <c r="K343" i="1"/>
  <c r="I343" i="1"/>
  <c r="G343" i="1"/>
  <c r="P343" i="1" s="1"/>
  <c r="K342" i="1"/>
  <c r="I342" i="1"/>
  <c r="G342" i="1"/>
  <c r="P342" i="1" s="1"/>
  <c r="O341" i="1"/>
  <c r="M341" i="1"/>
  <c r="K341" i="1"/>
  <c r="I341" i="1"/>
  <c r="G341" i="1"/>
  <c r="P341" i="1" s="1"/>
  <c r="O340" i="1"/>
  <c r="M340" i="1"/>
  <c r="K340" i="1"/>
  <c r="I340" i="1"/>
  <c r="G340" i="1"/>
  <c r="P340" i="1" s="1"/>
  <c r="O339" i="1"/>
  <c r="M339" i="1"/>
  <c r="K339" i="1"/>
  <c r="I339" i="1"/>
  <c r="G339" i="1"/>
  <c r="P339" i="1" s="1"/>
  <c r="O55" i="1"/>
  <c r="G55" i="1"/>
  <c r="P55" i="1" s="1"/>
  <c r="I55" i="1" s="1"/>
  <c r="O338" i="1"/>
  <c r="M338" i="1"/>
  <c r="K338" i="1"/>
  <c r="I338" i="1"/>
  <c r="G338" i="1"/>
  <c r="P338" i="1" s="1"/>
  <c r="O337" i="1"/>
  <c r="M337" i="1"/>
  <c r="K337" i="1"/>
  <c r="I337" i="1"/>
  <c r="G337" i="1"/>
  <c r="P337" i="1" s="1"/>
  <c r="O336" i="1"/>
  <c r="I336" i="1"/>
  <c r="G336" i="1"/>
  <c r="P336" i="1" s="1"/>
  <c r="G54" i="1"/>
  <c r="P54" i="1" s="1"/>
  <c r="I54" i="1" s="1"/>
  <c r="Q54" i="1" s="1"/>
  <c r="K54" i="1" s="1"/>
  <c r="O335" i="1"/>
  <c r="M335" i="1"/>
  <c r="K335" i="1"/>
  <c r="I335" i="1"/>
  <c r="G335" i="1"/>
  <c r="P335" i="1" s="1"/>
  <c r="G47" i="1"/>
  <c r="P47" i="1" s="1"/>
  <c r="I47" i="1" s="1"/>
  <c r="Q47" i="1" s="1"/>
  <c r="K47" i="1" s="1"/>
  <c r="O46" i="1"/>
  <c r="K46" i="1"/>
  <c r="I46" i="1"/>
  <c r="G46" i="1"/>
  <c r="P46" i="1" s="1"/>
  <c r="M332" i="1"/>
  <c r="K332" i="1"/>
  <c r="I332" i="1"/>
  <c r="G332" i="1"/>
  <c r="P332" i="1" s="1"/>
  <c r="O331" i="1"/>
  <c r="M331" i="1"/>
  <c r="K331" i="1"/>
  <c r="I331" i="1"/>
  <c r="G331" i="1"/>
  <c r="P331" i="1" s="1"/>
  <c r="O330" i="1"/>
  <c r="M330" i="1"/>
  <c r="K330" i="1"/>
  <c r="I330" i="1"/>
  <c r="G330" i="1"/>
  <c r="P330" i="1" s="1"/>
  <c r="O45" i="1"/>
  <c r="M45" i="1"/>
  <c r="K45" i="1"/>
  <c r="G45" i="1"/>
  <c r="P45" i="1" s="1"/>
  <c r="I45" i="1" s="1"/>
  <c r="Q45" i="1" s="1"/>
  <c r="O328" i="1"/>
  <c r="M328" i="1"/>
  <c r="K328" i="1"/>
  <c r="I328" i="1"/>
  <c r="G328" i="1"/>
  <c r="P328" i="1" s="1"/>
  <c r="O316" i="1"/>
  <c r="M316" i="1"/>
  <c r="I316" i="1"/>
  <c r="G316" i="1"/>
  <c r="P316" i="1" s="1"/>
  <c r="O323" i="1"/>
  <c r="M323" i="1"/>
  <c r="K323" i="1"/>
  <c r="I323" i="1"/>
  <c r="G323" i="1"/>
  <c r="P323" i="1" s="1"/>
  <c r="O321" i="1"/>
  <c r="M321" i="1"/>
  <c r="K321" i="1"/>
  <c r="I321" i="1"/>
  <c r="G321" i="1"/>
  <c r="P321" i="1" s="1"/>
  <c r="O310" i="1"/>
  <c r="M310" i="1"/>
  <c r="I310" i="1"/>
  <c r="G310" i="1"/>
  <c r="P310" i="1" s="1"/>
  <c r="O308" i="1"/>
  <c r="M308" i="1"/>
  <c r="G308" i="1"/>
  <c r="P308" i="1" s="1"/>
  <c r="I308" i="1" s="1"/>
  <c r="O318" i="1"/>
  <c r="M318" i="1"/>
  <c r="K318" i="1"/>
  <c r="I318" i="1"/>
  <c r="G318" i="1"/>
  <c r="P318" i="1" s="1"/>
  <c r="M317" i="1"/>
  <c r="K317" i="1"/>
  <c r="I317" i="1"/>
  <c r="G317" i="1"/>
  <c r="P317" i="1" s="1"/>
  <c r="O303" i="1"/>
  <c r="G303" i="1"/>
  <c r="P303" i="1" s="1"/>
  <c r="I303" i="1" s="1"/>
  <c r="O293" i="1"/>
  <c r="M293" i="1"/>
  <c r="K293" i="1"/>
  <c r="I293" i="1"/>
  <c r="G293" i="1"/>
  <c r="P293" i="1" s="1"/>
  <c r="O42" i="1"/>
  <c r="M42" i="1"/>
  <c r="K42" i="1"/>
  <c r="I42" i="1"/>
  <c r="G42" i="1"/>
  <c r="P42" i="1" s="1"/>
  <c r="O40" i="1"/>
  <c r="M40" i="1"/>
  <c r="K40" i="1"/>
  <c r="I40" i="1"/>
  <c r="G40" i="1"/>
  <c r="P40" i="1" s="1"/>
  <c r="O39" i="1"/>
  <c r="M39" i="1"/>
  <c r="K39" i="1"/>
  <c r="I39" i="1"/>
  <c r="G39" i="1"/>
  <c r="P39" i="1" s="1"/>
  <c r="O38" i="1"/>
  <c r="M38" i="1"/>
  <c r="K38" i="1"/>
  <c r="G38" i="1"/>
  <c r="P38" i="1" s="1"/>
  <c r="I38" i="1" s="1"/>
  <c r="O268" i="1"/>
  <c r="M268" i="1"/>
  <c r="K268" i="1"/>
  <c r="G268" i="1"/>
  <c r="P268" i="1" s="1"/>
  <c r="I268" i="1" s="1"/>
  <c r="O315" i="1"/>
  <c r="M315" i="1"/>
  <c r="K315" i="1"/>
  <c r="I315" i="1"/>
  <c r="G315" i="1"/>
  <c r="P315" i="1" s="1"/>
  <c r="I314" i="1"/>
  <c r="G314" i="1"/>
  <c r="P314" i="1" s="1"/>
  <c r="O313" i="1"/>
  <c r="M313" i="1"/>
  <c r="K313" i="1"/>
  <c r="I313" i="1"/>
  <c r="G313" i="1"/>
  <c r="P313" i="1" s="1"/>
  <c r="O312" i="1"/>
  <c r="M312" i="1"/>
  <c r="K312" i="1"/>
  <c r="I312" i="1"/>
  <c r="G312" i="1"/>
  <c r="P312" i="1" s="1"/>
  <c r="O43" i="1"/>
  <c r="M43" i="1"/>
  <c r="K43" i="1"/>
  <c r="G43" i="1"/>
  <c r="P43" i="1" s="1"/>
  <c r="I43" i="1" s="1"/>
  <c r="Q43" i="1" s="1"/>
  <c r="O309" i="1"/>
  <c r="M309" i="1"/>
  <c r="K309" i="1"/>
  <c r="I309" i="1"/>
  <c r="G309" i="1"/>
  <c r="P309" i="1" s="1"/>
  <c r="O307" i="1"/>
  <c r="M307" i="1"/>
  <c r="K307" i="1"/>
  <c r="I307" i="1"/>
  <c r="G307" i="1"/>
  <c r="P307" i="1" s="1"/>
  <c r="M306" i="1"/>
  <c r="K306" i="1"/>
  <c r="I306" i="1"/>
  <c r="G306" i="1"/>
  <c r="P306" i="1" s="1"/>
  <c r="O304" i="1"/>
  <c r="M304" i="1"/>
  <c r="K304" i="1"/>
  <c r="I304" i="1"/>
  <c r="G304" i="1"/>
  <c r="P304" i="1" s="1"/>
  <c r="O302" i="1"/>
  <c r="M302" i="1"/>
  <c r="K302" i="1"/>
  <c r="I302" i="1"/>
  <c r="G302" i="1"/>
  <c r="P302" i="1" s="1"/>
  <c r="O301" i="1"/>
  <c r="M301" i="1"/>
  <c r="K301" i="1"/>
  <c r="I301" i="1"/>
  <c r="G301" i="1"/>
  <c r="P301" i="1" s="1"/>
  <c r="O300" i="1"/>
  <c r="M300" i="1"/>
  <c r="K300" i="1"/>
  <c r="I300" i="1"/>
  <c r="G300" i="1"/>
  <c r="P300" i="1" s="1"/>
  <c r="O299" i="1"/>
  <c r="M299" i="1"/>
  <c r="K299" i="1"/>
  <c r="I299" i="1"/>
  <c r="G299" i="1"/>
  <c r="P299" i="1" s="1"/>
  <c r="O298" i="1"/>
  <c r="M298" i="1"/>
  <c r="K298" i="1"/>
  <c r="I298" i="1"/>
  <c r="G298" i="1"/>
  <c r="P298" i="1" s="1"/>
  <c r="O297" i="1"/>
  <c r="K297" i="1"/>
  <c r="I297" i="1"/>
  <c r="G297" i="1"/>
  <c r="P297" i="1" s="1"/>
  <c r="O296" i="1"/>
  <c r="M296" i="1"/>
  <c r="K296" i="1"/>
  <c r="I296" i="1"/>
  <c r="G296" i="1"/>
  <c r="P296" i="1" s="1"/>
  <c r="O295" i="1"/>
  <c r="M295" i="1"/>
  <c r="K295" i="1"/>
  <c r="I295" i="1"/>
  <c r="G295" i="1"/>
  <c r="P295" i="1" s="1"/>
  <c r="O294" i="1"/>
  <c r="M294" i="1"/>
  <c r="K294" i="1"/>
  <c r="I294" i="1"/>
  <c r="G294" i="1"/>
  <c r="P294" i="1" s="1"/>
  <c r="O248" i="1"/>
  <c r="M248" i="1"/>
  <c r="K248" i="1"/>
  <c r="I248" i="1"/>
  <c r="G248" i="1"/>
  <c r="P248" i="1" s="1"/>
  <c r="O292" i="1"/>
  <c r="M292" i="1"/>
  <c r="K292" i="1"/>
  <c r="I292" i="1"/>
  <c r="G292" i="1"/>
  <c r="P292" i="1" s="1"/>
  <c r="O291" i="1"/>
  <c r="M291" i="1"/>
  <c r="K291" i="1"/>
  <c r="I291" i="1"/>
  <c r="G291" i="1"/>
  <c r="P291" i="1" s="1"/>
  <c r="O290" i="1"/>
  <c r="M290" i="1"/>
  <c r="K290" i="1"/>
  <c r="I290" i="1"/>
  <c r="G290" i="1"/>
  <c r="P290" i="1" s="1"/>
  <c r="O289" i="1"/>
  <c r="M289" i="1"/>
  <c r="I289" i="1"/>
  <c r="G289" i="1"/>
  <c r="P289" i="1" s="1"/>
  <c r="O288" i="1"/>
  <c r="M288" i="1"/>
  <c r="K288" i="1"/>
  <c r="G288" i="1"/>
  <c r="P288" i="1" s="1"/>
  <c r="I288" i="1" s="1"/>
  <c r="Q288" i="1" s="1"/>
  <c r="O287" i="1"/>
  <c r="M287" i="1"/>
  <c r="K287" i="1"/>
  <c r="I287" i="1"/>
  <c r="G287" i="1"/>
  <c r="P287" i="1" s="1"/>
  <c r="O286" i="1"/>
  <c r="M286" i="1"/>
  <c r="K286" i="1"/>
  <c r="I286" i="1"/>
  <c r="G286" i="1"/>
  <c r="P286" i="1" s="1"/>
  <c r="O285" i="1"/>
  <c r="M285" i="1"/>
  <c r="K285" i="1"/>
  <c r="I285" i="1"/>
  <c r="G285" i="1"/>
  <c r="P285" i="1" s="1"/>
  <c r="O284" i="1"/>
  <c r="M284" i="1"/>
  <c r="K284" i="1"/>
  <c r="I284" i="1"/>
  <c r="G284" i="1"/>
  <c r="P284" i="1" s="1"/>
  <c r="O283" i="1"/>
  <c r="M283" i="1"/>
  <c r="K283" i="1"/>
  <c r="I283" i="1"/>
  <c r="G283" i="1"/>
  <c r="P283" i="1" s="1"/>
  <c r="O280" i="1"/>
  <c r="G280" i="1"/>
  <c r="P280" i="1" s="1"/>
  <c r="I280" i="1" s="1"/>
  <c r="O278" i="1"/>
  <c r="M278" i="1"/>
  <c r="K278" i="1"/>
  <c r="I278" i="1"/>
  <c r="G278" i="1"/>
  <c r="P278" i="1" s="1"/>
  <c r="O277" i="1"/>
  <c r="M277" i="1"/>
  <c r="K277" i="1"/>
  <c r="I277" i="1"/>
  <c r="G277" i="1"/>
  <c r="P277" i="1" s="1"/>
  <c r="O276" i="1"/>
  <c r="M276" i="1"/>
  <c r="K276" i="1"/>
  <c r="I276" i="1"/>
  <c r="G276" i="1"/>
  <c r="P276" i="1" s="1"/>
  <c r="O275" i="1"/>
  <c r="M275" i="1"/>
  <c r="G275" i="1"/>
  <c r="P275" i="1" s="1"/>
  <c r="I275" i="1" s="1"/>
  <c r="Q275" i="1" s="1"/>
  <c r="K275" i="1" s="1"/>
  <c r="O274" i="1"/>
  <c r="M274" i="1"/>
  <c r="K274" i="1"/>
  <c r="I274" i="1"/>
  <c r="G274" i="1"/>
  <c r="P274" i="1" s="1"/>
  <c r="O41" i="1"/>
  <c r="M41" i="1"/>
  <c r="I41" i="1"/>
  <c r="G41" i="1"/>
  <c r="P41" i="1" s="1"/>
  <c r="M35" i="1"/>
  <c r="K35" i="1"/>
  <c r="I35" i="1"/>
  <c r="G35" i="1"/>
  <c r="P35" i="1" s="1"/>
  <c r="O236" i="1"/>
  <c r="M236" i="1"/>
  <c r="G236" i="1"/>
  <c r="P236" i="1" s="1"/>
  <c r="I236" i="1" s="1"/>
  <c r="O273" i="1"/>
  <c r="M273" i="1"/>
  <c r="K273" i="1"/>
  <c r="G273" i="1"/>
  <c r="P273" i="1" s="1"/>
  <c r="I273" i="1" s="1"/>
  <c r="Q273" i="1" s="1"/>
  <c r="O272" i="1"/>
  <c r="M272" i="1"/>
  <c r="K272" i="1"/>
  <c r="I272" i="1"/>
  <c r="G272" i="1"/>
  <c r="P272" i="1" s="1"/>
  <c r="O271" i="1"/>
  <c r="M271" i="1"/>
  <c r="K271" i="1"/>
  <c r="I271" i="1"/>
  <c r="G271" i="1"/>
  <c r="P271" i="1" s="1"/>
  <c r="O269" i="1"/>
  <c r="M269" i="1"/>
  <c r="K269" i="1"/>
  <c r="I269" i="1"/>
  <c r="G269" i="1"/>
  <c r="P269" i="1" s="1"/>
  <c r="O267" i="1"/>
  <c r="M267" i="1"/>
  <c r="K267" i="1"/>
  <c r="I267" i="1"/>
  <c r="G267" i="1"/>
  <c r="P267" i="1" s="1"/>
  <c r="O266" i="1"/>
  <c r="M266" i="1"/>
  <c r="K266" i="1"/>
  <c r="I266" i="1"/>
  <c r="G266" i="1"/>
  <c r="P266" i="1" s="1"/>
  <c r="O265" i="1"/>
  <c r="M265" i="1"/>
  <c r="K265" i="1"/>
  <c r="I265" i="1"/>
  <c r="G265" i="1"/>
  <c r="P265" i="1" s="1"/>
  <c r="O264" i="1"/>
  <c r="M264" i="1"/>
  <c r="K264" i="1"/>
  <c r="I264" i="1"/>
  <c r="G264" i="1"/>
  <c r="P264" i="1" s="1"/>
  <c r="O263" i="1"/>
  <c r="M263" i="1"/>
  <c r="K263" i="1"/>
  <c r="I263" i="1"/>
  <c r="G263" i="1"/>
  <c r="P263" i="1" s="1"/>
  <c r="O262" i="1"/>
  <c r="M262" i="1"/>
  <c r="K262" i="1"/>
  <c r="I262" i="1"/>
  <c r="G262" i="1"/>
  <c r="P262" i="1" s="1"/>
  <c r="O261" i="1"/>
  <c r="M261" i="1"/>
  <c r="K261" i="1"/>
  <c r="I261" i="1"/>
  <c r="G261" i="1"/>
  <c r="P261" i="1" s="1"/>
  <c r="O259" i="1"/>
  <c r="M259" i="1"/>
  <c r="K259" i="1"/>
  <c r="I259" i="1"/>
  <c r="G259" i="1"/>
  <c r="P259" i="1" s="1"/>
  <c r="O257" i="1"/>
  <c r="M257" i="1"/>
  <c r="K257" i="1"/>
  <c r="I257" i="1"/>
  <c r="G257" i="1"/>
  <c r="P257" i="1" s="1"/>
  <c r="O256" i="1"/>
  <c r="M256" i="1"/>
  <c r="K256" i="1"/>
  <c r="I256" i="1"/>
  <c r="G256" i="1"/>
  <c r="P256" i="1" s="1"/>
  <c r="O255" i="1"/>
  <c r="M255" i="1"/>
  <c r="K255" i="1"/>
  <c r="I255" i="1"/>
  <c r="G255" i="1"/>
  <c r="P255" i="1" s="1"/>
  <c r="O252" i="1"/>
  <c r="M252" i="1"/>
  <c r="K252" i="1"/>
  <c r="I252" i="1"/>
  <c r="G252" i="1"/>
  <c r="P252" i="1" s="1"/>
  <c r="O251" i="1"/>
  <c r="M251" i="1"/>
  <c r="K251" i="1"/>
  <c r="I251" i="1"/>
  <c r="G251" i="1"/>
  <c r="P251" i="1" s="1"/>
  <c r="O247" i="1"/>
  <c r="M247" i="1"/>
  <c r="K247" i="1"/>
  <c r="I247" i="1"/>
  <c r="G247" i="1"/>
  <c r="P247" i="1" s="1"/>
  <c r="M249" i="1"/>
  <c r="G249" i="1"/>
  <c r="P249" i="1" s="1"/>
  <c r="I249" i="1" s="1"/>
  <c r="G223" i="1"/>
  <c r="P223" i="1" s="1"/>
  <c r="I223" i="1" s="1"/>
  <c r="K246" i="1"/>
  <c r="I246" i="1"/>
  <c r="G246" i="1"/>
  <c r="P246" i="1" s="1"/>
  <c r="O245" i="1"/>
  <c r="M245" i="1"/>
  <c r="K245" i="1"/>
  <c r="G245" i="1"/>
  <c r="P245" i="1" s="1"/>
  <c r="I245" i="1" s="1"/>
  <c r="Q245" i="1" s="1"/>
  <c r="O244" i="1"/>
  <c r="M244" i="1"/>
  <c r="K244" i="1"/>
  <c r="I244" i="1"/>
  <c r="G244" i="1"/>
  <c r="P244" i="1" s="1"/>
  <c r="O243" i="1"/>
  <c r="M243" i="1"/>
  <c r="K243" i="1"/>
  <c r="I243" i="1"/>
  <c r="G243" i="1"/>
  <c r="P243" i="1" s="1"/>
  <c r="O242" i="1"/>
  <c r="M242" i="1"/>
  <c r="K242" i="1"/>
  <c r="I242" i="1"/>
  <c r="G242" i="1"/>
  <c r="P242" i="1" s="1"/>
  <c r="O241" i="1"/>
  <c r="M241" i="1"/>
  <c r="K241" i="1"/>
  <c r="G241" i="1"/>
  <c r="P241" i="1" s="1"/>
  <c r="I241" i="1" s="1"/>
  <c r="Q241" i="1" s="1"/>
  <c r="O240" i="1"/>
  <c r="M240" i="1"/>
  <c r="K240" i="1"/>
  <c r="I240" i="1"/>
  <c r="G240" i="1"/>
  <c r="P240" i="1" s="1"/>
  <c r="O239" i="1"/>
  <c r="M239" i="1"/>
  <c r="K239" i="1"/>
  <c r="I239" i="1"/>
  <c r="G239" i="1"/>
  <c r="P239" i="1" s="1"/>
  <c r="O214" i="1"/>
  <c r="M214" i="1"/>
  <c r="K214" i="1"/>
  <c r="G214" i="1"/>
  <c r="P214" i="1" s="1"/>
  <c r="I214" i="1" s="1"/>
  <c r="O237" i="1"/>
  <c r="M237" i="1"/>
  <c r="K237" i="1"/>
  <c r="I237" i="1"/>
  <c r="G237" i="1"/>
  <c r="P237" i="1" s="1"/>
  <c r="O234" i="1"/>
  <c r="M234" i="1"/>
  <c r="K234" i="1"/>
  <c r="I234" i="1"/>
  <c r="G234" i="1"/>
  <c r="P234" i="1" s="1"/>
  <c r="O233" i="1"/>
  <c r="M233" i="1"/>
  <c r="K233" i="1"/>
  <c r="I233" i="1"/>
  <c r="G233" i="1"/>
  <c r="P233" i="1" s="1"/>
  <c r="O232" i="1"/>
  <c r="M232" i="1"/>
  <c r="K232" i="1"/>
  <c r="I232" i="1"/>
  <c r="G232" i="1"/>
  <c r="P232" i="1" s="1"/>
  <c r="O231" i="1"/>
  <c r="M231" i="1"/>
  <c r="K231" i="1"/>
  <c r="I231" i="1"/>
  <c r="G231" i="1"/>
  <c r="P231" i="1" s="1"/>
  <c r="O230" i="1"/>
  <c r="M230" i="1"/>
  <c r="K230" i="1"/>
  <c r="G230" i="1"/>
  <c r="P230" i="1" s="1"/>
  <c r="I230" i="1" s="1"/>
  <c r="Q230" i="1" s="1"/>
  <c r="O229" i="1"/>
  <c r="M229" i="1"/>
  <c r="K229" i="1"/>
  <c r="I229" i="1"/>
  <c r="G229" i="1"/>
  <c r="P229" i="1" s="1"/>
  <c r="O228" i="1"/>
  <c r="M228" i="1"/>
  <c r="K228" i="1"/>
  <c r="I228" i="1"/>
  <c r="G228" i="1"/>
  <c r="P228" i="1" s="1"/>
  <c r="O227" i="1"/>
  <c r="M227" i="1"/>
  <c r="K227" i="1"/>
  <c r="I227" i="1"/>
  <c r="G227" i="1"/>
  <c r="P227" i="1" s="1"/>
  <c r="O226" i="1"/>
  <c r="M226" i="1"/>
  <c r="K226" i="1"/>
  <c r="I226" i="1"/>
  <c r="G226" i="1"/>
  <c r="P226" i="1" s="1"/>
  <c r="O224" i="1"/>
  <c r="M224" i="1"/>
  <c r="K224" i="1"/>
  <c r="I224" i="1"/>
  <c r="G224" i="1"/>
  <c r="P224" i="1" s="1"/>
  <c r="M34" i="1"/>
  <c r="K34" i="1"/>
  <c r="G34" i="1"/>
  <c r="P34" i="1" s="1"/>
  <c r="I34" i="1" s="1"/>
  <c r="O211" i="1"/>
  <c r="M211" i="1"/>
  <c r="K211" i="1"/>
  <c r="G211" i="1"/>
  <c r="P211" i="1" s="1"/>
  <c r="I211" i="1" s="1"/>
  <c r="O222" i="1"/>
  <c r="M222" i="1"/>
  <c r="K222" i="1"/>
  <c r="I222" i="1"/>
  <c r="G222" i="1"/>
  <c r="P222" i="1" s="1"/>
  <c r="O209" i="1"/>
  <c r="M209" i="1"/>
  <c r="G209" i="1"/>
  <c r="P209" i="1" s="1"/>
  <c r="I209" i="1" s="1"/>
  <c r="O221" i="1"/>
  <c r="M221" i="1"/>
  <c r="K221" i="1"/>
  <c r="I221" i="1"/>
  <c r="G221" i="1"/>
  <c r="P221" i="1" s="1"/>
  <c r="O220" i="1"/>
  <c r="M220" i="1"/>
  <c r="K220" i="1"/>
  <c r="I220" i="1"/>
  <c r="G220" i="1"/>
  <c r="P220" i="1" s="1"/>
  <c r="O219" i="1"/>
  <c r="M219" i="1"/>
  <c r="K219" i="1"/>
  <c r="I219" i="1"/>
  <c r="G219" i="1"/>
  <c r="P219" i="1" s="1"/>
  <c r="O218" i="1"/>
  <c r="M218" i="1"/>
  <c r="K218" i="1"/>
  <c r="I218" i="1"/>
  <c r="G218" i="1"/>
  <c r="P218" i="1" s="1"/>
  <c r="O217" i="1"/>
  <c r="M217" i="1"/>
  <c r="K217" i="1"/>
  <c r="I217" i="1"/>
  <c r="G217" i="1"/>
  <c r="P217" i="1" s="1"/>
  <c r="O216" i="1"/>
  <c r="M216" i="1"/>
  <c r="K216" i="1"/>
  <c r="I216" i="1"/>
  <c r="G216" i="1"/>
  <c r="P216" i="1" s="1"/>
  <c r="O215" i="1"/>
  <c r="M215" i="1"/>
  <c r="K215" i="1"/>
  <c r="I215" i="1"/>
  <c r="G215" i="1"/>
  <c r="P215" i="1" s="1"/>
  <c r="O208" i="1"/>
  <c r="M208" i="1"/>
  <c r="G208" i="1"/>
  <c r="P208" i="1" s="1"/>
  <c r="I208" i="1" s="1"/>
  <c r="Q208" i="1" s="1"/>
  <c r="K208" i="1" s="1"/>
  <c r="O33" i="1"/>
  <c r="M33" i="1"/>
  <c r="G33" i="1"/>
  <c r="P33" i="1" s="1"/>
  <c r="I33" i="1" s="1"/>
  <c r="Q33" i="1" s="1"/>
  <c r="K33" i="1" s="1"/>
  <c r="O213" i="1"/>
  <c r="M213" i="1"/>
  <c r="K213" i="1"/>
  <c r="I213" i="1"/>
  <c r="G213" i="1"/>
  <c r="P213" i="1" s="1"/>
  <c r="O212" i="1"/>
  <c r="M212" i="1"/>
  <c r="K212" i="1"/>
  <c r="G212" i="1"/>
  <c r="P212" i="1" s="1"/>
  <c r="I212" i="1" s="1"/>
  <c r="Q212" i="1" s="1"/>
  <c r="O210" i="1"/>
  <c r="M210" i="1"/>
  <c r="K210" i="1"/>
  <c r="I210" i="1"/>
  <c r="G210" i="1"/>
  <c r="P210" i="1" s="1"/>
  <c r="O32" i="1"/>
  <c r="M32" i="1"/>
  <c r="G32" i="1"/>
  <c r="P32" i="1" s="1"/>
  <c r="I32" i="1" s="1"/>
  <c r="Q32" i="1" s="1"/>
  <c r="K32" i="1" s="1"/>
  <c r="O207" i="1"/>
  <c r="M207" i="1"/>
  <c r="K207" i="1"/>
  <c r="G207" i="1"/>
  <c r="P207" i="1" s="1"/>
  <c r="I207" i="1" s="1"/>
  <c r="Q207" i="1" s="1"/>
  <c r="O206" i="1"/>
  <c r="M206" i="1"/>
  <c r="K206" i="1"/>
  <c r="I206" i="1"/>
  <c r="G206" i="1"/>
  <c r="P206" i="1" s="1"/>
  <c r="O205" i="1"/>
  <c r="M205" i="1"/>
  <c r="K205" i="1"/>
  <c r="I205" i="1"/>
  <c r="G205" i="1"/>
  <c r="P205" i="1" s="1"/>
  <c r="O204" i="1"/>
  <c r="M204" i="1"/>
  <c r="G204" i="1"/>
  <c r="P204" i="1" s="1"/>
  <c r="I204" i="1" s="1"/>
  <c r="Q204" i="1" s="1"/>
  <c r="K204" i="1" s="1"/>
  <c r="O192" i="1"/>
  <c r="M192" i="1"/>
  <c r="K192" i="1"/>
  <c r="I192" i="1"/>
  <c r="G192" i="1"/>
  <c r="P192" i="1" s="1"/>
  <c r="O203" i="1"/>
  <c r="M203" i="1"/>
  <c r="K203" i="1"/>
  <c r="I203" i="1"/>
  <c r="G203" i="1"/>
  <c r="P203" i="1" s="1"/>
  <c r="O191" i="1"/>
  <c r="M191" i="1"/>
  <c r="K191" i="1"/>
  <c r="G191" i="1"/>
  <c r="P191" i="1" s="1"/>
  <c r="I191" i="1" s="1"/>
  <c r="O202" i="1"/>
  <c r="M202" i="1"/>
  <c r="K202" i="1"/>
  <c r="I202" i="1"/>
  <c r="G202" i="1"/>
  <c r="P202" i="1" s="1"/>
  <c r="O201" i="1"/>
  <c r="M201" i="1"/>
  <c r="K201" i="1"/>
  <c r="I201" i="1"/>
  <c r="G201" i="1"/>
  <c r="P201" i="1" s="1"/>
  <c r="O200" i="1"/>
  <c r="M200" i="1"/>
  <c r="K200" i="1"/>
  <c r="I200" i="1"/>
  <c r="G200" i="1"/>
  <c r="P200" i="1" s="1"/>
  <c r="O199" i="1"/>
  <c r="M199" i="1"/>
  <c r="K199" i="1"/>
  <c r="I199" i="1"/>
  <c r="G199" i="1"/>
  <c r="P199" i="1" s="1"/>
  <c r="O198" i="1"/>
  <c r="M198" i="1"/>
  <c r="K198" i="1"/>
  <c r="I198" i="1"/>
  <c r="G198" i="1"/>
  <c r="P198" i="1" s="1"/>
  <c r="O197" i="1"/>
  <c r="M197" i="1"/>
  <c r="K197" i="1"/>
  <c r="G197" i="1"/>
  <c r="P197" i="1" s="1"/>
  <c r="I197" i="1" s="1"/>
  <c r="O196" i="1"/>
  <c r="M196" i="1"/>
  <c r="K196" i="1"/>
  <c r="I196" i="1"/>
  <c r="G196" i="1"/>
  <c r="P196" i="1" s="1"/>
  <c r="O195" i="1"/>
  <c r="M195" i="1"/>
  <c r="K195" i="1"/>
  <c r="I195" i="1"/>
  <c r="G195" i="1"/>
  <c r="P195" i="1" s="1"/>
  <c r="O194" i="1"/>
  <c r="M194" i="1"/>
  <c r="K194" i="1"/>
  <c r="I194" i="1"/>
  <c r="G194" i="1"/>
  <c r="P194" i="1" s="1"/>
  <c r="O193" i="1"/>
  <c r="M193" i="1"/>
  <c r="K193" i="1"/>
  <c r="I193" i="1"/>
  <c r="G193" i="1"/>
  <c r="P193" i="1" s="1"/>
  <c r="O30" i="1"/>
  <c r="M30" i="1"/>
  <c r="K30" i="1"/>
  <c r="G30" i="1"/>
  <c r="P30" i="1" s="1"/>
  <c r="I30" i="1" s="1"/>
  <c r="O190" i="1"/>
  <c r="M190" i="1"/>
  <c r="K190" i="1"/>
  <c r="I190" i="1"/>
  <c r="G190" i="1"/>
  <c r="P190" i="1" s="1"/>
  <c r="O189" i="1"/>
  <c r="M189" i="1"/>
  <c r="K189" i="1"/>
  <c r="I189" i="1"/>
  <c r="G189" i="1"/>
  <c r="P189" i="1" s="1"/>
  <c r="O188" i="1"/>
  <c r="M188" i="1"/>
  <c r="K188" i="1"/>
  <c r="G188" i="1"/>
  <c r="P188" i="1" s="1"/>
  <c r="I188" i="1" s="1"/>
  <c r="Q188" i="1" s="1"/>
  <c r="O187" i="1"/>
  <c r="M187" i="1"/>
  <c r="K187" i="1"/>
  <c r="I187" i="1"/>
  <c r="G187" i="1"/>
  <c r="P187" i="1" s="1"/>
  <c r="O186" i="1"/>
  <c r="M186" i="1"/>
  <c r="K186" i="1"/>
  <c r="I186" i="1"/>
  <c r="G186" i="1"/>
  <c r="P186" i="1" s="1"/>
  <c r="O184" i="1"/>
  <c r="G184" i="1"/>
  <c r="P184" i="1" s="1"/>
  <c r="I184" i="1" s="1"/>
  <c r="O29" i="1"/>
  <c r="I29" i="1"/>
  <c r="G29" i="1"/>
  <c r="P29" i="1" s="1"/>
  <c r="O182" i="1"/>
  <c r="M182" i="1"/>
  <c r="K182" i="1"/>
  <c r="G182" i="1"/>
  <c r="P182" i="1" s="1"/>
  <c r="I182" i="1" s="1"/>
  <c r="Q182" i="1" s="1"/>
  <c r="O181" i="1"/>
  <c r="M181" i="1"/>
  <c r="K181" i="1"/>
  <c r="I181" i="1"/>
  <c r="G181" i="1"/>
  <c r="P181" i="1" s="1"/>
  <c r="O180" i="1"/>
  <c r="M180" i="1"/>
  <c r="K180" i="1"/>
  <c r="G180" i="1"/>
  <c r="P180" i="1" s="1"/>
  <c r="I180" i="1" s="1"/>
  <c r="Q180" i="1" s="1"/>
  <c r="O28" i="1"/>
  <c r="M28" i="1"/>
  <c r="I28" i="1"/>
  <c r="G28" i="1"/>
  <c r="P28" i="1" s="1"/>
  <c r="O179" i="1"/>
  <c r="M179" i="1"/>
  <c r="G179" i="1"/>
  <c r="P179" i="1" s="1"/>
  <c r="I179" i="1" s="1"/>
  <c r="Q179" i="1" s="1"/>
  <c r="K179" i="1" s="1"/>
  <c r="O178" i="1"/>
  <c r="M178" i="1"/>
  <c r="K178" i="1"/>
  <c r="I178" i="1"/>
  <c r="G178" i="1"/>
  <c r="P178" i="1" s="1"/>
  <c r="O177" i="1"/>
  <c r="M177" i="1"/>
  <c r="K177" i="1"/>
  <c r="G177" i="1"/>
  <c r="P177" i="1" s="1"/>
  <c r="I177" i="1" s="1"/>
  <c r="Q177" i="1" s="1"/>
  <c r="M176" i="1"/>
  <c r="I176" i="1"/>
  <c r="G176" i="1"/>
  <c r="P176" i="1" s="1"/>
  <c r="O174" i="1"/>
  <c r="M174" i="1"/>
  <c r="K174" i="1"/>
  <c r="I174" i="1"/>
  <c r="G174" i="1"/>
  <c r="P174" i="1" s="1"/>
  <c r="O173" i="1"/>
  <c r="M173" i="1"/>
  <c r="K173" i="1"/>
  <c r="I173" i="1"/>
  <c r="G173" i="1"/>
  <c r="P173" i="1" s="1"/>
  <c r="O172" i="1"/>
  <c r="M172" i="1"/>
  <c r="K172" i="1"/>
  <c r="I172" i="1"/>
  <c r="G172" i="1"/>
  <c r="P172" i="1" s="1"/>
  <c r="O171" i="1"/>
  <c r="M171" i="1"/>
  <c r="K171" i="1"/>
  <c r="I171" i="1"/>
  <c r="G171" i="1"/>
  <c r="P171" i="1" s="1"/>
  <c r="O170" i="1"/>
  <c r="M170" i="1"/>
  <c r="K170" i="1"/>
  <c r="I170" i="1"/>
  <c r="G170" i="1"/>
  <c r="P170" i="1" s="1"/>
  <c r="O169" i="1"/>
  <c r="M169" i="1"/>
  <c r="K169" i="1"/>
  <c r="I169" i="1"/>
  <c r="G169" i="1"/>
  <c r="P169" i="1" s="1"/>
  <c r="O168" i="1"/>
  <c r="M168" i="1"/>
  <c r="K168" i="1"/>
  <c r="I168" i="1"/>
  <c r="G168" i="1"/>
  <c r="P168" i="1" s="1"/>
  <c r="O167" i="1"/>
  <c r="M167" i="1"/>
  <c r="K167" i="1"/>
  <c r="I167" i="1"/>
  <c r="G167" i="1"/>
  <c r="P167" i="1" s="1"/>
  <c r="O166" i="1"/>
  <c r="M166" i="1"/>
  <c r="K166" i="1"/>
  <c r="I166" i="1"/>
  <c r="G166" i="1"/>
  <c r="P166" i="1" s="1"/>
  <c r="O165" i="1"/>
  <c r="M165" i="1"/>
  <c r="K165" i="1"/>
  <c r="I165" i="1"/>
  <c r="G165" i="1"/>
  <c r="P165" i="1" s="1"/>
  <c r="O164" i="1"/>
  <c r="M164" i="1"/>
  <c r="K164" i="1"/>
  <c r="I164" i="1"/>
  <c r="G164" i="1"/>
  <c r="P164" i="1" s="1"/>
  <c r="O27" i="1"/>
  <c r="M27" i="1"/>
  <c r="K27" i="1"/>
  <c r="I27" i="1"/>
  <c r="G27" i="1"/>
  <c r="P27" i="1" s="1"/>
  <c r="O25" i="1"/>
  <c r="M25" i="1"/>
  <c r="K25" i="1"/>
  <c r="G25" i="1"/>
  <c r="P25" i="1" s="1"/>
  <c r="I25" i="1" s="1"/>
  <c r="Q25" i="1" s="1"/>
  <c r="O24" i="1"/>
  <c r="M24" i="1"/>
  <c r="K24" i="1"/>
  <c r="I24" i="1"/>
  <c r="G24" i="1"/>
  <c r="P24" i="1" s="1"/>
  <c r="O162" i="1"/>
  <c r="M162" i="1"/>
  <c r="K162" i="1"/>
  <c r="I162" i="1"/>
  <c r="G162" i="1"/>
  <c r="P162" i="1" s="1"/>
  <c r="O161" i="1"/>
  <c r="M161" i="1"/>
  <c r="K161" i="1"/>
  <c r="I161" i="1"/>
  <c r="G161" i="1"/>
  <c r="P161" i="1" s="1"/>
  <c r="O160" i="1"/>
  <c r="M160" i="1"/>
  <c r="K160" i="1"/>
  <c r="I160" i="1"/>
  <c r="G160" i="1"/>
  <c r="P160" i="1" s="1"/>
  <c r="O159" i="1"/>
  <c r="I159" i="1"/>
  <c r="G159" i="1"/>
  <c r="P159" i="1" s="1"/>
  <c r="O158" i="1"/>
  <c r="M158" i="1"/>
  <c r="K158" i="1"/>
  <c r="I158" i="1"/>
  <c r="G158" i="1"/>
  <c r="P158" i="1" s="1"/>
  <c r="M23" i="1"/>
  <c r="K23" i="1"/>
  <c r="I23" i="1"/>
  <c r="G23" i="1"/>
  <c r="P23" i="1" s="1"/>
  <c r="O157" i="1"/>
  <c r="M157" i="1"/>
  <c r="K157" i="1"/>
  <c r="I157" i="1"/>
  <c r="G157" i="1"/>
  <c r="P157" i="1" s="1"/>
  <c r="O22" i="1"/>
  <c r="M22" i="1"/>
  <c r="K22" i="1"/>
  <c r="I22" i="1"/>
  <c r="G22" i="1"/>
  <c r="P22" i="1" s="1"/>
  <c r="O156" i="1"/>
  <c r="M156" i="1"/>
  <c r="K156" i="1"/>
  <c r="I156" i="1"/>
  <c r="G156" i="1"/>
  <c r="P156" i="1" s="1"/>
  <c r="O155" i="1"/>
  <c r="M155" i="1"/>
  <c r="K155" i="1"/>
  <c r="G155" i="1"/>
  <c r="P155" i="1" s="1"/>
  <c r="I155" i="1" s="1"/>
  <c r="Q155" i="1" s="1"/>
  <c r="O154" i="1"/>
  <c r="I154" i="1"/>
  <c r="G154" i="1"/>
  <c r="P154" i="1" s="1"/>
  <c r="O153" i="1"/>
  <c r="M153" i="1"/>
  <c r="K153" i="1"/>
  <c r="G153" i="1"/>
  <c r="P153" i="1" s="1"/>
  <c r="I153" i="1" s="1"/>
  <c r="Q153" i="1" s="1"/>
  <c r="O147" i="1"/>
  <c r="M147" i="1"/>
  <c r="I147" i="1"/>
  <c r="G147" i="1"/>
  <c r="P147" i="1" s="1"/>
  <c r="O151" i="1"/>
  <c r="M151" i="1"/>
  <c r="K151" i="1"/>
  <c r="I151" i="1"/>
  <c r="G151" i="1"/>
  <c r="P151" i="1" s="1"/>
  <c r="O150" i="1"/>
  <c r="M150" i="1"/>
  <c r="K150" i="1"/>
  <c r="I150" i="1"/>
  <c r="G150" i="1"/>
  <c r="P150" i="1" s="1"/>
  <c r="O149" i="1"/>
  <c r="M149" i="1"/>
  <c r="K149" i="1"/>
  <c r="I149" i="1"/>
  <c r="G149" i="1"/>
  <c r="P149" i="1" s="1"/>
  <c r="O148" i="1"/>
  <c r="M148" i="1"/>
  <c r="K148" i="1"/>
  <c r="I148" i="1"/>
  <c r="G148" i="1"/>
  <c r="P148" i="1" s="1"/>
  <c r="O21" i="1"/>
  <c r="M21" i="1"/>
  <c r="I21" i="1"/>
  <c r="G21" i="1"/>
  <c r="P21" i="1" s="1"/>
  <c r="O20" i="1"/>
  <c r="M20" i="1"/>
  <c r="K20" i="1"/>
  <c r="G20" i="1"/>
  <c r="P20" i="1" s="1"/>
  <c r="I20" i="1" s="1"/>
  <c r="Q20" i="1" s="1"/>
  <c r="M145" i="1"/>
  <c r="K145" i="1"/>
  <c r="I145" i="1"/>
  <c r="G145" i="1"/>
  <c r="P145" i="1" s="1"/>
  <c r="O146" i="1"/>
  <c r="M146" i="1"/>
  <c r="K146" i="1"/>
  <c r="I146" i="1"/>
  <c r="G146" i="1"/>
  <c r="P146" i="1" s="1"/>
  <c r="O144" i="1"/>
  <c r="M144" i="1"/>
  <c r="K144" i="1"/>
  <c r="I144" i="1"/>
  <c r="G144" i="1"/>
  <c r="P144" i="1" s="1"/>
  <c r="O143" i="1"/>
  <c r="M143" i="1"/>
  <c r="K143" i="1"/>
  <c r="I143" i="1"/>
  <c r="G143" i="1"/>
  <c r="P143" i="1" s="1"/>
  <c r="O142" i="1"/>
  <c r="M142" i="1"/>
  <c r="K142" i="1"/>
  <c r="I142" i="1"/>
  <c r="G142" i="1"/>
  <c r="P142" i="1" s="1"/>
  <c r="O141" i="1"/>
  <c r="M141" i="1"/>
  <c r="K141" i="1"/>
  <c r="I141" i="1"/>
  <c r="G141" i="1"/>
  <c r="P141" i="1" s="1"/>
  <c r="O140" i="1"/>
  <c r="M140" i="1"/>
  <c r="K140" i="1"/>
  <c r="I140" i="1"/>
  <c r="G140" i="1"/>
  <c r="P140" i="1" s="1"/>
  <c r="O139" i="1"/>
  <c r="M139" i="1"/>
  <c r="K139" i="1"/>
  <c r="G139" i="1"/>
  <c r="P139" i="1" s="1"/>
  <c r="I139" i="1" s="1"/>
  <c r="Q139" i="1" s="1"/>
  <c r="O138" i="1"/>
  <c r="M138" i="1"/>
  <c r="K138" i="1"/>
  <c r="I138" i="1"/>
  <c r="G138" i="1"/>
  <c r="P138" i="1" s="1"/>
  <c r="O136" i="1"/>
  <c r="M136" i="1"/>
  <c r="I136" i="1"/>
  <c r="G136" i="1"/>
  <c r="P136" i="1" s="1"/>
  <c r="O135" i="1"/>
  <c r="M135" i="1"/>
  <c r="K135" i="1"/>
  <c r="I135" i="1"/>
  <c r="G135" i="1"/>
  <c r="P135" i="1" s="1"/>
  <c r="O134" i="1"/>
  <c r="M134" i="1"/>
  <c r="K134" i="1"/>
  <c r="I134" i="1"/>
  <c r="G134" i="1"/>
  <c r="P134" i="1" s="1"/>
  <c r="O133" i="1"/>
  <c r="M133" i="1"/>
  <c r="K133" i="1"/>
  <c r="I133" i="1"/>
  <c r="G133" i="1"/>
  <c r="P133" i="1" s="1"/>
  <c r="O132" i="1"/>
  <c r="M132" i="1"/>
  <c r="K132" i="1"/>
  <c r="I132" i="1"/>
  <c r="G132" i="1"/>
  <c r="P132" i="1" s="1"/>
  <c r="O130" i="1"/>
  <c r="M130" i="1"/>
  <c r="K130" i="1"/>
  <c r="I130" i="1"/>
  <c r="G130" i="1"/>
  <c r="P130" i="1" s="1"/>
  <c r="O129" i="1"/>
  <c r="M129" i="1"/>
  <c r="K129" i="1"/>
  <c r="I129" i="1"/>
  <c r="G129" i="1"/>
  <c r="P129" i="1" s="1"/>
  <c r="O128" i="1"/>
  <c r="M128" i="1"/>
  <c r="K128" i="1"/>
  <c r="I128" i="1"/>
  <c r="G128" i="1"/>
  <c r="P128" i="1" s="1"/>
  <c r="O127" i="1"/>
  <c r="M127" i="1"/>
  <c r="K127" i="1"/>
  <c r="I127" i="1"/>
  <c r="G127" i="1"/>
  <c r="P127" i="1" s="1"/>
  <c r="M124" i="1"/>
  <c r="K124" i="1"/>
  <c r="G124" i="1"/>
  <c r="P124" i="1" s="1"/>
  <c r="I124" i="1" s="1"/>
  <c r="O120" i="1"/>
  <c r="K120" i="1"/>
  <c r="I120" i="1"/>
  <c r="G120" i="1"/>
  <c r="P120" i="1" s="1"/>
  <c r="O119" i="1"/>
  <c r="I119" i="1"/>
  <c r="G119" i="1"/>
  <c r="P119" i="1" s="1"/>
  <c r="O118" i="1"/>
  <c r="M118" i="1"/>
  <c r="I118" i="1"/>
  <c r="G118" i="1"/>
  <c r="P118" i="1" s="1"/>
  <c r="O117" i="1"/>
  <c r="M117" i="1"/>
  <c r="K117" i="1"/>
  <c r="I117" i="1"/>
  <c r="G117" i="1"/>
  <c r="P117" i="1" s="1"/>
  <c r="O116" i="1"/>
  <c r="K116" i="1"/>
  <c r="I116" i="1"/>
  <c r="G116" i="1"/>
  <c r="P116" i="1" s="1"/>
  <c r="O16" i="1"/>
  <c r="M16" i="1"/>
  <c r="K16" i="1"/>
  <c r="I16" i="1"/>
  <c r="G16" i="1"/>
  <c r="P16" i="1" s="1"/>
  <c r="O114" i="1"/>
  <c r="M114" i="1"/>
  <c r="K114" i="1"/>
  <c r="I114" i="1"/>
  <c r="G114" i="1"/>
  <c r="P114" i="1" s="1"/>
  <c r="O113" i="1"/>
  <c r="M113" i="1"/>
  <c r="K113" i="1"/>
  <c r="I113" i="1"/>
  <c r="G113" i="1"/>
  <c r="P113" i="1" s="1"/>
  <c r="O112" i="1"/>
  <c r="M112" i="1"/>
  <c r="K112" i="1"/>
  <c r="I112" i="1"/>
  <c r="G112" i="1"/>
  <c r="P112" i="1" s="1"/>
  <c r="O17" i="1"/>
  <c r="M17" i="1"/>
  <c r="I17" i="1"/>
  <c r="G17" i="1"/>
  <c r="P17" i="1" s="1"/>
  <c r="O111" i="1"/>
  <c r="M111" i="1"/>
  <c r="K111" i="1"/>
  <c r="I111" i="1"/>
  <c r="G111" i="1"/>
  <c r="P111" i="1" s="1"/>
  <c r="O110" i="1"/>
  <c r="M110" i="1"/>
  <c r="K110" i="1"/>
  <c r="I110" i="1"/>
  <c r="G110" i="1"/>
  <c r="P110" i="1" s="1"/>
  <c r="O109" i="1"/>
  <c r="M109" i="1"/>
  <c r="K109" i="1"/>
  <c r="I109" i="1"/>
  <c r="G109" i="1"/>
  <c r="P109" i="1" s="1"/>
  <c r="O101" i="1"/>
  <c r="G101" i="1"/>
  <c r="P101" i="1" s="1"/>
  <c r="I101" i="1" s="1"/>
  <c r="Q101" i="1" s="1"/>
  <c r="K101" i="1" s="1"/>
  <c r="O15" i="1"/>
  <c r="M15" i="1"/>
  <c r="K15" i="1"/>
  <c r="I15" i="1"/>
  <c r="G15" i="1"/>
  <c r="P15" i="1" s="1"/>
  <c r="O108" i="1"/>
  <c r="G108" i="1"/>
  <c r="P108" i="1" s="1"/>
  <c r="I108" i="1" s="1"/>
  <c r="Q108" i="1" s="1"/>
  <c r="K108" i="1" s="1"/>
  <c r="O14" i="1"/>
  <c r="M14" i="1"/>
  <c r="K14" i="1"/>
  <c r="I14" i="1"/>
  <c r="G14" i="1"/>
  <c r="P14" i="1" s="1"/>
  <c r="O107" i="1"/>
  <c r="M107" i="1"/>
  <c r="K107" i="1"/>
  <c r="I107" i="1"/>
  <c r="G107" i="1"/>
  <c r="P107" i="1" s="1"/>
  <c r="O13" i="1"/>
  <c r="M13" i="1"/>
  <c r="K13" i="1"/>
  <c r="I13" i="1"/>
  <c r="G13" i="1"/>
  <c r="P13" i="1" s="1"/>
  <c r="O106" i="1"/>
  <c r="M106" i="1"/>
  <c r="K106" i="1"/>
  <c r="I106" i="1"/>
  <c r="G106" i="1"/>
  <c r="P106" i="1" s="1"/>
  <c r="O12" i="1"/>
  <c r="K12" i="1"/>
  <c r="I12" i="1"/>
  <c r="G12" i="1"/>
  <c r="P12" i="1" s="1"/>
  <c r="O11" i="1"/>
  <c r="M11" i="1"/>
  <c r="K11" i="1"/>
  <c r="I11" i="1"/>
  <c r="G11" i="1"/>
  <c r="P11" i="1" s="1"/>
  <c r="O10" i="1"/>
  <c r="M10" i="1"/>
  <c r="K10" i="1"/>
  <c r="I10" i="1"/>
  <c r="G10" i="1"/>
  <c r="P10" i="1" s="1"/>
  <c r="O96" i="1"/>
  <c r="M96" i="1"/>
  <c r="G96" i="1"/>
  <c r="P96" i="1" s="1"/>
  <c r="I96" i="1" s="1"/>
  <c r="O105" i="1"/>
  <c r="M105" i="1"/>
  <c r="K105" i="1"/>
  <c r="I105" i="1"/>
  <c r="G105" i="1"/>
  <c r="P105" i="1" s="1"/>
  <c r="K102" i="1"/>
  <c r="I102" i="1"/>
  <c r="G102" i="1"/>
  <c r="P102" i="1" s="1"/>
  <c r="O100" i="1"/>
  <c r="M100" i="1"/>
  <c r="K100" i="1"/>
  <c r="I100" i="1"/>
  <c r="G100" i="1"/>
  <c r="P100" i="1" s="1"/>
  <c r="O99" i="1"/>
  <c r="M99" i="1"/>
  <c r="K99" i="1"/>
  <c r="I99" i="1"/>
  <c r="G99" i="1"/>
  <c r="P99" i="1" s="1"/>
  <c r="O98" i="1"/>
  <c r="M98" i="1"/>
  <c r="K98" i="1"/>
  <c r="I98" i="1"/>
  <c r="G98" i="1"/>
  <c r="P98" i="1" s="1"/>
  <c r="O97" i="1"/>
  <c r="M97" i="1"/>
  <c r="K97" i="1"/>
  <c r="I97" i="1"/>
  <c r="G97" i="1"/>
  <c r="P97" i="1" s="1"/>
  <c r="O95" i="1"/>
  <c r="M95" i="1"/>
  <c r="K95" i="1"/>
  <c r="I95" i="1"/>
  <c r="G95" i="1"/>
  <c r="P95" i="1" s="1"/>
  <c r="O94" i="1"/>
  <c r="M94" i="1"/>
  <c r="I94" i="1"/>
  <c r="G94" i="1"/>
  <c r="P94" i="1" s="1"/>
  <c r="O7" i="1"/>
  <c r="M7" i="1"/>
  <c r="K7" i="1"/>
  <c r="I7" i="1"/>
  <c r="G7" i="1"/>
  <c r="P7" i="1" s="1"/>
  <c r="M91" i="1"/>
  <c r="G91" i="1"/>
  <c r="P91" i="1" s="1"/>
  <c r="I91" i="1" s="1"/>
  <c r="O92" i="1"/>
  <c r="M92" i="1"/>
  <c r="K92" i="1"/>
  <c r="G92" i="1"/>
  <c r="P92" i="1" s="1"/>
  <c r="I92" i="1" s="1"/>
  <c r="Q92" i="1" s="1"/>
  <c r="O93" i="1"/>
  <c r="M93" i="1"/>
  <c r="K93" i="1"/>
  <c r="G93" i="1"/>
  <c r="P93" i="1" s="1"/>
  <c r="I93" i="1" s="1"/>
  <c r="O90" i="1"/>
  <c r="M90" i="1"/>
  <c r="K90" i="1"/>
  <c r="I90" i="1"/>
  <c r="G90" i="1"/>
  <c r="P90" i="1" s="1"/>
  <c r="O89" i="1"/>
  <c r="M89" i="1"/>
  <c r="K89" i="1"/>
  <c r="I89" i="1"/>
  <c r="G89" i="1"/>
  <c r="P89" i="1" s="1"/>
  <c r="O88" i="1"/>
  <c r="M88" i="1"/>
  <c r="K88" i="1"/>
  <c r="I88" i="1"/>
  <c r="G88" i="1"/>
  <c r="P88" i="1" s="1"/>
  <c r="O87" i="1"/>
  <c r="M87" i="1"/>
  <c r="K87" i="1"/>
  <c r="I87" i="1"/>
  <c r="G87" i="1"/>
  <c r="P87" i="1" s="1"/>
  <c r="O86" i="1"/>
  <c r="M86" i="1"/>
  <c r="G86" i="1"/>
  <c r="P86" i="1" s="1"/>
  <c r="I86" i="1" s="1"/>
  <c r="Q86" i="1" s="1"/>
  <c r="K86" i="1" s="1"/>
  <c r="O82" i="1"/>
  <c r="M82" i="1"/>
  <c r="K82" i="1"/>
  <c r="I82" i="1"/>
  <c r="G82" i="1"/>
  <c r="P82" i="1" s="1"/>
  <c r="O81" i="1"/>
  <c r="M81" i="1"/>
  <c r="K81" i="1"/>
  <c r="I81" i="1"/>
  <c r="G81" i="1"/>
  <c r="P81" i="1" s="1"/>
  <c r="O80" i="1"/>
  <c r="M80" i="1"/>
  <c r="K80" i="1"/>
  <c r="I80" i="1"/>
  <c r="G80" i="1"/>
  <c r="P80" i="1" s="1"/>
  <c r="O79" i="1"/>
  <c r="M79" i="1"/>
  <c r="K79" i="1"/>
  <c r="I79" i="1"/>
  <c r="G79" i="1"/>
  <c r="P79" i="1" s="1"/>
  <c r="O78" i="1"/>
  <c r="M78" i="1"/>
  <c r="K78" i="1"/>
  <c r="I78" i="1"/>
  <c r="G78" i="1"/>
  <c r="P78" i="1" s="1"/>
  <c r="M83" i="1"/>
  <c r="K83" i="1"/>
  <c r="I83" i="1"/>
  <c r="G83" i="1"/>
  <c r="P83" i="1" s="1"/>
  <c r="O84" i="1"/>
  <c r="K84" i="1"/>
  <c r="I84" i="1"/>
  <c r="G84" i="1"/>
  <c r="P84" i="1" s="1"/>
  <c r="O77" i="1"/>
  <c r="M77" i="1"/>
  <c r="K77" i="1"/>
  <c r="I77" i="1"/>
  <c r="G77" i="1"/>
  <c r="P77" i="1" s="1"/>
  <c r="O76" i="1"/>
  <c r="M76" i="1"/>
  <c r="K76" i="1"/>
  <c r="I76" i="1"/>
  <c r="G76" i="1"/>
  <c r="P76" i="1" s="1"/>
  <c r="O75" i="1"/>
  <c r="M75" i="1"/>
  <c r="K75" i="1"/>
  <c r="I75" i="1"/>
  <c r="G75" i="1"/>
  <c r="P75" i="1" s="1"/>
  <c r="K5" i="1"/>
  <c r="G5" i="1"/>
  <c r="P5" i="1" s="1"/>
  <c r="I5" i="1" s="1"/>
  <c r="K74" i="1"/>
  <c r="G74" i="1"/>
  <c r="P74" i="1" s="1"/>
  <c r="I74" i="1" s="1"/>
  <c r="G4" i="1"/>
  <c r="P4" i="1" s="1"/>
  <c r="I4" i="1" s="1"/>
  <c r="Q4" i="1" s="1"/>
  <c r="K4" i="1" s="1"/>
  <c r="O73" i="1"/>
  <c r="G73" i="1"/>
  <c r="P73" i="1" s="1"/>
  <c r="I73" i="1" s="1"/>
  <c r="Q73" i="1" s="1"/>
  <c r="G72" i="1"/>
  <c r="P72" i="1" s="1"/>
  <c r="I72" i="1" s="1"/>
  <c r="O3" i="1"/>
  <c r="G3" i="1"/>
  <c r="P3" i="1" s="1"/>
  <c r="I3" i="1" s="1"/>
  <c r="O71" i="1"/>
  <c r="M71" i="1"/>
  <c r="K71" i="1"/>
  <c r="G71" i="1"/>
  <c r="P71" i="1" s="1"/>
  <c r="I71" i="1" s="1"/>
  <c r="O70" i="1"/>
  <c r="M70" i="1"/>
  <c r="K70" i="1"/>
  <c r="I70" i="1"/>
  <c r="G70" i="1"/>
  <c r="P70" i="1" s="1"/>
  <c r="O69" i="1"/>
  <c r="M69" i="1"/>
  <c r="G69" i="1"/>
  <c r="P69" i="1" s="1"/>
  <c r="I69" i="1" s="1"/>
  <c r="Q69" i="1" s="1"/>
  <c r="K69" i="1" s="1"/>
  <c r="O68" i="1"/>
  <c r="M68" i="1"/>
  <c r="G68" i="1"/>
  <c r="P68" i="1" s="1"/>
  <c r="I68" i="1" s="1"/>
  <c r="O66" i="1"/>
  <c r="M66" i="1"/>
  <c r="K66" i="1"/>
  <c r="I66" i="1"/>
  <c r="G66" i="1"/>
  <c r="P66" i="1" s="1"/>
  <c r="O65" i="1"/>
  <c r="M65" i="1"/>
  <c r="I65" i="1"/>
  <c r="G65" i="1"/>
  <c r="P65" i="1" s="1"/>
  <c r="O64" i="1"/>
  <c r="M64" i="1"/>
  <c r="K64" i="1"/>
  <c r="I64" i="1"/>
  <c r="G64" i="1"/>
  <c r="P64" i="1" s="1"/>
  <c r="O63" i="1"/>
  <c r="M63" i="1"/>
  <c r="K63" i="1"/>
  <c r="I63" i="1"/>
  <c r="G63" i="1"/>
  <c r="P63" i="1" s="1"/>
  <c r="O62" i="1"/>
  <c r="M62" i="1"/>
  <c r="G62" i="1"/>
  <c r="P62" i="1" s="1"/>
  <c r="I62" i="1" s="1"/>
  <c r="Q62" i="1" s="1"/>
  <c r="K62" i="1" s="1"/>
  <c r="J18" i="2" l="1"/>
  <c r="R18" i="2" s="1"/>
  <c r="L18" i="2" s="1"/>
  <c r="S18" i="2" s="1"/>
  <c r="J2326" i="2"/>
  <c r="R2326" i="2" s="1"/>
  <c r="L2326" i="2" s="1"/>
  <c r="S2326" i="2" s="1"/>
  <c r="J16" i="2"/>
  <c r="R16" i="2" s="1"/>
  <c r="L16" i="2" s="1"/>
  <c r="S16" i="2" s="1"/>
  <c r="M382" i="1"/>
  <c r="S382" i="1" s="1"/>
  <c r="A3041" i="2"/>
  <c r="A2082" i="2"/>
  <c r="A2081" i="2"/>
  <c r="A1033" i="2"/>
  <c r="A1920" i="2"/>
  <c r="A2085" i="2"/>
  <c r="A2083" i="2"/>
  <c r="L2021" i="2"/>
  <c r="S2021" i="2" s="1"/>
  <c r="L2084" i="2"/>
  <c r="S2084" i="2" s="1"/>
  <c r="T2084" i="2" s="1"/>
  <c r="F2084" i="2" s="1"/>
  <c r="L324" i="2"/>
  <c r="S324" i="2" s="1"/>
  <c r="T324" i="2" s="1"/>
  <c r="F324" i="2" s="1"/>
  <c r="O382" i="1"/>
  <c r="N1293" i="2"/>
  <c r="T1293" i="2" s="1"/>
  <c r="N2021" i="2"/>
  <c r="N1291" i="2"/>
  <c r="T1291" i="2" s="1"/>
  <c r="N2024" i="2"/>
  <c r="T2024" i="2" s="1"/>
  <c r="P2024" i="2" s="1"/>
  <c r="F2024" i="2" s="1"/>
  <c r="M175" i="1"/>
  <c r="S175" i="1" s="1"/>
  <c r="M270" i="1"/>
  <c r="S270" i="1" s="1"/>
  <c r="E270" i="1" s="1"/>
  <c r="M253" i="1"/>
  <c r="S253" i="1" s="1"/>
  <c r="E253" i="1" s="1"/>
  <c r="M104" i="1"/>
  <c r="S104" i="1" s="1"/>
  <c r="E104" i="1" s="1"/>
  <c r="L680" i="2"/>
  <c r="S680" i="2" s="1"/>
  <c r="L2821" i="2"/>
  <c r="S2821" i="2" s="1"/>
  <c r="T2821" i="2" s="1"/>
  <c r="F2821" i="2" s="1"/>
  <c r="Q292" i="1"/>
  <c r="R292" i="1" s="1"/>
  <c r="S292" i="1" s="1"/>
  <c r="E292" i="1" s="1"/>
  <c r="A292" i="1" s="1"/>
  <c r="Q296" i="1"/>
  <c r="Q297" i="1"/>
  <c r="R297" i="1" s="1"/>
  <c r="M297" i="1" s="1"/>
  <c r="S297" i="1" s="1"/>
  <c r="E297" i="1" s="1"/>
  <c r="R45" i="1"/>
  <c r="S45" i="1" s="1"/>
  <c r="E45" i="1" s="1"/>
  <c r="Q330" i="1"/>
  <c r="R330" i="1" s="1"/>
  <c r="S330" i="1" s="1"/>
  <c r="E330" i="1" s="1"/>
  <c r="A330" i="1" s="1"/>
  <c r="Q346" i="1"/>
  <c r="R346" i="1" s="1"/>
  <c r="S346" i="1" s="1"/>
  <c r="E346" i="1" s="1"/>
  <c r="A346" i="1" s="1"/>
  <c r="Q368" i="1"/>
  <c r="R368" i="1" s="1"/>
  <c r="S368" i="1" s="1"/>
  <c r="E368" i="1" s="1"/>
  <c r="A368" i="1" s="1"/>
  <c r="R62" i="1"/>
  <c r="Q66" i="1"/>
  <c r="Q149" i="1"/>
  <c r="R149" i="1" s="1"/>
  <c r="S149" i="1" s="1"/>
  <c r="E149" i="1" s="1"/>
  <c r="A149" i="1" s="1"/>
  <c r="R182" i="1"/>
  <c r="Q186" i="1"/>
  <c r="R186" i="1" s="1"/>
  <c r="S186" i="1" s="1"/>
  <c r="E186" i="1" s="1"/>
  <c r="A186" i="1" s="1"/>
  <c r="R204" i="1"/>
  <c r="Q205" i="1"/>
  <c r="R205" i="1" s="1"/>
  <c r="S205" i="1" s="1"/>
  <c r="E205" i="1" s="1"/>
  <c r="A205" i="1" s="1"/>
  <c r="K73" i="1"/>
  <c r="R73" i="1" s="1"/>
  <c r="Q11" i="1"/>
  <c r="Q124" i="1"/>
  <c r="R124" i="1" s="1"/>
  <c r="S124" i="1" s="1"/>
  <c r="Q135" i="1"/>
  <c r="R135" i="1" s="1"/>
  <c r="S135" i="1" s="1"/>
  <c r="E135" i="1" s="1"/>
  <c r="A135" i="1" s="1"/>
  <c r="Q264" i="1"/>
  <c r="R264" i="1" s="1"/>
  <c r="S264" i="1" s="1"/>
  <c r="E264" i="1" s="1"/>
  <c r="A264" i="1" s="1"/>
  <c r="Q71" i="1"/>
  <c r="R71" i="1" s="1"/>
  <c r="S71" i="1" s="1"/>
  <c r="E71" i="1" s="1"/>
  <c r="Q5" i="1"/>
  <c r="R5" i="1" s="1"/>
  <c r="Q80" i="1"/>
  <c r="R80" i="1" s="1"/>
  <c r="S80" i="1" s="1"/>
  <c r="E80" i="1" s="1"/>
  <c r="A80" i="1" s="1"/>
  <c r="Q81" i="1"/>
  <c r="R81" i="1" s="1"/>
  <c r="S81" i="1" s="1"/>
  <c r="E81" i="1" s="1"/>
  <c r="A81" i="1" s="1"/>
  <c r="R86" i="1"/>
  <c r="R108" i="1"/>
  <c r="Q15" i="1"/>
  <c r="R15" i="1" s="1"/>
  <c r="S15" i="1" s="1"/>
  <c r="E15" i="1" s="1"/>
  <c r="Q111" i="1"/>
  <c r="R111" i="1" s="1"/>
  <c r="Q143" i="1"/>
  <c r="R20" i="1"/>
  <c r="Q147" i="1"/>
  <c r="K147" i="1" s="1"/>
  <c r="Q22" i="1"/>
  <c r="R22" i="1" s="1"/>
  <c r="S22" i="1" s="1"/>
  <c r="E22" i="1" s="1"/>
  <c r="Q159" i="1"/>
  <c r="K159" i="1" s="1"/>
  <c r="Q24" i="1"/>
  <c r="R24" i="1" s="1"/>
  <c r="S24" i="1" s="1"/>
  <c r="E24" i="1" s="1"/>
  <c r="Q169" i="1"/>
  <c r="R169" i="1" s="1"/>
  <c r="S169" i="1" s="1"/>
  <c r="E169" i="1" s="1"/>
  <c r="A169" i="1" s="1"/>
  <c r="Q174" i="1"/>
  <c r="R174" i="1" s="1"/>
  <c r="S174" i="1" s="1"/>
  <c r="E174" i="1" s="1"/>
  <c r="A174" i="1" s="1"/>
  <c r="R180" i="1"/>
  <c r="Q199" i="1"/>
  <c r="R199" i="1" s="1"/>
  <c r="S199" i="1" s="1"/>
  <c r="E199" i="1" s="1"/>
  <c r="A199" i="1" s="1"/>
  <c r="R212" i="1"/>
  <c r="S212" i="1" s="1"/>
  <c r="E212" i="1" s="1"/>
  <c r="A212" i="1" s="1"/>
  <c r="Q213" i="1"/>
  <c r="R213" i="1" s="1"/>
  <c r="S213" i="1" s="1"/>
  <c r="E213" i="1" s="1"/>
  <c r="A213" i="1" s="1"/>
  <c r="Q220" i="1"/>
  <c r="R220" i="1" s="1"/>
  <c r="S220" i="1" s="1"/>
  <c r="E220" i="1" s="1"/>
  <c r="A220" i="1" s="1"/>
  <c r="Q227" i="1"/>
  <c r="R227" i="1" s="1"/>
  <c r="S227" i="1" s="1"/>
  <c r="E227" i="1" s="1"/>
  <c r="A227" i="1" s="1"/>
  <c r="Q247" i="1"/>
  <c r="R247" i="1" s="1"/>
  <c r="S247" i="1" s="1"/>
  <c r="E247" i="1" s="1"/>
  <c r="A247" i="1" s="1"/>
  <c r="Q251" i="1"/>
  <c r="R251" i="1" s="1"/>
  <c r="S251" i="1" s="1"/>
  <c r="E251" i="1" s="1"/>
  <c r="A251" i="1" s="1"/>
  <c r="Q286" i="1"/>
  <c r="R286" i="1" s="1"/>
  <c r="Q289" i="1"/>
  <c r="Q39" i="1"/>
  <c r="R39" i="1" s="1"/>
  <c r="S39" i="1" s="1"/>
  <c r="E39" i="1" s="1"/>
  <c r="Q42" i="1"/>
  <c r="R42" i="1" s="1"/>
  <c r="S42" i="1" s="1"/>
  <c r="E42" i="1" s="1"/>
  <c r="Q318" i="1"/>
  <c r="Q338" i="1"/>
  <c r="R338" i="1" s="1"/>
  <c r="S338" i="1" s="1"/>
  <c r="E338" i="1" s="1"/>
  <c r="A338" i="1" s="1"/>
  <c r="Q341" i="1"/>
  <c r="R341" i="1" s="1"/>
  <c r="S341" i="1" s="1"/>
  <c r="E341" i="1" s="1"/>
  <c r="A341" i="1" s="1"/>
  <c r="Q63" i="1"/>
  <c r="R63" i="1" s="1"/>
  <c r="S63" i="1" s="1"/>
  <c r="E63" i="1" s="1"/>
  <c r="A63" i="1" s="1"/>
  <c r="Q3" i="1"/>
  <c r="K3" i="1" s="1"/>
  <c r="Q90" i="1"/>
  <c r="R90" i="1" s="1"/>
  <c r="S90" i="1" s="1"/>
  <c r="E90" i="1" s="1"/>
  <c r="A90" i="1" s="1"/>
  <c r="Q98" i="1"/>
  <c r="R98" i="1" s="1"/>
  <c r="S98" i="1" s="1"/>
  <c r="E98" i="1" s="1"/>
  <c r="A98" i="1" s="1"/>
  <c r="Q118" i="1"/>
  <c r="Q23" i="1"/>
  <c r="R23" i="1" s="1"/>
  <c r="S23" i="1" s="1"/>
  <c r="Q161" i="1"/>
  <c r="R161" i="1" s="1"/>
  <c r="S161" i="1" s="1"/>
  <c r="E161" i="1" s="1"/>
  <c r="A161" i="1" s="1"/>
  <c r="Q336" i="1"/>
  <c r="Q55" i="1"/>
  <c r="Q349" i="1"/>
  <c r="Q364" i="1"/>
  <c r="Q379" i="1"/>
  <c r="K379" i="1" s="1"/>
  <c r="Q75" i="1"/>
  <c r="R75" i="1" s="1"/>
  <c r="Q12" i="1"/>
  <c r="R12" i="1" s="1"/>
  <c r="M12" i="1" s="1"/>
  <c r="S12" i="1" s="1"/>
  <c r="E12" i="1" s="1"/>
  <c r="Q132" i="1"/>
  <c r="R132" i="1" s="1"/>
  <c r="S132" i="1" s="1"/>
  <c r="E132" i="1" s="1"/>
  <c r="A132" i="1" s="1"/>
  <c r="Q142" i="1"/>
  <c r="R142" i="1" s="1"/>
  <c r="S142" i="1" s="1"/>
  <c r="E142" i="1" s="1"/>
  <c r="A142" i="1" s="1"/>
  <c r="Q148" i="1"/>
  <c r="R148" i="1" s="1"/>
  <c r="S148" i="1" s="1"/>
  <c r="E148" i="1" s="1"/>
  <c r="A148" i="1" s="1"/>
  <c r="Q178" i="1"/>
  <c r="R178" i="1" s="1"/>
  <c r="S178" i="1" s="1"/>
  <c r="E178" i="1" s="1"/>
  <c r="A178" i="1" s="1"/>
  <c r="Q30" i="1"/>
  <c r="R30" i="1" s="1"/>
  <c r="S30" i="1" s="1"/>
  <c r="E30" i="1" s="1"/>
  <c r="Q234" i="1"/>
  <c r="R234" i="1" s="1"/>
  <c r="S234" i="1" s="1"/>
  <c r="E234" i="1" s="1"/>
  <c r="A234" i="1" s="1"/>
  <c r="Q246" i="1"/>
  <c r="R246" i="1" s="1"/>
  <c r="Q256" i="1"/>
  <c r="R256" i="1" s="1"/>
  <c r="S256" i="1" s="1"/>
  <c r="E256" i="1" s="1"/>
  <c r="A256" i="1" s="1"/>
  <c r="R273" i="1"/>
  <c r="S273" i="1" s="1"/>
  <c r="E273" i="1" s="1"/>
  <c r="A273" i="1" s="1"/>
  <c r="Q236" i="1"/>
  <c r="R275" i="1"/>
  <c r="S275" i="1" s="1"/>
  <c r="E275" i="1" s="1"/>
  <c r="Q342" i="1"/>
  <c r="Q352" i="1"/>
  <c r="R352" i="1" s="1"/>
  <c r="S352" i="1" s="1"/>
  <c r="E352" i="1" s="1"/>
  <c r="A352" i="1" s="1"/>
  <c r="Q367" i="1"/>
  <c r="R367" i="1" s="1"/>
  <c r="S367" i="1" s="1"/>
  <c r="E367" i="1" s="1"/>
  <c r="Q91" i="1"/>
  <c r="Q97" i="1"/>
  <c r="R97" i="1" s="1"/>
  <c r="S97" i="1" s="1"/>
  <c r="E97" i="1" s="1"/>
  <c r="A97" i="1" s="1"/>
  <c r="Q113" i="1"/>
  <c r="R113" i="1" s="1"/>
  <c r="S113" i="1" s="1"/>
  <c r="E113" i="1" s="1"/>
  <c r="A113" i="1" s="1"/>
  <c r="R147" i="1"/>
  <c r="S147" i="1" s="1"/>
  <c r="E147" i="1" s="1"/>
  <c r="R25" i="1"/>
  <c r="Q166" i="1"/>
  <c r="R166" i="1" s="1"/>
  <c r="Q200" i="1"/>
  <c r="R200" i="1" s="1"/>
  <c r="S200" i="1" s="1"/>
  <c r="E200" i="1" s="1"/>
  <c r="A200" i="1" s="1"/>
  <c r="Q206" i="1"/>
  <c r="R206" i="1" s="1"/>
  <c r="S206" i="1" s="1"/>
  <c r="E206" i="1" s="1"/>
  <c r="A206" i="1" s="1"/>
  <c r="Q217" i="1"/>
  <c r="R217" i="1" s="1"/>
  <c r="S217" i="1" s="1"/>
  <c r="E217" i="1" s="1"/>
  <c r="A217" i="1" s="1"/>
  <c r="Q290" i="1"/>
  <c r="Q248" i="1"/>
  <c r="R248" i="1" s="1"/>
  <c r="S248" i="1" s="1"/>
  <c r="E248" i="1" s="1"/>
  <c r="Q308" i="1"/>
  <c r="Q331" i="1"/>
  <c r="R331" i="1" s="1"/>
  <c r="S331" i="1" s="1"/>
  <c r="E331" i="1" s="1"/>
  <c r="A331" i="1" s="1"/>
  <c r="Q335" i="1"/>
  <c r="R335" i="1" s="1"/>
  <c r="S335" i="1" s="1"/>
  <c r="E335" i="1" s="1"/>
  <c r="A335" i="1" s="1"/>
  <c r="Q57" i="1"/>
  <c r="Q362" i="1"/>
  <c r="R362" i="1" s="1"/>
  <c r="S362" i="1" s="1"/>
  <c r="E362" i="1" s="1"/>
  <c r="A362" i="1" s="1"/>
  <c r="Q373" i="1"/>
  <c r="R373" i="1" s="1"/>
  <c r="S373" i="1" s="1"/>
  <c r="E373" i="1" s="1"/>
  <c r="A373" i="1" s="1"/>
  <c r="Q190" i="1"/>
  <c r="Q34" i="1"/>
  <c r="R34" i="1" s="1"/>
  <c r="S34" i="1" s="1"/>
  <c r="Q233" i="1"/>
  <c r="R233" i="1" s="1"/>
  <c r="S233" i="1" s="1"/>
  <c r="E233" i="1" s="1"/>
  <c r="A233" i="1" s="1"/>
  <c r="Q242" i="1"/>
  <c r="R242" i="1" s="1"/>
  <c r="S242" i="1" s="1"/>
  <c r="E242" i="1" s="1"/>
  <c r="A242" i="1" s="1"/>
  <c r="Q272" i="1"/>
  <c r="R272" i="1" s="1"/>
  <c r="S272" i="1" s="1"/>
  <c r="E272" i="1" s="1"/>
  <c r="A272" i="1" s="1"/>
  <c r="Q277" i="1"/>
  <c r="R277" i="1" s="1"/>
  <c r="S277" i="1" s="1"/>
  <c r="E277" i="1" s="1"/>
  <c r="A277" i="1" s="1"/>
  <c r="Q309" i="1"/>
  <c r="R309" i="1" s="1"/>
  <c r="S309" i="1" s="1"/>
  <c r="E309" i="1" s="1"/>
  <c r="A309" i="1" s="1"/>
  <c r="Q351" i="1"/>
  <c r="R351" i="1" s="1"/>
  <c r="M351" i="1" s="1"/>
  <c r="S351" i="1" s="1"/>
  <c r="E351" i="1" s="1"/>
  <c r="Q64" i="1"/>
  <c r="R64" i="1" s="1"/>
  <c r="S64" i="1" s="1"/>
  <c r="E64" i="1" s="1"/>
  <c r="A64" i="1" s="1"/>
  <c r="R4" i="1"/>
  <c r="Q74" i="1"/>
  <c r="R74" i="1" s="1"/>
  <c r="M74" i="1" s="1"/>
  <c r="S74" i="1" s="1"/>
  <c r="Q76" i="1"/>
  <c r="R76" i="1" s="1"/>
  <c r="S76" i="1" s="1"/>
  <c r="E76" i="1" s="1"/>
  <c r="A76" i="1" s="1"/>
  <c r="Q93" i="1"/>
  <c r="R93" i="1" s="1"/>
  <c r="S93" i="1" s="1"/>
  <c r="E93" i="1" s="1"/>
  <c r="Q10" i="1"/>
  <c r="R10" i="1" s="1"/>
  <c r="Q106" i="1"/>
  <c r="R106" i="1" s="1"/>
  <c r="S106" i="1" s="1"/>
  <c r="E106" i="1" s="1"/>
  <c r="A106" i="1" s="1"/>
  <c r="Q112" i="1"/>
  <c r="Q119" i="1"/>
  <c r="K119" i="1" s="1"/>
  <c r="R119" i="1" s="1"/>
  <c r="Q134" i="1"/>
  <c r="R134" i="1" s="1"/>
  <c r="S134" i="1" s="1"/>
  <c r="E134" i="1" s="1"/>
  <c r="A134" i="1" s="1"/>
  <c r="R139" i="1"/>
  <c r="S139" i="1" s="1"/>
  <c r="E139" i="1" s="1"/>
  <c r="A139" i="1" s="1"/>
  <c r="Q151" i="1"/>
  <c r="R151" i="1" s="1"/>
  <c r="S151" i="1" s="1"/>
  <c r="E151" i="1" s="1"/>
  <c r="A151" i="1" s="1"/>
  <c r="Q168" i="1"/>
  <c r="R168" i="1" s="1"/>
  <c r="S168" i="1" s="1"/>
  <c r="E168" i="1" s="1"/>
  <c r="A168" i="1" s="1"/>
  <c r="Q176" i="1"/>
  <c r="K176" i="1" s="1"/>
  <c r="R179" i="1"/>
  <c r="S179" i="1" s="1"/>
  <c r="E179" i="1" s="1"/>
  <c r="Q29" i="1"/>
  <c r="K29" i="1" s="1"/>
  <c r="R29" i="1" s="1"/>
  <c r="Q198" i="1"/>
  <c r="R198" i="1" s="1"/>
  <c r="S198" i="1" s="1"/>
  <c r="E198" i="1" s="1"/>
  <c r="A198" i="1" s="1"/>
  <c r="Q201" i="1"/>
  <c r="R201" i="1" s="1"/>
  <c r="S201" i="1" s="1"/>
  <c r="E201" i="1" s="1"/>
  <c r="A201" i="1" s="1"/>
  <c r="Q218" i="1"/>
  <c r="R218" i="1" s="1"/>
  <c r="S218" i="1" s="1"/>
  <c r="E218" i="1" s="1"/>
  <c r="A218" i="1" s="1"/>
  <c r="Q226" i="1"/>
  <c r="R226" i="1" s="1"/>
  <c r="S226" i="1" s="1"/>
  <c r="E226" i="1" s="1"/>
  <c r="A226" i="1" s="1"/>
  <c r="R230" i="1"/>
  <c r="S230" i="1" s="1"/>
  <c r="E230" i="1" s="1"/>
  <c r="A230" i="1" s="1"/>
  <c r="Q243" i="1"/>
  <c r="R243" i="1" s="1"/>
  <c r="S243" i="1" s="1"/>
  <c r="E243" i="1" s="1"/>
  <c r="A243" i="1" s="1"/>
  <c r="Q249" i="1"/>
  <c r="K249" i="1" s="1"/>
  <c r="R249" i="1" s="1"/>
  <c r="S249" i="1" s="1"/>
  <c r="Q252" i="1"/>
  <c r="R252" i="1" s="1"/>
  <c r="S252" i="1" s="1"/>
  <c r="E252" i="1" s="1"/>
  <c r="A252" i="1" s="1"/>
  <c r="Q262" i="1"/>
  <c r="R262" i="1" s="1"/>
  <c r="S262" i="1" s="1"/>
  <c r="E262" i="1" s="1"/>
  <c r="A262" i="1" s="1"/>
  <c r="Q265" i="1"/>
  <c r="R265" i="1" s="1"/>
  <c r="S265" i="1" s="1"/>
  <c r="E265" i="1" s="1"/>
  <c r="A265" i="1" s="1"/>
  <c r="Q280" i="1"/>
  <c r="Q294" i="1"/>
  <c r="R294" i="1" s="1"/>
  <c r="S294" i="1" s="1"/>
  <c r="E294" i="1" s="1"/>
  <c r="A294" i="1" s="1"/>
  <c r="Q300" i="1"/>
  <c r="R300" i="1" s="1"/>
  <c r="S300" i="1" s="1"/>
  <c r="E300" i="1" s="1"/>
  <c r="A300" i="1" s="1"/>
  <c r="Q307" i="1"/>
  <c r="R307" i="1" s="1"/>
  <c r="S307" i="1" s="1"/>
  <c r="E307" i="1" s="1"/>
  <c r="A307" i="1" s="1"/>
  <c r="R43" i="1"/>
  <c r="S43" i="1" s="1"/>
  <c r="E43" i="1" s="1"/>
  <c r="Q312" i="1"/>
  <c r="R312" i="1" s="1"/>
  <c r="S312" i="1" s="1"/>
  <c r="E312" i="1" s="1"/>
  <c r="A312" i="1" s="1"/>
  <c r="Q268" i="1"/>
  <c r="R268" i="1" s="1"/>
  <c r="S268" i="1" s="1"/>
  <c r="E268" i="1" s="1"/>
  <c r="Q310" i="1"/>
  <c r="Q332" i="1"/>
  <c r="R332" i="1" s="1"/>
  <c r="S332" i="1" s="1"/>
  <c r="Q340" i="1"/>
  <c r="R340" i="1" s="1"/>
  <c r="S340" i="1" s="1"/>
  <c r="E340" i="1" s="1"/>
  <c r="A340" i="1" s="1"/>
  <c r="R342" i="1"/>
  <c r="M342" i="1" s="1"/>
  <c r="S342" i="1" s="1"/>
  <c r="Q343" i="1"/>
  <c r="R343" i="1" s="1"/>
  <c r="S343" i="1" s="1"/>
  <c r="E343" i="1" s="1"/>
  <c r="A343" i="1" s="1"/>
  <c r="Q348" i="1"/>
  <c r="Q350" i="1"/>
  <c r="R350" i="1" s="1"/>
  <c r="S350" i="1" s="1"/>
  <c r="E350" i="1" s="1"/>
  <c r="A350" i="1" s="1"/>
  <c r="Q361" i="1"/>
  <c r="Q365" i="1"/>
  <c r="R365" i="1" s="1"/>
  <c r="S365" i="1" s="1"/>
  <c r="E365" i="1" s="1"/>
  <c r="A365" i="1" s="1"/>
  <c r="Q372" i="1"/>
  <c r="R372" i="1" s="1"/>
  <c r="S372" i="1" s="1"/>
  <c r="E372" i="1" s="1"/>
  <c r="A372" i="1" s="1"/>
  <c r="Q381" i="1"/>
  <c r="R381" i="1" s="1"/>
  <c r="S381" i="1" s="1"/>
  <c r="E381" i="1" s="1"/>
  <c r="Q65" i="1"/>
  <c r="K65" i="1" s="1"/>
  <c r="R65" i="1" s="1"/>
  <c r="S65" i="1" s="1"/>
  <c r="E65" i="1" s="1"/>
  <c r="R69" i="1"/>
  <c r="S69" i="1" s="1"/>
  <c r="E69" i="1" s="1"/>
  <c r="Q70" i="1"/>
  <c r="R70" i="1" s="1"/>
  <c r="S70" i="1" s="1"/>
  <c r="E70" i="1" s="1"/>
  <c r="A70" i="1" s="1"/>
  <c r="Q72" i="1"/>
  <c r="K72" i="1" s="1"/>
  <c r="R72" i="1" s="1"/>
  <c r="Q79" i="1"/>
  <c r="R79" i="1" s="1"/>
  <c r="S79" i="1" s="1"/>
  <c r="E79" i="1" s="1"/>
  <c r="A79" i="1" s="1"/>
  <c r="Q82" i="1"/>
  <c r="R82" i="1" s="1"/>
  <c r="S82" i="1" s="1"/>
  <c r="E82" i="1" s="1"/>
  <c r="A82" i="1" s="1"/>
  <c r="Q99" i="1"/>
  <c r="R99" i="1" s="1"/>
  <c r="S99" i="1" s="1"/>
  <c r="E99" i="1" s="1"/>
  <c r="A99" i="1" s="1"/>
  <c r="Q17" i="1"/>
  <c r="Q120" i="1"/>
  <c r="R120" i="1" s="1"/>
  <c r="M120" i="1" s="1"/>
  <c r="S120" i="1" s="1"/>
  <c r="E120" i="1" s="1"/>
  <c r="Q133" i="1"/>
  <c r="R133" i="1" s="1"/>
  <c r="S133" i="1" s="1"/>
  <c r="E133" i="1" s="1"/>
  <c r="A133" i="1" s="1"/>
  <c r="Q141" i="1"/>
  <c r="R141" i="1" s="1"/>
  <c r="S141" i="1" s="1"/>
  <c r="E141" i="1" s="1"/>
  <c r="Q144" i="1"/>
  <c r="R144" i="1" s="1"/>
  <c r="S144" i="1" s="1"/>
  <c r="E144" i="1" s="1"/>
  <c r="A144" i="1" s="1"/>
  <c r="Q150" i="1"/>
  <c r="R150" i="1" s="1"/>
  <c r="S150" i="1" s="1"/>
  <c r="E150" i="1" s="1"/>
  <c r="A150" i="1" s="1"/>
  <c r="Q27" i="1"/>
  <c r="R27" i="1" s="1"/>
  <c r="S27" i="1" s="1"/>
  <c r="E27" i="1" s="1"/>
  <c r="Q167" i="1"/>
  <c r="R167" i="1" s="1"/>
  <c r="S167" i="1" s="1"/>
  <c r="E167" i="1" s="1"/>
  <c r="A167" i="1" s="1"/>
  <c r="Q184" i="1"/>
  <c r="K184" i="1" s="1"/>
  <c r="R184" i="1" s="1"/>
  <c r="M184" i="1" s="1"/>
  <c r="S184" i="1" s="1"/>
  <c r="E184" i="1" s="1"/>
  <c r="Q189" i="1"/>
  <c r="R189" i="1" s="1"/>
  <c r="S189" i="1" s="1"/>
  <c r="E189" i="1" s="1"/>
  <c r="A189" i="1" s="1"/>
  <c r="Q193" i="1"/>
  <c r="R193" i="1" s="1"/>
  <c r="S193" i="1" s="1"/>
  <c r="E193" i="1" s="1"/>
  <c r="A193" i="1" s="1"/>
  <c r="R32" i="1"/>
  <c r="S32" i="1" s="1"/>
  <c r="E32" i="1" s="1"/>
  <c r="Q219" i="1"/>
  <c r="R219" i="1" s="1"/>
  <c r="S219" i="1" s="1"/>
  <c r="E219" i="1" s="1"/>
  <c r="A219" i="1" s="1"/>
  <c r="Q224" i="1"/>
  <c r="R224" i="1" s="1"/>
  <c r="S224" i="1" s="1"/>
  <c r="E224" i="1" s="1"/>
  <c r="A224" i="1" s="1"/>
  <c r="Q232" i="1"/>
  <c r="R232" i="1" s="1"/>
  <c r="S232" i="1" s="1"/>
  <c r="E232" i="1" s="1"/>
  <c r="A232" i="1" s="1"/>
  <c r="Q237" i="1"/>
  <c r="R237" i="1" s="1"/>
  <c r="S237" i="1" s="1"/>
  <c r="E237" i="1" s="1"/>
  <c r="A237" i="1" s="1"/>
  <c r="Q223" i="1"/>
  <c r="K223" i="1" s="1"/>
  <c r="R223" i="1" s="1"/>
  <c r="M223" i="1" s="1"/>
  <c r="S223" i="1" s="1"/>
  <c r="Q255" i="1"/>
  <c r="R255" i="1" s="1"/>
  <c r="S255" i="1" s="1"/>
  <c r="E255" i="1" s="1"/>
  <c r="A255" i="1" s="1"/>
  <c r="Q266" i="1"/>
  <c r="R266" i="1" s="1"/>
  <c r="S266" i="1" s="1"/>
  <c r="E266" i="1" s="1"/>
  <c r="A266" i="1" s="1"/>
  <c r="Q278" i="1"/>
  <c r="R278" i="1" s="1"/>
  <c r="S278" i="1" s="1"/>
  <c r="E278" i="1" s="1"/>
  <c r="A278" i="1" s="1"/>
  <c r="Q295" i="1"/>
  <c r="R295" i="1" s="1"/>
  <c r="S295" i="1" s="1"/>
  <c r="E295" i="1" s="1"/>
  <c r="A295" i="1" s="1"/>
  <c r="Q298" i="1"/>
  <c r="R298" i="1" s="1"/>
  <c r="S298" i="1" s="1"/>
  <c r="E298" i="1" s="1"/>
  <c r="A298" i="1" s="1"/>
  <c r="Q301" i="1"/>
  <c r="R301" i="1" s="1"/>
  <c r="S301" i="1" s="1"/>
  <c r="E301" i="1" s="1"/>
  <c r="A301" i="1" s="1"/>
  <c r="Q38" i="1"/>
  <c r="R38" i="1" s="1"/>
  <c r="S38" i="1" s="1"/>
  <c r="E38" i="1" s="1"/>
  <c r="Q323" i="1"/>
  <c r="R323" i="1" s="1"/>
  <c r="S323" i="1" s="1"/>
  <c r="E323" i="1" s="1"/>
  <c r="A323" i="1" s="1"/>
  <c r="Q339" i="1"/>
  <c r="R339" i="1" s="1"/>
  <c r="S339" i="1" s="1"/>
  <c r="E339" i="1" s="1"/>
  <c r="A339" i="1" s="1"/>
  <c r="Q345" i="1"/>
  <c r="R345" i="1" s="1"/>
  <c r="S345" i="1" s="1"/>
  <c r="E345" i="1" s="1"/>
  <c r="A345" i="1" s="1"/>
  <c r="Q347" i="1"/>
  <c r="R347" i="1" s="1"/>
  <c r="S347" i="1" s="1"/>
  <c r="E347" i="1" s="1"/>
  <c r="A347" i="1" s="1"/>
  <c r="Q49" i="1"/>
  <c r="R49" i="1" s="1"/>
  <c r="S49" i="1" s="1"/>
  <c r="Q360" i="1"/>
  <c r="R360" i="1" s="1"/>
  <c r="Q366" i="1"/>
  <c r="R366" i="1" s="1"/>
  <c r="S366" i="1" s="1"/>
  <c r="E366" i="1" s="1"/>
  <c r="A366" i="1" s="1"/>
  <c r="Q371" i="1"/>
  <c r="Q384" i="1"/>
  <c r="R384" i="1" s="1"/>
  <c r="S384" i="1" s="1"/>
  <c r="E384" i="1" s="1"/>
  <c r="A384" i="1" s="1"/>
  <c r="R3" i="1"/>
  <c r="M3" i="1" s="1"/>
  <c r="S3" i="1" s="1"/>
  <c r="E3" i="1" s="1"/>
  <c r="Q84" i="1"/>
  <c r="R84" i="1" s="1"/>
  <c r="Q87" i="1"/>
  <c r="R87" i="1" s="1"/>
  <c r="S87" i="1" s="1"/>
  <c r="E87" i="1" s="1"/>
  <c r="A87" i="1" s="1"/>
  <c r="R92" i="1"/>
  <c r="S92" i="1" s="1"/>
  <c r="E92" i="1" s="1"/>
  <c r="A92" i="1" s="1"/>
  <c r="R385" i="1"/>
  <c r="S385" i="1" s="1"/>
  <c r="E385" i="1" s="1"/>
  <c r="A385" i="1" s="1"/>
  <c r="Q88" i="1"/>
  <c r="R88" i="1" s="1"/>
  <c r="S88" i="1" s="1"/>
  <c r="E88" i="1" s="1"/>
  <c r="A88" i="1" s="1"/>
  <c r="Q95" i="1"/>
  <c r="R95" i="1" s="1"/>
  <c r="S95" i="1" s="1"/>
  <c r="E95" i="1" s="1"/>
  <c r="A95" i="1" s="1"/>
  <c r="Q83" i="1"/>
  <c r="R83" i="1" s="1"/>
  <c r="S83" i="1" s="1"/>
  <c r="Q68" i="1"/>
  <c r="Q77" i="1"/>
  <c r="R77" i="1" s="1"/>
  <c r="S77" i="1" s="1"/>
  <c r="E77" i="1" s="1"/>
  <c r="A77" i="1" s="1"/>
  <c r="Q78" i="1"/>
  <c r="R78" i="1" s="1"/>
  <c r="S78" i="1" s="1"/>
  <c r="E78" i="1" s="1"/>
  <c r="A78" i="1" s="1"/>
  <c r="Q89" i="1"/>
  <c r="R89" i="1" s="1"/>
  <c r="S89" i="1" s="1"/>
  <c r="E89" i="1" s="1"/>
  <c r="A89" i="1" s="1"/>
  <c r="Q7" i="1"/>
  <c r="R7" i="1" s="1"/>
  <c r="Q102" i="1"/>
  <c r="R102" i="1" s="1"/>
  <c r="Q107" i="1"/>
  <c r="R107" i="1" s="1"/>
  <c r="S107" i="1" s="1"/>
  <c r="E107" i="1" s="1"/>
  <c r="A107" i="1" s="1"/>
  <c r="R112" i="1"/>
  <c r="S112" i="1" s="1"/>
  <c r="E112" i="1" s="1"/>
  <c r="A112" i="1" s="1"/>
  <c r="Q16" i="1"/>
  <c r="R16" i="1" s="1"/>
  <c r="S16" i="1" s="1"/>
  <c r="E16" i="1" s="1"/>
  <c r="Q128" i="1"/>
  <c r="R128" i="1" s="1"/>
  <c r="S128" i="1" s="1"/>
  <c r="E128" i="1" s="1"/>
  <c r="A128" i="1" s="1"/>
  <c r="Q138" i="1"/>
  <c r="R138" i="1" s="1"/>
  <c r="S138" i="1" s="1"/>
  <c r="E138" i="1" s="1"/>
  <c r="A138" i="1" s="1"/>
  <c r="R143" i="1"/>
  <c r="S143" i="1" s="1"/>
  <c r="E143" i="1" s="1"/>
  <c r="A143" i="1" s="1"/>
  <c r="Q145" i="1"/>
  <c r="R145" i="1" s="1"/>
  <c r="S145" i="1" s="1"/>
  <c r="Q171" i="1"/>
  <c r="R171" i="1" s="1"/>
  <c r="S171" i="1" s="1"/>
  <c r="E171" i="1" s="1"/>
  <c r="A171" i="1" s="1"/>
  <c r="R177" i="1"/>
  <c r="S177" i="1" s="1"/>
  <c r="E177" i="1" s="1"/>
  <c r="A177" i="1" s="1"/>
  <c r="Q28" i="1"/>
  <c r="K28" i="1" s="1"/>
  <c r="R28" i="1" s="1"/>
  <c r="S28" i="1" s="1"/>
  <c r="E28" i="1" s="1"/>
  <c r="Q195" i="1"/>
  <c r="R195" i="1" s="1"/>
  <c r="S195" i="1" s="1"/>
  <c r="E195" i="1" s="1"/>
  <c r="A195" i="1" s="1"/>
  <c r="Q191" i="1"/>
  <c r="R191" i="1" s="1"/>
  <c r="S191" i="1" s="1"/>
  <c r="E191" i="1" s="1"/>
  <c r="R33" i="1"/>
  <c r="S33" i="1" s="1"/>
  <c r="E33" i="1" s="1"/>
  <c r="Q209" i="1"/>
  <c r="K209" i="1" s="1"/>
  <c r="R209" i="1" s="1"/>
  <c r="S209" i="1" s="1"/>
  <c r="E209" i="1" s="1"/>
  <c r="Q229" i="1"/>
  <c r="R229" i="1" s="1"/>
  <c r="S229" i="1" s="1"/>
  <c r="E229" i="1" s="1"/>
  <c r="A229" i="1" s="1"/>
  <c r="Q239" i="1"/>
  <c r="R239" i="1" s="1"/>
  <c r="S239" i="1" s="1"/>
  <c r="E239" i="1" s="1"/>
  <c r="A239" i="1" s="1"/>
  <c r="R245" i="1"/>
  <c r="S245" i="1" s="1"/>
  <c r="E245" i="1" s="1"/>
  <c r="A245" i="1" s="1"/>
  <c r="Q261" i="1"/>
  <c r="R261" i="1" s="1"/>
  <c r="S261" i="1" s="1"/>
  <c r="E261" i="1" s="1"/>
  <c r="A261" i="1" s="1"/>
  <c r="Q271" i="1"/>
  <c r="R271" i="1" s="1"/>
  <c r="S271" i="1" s="1"/>
  <c r="E271" i="1" s="1"/>
  <c r="A271" i="1" s="1"/>
  <c r="Q274" i="1"/>
  <c r="R274" i="1" s="1"/>
  <c r="S274" i="1" s="1"/>
  <c r="E274" i="1" s="1"/>
  <c r="A274" i="1" s="1"/>
  <c r="Q285" i="1"/>
  <c r="R285" i="1" s="1"/>
  <c r="S285" i="1" s="1"/>
  <c r="E285" i="1" s="1"/>
  <c r="A285" i="1" s="1"/>
  <c r="R290" i="1"/>
  <c r="S290" i="1" s="1"/>
  <c r="E290" i="1" s="1"/>
  <c r="A290" i="1" s="1"/>
  <c r="Q299" i="1"/>
  <c r="R299" i="1" s="1"/>
  <c r="S299" i="1" s="1"/>
  <c r="E299" i="1" s="1"/>
  <c r="A299" i="1" s="1"/>
  <c r="Q302" i="1"/>
  <c r="R302" i="1" s="1"/>
  <c r="S302" i="1" s="1"/>
  <c r="E302" i="1" s="1"/>
  <c r="A302" i="1" s="1"/>
  <c r="Q314" i="1"/>
  <c r="K314" i="1" s="1"/>
  <c r="R314" i="1" s="1"/>
  <c r="Q40" i="1"/>
  <c r="R40" i="1" s="1"/>
  <c r="Q303" i="1"/>
  <c r="Q321" i="1"/>
  <c r="R321" i="1" s="1"/>
  <c r="S321" i="1" s="1"/>
  <c r="E321" i="1" s="1"/>
  <c r="A321" i="1" s="1"/>
  <c r="Q328" i="1"/>
  <c r="R328" i="1" s="1"/>
  <c r="S328" i="1" s="1"/>
  <c r="E328" i="1" s="1"/>
  <c r="A328" i="1" s="1"/>
  <c r="Q46" i="1"/>
  <c r="R46" i="1" s="1"/>
  <c r="M46" i="1" s="1"/>
  <c r="S46" i="1" s="1"/>
  <c r="E46" i="1" s="1"/>
  <c r="Q344" i="1"/>
  <c r="R344" i="1" s="1"/>
  <c r="S344" i="1" s="1"/>
  <c r="E344" i="1" s="1"/>
  <c r="A344" i="1" s="1"/>
  <c r="Q48" i="1"/>
  <c r="R48" i="1" s="1"/>
  <c r="S48" i="1" s="1"/>
  <c r="Q257" i="1"/>
  <c r="R257" i="1" s="1"/>
  <c r="S257" i="1" s="1"/>
  <c r="E257" i="1" s="1"/>
  <c r="A257" i="1" s="1"/>
  <c r="Q267" i="1"/>
  <c r="R267" i="1" s="1"/>
  <c r="S267" i="1" s="1"/>
  <c r="E267" i="1" s="1"/>
  <c r="A267" i="1" s="1"/>
  <c r="Q35" i="1"/>
  <c r="R35" i="1" s="1"/>
  <c r="S35" i="1" s="1"/>
  <c r="Q283" i="1"/>
  <c r="R283" i="1" s="1"/>
  <c r="S283" i="1" s="1"/>
  <c r="E283" i="1" s="1"/>
  <c r="A283" i="1" s="1"/>
  <c r="R288" i="1"/>
  <c r="S288" i="1" s="1"/>
  <c r="E288" i="1" s="1"/>
  <c r="A288" i="1" s="1"/>
  <c r="Q291" i="1"/>
  <c r="R291" i="1" s="1"/>
  <c r="S291" i="1" s="1"/>
  <c r="E291" i="1" s="1"/>
  <c r="A291" i="1" s="1"/>
  <c r="Q337" i="1"/>
  <c r="R337" i="1" s="1"/>
  <c r="S337" i="1" s="1"/>
  <c r="E337" i="1" s="1"/>
  <c r="A337" i="1" s="1"/>
  <c r="Q386" i="1"/>
  <c r="R386" i="1" s="1"/>
  <c r="S386" i="1" s="1"/>
  <c r="E386" i="1" s="1"/>
  <c r="A386" i="1" s="1"/>
  <c r="Q105" i="1"/>
  <c r="R105" i="1" s="1"/>
  <c r="S105" i="1" s="1"/>
  <c r="E105" i="1" s="1"/>
  <c r="A105" i="1" s="1"/>
  <c r="Q14" i="1"/>
  <c r="R14" i="1" s="1"/>
  <c r="S14" i="1" s="1"/>
  <c r="E14" i="1" s="1"/>
  <c r="R101" i="1"/>
  <c r="Q109" i="1"/>
  <c r="R109" i="1" s="1"/>
  <c r="S109" i="1" s="1"/>
  <c r="E109" i="1" s="1"/>
  <c r="A109" i="1" s="1"/>
  <c r="Q116" i="1"/>
  <c r="R116" i="1" s="1"/>
  <c r="M116" i="1" s="1"/>
  <c r="S116" i="1" s="1"/>
  <c r="E116" i="1" s="1"/>
  <c r="Q129" i="1"/>
  <c r="R129" i="1" s="1"/>
  <c r="S129" i="1" s="1"/>
  <c r="E129" i="1" s="1"/>
  <c r="A129" i="1" s="1"/>
  <c r="Q156" i="1"/>
  <c r="R156" i="1" s="1"/>
  <c r="S156" i="1" s="1"/>
  <c r="E156" i="1" s="1"/>
  <c r="A156" i="1" s="1"/>
  <c r="Q157" i="1"/>
  <c r="R157" i="1" s="1"/>
  <c r="S157" i="1" s="1"/>
  <c r="E157" i="1" s="1"/>
  <c r="A157" i="1" s="1"/>
  <c r="Q158" i="1"/>
  <c r="R158" i="1" s="1"/>
  <c r="S158" i="1" s="1"/>
  <c r="E158" i="1" s="1"/>
  <c r="A158" i="1" s="1"/>
  <c r="Q160" i="1"/>
  <c r="R160" i="1" s="1"/>
  <c r="S160" i="1" s="1"/>
  <c r="E160" i="1" s="1"/>
  <c r="A160" i="1" s="1"/>
  <c r="Q162" i="1"/>
  <c r="R162" i="1" s="1"/>
  <c r="S162" i="1" s="1"/>
  <c r="E162" i="1" s="1"/>
  <c r="A162" i="1" s="1"/>
  <c r="Q164" i="1"/>
  <c r="R164" i="1" s="1"/>
  <c r="S164" i="1" s="1"/>
  <c r="E164" i="1" s="1"/>
  <c r="A164" i="1" s="1"/>
  <c r="Q172" i="1"/>
  <c r="R172" i="1" s="1"/>
  <c r="S172" i="1" s="1"/>
  <c r="E172" i="1" s="1"/>
  <c r="A172" i="1" s="1"/>
  <c r="Q196" i="1"/>
  <c r="R196" i="1" s="1"/>
  <c r="S196" i="1" s="1"/>
  <c r="E196" i="1" s="1"/>
  <c r="A196" i="1" s="1"/>
  <c r="Q203" i="1"/>
  <c r="R203" i="1" s="1"/>
  <c r="R207" i="1"/>
  <c r="S207" i="1" s="1"/>
  <c r="E207" i="1" s="1"/>
  <c r="A207" i="1" s="1"/>
  <c r="R208" i="1"/>
  <c r="S208" i="1" s="1"/>
  <c r="E208" i="1" s="1"/>
  <c r="Q215" i="1"/>
  <c r="R215" i="1" s="1"/>
  <c r="S215" i="1" s="1"/>
  <c r="E215" i="1" s="1"/>
  <c r="A215" i="1" s="1"/>
  <c r="Q222" i="1"/>
  <c r="R222" i="1" s="1"/>
  <c r="S222" i="1" s="1"/>
  <c r="E222" i="1" s="1"/>
  <c r="A222" i="1" s="1"/>
  <c r="Q240" i="1"/>
  <c r="R240" i="1" s="1"/>
  <c r="S240" i="1" s="1"/>
  <c r="E240" i="1" s="1"/>
  <c r="A240" i="1" s="1"/>
  <c r="Q306" i="1"/>
  <c r="R306" i="1" s="1"/>
  <c r="S306" i="1" s="1"/>
  <c r="Q315" i="1"/>
  <c r="R315" i="1" s="1"/>
  <c r="S315" i="1" s="1"/>
  <c r="E315" i="1" s="1"/>
  <c r="A315" i="1" s="1"/>
  <c r="Q317" i="1"/>
  <c r="R317" i="1" s="1"/>
  <c r="S317" i="1" s="1"/>
  <c r="Q94" i="1"/>
  <c r="K94" i="1" s="1"/>
  <c r="R94" i="1" s="1"/>
  <c r="S94" i="1" s="1"/>
  <c r="E94" i="1" s="1"/>
  <c r="Q100" i="1"/>
  <c r="R100" i="1" s="1"/>
  <c r="S100" i="1" s="1"/>
  <c r="E100" i="1" s="1"/>
  <c r="A100" i="1" s="1"/>
  <c r="Q96" i="1"/>
  <c r="Q13" i="1"/>
  <c r="R13" i="1" s="1"/>
  <c r="S13" i="1" s="1"/>
  <c r="E13" i="1" s="1"/>
  <c r="Q110" i="1"/>
  <c r="R110" i="1" s="1"/>
  <c r="S110" i="1" s="1"/>
  <c r="E110" i="1" s="1"/>
  <c r="A110" i="1" s="1"/>
  <c r="Q114" i="1"/>
  <c r="R114" i="1" s="1"/>
  <c r="S114" i="1" s="1"/>
  <c r="E114" i="1" s="1"/>
  <c r="A114" i="1" s="1"/>
  <c r="Q117" i="1"/>
  <c r="R117" i="1" s="1"/>
  <c r="S117" i="1" s="1"/>
  <c r="E117" i="1" s="1"/>
  <c r="A117" i="1" s="1"/>
  <c r="Q127" i="1"/>
  <c r="R127" i="1" s="1"/>
  <c r="S127" i="1" s="1"/>
  <c r="E127" i="1" s="1"/>
  <c r="A127" i="1" s="1"/>
  <c r="Q130" i="1"/>
  <c r="R130" i="1" s="1"/>
  <c r="S130" i="1" s="1"/>
  <c r="E130" i="1" s="1"/>
  <c r="A130" i="1" s="1"/>
  <c r="Q136" i="1"/>
  <c r="Q140" i="1"/>
  <c r="R140" i="1" s="1"/>
  <c r="S140" i="1" s="1"/>
  <c r="E140" i="1" s="1"/>
  <c r="A140" i="1" s="1"/>
  <c r="Q146" i="1"/>
  <c r="R146" i="1" s="1"/>
  <c r="S146" i="1" s="1"/>
  <c r="E146" i="1" s="1"/>
  <c r="A146" i="1" s="1"/>
  <c r="Q21" i="1"/>
  <c r="Q154" i="1"/>
  <c r="Q165" i="1"/>
  <c r="R165" i="1" s="1"/>
  <c r="S165" i="1" s="1"/>
  <c r="E165" i="1" s="1"/>
  <c r="A165" i="1" s="1"/>
  <c r="Q170" i="1"/>
  <c r="R170" i="1" s="1"/>
  <c r="S170" i="1" s="1"/>
  <c r="E170" i="1" s="1"/>
  <c r="A170" i="1" s="1"/>
  <c r="Q173" i="1"/>
  <c r="R173" i="1" s="1"/>
  <c r="S173" i="1" s="1"/>
  <c r="E173" i="1" s="1"/>
  <c r="A173" i="1" s="1"/>
  <c r="Q181" i="1"/>
  <c r="R181" i="1" s="1"/>
  <c r="S181" i="1" s="1"/>
  <c r="E181" i="1" s="1"/>
  <c r="A181" i="1" s="1"/>
  <c r="Q187" i="1"/>
  <c r="R187" i="1" s="1"/>
  <c r="S187" i="1" s="1"/>
  <c r="E187" i="1" s="1"/>
  <c r="A187" i="1" s="1"/>
  <c r="Q194" i="1"/>
  <c r="R194" i="1" s="1"/>
  <c r="S194" i="1" s="1"/>
  <c r="E194" i="1" s="1"/>
  <c r="A194" i="1" s="1"/>
  <c r="Q197" i="1"/>
  <c r="R197" i="1" s="1"/>
  <c r="S197" i="1" s="1"/>
  <c r="E197" i="1" s="1"/>
  <c r="Q202" i="1"/>
  <c r="R202" i="1" s="1"/>
  <c r="S202" i="1" s="1"/>
  <c r="E202" i="1" s="1"/>
  <c r="A202" i="1" s="1"/>
  <c r="Q192" i="1"/>
  <c r="R192" i="1" s="1"/>
  <c r="S192" i="1" s="1"/>
  <c r="E192" i="1" s="1"/>
  <c r="Q210" i="1"/>
  <c r="R210" i="1" s="1"/>
  <c r="S210" i="1" s="1"/>
  <c r="E210" i="1" s="1"/>
  <c r="A210" i="1" s="1"/>
  <c r="Q216" i="1"/>
  <c r="R216" i="1" s="1"/>
  <c r="S216" i="1" s="1"/>
  <c r="E216" i="1" s="1"/>
  <c r="A216" i="1" s="1"/>
  <c r="Q221" i="1"/>
  <c r="R221" i="1" s="1"/>
  <c r="S221" i="1" s="1"/>
  <c r="E221" i="1" s="1"/>
  <c r="A221" i="1" s="1"/>
  <c r="Q211" i="1"/>
  <c r="R211" i="1" s="1"/>
  <c r="S211" i="1" s="1"/>
  <c r="E211" i="1" s="1"/>
  <c r="Q228" i="1"/>
  <c r="R228" i="1" s="1"/>
  <c r="Q231" i="1"/>
  <c r="R231" i="1" s="1"/>
  <c r="S231" i="1" s="1"/>
  <c r="E231" i="1" s="1"/>
  <c r="A231" i="1" s="1"/>
  <c r="Q214" i="1"/>
  <c r="R214" i="1" s="1"/>
  <c r="S214" i="1" s="1"/>
  <c r="E214" i="1" s="1"/>
  <c r="Q244" i="1"/>
  <c r="R244" i="1" s="1"/>
  <c r="S244" i="1" s="1"/>
  <c r="E244" i="1" s="1"/>
  <c r="A244" i="1" s="1"/>
  <c r="Q259" i="1"/>
  <c r="R259" i="1" s="1"/>
  <c r="S259" i="1" s="1"/>
  <c r="E259" i="1" s="1"/>
  <c r="A259" i="1" s="1"/>
  <c r="Q263" i="1"/>
  <c r="R263" i="1" s="1"/>
  <c r="S263" i="1" s="1"/>
  <c r="E263" i="1" s="1"/>
  <c r="A263" i="1" s="1"/>
  <c r="Q269" i="1"/>
  <c r="R269" i="1" s="1"/>
  <c r="S269" i="1" s="1"/>
  <c r="E269" i="1" s="1"/>
  <c r="A269" i="1" s="1"/>
  <c r="Q41" i="1"/>
  <c r="Q276" i="1"/>
  <c r="R276" i="1" s="1"/>
  <c r="S276" i="1" s="1"/>
  <c r="E276" i="1" s="1"/>
  <c r="A276" i="1" s="1"/>
  <c r="Q284" i="1"/>
  <c r="R284" i="1" s="1"/>
  <c r="S284" i="1" s="1"/>
  <c r="E284" i="1" s="1"/>
  <c r="A284" i="1" s="1"/>
  <c r="Q287" i="1"/>
  <c r="R287" i="1" s="1"/>
  <c r="S287" i="1" s="1"/>
  <c r="E287" i="1" s="1"/>
  <c r="A287" i="1" s="1"/>
  <c r="Q304" i="1"/>
  <c r="R304" i="1" s="1"/>
  <c r="S304" i="1" s="1"/>
  <c r="E304" i="1" s="1"/>
  <c r="A304" i="1" s="1"/>
  <c r="Q313" i="1"/>
  <c r="R313" i="1" s="1"/>
  <c r="S313" i="1" s="1"/>
  <c r="E313" i="1" s="1"/>
  <c r="A313" i="1" s="1"/>
  <c r="Q293" i="1"/>
  <c r="R293" i="1" s="1"/>
  <c r="S293" i="1" s="1"/>
  <c r="E293" i="1" s="1"/>
  <c r="Q316" i="1"/>
  <c r="Q61" i="1"/>
  <c r="Q387" i="1"/>
  <c r="R2733" i="2"/>
  <c r="S2733" i="2" s="1"/>
  <c r="T2733" i="2" s="1"/>
  <c r="F2733" i="2" s="1"/>
  <c r="R1107" i="2"/>
  <c r="S1107" i="2" s="1"/>
  <c r="T1107" i="2" s="1"/>
  <c r="F1107" i="2" s="1"/>
  <c r="R1109" i="2"/>
  <c r="S1109" i="2" s="1"/>
  <c r="T1109" i="2" s="1"/>
  <c r="F1109" i="2" s="1"/>
  <c r="R1111" i="2"/>
  <c r="S1111" i="2" s="1"/>
  <c r="T1111" i="2" s="1"/>
  <c r="F1111" i="2" s="1"/>
  <c r="R1113" i="2"/>
  <c r="S1113" i="2" s="1"/>
  <c r="T1113" i="2" s="1"/>
  <c r="F1113" i="2" s="1"/>
  <c r="R1115" i="2"/>
  <c r="S1115" i="2" s="1"/>
  <c r="T1115" i="2" s="1"/>
  <c r="F1115" i="2" s="1"/>
  <c r="R1117" i="2"/>
  <c r="S1117" i="2" s="1"/>
  <c r="R1119" i="2"/>
  <c r="S1119" i="2" s="1"/>
  <c r="T1119" i="2" s="1"/>
  <c r="F1119" i="2" s="1"/>
  <c r="R2389" i="2"/>
  <c r="S2389" i="2" s="1"/>
  <c r="T2389" i="2" s="1"/>
  <c r="F2389" i="2" s="1"/>
  <c r="R2391" i="2"/>
  <c r="S2391" i="2" s="1"/>
  <c r="T2391" i="2" s="1"/>
  <c r="F2391" i="2" s="1"/>
  <c r="R2393" i="2"/>
  <c r="S2393" i="2" s="1"/>
  <c r="T2393" i="2" s="1"/>
  <c r="F2393" i="2" s="1"/>
  <c r="R2395" i="2"/>
  <c r="S2395" i="2" s="1"/>
  <c r="T2395" i="2" s="1"/>
  <c r="F2395" i="2" s="1"/>
  <c r="R2397" i="2"/>
  <c r="S2397" i="2" s="1"/>
  <c r="T2397" i="2" s="1"/>
  <c r="F2397" i="2" s="1"/>
  <c r="R2399" i="2"/>
  <c r="S2399" i="2" s="1"/>
  <c r="T2399" i="2" s="1"/>
  <c r="F2399" i="2" s="1"/>
  <c r="R2402" i="2"/>
  <c r="S2402" i="2" s="1"/>
  <c r="T2402" i="2" s="1"/>
  <c r="F2402" i="2" s="1"/>
  <c r="R2404" i="2"/>
  <c r="S2404" i="2" s="1"/>
  <c r="T2404" i="2" s="1"/>
  <c r="F2404" i="2" s="1"/>
  <c r="R301" i="2"/>
  <c r="S301" i="2" s="1"/>
  <c r="R2407" i="2"/>
  <c r="S2407" i="2" s="1"/>
  <c r="T2407" i="2" s="1"/>
  <c r="F2407" i="2" s="1"/>
  <c r="R2409" i="2"/>
  <c r="R2411" i="2"/>
  <c r="S2411" i="2" s="1"/>
  <c r="T2411" i="2" s="1"/>
  <c r="F2411" i="2" s="1"/>
  <c r="R2413" i="2"/>
  <c r="S2413" i="2" s="1"/>
  <c r="T2413" i="2" s="1"/>
  <c r="F2413" i="2" s="1"/>
  <c r="R2415" i="2"/>
  <c r="S2415" i="2" s="1"/>
  <c r="T2415" i="2" s="1"/>
  <c r="F2415" i="2" s="1"/>
  <c r="R2417" i="2"/>
  <c r="R2419" i="2"/>
  <c r="S2419" i="2" s="1"/>
  <c r="T2419" i="2" s="1"/>
  <c r="F2419" i="2" s="1"/>
  <c r="R2421" i="2"/>
  <c r="S2421" i="2" s="1"/>
  <c r="T2421" i="2" s="1"/>
  <c r="F2421" i="2" s="1"/>
  <c r="R2423" i="2"/>
  <c r="S2423" i="2" s="1"/>
  <c r="T2423" i="2" s="1"/>
  <c r="F2423" i="2" s="1"/>
  <c r="R2424" i="2"/>
  <c r="R2426" i="2"/>
  <c r="S2426" i="2" s="1"/>
  <c r="T2426" i="2" s="1"/>
  <c r="F2426" i="2" s="1"/>
  <c r="R2428" i="2"/>
  <c r="S2428" i="2" s="1"/>
  <c r="T2428" i="2" s="1"/>
  <c r="F2428" i="2" s="1"/>
  <c r="R2430" i="2"/>
  <c r="S2430" i="2" s="1"/>
  <c r="T2430" i="2" s="1"/>
  <c r="F2430" i="2" s="1"/>
  <c r="R2432" i="2"/>
  <c r="R2434" i="2"/>
  <c r="S2434" i="2" s="1"/>
  <c r="T2434" i="2" s="1"/>
  <c r="F2434" i="2" s="1"/>
  <c r="R2436" i="2"/>
  <c r="S2436" i="2" s="1"/>
  <c r="T2436" i="2" s="1"/>
  <c r="F2436" i="2" s="1"/>
  <c r="R2438" i="2"/>
  <c r="S2438" i="2" s="1"/>
  <c r="T2438" i="2" s="1"/>
  <c r="F2438" i="2" s="1"/>
  <c r="R2440" i="2"/>
  <c r="R2445" i="2"/>
  <c r="S2445" i="2" s="1"/>
  <c r="T2445" i="2" s="1"/>
  <c r="F2445" i="2" s="1"/>
  <c r="R2447" i="2"/>
  <c r="S2447" i="2" s="1"/>
  <c r="T2447" i="2" s="1"/>
  <c r="F2447" i="2" s="1"/>
  <c r="R2449" i="2"/>
  <c r="R2451" i="2"/>
  <c r="S2451" i="2" s="1"/>
  <c r="T2451" i="2" s="1"/>
  <c r="F2451" i="2" s="1"/>
  <c r="R2454" i="2"/>
  <c r="S2454" i="2" s="1"/>
  <c r="T2454" i="2" s="1"/>
  <c r="F2454" i="2" s="1"/>
  <c r="R2457" i="2"/>
  <c r="S2457" i="2" s="1"/>
  <c r="T2457" i="2" s="1"/>
  <c r="F2457" i="2" s="1"/>
  <c r="R2511" i="2"/>
  <c r="S2511" i="2" s="1"/>
  <c r="T2511" i="2" s="1"/>
  <c r="F2511" i="2" s="1"/>
  <c r="R2528" i="2"/>
  <c r="S2528" i="2" s="1"/>
  <c r="T2528" i="2" s="1"/>
  <c r="F2528" i="2" s="1"/>
  <c r="R2534" i="2"/>
  <c r="S2534" i="2" s="1"/>
  <c r="T2534" i="2" s="1"/>
  <c r="F2534" i="2" s="1"/>
  <c r="R2542" i="2"/>
  <c r="S2542" i="2" s="1"/>
  <c r="T2542" i="2" s="1"/>
  <c r="F2542" i="2" s="1"/>
  <c r="R2551" i="2"/>
  <c r="S2551" i="2" s="1"/>
  <c r="T2551" i="2" s="1"/>
  <c r="F2551" i="2" s="1"/>
  <c r="R2571" i="2"/>
  <c r="S2571" i="2" s="1"/>
  <c r="T2571" i="2" s="1"/>
  <c r="F2571" i="2" s="1"/>
  <c r="R2579" i="2"/>
  <c r="R2320" i="2"/>
  <c r="S2320" i="2" s="1"/>
  <c r="T2320" i="2" s="1"/>
  <c r="F2320" i="2" s="1"/>
  <c r="R2323" i="2"/>
  <c r="S2323" i="2" s="1"/>
  <c r="T2323" i="2" s="1"/>
  <c r="F2323" i="2" s="1"/>
  <c r="R2328" i="2"/>
  <c r="S2328" i="2" s="1"/>
  <c r="T2328" i="2" s="1"/>
  <c r="F2328" i="2" s="1"/>
  <c r="R2343" i="2"/>
  <c r="S2343" i="2" s="1"/>
  <c r="T2343" i="2" s="1"/>
  <c r="F2343" i="2" s="1"/>
  <c r="R2345" i="2"/>
  <c r="S2345" i="2" s="1"/>
  <c r="T2345" i="2" s="1"/>
  <c r="F2345" i="2" s="1"/>
  <c r="R2348" i="2"/>
  <c r="S2348" i="2" s="1"/>
  <c r="T2348" i="2" s="1"/>
  <c r="F2348" i="2" s="1"/>
  <c r="R2353" i="2"/>
  <c r="R2360" i="2"/>
  <c r="S2360" i="2" s="1"/>
  <c r="T2360" i="2" s="1"/>
  <c r="F2360" i="2" s="1"/>
  <c r="R2362" i="2"/>
  <c r="S2362" i="2" s="1"/>
  <c r="T2362" i="2" s="1"/>
  <c r="F2362" i="2" s="1"/>
  <c r="R2364" i="2"/>
  <c r="S2364" i="2" s="1"/>
  <c r="T2364" i="2" s="1"/>
  <c r="F2364" i="2" s="1"/>
  <c r="R2369" i="2"/>
  <c r="S2369" i="2" s="1"/>
  <c r="T2369" i="2" s="1"/>
  <c r="F2369" i="2" s="1"/>
  <c r="R2385" i="2"/>
  <c r="S2385" i="2" s="1"/>
  <c r="T2385" i="2" s="1"/>
  <c r="F2385" i="2" s="1"/>
  <c r="R279" i="2"/>
  <c r="R2390" i="2"/>
  <c r="S2390" i="2" s="1"/>
  <c r="T2390" i="2" s="1"/>
  <c r="F2390" i="2" s="1"/>
  <c r="R2550" i="2"/>
  <c r="R2552" i="2"/>
  <c r="S2552" i="2" s="1"/>
  <c r="T2552" i="2" s="1"/>
  <c r="F2552" i="2" s="1"/>
  <c r="R2570" i="2"/>
  <c r="S2570" i="2" s="1"/>
  <c r="T2570" i="2" s="1"/>
  <c r="F2570" i="2" s="1"/>
  <c r="R2572" i="2"/>
  <c r="S2572" i="2" s="1"/>
  <c r="T2572" i="2" s="1"/>
  <c r="F2572" i="2" s="1"/>
  <c r="R2578" i="2"/>
  <c r="R2580" i="2"/>
  <c r="L2580" i="2" s="1"/>
  <c r="S2580" i="2" s="1"/>
  <c r="T2580" i="2" s="1"/>
  <c r="F2580" i="2" s="1"/>
  <c r="R2589" i="2"/>
  <c r="S2589" i="2" s="1"/>
  <c r="T2589" i="2" s="1"/>
  <c r="F2589" i="2" s="1"/>
  <c r="R2595" i="2"/>
  <c r="S2595" i="2" s="1"/>
  <c r="T2595" i="2" s="1"/>
  <c r="F2595" i="2" s="1"/>
  <c r="R2597" i="2"/>
  <c r="R2607" i="2"/>
  <c r="S2607" i="2" s="1"/>
  <c r="T2607" i="2" s="1"/>
  <c r="F2607" i="2" s="1"/>
  <c r="R2609" i="2"/>
  <c r="S2609" i="2" s="1"/>
  <c r="T2609" i="2" s="1"/>
  <c r="F2609" i="2" s="1"/>
  <c r="R2618" i="2"/>
  <c r="S2618" i="2" s="1"/>
  <c r="T2618" i="2" s="1"/>
  <c r="F2618" i="2" s="1"/>
  <c r="R727" i="2"/>
  <c r="L727" i="2" s="1"/>
  <c r="S727" i="2" s="1"/>
  <c r="R1207" i="2"/>
  <c r="S1207" i="2" s="1"/>
  <c r="T1207" i="2" s="1"/>
  <c r="F1207" i="2" s="1"/>
  <c r="R1419" i="2"/>
  <c r="S1419" i="2" s="1"/>
  <c r="T1419" i="2" s="1"/>
  <c r="F1419" i="2" s="1"/>
  <c r="R2825" i="2"/>
  <c r="S2825" i="2" s="1"/>
  <c r="T2825" i="2" s="1"/>
  <c r="F2825" i="2" s="1"/>
  <c r="R1422" i="2"/>
  <c r="R1426" i="2"/>
  <c r="S1426" i="2" s="1"/>
  <c r="T1426" i="2" s="1"/>
  <c r="F1426" i="2" s="1"/>
  <c r="R1429" i="2"/>
  <c r="S1429" i="2" s="1"/>
  <c r="T1429" i="2" s="1"/>
  <c r="F1429" i="2" s="1"/>
  <c r="R1431" i="2"/>
  <c r="S1431" i="2" s="1"/>
  <c r="T1431" i="2" s="1"/>
  <c r="F1431" i="2" s="1"/>
  <c r="A1431" i="2" s="1"/>
  <c r="R1435" i="2"/>
  <c r="S1435" i="2" s="1"/>
  <c r="T1435" i="2" s="1"/>
  <c r="R1437" i="2"/>
  <c r="S1437" i="2" s="1"/>
  <c r="T1437" i="2" s="1"/>
  <c r="F1437" i="2" s="1"/>
  <c r="R1441" i="2"/>
  <c r="S1441" i="2" s="1"/>
  <c r="T1441" i="2" s="1"/>
  <c r="F1441" i="2" s="1"/>
  <c r="R1445" i="2"/>
  <c r="S1445" i="2" s="1"/>
  <c r="T1445" i="2" s="1"/>
  <c r="F1445" i="2" s="1"/>
  <c r="R1449" i="2"/>
  <c r="S1449" i="2" s="1"/>
  <c r="T1449" i="2" s="1"/>
  <c r="F1449" i="2" s="1"/>
  <c r="R1617" i="2"/>
  <c r="S1617" i="2" s="1"/>
  <c r="T1617" i="2" s="1"/>
  <c r="P1617" i="2" s="1"/>
  <c r="F1617" i="2" s="1"/>
  <c r="R1620" i="2"/>
  <c r="S1620" i="2" s="1"/>
  <c r="T1620" i="2" s="1"/>
  <c r="P1620" i="2" s="1"/>
  <c r="F1620" i="2" s="1"/>
  <c r="R1624" i="2"/>
  <c r="S1624" i="2" s="1"/>
  <c r="T1624" i="2" s="1"/>
  <c r="F1624" i="2" s="1"/>
  <c r="A1624" i="2" s="1"/>
  <c r="R1628" i="2"/>
  <c r="S1628" i="2" s="1"/>
  <c r="T1628" i="2" s="1"/>
  <c r="F1628" i="2" s="1"/>
  <c r="R1630" i="2"/>
  <c r="S1630" i="2" s="1"/>
  <c r="T1630" i="2" s="1"/>
  <c r="F1630" i="2" s="1"/>
  <c r="R2392" i="2"/>
  <c r="S2392" i="2" s="1"/>
  <c r="T2392" i="2" s="1"/>
  <c r="F2392" i="2" s="1"/>
  <c r="R2394" i="2"/>
  <c r="S2394" i="2" s="1"/>
  <c r="T2394" i="2" s="1"/>
  <c r="F2394" i="2" s="1"/>
  <c r="R2396" i="2"/>
  <c r="R2398" i="2"/>
  <c r="S2398" i="2" s="1"/>
  <c r="T2398" i="2" s="1"/>
  <c r="F2398" i="2" s="1"/>
  <c r="R2400" i="2"/>
  <c r="S2400" i="2" s="1"/>
  <c r="T2400" i="2" s="1"/>
  <c r="F2400" i="2" s="1"/>
  <c r="R2403" i="2"/>
  <c r="S2403" i="2" s="1"/>
  <c r="T2403" i="2" s="1"/>
  <c r="F2403" i="2" s="1"/>
  <c r="R2405" i="2"/>
  <c r="R2406" i="2"/>
  <c r="S2406" i="2" s="1"/>
  <c r="T2406" i="2" s="1"/>
  <c r="F2406" i="2" s="1"/>
  <c r="R2408" i="2"/>
  <c r="S2408" i="2" s="1"/>
  <c r="T2408" i="2" s="1"/>
  <c r="F2408" i="2" s="1"/>
  <c r="R2410" i="2"/>
  <c r="S2410" i="2" s="1"/>
  <c r="T2410" i="2" s="1"/>
  <c r="F2410" i="2" s="1"/>
  <c r="R2412" i="2"/>
  <c r="S2412" i="2" s="1"/>
  <c r="T2412" i="2" s="1"/>
  <c r="F2412" i="2" s="1"/>
  <c r="R2414" i="2"/>
  <c r="S2414" i="2" s="1"/>
  <c r="T2414" i="2" s="1"/>
  <c r="F2414" i="2" s="1"/>
  <c r="R2416" i="2"/>
  <c r="S2416" i="2" s="1"/>
  <c r="T2416" i="2" s="1"/>
  <c r="F2416" i="2" s="1"/>
  <c r="R2418" i="2"/>
  <c r="S2418" i="2" s="1"/>
  <c r="T2418" i="2" s="1"/>
  <c r="F2418" i="2" s="1"/>
  <c r="R2420" i="2"/>
  <c r="S2420" i="2" s="1"/>
  <c r="T2420" i="2" s="1"/>
  <c r="F2420" i="2" s="1"/>
  <c r="R2422" i="2"/>
  <c r="S2422" i="2" s="1"/>
  <c r="T2422" i="2" s="1"/>
  <c r="F2422" i="2" s="1"/>
  <c r="R306" i="2"/>
  <c r="S306" i="2" s="1"/>
  <c r="R2425" i="2"/>
  <c r="S2425" i="2" s="1"/>
  <c r="T2425" i="2" s="1"/>
  <c r="F2425" i="2" s="1"/>
  <c r="R2427" i="2"/>
  <c r="S2427" i="2" s="1"/>
  <c r="T2427" i="2" s="1"/>
  <c r="F2427" i="2" s="1"/>
  <c r="R2429" i="2"/>
  <c r="S2429" i="2" s="1"/>
  <c r="T2429" i="2" s="1"/>
  <c r="F2429" i="2" s="1"/>
  <c r="R2431" i="2"/>
  <c r="S2431" i="2" s="1"/>
  <c r="T2431" i="2" s="1"/>
  <c r="F2431" i="2" s="1"/>
  <c r="R2433" i="2"/>
  <c r="S2433" i="2" s="1"/>
  <c r="T2433" i="2" s="1"/>
  <c r="F2433" i="2" s="1"/>
  <c r="R2435" i="2"/>
  <c r="S2435" i="2" s="1"/>
  <c r="T2435" i="2" s="1"/>
  <c r="F2435" i="2" s="1"/>
  <c r="R2437" i="2"/>
  <c r="S2437" i="2" s="1"/>
  <c r="T2437" i="2" s="1"/>
  <c r="F2437" i="2" s="1"/>
  <c r="R2626" i="2"/>
  <c r="S2626" i="2" s="1"/>
  <c r="T2626" i="2" s="1"/>
  <c r="F2626" i="2" s="1"/>
  <c r="R2629" i="2"/>
  <c r="S2629" i="2" s="1"/>
  <c r="T2629" i="2" s="1"/>
  <c r="F2629" i="2" s="1"/>
  <c r="R2631" i="2"/>
  <c r="S2631" i="2" s="1"/>
  <c r="T2631" i="2" s="1"/>
  <c r="F2631" i="2" s="1"/>
  <c r="R824" i="2"/>
  <c r="S824" i="2" s="1"/>
  <c r="T824" i="2" s="1"/>
  <c r="P824" i="2" s="1"/>
  <c r="F824" i="2" s="1"/>
  <c r="R2638" i="2"/>
  <c r="S2638" i="2" s="1"/>
  <c r="T2638" i="2" s="1"/>
  <c r="F2638" i="2" s="1"/>
  <c r="R2642" i="2"/>
  <c r="R829" i="2"/>
  <c r="S829" i="2" s="1"/>
  <c r="T829" i="2" s="1"/>
  <c r="F829" i="2" s="1"/>
  <c r="R2649" i="2"/>
  <c r="S2649" i="2" s="1"/>
  <c r="T2649" i="2" s="1"/>
  <c r="F2649" i="2" s="1"/>
  <c r="R832" i="2"/>
  <c r="S832" i="2" s="1"/>
  <c r="T832" i="2" s="1"/>
  <c r="F832" i="2" s="1"/>
  <c r="R2652" i="2"/>
  <c r="S2652" i="2" s="1"/>
  <c r="T2652" i="2" s="1"/>
  <c r="F2652" i="2" s="1"/>
  <c r="R25" i="2"/>
  <c r="S25" i="2" s="1"/>
  <c r="T25" i="2" s="1"/>
  <c r="F25" i="2" s="1"/>
  <c r="R1631" i="2"/>
  <c r="S1631" i="2" s="1"/>
  <c r="T1631" i="2" s="1"/>
  <c r="R1633" i="2"/>
  <c r="S1633" i="2" s="1"/>
  <c r="T1633" i="2" s="1"/>
  <c r="F1633" i="2" s="1"/>
  <c r="R1635" i="2"/>
  <c r="S1635" i="2" s="1"/>
  <c r="T1635" i="2" s="1"/>
  <c r="F1635" i="2" s="1"/>
  <c r="R1637" i="2"/>
  <c r="S1637" i="2" s="1"/>
  <c r="T1637" i="2" s="1"/>
  <c r="F1637" i="2" s="1"/>
  <c r="A1637" i="2" s="1"/>
  <c r="R1639" i="2"/>
  <c r="S1639" i="2" s="1"/>
  <c r="T1639" i="2" s="1"/>
  <c r="F1639" i="2" s="1"/>
  <c r="R1641" i="2"/>
  <c r="S1641" i="2" s="1"/>
  <c r="T1641" i="2" s="1"/>
  <c r="F1641" i="2" s="1"/>
  <c r="R1643" i="2"/>
  <c r="S1643" i="2" s="1"/>
  <c r="T1643" i="2" s="1"/>
  <c r="F1643" i="2" s="1"/>
  <c r="R1645" i="2"/>
  <c r="S1645" i="2" s="1"/>
  <c r="T1645" i="2" s="1"/>
  <c r="F1645" i="2" s="1"/>
  <c r="R1647" i="2"/>
  <c r="S1647" i="2" s="1"/>
  <c r="T1647" i="2" s="1"/>
  <c r="F1647" i="2" s="1"/>
  <c r="R1649" i="2"/>
  <c r="S1649" i="2" s="1"/>
  <c r="T1649" i="2" s="1"/>
  <c r="F1649" i="2" s="1"/>
  <c r="R1651" i="2"/>
  <c r="S1651" i="2" s="1"/>
  <c r="T1651" i="2" s="1"/>
  <c r="F1651" i="2" s="1"/>
  <c r="R1653" i="2"/>
  <c r="S1653" i="2" s="1"/>
  <c r="T1653" i="2" s="1"/>
  <c r="R1655" i="2"/>
  <c r="S1655" i="2" s="1"/>
  <c r="T1655" i="2" s="1"/>
  <c r="P1655" i="2" s="1"/>
  <c r="R1657" i="2"/>
  <c r="S1657" i="2" s="1"/>
  <c r="T1657" i="2" s="1"/>
  <c r="R1659" i="2"/>
  <c r="S1659" i="2" s="1"/>
  <c r="T1659" i="2" s="1"/>
  <c r="F1659" i="2" s="1"/>
  <c r="R1661" i="2"/>
  <c r="S1661" i="2" s="1"/>
  <c r="T1661" i="2" s="1"/>
  <c r="F1661" i="2" s="1"/>
  <c r="A1661" i="2" s="1"/>
  <c r="R1663" i="2"/>
  <c r="S1663" i="2" s="1"/>
  <c r="T1663" i="2" s="1"/>
  <c r="F1663" i="2" s="1"/>
  <c r="R1664" i="2"/>
  <c r="S1664" i="2" s="1"/>
  <c r="T1664" i="2" s="1"/>
  <c r="F1664" i="2" s="1"/>
  <c r="R1666" i="2"/>
  <c r="S1666" i="2" s="1"/>
  <c r="T1666" i="2" s="1"/>
  <c r="F1666" i="2" s="1"/>
  <c r="R1668" i="2"/>
  <c r="S1668" i="2" s="1"/>
  <c r="T1668" i="2" s="1"/>
  <c r="F1668" i="2" s="1"/>
  <c r="R1670" i="2"/>
  <c r="S1670" i="2" s="1"/>
  <c r="T1670" i="2" s="1"/>
  <c r="F1670" i="2" s="1"/>
  <c r="R1672" i="2"/>
  <c r="S1672" i="2" s="1"/>
  <c r="T1672" i="2" s="1"/>
  <c r="R1674" i="2"/>
  <c r="S1674" i="2" s="1"/>
  <c r="T1674" i="2" s="1"/>
  <c r="F1674" i="2" s="1"/>
  <c r="R1676" i="2"/>
  <c r="S1676" i="2" s="1"/>
  <c r="T1676" i="2" s="1"/>
  <c r="R1679" i="2"/>
  <c r="S1679" i="2" s="1"/>
  <c r="T1679" i="2" s="1"/>
  <c r="F1679" i="2" s="1"/>
  <c r="R1681" i="2"/>
  <c r="S1681" i="2" s="1"/>
  <c r="T1681" i="2" s="1"/>
  <c r="F1681" i="2" s="1"/>
  <c r="R1683" i="2"/>
  <c r="S1683" i="2" s="1"/>
  <c r="T1683" i="2" s="1"/>
  <c r="F1683" i="2" s="1"/>
  <c r="R1685" i="2"/>
  <c r="S1685" i="2" s="1"/>
  <c r="T1685" i="2" s="1"/>
  <c r="F1685" i="2" s="1"/>
  <c r="A1685" i="2" s="1"/>
  <c r="R1687" i="2"/>
  <c r="S1687" i="2" s="1"/>
  <c r="T1687" i="2" s="1"/>
  <c r="F1687" i="2" s="1"/>
  <c r="R1689" i="2"/>
  <c r="R1691" i="2"/>
  <c r="S1691" i="2" s="1"/>
  <c r="T1691" i="2" s="1"/>
  <c r="F1691" i="2" s="1"/>
  <c r="R1692" i="2"/>
  <c r="S1692" i="2" s="1"/>
  <c r="T1692" i="2" s="1"/>
  <c r="F1692" i="2" s="1"/>
  <c r="R1694" i="2"/>
  <c r="S1694" i="2" s="1"/>
  <c r="T1694" i="2" s="1"/>
  <c r="F1694" i="2" s="1"/>
  <c r="R1697" i="2"/>
  <c r="S1697" i="2" s="1"/>
  <c r="T1697" i="2" s="1"/>
  <c r="F1697" i="2" s="1"/>
  <c r="R1699" i="2"/>
  <c r="S1699" i="2" s="1"/>
  <c r="T1699" i="2" s="1"/>
  <c r="F1699" i="2" s="1"/>
  <c r="R1701" i="2"/>
  <c r="S1701" i="2" s="1"/>
  <c r="T1701" i="2" s="1"/>
  <c r="F1701" i="2" s="1"/>
  <c r="R1703" i="2"/>
  <c r="S1703" i="2" s="1"/>
  <c r="T1703" i="2" s="1"/>
  <c r="F1703" i="2" s="1"/>
  <c r="R1705" i="2"/>
  <c r="S1705" i="2" s="1"/>
  <c r="T1705" i="2" s="1"/>
  <c r="F1705" i="2" s="1"/>
  <c r="R1707" i="2"/>
  <c r="S1707" i="2" s="1"/>
  <c r="T1707" i="2" s="1"/>
  <c r="F1707" i="2" s="1"/>
  <c r="R2916" i="2"/>
  <c r="S2916" i="2" s="1"/>
  <c r="T2916" i="2" s="1"/>
  <c r="F2916" i="2" s="1"/>
  <c r="R1710" i="2"/>
  <c r="S1710" i="2" s="1"/>
  <c r="T1710" i="2" s="1"/>
  <c r="F1710" i="2" s="1"/>
  <c r="R1712" i="2"/>
  <c r="S1712" i="2" s="1"/>
  <c r="T1712" i="2" s="1"/>
  <c r="F1712" i="2" s="1"/>
  <c r="R1714" i="2"/>
  <c r="S1714" i="2" s="1"/>
  <c r="T1714" i="2" s="1"/>
  <c r="F1714" i="2" s="1"/>
  <c r="R1716" i="2"/>
  <c r="S1716" i="2" s="1"/>
  <c r="T1716" i="2" s="1"/>
  <c r="R1718" i="2"/>
  <c r="S1718" i="2" s="1"/>
  <c r="T1718" i="2" s="1"/>
  <c r="P1718" i="2" s="1"/>
  <c r="F1718" i="2" s="1"/>
  <c r="R1721" i="2"/>
  <c r="S1721" i="2" s="1"/>
  <c r="T1721" i="2" s="1"/>
  <c r="F1721" i="2" s="1"/>
  <c r="R1723" i="2"/>
  <c r="S1723" i="2" s="1"/>
  <c r="T1723" i="2" s="1"/>
  <c r="F1723" i="2" s="1"/>
  <c r="R2059" i="2"/>
  <c r="S2059" i="2" s="1"/>
  <c r="T2059" i="2" s="1"/>
  <c r="F2059" i="2" s="1"/>
  <c r="R347" i="2"/>
  <c r="S347" i="2" s="1"/>
  <c r="T347" i="2" s="1"/>
  <c r="F347" i="2" s="1"/>
  <c r="R488" i="2"/>
  <c r="S488" i="2" s="1"/>
  <c r="T488" i="2" s="1"/>
  <c r="F488" i="2" s="1"/>
  <c r="R490" i="2"/>
  <c r="S490" i="2" s="1"/>
  <c r="T490" i="2" s="1"/>
  <c r="F490" i="2" s="1"/>
  <c r="R492" i="2"/>
  <c r="S492" i="2" s="1"/>
  <c r="T492" i="2" s="1"/>
  <c r="R494" i="2"/>
  <c r="S494" i="2" s="1"/>
  <c r="T494" i="2" s="1"/>
  <c r="F494" i="2" s="1"/>
  <c r="R496" i="2"/>
  <c r="S496" i="2" s="1"/>
  <c r="T496" i="2" s="1"/>
  <c r="F496" i="2" s="1"/>
  <c r="R498" i="2"/>
  <c r="S498" i="2" s="1"/>
  <c r="T498" i="2" s="1"/>
  <c r="F498" i="2" s="1"/>
  <c r="R500" i="2"/>
  <c r="S500" i="2" s="1"/>
  <c r="T500" i="2" s="1"/>
  <c r="P500" i="2" s="1"/>
  <c r="F500" i="2" s="1"/>
  <c r="R502" i="2"/>
  <c r="S502" i="2" s="1"/>
  <c r="T502" i="2" s="1"/>
  <c r="F502" i="2" s="1"/>
  <c r="R504" i="2"/>
  <c r="S504" i="2" s="1"/>
  <c r="T504" i="2" s="1"/>
  <c r="F504" i="2" s="1"/>
  <c r="R506" i="2"/>
  <c r="S506" i="2" s="1"/>
  <c r="T506" i="2" s="1"/>
  <c r="F506" i="2" s="1"/>
  <c r="R793" i="2"/>
  <c r="R1914" i="2"/>
  <c r="S1914" i="2" s="1"/>
  <c r="T1914" i="2" s="1"/>
  <c r="F1914" i="2" s="1"/>
  <c r="R948" i="2"/>
  <c r="S948" i="2" s="1"/>
  <c r="T948" i="2" s="1"/>
  <c r="F948" i="2" s="1"/>
  <c r="R1901" i="2"/>
  <c r="S1901" i="2" s="1"/>
  <c r="T1901" i="2" s="1"/>
  <c r="F1901" i="2" s="1"/>
  <c r="R1903" i="2"/>
  <c r="R1907" i="2"/>
  <c r="S1907" i="2" s="1"/>
  <c r="T1907" i="2" s="1"/>
  <c r="F1907" i="2" s="1"/>
  <c r="R2307" i="2"/>
  <c r="S2307" i="2" s="1"/>
  <c r="T2307" i="2" s="1"/>
  <c r="R2309" i="2"/>
  <c r="S2309" i="2" s="1"/>
  <c r="T2309" i="2" s="1"/>
  <c r="F2309" i="2" s="1"/>
  <c r="R3079" i="2"/>
  <c r="L3079" i="2" s="1"/>
  <c r="R1268" i="2"/>
  <c r="S1268" i="2" s="1"/>
  <c r="T1268" i="2" s="1"/>
  <c r="R1876" i="2"/>
  <c r="S1876" i="2" s="1"/>
  <c r="T1876" i="2" s="1"/>
  <c r="F1876" i="2" s="1"/>
  <c r="R2902" i="2"/>
  <c r="S2902" i="2" s="1"/>
  <c r="T2902" i="2" s="1"/>
  <c r="F2902" i="2" s="1"/>
  <c r="R923" i="2"/>
  <c r="S923" i="2" s="1"/>
  <c r="T923" i="2" s="1"/>
  <c r="F923" i="2" s="1"/>
  <c r="R1155" i="2"/>
  <c r="S1155" i="2" s="1"/>
  <c r="T1155" i="2" s="1"/>
  <c r="R2966" i="2"/>
  <c r="S2966" i="2" s="1"/>
  <c r="T2966" i="2" s="1"/>
  <c r="F2966" i="2" s="1"/>
  <c r="R304" i="2"/>
  <c r="S304" i="2" s="1"/>
  <c r="N304" i="2" s="1"/>
  <c r="T304" i="2" s="1"/>
  <c r="F304" i="2" s="1"/>
  <c r="R307" i="2"/>
  <c r="S307" i="2" s="1"/>
  <c r="T307" i="2" s="1"/>
  <c r="P307" i="2" s="1"/>
  <c r="F307" i="2" s="1"/>
  <c r="R734" i="2"/>
  <c r="S734" i="2" s="1"/>
  <c r="T734" i="2" s="1"/>
  <c r="F734" i="2" s="1"/>
  <c r="R807" i="2"/>
  <c r="S807" i="2" s="1"/>
  <c r="T807" i="2" s="1"/>
  <c r="F807" i="2" s="1"/>
  <c r="R1347" i="2"/>
  <c r="L1347" i="2" s="1"/>
  <c r="S1347" i="2" s="1"/>
  <c r="T1347" i="2" s="1"/>
  <c r="R2063" i="2"/>
  <c r="S2063" i="2" s="1"/>
  <c r="T2063" i="2" s="1"/>
  <c r="F2063" i="2" s="1"/>
  <c r="R2509" i="2"/>
  <c r="S2509" i="2" s="1"/>
  <c r="T2509" i="2" s="1"/>
  <c r="F2509" i="2" s="1"/>
  <c r="R2519" i="2"/>
  <c r="S2519" i="2" s="1"/>
  <c r="T2519" i="2" s="1"/>
  <c r="F2519" i="2" s="1"/>
  <c r="R2654" i="2"/>
  <c r="S2654" i="2" s="1"/>
  <c r="T2654" i="2" s="1"/>
  <c r="F2654" i="2" s="1"/>
  <c r="R2657" i="2"/>
  <c r="S2657" i="2" s="1"/>
  <c r="T2657" i="2" s="1"/>
  <c r="F2657" i="2" s="1"/>
  <c r="R2659" i="2"/>
  <c r="S2659" i="2" s="1"/>
  <c r="T2659" i="2" s="1"/>
  <c r="F2659" i="2" s="1"/>
  <c r="R2661" i="2"/>
  <c r="S2661" i="2" s="1"/>
  <c r="T2661" i="2" s="1"/>
  <c r="F2661" i="2" s="1"/>
  <c r="R2673" i="2"/>
  <c r="S2673" i="2" s="1"/>
  <c r="T2673" i="2" s="1"/>
  <c r="F2673" i="2" s="1"/>
  <c r="R2674" i="2"/>
  <c r="S2674" i="2" s="1"/>
  <c r="T2674" i="2" s="1"/>
  <c r="F2674" i="2" s="1"/>
  <c r="R2678" i="2"/>
  <c r="L2678" i="2" s="1"/>
  <c r="S2678" i="2" s="1"/>
  <c r="T2678" i="2" s="1"/>
  <c r="F2678" i="2" s="1"/>
  <c r="R913" i="2"/>
  <c r="L913" i="2" s="1"/>
  <c r="S913" i="2" s="1"/>
  <c r="N913" i="2" s="1"/>
  <c r="T913" i="2" s="1"/>
  <c r="R2681" i="2"/>
  <c r="S2681" i="2" s="1"/>
  <c r="T2681" i="2" s="1"/>
  <c r="F2681" i="2" s="1"/>
  <c r="R2685" i="2"/>
  <c r="R2689" i="2"/>
  <c r="S2689" i="2" s="1"/>
  <c r="T2689" i="2" s="1"/>
  <c r="F2689" i="2" s="1"/>
  <c r="R2691" i="2"/>
  <c r="S2691" i="2" s="1"/>
  <c r="T2691" i="2" s="1"/>
  <c r="F2691" i="2" s="1"/>
  <c r="R2693" i="2"/>
  <c r="S2693" i="2" s="1"/>
  <c r="T2693" i="2" s="1"/>
  <c r="F2693" i="2" s="1"/>
  <c r="R2695" i="2"/>
  <c r="S2695" i="2" s="1"/>
  <c r="T2695" i="2" s="1"/>
  <c r="F2695" i="2" s="1"/>
  <c r="R1187" i="2"/>
  <c r="S1187" i="2" s="1"/>
  <c r="T1187" i="2" s="1"/>
  <c r="P1187" i="2" s="1"/>
  <c r="F1187" i="2" s="1"/>
  <c r="R2747" i="2"/>
  <c r="S2747" i="2" s="1"/>
  <c r="T2747" i="2" s="1"/>
  <c r="F2747" i="2" s="1"/>
  <c r="R2749" i="2"/>
  <c r="S2749" i="2" s="1"/>
  <c r="T2749" i="2" s="1"/>
  <c r="F2749" i="2" s="1"/>
  <c r="R2751" i="2"/>
  <c r="S2751" i="2" s="1"/>
  <c r="T2751" i="2" s="1"/>
  <c r="F2751" i="2" s="1"/>
  <c r="R2754" i="2"/>
  <c r="S2754" i="2" s="1"/>
  <c r="T2754" i="2" s="1"/>
  <c r="F2754" i="2" s="1"/>
  <c r="R2756" i="2"/>
  <c r="S2756" i="2" s="1"/>
  <c r="T2756" i="2" s="1"/>
  <c r="F2756" i="2" s="1"/>
  <c r="R2898" i="2"/>
  <c r="S2898" i="2" s="1"/>
  <c r="T2898" i="2" s="1"/>
  <c r="F2898" i="2" s="1"/>
  <c r="R166" i="2"/>
  <c r="S166" i="2" s="1"/>
  <c r="T166" i="2" s="1"/>
  <c r="F166" i="2" s="1"/>
  <c r="R195" i="2"/>
  <c r="S195" i="2" s="1"/>
  <c r="T195" i="2" s="1"/>
  <c r="F195" i="2" s="1"/>
  <c r="R210" i="2"/>
  <c r="S210" i="2" s="1"/>
  <c r="T210" i="2" s="1"/>
  <c r="F210" i="2" s="1"/>
  <c r="R840" i="2"/>
  <c r="S840" i="2" s="1"/>
  <c r="T840" i="2" s="1"/>
  <c r="F840" i="2" s="1"/>
  <c r="R926" i="2"/>
  <c r="S926" i="2" s="1"/>
  <c r="T926" i="2" s="1"/>
  <c r="F926" i="2" s="1"/>
  <c r="R1888" i="2"/>
  <c r="S1888" i="2" s="1"/>
  <c r="T1888" i="2" s="1"/>
  <c r="F1888" i="2" s="1"/>
  <c r="R244" i="2"/>
  <c r="S244" i="2" s="1"/>
  <c r="T244" i="2" s="1"/>
  <c r="F244" i="2" s="1"/>
  <c r="R270" i="2"/>
  <c r="S270" i="2" s="1"/>
  <c r="T270" i="2" s="1"/>
  <c r="F270" i="2" s="1"/>
  <c r="R739" i="2"/>
  <c r="S739" i="2" s="1"/>
  <c r="T739" i="2" s="1"/>
  <c r="F739" i="2" s="1"/>
  <c r="R743" i="2"/>
  <c r="S743" i="2" s="1"/>
  <c r="T743" i="2" s="1"/>
  <c r="F743" i="2" s="1"/>
  <c r="R859" i="2"/>
  <c r="S859" i="2" s="1"/>
  <c r="T859" i="2" s="1"/>
  <c r="F859" i="2" s="1"/>
  <c r="R873" i="2"/>
  <c r="S873" i="2" s="1"/>
  <c r="T873" i="2" s="1"/>
  <c r="R977" i="2"/>
  <c r="S977" i="2" s="1"/>
  <c r="T977" i="2" s="1"/>
  <c r="F977" i="2" s="1"/>
  <c r="R981" i="2"/>
  <c r="S981" i="2" s="1"/>
  <c r="T981" i="2" s="1"/>
  <c r="F981" i="2" s="1"/>
  <c r="R984" i="2"/>
  <c r="S984" i="2" s="1"/>
  <c r="T984" i="2" s="1"/>
  <c r="F984" i="2" s="1"/>
  <c r="R986" i="2"/>
  <c r="S986" i="2" s="1"/>
  <c r="T986" i="2" s="1"/>
  <c r="F986" i="2" s="1"/>
  <c r="R1091" i="2"/>
  <c r="S1091" i="2" s="1"/>
  <c r="T1091" i="2" s="1"/>
  <c r="F1091" i="2" s="1"/>
  <c r="R1324" i="2"/>
  <c r="S1324" i="2" s="1"/>
  <c r="T1324" i="2" s="1"/>
  <c r="F1324" i="2" s="1"/>
  <c r="R1763" i="2"/>
  <c r="S1763" i="2" s="1"/>
  <c r="T1763" i="2" s="1"/>
  <c r="F1763" i="2" s="1"/>
  <c r="R1765" i="2"/>
  <c r="S1765" i="2" s="1"/>
  <c r="T1765" i="2" s="1"/>
  <c r="R1771" i="2"/>
  <c r="S1771" i="2" s="1"/>
  <c r="T1771" i="2" s="1"/>
  <c r="F1771" i="2" s="1"/>
  <c r="R1768" i="2"/>
  <c r="L1768" i="2" s="1"/>
  <c r="S1768" i="2" s="1"/>
  <c r="T1768" i="2" s="1"/>
  <c r="P1768" i="2" s="1"/>
  <c r="R1770" i="2"/>
  <c r="L1770" i="2" s="1"/>
  <c r="S1770" i="2" s="1"/>
  <c r="T1770" i="2" s="1"/>
  <c r="P1770" i="2" s="1"/>
  <c r="F1770" i="2" s="1"/>
  <c r="R1855" i="2"/>
  <c r="L1855" i="2" s="1"/>
  <c r="S1855" i="2" s="1"/>
  <c r="T1855" i="2" s="1"/>
  <c r="F1855" i="2" s="1"/>
  <c r="R2109" i="2"/>
  <c r="S2109" i="2" s="1"/>
  <c r="T2109" i="2" s="1"/>
  <c r="F2109" i="2" s="1"/>
  <c r="R2122" i="2"/>
  <c r="S2122" i="2" s="1"/>
  <c r="T2122" i="2" s="1"/>
  <c r="F2122" i="2" s="1"/>
  <c r="R2736" i="2"/>
  <c r="S2736" i="2" s="1"/>
  <c r="T2736" i="2" s="1"/>
  <c r="F2736" i="2" s="1"/>
  <c r="R2745" i="2"/>
  <c r="S2745" i="2" s="1"/>
  <c r="T2745" i="2" s="1"/>
  <c r="F2745" i="2" s="1"/>
  <c r="R2748" i="2"/>
  <c r="S2748" i="2" s="1"/>
  <c r="T2748" i="2" s="1"/>
  <c r="F2748" i="2" s="1"/>
  <c r="R2752" i="2"/>
  <c r="S2752" i="2" s="1"/>
  <c r="T2752" i="2" s="1"/>
  <c r="F2752" i="2" s="1"/>
  <c r="R2758" i="2"/>
  <c r="S2758" i="2" s="1"/>
  <c r="T2758" i="2" s="1"/>
  <c r="F2758" i="2" s="1"/>
  <c r="R2766" i="2"/>
  <c r="S2766" i="2" s="1"/>
  <c r="T2766" i="2" s="1"/>
  <c r="F2766" i="2" s="1"/>
  <c r="R2774" i="2"/>
  <c r="S2774" i="2" s="1"/>
  <c r="T2774" i="2" s="1"/>
  <c r="F2774" i="2" s="1"/>
  <c r="R2779" i="2"/>
  <c r="S2779" i="2" s="1"/>
  <c r="T2779" i="2" s="1"/>
  <c r="F2779" i="2" s="1"/>
  <c r="R2781" i="2"/>
  <c r="S2781" i="2" s="1"/>
  <c r="T2781" i="2" s="1"/>
  <c r="F2781" i="2" s="1"/>
  <c r="R2785" i="2"/>
  <c r="S2785" i="2" s="1"/>
  <c r="T2785" i="2" s="1"/>
  <c r="F2785" i="2" s="1"/>
  <c r="R1287" i="2"/>
  <c r="S1287" i="2" s="1"/>
  <c r="R1305" i="2"/>
  <c r="S1305" i="2" s="1"/>
  <c r="T1305" i="2" s="1"/>
  <c r="P1305" i="2" s="1"/>
  <c r="F1305" i="2" s="1"/>
  <c r="R2796" i="2"/>
  <c r="S2796" i="2" s="1"/>
  <c r="T2796" i="2" s="1"/>
  <c r="F2796" i="2" s="1"/>
  <c r="R2800" i="2"/>
  <c r="S2800" i="2" s="1"/>
  <c r="T2800" i="2" s="1"/>
  <c r="F2800" i="2" s="1"/>
  <c r="R2805" i="2"/>
  <c r="S2805" i="2" s="1"/>
  <c r="T2805" i="2" s="1"/>
  <c r="F2805" i="2" s="1"/>
  <c r="R40" i="2"/>
  <c r="S40" i="2" s="1"/>
  <c r="T40" i="2" s="1"/>
  <c r="F40" i="2" s="1"/>
  <c r="R48" i="2"/>
  <c r="S48" i="2" s="1"/>
  <c r="T48" i="2" s="1"/>
  <c r="F48" i="2" s="1"/>
  <c r="R50" i="2"/>
  <c r="S50" i="2" s="1"/>
  <c r="T50" i="2" s="1"/>
  <c r="F50" i="2" s="1"/>
  <c r="R52" i="2"/>
  <c r="S52" i="2" s="1"/>
  <c r="T52" i="2" s="1"/>
  <c r="F52" i="2" s="1"/>
  <c r="R54" i="2"/>
  <c r="S54" i="2" s="1"/>
  <c r="T54" i="2" s="1"/>
  <c r="F54" i="2" s="1"/>
  <c r="R56" i="2"/>
  <c r="S56" i="2" s="1"/>
  <c r="T56" i="2" s="1"/>
  <c r="F56" i="2" s="1"/>
  <c r="R58" i="2"/>
  <c r="S58" i="2" s="1"/>
  <c r="T58" i="2" s="1"/>
  <c r="F58" i="2" s="1"/>
  <c r="R60" i="2"/>
  <c r="S60" i="2" s="1"/>
  <c r="N60" i="2" s="1"/>
  <c r="T60" i="2" s="1"/>
  <c r="F60" i="2" s="1"/>
  <c r="R61" i="2"/>
  <c r="S61" i="2" s="1"/>
  <c r="T61" i="2" s="1"/>
  <c r="F61" i="2" s="1"/>
  <c r="R63" i="2"/>
  <c r="S63" i="2" s="1"/>
  <c r="T63" i="2" s="1"/>
  <c r="F63" i="2" s="1"/>
  <c r="R65" i="2"/>
  <c r="S65" i="2" s="1"/>
  <c r="T65" i="2" s="1"/>
  <c r="F65" i="2" s="1"/>
  <c r="R67" i="2"/>
  <c r="S67" i="2" s="1"/>
  <c r="T67" i="2" s="1"/>
  <c r="F67" i="2" s="1"/>
  <c r="R69" i="2"/>
  <c r="S69" i="2" s="1"/>
  <c r="T69" i="2" s="1"/>
  <c r="F69" i="2" s="1"/>
  <c r="R71" i="2"/>
  <c r="S71" i="2" s="1"/>
  <c r="T71" i="2" s="1"/>
  <c r="F71" i="2" s="1"/>
  <c r="R73" i="2"/>
  <c r="S73" i="2" s="1"/>
  <c r="T73" i="2" s="1"/>
  <c r="F73" i="2" s="1"/>
  <c r="R75" i="2"/>
  <c r="S75" i="2" s="1"/>
  <c r="T75" i="2" s="1"/>
  <c r="F75" i="2" s="1"/>
  <c r="R77" i="2"/>
  <c r="S77" i="2" s="1"/>
  <c r="T77" i="2" s="1"/>
  <c r="F77" i="2" s="1"/>
  <c r="R79" i="2"/>
  <c r="S79" i="2" s="1"/>
  <c r="N79" i="2" s="1"/>
  <c r="T79" i="2" s="1"/>
  <c r="F79" i="2" s="1"/>
  <c r="R81" i="2"/>
  <c r="S81" i="2" s="1"/>
  <c r="T81" i="2" s="1"/>
  <c r="F81" i="2" s="1"/>
  <c r="R519" i="2"/>
  <c r="S519" i="2" s="1"/>
  <c r="T519" i="2" s="1"/>
  <c r="F519" i="2" s="1"/>
  <c r="R521" i="2"/>
  <c r="S521" i="2" s="1"/>
  <c r="T521" i="2" s="1"/>
  <c r="R523" i="2"/>
  <c r="S523" i="2" s="1"/>
  <c r="T523" i="2" s="1"/>
  <c r="F523" i="2" s="1"/>
  <c r="R761" i="2"/>
  <c r="S761" i="2" s="1"/>
  <c r="T761" i="2" s="1"/>
  <c r="F761" i="2" s="1"/>
  <c r="R777" i="2"/>
  <c r="S777" i="2" s="1"/>
  <c r="T777" i="2" s="1"/>
  <c r="F777" i="2" s="1"/>
  <c r="R785" i="2"/>
  <c r="S785" i="2" s="1"/>
  <c r="T785" i="2" s="1"/>
  <c r="F785" i="2" s="1"/>
  <c r="R814" i="2"/>
  <c r="S814" i="2" s="1"/>
  <c r="T814" i="2" s="1"/>
  <c r="F814" i="2" s="1"/>
  <c r="R822" i="2"/>
  <c r="S822" i="2" s="1"/>
  <c r="T822" i="2" s="1"/>
  <c r="F822" i="2" s="1"/>
  <c r="R2643" i="2"/>
  <c r="L2643" i="2" s="1"/>
  <c r="S2643" i="2" s="1"/>
  <c r="T2643" i="2" s="1"/>
  <c r="R858" i="2"/>
  <c r="S858" i="2" s="1"/>
  <c r="T858" i="2" s="1"/>
  <c r="F858" i="2" s="1"/>
  <c r="R860" i="2"/>
  <c r="S860" i="2" s="1"/>
  <c r="T860" i="2" s="1"/>
  <c r="F860" i="2" s="1"/>
  <c r="R871" i="2"/>
  <c r="S871" i="2" s="1"/>
  <c r="T871" i="2" s="1"/>
  <c r="F871" i="2" s="1"/>
  <c r="R1137" i="2"/>
  <c r="S1137" i="2" s="1"/>
  <c r="T1137" i="2" s="1"/>
  <c r="F1137" i="2" s="1"/>
  <c r="A1137" i="2" s="1"/>
  <c r="R1239" i="2"/>
  <c r="S1239" i="2" s="1"/>
  <c r="T1239" i="2" s="1"/>
  <c r="R1304" i="2"/>
  <c r="S1304" i="2" s="1"/>
  <c r="T1304" i="2" s="1"/>
  <c r="F1304" i="2" s="1"/>
  <c r="R1368" i="2"/>
  <c r="S1368" i="2" s="1"/>
  <c r="T1368" i="2" s="1"/>
  <c r="F1368" i="2" s="1"/>
  <c r="R1844" i="2"/>
  <c r="S1844" i="2" s="1"/>
  <c r="R1917" i="2"/>
  <c r="S1917" i="2" s="1"/>
  <c r="R1919" i="2"/>
  <c r="S1919" i="2" s="1"/>
  <c r="T1919" i="2" s="1"/>
  <c r="F1919" i="2" s="1"/>
  <c r="R2013" i="2"/>
  <c r="R2033" i="2"/>
  <c r="S2033" i="2" s="1"/>
  <c r="T2033" i="2" s="1"/>
  <c r="F2033" i="2" s="1"/>
  <c r="R2112" i="2"/>
  <c r="S2112" i="2" s="1"/>
  <c r="T2112" i="2" s="1"/>
  <c r="F2112" i="2" s="1"/>
  <c r="R1923" i="2"/>
  <c r="S1923" i="2" s="1"/>
  <c r="T1923" i="2" s="1"/>
  <c r="F1923" i="2" s="1"/>
  <c r="R2012" i="2"/>
  <c r="R2031" i="2"/>
  <c r="S2031" i="2" s="1"/>
  <c r="T2031" i="2" s="1"/>
  <c r="F2031" i="2" s="1"/>
  <c r="R2759" i="2"/>
  <c r="S2759" i="2" s="1"/>
  <c r="T2759" i="2" s="1"/>
  <c r="F2759" i="2" s="1"/>
  <c r="R2765" i="2"/>
  <c r="S2765" i="2" s="1"/>
  <c r="T2765" i="2" s="1"/>
  <c r="F2765" i="2" s="1"/>
  <c r="R2769" i="2"/>
  <c r="S2769" i="2" s="1"/>
  <c r="T2769" i="2" s="1"/>
  <c r="F2769" i="2" s="1"/>
  <c r="R2772" i="2"/>
  <c r="S2772" i="2" s="1"/>
  <c r="T2772" i="2" s="1"/>
  <c r="F2772" i="2" s="1"/>
  <c r="R2776" i="2"/>
  <c r="S2776" i="2" s="1"/>
  <c r="T2776" i="2" s="1"/>
  <c r="F2776" i="2" s="1"/>
  <c r="R2778" i="2"/>
  <c r="S2778" i="2" s="1"/>
  <c r="T2778" i="2" s="1"/>
  <c r="F2778" i="2" s="1"/>
  <c r="R1281" i="2"/>
  <c r="S1281" i="2" s="1"/>
  <c r="T1281" i="2" s="1"/>
  <c r="F1281" i="2" s="1"/>
  <c r="R2780" i="2"/>
  <c r="S2780" i="2" s="1"/>
  <c r="T2780" i="2" s="1"/>
  <c r="F2780" i="2" s="1"/>
  <c r="R2782" i="2"/>
  <c r="S2782" i="2" s="1"/>
  <c r="T2782" i="2" s="1"/>
  <c r="F2782" i="2" s="1"/>
  <c r="R2784" i="2"/>
  <c r="S2784" i="2" s="1"/>
  <c r="T2784" i="2" s="1"/>
  <c r="F2784" i="2" s="1"/>
  <c r="R1289" i="2"/>
  <c r="S1289" i="2" s="1"/>
  <c r="R1288" i="2"/>
  <c r="S1288" i="2" s="1"/>
  <c r="R2787" i="2"/>
  <c r="S2787" i="2" s="1"/>
  <c r="T2787" i="2" s="1"/>
  <c r="F2787" i="2" s="1"/>
  <c r="R2789" i="2"/>
  <c r="S2789" i="2" s="1"/>
  <c r="T2789" i="2" s="1"/>
  <c r="F2789" i="2" s="1"/>
  <c r="R1322" i="2"/>
  <c r="S1322" i="2" s="1"/>
  <c r="T1322" i="2" s="1"/>
  <c r="F1322" i="2" s="1"/>
  <c r="R2795" i="2"/>
  <c r="S2795" i="2" s="1"/>
  <c r="T2795" i="2" s="1"/>
  <c r="F2795" i="2" s="1"/>
  <c r="R2797" i="2"/>
  <c r="S2797" i="2" s="1"/>
  <c r="T2797" i="2" s="1"/>
  <c r="F2797" i="2" s="1"/>
  <c r="R2799" i="2"/>
  <c r="S2799" i="2" s="1"/>
  <c r="T2799" i="2" s="1"/>
  <c r="F2799" i="2" s="1"/>
  <c r="R2802" i="2"/>
  <c r="S2802" i="2" s="1"/>
  <c r="T2802" i="2" s="1"/>
  <c r="F2802" i="2" s="1"/>
  <c r="R2804" i="2"/>
  <c r="S2804" i="2" s="1"/>
  <c r="T2804" i="2" s="1"/>
  <c r="F2804" i="2" s="1"/>
  <c r="R2806" i="2"/>
  <c r="S2806" i="2" s="1"/>
  <c r="T2806" i="2" s="1"/>
  <c r="F2806" i="2" s="1"/>
  <c r="R2808" i="2"/>
  <c r="S2808" i="2" s="1"/>
  <c r="T2808" i="2" s="1"/>
  <c r="F2808" i="2" s="1"/>
  <c r="R1439" i="2"/>
  <c r="S1439" i="2" s="1"/>
  <c r="T1439" i="2" s="1"/>
  <c r="R2932" i="2"/>
  <c r="S2932" i="2" s="1"/>
  <c r="T2932" i="2" s="1"/>
  <c r="R2934" i="2"/>
  <c r="S2934" i="2" s="1"/>
  <c r="T2934" i="2" s="1"/>
  <c r="F2934" i="2" s="1"/>
  <c r="R23" i="2"/>
  <c r="S23" i="2" s="1"/>
  <c r="T23" i="2" s="1"/>
  <c r="F23" i="2" s="1"/>
  <c r="R851" i="2"/>
  <c r="S851" i="2" s="1"/>
  <c r="R2668" i="2"/>
  <c r="S2668" i="2" s="1"/>
  <c r="R890" i="2"/>
  <c r="S890" i="2" s="1"/>
  <c r="T890" i="2" s="1"/>
  <c r="R939" i="2"/>
  <c r="S939" i="2" s="1"/>
  <c r="T939" i="2" s="1"/>
  <c r="F939" i="2" s="1"/>
  <c r="R952" i="2"/>
  <c r="S952" i="2" s="1"/>
  <c r="T952" i="2" s="1"/>
  <c r="F952" i="2" s="1"/>
  <c r="R968" i="2"/>
  <c r="S968" i="2" s="1"/>
  <c r="T968" i="2" s="1"/>
  <c r="F968" i="2" s="1"/>
  <c r="R988" i="2"/>
  <c r="S988" i="2" s="1"/>
  <c r="T988" i="2" s="1"/>
  <c r="F988" i="2" s="1"/>
  <c r="R990" i="2"/>
  <c r="S990" i="2" s="1"/>
  <c r="T990" i="2" s="1"/>
  <c r="F990" i="2" s="1"/>
  <c r="R992" i="2"/>
  <c r="S992" i="2" s="1"/>
  <c r="T992" i="2" s="1"/>
  <c r="F992" i="2" s="1"/>
  <c r="R996" i="2"/>
  <c r="S996" i="2" s="1"/>
  <c r="T996" i="2" s="1"/>
  <c r="F996" i="2" s="1"/>
  <c r="R999" i="2"/>
  <c r="S999" i="2" s="1"/>
  <c r="T999" i="2" s="1"/>
  <c r="R1004" i="2"/>
  <c r="S1004" i="2" s="1"/>
  <c r="T1004" i="2" s="1"/>
  <c r="F1004" i="2" s="1"/>
  <c r="R2704" i="2"/>
  <c r="R2707" i="2"/>
  <c r="S2707" i="2" s="1"/>
  <c r="T2707" i="2" s="1"/>
  <c r="F2707" i="2" s="1"/>
  <c r="R1007" i="2"/>
  <c r="S1007" i="2" s="1"/>
  <c r="T1007" i="2" s="1"/>
  <c r="F1007" i="2" s="1"/>
  <c r="R1009" i="2"/>
  <c r="S1009" i="2" s="1"/>
  <c r="T1009" i="2" s="1"/>
  <c r="F1009" i="2" s="1"/>
  <c r="R2708" i="2"/>
  <c r="S2708" i="2" s="1"/>
  <c r="T2708" i="2" s="1"/>
  <c r="F2708" i="2" s="1"/>
  <c r="R1012" i="2"/>
  <c r="L1012" i="2" s="1"/>
  <c r="S1012" i="2" s="1"/>
  <c r="T1012" i="2" s="1"/>
  <c r="R1014" i="2"/>
  <c r="S1014" i="2" s="1"/>
  <c r="T1014" i="2" s="1"/>
  <c r="F1014" i="2" s="1"/>
  <c r="R1017" i="2"/>
  <c r="S1017" i="2" s="1"/>
  <c r="T1017" i="2" s="1"/>
  <c r="F1017" i="2" s="1"/>
  <c r="R1019" i="2"/>
  <c r="R1021" i="2"/>
  <c r="S1021" i="2" s="1"/>
  <c r="T1021" i="2" s="1"/>
  <c r="F1021" i="2" s="1"/>
  <c r="R2713" i="2"/>
  <c r="L2713" i="2" s="1"/>
  <c r="S2713" i="2" s="1"/>
  <c r="T2713" i="2" s="1"/>
  <c r="F2713" i="2" s="1"/>
  <c r="R1024" i="2"/>
  <c r="S1024" i="2" s="1"/>
  <c r="T1024" i="2" s="1"/>
  <c r="F1024" i="2" s="1"/>
  <c r="R1026" i="2"/>
  <c r="S1026" i="2" s="1"/>
  <c r="T1026" i="2" s="1"/>
  <c r="F1026" i="2" s="1"/>
  <c r="R1028" i="2"/>
  <c r="S1028" i="2" s="1"/>
  <c r="T1028" i="2" s="1"/>
  <c r="R2714" i="2"/>
  <c r="S2714" i="2" s="1"/>
  <c r="T2714" i="2" s="1"/>
  <c r="F2714" i="2" s="1"/>
  <c r="R1032" i="2"/>
  <c r="S1032" i="2" s="1"/>
  <c r="T1032" i="2" s="1"/>
  <c r="P1032" i="2" s="1"/>
  <c r="F1032" i="2" s="1"/>
  <c r="R1099" i="2"/>
  <c r="S1099" i="2" s="1"/>
  <c r="T1099" i="2" s="1"/>
  <c r="F1099" i="2" s="1"/>
  <c r="R1149" i="2"/>
  <c r="S1149" i="2" s="1"/>
  <c r="T1149" i="2" s="1"/>
  <c r="F1149" i="2" s="1"/>
  <c r="R1177" i="2"/>
  <c r="S1177" i="2" s="1"/>
  <c r="T1177" i="2" s="1"/>
  <c r="R1188" i="2"/>
  <c r="S1188" i="2" s="1"/>
  <c r="T1188" i="2" s="1"/>
  <c r="F1188" i="2" s="1"/>
  <c r="R1197" i="2"/>
  <c r="S1197" i="2" s="1"/>
  <c r="T1197" i="2" s="1"/>
  <c r="F1197" i="2" s="1"/>
  <c r="R1252" i="2"/>
  <c r="S1252" i="2" s="1"/>
  <c r="T1252" i="2" s="1"/>
  <c r="F1252" i="2" s="1"/>
  <c r="A1252" i="2" s="1"/>
  <c r="R1340" i="2"/>
  <c r="S1340" i="2" s="1"/>
  <c r="T1340" i="2" s="1"/>
  <c r="F1340" i="2" s="1"/>
  <c r="R1401" i="2"/>
  <c r="S1401" i="2" s="1"/>
  <c r="T1401" i="2" s="1"/>
  <c r="R1405" i="2"/>
  <c r="S1405" i="2" s="1"/>
  <c r="T1405" i="2" s="1"/>
  <c r="F1405" i="2" s="1"/>
  <c r="R1750" i="2"/>
  <c r="S1750" i="2" s="1"/>
  <c r="T1750" i="2" s="1"/>
  <c r="F1750" i="2" s="1"/>
  <c r="R1752" i="2"/>
  <c r="R1755" i="2"/>
  <c r="L1755" i="2" s="1"/>
  <c r="S1755" i="2" s="1"/>
  <c r="T1755" i="2" s="1"/>
  <c r="F1755" i="2" s="1"/>
  <c r="R1757" i="2"/>
  <c r="S1757" i="2" s="1"/>
  <c r="R1759" i="2"/>
  <c r="S1759" i="2" s="1"/>
  <c r="T1759" i="2" s="1"/>
  <c r="P1759" i="2" s="1"/>
  <c r="F1759" i="2" s="1"/>
  <c r="R1761" i="2"/>
  <c r="S1761" i="2" s="1"/>
  <c r="T1761" i="2" s="1"/>
  <c r="F1761" i="2" s="1"/>
  <c r="R1762" i="2"/>
  <c r="S1762" i="2" s="1"/>
  <c r="T1762" i="2" s="1"/>
  <c r="P1762" i="2" s="1"/>
  <c r="F1762" i="2" s="1"/>
  <c r="R1769" i="2"/>
  <c r="L1769" i="2" s="1"/>
  <c r="S1769" i="2" s="1"/>
  <c r="N1769" i="2" s="1"/>
  <c r="T1769" i="2" s="1"/>
  <c r="F1769" i="2" s="1"/>
  <c r="R318" i="2"/>
  <c r="S318" i="2" s="1"/>
  <c r="T318" i="2" s="1"/>
  <c r="F318" i="2" s="1"/>
  <c r="R2624" i="2"/>
  <c r="S2624" i="2" s="1"/>
  <c r="T2624" i="2" s="1"/>
  <c r="F2624" i="2" s="1"/>
  <c r="R754" i="2"/>
  <c r="S754" i="2" s="1"/>
  <c r="T754" i="2" s="1"/>
  <c r="F754" i="2" s="1"/>
  <c r="R820" i="2"/>
  <c r="S820" i="2" s="1"/>
  <c r="T820" i="2" s="1"/>
  <c r="F820" i="2" s="1"/>
  <c r="R2656" i="2"/>
  <c r="S2656" i="2" s="1"/>
  <c r="T2656" i="2" s="1"/>
  <c r="R1874" i="2"/>
  <c r="S1874" i="2" s="1"/>
  <c r="T1874" i="2" s="1"/>
  <c r="F1874" i="2" s="1"/>
  <c r="R2041" i="2"/>
  <c r="S2041" i="2" s="1"/>
  <c r="T2041" i="2" s="1"/>
  <c r="F2041" i="2" s="1"/>
  <c r="R2079" i="2"/>
  <c r="S2079" i="2" s="1"/>
  <c r="T2079" i="2" s="1"/>
  <c r="P2079" i="2" s="1"/>
  <c r="F2079" i="2" s="1"/>
  <c r="R2729" i="2"/>
  <c r="S2729" i="2" s="1"/>
  <c r="T2729" i="2" s="1"/>
  <c r="F2729" i="2" s="1"/>
  <c r="R2746" i="2"/>
  <c r="S2746" i="2" s="1"/>
  <c r="T2746" i="2" s="1"/>
  <c r="F2746" i="2" s="1"/>
  <c r="R2755" i="2"/>
  <c r="S2755" i="2" s="1"/>
  <c r="T2755" i="2" s="1"/>
  <c r="F2755" i="2" s="1"/>
  <c r="R2770" i="2"/>
  <c r="S2770" i="2" s="1"/>
  <c r="T2770" i="2" s="1"/>
  <c r="F2770" i="2" s="1"/>
  <c r="R1282" i="2"/>
  <c r="S1282" i="2" s="1"/>
  <c r="R1286" i="2"/>
  <c r="S1286" i="2" s="1"/>
  <c r="R1323" i="2"/>
  <c r="S1323" i="2" s="1"/>
  <c r="T1323" i="2" s="1"/>
  <c r="F1323" i="2" s="1"/>
  <c r="R2803" i="2"/>
  <c r="S2803" i="2" s="1"/>
  <c r="T2803" i="2" s="1"/>
  <c r="F2803" i="2" s="1"/>
  <c r="R2943" i="2"/>
  <c r="S2943" i="2" s="1"/>
  <c r="T2943" i="2" s="1"/>
  <c r="F2943" i="2" s="1"/>
  <c r="A2943" i="2" s="1"/>
  <c r="R24" i="2"/>
  <c r="S24" i="2" s="1"/>
  <c r="T24" i="2" s="1"/>
  <c r="F24" i="2" s="1"/>
  <c r="R129" i="2"/>
  <c r="S129" i="2" s="1"/>
  <c r="T129" i="2" s="1"/>
  <c r="F129" i="2" s="1"/>
  <c r="R132" i="2"/>
  <c r="S132" i="2" s="1"/>
  <c r="T132" i="2" s="1"/>
  <c r="F132" i="2" s="1"/>
  <c r="R136" i="2"/>
  <c r="S136" i="2" s="1"/>
  <c r="T136" i="2" s="1"/>
  <c r="F136" i="2" s="1"/>
  <c r="R190" i="2"/>
  <c r="S190" i="2" s="1"/>
  <c r="T190" i="2" s="1"/>
  <c r="F190" i="2" s="1"/>
  <c r="R204" i="2"/>
  <c r="S204" i="2" s="1"/>
  <c r="T204" i="2" s="1"/>
  <c r="F204" i="2" s="1"/>
  <c r="R209" i="2"/>
  <c r="S209" i="2" s="1"/>
  <c r="T209" i="2" s="1"/>
  <c r="F209" i="2" s="1"/>
  <c r="R211" i="2"/>
  <c r="S211" i="2" s="1"/>
  <c r="T211" i="2" s="1"/>
  <c r="F211" i="2" s="1"/>
  <c r="R234" i="2"/>
  <c r="S234" i="2" s="1"/>
  <c r="T234" i="2" s="1"/>
  <c r="F234" i="2" s="1"/>
  <c r="R240" i="2"/>
  <c r="S240" i="2" s="1"/>
  <c r="T240" i="2" s="1"/>
  <c r="F240" i="2" s="1"/>
  <c r="R267" i="2"/>
  <c r="S267" i="2" s="1"/>
  <c r="T267" i="2" s="1"/>
  <c r="F267" i="2" s="1"/>
  <c r="R272" i="2"/>
  <c r="S272" i="2" s="1"/>
  <c r="T272" i="2" s="1"/>
  <c r="F272" i="2" s="1"/>
  <c r="R444" i="2"/>
  <c r="S444" i="2" s="1"/>
  <c r="T444" i="2" s="1"/>
  <c r="F444" i="2" s="1"/>
  <c r="R2529" i="2"/>
  <c r="S2529" i="2" s="1"/>
  <c r="T2529" i="2" s="1"/>
  <c r="F2529" i="2" s="1"/>
  <c r="R549" i="2"/>
  <c r="S549" i="2" s="1"/>
  <c r="T549" i="2" s="1"/>
  <c r="F549" i="2" s="1"/>
  <c r="R550" i="2"/>
  <c r="S550" i="2" s="1"/>
  <c r="T550" i="2" s="1"/>
  <c r="F550" i="2" s="1"/>
  <c r="A550" i="2" s="1"/>
  <c r="R2546" i="2"/>
  <c r="L2546" i="2" s="1"/>
  <c r="S2546" i="2" s="1"/>
  <c r="R553" i="2"/>
  <c r="S553" i="2" s="1"/>
  <c r="T553" i="2" s="1"/>
  <c r="P553" i="2" s="1"/>
  <c r="F553" i="2" s="1"/>
  <c r="R2627" i="2"/>
  <c r="L2627" i="2" s="1"/>
  <c r="S2627" i="2" s="1"/>
  <c r="T2627" i="2" s="1"/>
  <c r="F2627" i="2" s="1"/>
  <c r="R770" i="2"/>
  <c r="S770" i="2" s="1"/>
  <c r="T770" i="2" s="1"/>
  <c r="F770" i="2" s="1"/>
  <c r="R815" i="2"/>
  <c r="S815" i="2" s="1"/>
  <c r="T815" i="2" s="1"/>
  <c r="F815" i="2" s="1"/>
  <c r="R933" i="2"/>
  <c r="S933" i="2" s="1"/>
  <c r="T933" i="2" s="1"/>
  <c r="F933" i="2" s="1"/>
  <c r="R2683" i="2"/>
  <c r="S2683" i="2" s="1"/>
  <c r="T2683" i="2" s="1"/>
  <c r="F2683" i="2" s="1"/>
  <c r="R942" i="2"/>
  <c r="L942" i="2" s="1"/>
  <c r="R955" i="2"/>
  <c r="L955" i="2" s="1"/>
  <c r="S955" i="2" s="1"/>
  <c r="T955" i="2" s="1"/>
  <c r="R966" i="2"/>
  <c r="S966" i="2" s="1"/>
  <c r="R978" i="2"/>
  <c r="S978" i="2" s="1"/>
  <c r="T978" i="2" s="1"/>
  <c r="F978" i="2" s="1"/>
  <c r="R982" i="2"/>
  <c r="S982" i="2" s="1"/>
  <c r="T982" i="2" s="1"/>
  <c r="R987" i="2"/>
  <c r="S987" i="2" s="1"/>
  <c r="T987" i="2" s="1"/>
  <c r="R989" i="2"/>
  <c r="S989" i="2" s="1"/>
  <c r="T989" i="2" s="1"/>
  <c r="F989" i="2" s="1"/>
  <c r="R991" i="2"/>
  <c r="S991" i="2" s="1"/>
  <c r="T991" i="2" s="1"/>
  <c r="F991" i="2" s="1"/>
  <c r="R993" i="2"/>
  <c r="S993" i="2" s="1"/>
  <c r="T993" i="2" s="1"/>
  <c r="F993" i="2" s="1"/>
  <c r="R998" i="2"/>
  <c r="R1000" i="2"/>
  <c r="S1000" i="2" s="1"/>
  <c r="T1000" i="2" s="1"/>
  <c r="F1000" i="2" s="1"/>
  <c r="R1005" i="2"/>
  <c r="S1005" i="2" s="1"/>
  <c r="R2705" i="2"/>
  <c r="L2705" i="2" s="1"/>
  <c r="S2705" i="2" s="1"/>
  <c r="T2705" i="2" s="1"/>
  <c r="F2705" i="2" s="1"/>
  <c r="R1006" i="2"/>
  <c r="S1006" i="2" s="1"/>
  <c r="T1006" i="2" s="1"/>
  <c r="P1006" i="2" s="1"/>
  <c r="F1006" i="2" s="1"/>
  <c r="R1008" i="2"/>
  <c r="S1008" i="2" s="1"/>
  <c r="T1008" i="2" s="1"/>
  <c r="F1008" i="2" s="1"/>
  <c r="R1010" i="2"/>
  <c r="L1010" i="2" s="1"/>
  <c r="S1010" i="2" s="1"/>
  <c r="T1010" i="2" s="1"/>
  <c r="F1010" i="2" s="1"/>
  <c r="R1011" i="2"/>
  <c r="S1011" i="2" s="1"/>
  <c r="T1011" i="2" s="1"/>
  <c r="F1011" i="2" s="1"/>
  <c r="R1013" i="2"/>
  <c r="S1013" i="2" s="1"/>
  <c r="T1013" i="2" s="1"/>
  <c r="R1016" i="2"/>
  <c r="S1016" i="2" s="1"/>
  <c r="T1016" i="2" s="1"/>
  <c r="F1016" i="2" s="1"/>
  <c r="R1018" i="2"/>
  <c r="S1018" i="2" s="1"/>
  <c r="T1018" i="2" s="1"/>
  <c r="F1018" i="2" s="1"/>
  <c r="R1020" i="2"/>
  <c r="S1020" i="2" s="1"/>
  <c r="T1020" i="2" s="1"/>
  <c r="F1020" i="2" s="1"/>
  <c r="R1022" i="2"/>
  <c r="S1022" i="2" s="1"/>
  <c r="T1022" i="2" s="1"/>
  <c r="F1022" i="2" s="1"/>
  <c r="R1023" i="2"/>
  <c r="S1023" i="2" s="1"/>
  <c r="T1023" i="2" s="1"/>
  <c r="F1023" i="2" s="1"/>
  <c r="R1025" i="2"/>
  <c r="S1025" i="2" s="1"/>
  <c r="T1025" i="2" s="1"/>
  <c r="F1025" i="2" s="1"/>
  <c r="R1027" i="2"/>
  <c r="R1029" i="2"/>
  <c r="S1029" i="2" s="1"/>
  <c r="R1030" i="2"/>
  <c r="S1030" i="2" s="1"/>
  <c r="T1030" i="2" s="1"/>
  <c r="F1030" i="2" s="1"/>
  <c r="R1083" i="2"/>
  <c r="S1083" i="2" s="1"/>
  <c r="T1083" i="2" s="1"/>
  <c r="F1083" i="2" s="1"/>
  <c r="R1127" i="2"/>
  <c r="S1127" i="2" s="1"/>
  <c r="T1127" i="2" s="1"/>
  <c r="F1127" i="2" s="1"/>
  <c r="R2740" i="2"/>
  <c r="R1223" i="2"/>
  <c r="S1223" i="2" s="1"/>
  <c r="T1223" i="2" s="1"/>
  <c r="F1223" i="2" s="1"/>
  <c r="R1355" i="2"/>
  <c r="R1872" i="2"/>
  <c r="S1872" i="2" s="1"/>
  <c r="T1872" i="2" s="1"/>
  <c r="F1872" i="2" s="1"/>
  <c r="R1915" i="2"/>
  <c r="S1915" i="2" s="1"/>
  <c r="T1915" i="2" s="1"/>
  <c r="F1915" i="2" s="1"/>
  <c r="R2037" i="2"/>
  <c r="S2037" i="2" s="1"/>
  <c r="T2037" i="2" s="1"/>
  <c r="F2037" i="2" s="1"/>
  <c r="R2047" i="2"/>
  <c r="S2047" i="2" s="1"/>
  <c r="T2047" i="2" s="1"/>
  <c r="F2047" i="2" s="1"/>
  <c r="R170" i="2"/>
  <c r="S170" i="2" s="1"/>
  <c r="T170" i="2" s="1"/>
  <c r="F170" i="2" s="1"/>
  <c r="R248" i="2"/>
  <c r="S248" i="2" s="1"/>
  <c r="T248" i="2" s="1"/>
  <c r="F248" i="2" s="1"/>
  <c r="R795" i="2"/>
  <c r="S795" i="2" s="1"/>
  <c r="T795" i="2" s="1"/>
  <c r="F795" i="2" s="1"/>
  <c r="R803" i="2"/>
  <c r="S803" i="2" s="1"/>
  <c r="T803" i="2" s="1"/>
  <c r="F803" i="2" s="1"/>
  <c r="R839" i="2"/>
  <c r="S839" i="2" s="1"/>
  <c r="T839" i="2" s="1"/>
  <c r="R1819" i="2"/>
  <c r="S1819" i="2" s="1"/>
  <c r="T1819" i="2" s="1"/>
  <c r="F1819" i="2" s="1"/>
  <c r="R1821" i="2"/>
  <c r="S1821" i="2" s="1"/>
  <c r="T1821" i="2" s="1"/>
  <c r="F1821" i="2" s="1"/>
  <c r="R1823" i="2"/>
  <c r="S1823" i="2" s="1"/>
  <c r="T1823" i="2" s="1"/>
  <c r="R1825" i="2"/>
  <c r="S1825" i="2" s="1"/>
  <c r="T1825" i="2" s="1"/>
  <c r="F1825" i="2" s="1"/>
  <c r="R1827" i="2"/>
  <c r="R1830" i="2"/>
  <c r="L1830" i="2" s="1"/>
  <c r="S1830" i="2" s="1"/>
  <c r="T1830" i="2" s="1"/>
  <c r="F1830" i="2" s="1"/>
  <c r="R2968" i="2"/>
  <c r="S2968" i="2" s="1"/>
  <c r="T2968" i="2" s="1"/>
  <c r="F2968" i="2" s="1"/>
  <c r="A2968" i="2" s="1"/>
  <c r="R1836" i="2"/>
  <c r="S1836" i="2" s="1"/>
  <c r="R2987" i="2"/>
  <c r="S2987" i="2" s="1"/>
  <c r="T2987" i="2" s="1"/>
  <c r="R2124" i="2"/>
  <c r="S2124" i="2" s="1"/>
  <c r="T2124" i="2" s="1"/>
  <c r="F2124" i="2" s="1"/>
  <c r="R2126" i="2"/>
  <c r="R2127" i="2"/>
  <c r="S2127" i="2" s="1"/>
  <c r="T2127" i="2" s="1"/>
  <c r="F2127" i="2" s="1"/>
  <c r="R2133" i="2"/>
  <c r="S2133" i="2" s="1"/>
  <c r="T2133" i="2" s="1"/>
  <c r="F2133" i="2" s="1"/>
  <c r="R2131" i="2"/>
  <c r="S2131" i="2" s="1"/>
  <c r="T2131" i="2" s="1"/>
  <c r="F2131" i="2" s="1"/>
  <c r="R2129" i="2"/>
  <c r="S2129" i="2" s="1"/>
  <c r="T2129" i="2" s="1"/>
  <c r="F2129" i="2" s="1"/>
  <c r="R2142" i="2"/>
  <c r="S2142" i="2" s="1"/>
  <c r="T2142" i="2" s="1"/>
  <c r="F2142" i="2" s="1"/>
  <c r="R3056" i="2"/>
  <c r="S3056" i="2" s="1"/>
  <c r="T3056" i="2" s="1"/>
  <c r="F3056" i="2" s="1"/>
  <c r="R2139" i="2"/>
  <c r="S2139" i="2" s="1"/>
  <c r="T2139" i="2" s="1"/>
  <c r="F2139" i="2" s="1"/>
  <c r="R2135" i="2"/>
  <c r="R2149" i="2"/>
  <c r="S2149" i="2" s="1"/>
  <c r="T2149" i="2" s="1"/>
  <c r="F2149" i="2" s="1"/>
  <c r="R2147" i="2"/>
  <c r="S2147" i="2" s="1"/>
  <c r="T2147" i="2" s="1"/>
  <c r="F2147" i="2" s="1"/>
  <c r="R2153" i="2"/>
  <c r="S2153" i="2" s="1"/>
  <c r="T2153" i="2" s="1"/>
  <c r="F2153" i="2" s="1"/>
  <c r="R2155" i="2"/>
  <c r="R2157" i="2"/>
  <c r="R2161" i="2"/>
  <c r="S2161" i="2" s="1"/>
  <c r="T2161" i="2" s="1"/>
  <c r="F2161" i="2" s="1"/>
  <c r="R2163" i="2"/>
  <c r="L2163" i="2" s="1"/>
  <c r="S2163" i="2" s="1"/>
  <c r="T2163" i="2" s="1"/>
  <c r="F2163" i="2" s="1"/>
  <c r="R1499" i="2"/>
  <c r="R2877" i="2"/>
  <c r="S2877" i="2" s="1"/>
  <c r="T2877" i="2" s="1"/>
  <c r="F2877" i="2" s="1"/>
  <c r="R2879" i="2"/>
  <c r="S2879" i="2" s="1"/>
  <c r="T2879" i="2" s="1"/>
  <c r="F2879" i="2" s="1"/>
  <c r="R2920" i="2"/>
  <c r="S2920" i="2" s="1"/>
  <c r="T2920" i="2" s="1"/>
  <c r="F2920" i="2" s="1"/>
  <c r="R254" i="2"/>
  <c r="S254" i="2" s="1"/>
  <c r="T254" i="2" s="1"/>
  <c r="P254" i="2" s="1"/>
  <c r="F254" i="2" s="1"/>
  <c r="R373" i="2"/>
  <c r="S373" i="2" s="1"/>
  <c r="T373" i="2" s="1"/>
  <c r="F373" i="2" s="1"/>
  <c r="R397" i="2"/>
  <c r="S397" i="2" s="1"/>
  <c r="T397" i="2" s="1"/>
  <c r="F397" i="2" s="1"/>
  <c r="R732" i="2"/>
  <c r="S732" i="2" s="1"/>
  <c r="T732" i="2" s="1"/>
  <c r="F732" i="2" s="1"/>
  <c r="R741" i="2"/>
  <c r="S741" i="2" s="1"/>
  <c r="R747" i="2"/>
  <c r="S747" i="2" s="1"/>
  <c r="T747" i="2" s="1"/>
  <c r="F747" i="2" s="1"/>
  <c r="R753" i="2"/>
  <c r="S753" i="2" s="1"/>
  <c r="T753" i="2" s="1"/>
  <c r="F753" i="2" s="1"/>
  <c r="R768" i="2"/>
  <c r="S768" i="2" s="1"/>
  <c r="T768" i="2" s="1"/>
  <c r="F768" i="2" s="1"/>
  <c r="R800" i="2"/>
  <c r="L800" i="2" s="1"/>
  <c r="S800" i="2" s="1"/>
  <c r="T800" i="2" s="1"/>
  <c r="P800" i="2" s="1"/>
  <c r="F800" i="2" s="1"/>
  <c r="R760" i="2"/>
  <c r="S760" i="2" s="1"/>
  <c r="T760" i="2" s="1"/>
  <c r="F760" i="2" s="1"/>
  <c r="R833" i="2"/>
  <c r="S833" i="2" s="1"/>
  <c r="T833" i="2" s="1"/>
  <c r="F833" i="2" s="1"/>
  <c r="R975" i="2"/>
  <c r="S975" i="2" s="1"/>
  <c r="T975" i="2" s="1"/>
  <c r="F975" i="2" s="1"/>
  <c r="R2368" i="2"/>
  <c r="S2368" i="2" s="1"/>
  <c r="R120" i="2"/>
  <c r="S120" i="2" s="1"/>
  <c r="T120" i="2" s="1"/>
  <c r="F120" i="2" s="1"/>
  <c r="R122" i="2"/>
  <c r="S122" i="2" s="1"/>
  <c r="T122" i="2" s="1"/>
  <c r="F122" i="2" s="1"/>
  <c r="R150" i="2"/>
  <c r="S150" i="2" s="1"/>
  <c r="T150" i="2" s="1"/>
  <c r="F150" i="2" s="1"/>
  <c r="R164" i="2"/>
  <c r="S164" i="2" s="1"/>
  <c r="T164" i="2" s="1"/>
  <c r="F164" i="2" s="1"/>
  <c r="R184" i="2"/>
  <c r="S184" i="2" s="1"/>
  <c r="T184" i="2" s="1"/>
  <c r="F184" i="2" s="1"/>
  <c r="R238" i="2"/>
  <c r="S238" i="2" s="1"/>
  <c r="T238" i="2" s="1"/>
  <c r="F238" i="2" s="1"/>
  <c r="R368" i="2"/>
  <c r="S368" i="2" s="1"/>
  <c r="T368" i="2" s="1"/>
  <c r="F368" i="2" s="1"/>
  <c r="R381" i="2"/>
  <c r="R412" i="2"/>
  <c r="S412" i="2" s="1"/>
  <c r="T412" i="2" s="1"/>
  <c r="F412" i="2" s="1"/>
  <c r="R763" i="2"/>
  <c r="S763" i="2" s="1"/>
  <c r="T763" i="2" s="1"/>
  <c r="F763" i="2" s="1"/>
  <c r="R776" i="2"/>
  <c r="S776" i="2" s="1"/>
  <c r="T776" i="2" s="1"/>
  <c r="F776" i="2" s="1"/>
  <c r="R778" i="2"/>
  <c r="S778" i="2" s="1"/>
  <c r="T778" i="2" s="1"/>
  <c r="F778" i="2" s="1"/>
  <c r="R794" i="2"/>
  <c r="S794" i="2" s="1"/>
  <c r="T794" i="2" s="1"/>
  <c r="F794" i="2" s="1"/>
  <c r="R806" i="2"/>
  <c r="S806" i="2" s="1"/>
  <c r="T806" i="2" s="1"/>
  <c r="F806" i="2" s="1"/>
  <c r="R808" i="2"/>
  <c r="S808" i="2" s="1"/>
  <c r="T808" i="2" s="1"/>
  <c r="F808" i="2" s="1"/>
  <c r="R821" i="2"/>
  <c r="S821" i="2" s="1"/>
  <c r="R979" i="2"/>
  <c r="S979" i="2" s="1"/>
  <c r="T979" i="2" s="1"/>
  <c r="F979" i="2" s="1"/>
  <c r="R165" i="2"/>
  <c r="S165" i="2" s="1"/>
  <c r="T165" i="2" s="1"/>
  <c r="F165" i="2" s="1"/>
  <c r="R224" i="2"/>
  <c r="S224" i="2" s="1"/>
  <c r="T224" i="2" s="1"/>
  <c r="F224" i="2" s="1"/>
  <c r="R256" i="2"/>
  <c r="S256" i="2" s="1"/>
  <c r="T256" i="2" s="1"/>
  <c r="P256" i="2" s="1"/>
  <c r="F256" i="2" s="1"/>
  <c r="R39" i="2"/>
  <c r="S39" i="2" s="1"/>
  <c r="T39" i="2" s="1"/>
  <c r="F39" i="2" s="1"/>
  <c r="R135" i="2"/>
  <c r="L135" i="2" s="1"/>
  <c r="S135" i="2" s="1"/>
  <c r="T135" i="2" s="1"/>
  <c r="F135" i="2" s="1"/>
  <c r="R153" i="2"/>
  <c r="S153" i="2" s="1"/>
  <c r="T153" i="2" s="1"/>
  <c r="F153" i="2" s="1"/>
  <c r="R169" i="2"/>
  <c r="S169" i="2" s="1"/>
  <c r="T169" i="2" s="1"/>
  <c r="F169" i="2" s="1"/>
  <c r="R175" i="2"/>
  <c r="S175" i="2" s="1"/>
  <c r="T175" i="2" s="1"/>
  <c r="F175" i="2" s="1"/>
  <c r="R181" i="2"/>
  <c r="S181" i="2" s="1"/>
  <c r="T181" i="2" s="1"/>
  <c r="F181" i="2" s="1"/>
  <c r="R188" i="2"/>
  <c r="S188" i="2" s="1"/>
  <c r="T188" i="2" s="1"/>
  <c r="F188" i="2" s="1"/>
  <c r="R233" i="2"/>
  <c r="S233" i="2" s="1"/>
  <c r="R242" i="2"/>
  <c r="S242" i="2" s="1"/>
  <c r="T242" i="2" s="1"/>
  <c r="F242" i="2" s="1"/>
  <c r="R2380" i="2"/>
  <c r="S2380" i="2" s="1"/>
  <c r="T2380" i="2" s="1"/>
  <c r="F2380" i="2" s="1"/>
  <c r="R332" i="2"/>
  <c r="S332" i="2" s="1"/>
  <c r="T332" i="2" s="1"/>
  <c r="F332" i="2" s="1"/>
  <c r="R428" i="2"/>
  <c r="S428" i="2" s="1"/>
  <c r="T428" i="2" s="1"/>
  <c r="F428" i="2" s="1"/>
  <c r="R2512" i="2"/>
  <c r="S2512" i="2" s="1"/>
  <c r="T2512" i="2" s="1"/>
  <c r="F2512" i="2" s="1"/>
  <c r="R528" i="2"/>
  <c r="S528" i="2" s="1"/>
  <c r="T528" i="2" s="1"/>
  <c r="F528" i="2" s="1"/>
  <c r="R531" i="2"/>
  <c r="S531" i="2" s="1"/>
  <c r="T531" i="2" s="1"/>
  <c r="F531" i="2" s="1"/>
  <c r="R533" i="2"/>
  <c r="S533" i="2" s="1"/>
  <c r="T533" i="2" s="1"/>
  <c r="P533" i="2" s="1"/>
  <c r="F533" i="2" s="1"/>
  <c r="R535" i="2"/>
  <c r="S535" i="2" s="1"/>
  <c r="T535" i="2" s="1"/>
  <c r="F535" i="2" s="1"/>
  <c r="R537" i="2"/>
  <c r="S537" i="2" s="1"/>
  <c r="R539" i="2"/>
  <c r="S539" i="2" s="1"/>
  <c r="T539" i="2" s="1"/>
  <c r="F539" i="2" s="1"/>
  <c r="R2561" i="2"/>
  <c r="L2561" i="2" s="1"/>
  <c r="S2561" i="2" s="1"/>
  <c r="T2561" i="2" s="1"/>
  <c r="F2561" i="2" s="1"/>
  <c r="R2562" i="2"/>
  <c r="S2562" i="2" s="1"/>
  <c r="T2562" i="2" s="1"/>
  <c r="F2562" i="2" s="1"/>
  <c r="R576" i="2"/>
  <c r="S576" i="2" s="1"/>
  <c r="T576" i="2" s="1"/>
  <c r="F576" i="2" s="1"/>
  <c r="R578" i="2"/>
  <c r="S578" i="2" s="1"/>
  <c r="T578" i="2" s="1"/>
  <c r="F578" i="2" s="1"/>
  <c r="R580" i="2"/>
  <c r="S580" i="2" s="1"/>
  <c r="R651" i="2"/>
  <c r="R653" i="2"/>
  <c r="S653" i="2" s="1"/>
  <c r="T653" i="2" s="1"/>
  <c r="F653" i="2" s="1"/>
  <c r="R655" i="2"/>
  <c r="S655" i="2" s="1"/>
  <c r="T655" i="2" s="1"/>
  <c r="F655" i="2" s="1"/>
  <c r="R657" i="2"/>
  <c r="S657" i="2" s="1"/>
  <c r="T657" i="2" s="1"/>
  <c r="R659" i="2"/>
  <c r="S659" i="2" s="1"/>
  <c r="T659" i="2" s="1"/>
  <c r="F659" i="2" s="1"/>
  <c r="R733" i="2"/>
  <c r="S733" i="2" s="1"/>
  <c r="T733" i="2" s="1"/>
  <c r="F733" i="2" s="1"/>
  <c r="R742" i="2"/>
  <c r="S742" i="2" s="1"/>
  <c r="T742" i="2" s="1"/>
  <c r="F742" i="2" s="1"/>
  <c r="R755" i="2"/>
  <c r="S755" i="2" s="1"/>
  <c r="R762" i="2"/>
  <c r="S762" i="2" s="1"/>
  <c r="T762" i="2" s="1"/>
  <c r="F762" i="2" s="1"/>
  <c r="R769" i="2"/>
  <c r="S769" i="2" s="1"/>
  <c r="T769" i="2" s="1"/>
  <c r="F769" i="2" s="1"/>
  <c r="R784" i="2"/>
  <c r="S784" i="2" s="1"/>
  <c r="T784" i="2" s="1"/>
  <c r="F784" i="2" s="1"/>
  <c r="R786" i="2"/>
  <c r="S786" i="2" s="1"/>
  <c r="T786" i="2" s="1"/>
  <c r="F786" i="2" s="1"/>
  <c r="R802" i="2"/>
  <c r="S802" i="2" s="1"/>
  <c r="T802" i="2" s="1"/>
  <c r="F802" i="2" s="1"/>
  <c r="R816" i="2"/>
  <c r="S816" i="2" s="1"/>
  <c r="T816" i="2" s="1"/>
  <c r="F816" i="2" s="1"/>
  <c r="R830" i="2"/>
  <c r="L830" i="2" s="1"/>
  <c r="S830" i="2" s="1"/>
  <c r="N830" i="2" s="1"/>
  <c r="T830" i="2" s="1"/>
  <c r="S2645" i="2"/>
  <c r="R834" i="2"/>
  <c r="S834" i="2" s="1"/>
  <c r="T834" i="2" s="1"/>
  <c r="F834" i="2" s="1"/>
  <c r="R847" i="2"/>
  <c r="S847" i="2" s="1"/>
  <c r="T847" i="2" s="1"/>
  <c r="F847" i="2" s="1"/>
  <c r="R863" i="2"/>
  <c r="S863" i="2" s="1"/>
  <c r="T863" i="2" s="1"/>
  <c r="F863" i="2" s="1"/>
  <c r="R886" i="2"/>
  <c r="S886" i="2" s="1"/>
  <c r="T886" i="2" s="1"/>
  <c r="F886" i="2" s="1"/>
  <c r="R891" i="2"/>
  <c r="R904" i="2"/>
  <c r="L904" i="2" s="1"/>
  <c r="S904" i="2" s="1"/>
  <c r="T904" i="2" s="1"/>
  <c r="P904" i="2" s="1"/>
  <c r="F904" i="2" s="1"/>
  <c r="R922" i="2"/>
  <c r="S922" i="2" s="1"/>
  <c r="T922" i="2" s="1"/>
  <c r="R2679" i="2"/>
  <c r="L2679" i="2" s="1"/>
  <c r="S2679" i="2" s="1"/>
  <c r="T2679" i="2" s="1"/>
  <c r="F2679" i="2" s="1"/>
  <c r="R2684" i="2"/>
  <c r="S2684" i="2" s="1"/>
  <c r="T2684" i="2" s="1"/>
  <c r="F2684" i="2" s="1"/>
  <c r="R949" i="2"/>
  <c r="S949" i="2" s="1"/>
  <c r="T949" i="2" s="1"/>
  <c r="F949" i="2" s="1"/>
  <c r="R951" i="2"/>
  <c r="S951" i="2" s="1"/>
  <c r="T951" i="2" s="1"/>
  <c r="F951" i="2" s="1"/>
  <c r="R980" i="2"/>
  <c r="S980" i="2" s="1"/>
  <c r="T980" i="2" s="1"/>
  <c r="F980" i="2" s="1"/>
  <c r="R1035" i="2"/>
  <c r="S1035" i="2" s="1"/>
  <c r="T1035" i="2" s="1"/>
  <c r="P1035" i="2" s="1"/>
  <c r="F1035" i="2" s="1"/>
  <c r="R1038" i="2"/>
  <c r="S1038" i="2" s="1"/>
  <c r="R1039" i="2"/>
  <c r="R1045" i="2"/>
  <c r="S1045" i="2" s="1"/>
  <c r="R1047" i="2"/>
  <c r="R2725" i="2"/>
  <c r="R1050" i="2"/>
  <c r="S1050" i="2" s="1"/>
  <c r="R1053" i="2"/>
  <c r="S1053" i="2" s="1"/>
  <c r="T1053" i="2" s="1"/>
  <c r="F1053" i="2" s="1"/>
  <c r="R1055" i="2"/>
  <c r="S1055" i="2" s="1"/>
  <c r="T1055" i="2" s="1"/>
  <c r="F1055" i="2" s="1"/>
  <c r="R1057" i="2"/>
  <c r="L1057" i="2" s="1"/>
  <c r="S1057" i="2" s="1"/>
  <c r="N1057" i="2" s="1"/>
  <c r="T1057" i="2" s="1"/>
  <c r="F1057" i="2" s="1"/>
  <c r="R1059" i="2"/>
  <c r="S1059" i="2" s="1"/>
  <c r="T1059" i="2" s="1"/>
  <c r="F1059" i="2" s="1"/>
  <c r="R1062" i="2"/>
  <c r="S1062" i="2" s="1"/>
  <c r="T1062" i="2" s="1"/>
  <c r="F1062" i="2" s="1"/>
  <c r="R1064" i="2"/>
  <c r="S1064" i="2" s="1"/>
  <c r="T1064" i="2" s="1"/>
  <c r="F1064" i="2" s="1"/>
  <c r="R1066" i="2"/>
  <c r="R1068" i="2"/>
  <c r="S1068" i="2" s="1"/>
  <c r="T1068" i="2" s="1"/>
  <c r="R1074" i="2"/>
  <c r="S1074" i="2" s="1"/>
  <c r="T1074" i="2" s="1"/>
  <c r="F1074" i="2" s="1"/>
  <c r="R1076" i="2"/>
  <c r="S1076" i="2" s="1"/>
  <c r="T1076" i="2" s="1"/>
  <c r="F1076" i="2" s="1"/>
  <c r="R1078" i="2"/>
  <c r="S1078" i="2" s="1"/>
  <c r="T1078" i="2" s="1"/>
  <c r="F1078" i="2" s="1"/>
  <c r="R1080" i="2"/>
  <c r="S1080" i="2" s="1"/>
  <c r="T1080" i="2" s="1"/>
  <c r="F1080" i="2" s="1"/>
  <c r="R1086" i="2"/>
  <c r="S1086" i="2" s="1"/>
  <c r="T1086" i="2" s="1"/>
  <c r="F1086" i="2" s="1"/>
  <c r="R1101" i="2"/>
  <c r="S1101" i="2" s="1"/>
  <c r="T1101" i="2" s="1"/>
  <c r="F1101" i="2" s="1"/>
  <c r="R1135" i="2"/>
  <c r="S1135" i="2" s="1"/>
  <c r="T1135" i="2" s="1"/>
  <c r="F1135" i="2" s="1"/>
  <c r="R1151" i="2"/>
  <c r="S1151" i="2" s="1"/>
  <c r="T1151" i="2" s="1"/>
  <c r="R1176" i="2"/>
  <c r="S1176" i="2" s="1"/>
  <c r="T1176" i="2" s="1"/>
  <c r="F1176" i="2" s="1"/>
  <c r="R1181" i="2"/>
  <c r="S1181" i="2" s="1"/>
  <c r="T1181" i="2" s="1"/>
  <c r="F1181" i="2" s="1"/>
  <c r="R1213" i="2"/>
  <c r="R1246" i="2"/>
  <c r="S1246" i="2" s="1"/>
  <c r="R1295" i="2"/>
  <c r="S1295" i="2" s="1"/>
  <c r="T1295" i="2" s="1"/>
  <c r="R1332" i="2"/>
  <c r="S1332" i="2" s="1"/>
  <c r="T1332" i="2" s="1"/>
  <c r="F1332" i="2" s="1"/>
  <c r="R1344" i="2"/>
  <c r="S1344" i="2" s="1"/>
  <c r="T1344" i="2" s="1"/>
  <c r="F1344" i="2" s="1"/>
  <c r="R1384" i="2"/>
  <c r="S1384" i="2" s="1"/>
  <c r="T1384" i="2" s="1"/>
  <c r="F1384" i="2" s="1"/>
  <c r="R1548" i="2"/>
  <c r="R1571" i="2"/>
  <c r="S1571" i="2" s="1"/>
  <c r="T1571" i="2" s="1"/>
  <c r="F1571" i="2" s="1"/>
  <c r="R1578" i="2"/>
  <c r="L1578" i="2" s="1"/>
  <c r="S1578" i="2" s="1"/>
  <c r="T1578" i="2" s="1"/>
  <c r="R1610" i="2"/>
  <c r="S1610" i="2" s="1"/>
  <c r="T1610" i="2" s="1"/>
  <c r="F1610" i="2" s="1"/>
  <c r="R1621" i="2"/>
  <c r="S1621" i="2" s="1"/>
  <c r="R1623" i="2"/>
  <c r="S1623" i="2" s="1"/>
  <c r="T1623" i="2" s="1"/>
  <c r="F1623" i="2" s="1"/>
  <c r="R1629" i="2"/>
  <c r="S1629" i="2" s="1"/>
  <c r="T1629" i="2" s="1"/>
  <c r="F1629" i="2" s="1"/>
  <c r="R1632" i="2"/>
  <c r="S1632" i="2" s="1"/>
  <c r="T1632" i="2" s="1"/>
  <c r="F1632" i="2" s="1"/>
  <c r="R1636" i="2"/>
  <c r="S1636" i="2" s="1"/>
  <c r="T1636" i="2" s="1"/>
  <c r="F1636" i="2" s="1"/>
  <c r="R1640" i="2"/>
  <c r="S1640" i="2" s="1"/>
  <c r="T1640" i="2" s="1"/>
  <c r="R1644" i="2"/>
  <c r="R1648" i="2"/>
  <c r="S1648" i="2" s="1"/>
  <c r="T1648" i="2" s="1"/>
  <c r="F1648" i="2" s="1"/>
  <c r="R1652" i="2"/>
  <c r="S1652" i="2" s="1"/>
  <c r="T1652" i="2" s="1"/>
  <c r="P1652" i="2" s="1"/>
  <c r="R1656" i="2"/>
  <c r="S1656" i="2" s="1"/>
  <c r="T1656" i="2" s="1"/>
  <c r="F1656" i="2" s="1"/>
  <c r="R1660" i="2"/>
  <c r="S1660" i="2" s="1"/>
  <c r="T1660" i="2" s="1"/>
  <c r="F1660" i="2" s="1"/>
  <c r="R2910" i="2"/>
  <c r="S2910" i="2" s="1"/>
  <c r="R1667" i="2"/>
  <c r="S1667" i="2" s="1"/>
  <c r="T1667" i="2" s="1"/>
  <c r="R1671" i="2"/>
  <c r="S1671" i="2" s="1"/>
  <c r="T1671" i="2" s="1"/>
  <c r="F1671" i="2" s="1"/>
  <c r="R1939" i="2"/>
  <c r="S1939" i="2" s="1"/>
  <c r="T1939" i="2" s="1"/>
  <c r="F1939" i="2" s="1"/>
  <c r="R1941" i="2"/>
  <c r="S1941" i="2" s="1"/>
  <c r="T1941" i="2" s="1"/>
  <c r="F1941" i="2" s="1"/>
  <c r="R1951" i="2"/>
  <c r="R2650" i="2"/>
  <c r="L2650" i="2" s="1"/>
  <c r="S2650" i="2" s="1"/>
  <c r="T2650" i="2" s="1"/>
  <c r="F2650" i="2" s="1"/>
  <c r="R846" i="2"/>
  <c r="S846" i="2" s="1"/>
  <c r="T846" i="2" s="1"/>
  <c r="F846" i="2" s="1"/>
  <c r="R853" i="2"/>
  <c r="S853" i="2" s="1"/>
  <c r="T853" i="2" s="1"/>
  <c r="F853" i="2" s="1"/>
  <c r="R870" i="2"/>
  <c r="S870" i="2" s="1"/>
  <c r="T870" i="2" s="1"/>
  <c r="R883" i="2"/>
  <c r="S883" i="2" s="1"/>
  <c r="T883" i="2" s="1"/>
  <c r="F883" i="2" s="1"/>
  <c r="R894" i="2"/>
  <c r="S894" i="2" s="1"/>
  <c r="T894" i="2" s="1"/>
  <c r="F894" i="2" s="1"/>
  <c r="R908" i="2"/>
  <c r="S908" i="2" s="1"/>
  <c r="T908" i="2" s="1"/>
  <c r="R929" i="2"/>
  <c r="S929" i="2" s="1"/>
  <c r="T929" i="2" s="1"/>
  <c r="F929" i="2" s="1"/>
  <c r="R960" i="2"/>
  <c r="R972" i="2"/>
  <c r="S972" i="2" s="1"/>
  <c r="T972" i="2" s="1"/>
  <c r="F972" i="2" s="1"/>
  <c r="R973" i="2"/>
  <c r="S973" i="2" s="1"/>
  <c r="T973" i="2" s="1"/>
  <c r="F973" i="2" s="1"/>
  <c r="R976" i="2"/>
  <c r="S976" i="2" s="1"/>
  <c r="T976" i="2" s="1"/>
  <c r="F976" i="2" s="1"/>
  <c r="R985" i="2"/>
  <c r="S985" i="2" s="1"/>
  <c r="T985" i="2" s="1"/>
  <c r="F985" i="2" s="1"/>
  <c r="R1093" i="2"/>
  <c r="S1093" i="2" s="1"/>
  <c r="T1093" i="2" s="1"/>
  <c r="F1093" i="2" s="1"/>
  <c r="R1125" i="2"/>
  <c r="S1125" i="2" s="1"/>
  <c r="T1125" i="2" s="1"/>
  <c r="R1147" i="2"/>
  <c r="S1147" i="2" s="1"/>
  <c r="T1147" i="2" s="1"/>
  <c r="F1147" i="2" s="1"/>
  <c r="R1159" i="2"/>
  <c r="S1159" i="2" s="1"/>
  <c r="T1159" i="2" s="1"/>
  <c r="F1159" i="2" s="1"/>
  <c r="R2744" i="2"/>
  <c r="R2761" i="2"/>
  <c r="S2761" i="2" s="1"/>
  <c r="T2761" i="2" s="1"/>
  <c r="F2761" i="2" s="1"/>
  <c r="R1231" i="2"/>
  <c r="L1231" i="2" s="1"/>
  <c r="S1231" i="2" s="1"/>
  <c r="T1231" i="2" s="1"/>
  <c r="F1231" i="2" s="1"/>
  <c r="R1259" i="2"/>
  <c r="S1259" i="2" s="1"/>
  <c r="T1259" i="2" s="1"/>
  <c r="P1259" i="2" s="1"/>
  <c r="F1259" i="2" s="1"/>
  <c r="R1271" i="2"/>
  <c r="S1271" i="2" s="1"/>
  <c r="T1271" i="2" s="1"/>
  <c r="F1271" i="2" s="1"/>
  <c r="R1352" i="2"/>
  <c r="S1352" i="2" s="1"/>
  <c r="T1352" i="2" s="1"/>
  <c r="F1352" i="2" s="1"/>
  <c r="R2814" i="2"/>
  <c r="S2814" i="2" s="1"/>
  <c r="T2814" i="2" s="1"/>
  <c r="F2814" i="2" s="1"/>
  <c r="R1413" i="2"/>
  <c r="S1413" i="2" s="1"/>
  <c r="T1413" i="2" s="1"/>
  <c r="F1413" i="2" s="1"/>
  <c r="R1574" i="2"/>
  <c r="S1574" i="2" s="1"/>
  <c r="T1574" i="2" s="1"/>
  <c r="F1574" i="2" s="1"/>
  <c r="R1605" i="2"/>
  <c r="S1605" i="2" s="1"/>
  <c r="T1605" i="2" s="1"/>
  <c r="F1605" i="2" s="1"/>
  <c r="R1622" i="2"/>
  <c r="S1622" i="2" s="1"/>
  <c r="T1622" i="2" s="1"/>
  <c r="F1622" i="2" s="1"/>
  <c r="R1725" i="2"/>
  <c r="S1725" i="2" s="1"/>
  <c r="T1725" i="2" s="1"/>
  <c r="F1725" i="2" s="1"/>
  <c r="R1727" i="2"/>
  <c r="S1727" i="2" s="1"/>
  <c r="T1727" i="2" s="1"/>
  <c r="F1727" i="2" s="1"/>
  <c r="R1729" i="2"/>
  <c r="S1729" i="2" s="1"/>
  <c r="T1729" i="2" s="1"/>
  <c r="R1731" i="2"/>
  <c r="S1731" i="2" s="1"/>
  <c r="T1731" i="2" s="1"/>
  <c r="F1731" i="2" s="1"/>
  <c r="R1732" i="2"/>
  <c r="S1732" i="2" s="1"/>
  <c r="T1732" i="2" s="1"/>
  <c r="P1732" i="2" s="1"/>
  <c r="F1732" i="2" s="1"/>
  <c r="R1735" i="2"/>
  <c r="S1735" i="2" s="1"/>
  <c r="T1735" i="2" s="1"/>
  <c r="F1735" i="2" s="1"/>
  <c r="R1737" i="2"/>
  <c r="S1737" i="2" s="1"/>
  <c r="T1737" i="2" s="1"/>
  <c r="R1738" i="2"/>
  <c r="S1738" i="2" s="1"/>
  <c r="T1738" i="2" s="1"/>
  <c r="F1738" i="2" s="1"/>
  <c r="R1741" i="2"/>
  <c r="S1741" i="2" s="1"/>
  <c r="T1741" i="2" s="1"/>
  <c r="F1741" i="2" s="1"/>
  <c r="R1742" i="2"/>
  <c r="S1742" i="2" s="1"/>
  <c r="T1742" i="2" s="1"/>
  <c r="F1742" i="2" s="1"/>
  <c r="R1744" i="2"/>
  <c r="S1744" i="2" s="1"/>
  <c r="T1744" i="2" s="1"/>
  <c r="R1746" i="2"/>
  <c r="S1746" i="2" s="1"/>
  <c r="T1746" i="2" s="1"/>
  <c r="R1748" i="2"/>
  <c r="S1748" i="2" s="1"/>
  <c r="T1748" i="2" s="1"/>
  <c r="F1748" i="2" s="1"/>
  <c r="R1764" i="2"/>
  <c r="S1764" i="2" s="1"/>
  <c r="T1764" i="2" s="1"/>
  <c r="F1764" i="2" s="1"/>
  <c r="R1820" i="2"/>
  <c r="S1820" i="2" s="1"/>
  <c r="T1820" i="2" s="1"/>
  <c r="F1820" i="2" s="1"/>
  <c r="R1822" i="2"/>
  <c r="S1822" i="2" s="1"/>
  <c r="T1822" i="2" s="1"/>
  <c r="F1822" i="2" s="1"/>
  <c r="R1826" i="2"/>
  <c r="S1826" i="2" s="1"/>
  <c r="T1826" i="2" s="1"/>
  <c r="F1826" i="2" s="1"/>
  <c r="R1824" i="2"/>
  <c r="S1824" i="2" s="1"/>
  <c r="T1824" i="2" s="1"/>
  <c r="F1824" i="2" s="1"/>
  <c r="R1828" i="2"/>
  <c r="R2967" i="2"/>
  <c r="S2967" i="2" s="1"/>
  <c r="R1835" i="2"/>
  <c r="S1835" i="2" s="1"/>
  <c r="T1835" i="2" s="1"/>
  <c r="P1835" i="2" s="1"/>
  <c r="F1835" i="2" s="1"/>
  <c r="R1833" i="2"/>
  <c r="S1833" i="2" s="1"/>
  <c r="R1840" i="2"/>
  <c r="S1840" i="2" s="1"/>
  <c r="T1840" i="2" s="1"/>
  <c r="F1840" i="2" s="1"/>
  <c r="R1890" i="2"/>
  <c r="S1890" i="2" s="1"/>
  <c r="T1890" i="2" s="1"/>
  <c r="F1890" i="2" s="1"/>
  <c r="R1965" i="2"/>
  <c r="S1965" i="2" s="1"/>
  <c r="T1965" i="2" s="1"/>
  <c r="F1965" i="2" s="1"/>
  <c r="R2019" i="2"/>
  <c r="S2019" i="2" s="1"/>
  <c r="R2029" i="2"/>
  <c r="S2029" i="2" s="1"/>
  <c r="T2029" i="2" s="1"/>
  <c r="F2029" i="2" s="1"/>
  <c r="R2035" i="2"/>
  <c r="S2035" i="2" s="1"/>
  <c r="T2035" i="2" s="1"/>
  <c r="F2035" i="2" s="1"/>
  <c r="R2049" i="2"/>
  <c r="S2049" i="2" s="1"/>
  <c r="T2049" i="2" s="1"/>
  <c r="F2049" i="2" s="1"/>
  <c r="R2071" i="2"/>
  <c r="S2071" i="2" s="1"/>
  <c r="T2071" i="2" s="1"/>
  <c r="F2071" i="2" s="1"/>
  <c r="R2097" i="2"/>
  <c r="S2097" i="2" s="1"/>
  <c r="T2097" i="2" s="1"/>
  <c r="F2097" i="2" s="1"/>
  <c r="R2727" i="2"/>
  <c r="S2727" i="2" s="1"/>
  <c r="T2727" i="2" s="1"/>
  <c r="F2727" i="2" s="1"/>
  <c r="R2730" i="2"/>
  <c r="S2730" i="2" s="1"/>
  <c r="T2730" i="2" s="1"/>
  <c r="F2730" i="2" s="1"/>
  <c r="R2737" i="2"/>
  <c r="S2737" i="2" s="1"/>
  <c r="T2737" i="2" s="1"/>
  <c r="F2737" i="2" s="1"/>
  <c r="R2750" i="2"/>
  <c r="S2750" i="2" s="1"/>
  <c r="T2750" i="2" s="1"/>
  <c r="F2750" i="2" s="1"/>
  <c r="R2777" i="2"/>
  <c r="S2777" i="2" s="1"/>
  <c r="T2777" i="2" s="1"/>
  <c r="F2777" i="2" s="1"/>
  <c r="R2788" i="2"/>
  <c r="S2788" i="2" s="1"/>
  <c r="T2788" i="2" s="1"/>
  <c r="F2788" i="2" s="1"/>
  <c r="R2807" i="2"/>
  <c r="S2807" i="2" s="1"/>
  <c r="T2807" i="2" s="1"/>
  <c r="F2807" i="2" s="1"/>
  <c r="R2823" i="2"/>
  <c r="S2823" i="2" s="1"/>
  <c r="T2823" i="2" s="1"/>
  <c r="F2823" i="2" s="1"/>
  <c r="R2851" i="2"/>
  <c r="S2851" i="2" s="1"/>
  <c r="T2851" i="2" s="1"/>
  <c r="F2851" i="2" s="1"/>
  <c r="R2855" i="2"/>
  <c r="S2855" i="2" s="1"/>
  <c r="T2855" i="2" s="1"/>
  <c r="F2855" i="2" s="1"/>
  <c r="R2859" i="2"/>
  <c r="S2859" i="2" s="1"/>
  <c r="T2859" i="2" s="1"/>
  <c r="F2859" i="2" s="1"/>
  <c r="R2893" i="2"/>
  <c r="S2893" i="2" s="1"/>
  <c r="T2893" i="2" s="1"/>
  <c r="F2893" i="2" s="1"/>
  <c r="R2914" i="2"/>
  <c r="S2914" i="2" s="1"/>
  <c r="R2927" i="2"/>
  <c r="S2927" i="2" s="1"/>
  <c r="T2927" i="2" s="1"/>
  <c r="F2927" i="2" s="1"/>
  <c r="R2938" i="2"/>
  <c r="S2938" i="2" s="1"/>
  <c r="T2938" i="2" s="1"/>
  <c r="F2938" i="2" s="1"/>
  <c r="R1675" i="2"/>
  <c r="S1675" i="2" s="1"/>
  <c r="T1675" i="2" s="1"/>
  <c r="F1675" i="2" s="1"/>
  <c r="R1680" i="2"/>
  <c r="S1680" i="2" s="1"/>
  <c r="R1684" i="2"/>
  <c r="S1684" i="2" s="1"/>
  <c r="T1684" i="2" s="1"/>
  <c r="P1684" i="2" s="1"/>
  <c r="F1684" i="2" s="1"/>
  <c r="R1688" i="2"/>
  <c r="S1688" i="2" s="1"/>
  <c r="T1688" i="2" s="1"/>
  <c r="F1688" i="2" s="1"/>
  <c r="R1695" i="2"/>
  <c r="S1695" i="2" s="1"/>
  <c r="T1695" i="2" s="1"/>
  <c r="F1695" i="2" s="1"/>
  <c r="R1696" i="2"/>
  <c r="S1696" i="2" s="1"/>
  <c r="T1696" i="2" s="1"/>
  <c r="F1696" i="2" s="1"/>
  <c r="R1700" i="2"/>
  <c r="S1700" i="2" s="1"/>
  <c r="T1700" i="2" s="1"/>
  <c r="F1700" i="2" s="1"/>
  <c r="R1704" i="2"/>
  <c r="S1704" i="2" s="1"/>
  <c r="T1704" i="2" s="1"/>
  <c r="F1704" i="2" s="1"/>
  <c r="R1708" i="2"/>
  <c r="S1708" i="2" s="1"/>
  <c r="T1708" i="2" s="1"/>
  <c r="F1708" i="2" s="1"/>
  <c r="R1711" i="2"/>
  <c r="S1711" i="2" s="1"/>
  <c r="T1711" i="2" s="1"/>
  <c r="F1711" i="2" s="1"/>
  <c r="R1715" i="2"/>
  <c r="S1715" i="2" s="1"/>
  <c r="T1715" i="2" s="1"/>
  <c r="F1715" i="2" s="1"/>
  <c r="R1719" i="2"/>
  <c r="S1719" i="2" s="1"/>
  <c r="T1719" i="2" s="1"/>
  <c r="F1719" i="2" s="1"/>
  <c r="R1724" i="2"/>
  <c r="S1724" i="2" s="1"/>
  <c r="T1724" i="2" s="1"/>
  <c r="F1724" i="2" s="1"/>
  <c r="R1726" i="2"/>
  <c r="S1726" i="2" s="1"/>
  <c r="T1726" i="2" s="1"/>
  <c r="F1726" i="2" s="1"/>
  <c r="R1728" i="2"/>
  <c r="S1728" i="2" s="1"/>
  <c r="T1728" i="2" s="1"/>
  <c r="F1728" i="2" s="1"/>
  <c r="R1730" i="2"/>
  <c r="S1730" i="2" s="1"/>
  <c r="T1730" i="2" s="1"/>
  <c r="F1730" i="2" s="1"/>
  <c r="R1734" i="2"/>
  <c r="S1734" i="2" s="1"/>
  <c r="T1734" i="2" s="1"/>
  <c r="F1734" i="2" s="1"/>
  <c r="R2922" i="2"/>
  <c r="R1736" i="2"/>
  <c r="S1736" i="2" s="1"/>
  <c r="T1736" i="2" s="1"/>
  <c r="F1736" i="2" s="1"/>
  <c r="R2923" i="2"/>
  <c r="R1739" i="2"/>
  <c r="S1739" i="2" s="1"/>
  <c r="T1739" i="2" s="1"/>
  <c r="F1739" i="2" s="1"/>
  <c r="R1740" i="2"/>
  <c r="S1740" i="2" s="1"/>
  <c r="T1740" i="2" s="1"/>
  <c r="R1743" i="2"/>
  <c r="S1743" i="2" s="1"/>
  <c r="T1743" i="2" s="1"/>
  <c r="F1743" i="2" s="1"/>
  <c r="R1745" i="2"/>
  <c r="S1745" i="2" s="1"/>
  <c r="T1745" i="2" s="1"/>
  <c r="F1745" i="2" s="1"/>
  <c r="R1747" i="2"/>
  <c r="S1747" i="2" s="1"/>
  <c r="T1747" i="2" s="1"/>
  <c r="F1747" i="2" s="1"/>
  <c r="R1749" i="2"/>
  <c r="S1749" i="2" s="1"/>
  <c r="T1749" i="2" s="1"/>
  <c r="F1749" i="2" s="1"/>
  <c r="R1751" i="2"/>
  <c r="S1751" i="2" s="1"/>
  <c r="T1751" i="2" s="1"/>
  <c r="F1751" i="2" s="1"/>
  <c r="R1754" i="2"/>
  <c r="S1754" i="2" s="1"/>
  <c r="T1754" i="2" s="1"/>
  <c r="F1754" i="2" s="1"/>
  <c r="R1756" i="2"/>
  <c r="S1756" i="2" s="1"/>
  <c r="T1756" i="2" s="1"/>
  <c r="F1756" i="2" s="1"/>
  <c r="R1758" i="2"/>
  <c r="S1758" i="2" s="1"/>
  <c r="T1758" i="2" s="1"/>
  <c r="R1760" i="2"/>
  <c r="S1760" i="2" s="1"/>
  <c r="T1760" i="2" s="1"/>
  <c r="F1760" i="2" s="1"/>
  <c r="R2926" i="2"/>
  <c r="S2926" i="2" s="1"/>
  <c r="T2926" i="2" s="1"/>
  <c r="F2926" i="2" s="1"/>
  <c r="R1873" i="2"/>
  <c r="S1873" i="2" s="1"/>
  <c r="T1873" i="2" s="1"/>
  <c r="F1873" i="2" s="1"/>
  <c r="R1882" i="2"/>
  <c r="S1882" i="2" s="1"/>
  <c r="T1882" i="2" s="1"/>
  <c r="F1882" i="2" s="1"/>
  <c r="R1889" i="2"/>
  <c r="S1889" i="2" s="1"/>
  <c r="T1889" i="2" s="1"/>
  <c r="F1889" i="2" s="1"/>
  <c r="R1899" i="2"/>
  <c r="L1899" i="2" s="1"/>
  <c r="S1899" i="2" s="1"/>
  <c r="T1899" i="2" s="1"/>
  <c r="F1899" i="2" s="1"/>
  <c r="R1936" i="2"/>
  <c r="S1936" i="2" s="1"/>
  <c r="T1936" i="2" s="1"/>
  <c r="F1936" i="2" s="1"/>
  <c r="R1964" i="2"/>
  <c r="S1964" i="2" s="1"/>
  <c r="T1964" i="2" s="1"/>
  <c r="F1964" i="2" s="1"/>
  <c r="R1979" i="2"/>
  <c r="S1979" i="2" s="1"/>
  <c r="T1979" i="2" s="1"/>
  <c r="F1979" i="2" s="1"/>
  <c r="R1983" i="2"/>
  <c r="S1983" i="2" s="1"/>
  <c r="T1983" i="2" s="1"/>
  <c r="F1983" i="2" s="1"/>
  <c r="R1985" i="2"/>
  <c r="S1985" i="2" s="1"/>
  <c r="T1985" i="2" s="1"/>
  <c r="F1985" i="2" s="1"/>
  <c r="R2020" i="2"/>
  <c r="S2020" i="2" s="1"/>
  <c r="T2020" i="2" s="1"/>
  <c r="P2020" i="2" s="1"/>
  <c r="F2020" i="2" s="1"/>
  <c r="R2057" i="2"/>
  <c r="S2057" i="2" s="1"/>
  <c r="T2057" i="2" s="1"/>
  <c r="F2057" i="2" s="1"/>
  <c r="R2075" i="2"/>
  <c r="S2075" i="2" s="1"/>
  <c r="T2075" i="2" s="1"/>
  <c r="F2075" i="2" s="1"/>
  <c r="R2101" i="2"/>
  <c r="S2101" i="2" s="1"/>
  <c r="T2101" i="2" s="1"/>
  <c r="F2101" i="2" s="1"/>
  <c r="R2333" i="2"/>
  <c r="S2333" i="2" s="1"/>
  <c r="T2333" i="2" s="1"/>
  <c r="F2333" i="2" s="1"/>
  <c r="R2336" i="2"/>
  <c r="S2336" i="2" s="1"/>
  <c r="T2336" i="2" s="1"/>
  <c r="F2336" i="2" s="1"/>
  <c r="R2338" i="2"/>
  <c r="S2338" i="2" s="1"/>
  <c r="T2338" i="2" s="1"/>
  <c r="F2338" i="2" s="1"/>
  <c r="R2342" i="2"/>
  <c r="S2342" i="2" s="1"/>
  <c r="T2342" i="2" s="1"/>
  <c r="F2342" i="2" s="1"/>
  <c r="R2358" i="2"/>
  <c r="S2358" i="2" s="1"/>
  <c r="T2358" i="2" s="1"/>
  <c r="F2358" i="2" s="1"/>
  <c r="R154" i="2"/>
  <c r="L154" i="2" s="1"/>
  <c r="S154" i="2" s="1"/>
  <c r="T154" i="2" s="1"/>
  <c r="F154" i="2" s="1"/>
  <c r="R158" i="2"/>
  <c r="L158" i="2" s="1"/>
  <c r="S158" i="2" s="1"/>
  <c r="T158" i="2" s="1"/>
  <c r="F158" i="2" s="1"/>
  <c r="R163" i="2"/>
  <c r="L163" i="2" s="1"/>
  <c r="S163" i="2" s="1"/>
  <c r="T163" i="2" s="1"/>
  <c r="F163" i="2" s="1"/>
  <c r="R2374" i="2"/>
  <c r="S2374" i="2" s="1"/>
  <c r="T2374" i="2" s="1"/>
  <c r="F2374" i="2" s="1"/>
  <c r="R2376" i="2"/>
  <c r="S2376" i="2" s="1"/>
  <c r="T2376" i="2" s="1"/>
  <c r="F2376" i="2" s="1"/>
  <c r="R2378" i="2"/>
  <c r="S2378" i="2" s="1"/>
  <c r="T2378" i="2" s="1"/>
  <c r="F2378" i="2" s="1"/>
  <c r="R2381" i="2"/>
  <c r="S2381" i="2" s="1"/>
  <c r="T2381" i="2" s="1"/>
  <c r="F2381" i="2" s="1"/>
  <c r="R527" i="2"/>
  <c r="S527" i="2" s="1"/>
  <c r="T527" i="2" s="1"/>
  <c r="F527" i="2" s="1"/>
  <c r="R1953" i="2"/>
  <c r="S1953" i="2" s="1"/>
  <c r="T1953" i="2" s="1"/>
  <c r="F1953" i="2" s="1"/>
  <c r="R2706" i="2"/>
  <c r="S2706" i="2" s="1"/>
  <c r="T2706" i="2" s="1"/>
  <c r="F2706" i="2" s="1"/>
  <c r="R2712" i="2"/>
  <c r="S2712" i="2" s="1"/>
  <c r="T2712" i="2" s="1"/>
  <c r="F2712" i="2" s="1"/>
  <c r="R2717" i="2"/>
  <c r="S2717" i="2" s="1"/>
  <c r="T2717" i="2" s="1"/>
  <c r="F2717" i="2" s="1"/>
  <c r="R2721" i="2"/>
  <c r="S2721" i="2" s="1"/>
  <c r="T2721" i="2" s="1"/>
  <c r="F2721" i="2" s="1"/>
  <c r="R2741" i="2"/>
  <c r="S2741" i="2" s="1"/>
  <c r="T2741" i="2" s="1"/>
  <c r="F2741" i="2" s="1"/>
  <c r="R2760" i="2"/>
  <c r="S2760" i="2" s="1"/>
  <c r="T2760" i="2" s="1"/>
  <c r="F2760" i="2" s="1"/>
  <c r="R2783" i="2"/>
  <c r="S2783" i="2" s="1"/>
  <c r="T2783" i="2" s="1"/>
  <c r="F2783" i="2" s="1"/>
  <c r="R2798" i="2"/>
  <c r="S2798" i="2" s="1"/>
  <c r="T2798" i="2" s="1"/>
  <c r="F2798" i="2" s="1"/>
  <c r="R2837" i="2"/>
  <c r="S2837" i="2" s="1"/>
  <c r="T2837" i="2" s="1"/>
  <c r="F2837" i="2" s="1"/>
  <c r="R1497" i="2"/>
  <c r="S1497" i="2" s="1"/>
  <c r="T1497" i="2" s="1"/>
  <c r="F1497" i="2" s="1"/>
  <c r="R2848" i="2"/>
  <c r="S2848" i="2" s="1"/>
  <c r="T2848" i="2" s="1"/>
  <c r="F2848" i="2" s="1"/>
  <c r="R2854" i="2"/>
  <c r="S2854" i="2" s="1"/>
  <c r="T2854" i="2" s="1"/>
  <c r="F2854" i="2" s="1"/>
  <c r="R2858" i="2"/>
  <c r="S2858" i="2" s="1"/>
  <c r="T2858" i="2" s="1"/>
  <c r="F2858" i="2" s="1"/>
  <c r="R2864" i="2"/>
  <c r="S2864" i="2" s="1"/>
  <c r="T2864" i="2" s="1"/>
  <c r="F2864" i="2" s="1"/>
  <c r="R2913" i="2"/>
  <c r="S2913" i="2" s="1"/>
  <c r="T2913" i="2" s="1"/>
  <c r="F2913" i="2" s="1"/>
  <c r="R2953" i="2"/>
  <c r="S2953" i="2" s="1"/>
  <c r="T2953" i="2" s="1"/>
  <c r="R30" i="2"/>
  <c r="S30" i="2" s="1"/>
  <c r="T30" i="2" s="1"/>
  <c r="F30" i="2" s="1"/>
  <c r="R2329" i="2"/>
  <c r="L2329" i="2" s="1"/>
  <c r="S2329" i="2" s="1"/>
  <c r="T2329" i="2" s="1"/>
  <c r="F2329" i="2" s="1"/>
  <c r="R45" i="2"/>
  <c r="S45" i="2" s="1"/>
  <c r="T45" i="2" s="1"/>
  <c r="F45" i="2" s="1"/>
  <c r="R47" i="2"/>
  <c r="S47" i="2" s="1"/>
  <c r="T47" i="2" s="1"/>
  <c r="F47" i="2" s="1"/>
  <c r="R105" i="2"/>
  <c r="S105" i="2" s="1"/>
  <c r="T105" i="2" s="1"/>
  <c r="F105" i="2" s="1"/>
  <c r="R2352" i="2"/>
  <c r="S2352" i="2" s="1"/>
  <c r="T2352" i="2" s="1"/>
  <c r="P2352" i="2" s="1"/>
  <c r="F2352" i="2" s="1"/>
  <c r="R140" i="2"/>
  <c r="S140" i="2" s="1"/>
  <c r="T140" i="2" s="1"/>
  <c r="F140" i="2" s="1"/>
  <c r="R144" i="2"/>
  <c r="S144" i="2" s="1"/>
  <c r="T144" i="2" s="1"/>
  <c r="F144" i="2" s="1"/>
  <c r="R176" i="2"/>
  <c r="S176" i="2" s="1"/>
  <c r="T176" i="2" s="1"/>
  <c r="F176" i="2" s="1"/>
  <c r="R180" i="2"/>
  <c r="S180" i="2" s="1"/>
  <c r="T180" i="2" s="1"/>
  <c r="F180" i="2" s="1"/>
  <c r="R735" i="2"/>
  <c r="S735" i="2" s="1"/>
  <c r="T735" i="2" s="1"/>
  <c r="F735" i="2" s="1"/>
  <c r="R2354" i="2"/>
  <c r="S2354" i="2" s="1"/>
  <c r="T2354" i="2" s="1"/>
  <c r="F2354" i="2" s="1"/>
  <c r="R139" i="2"/>
  <c r="S139" i="2" s="1"/>
  <c r="T139" i="2" s="1"/>
  <c r="F139" i="2" s="1"/>
  <c r="R179" i="2"/>
  <c r="S179" i="2" s="1"/>
  <c r="T179" i="2" s="1"/>
  <c r="F179" i="2" s="1"/>
  <c r="R189" i="2"/>
  <c r="S189" i="2" s="1"/>
  <c r="T189" i="2" s="1"/>
  <c r="F189" i="2" s="1"/>
  <c r="R191" i="2"/>
  <c r="S191" i="2" s="1"/>
  <c r="T191" i="2" s="1"/>
  <c r="F191" i="2" s="1"/>
  <c r="R193" i="2"/>
  <c r="S193" i="2" s="1"/>
  <c r="T193" i="2" s="1"/>
  <c r="F193" i="2" s="1"/>
  <c r="R221" i="2"/>
  <c r="S221" i="2" s="1"/>
  <c r="T221" i="2" s="1"/>
  <c r="F221" i="2" s="1"/>
  <c r="R228" i="2"/>
  <c r="S228" i="2" s="1"/>
  <c r="T228" i="2" s="1"/>
  <c r="F228" i="2" s="1"/>
  <c r="R2372" i="2"/>
  <c r="L2372" i="2" s="1"/>
  <c r="S2372" i="2" s="1"/>
  <c r="T2372" i="2" s="1"/>
  <c r="F2372" i="2" s="1"/>
  <c r="R237" i="2"/>
  <c r="S237" i="2" s="1"/>
  <c r="T237" i="2" s="1"/>
  <c r="F237" i="2" s="1"/>
  <c r="R243" i="2"/>
  <c r="S243" i="2" s="1"/>
  <c r="T243" i="2" s="1"/>
  <c r="F243" i="2" s="1"/>
  <c r="R257" i="2"/>
  <c r="S257" i="2" s="1"/>
  <c r="T257" i="2" s="1"/>
  <c r="F257" i="2" s="1"/>
  <c r="R261" i="2"/>
  <c r="S261" i="2" s="1"/>
  <c r="T261" i="2" s="1"/>
  <c r="F261" i="2" s="1"/>
  <c r="R284" i="2"/>
  <c r="S284" i="2" s="1"/>
  <c r="T284" i="2" s="1"/>
  <c r="F284" i="2" s="1"/>
  <c r="R336" i="2"/>
  <c r="S336" i="2" s="1"/>
  <c r="T336" i="2" s="1"/>
  <c r="F336" i="2" s="1"/>
  <c r="R369" i="2"/>
  <c r="S369" i="2" s="1"/>
  <c r="T369" i="2" s="1"/>
  <c r="F369" i="2" s="1"/>
  <c r="R376" i="2"/>
  <c r="S376" i="2" s="1"/>
  <c r="T376" i="2" s="1"/>
  <c r="F376" i="2" s="1"/>
  <c r="R393" i="2"/>
  <c r="S393" i="2" s="1"/>
  <c r="T393" i="2" s="1"/>
  <c r="F393" i="2" s="1"/>
  <c r="R399" i="2"/>
  <c r="L399" i="2" s="1"/>
  <c r="S399" i="2" s="1"/>
  <c r="T399" i="2" s="1"/>
  <c r="F399" i="2" s="1"/>
  <c r="R432" i="2"/>
  <c r="S432" i="2" s="1"/>
  <c r="T432" i="2" s="1"/>
  <c r="F432" i="2" s="1"/>
  <c r="R740" i="2"/>
  <c r="S740" i="2" s="1"/>
  <c r="T740" i="2" s="1"/>
  <c r="F740" i="2" s="1"/>
  <c r="R752" i="2"/>
  <c r="S752" i="2" s="1"/>
  <c r="T752" i="2" s="1"/>
  <c r="F752" i="2" s="1"/>
  <c r="R764" i="2"/>
  <c r="S764" i="2" s="1"/>
  <c r="T764" i="2" s="1"/>
  <c r="F764" i="2" s="1"/>
  <c r="R766" i="2"/>
  <c r="S766" i="2" s="1"/>
  <c r="T766" i="2" s="1"/>
  <c r="F766" i="2" s="1"/>
  <c r="R773" i="2"/>
  <c r="S773" i="2" s="1"/>
  <c r="T773" i="2" s="1"/>
  <c r="F773" i="2" s="1"/>
  <c r="R780" i="2"/>
  <c r="S780" i="2" s="1"/>
  <c r="T780" i="2" s="1"/>
  <c r="F780" i="2" s="1"/>
  <c r="R782" i="2"/>
  <c r="S782" i="2" s="1"/>
  <c r="T782" i="2" s="1"/>
  <c r="F782" i="2" s="1"/>
  <c r="R789" i="2"/>
  <c r="S789" i="2" s="1"/>
  <c r="T789" i="2" s="1"/>
  <c r="F789" i="2" s="1"/>
  <c r="R797" i="2"/>
  <c r="S797" i="2" s="1"/>
  <c r="T797" i="2" s="1"/>
  <c r="F797" i="2" s="1"/>
  <c r="R2634" i="2"/>
  <c r="L2634" i="2" s="1"/>
  <c r="S2634" i="2" s="1"/>
  <c r="T2634" i="2" s="1"/>
  <c r="F2634" i="2" s="1"/>
  <c r="R2635" i="2"/>
  <c r="S2635" i="2" s="1"/>
  <c r="T2635" i="2" s="1"/>
  <c r="R810" i="2"/>
  <c r="S810" i="2" s="1"/>
  <c r="T810" i="2" s="1"/>
  <c r="F810" i="2" s="1"/>
  <c r="R812" i="2"/>
  <c r="S812" i="2" s="1"/>
  <c r="T812" i="2" s="1"/>
  <c r="F812" i="2" s="1"/>
  <c r="R817" i="2"/>
  <c r="R825" i="2"/>
  <c r="S825" i="2" s="1"/>
  <c r="T825" i="2" s="1"/>
  <c r="F825" i="2" s="1"/>
  <c r="R827" i="2"/>
  <c r="S827" i="2" s="1"/>
  <c r="T827" i="2" s="1"/>
  <c r="F827" i="2" s="1"/>
  <c r="R837" i="2"/>
  <c r="S837" i="2" s="1"/>
  <c r="T837" i="2" s="1"/>
  <c r="P837" i="2" s="1"/>
  <c r="F837" i="2" s="1"/>
  <c r="R842" i="2"/>
  <c r="S842" i="2" s="1"/>
  <c r="T842" i="2" s="1"/>
  <c r="F842" i="2" s="1"/>
  <c r="R844" i="2"/>
  <c r="S844" i="2" s="1"/>
  <c r="T844" i="2" s="1"/>
  <c r="F844" i="2" s="1"/>
  <c r="R849" i="2"/>
  <c r="S849" i="2" s="1"/>
  <c r="T849" i="2" s="1"/>
  <c r="F849" i="2" s="1"/>
  <c r="R852" i="2"/>
  <c r="S852" i="2" s="1"/>
  <c r="T852" i="2" s="1"/>
  <c r="F852" i="2" s="1"/>
  <c r="R867" i="2"/>
  <c r="S867" i="2" s="1"/>
  <c r="T867" i="2" s="1"/>
  <c r="F867" i="2" s="1"/>
  <c r="R869" i="2"/>
  <c r="S869" i="2" s="1"/>
  <c r="T869" i="2" s="1"/>
  <c r="F869" i="2" s="1"/>
  <c r="R878" i="2"/>
  <c r="S878" i="2" s="1"/>
  <c r="R902" i="2"/>
  <c r="S902" i="2" s="1"/>
  <c r="T902" i="2" s="1"/>
  <c r="P902" i="2" s="1"/>
  <c r="F902" i="2" s="1"/>
  <c r="R912" i="2"/>
  <c r="R919" i="2"/>
  <c r="S919" i="2" s="1"/>
  <c r="T919" i="2" s="1"/>
  <c r="F919" i="2" s="1"/>
  <c r="R931" i="2"/>
  <c r="S931" i="2" s="1"/>
  <c r="T931" i="2" s="1"/>
  <c r="F931" i="2" s="1"/>
  <c r="R934" i="2"/>
  <c r="S934" i="2" s="1"/>
  <c r="T934" i="2" s="1"/>
  <c r="F934" i="2" s="1"/>
  <c r="R936" i="2"/>
  <c r="R954" i="2"/>
  <c r="S954" i="2" s="1"/>
  <c r="T954" i="2" s="1"/>
  <c r="F954" i="2" s="1"/>
  <c r="R3" i="2"/>
  <c r="S3" i="2" s="1"/>
  <c r="T3" i="2" s="1"/>
  <c r="F3" i="2" s="1"/>
  <c r="R6" i="2"/>
  <c r="R8" i="2"/>
  <c r="S8" i="2" s="1"/>
  <c r="T8" i="2" s="1"/>
  <c r="F8" i="2" s="1"/>
  <c r="R12" i="2"/>
  <c r="S12" i="2" s="1"/>
  <c r="T12" i="2" s="1"/>
  <c r="F12" i="2" s="1"/>
  <c r="R20" i="2"/>
  <c r="S20" i="2" s="1"/>
  <c r="T20" i="2" s="1"/>
  <c r="F20" i="2" s="1"/>
  <c r="R83" i="2"/>
  <c r="S83" i="2" s="1"/>
  <c r="T83" i="2" s="1"/>
  <c r="F83" i="2" s="1"/>
  <c r="R143" i="2"/>
  <c r="S143" i="2" s="1"/>
  <c r="T143" i="2" s="1"/>
  <c r="F143" i="2" s="1"/>
  <c r="R149" i="2"/>
  <c r="S149" i="2" s="1"/>
  <c r="T149" i="2" s="1"/>
  <c r="F149" i="2" s="1"/>
  <c r="R199" i="2"/>
  <c r="S199" i="2" s="1"/>
  <c r="T199" i="2" s="1"/>
  <c r="F199" i="2" s="1"/>
  <c r="R201" i="2"/>
  <c r="S201" i="2" s="1"/>
  <c r="T201" i="2" s="1"/>
  <c r="F201" i="2" s="1"/>
  <c r="R208" i="2"/>
  <c r="S208" i="2" s="1"/>
  <c r="T208" i="2" s="1"/>
  <c r="F208" i="2" s="1"/>
  <c r="R212" i="2"/>
  <c r="S212" i="2" s="1"/>
  <c r="T212" i="2" s="1"/>
  <c r="F212" i="2" s="1"/>
  <c r="R216" i="2"/>
  <c r="S216" i="2" s="1"/>
  <c r="T216" i="2" s="1"/>
  <c r="F216" i="2" s="1"/>
  <c r="R232" i="2"/>
  <c r="S232" i="2" s="1"/>
  <c r="R239" i="2"/>
  <c r="S239" i="2" s="1"/>
  <c r="T239" i="2" s="1"/>
  <c r="F239" i="2" s="1"/>
  <c r="R241" i="2"/>
  <c r="S241" i="2" s="1"/>
  <c r="T241" i="2" s="1"/>
  <c r="F241" i="2" s="1"/>
  <c r="R249" i="2"/>
  <c r="S249" i="2" s="1"/>
  <c r="T249" i="2" s="1"/>
  <c r="F249" i="2" s="1"/>
  <c r="R266" i="2"/>
  <c r="S266" i="2" s="1"/>
  <c r="T266" i="2" s="1"/>
  <c r="F266" i="2" s="1"/>
  <c r="R271" i="2"/>
  <c r="S271" i="2" s="1"/>
  <c r="T271" i="2" s="1"/>
  <c r="F271" i="2" s="1"/>
  <c r="S2383" i="2"/>
  <c r="R319" i="2"/>
  <c r="S319" i="2" s="1"/>
  <c r="T319" i="2" s="1"/>
  <c r="R352" i="2"/>
  <c r="S352" i="2" s="1"/>
  <c r="T352" i="2" s="1"/>
  <c r="F352" i="2" s="1"/>
  <c r="R361" i="2"/>
  <c r="S361" i="2" s="1"/>
  <c r="T361" i="2" s="1"/>
  <c r="F361" i="2" s="1"/>
  <c r="R416" i="2"/>
  <c r="S416" i="2" s="1"/>
  <c r="T416" i="2" s="1"/>
  <c r="F416" i="2" s="1"/>
  <c r="R448" i="2"/>
  <c r="S448" i="2" s="1"/>
  <c r="T448" i="2" s="1"/>
  <c r="F448" i="2" s="1"/>
  <c r="R450" i="2"/>
  <c r="S450" i="2" s="1"/>
  <c r="T450" i="2" s="1"/>
  <c r="F450" i="2" s="1"/>
  <c r="R452" i="2"/>
  <c r="S452" i="2" s="1"/>
  <c r="T452" i="2" s="1"/>
  <c r="F452" i="2" s="1"/>
  <c r="R454" i="2"/>
  <c r="S454" i="2" s="1"/>
  <c r="T454" i="2" s="1"/>
  <c r="F454" i="2" s="1"/>
  <c r="R456" i="2"/>
  <c r="S456" i="2" s="1"/>
  <c r="T456" i="2" s="1"/>
  <c r="F456" i="2" s="1"/>
  <c r="R458" i="2"/>
  <c r="S458" i="2" s="1"/>
  <c r="T458" i="2" s="1"/>
  <c r="F458" i="2" s="1"/>
  <c r="R460" i="2"/>
  <c r="S460" i="2" s="1"/>
  <c r="T460" i="2" s="1"/>
  <c r="F460" i="2" s="1"/>
  <c r="R462" i="2"/>
  <c r="S462" i="2" s="1"/>
  <c r="T462" i="2" s="1"/>
  <c r="F462" i="2" s="1"/>
  <c r="R464" i="2"/>
  <c r="S464" i="2" s="1"/>
  <c r="T464" i="2" s="1"/>
  <c r="F464" i="2" s="1"/>
  <c r="R466" i="2"/>
  <c r="S466" i="2" s="1"/>
  <c r="T466" i="2" s="1"/>
  <c r="F466" i="2" s="1"/>
  <c r="R468" i="2"/>
  <c r="S468" i="2" s="1"/>
  <c r="T468" i="2" s="1"/>
  <c r="F468" i="2" s="1"/>
  <c r="R470" i="2"/>
  <c r="S470" i="2" s="1"/>
  <c r="T470" i="2" s="1"/>
  <c r="F470" i="2" s="1"/>
  <c r="R472" i="2"/>
  <c r="S472" i="2" s="1"/>
  <c r="T472" i="2" s="1"/>
  <c r="F472" i="2" s="1"/>
  <c r="R474" i="2"/>
  <c r="S474" i="2" s="1"/>
  <c r="R476" i="2"/>
  <c r="S476" i="2" s="1"/>
  <c r="T476" i="2" s="1"/>
  <c r="F476" i="2" s="1"/>
  <c r="R478" i="2"/>
  <c r="S478" i="2" s="1"/>
  <c r="T478" i="2" s="1"/>
  <c r="F478" i="2" s="1"/>
  <c r="R480" i="2"/>
  <c r="S480" i="2" s="1"/>
  <c r="T480" i="2" s="1"/>
  <c r="F480" i="2" s="1"/>
  <c r="R482" i="2"/>
  <c r="S482" i="2" s="1"/>
  <c r="T482" i="2" s="1"/>
  <c r="F482" i="2" s="1"/>
  <c r="R484" i="2"/>
  <c r="S484" i="2" s="1"/>
  <c r="T484" i="2" s="1"/>
  <c r="F484" i="2" s="1"/>
  <c r="R486" i="2"/>
  <c r="S486" i="2" s="1"/>
  <c r="T486" i="2" s="1"/>
  <c r="F486" i="2" s="1"/>
  <c r="R544" i="2"/>
  <c r="S544" i="2" s="1"/>
  <c r="T544" i="2" s="1"/>
  <c r="F544" i="2" s="1"/>
  <c r="R546" i="2"/>
  <c r="S546" i="2" s="1"/>
  <c r="T546" i="2" s="1"/>
  <c r="F546" i="2" s="1"/>
  <c r="R640" i="2"/>
  <c r="S640" i="2" s="1"/>
  <c r="T640" i="2" s="1"/>
  <c r="R642" i="2"/>
  <c r="S642" i="2" s="1"/>
  <c r="T642" i="2" s="1"/>
  <c r="F642" i="2" s="1"/>
  <c r="R2598" i="2"/>
  <c r="S2598" i="2" s="1"/>
  <c r="T2598" i="2" s="1"/>
  <c r="F2598" i="2" s="1"/>
  <c r="R2599" i="2"/>
  <c r="S2599" i="2" s="1"/>
  <c r="T2599" i="2" s="1"/>
  <c r="F2599" i="2" s="1"/>
  <c r="R2623" i="2"/>
  <c r="R738" i="2"/>
  <c r="S738" i="2" s="1"/>
  <c r="T738" i="2" s="1"/>
  <c r="F738" i="2" s="1"/>
  <c r="R759" i="2"/>
  <c r="S759" i="2" s="1"/>
  <c r="T759" i="2" s="1"/>
  <c r="F759" i="2" s="1"/>
  <c r="R765" i="2"/>
  <c r="S765" i="2" s="1"/>
  <c r="T765" i="2" s="1"/>
  <c r="F765" i="2" s="1"/>
  <c r="R772" i="2"/>
  <c r="S772" i="2" s="1"/>
  <c r="T772" i="2" s="1"/>
  <c r="F772" i="2" s="1"/>
  <c r="R774" i="2"/>
  <c r="S774" i="2" s="1"/>
  <c r="T774" i="2" s="1"/>
  <c r="F774" i="2" s="1"/>
  <c r="R781" i="2"/>
  <c r="S781" i="2" s="1"/>
  <c r="T781" i="2" s="1"/>
  <c r="F781" i="2" s="1"/>
  <c r="R788" i="2"/>
  <c r="S788" i="2" s="1"/>
  <c r="T788" i="2" s="1"/>
  <c r="F788" i="2" s="1"/>
  <c r="R791" i="2"/>
  <c r="S791" i="2" s="1"/>
  <c r="T791" i="2" s="1"/>
  <c r="F791" i="2" s="1"/>
  <c r="R2633" i="2"/>
  <c r="R805" i="2"/>
  <c r="S805" i="2" s="1"/>
  <c r="T805" i="2" s="1"/>
  <c r="F805" i="2" s="1"/>
  <c r="R2636" i="2"/>
  <c r="S2636" i="2" s="1"/>
  <c r="T2636" i="2" s="1"/>
  <c r="R811" i="2"/>
  <c r="S811" i="2" s="1"/>
  <c r="T811" i="2" s="1"/>
  <c r="F811" i="2" s="1"/>
  <c r="R2639" i="2"/>
  <c r="S2639" i="2" s="1"/>
  <c r="T2639" i="2" s="1"/>
  <c r="R818" i="2"/>
  <c r="S818" i="2" s="1"/>
  <c r="T818" i="2" s="1"/>
  <c r="F818" i="2" s="1"/>
  <c r="R826" i="2"/>
  <c r="S826" i="2" s="1"/>
  <c r="T826" i="2" s="1"/>
  <c r="F826" i="2" s="1"/>
  <c r="R836" i="2"/>
  <c r="S836" i="2" s="1"/>
  <c r="T836" i="2" s="1"/>
  <c r="F836" i="2" s="1"/>
  <c r="R2651" i="2"/>
  <c r="S2651" i="2" s="1"/>
  <c r="T2651" i="2" s="1"/>
  <c r="F2651" i="2" s="1"/>
  <c r="R843" i="2"/>
  <c r="S843" i="2" s="1"/>
  <c r="T843" i="2" s="1"/>
  <c r="F843" i="2" s="1"/>
  <c r="R856" i="2"/>
  <c r="R861" i="2"/>
  <c r="S861" i="2" s="1"/>
  <c r="T861" i="2" s="1"/>
  <c r="F861" i="2" s="1"/>
  <c r="R875" i="2"/>
  <c r="S875" i="2" s="1"/>
  <c r="T875" i="2" s="1"/>
  <c r="F875" i="2" s="1"/>
  <c r="R887" i="2"/>
  <c r="S887" i="2" s="1"/>
  <c r="T887" i="2" s="1"/>
  <c r="F887" i="2" s="1"/>
  <c r="R900" i="2"/>
  <c r="S900" i="2" s="1"/>
  <c r="T900" i="2" s="1"/>
  <c r="F900" i="2" s="1"/>
  <c r="R910" i="2"/>
  <c r="S910" i="2" s="1"/>
  <c r="R928" i="2"/>
  <c r="S928" i="2" s="1"/>
  <c r="T928" i="2" s="1"/>
  <c r="F928" i="2" s="1"/>
  <c r="R938" i="2"/>
  <c r="S938" i="2" s="1"/>
  <c r="T938" i="2" s="1"/>
  <c r="F938" i="2" s="1"/>
  <c r="R940" i="2"/>
  <c r="S940" i="2" s="1"/>
  <c r="T940" i="2" s="1"/>
  <c r="R943" i="2"/>
  <c r="L943" i="2" s="1"/>
  <c r="S943" i="2" s="1"/>
  <c r="T943" i="2" s="1"/>
  <c r="F943" i="2" s="1"/>
  <c r="R945" i="2"/>
  <c r="S945" i="2" s="1"/>
  <c r="T945" i="2" s="1"/>
  <c r="F945" i="2" s="1"/>
  <c r="R971" i="2"/>
  <c r="S971" i="2" s="1"/>
  <c r="T971" i="2" s="1"/>
  <c r="F971" i="2" s="1"/>
  <c r="R964" i="2"/>
  <c r="S964" i="2" s="1"/>
  <c r="T964" i="2" s="1"/>
  <c r="P964" i="2" s="1"/>
  <c r="F964" i="2" s="1"/>
  <c r="R967" i="2"/>
  <c r="S967" i="2" s="1"/>
  <c r="T967" i="2" s="1"/>
  <c r="F967" i="2" s="1"/>
  <c r="R1087" i="2"/>
  <c r="S1087" i="2" s="1"/>
  <c r="T1087" i="2" s="1"/>
  <c r="F1087" i="2" s="1"/>
  <c r="R1095" i="2"/>
  <c r="S1095" i="2" s="1"/>
  <c r="T1095" i="2" s="1"/>
  <c r="F1095" i="2" s="1"/>
  <c r="R1121" i="2"/>
  <c r="S1121" i="2" s="1"/>
  <c r="T1121" i="2" s="1"/>
  <c r="F1121" i="2" s="1"/>
  <c r="R1123" i="2"/>
  <c r="L1123" i="2" s="1"/>
  <c r="S1123" i="2" s="1"/>
  <c r="T1123" i="2" s="1"/>
  <c r="F1123" i="2" s="1"/>
  <c r="R1128" i="2"/>
  <c r="S1128" i="2" s="1"/>
  <c r="T1128" i="2" s="1"/>
  <c r="F1128" i="2" s="1"/>
  <c r="R1164" i="2"/>
  <c r="S1164" i="2" s="1"/>
  <c r="T1164" i="2" s="1"/>
  <c r="F1164" i="2" s="1"/>
  <c r="R1173" i="2"/>
  <c r="S1173" i="2" s="1"/>
  <c r="T1173" i="2" s="1"/>
  <c r="F1173" i="2" s="1"/>
  <c r="R1190" i="2"/>
  <c r="S1190" i="2" s="1"/>
  <c r="T1190" i="2" s="1"/>
  <c r="F1190" i="2" s="1"/>
  <c r="R944" i="2"/>
  <c r="S944" i="2" s="1"/>
  <c r="T944" i="2" s="1"/>
  <c r="F944" i="2" s="1"/>
  <c r="R953" i="2"/>
  <c r="S953" i="2" s="1"/>
  <c r="T953" i="2" s="1"/>
  <c r="F953" i="2" s="1"/>
  <c r="R2702" i="2"/>
  <c r="R1037" i="2"/>
  <c r="R1040" i="2"/>
  <c r="S1040" i="2" s="1"/>
  <c r="T1040" i="2" s="1"/>
  <c r="F1040" i="2" s="1"/>
  <c r="R1042" i="2"/>
  <c r="L1042" i="2" s="1"/>
  <c r="S1042" i="2" s="1"/>
  <c r="N1042" i="2" s="1"/>
  <c r="T1042" i="2" s="1"/>
  <c r="F1042" i="2" s="1"/>
  <c r="R1046" i="2"/>
  <c r="R1048" i="2"/>
  <c r="S1048" i="2" s="1"/>
  <c r="N1048" i="2" s="1"/>
  <c r="T1048" i="2" s="1"/>
  <c r="F1048" i="2" s="1"/>
  <c r="R1049" i="2"/>
  <c r="R1052" i="2"/>
  <c r="S1052" i="2" s="1"/>
  <c r="R1054" i="2"/>
  <c r="S1054" i="2" s="1"/>
  <c r="T1054" i="2" s="1"/>
  <c r="F1054" i="2" s="1"/>
  <c r="R1056" i="2"/>
  <c r="S1056" i="2" s="1"/>
  <c r="T1056" i="2" s="1"/>
  <c r="F1056" i="2" s="1"/>
  <c r="R1058" i="2"/>
  <c r="S1058" i="2" s="1"/>
  <c r="T1058" i="2" s="1"/>
  <c r="F1058" i="2" s="1"/>
  <c r="R1060" i="2"/>
  <c r="S1060" i="2" s="1"/>
  <c r="T1060" i="2" s="1"/>
  <c r="F1060" i="2" s="1"/>
  <c r="R1063" i="2"/>
  <c r="S1063" i="2" s="1"/>
  <c r="T1063" i="2" s="1"/>
  <c r="F1063" i="2" s="1"/>
  <c r="R1065" i="2"/>
  <c r="R1067" i="2"/>
  <c r="S1067" i="2" s="1"/>
  <c r="T1067" i="2" s="1"/>
  <c r="F1067" i="2" s="1"/>
  <c r="R1073" i="2"/>
  <c r="S1073" i="2" s="1"/>
  <c r="T1073" i="2" s="1"/>
  <c r="F1073" i="2" s="1"/>
  <c r="R1075" i="2"/>
  <c r="S1075" i="2" s="1"/>
  <c r="T1075" i="2" s="1"/>
  <c r="F1075" i="2" s="1"/>
  <c r="R1077" i="2"/>
  <c r="S1077" i="2" s="1"/>
  <c r="T1077" i="2" s="1"/>
  <c r="F1077" i="2" s="1"/>
  <c r="R1079" i="2"/>
  <c r="S1079" i="2" s="1"/>
  <c r="T1079" i="2" s="1"/>
  <c r="F1079" i="2" s="1"/>
  <c r="R1081" i="2"/>
  <c r="S1081" i="2" s="1"/>
  <c r="T1081" i="2" s="1"/>
  <c r="F1081" i="2" s="1"/>
  <c r="R1089" i="2"/>
  <c r="S1089" i="2" s="1"/>
  <c r="T1089" i="2" s="1"/>
  <c r="F1089" i="2" s="1"/>
  <c r="R1097" i="2"/>
  <c r="S1097" i="2" s="1"/>
  <c r="T1097" i="2" s="1"/>
  <c r="F1097" i="2" s="1"/>
  <c r="R1105" i="2"/>
  <c r="S1105" i="2" s="1"/>
  <c r="T1105" i="2" s="1"/>
  <c r="F1105" i="2" s="1"/>
  <c r="R1106" i="2"/>
  <c r="S1106" i="2" s="1"/>
  <c r="T1106" i="2" s="1"/>
  <c r="F1106" i="2" s="1"/>
  <c r="R1108" i="2"/>
  <c r="S1108" i="2" s="1"/>
  <c r="T1108" i="2" s="1"/>
  <c r="F1108" i="2" s="1"/>
  <c r="R1110" i="2"/>
  <c r="S1110" i="2" s="1"/>
  <c r="T1110" i="2" s="1"/>
  <c r="F1110" i="2" s="1"/>
  <c r="R1112" i="2"/>
  <c r="S1112" i="2" s="1"/>
  <c r="T1112" i="2" s="1"/>
  <c r="F1112" i="2" s="1"/>
  <c r="R1114" i="2"/>
  <c r="S1114" i="2" s="1"/>
  <c r="T1114" i="2" s="1"/>
  <c r="F1114" i="2" s="1"/>
  <c r="R1116" i="2"/>
  <c r="L1116" i="2" s="1"/>
  <c r="S1116" i="2" s="1"/>
  <c r="T1116" i="2" s="1"/>
  <c r="P1116" i="2" s="1"/>
  <c r="F1116" i="2" s="1"/>
  <c r="R1118" i="2"/>
  <c r="S1118" i="2" s="1"/>
  <c r="T1118" i="2" s="1"/>
  <c r="F1118" i="2" s="1"/>
  <c r="R2734" i="2"/>
  <c r="L2734" i="2" s="1"/>
  <c r="S2734" i="2" s="1"/>
  <c r="T2734" i="2" s="1"/>
  <c r="F2734" i="2" s="1"/>
  <c r="R1131" i="2"/>
  <c r="S1131" i="2" s="1"/>
  <c r="T1131" i="2" s="1"/>
  <c r="F1131" i="2" s="1"/>
  <c r="R1157" i="2"/>
  <c r="S1157" i="2" s="1"/>
  <c r="R1168" i="2"/>
  <c r="L1168" i="2" s="1"/>
  <c r="S1168" i="2" s="1"/>
  <c r="R1618" i="2"/>
  <c r="S1618" i="2" s="1"/>
  <c r="T1618" i="2" s="1"/>
  <c r="F1618" i="2" s="1"/>
  <c r="R1625" i="2"/>
  <c r="S1625" i="2" s="1"/>
  <c r="T1625" i="2" s="1"/>
  <c r="F1625" i="2" s="1"/>
  <c r="R1627" i="2"/>
  <c r="S1627" i="2" s="1"/>
  <c r="T1627" i="2" s="1"/>
  <c r="F1627" i="2" s="1"/>
  <c r="R1634" i="2"/>
  <c r="S1634" i="2" s="1"/>
  <c r="T1634" i="2" s="1"/>
  <c r="F1634" i="2" s="1"/>
  <c r="R1642" i="2"/>
  <c r="S1642" i="2" s="1"/>
  <c r="T1642" i="2" s="1"/>
  <c r="F1642" i="2" s="1"/>
  <c r="R1650" i="2"/>
  <c r="S1650" i="2" s="1"/>
  <c r="T1650" i="2" s="1"/>
  <c r="F1650" i="2" s="1"/>
  <c r="R1658" i="2"/>
  <c r="S1658" i="2" s="1"/>
  <c r="T1658" i="2" s="1"/>
  <c r="F1658" i="2" s="1"/>
  <c r="R1665" i="2"/>
  <c r="S1665" i="2" s="1"/>
  <c r="T1665" i="2" s="1"/>
  <c r="F1665" i="2" s="1"/>
  <c r="R1673" i="2"/>
  <c r="S1673" i="2" s="1"/>
  <c r="T1673" i="2" s="1"/>
  <c r="F1673" i="2" s="1"/>
  <c r="R1682" i="2"/>
  <c r="S1682" i="2" s="1"/>
  <c r="T1682" i="2" s="1"/>
  <c r="F1682" i="2" s="1"/>
  <c r="R1690" i="2"/>
  <c r="S1690" i="2" s="1"/>
  <c r="T1690" i="2" s="1"/>
  <c r="F1690" i="2" s="1"/>
  <c r="R1698" i="2"/>
  <c r="S1698" i="2" s="1"/>
  <c r="T1698" i="2" s="1"/>
  <c r="F1698" i="2" s="1"/>
  <c r="R1706" i="2"/>
  <c r="S1706" i="2" s="1"/>
  <c r="T1706" i="2" s="1"/>
  <c r="F1706" i="2" s="1"/>
  <c r="R1713" i="2"/>
  <c r="S1713" i="2" s="1"/>
  <c r="T1713" i="2" s="1"/>
  <c r="F1713" i="2" s="1"/>
  <c r="R1722" i="2"/>
  <c r="S1722" i="2" s="1"/>
  <c r="R1949" i="2"/>
  <c r="S1949" i="2" s="1"/>
  <c r="T1949" i="2" s="1"/>
  <c r="F1949" i="2" s="1"/>
  <c r="R1981" i="2"/>
  <c r="S1981" i="2" s="1"/>
  <c r="T1981" i="2" s="1"/>
  <c r="F1981" i="2" s="1"/>
  <c r="R1196" i="2"/>
  <c r="S1196" i="2" s="1"/>
  <c r="T1196" i="2" s="1"/>
  <c r="F1196" i="2" s="1"/>
  <c r="R2762" i="2"/>
  <c r="S2762" i="2" s="1"/>
  <c r="T2762" i="2" s="1"/>
  <c r="F2762" i="2" s="1"/>
  <c r="R1200" i="2"/>
  <c r="S1200" i="2" s="1"/>
  <c r="T1200" i="2" s="1"/>
  <c r="P1200" i="2" s="1"/>
  <c r="F1200" i="2" s="1"/>
  <c r="R2763" i="2"/>
  <c r="S2763" i="2" s="1"/>
  <c r="T2763" i="2" s="1"/>
  <c r="P2763" i="2" s="1"/>
  <c r="F2763" i="2" s="1"/>
  <c r="R1206" i="2"/>
  <c r="S1206" i="2" s="1"/>
  <c r="T1206" i="2" s="1"/>
  <c r="F1206" i="2" s="1"/>
  <c r="R2767" i="2"/>
  <c r="S2767" i="2" s="1"/>
  <c r="T2767" i="2" s="1"/>
  <c r="F2767" i="2" s="1"/>
  <c r="R1212" i="2"/>
  <c r="S1212" i="2" s="1"/>
  <c r="T1212" i="2" s="1"/>
  <c r="F1212" i="2" s="1"/>
  <c r="R1215" i="2"/>
  <c r="S1215" i="2" s="1"/>
  <c r="T1215" i="2" s="1"/>
  <c r="F1215" i="2" s="1"/>
  <c r="R1222" i="2"/>
  <c r="S1222" i="2" s="1"/>
  <c r="T1222" i="2" s="1"/>
  <c r="F1222" i="2" s="1"/>
  <c r="R1225" i="2"/>
  <c r="S1225" i="2" s="1"/>
  <c r="T1225" i="2" s="1"/>
  <c r="F1225" i="2" s="1"/>
  <c r="R1230" i="2"/>
  <c r="S1230" i="2" s="1"/>
  <c r="T1230" i="2" s="1"/>
  <c r="F1230" i="2" s="1"/>
  <c r="R1233" i="2"/>
  <c r="S1233" i="2" s="1"/>
  <c r="T1233" i="2" s="1"/>
  <c r="F1233" i="2" s="1"/>
  <c r="R1238" i="2"/>
  <c r="S1238" i="2" s="1"/>
  <c r="T1238" i="2" s="1"/>
  <c r="F1238" i="2" s="1"/>
  <c r="R1241" i="2"/>
  <c r="S1241" i="2" s="1"/>
  <c r="T1241" i="2" s="1"/>
  <c r="F1241" i="2" s="1"/>
  <c r="R2773" i="2"/>
  <c r="S2773" i="2" s="1"/>
  <c r="R2771" i="2"/>
  <c r="S2771" i="2" s="1"/>
  <c r="T2771" i="2" s="1"/>
  <c r="F2771" i="2" s="1"/>
  <c r="R1251" i="2"/>
  <c r="S1251" i="2" s="1"/>
  <c r="T1251" i="2" s="1"/>
  <c r="F1251" i="2" s="1"/>
  <c r="R1254" i="2"/>
  <c r="S1254" i="2" s="1"/>
  <c r="T1254" i="2" s="1"/>
  <c r="F1254" i="2" s="1"/>
  <c r="R1260" i="2"/>
  <c r="S1260" i="2" s="1"/>
  <c r="T1260" i="2" s="1"/>
  <c r="F1260" i="2" s="1"/>
  <c r="R1262" i="2"/>
  <c r="S1262" i="2" s="1"/>
  <c r="T1262" i="2" s="1"/>
  <c r="F1262" i="2" s="1"/>
  <c r="R1267" i="2"/>
  <c r="S1267" i="2" s="1"/>
  <c r="T1267" i="2" s="1"/>
  <c r="F1267" i="2" s="1"/>
  <c r="R1270" i="2"/>
  <c r="S1270" i="2" s="1"/>
  <c r="T1270" i="2" s="1"/>
  <c r="F1270" i="2" s="1"/>
  <c r="R1276" i="2"/>
  <c r="S1276" i="2" s="1"/>
  <c r="T1276" i="2" s="1"/>
  <c r="F1276" i="2" s="1"/>
  <c r="R1279" i="2"/>
  <c r="L1279" i="2" s="1"/>
  <c r="S1279" i="2" s="1"/>
  <c r="T1279" i="2" s="1"/>
  <c r="F1279" i="2" s="1"/>
  <c r="R1294" i="2"/>
  <c r="S1294" i="2" s="1"/>
  <c r="T1294" i="2" s="1"/>
  <c r="F1294" i="2" s="1"/>
  <c r="R1303" i="2"/>
  <c r="S1303" i="2" s="1"/>
  <c r="T1303" i="2" s="1"/>
  <c r="R1329" i="2"/>
  <c r="S1329" i="2" s="1"/>
  <c r="T1329" i="2" s="1"/>
  <c r="F1329" i="2" s="1"/>
  <c r="R1337" i="2"/>
  <c r="S1337" i="2" s="1"/>
  <c r="T1337" i="2" s="1"/>
  <c r="F1337" i="2" s="1"/>
  <c r="R1370" i="2"/>
  <c r="S1370" i="2" s="1"/>
  <c r="T1370" i="2" s="1"/>
  <c r="F1370" i="2" s="1"/>
  <c r="R1391" i="2"/>
  <c r="S1391" i="2" s="1"/>
  <c r="T1391" i="2" s="1"/>
  <c r="F1391" i="2" s="1"/>
  <c r="R1409" i="2"/>
  <c r="S1409" i="2" s="1"/>
  <c r="T1409" i="2" s="1"/>
  <c r="F1409" i="2" s="1"/>
  <c r="R1183" i="2"/>
  <c r="S1183" i="2" s="1"/>
  <c r="T1183" i="2" s="1"/>
  <c r="F1183" i="2" s="1"/>
  <c r="R1193" i="2"/>
  <c r="S1193" i="2" s="1"/>
  <c r="T1193" i="2" s="1"/>
  <c r="F1193" i="2" s="1"/>
  <c r="R2764" i="2"/>
  <c r="R1203" i="2"/>
  <c r="S1203" i="2" s="1"/>
  <c r="T1203" i="2" s="1"/>
  <c r="P1203" i="2" s="1"/>
  <c r="R1209" i="2"/>
  <c r="S1209" i="2" s="1"/>
  <c r="T1209" i="2" s="1"/>
  <c r="F1209" i="2" s="1"/>
  <c r="R1219" i="2"/>
  <c r="S1219" i="2" s="1"/>
  <c r="T1219" i="2" s="1"/>
  <c r="F1219" i="2" s="1"/>
  <c r="R1227" i="2"/>
  <c r="S1227" i="2" s="1"/>
  <c r="T1227" i="2" s="1"/>
  <c r="F1227" i="2" s="1"/>
  <c r="R1235" i="2"/>
  <c r="R1243" i="2"/>
  <c r="S1243" i="2" s="1"/>
  <c r="T1243" i="2" s="1"/>
  <c r="F1243" i="2" s="1"/>
  <c r="R2775" i="2"/>
  <c r="S2775" i="2" s="1"/>
  <c r="T2775" i="2" s="1"/>
  <c r="F2775" i="2" s="1"/>
  <c r="R1256" i="2"/>
  <c r="S1256" i="2" s="1"/>
  <c r="T1256" i="2" s="1"/>
  <c r="F1256" i="2" s="1"/>
  <c r="R1264" i="2"/>
  <c r="S1264" i="2" s="1"/>
  <c r="T1264" i="2" s="1"/>
  <c r="R1275" i="2"/>
  <c r="S1275" i="2" s="1"/>
  <c r="T1275" i="2" s="1"/>
  <c r="F1275" i="2" s="1"/>
  <c r="R1278" i="2"/>
  <c r="S1278" i="2" s="1"/>
  <c r="T1278" i="2" s="1"/>
  <c r="F1278" i="2" s="1"/>
  <c r="R1290" i="2"/>
  <c r="S1290" i="2" s="1"/>
  <c r="T1290" i="2" s="1"/>
  <c r="F1290" i="2" s="1"/>
  <c r="R1299" i="2"/>
  <c r="S1299" i="2" s="1"/>
  <c r="T1299" i="2" s="1"/>
  <c r="R1311" i="2"/>
  <c r="S1311" i="2" s="1"/>
  <c r="T1311" i="2" s="1"/>
  <c r="F1311" i="2" s="1"/>
  <c r="R1321" i="2"/>
  <c r="S1321" i="2" s="1"/>
  <c r="T1321" i="2" s="1"/>
  <c r="F1321" i="2" s="1"/>
  <c r="R1328" i="2"/>
  <c r="S1328" i="2" s="1"/>
  <c r="T1328" i="2" s="1"/>
  <c r="F1328" i="2" s="1"/>
  <c r="R1336" i="2"/>
  <c r="S1336" i="2" s="1"/>
  <c r="T1336" i="2" s="1"/>
  <c r="F1336" i="2" s="1"/>
  <c r="R1343" i="2"/>
  <c r="R1351" i="2"/>
  <c r="S1351" i="2" s="1"/>
  <c r="T1351" i="2" s="1"/>
  <c r="F1351" i="2" s="1"/>
  <c r="R2815" i="2"/>
  <c r="S2815" i="2" s="1"/>
  <c r="T2815" i="2" s="1"/>
  <c r="F2815" i="2" s="1"/>
  <c r="R1376" i="2"/>
  <c r="S1376" i="2" s="1"/>
  <c r="T1376" i="2" s="1"/>
  <c r="F1376" i="2" s="1"/>
  <c r="R2817" i="2"/>
  <c r="S2817" i="2" s="1"/>
  <c r="T2817" i="2" s="1"/>
  <c r="F2817" i="2" s="1"/>
  <c r="R2899" i="2"/>
  <c r="S2899" i="2" s="1"/>
  <c r="T2899" i="2" s="1"/>
  <c r="P2899" i="2" s="1"/>
  <c r="F2899" i="2" s="1"/>
  <c r="R1619" i="2"/>
  <c r="R1626" i="2"/>
  <c r="S1626" i="2" s="1"/>
  <c r="T1626" i="2" s="1"/>
  <c r="F1626" i="2" s="1"/>
  <c r="R2901" i="2"/>
  <c r="S2901" i="2" s="1"/>
  <c r="T2901" i="2" s="1"/>
  <c r="F2901" i="2" s="1"/>
  <c r="R1638" i="2"/>
  <c r="S1638" i="2" s="1"/>
  <c r="T1638" i="2" s="1"/>
  <c r="F1638" i="2" s="1"/>
  <c r="R1646" i="2"/>
  <c r="S1646" i="2" s="1"/>
  <c r="T1646" i="2" s="1"/>
  <c r="F1646" i="2" s="1"/>
  <c r="R1654" i="2"/>
  <c r="S1654" i="2" s="1"/>
  <c r="T1654" i="2" s="1"/>
  <c r="F1654" i="2" s="1"/>
  <c r="R1662" i="2"/>
  <c r="S1662" i="2" s="1"/>
  <c r="T1662" i="2" s="1"/>
  <c r="F1662" i="2" s="1"/>
  <c r="R1669" i="2"/>
  <c r="S1669" i="2" s="1"/>
  <c r="T1669" i="2" s="1"/>
  <c r="F1669" i="2" s="1"/>
  <c r="R1677" i="2"/>
  <c r="S1677" i="2" s="1"/>
  <c r="T1677" i="2" s="1"/>
  <c r="F1677" i="2" s="1"/>
  <c r="R1686" i="2"/>
  <c r="S1686" i="2" s="1"/>
  <c r="T1686" i="2" s="1"/>
  <c r="F1686" i="2" s="1"/>
  <c r="R1693" i="2"/>
  <c r="S1693" i="2" s="1"/>
  <c r="T1693" i="2" s="1"/>
  <c r="F1693" i="2" s="1"/>
  <c r="R1702" i="2"/>
  <c r="S1702" i="2" s="1"/>
  <c r="T1702" i="2" s="1"/>
  <c r="F1702" i="2" s="1"/>
  <c r="R1709" i="2"/>
  <c r="S1709" i="2" s="1"/>
  <c r="T1709" i="2" s="1"/>
  <c r="F1709" i="2" s="1"/>
  <c r="R1717" i="2"/>
  <c r="S1717" i="2" s="1"/>
  <c r="T1717" i="2" s="1"/>
  <c r="F1717" i="2" s="1"/>
  <c r="R1766" i="2"/>
  <c r="S1766" i="2" s="1"/>
  <c r="T1766" i="2" s="1"/>
  <c r="F1766" i="2" s="1"/>
  <c r="R1772" i="2"/>
  <c r="S1772" i="2" s="1"/>
  <c r="T1772" i="2" s="1"/>
  <c r="F1772" i="2" s="1"/>
  <c r="R1775" i="2"/>
  <c r="R1776" i="2"/>
  <c r="R1778" i="2"/>
  <c r="S1778" i="2" s="1"/>
  <c r="T1778" i="2" s="1"/>
  <c r="F1778" i="2" s="1"/>
  <c r="R1781" i="2"/>
  <c r="R2946" i="2"/>
  <c r="R1786" i="2"/>
  <c r="S1786" i="2" s="1"/>
  <c r="T1786" i="2" s="1"/>
  <c r="F1786" i="2" s="1"/>
  <c r="R1789" i="2"/>
  <c r="S1789" i="2" s="1"/>
  <c r="T1789" i="2" s="1"/>
  <c r="F1789" i="2" s="1"/>
  <c r="R1790" i="2"/>
  <c r="S1790" i="2" s="1"/>
  <c r="T1790" i="2" s="1"/>
  <c r="F1790" i="2" s="1"/>
  <c r="R1792" i="2"/>
  <c r="S1792" i="2" s="1"/>
  <c r="T1792" i="2" s="1"/>
  <c r="R1794" i="2"/>
  <c r="S1794" i="2" s="1"/>
  <c r="T1794" i="2" s="1"/>
  <c r="F1794" i="2" s="1"/>
  <c r="R2956" i="2"/>
  <c r="S2956" i="2" s="1"/>
  <c r="T2956" i="2" s="1"/>
  <c r="F2956" i="2" s="1"/>
  <c r="R1799" i="2"/>
  <c r="S1799" i="2" s="1"/>
  <c r="T1799" i="2" s="1"/>
  <c r="F1799" i="2" s="1"/>
  <c r="R1801" i="2"/>
  <c r="S1801" i="2" s="1"/>
  <c r="T1801" i="2" s="1"/>
  <c r="F1801" i="2" s="1"/>
  <c r="R1803" i="2"/>
  <c r="S1803" i="2" s="1"/>
  <c r="T1803" i="2" s="1"/>
  <c r="F1803" i="2" s="1"/>
  <c r="R1805" i="2"/>
  <c r="S1805" i="2" s="1"/>
  <c r="T1805" i="2" s="1"/>
  <c r="F1805" i="2" s="1"/>
  <c r="R2963" i="2"/>
  <c r="S2963" i="2" s="1"/>
  <c r="T2963" i="2" s="1"/>
  <c r="F2963" i="2" s="1"/>
  <c r="R1808" i="2"/>
  <c r="S1808" i="2" s="1"/>
  <c r="T1808" i="2" s="1"/>
  <c r="F1808" i="2" s="1"/>
  <c r="R1809" i="2"/>
  <c r="S1809" i="2" s="1"/>
  <c r="T1809" i="2" s="1"/>
  <c r="F1809" i="2" s="1"/>
  <c r="R1811" i="2"/>
  <c r="S1811" i="2" s="1"/>
  <c r="T1811" i="2" s="1"/>
  <c r="F1811" i="2" s="1"/>
  <c r="R1813" i="2"/>
  <c r="S1813" i="2" s="1"/>
  <c r="T1813" i="2" s="1"/>
  <c r="F1813" i="2" s="1"/>
  <c r="R1815" i="2"/>
  <c r="S1815" i="2" s="1"/>
  <c r="T1815" i="2" s="1"/>
  <c r="F1815" i="2" s="1"/>
  <c r="R1817" i="2"/>
  <c r="S1817" i="2" s="1"/>
  <c r="T1817" i="2" s="1"/>
  <c r="F1817" i="2" s="1"/>
  <c r="R1837" i="2"/>
  <c r="S1837" i="2" s="1"/>
  <c r="T1837" i="2" s="1"/>
  <c r="F1837" i="2" s="1"/>
  <c r="R1839" i="2"/>
  <c r="S1839" i="2" s="1"/>
  <c r="T1839" i="2" s="1"/>
  <c r="F1839" i="2" s="1"/>
  <c r="R1854" i="2"/>
  <c r="S1854" i="2" s="1"/>
  <c r="T1854" i="2" s="1"/>
  <c r="F1854" i="2" s="1"/>
  <c r="R1868" i="2"/>
  <c r="S1868" i="2" s="1"/>
  <c r="T1868" i="2" s="1"/>
  <c r="F1868" i="2" s="1"/>
  <c r="R1891" i="2"/>
  <c r="L1891" i="2" s="1"/>
  <c r="S1891" i="2" s="1"/>
  <c r="T1891" i="2" s="1"/>
  <c r="R2017" i="2"/>
  <c r="S2017" i="2" s="1"/>
  <c r="T2017" i="2" s="1"/>
  <c r="F2017" i="2" s="1"/>
  <c r="R1133" i="2"/>
  <c r="S1133" i="2" s="1"/>
  <c r="T1133" i="2" s="1"/>
  <c r="F1133" i="2" s="1"/>
  <c r="R1145" i="2"/>
  <c r="S1145" i="2" s="1"/>
  <c r="T1145" i="2" s="1"/>
  <c r="F1145" i="2" s="1"/>
  <c r="R1153" i="2"/>
  <c r="S1153" i="2" s="1"/>
  <c r="T1153" i="2" s="1"/>
  <c r="F1153" i="2" s="1"/>
  <c r="R1161" i="2"/>
  <c r="L1161" i="2" s="1"/>
  <c r="S1161" i="2" s="1"/>
  <c r="T1161" i="2" s="1"/>
  <c r="F1161" i="2" s="1"/>
  <c r="R1272" i="2"/>
  <c r="S1272" i="2" s="1"/>
  <c r="T1272" i="2" s="1"/>
  <c r="R1285" i="2"/>
  <c r="S1285" i="2" s="1"/>
  <c r="T1285" i="2" s="1"/>
  <c r="F1285" i="2" s="1"/>
  <c r="R1298" i="2"/>
  <c r="S1298" i="2" s="1"/>
  <c r="T1298" i="2" s="1"/>
  <c r="F1298" i="2" s="1"/>
  <c r="R1310" i="2"/>
  <c r="S1310" i="2" s="1"/>
  <c r="T1310" i="2" s="1"/>
  <c r="F1310" i="2" s="1"/>
  <c r="R2792" i="2"/>
  <c r="S2792" i="2" s="1"/>
  <c r="T2792" i="2" s="1"/>
  <c r="F2792" i="2" s="1"/>
  <c r="R1333" i="2"/>
  <c r="S1333" i="2" s="1"/>
  <c r="T1333" i="2" s="1"/>
  <c r="F1333" i="2" s="1"/>
  <c r="R1341" i="2"/>
  <c r="S1341" i="2" s="1"/>
  <c r="T1341" i="2" s="1"/>
  <c r="F1341" i="2" s="1"/>
  <c r="R1348" i="2"/>
  <c r="S1348" i="2" s="1"/>
  <c r="T1348" i="2" s="1"/>
  <c r="F1348" i="2" s="1"/>
  <c r="R1366" i="2"/>
  <c r="S1366" i="2" s="1"/>
  <c r="T1366" i="2" s="1"/>
  <c r="F1366" i="2" s="1"/>
  <c r="R1382" i="2"/>
  <c r="S1382" i="2" s="1"/>
  <c r="T1382" i="2" s="1"/>
  <c r="F1382" i="2" s="1"/>
  <c r="R1399" i="2"/>
  <c r="S1399" i="2" s="1"/>
  <c r="T1399" i="2" s="1"/>
  <c r="F1399" i="2" s="1"/>
  <c r="R1412" i="2"/>
  <c r="S1412" i="2" s="1"/>
  <c r="T1412" i="2" s="1"/>
  <c r="F1412" i="2" s="1"/>
  <c r="R1551" i="2"/>
  <c r="S1551" i="2" s="1"/>
  <c r="T1551" i="2" s="1"/>
  <c r="F1551" i="2" s="1"/>
  <c r="R2004" i="2"/>
  <c r="L2004" i="2" s="1"/>
  <c r="S2004" i="2" s="1"/>
  <c r="T2004" i="2" s="1"/>
  <c r="F2004" i="2" s="1"/>
  <c r="R2008" i="2"/>
  <c r="S2008" i="2" s="1"/>
  <c r="T2008" i="2" s="1"/>
  <c r="F2008" i="2" s="1"/>
  <c r="R2256" i="2"/>
  <c r="S2256" i="2" s="1"/>
  <c r="T2256" i="2" s="1"/>
  <c r="F2256" i="2" s="1"/>
  <c r="R2260" i="2"/>
  <c r="S2260" i="2" s="1"/>
  <c r="T2260" i="2" s="1"/>
  <c r="F2260" i="2" s="1"/>
  <c r="R2264" i="2"/>
  <c r="S2264" i="2" s="1"/>
  <c r="T2264" i="2" s="1"/>
  <c r="F2264" i="2" s="1"/>
  <c r="R2267" i="2"/>
  <c r="S2267" i="2" s="1"/>
  <c r="T2267" i="2" s="1"/>
  <c r="F2267" i="2" s="1"/>
  <c r="R2271" i="2"/>
  <c r="S2271" i="2" s="1"/>
  <c r="T2271" i="2" s="1"/>
  <c r="F2271" i="2" s="1"/>
  <c r="R2275" i="2"/>
  <c r="S2275" i="2" s="1"/>
  <c r="T2275" i="2" s="1"/>
  <c r="F2275" i="2" s="1"/>
  <c r="R2521" i="2"/>
  <c r="S2521" i="2" s="1"/>
  <c r="T2521" i="2" s="1"/>
  <c r="F2521" i="2" s="1"/>
  <c r="R2522" i="2"/>
  <c r="S2522" i="2" s="1"/>
  <c r="T2522" i="2" s="1"/>
  <c r="F2522" i="2" s="1"/>
  <c r="R2525" i="2"/>
  <c r="S2525" i="2" s="1"/>
  <c r="T2525" i="2" s="1"/>
  <c r="F2525" i="2" s="1"/>
  <c r="R2743" i="2"/>
  <c r="S2743" i="2" s="1"/>
  <c r="T2743" i="2" s="1"/>
  <c r="F2743" i="2" s="1"/>
  <c r="R1774" i="2"/>
  <c r="R1773" i="2"/>
  <c r="R1777" i="2"/>
  <c r="S1777" i="2" s="1"/>
  <c r="T1777" i="2" s="1"/>
  <c r="F1777" i="2" s="1"/>
  <c r="R1779" i="2"/>
  <c r="S1779" i="2" s="1"/>
  <c r="T1779" i="2" s="1"/>
  <c r="F1779" i="2" s="1"/>
  <c r="R2942" i="2"/>
  <c r="R2947" i="2"/>
  <c r="R1787" i="2"/>
  <c r="S1787" i="2" s="1"/>
  <c r="T1787" i="2" s="1"/>
  <c r="F1787" i="2" s="1"/>
  <c r="R1788" i="2"/>
  <c r="S1788" i="2" s="1"/>
  <c r="T1788" i="2" s="1"/>
  <c r="F1788" i="2" s="1"/>
  <c r="R1791" i="2"/>
  <c r="S1791" i="2" s="1"/>
  <c r="T1791" i="2" s="1"/>
  <c r="F1791" i="2" s="1"/>
  <c r="R1793" i="2"/>
  <c r="S1793" i="2" s="1"/>
  <c r="T1793" i="2" s="1"/>
  <c r="F1793" i="2" s="1"/>
  <c r="R1795" i="2"/>
  <c r="S1795" i="2" s="1"/>
  <c r="T1795" i="2" s="1"/>
  <c r="F1795" i="2" s="1"/>
  <c r="R2957" i="2"/>
  <c r="S2957" i="2" s="1"/>
  <c r="T2957" i="2" s="1"/>
  <c r="F2957" i="2" s="1"/>
  <c r="R1800" i="2"/>
  <c r="R1802" i="2"/>
  <c r="S1802" i="2" s="1"/>
  <c r="T1802" i="2" s="1"/>
  <c r="F1802" i="2" s="1"/>
  <c r="R1804" i="2"/>
  <c r="S1804" i="2" s="1"/>
  <c r="T1804" i="2" s="1"/>
  <c r="P1804" i="2" s="1"/>
  <c r="F1804" i="2" s="1"/>
  <c r="R1806" i="2"/>
  <c r="S1806" i="2" s="1"/>
  <c r="T1806" i="2" s="1"/>
  <c r="P1806" i="2" s="1"/>
  <c r="F1806" i="2" s="1"/>
  <c r="R1807" i="2"/>
  <c r="S1807" i="2" s="1"/>
  <c r="T1807" i="2" s="1"/>
  <c r="F1807" i="2" s="1"/>
  <c r="R2964" i="2"/>
  <c r="S2964" i="2" s="1"/>
  <c r="T2964" i="2" s="1"/>
  <c r="F2964" i="2" s="1"/>
  <c r="R1810" i="2"/>
  <c r="S1810" i="2" s="1"/>
  <c r="T1810" i="2" s="1"/>
  <c r="F1810" i="2" s="1"/>
  <c r="R1812" i="2"/>
  <c r="S1812" i="2" s="1"/>
  <c r="T1812" i="2" s="1"/>
  <c r="F1812" i="2" s="1"/>
  <c r="R1814" i="2"/>
  <c r="S1814" i="2" s="1"/>
  <c r="T1814" i="2" s="1"/>
  <c r="F1814" i="2" s="1"/>
  <c r="R1816" i="2"/>
  <c r="S1816" i="2" s="1"/>
  <c r="T1816" i="2" s="1"/>
  <c r="F1816" i="2" s="1"/>
  <c r="R1818" i="2"/>
  <c r="S1818" i="2" s="1"/>
  <c r="T1818" i="2" s="1"/>
  <c r="F1818" i="2" s="1"/>
  <c r="R1853" i="2"/>
  <c r="S1853" i="2" s="1"/>
  <c r="T1853" i="2" s="1"/>
  <c r="F1853" i="2" s="1"/>
  <c r="R1856" i="2"/>
  <c r="S1856" i="2" s="1"/>
  <c r="T1856" i="2" s="1"/>
  <c r="F1856" i="2" s="1"/>
  <c r="R1857" i="2"/>
  <c r="S1857" i="2" s="1"/>
  <c r="T1857" i="2" s="1"/>
  <c r="F1857" i="2" s="1"/>
  <c r="R1859" i="2"/>
  <c r="S1859" i="2" s="1"/>
  <c r="T1859" i="2" s="1"/>
  <c r="F1859" i="2" s="1"/>
  <c r="R1861" i="2"/>
  <c r="S1861" i="2" s="1"/>
  <c r="T1861" i="2" s="1"/>
  <c r="F1861" i="2" s="1"/>
  <c r="R1886" i="2"/>
  <c r="S1886" i="2" s="1"/>
  <c r="T1886" i="2" s="1"/>
  <c r="F1886" i="2" s="1"/>
  <c r="R1895" i="2"/>
  <c r="S1895" i="2" s="1"/>
  <c r="T1895" i="2" s="1"/>
  <c r="F1895" i="2" s="1"/>
  <c r="R1898" i="2"/>
  <c r="L1898" i="2" s="1"/>
  <c r="S1898" i="2" s="1"/>
  <c r="T1898" i="2" s="1"/>
  <c r="R1932" i="2"/>
  <c r="S1932" i="2" s="1"/>
  <c r="T1932" i="2" s="1"/>
  <c r="F1932" i="2" s="1"/>
  <c r="R1997" i="2"/>
  <c r="S1997" i="2" s="1"/>
  <c r="T1997" i="2" s="1"/>
  <c r="F1997" i="2" s="1"/>
  <c r="R1999" i="2"/>
  <c r="S1999" i="2" s="1"/>
  <c r="T1999" i="2" s="1"/>
  <c r="F1999" i="2" s="1"/>
  <c r="R2001" i="2"/>
  <c r="S2001" i="2" s="1"/>
  <c r="T2001" i="2" s="1"/>
  <c r="F2001" i="2" s="1"/>
  <c r="R2005" i="2"/>
  <c r="S2005" i="2" s="1"/>
  <c r="T2005" i="2" s="1"/>
  <c r="F2005" i="2" s="1"/>
  <c r="R2016" i="2"/>
  <c r="S2016" i="2" s="1"/>
  <c r="T2016" i="2" s="1"/>
  <c r="F2016" i="2" s="1"/>
  <c r="R2027" i="2"/>
  <c r="S2027" i="2" s="1"/>
  <c r="T2027" i="2" s="1"/>
  <c r="F2027" i="2" s="1"/>
  <c r="R2055" i="2"/>
  <c r="S2055" i="2" s="1"/>
  <c r="T2055" i="2" s="1"/>
  <c r="F2055" i="2" s="1"/>
  <c r="R2065" i="2"/>
  <c r="S2065" i="2" s="1"/>
  <c r="T2065" i="2" s="1"/>
  <c r="F2065" i="2" s="1"/>
  <c r="R2093" i="2"/>
  <c r="S2093" i="2" s="1"/>
  <c r="T2093" i="2" s="1"/>
  <c r="F2093" i="2" s="1"/>
  <c r="R2105" i="2"/>
  <c r="S2105" i="2" s="1"/>
  <c r="T2105" i="2" s="1"/>
  <c r="F2105" i="2" s="1"/>
  <c r="R526" i="2"/>
  <c r="S526" i="2" s="1"/>
  <c r="T526" i="2" s="1"/>
  <c r="F526" i="2" s="1"/>
  <c r="R1892" i="2"/>
  <c r="S1892" i="2" s="1"/>
  <c r="T1892" i="2" s="1"/>
  <c r="F1892" i="2" s="1"/>
  <c r="R1893" i="2"/>
  <c r="S1893" i="2" s="1"/>
  <c r="N1893" i="2" s="1"/>
  <c r="T1893" i="2" s="1"/>
  <c r="F1893" i="2" s="1"/>
  <c r="R1900" i="2"/>
  <c r="R2824" i="2"/>
  <c r="S2824" i="2" s="1"/>
  <c r="T2824" i="2" s="1"/>
  <c r="F2824" i="2" s="1"/>
  <c r="R1438" i="2"/>
  <c r="R2835" i="2"/>
  <c r="S2835" i="2" s="1"/>
  <c r="T2835" i="2" s="1"/>
  <c r="F2835" i="2" s="1"/>
  <c r="R2838" i="2"/>
  <c r="S2838" i="2" s="1"/>
  <c r="T2838" i="2" s="1"/>
  <c r="F2838" i="2" s="1"/>
  <c r="R2842" i="2"/>
  <c r="S2842" i="2" s="1"/>
  <c r="T2842" i="2" s="1"/>
  <c r="F2842" i="2" s="1"/>
  <c r="R1501" i="2"/>
  <c r="S1501" i="2" s="1"/>
  <c r="T1501" i="2" s="1"/>
  <c r="F1501" i="2" s="1"/>
  <c r="R2847" i="2"/>
  <c r="S2847" i="2" s="1"/>
  <c r="T2847" i="2" s="1"/>
  <c r="F2847" i="2" s="1"/>
  <c r="R1521" i="2"/>
  <c r="S1521" i="2" s="1"/>
  <c r="T1521" i="2" s="1"/>
  <c r="F1521" i="2" s="1"/>
  <c r="R2886" i="2"/>
  <c r="S2886" i="2" s="1"/>
  <c r="T2886" i="2" s="1"/>
  <c r="F2886" i="2" s="1"/>
  <c r="R2889" i="2"/>
  <c r="S2889" i="2" s="1"/>
  <c r="T2889" i="2" s="1"/>
  <c r="F2889" i="2" s="1"/>
  <c r="R2900" i="2"/>
  <c r="L2900" i="2" s="1"/>
  <c r="S2900" i="2" s="1"/>
  <c r="N2900" i="2" s="1"/>
  <c r="T2900" i="2" s="1"/>
  <c r="R2912" i="2"/>
  <c r="S2912" i="2" s="1"/>
  <c r="T2912" i="2" s="1"/>
  <c r="F2912" i="2" s="1"/>
  <c r="R1720" i="2"/>
  <c r="L1720" i="2" s="1"/>
  <c r="S1720" i="2" s="1"/>
  <c r="T1720" i="2" s="1"/>
  <c r="F1720" i="2" s="1"/>
  <c r="R2925" i="2"/>
  <c r="S2925" i="2" s="1"/>
  <c r="T2925" i="2" s="1"/>
  <c r="F2925" i="2" s="1"/>
  <c r="R2941" i="2"/>
  <c r="L2941" i="2" s="1"/>
  <c r="S2941" i="2" s="1"/>
  <c r="R2965" i="2"/>
  <c r="S2965" i="2" s="1"/>
  <c r="T2965" i="2" s="1"/>
  <c r="F2965" i="2" s="1"/>
  <c r="R1832" i="2"/>
  <c r="S1832" i="2" s="1"/>
  <c r="T1832" i="2" s="1"/>
  <c r="P1832" i="2" s="1"/>
  <c r="R2974" i="2"/>
  <c r="S2974" i="2" s="1"/>
  <c r="T2974" i="2" s="1"/>
  <c r="F2974" i="2" s="1"/>
  <c r="R2978" i="2"/>
  <c r="S2978" i="2" s="1"/>
  <c r="T2978" i="2" s="1"/>
  <c r="F2978" i="2" s="1"/>
  <c r="R2980" i="2"/>
  <c r="S2980" i="2" s="1"/>
  <c r="T2980" i="2" s="1"/>
  <c r="F2980" i="2" s="1"/>
  <c r="R2983" i="2"/>
  <c r="S2983" i="2" s="1"/>
  <c r="T2983" i="2" s="1"/>
  <c r="F2983" i="2" s="1"/>
  <c r="R2988" i="2"/>
  <c r="S2988" i="2" s="1"/>
  <c r="T2988" i="2" s="1"/>
  <c r="F2988" i="2" s="1"/>
  <c r="R2990" i="2"/>
  <c r="S2990" i="2" s="1"/>
  <c r="T2990" i="2" s="1"/>
  <c r="F2990" i="2" s="1"/>
  <c r="R1871" i="2"/>
  <c r="R3004" i="2"/>
  <c r="S3004" i="2" s="1"/>
  <c r="T3004" i="2" s="1"/>
  <c r="F3004" i="2" s="1"/>
  <c r="R3006" i="2"/>
  <c r="S3006" i="2" s="1"/>
  <c r="T3006" i="2" s="1"/>
  <c r="P3006" i="2" s="1"/>
  <c r="F3006" i="2" s="1"/>
  <c r="R3024" i="2"/>
  <c r="S3024" i="2" s="1"/>
  <c r="T3024" i="2" s="1"/>
  <c r="F3024" i="2" s="1"/>
  <c r="R3031" i="2"/>
  <c r="S3031" i="2" s="1"/>
  <c r="T3031" i="2" s="1"/>
  <c r="F3031" i="2" s="1"/>
  <c r="R3036" i="2"/>
  <c r="S3036" i="2" s="1"/>
  <c r="T3036" i="2" s="1"/>
  <c r="F3036" i="2" s="1"/>
  <c r="R3065" i="2"/>
  <c r="S3065" i="2" s="1"/>
  <c r="T3065" i="2" s="1"/>
  <c r="F3065" i="2" s="1"/>
  <c r="R3073" i="2"/>
  <c r="S3073" i="2" s="1"/>
  <c r="T3073" i="2" s="1"/>
  <c r="F3073" i="2" s="1"/>
  <c r="R3077" i="2"/>
  <c r="S3077" i="2" s="1"/>
  <c r="T3077" i="2" s="1"/>
  <c r="F3077" i="2" s="1"/>
  <c r="R2697" i="2"/>
  <c r="S2697" i="2" s="1"/>
  <c r="T2697" i="2" s="1"/>
  <c r="F2697" i="2" s="1"/>
  <c r="R2726" i="2"/>
  <c r="S2726" i="2" s="1"/>
  <c r="T2726" i="2" s="1"/>
  <c r="F2726" i="2" s="1"/>
  <c r="R2731" i="2"/>
  <c r="S2731" i="2" s="1"/>
  <c r="T2731" i="2" s="1"/>
  <c r="F2731" i="2" s="1"/>
  <c r="R2735" i="2"/>
  <c r="S2735" i="2" s="1"/>
  <c r="T2735" i="2" s="1"/>
  <c r="F2735" i="2" s="1"/>
  <c r="R2809" i="2"/>
  <c r="S2809" i="2" s="1"/>
  <c r="T2809" i="2" s="1"/>
  <c r="F2809" i="2" s="1"/>
  <c r="R2834" i="2"/>
  <c r="S2834" i="2" s="1"/>
  <c r="T2834" i="2" s="1"/>
  <c r="F2834" i="2" s="1"/>
  <c r="R2841" i="2"/>
  <c r="S2841" i="2" s="1"/>
  <c r="T2841" i="2" s="1"/>
  <c r="F2841" i="2" s="1"/>
  <c r="R1498" i="2"/>
  <c r="S1498" i="2" s="1"/>
  <c r="T1498" i="2" s="1"/>
  <c r="F1498" i="2" s="1"/>
  <c r="R2852" i="2"/>
  <c r="S2852" i="2" s="1"/>
  <c r="T2852" i="2" s="1"/>
  <c r="F2852" i="2" s="1"/>
  <c r="R2860" i="2"/>
  <c r="S2860" i="2" s="1"/>
  <c r="T2860" i="2" s="1"/>
  <c r="F2860" i="2" s="1"/>
  <c r="R2868" i="2"/>
  <c r="S2868" i="2" s="1"/>
  <c r="T2868" i="2" s="1"/>
  <c r="F2868" i="2" s="1"/>
  <c r="R2876" i="2"/>
  <c r="S2876" i="2" s="1"/>
  <c r="T2876" i="2" s="1"/>
  <c r="F2876" i="2" s="1"/>
  <c r="R2881" i="2"/>
  <c r="S2881" i="2" s="1"/>
  <c r="T2881" i="2" s="1"/>
  <c r="F2881" i="2" s="1"/>
  <c r="R2895" i="2"/>
  <c r="S2895" i="2" s="1"/>
  <c r="T2895" i="2" s="1"/>
  <c r="F2895" i="2" s="1"/>
  <c r="R2897" i="2"/>
  <c r="S2897" i="2" s="1"/>
  <c r="T2897" i="2" s="1"/>
  <c r="F2897" i="2" s="1"/>
  <c r="R2930" i="2"/>
  <c r="S2930" i="2" s="1"/>
  <c r="T2930" i="2" s="1"/>
  <c r="F2930" i="2" s="1"/>
  <c r="R2935" i="2"/>
  <c r="S2935" i="2" s="1"/>
  <c r="T2935" i="2" s="1"/>
  <c r="F2935" i="2" s="1"/>
  <c r="R2952" i="2"/>
  <c r="S2952" i="2" s="1"/>
  <c r="T2952" i="2" s="1"/>
  <c r="F2952" i="2" s="1"/>
  <c r="R146" i="2"/>
  <c r="S146" i="2" s="1"/>
  <c r="T146" i="2" s="1"/>
  <c r="F146" i="2" s="1"/>
  <c r="R173" i="2"/>
  <c r="S173" i="2" s="1"/>
  <c r="T173" i="2" s="1"/>
  <c r="F173" i="2" s="1"/>
  <c r="R263" i="2"/>
  <c r="S263" i="2" s="1"/>
  <c r="T263" i="2" s="1"/>
  <c r="F263" i="2" s="1"/>
  <c r="R750" i="2"/>
  <c r="S750" i="2" s="1"/>
  <c r="T750" i="2" s="1"/>
  <c r="F750" i="2" s="1"/>
  <c r="R757" i="2"/>
  <c r="S757" i="2" s="1"/>
  <c r="T757" i="2" s="1"/>
  <c r="F757" i="2" s="1"/>
  <c r="R147" i="2"/>
  <c r="S147" i="2" s="1"/>
  <c r="T147" i="2" s="1"/>
  <c r="F147" i="2" s="1"/>
  <c r="R172" i="2"/>
  <c r="S172" i="2" s="1"/>
  <c r="T172" i="2" s="1"/>
  <c r="F172" i="2" s="1"/>
  <c r="R264" i="2"/>
  <c r="S264" i="2" s="1"/>
  <c r="T264" i="2" s="1"/>
  <c r="F264" i="2" s="1"/>
  <c r="R749" i="2"/>
  <c r="S749" i="2" s="1"/>
  <c r="T749" i="2" s="1"/>
  <c r="F749" i="2" s="1"/>
  <c r="R758" i="2"/>
  <c r="S758" i="2" s="1"/>
  <c r="T758" i="2" s="1"/>
  <c r="F758" i="2" s="1"/>
  <c r="R2319" i="2"/>
  <c r="S2319" i="2" s="1"/>
  <c r="T2319" i="2" s="1"/>
  <c r="F2319" i="2" s="1"/>
  <c r="R2321" i="2"/>
  <c r="S2321" i="2" s="1"/>
  <c r="T2321" i="2" s="1"/>
  <c r="F2321" i="2" s="1"/>
  <c r="R7" i="2"/>
  <c r="S7" i="2" s="1"/>
  <c r="T7" i="2" s="1"/>
  <c r="F7" i="2" s="1"/>
  <c r="R11" i="2"/>
  <c r="L11" i="2" s="1"/>
  <c r="S11" i="2" s="1"/>
  <c r="R13" i="2"/>
  <c r="S13" i="2" s="1"/>
  <c r="T13" i="2" s="1"/>
  <c r="F13" i="2" s="1"/>
  <c r="R15" i="2"/>
  <c r="S15" i="2" s="1"/>
  <c r="T15" i="2" s="1"/>
  <c r="F15" i="2" s="1"/>
  <c r="R22" i="2"/>
  <c r="S22" i="2" s="1"/>
  <c r="T22" i="2" s="1"/>
  <c r="F22" i="2" s="1"/>
  <c r="R26" i="2"/>
  <c r="S26" i="2" s="1"/>
  <c r="T26" i="2" s="1"/>
  <c r="F26" i="2" s="1"/>
  <c r="R2327" i="2"/>
  <c r="L2327" i="2" s="1"/>
  <c r="S2327" i="2" s="1"/>
  <c r="T2327" i="2" s="1"/>
  <c r="F2327" i="2" s="1"/>
  <c r="R42" i="2"/>
  <c r="S42" i="2" s="1"/>
  <c r="T42" i="2" s="1"/>
  <c r="F42" i="2" s="1"/>
  <c r="R44" i="2"/>
  <c r="S44" i="2" s="1"/>
  <c r="T44" i="2" s="1"/>
  <c r="F44" i="2" s="1"/>
  <c r="R46" i="2"/>
  <c r="S46" i="2" s="1"/>
  <c r="T46" i="2" s="1"/>
  <c r="F46" i="2" s="1"/>
  <c r="R117" i="2"/>
  <c r="S117" i="2" s="1"/>
  <c r="T117" i="2" s="1"/>
  <c r="F117" i="2" s="1"/>
  <c r="R2355" i="2"/>
  <c r="S2355" i="2" s="1"/>
  <c r="T2355" i="2" s="1"/>
  <c r="F2355" i="2" s="1"/>
  <c r="R148" i="2"/>
  <c r="S148" i="2" s="1"/>
  <c r="T148" i="2" s="1"/>
  <c r="F148" i="2" s="1"/>
  <c r="R174" i="2"/>
  <c r="S174" i="2" s="1"/>
  <c r="T174" i="2" s="1"/>
  <c r="F174" i="2" s="1"/>
  <c r="R183" i="2"/>
  <c r="S183" i="2" s="1"/>
  <c r="T183" i="2" s="1"/>
  <c r="F183" i="2" s="1"/>
  <c r="R198" i="2"/>
  <c r="S198" i="2" s="1"/>
  <c r="T198" i="2" s="1"/>
  <c r="F198" i="2" s="1"/>
  <c r="R205" i="2"/>
  <c r="S205" i="2" s="1"/>
  <c r="T205" i="2" s="1"/>
  <c r="F205" i="2" s="1"/>
  <c r="R214" i="2"/>
  <c r="S214" i="2" s="1"/>
  <c r="T214" i="2" s="1"/>
  <c r="F214" i="2" s="1"/>
  <c r="R219" i="2"/>
  <c r="S219" i="2" s="1"/>
  <c r="T219" i="2" s="1"/>
  <c r="F219" i="2" s="1"/>
  <c r="R226" i="2"/>
  <c r="S226" i="2" s="1"/>
  <c r="T226" i="2" s="1"/>
  <c r="F226" i="2" s="1"/>
  <c r="R231" i="2"/>
  <c r="S231" i="2" s="1"/>
  <c r="T231" i="2" s="1"/>
  <c r="F231" i="2" s="1"/>
  <c r="R236" i="2"/>
  <c r="S236" i="2" s="1"/>
  <c r="T236" i="2" s="1"/>
  <c r="F236" i="2" s="1"/>
  <c r="R255" i="2"/>
  <c r="S255" i="2" s="1"/>
  <c r="T255" i="2" s="1"/>
  <c r="F255" i="2" s="1"/>
  <c r="R260" i="2"/>
  <c r="S260" i="2" s="1"/>
  <c r="T260" i="2" s="1"/>
  <c r="F260" i="2" s="1"/>
  <c r="R265" i="2"/>
  <c r="S265" i="2" s="1"/>
  <c r="T265" i="2" s="1"/>
  <c r="F265" i="2" s="1"/>
  <c r="R283" i="2"/>
  <c r="S283" i="2" s="1"/>
  <c r="T283" i="2" s="1"/>
  <c r="F283" i="2" s="1"/>
  <c r="R300" i="2"/>
  <c r="S300" i="2" s="1"/>
  <c r="T300" i="2" s="1"/>
  <c r="F300" i="2" s="1"/>
  <c r="R340" i="2"/>
  <c r="S340" i="2" s="1"/>
  <c r="T340" i="2" s="1"/>
  <c r="F340" i="2" s="1"/>
  <c r="R355" i="2"/>
  <c r="S355" i="2" s="1"/>
  <c r="T355" i="2" s="1"/>
  <c r="F355" i="2" s="1"/>
  <c r="R360" i="2"/>
  <c r="S360" i="2" s="1"/>
  <c r="T360" i="2" s="1"/>
  <c r="F360" i="2" s="1"/>
  <c r="R365" i="2"/>
  <c r="S365" i="2" s="1"/>
  <c r="T365" i="2" s="1"/>
  <c r="F365" i="2" s="1"/>
  <c r="R385" i="2"/>
  <c r="S385" i="2" s="1"/>
  <c r="T385" i="2" s="1"/>
  <c r="F385" i="2" s="1"/>
  <c r="R392" i="2"/>
  <c r="S392" i="2" s="1"/>
  <c r="T392" i="2" s="1"/>
  <c r="F392" i="2" s="1"/>
  <c r="R403" i="2"/>
  <c r="S403" i="2" s="1"/>
  <c r="T403" i="2" s="1"/>
  <c r="F403" i="2" s="1"/>
  <c r="R420" i="2"/>
  <c r="S420" i="2" s="1"/>
  <c r="T420" i="2" s="1"/>
  <c r="F420" i="2" s="1"/>
  <c r="R436" i="2"/>
  <c r="S436" i="2" s="1"/>
  <c r="T436" i="2" s="1"/>
  <c r="F436" i="2" s="1"/>
  <c r="R556" i="2"/>
  <c r="S556" i="2" s="1"/>
  <c r="T556" i="2" s="1"/>
  <c r="F556" i="2" s="1"/>
  <c r="R557" i="2"/>
  <c r="S557" i="2" s="1"/>
  <c r="T557" i="2" s="1"/>
  <c r="F557" i="2" s="1"/>
  <c r="R559" i="2"/>
  <c r="S559" i="2" s="1"/>
  <c r="T559" i="2" s="1"/>
  <c r="F559" i="2" s="1"/>
  <c r="R561" i="2"/>
  <c r="S561" i="2" s="1"/>
  <c r="T561" i="2" s="1"/>
  <c r="F561" i="2" s="1"/>
  <c r="R563" i="2"/>
  <c r="S563" i="2" s="1"/>
  <c r="T563" i="2" s="1"/>
  <c r="F563" i="2" s="1"/>
  <c r="R716" i="2"/>
  <c r="R719" i="2"/>
  <c r="R722" i="2"/>
  <c r="S722" i="2" s="1"/>
  <c r="T722" i="2" s="1"/>
  <c r="F722" i="2" s="1"/>
  <c r="R725" i="2"/>
  <c r="S725" i="2" s="1"/>
  <c r="T725" i="2" s="1"/>
  <c r="F725" i="2" s="1"/>
  <c r="R729" i="2"/>
  <c r="S729" i="2" s="1"/>
  <c r="T729" i="2" s="1"/>
  <c r="F729" i="2" s="1"/>
  <c r="R2621" i="2"/>
  <c r="R737" i="2"/>
  <c r="S737" i="2" s="1"/>
  <c r="T737" i="2" s="1"/>
  <c r="F737" i="2" s="1"/>
  <c r="R745" i="2"/>
  <c r="S745" i="2" s="1"/>
  <c r="T745" i="2" s="1"/>
  <c r="F745" i="2" s="1"/>
  <c r="R751" i="2"/>
  <c r="S751" i="2" s="1"/>
  <c r="T751" i="2" s="1"/>
  <c r="F751" i="2" s="1"/>
  <c r="R2630" i="2"/>
  <c r="R767" i="2"/>
  <c r="S767" i="2" s="1"/>
  <c r="T767" i="2" s="1"/>
  <c r="F767" i="2" s="1"/>
  <c r="R775" i="2"/>
  <c r="S775" i="2" s="1"/>
  <c r="T775" i="2" s="1"/>
  <c r="F775" i="2" s="1"/>
  <c r="R783" i="2"/>
  <c r="S783" i="2" s="1"/>
  <c r="T783" i="2" s="1"/>
  <c r="F783" i="2" s="1"/>
  <c r="R792" i="2"/>
  <c r="S792" i="2" s="1"/>
  <c r="T792" i="2" s="1"/>
  <c r="F792" i="2" s="1"/>
  <c r="R799" i="2"/>
  <c r="R2637" i="2"/>
  <c r="S2637" i="2" s="1"/>
  <c r="T2637" i="2" s="1"/>
  <c r="R813" i="2"/>
  <c r="S813" i="2" s="1"/>
  <c r="T813" i="2" s="1"/>
  <c r="F813" i="2" s="1"/>
  <c r="R819" i="2"/>
  <c r="S819" i="2" s="1"/>
  <c r="T819" i="2" s="1"/>
  <c r="F819" i="2" s="1"/>
  <c r="R828" i="2"/>
  <c r="S828" i="2" s="1"/>
  <c r="T828" i="2" s="1"/>
  <c r="F828" i="2" s="1"/>
  <c r="R835" i="2"/>
  <c r="S835" i="2" s="1"/>
  <c r="T835" i="2" s="1"/>
  <c r="F835" i="2" s="1"/>
  <c r="R841" i="2"/>
  <c r="S841" i="2" s="1"/>
  <c r="T841" i="2" s="1"/>
  <c r="F841" i="2" s="1"/>
  <c r="R848" i="2"/>
  <c r="S848" i="2" s="1"/>
  <c r="T848" i="2" s="1"/>
  <c r="F848" i="2" s="1"/>
  <c r="R857" i="2"/>
  <c r="S857" i="2" s="1"/>
  <c r="T857" i="2" s="1"/>
  <c r="F857" i="2" s="1"/>
  <c r="R868" i="2"/>
  <c r="S868" i="2" s="1"/>
  <c r="T868" i="2" s="1"/>
  <c r="F868" i="2" s="1"/>
  <c r="R882" i="2"/>
  <c r="S882" i="2" s="1"/>
  <c r="T882" i="2" s="1"/>
  <c r="F882" i="2" s="1"/>
  <c r="R898" i="2"/>
  <c r="S898" i="2" s="1"/>
  <c r="T898" i="2" s="1"/>
  <c r="F898" i="2" s="1"/>
  <c r="R930" i="2"/>
  <c r="S930" i="2" s="1"/>
  <c r="T930" i="2" s="1"/>
  <c r="F930" i="2" s="1"/>
  <c r="R85" i="2"/>
  <c r="S85" i="2" s="1"/>
  <c r="T85" i="2" s="1"/>
  <c r="F85" i="2" s="1"/>
  <c r="R86" i="2"/>
  <c r="S86" i="2" s="1"/>
  <c r="T86" i="2" s="1"/>
  <c r="F86" i="2" s="1"/>
  <c r="R89" i="2"/>
  <c r="S89" i="2" s="1"/>
  <c r="T89" i="2" s="1"/>
  <c r="P89" i="2" s="1"/>
  <c r="F89" i="2" s="1"/>
  <c r="R91" i="2"/>
  <c r="S91" i="2" s="1"/>
  <c r="T91" i="2" s="1"/>
  <c r="F91" i="2" s="1"/>
  <c r="R93" i="2"/>
  <c r="S93" i="2" s="1"/>
  <c r="T93" i="2" s="1"/>
  <c r="F93" i="2" s="1"/>
  <c r="R95" i="2"/>
  <c r="S95" i="2" s="1"/>
  <c r="T95" i="2" s="1"/>
  <c r="F95" i="2" s="1"/>
  <c r="R97" i="2"/>
  <c r="S97" i="2" s="1"/>
  <c r="T97" i="2" s="1"/>
  <c r="F97" i="2" s="1"/>
  <c r="R99" i="2"/>
  <c r="L99" i="2" s="1"/>
  <c r="S99" i="2" s="1"/>
  <c r="T99" i="2" s="1"/>
  <c r="F99" i="2" s="1"/>
  <c r="R108" i="2"/>
  <c r="S108" i="2" s="1"/>
  <c r="T108" i="2" s="1"/>
  <c r="F108" i="2" s="1"/>
  <c r="R126" i="2"/>
  <c r="S126" i="2" s="1"/>
  <c r="T126" i="2" s="1"/>
  <c r="F126" i="2" s="1"/>
  <c r="R130" i="2"/>
  <c r="S130" i="2" s="1"/>
  <c r="T130" i="2" s="1"/>
  <c r="F130" i="2" s="1"/>
  <c r="R133" i="2"/>
  <c r="S133" i="2" s="1"/>
  <c r="T133" i="2" s="1"/>
  <c r="F133" i="2" s="1"/>
  <c r="R137" i="2"/>
  <c r="S137" i="2" s="1"/>
  <c r="T137" i="2" s="1"/>
  <c r="F137" i="2" s="1"/>
  <c r="R145" i="2"/>
  <c r="S145" i="2" s="1"/>
  <c r="T145" i="2" s="1"/>
  <c r="F145" i="2" s="1"/>
  <c r="R152" i="2"/>
  <c r="S152" i="2" s="1"/>
  <c r="T152" i="2" s="1"/>
  <c r="F152" i="2" s="1"/>
  <c r="R167" i="2"/>
  <c r="S167" i="2" s="1"/>
  <c r="T167" i="2" s="1"/>
  <c r="F167" i="2" s="1"/>
  <c r="R171" i="2"/>
  <c r="S171" i="2" s="1"/>
  <c r="T171" i="2" s="1"/>
  <c r="F171" i="2" s="1"/>
  <c r="R178" i="2"/>
  <c r="S178" i="2" s="1"/>
  <c r="T178" i="2" s="1"/>
  <c r="F178" i="2" s="1"/>
  <c r="R182" i="2"/>
  <c r="S182" i="2" s="1"/>
  <c r="T182" i="2" s="1"/>
  <c r="F182" i="2" s="1"/>
  <c r="R197" i="2"/>
  <c r="S197" i="2" s="1"/>
  <c r="T197" i="2" s="1"/>
  <c r="F197" i="2" s="1"/>
  <c r="R2373" i="2"/>
  <c r="S2373" i="2" s="1"/>
  <c r="R207" i="2"/>
  <c r="S207" i="2" s="1"/>
  <c r="T207" i="2" s="1"/>
  <c r="F207" i="2" s="1"/>
  <c r="R213" i="2"/>
  <c r="S213" i="2" s="1"/>
  <c r="T213" i="2" s="1"/>
  <c r="F213" i="2" s="1"/>
  <c r="R218" i="2"/>
  <c r="S218" i="2" s="1"/>
  <c r="T218" i="2" s="1"/>
  <c r="F218" i="2" s="1"/>
  <c r="R235" i="2"/>
  <c r="S235" i="2" s="1"/>
  <c r="T235" i="2" s="1"/>
  <c r="F235" i="2" s="1"/>
  <c r="R245" i="2"/>
  <c r="R247" i="2"/>
  <c r="S247" i="2" s="1"/>
  <c r="T247" i="2" s="1"/>
  <c r="F247" i="2" s="1"/>
  <c r="R262" i="2"/>
  <c r="S262" i="2" s="1"/>
  <c r="T262" i="2" s="1"/>
  <c r="F262" i="2" s="1"/>
  <c r="R275" i="2"/>
  <c r="S275" i="2" s="1"/>
  <c r="T275" i="2" s="1"/>
  <c r="F275" i="2" s="1"/>
  <c r="R305" i="2"/>
  <c r="S305" i="2" s="1"/>
  <c r="T305" i="2" s="1"/>
  <c r="P305" i="2" s="1"/>
  <c r="F305" i="2" s="1"/>
  <c r="R308" i="2"/>
  <c r="L308" i="2" s="1"/>
  <c r="S308" i="2" s="1"/>
  <c r="T308" i="2" s="1"/>
  <c r="P308" i="2" s="1"/>
  <c r="F308" i="2" s="1"/>
  <c r="R328" i="2"/>
  <c r="S328" i="2" s="1"/>
  <c r="T328" i="2" s="1"/>
  <c r="F328" i="2" s="1"/>
  <c r="R343" i="2"/>
  <c r="S343" i="2" s="1"/>
  <c r="T343" i="2" s="1"/>
  <c r="F343" i="2" s="1"/>
  <c r="R354" i="2"/>
  <c r="S354" i="2" s="1"/>
  <c r="T354" i="2" s="1"/>
  <c r="F354" i="2" s="1"/>
  <c r="R2444" i="2"/>
  <c r="L2444" i="2" s="1"/>
  <c r="S2444" i="2" s="1"/>
  <c r="T2444" i="2" s="1"/>
  <c r="F2444" i="2" s="1"/>
  <c r="R377" i="2"/>
  <c r="S377" i="2" s="1"/>
  <c r="T377" i="2" s="1"/>
  <c r="R384" i="2"/>
  <c r="S384" i="2" s="1"/>
  <c r="T384" i="2" s="1"/>
  <c r="F384" i="2" s="1"/>
  <c r="R389" i="2"/>
  <c r="S389" i="2" s="1"/>
  <c r="T389" i="2" s="1"/>
  <c r="F389" i="2" s="1"/>
  <c r="R407" i="2"/>
  <c r="S407" i="2" s="1"/>
  <c r="T407" i="2" s="1"/>
  <c r="F407" i="2" s="1"/>
  <c r="R424" i="2"/>
  <c r="S424" i="2" s="1"/>
  <c r="T424" i="2" s="1"/>
  <c r="F424" i="2" s="1"/>
  <c r="R440" i="2"/>
  <c r="S440" i="2" s="1"/>
  <c r="T440" i="2" s="1"/>
  <c r="F440" i="2" s="1"/>
  <c r="R630" i="2"/>
  <c r="S630" i="2" s="1"/>
  <c r="T630" i="2" s="1"/>
  <c r="F630" i="2" s="1"/>
  <c r="R632" i="2"/>
  <c r="S632" i="2" s="1"/>
  <c r="T632" i="2" s="1"/>
  <c r="F632" i="2" s="1"/>
  <c r="R634" i="2"/>
  <c r="S634" i="2" s="1"/>
  <c r="T634" i="2" s="1"/>
  <c r="F634" i="2" s="1"/>
  <c r="R636" i="2"/>
  <c r="R670" i="2"/>
  <c r="S670" i="2" s="1"/>
  <c r="T670" i="2" s="1"/>
  <c r="F670" i="2" s="1"/>
  <c r="R672" i="2"/>
  <c r="S672" i="2" s="1"/>
  <c r="T672" i="2" s="1"/>
  <c r="F672" i="2" s="1"/>
  <c r="R674" i="2"/>
  <c r="S674" i="2" s="1"/>
  <c r="T674" i="2" s="1"/>
  <c r="R676" i="2"/>
  <c r="S676" i="2" s="1"/>
  <c r="T676" i="2" s="1"/>
  <c r="F676" i="2" s="1"/>
  <c r="R678" i="2"/>
  <c r="S678" i="2" s="1"/>
  <c r="T678" i="2" s="1"/>
  <c r="F678" i="2" s="1"/>
  <c r="R679" i="2"/>
  <c r="S679" i="2" s="1"/>
  <c r="R682" i="2"/>
  <c r="S682" i="2" s="1"/>
  <c r="T682" i="2" s="1"/>
  <c r="R683" i="2"/>
  <c r="R684" i="2"/>
  <c r="S684" i="2" s="1"/>
  <c r="R686" i="2"/>
  <c r="S686" i="2" s="1"/>
  <c r="R688" i="2"/>
  <c r="S688" i="2" s="1"/>
  <c r="T688" i="2" s="1"/>
  <c r="F688" i="2" s="1"/>
  <c r="R690" i="2"/>
  <c r="S690" i="2" s="1"/>
  <c r="T690" i="2" s="1"/>
  <c r="F690" i="2" s="1"/>
  <c r="R692" i="2"/>
  <c r="S692" i="2" s="1"/>
  <c r="T692" i="2" s="1"/>
  <c r="F692" i="2" s="1"/>
  <c r="R694" i="2"/>
  <c r="S694" i="2" s="1"/>
  <c r="T694" i="2" s="1"/>
  <c r="F694" i="2" s="1"/>
  <c r="R696" i="2"/>
  <c r="S696" i="2" s="1"/>
  <c r="T696" i="2" s="1"/>
  <c r="F696" i="2" s="1"/>
  <c r="R698" i="2"/>
  <c r="S698" i="2" s="1"/>
  <c r="T698" i="2" s="1"/>
  <c r="R700" i="2"/>
  <c r="S700" i="2" s="1"/>
  <c r="T700" i="2" s="1"/>
  <c r="F700" i="2" s="1"/>
  <c r="R702" i="2"/>
  <c r="S702" i="2" s="1"/>
  <c r="T702" i="2" s="1"/>
  <c r="F702" i="2" s="1"/>
  <c r="R704" i="2"/>
  <c r="S704" i="2" s="1"/>
  <c r="T704" i="2" s="1"/>
  <c r="F704" i="2" s="1"/>
  <c r="R706" i="2"/>
  <c r="S706" i="2" s="1"/>
  <c r="T706" i="2" s="1"/>
  <c r="F706" i="2" s="1"/>
  <c r="R707" i="2"/>
  <c r="S707" i="2" s="1"/>
  <c r="T707" i="2" s="1"/>
  <c r="F707" i="2" s="1"/>
  <c r="R709" i="2"/>
  <c r="S709" i="2" s="1"/>
  <c r="T709" i="2" s="1"/>
  <c r="F709" i="2" s="1"/>
  <c r="R711" i="2"/>
  <c r="S711" i="2" s="1"/>
  <c r="T711" i="2" s="1"/>
  <c r="F711" i="2" s="1"/>
  <c r="R713" i="2"/>
  <c r="S713" i="2" s="1"/>
  <c r="T713" i="2" s="1"/>
  <c r="F713" i="2" s="1"/>
  <c r="R736" i="2"/>
  <c r="S736" i="2" s="1"/>
  <c r="T736" i="2" s="1"/>
  <c r="F736" i="2" s="1"/>
  <c r="R744" i="2"/>
  <c r="S744" i="2" s="1"/>
  <c r="T744" i="2" s="1"/>
  <c r="F744" i="2" s="1"/>
  <c r="R748" i="2"/>
  <c r="S748" i="2" s="1"/>
  <c r="T748" i="2" s="1"/>
  <c r="F748" i="2" s="1"/>
  <c r="R756" i="2"/>
  <c r="S756" i="2" s="1"/>
  <c r="T756" i="2" s="1"/>
  <c r="F756" i="2" s="1"/>
  <c r="R29" i="2"/>
  <c r="S29" i="2" s="1"/>
  <c r="T29" i="2" s="1"/>
  <c r="F29" i="2" s="1"/>
  <c r="R2330" i="2"/>
  <c r="S2330" i="2" s="1"/>
  <c r="T2330" i="2" s="1"/>
  <c r="P2330" i="2" s="1"/>
  <c r="F2330" i="2" s="1"/>
  <c r="R53" i="2"/>
  <c r="S53" i="2" s="1"/>
  <c r="T53" i="2" s="1"/>
  <c r="F53" i="2" s="1"/>
  <c r="R55" i="2"/>
  <c r="S55" i="2" s="1"/>
  <c r="T55" i="2" s="1"/>
  <c r="F55" i="2" s="1"/>
  <c r="R2340" i="2"/>
  <c r="S2340" i="2" s="1"/>
  <c r="T2340" i="2" s="1"/>
  <c r="F2340" i="2" s="1"/>
  <c r="R62" i="2"/>
  <c r="S62" i="2" s="1"/>
  <c r="T62" i="2" s="1"/>
  <c r="F62" i="2" s="1"/>
  <c r="R68" i="2"/>
  <c r="S68" i="2" s="1"/>
  <c r="T68" i="2" s="1"/>
  <c r="F68" i="2" s="1"/>
  <c r="R70" i="2"/>
  <c r="S70" i="2" s="1"/>
  <c r="T70" i="2" s="1"/>
  <c r="F70" i="2" s="1"/>
  <c r="R74" i="2"/>
  <c r="S74" i="2" s="1"/>
  <c r="T74" i="2" s="1"/>
  <c r="F74" i="2" s="1"/>
  <c r="R76" i="2"/>
  <c r="S76" i="2" s="1"/>
  <c r="T76" i="2" s="1"/>
  <c r="F76" i="2" s="1"/>
  <c r="R78" i="2"/>
  <c r="S78" i="2" s="1"/>
  <c r="T78" i="2" s="1"/>
  <c r="F78" i="2" s="1"/>
  <c r="R82" i="2"/>
  <c r="S82" i="2" s="1"/>
  <c r="T82" i="2" s="1"/>
  <c r="F82" i="2" s="1"/>
  <c r="R84" i="2"/>
  <c r="S84" i="2" s="1"/>
  <c r="T84" i="2" s="1"/>
  <c r="F84" i="2" s="1"/>
  <c r="R87" i="2"/>
  <c r="S87" i="2" s="1"/>
  <c r="T87" i="2" s="1"/>
  <c r="F87" i="2" s="1"/>
  <c r="R90" i="2"/>
  <c r="S90" i="2" s="1"/>
  <c r="T90" i="2" s="1"/>
  <c r="F90" i="2" s="1"/>
  <c r="R92" i="2"/>
  <c r="S92" i="2" s="1"/>
  <c r="T92" i="2" s="1"/>
  <c r="F92" i="2" s="1"/>
  <c r="R94" i="2"/>
  <c r="S94" i="2" s="1"/>
  <c r="T94" i="2" s="1"/>
  <c r="F94" i="2" s="1"/>
  <c r="R98" i="2"/>
  <c r="S98" i="2" s="1"/>
  <c r="T98" i="2" s="1"/>
  <c r="F98" i="2" s="1"/>
  <c r="R100" i="2"/>
  <c r="S100" i="2" s="1"/>
  <c r="T100" i="2" s="1"/>
  <c r="F100" i="2" s="1"/>
  <c r="R138" i="2"/>
  <c r="S138" i="2" s="1"/>
  <c r="T138" i="2" s="1"/>
  <c r="R187" i="2"/>
  <c r="S187" i="2" s="1"/>
  <c r="R196" i="2"/>
  <c r="S196" i="2" s="1"/>
  <c r="T196" i="2" s="1"/>
  <c r="F196" i="2" s="1"/>
  <c r="R203" i="2"/>
  <c r="S203" i="2" s="1"/>
  <c r="T203" i="2" s="1"/>
  <c r="F203" i="2" s="1"/>
  <c r="R217" i="2"/>
  <c r="S217" i="2" s="1"/>
  <c r="T217" i="2" s="1"/>
  <c r="F217" i="2" s="1"/>
  <c r="R220" i="2"/>
  <c r="S220" i="2" s="1"/>
  <c r="T220" i="2" s="1"/>
  <c r="F220" i="2" s="1"/>
  <c r="R2367" i="2"/>
  <c r="S2367" i="2" s="1"/>
  <c r="R253" i="2"/>
  <c r="S253" i="2" s="1"/>
  <c r="T253" i="2" s="1"/>
  <c r="F253" i="2" s="1"/>
  <c r="R269" i="2"/>
  <c r="S269" i="2" s="1"/>
  <c r="T269" i="2" s="1"/>
  <c r="F269" i="2" s="1"/>
  <c r="R273" i="2"/>
  <c r="S273" i="2" s="1"/>
  <c r="T273" i="2" s="1"/>
  <c r="F273" i="2" s="1"/>
  <c r="R509" i="2"/>
  <c r="S509" i="2" s="1"/>
  <c r="T509" i="2" s="1"/>
  <c r="F509" i="2" s="1"/>
  <c r="R511" i="2"/>
  <c r="S511" i="2" s="1"/>
  <c r="T511" i="2" s="1"/>
  <c r="F511" i="2" s="1"/>
  <c r="R2494" i="2"/>
  <c r="R515" i="2"/>
  <c r="S515" i="2" s="1"/>
  <c r="T515" i="2" s="1"/>
  <c r="F515" i="2" s="1"/>
  <c r="R516" i="2"/>
  <c r="S516" i="2" s="1"/>
  <c r="T516" i="2" s="1"/>
  <c r="F516" i="2" s="1"/>
  <c r="R586" i="2"/>
  <c r="S586" i="2" s="1"/>
  <c r="T586" i="2" s="1"/>
  <c r="F586" i="2" s="1"/>
  <c r="R589" i="2"/>
  <c r="S589" i="2" s="1"/>
  <c r="T589" i="2" s="1"/>
  <c r="F589" i="2" s="1"/>
  <c r="R591" i="2"/>
  <c r="S591" i="2" s="1"/>
  <c r="T591" i="2" s="1"/>
  <c r="F591" i="2" s="1"/>
  <c r="R593" i="2"/>
  <c r="S593" i="2" s="1"/>
  <c r="T593" i="2" s="1"/>
  <c r="F593" i="2" s="1"/>
  <c r="R595" i="2"/>
  <c r="S595" i="2" s="1"/>
  <c r="T595" i="2" s="1"/>
  <c r="F595" i="2" s="1"/>
  <c r="R601" i="2"/>
  <c r="R2582" i="2"/>
  <c r="L2582" i="2" s="1"/>
  <c r="S2582" i="2" s="1"/>
  <c r="T2582" i="2" s="1"/>
  <c r="F2582" i="2" s="1"/>
  <c r="R603" i="2"/>
  <c r="S603" i="2" s="1"/>
  <c r="T603" i="2" s="1"/>
  <c r="F603" i="2" s="1"/>
  <c r="R605" i="2"/>
  <c r="S605" i="2" s="1"/>
  <c r="T605" i="2" s="1"/>
  <c r="F605" i="2" s="1"/>
  <c r="R607" i="2"/>
  <c r="S607" i="2" s="1"/>
  <c r="T607" i="2" s="1"/>
  <c r="F607" i="2" s="1"/>
  <c r="R2586" i="2"/>
  <c r="L2586" i="2" s="1"/>
  <c r="S2586" i="2" s="1"/>
  <c r="T2586" i="2" s="1"/>
  <c r="F2586" i="2" s="1"/>
  <c r="R2587" i="2"/>
  <c r="L2587" i="2" s="1"/>
  <c r="S2587" i="2" s="1"/>
  <c r="T2587" i="2" s="1"/>
  <c r="F2587" i="2" s="1"/>
  <c r="R610" i="2"/>
  <c r="S610" i="2" s="1"/>
  <c r="T610" i="2" s="1"/>
  <c r="F610" i="2" s="1"/>
  <c r="R612" i="2"/>
  <c r="S612" i="2" s="1"/>
  <c r="T612" i="2" s="1"/>
  <c r="F612" i="2" s="1"/>
  <c r="R614" i="2"/>
  <c r="S614" i="2" s="1"/>
  <c r="T614" i="2" s="1"/>
  <c r="R616" i="2"/>
  <c r="L616" i="2" s="1"/>
  <c r="S616" i="2" s="1"/>
  <c r="T616" i="2" s="1"/>
  <c r="R618" i="2"/>
  <c r="S618" i="2" s="1"/>
  <c r="T618" i="2" s="1"/>
  <c r="F618" i="2" s="1"/>
  <c r="R620" i="2"/>
  <c r="S620" i="2" s="1"/>
  <c r="T620" i="2" s="1"/>
  <c r="F620" i="2" s="1"/>
  <c r="R622" i="2"/>
  <c r="S622" i="2" s="1"/>
  <c r="T622" i="2" s="1"/>
  <c r="F622" i="2" s="1"/>
  <c r="R624" i="2"/>
  <c r="S624" i="2" s="1"/>
  <c r="T624" i="2" s="1"/>
  <c r="F624" i="2" s="1"/>
  <c r="R626" i="2"/>
  <c r="S626" i="2" s="1"/>
  <c r="T626" i="2" s="1"/>
  <c r="F626" i="2" s="1"/>
  <c r="R2590" i="2"/>
  <c r="S2590" i="2" s="1"/>
  <c r="T2590" i="2" s="1"/>
  <c r="F2590" i="2" s="1"/>
  <c r="R662" i="2"/>
  <c r="S662" i="2" s="1"/>
  <c r="T662" i="2" s="1"/>
  <c r="F662" i="2" s="1"/>
  <c r="R666" i="2"/>
  <c r="S666" i="2" s="1"/>
  <c r="T666" i="2" s="1"/>
  <c r="F666" i="2" s="1"/>
  <c r="R771" i="2"/>
  <c r="S771" i="2" s="1"/>
  <c r="T771" i="2" s="1"/>
  <c r="F771" i="2" s="1"/>
  <c r="R779" i="2"/>
  <c r="S779" i="2" s="1"/>
  <c r="T779" i="2" s="1"/>
  <c r="F779" i="2" s="1"/>
  <c r="R787" i="2"/>
  <c r="S787" i="2" s="1"/>
  <c r="T787" i="2" s="1"/>
  <c r="F787" i="2" s="1"/>
  <c r="R796" i="2"/>
  <c r="S796" i="2" s="1"/>
  <c r="T796" i="2" s="1"/>
  <c r="F796" i="2" s="1"/>
  <c r="R804" i="2"/>
  <c r="S804" i="2" s="1"/>
  <c r="T804" i="2" s="1"/>
  <c r="F804" i="2" s="1"/>
  <c r="R809" i="2"/>
  <c r="S809" i="2" s="1"/>
  <c r="T809" i="2" s="1"/>
  <c r="F809" i="2" s="1"/>
  <c r="R2640" i="2"/>
  <c r="S2640" i="2" s="1"/>
  <c r="T2640" i="2" s="1"/>
  <c r="F2640" i="2" s="1"/>
  <c r="R823" i="2"/>
  <c r="S823" i="2" s="1"/>
  <c r="T823" i="2" s="1"/>
  <c r="P823" i="2" s="1"/>
  <c r="F823" i="2" s="1"/>
  <c r="R838" i="2"/>
  <c r="S838" i="2" s="1"/>
  <c r="R845" i="2"/>
  <c r="S845" i="2" s="1"/>
  <c r="T845" i="2" s="1"/>
  <c r="F845" i="2" s="1"/>
  <c r="R850" i="2"/>
  <c r="S850" i="2" s="1"/>
  <c r="T850" i="2" s="1"/>
  <c r="F850" i="2" s="1"/>
  <c r="R855" i="2"/>
  <c r="S855" i="2" s="1"/>
  <c r="T855" i="2" s="1"/>
  <c r="F855" i="2" s="1"/>
  <c r="R864" i="2"/>
  <c r="S864" i="2" s="1"/>
  <c r="T864" i="2" s="1"/>
  <c r="F864" i="2" s="1"/>
  <c r="R854" i="2"/>
  <c r="S854" i="2" s="1"/>
  <c r="T854" i="2" s="1"/>
  <c r="F854" i="2" s="1"/>
  <c r="R862" i="2"/>
  <c r="S862" i="2" s="1"/>
  <c r="T862" i="2" s="1"/>
  <c r="F862" i="2" s="1"/>
  <c r="R2669" i="2"/>
  <c r="S2669" i="2" s="1"/>
  <c r="T2669" i="2" s="1"/>
  <c r="R879" i="2"/>
  <c r="S879" i="2" s="1"/>
  <c r="T879" i="2" s="1"/>
  <c r="F879" i="2" s="1"/>
  <c r="R895" i="2"/>
  <c r="S895" i="2" s="1"/>
  <c r="T895" i="2" s="1"/>
  <c r="F895" i="2" s="1"/>
  <c r="R915" i="2"/>
  <c r="L915" i="2" s="1"/>
  <c r="S915" i="2" s="1"/>
  <c r="R927" i="2"/>
  <c r="S927" i="2" s="1"/>
  <c r="T927" i="2" s="1"/>
  <c r="F927" i="2" s="1"/>
  <c r="R932" i="2"/>
  <c r="S932" i="2" s="1"/>
  <c r="T932" i="2" s="1"/>
  <c r="F932" i="2" s="1"/>
  <c r="R935" i="2"/>
  <c r="S935" i="2" s="1"/>
  <c r="T935" i="2" s="1"/>
  <c r="F935" i="2" s="1"/>
  <c r="R941" i="2"/>
  <c r="S941" i="2" s="1"/>
  <c r="T941" i="2" s="1"/>
  <c r="F941" i="2" s="1"/>
  <c r="R947" i="2"/>
  <c r="S947" i="2" s="1"/>
  <c r="T947" i="2" s="1"/>
  <c r="F947" i="2" s="1"/>
  <c r="R950" i="2"/>
  <c r="S950" i="2" s="1"/>
  <c r="T950" i="2" s="1"/>
  <c r="R961" i="2"/>
  <c r="S961" i="2" s="1"/>
  <c r="R969" i="2"/>
  <c r="S969" i="2" s="1"/>
  <c r="T969" i="2" s="1"/>
  <c r="R974" i="2"/>
  <c r="S974" i="2" s="1"/>
  <c r="T974" i="2" s="1"/>
  <c r="F974" i="2" s="1"/>
  <c r="R1082" i="2"/>
  <c r="S1082" i="2" s="1"/>
  <c r="T1082" i="2" s="1"/>
  <c r="R1085" i="2"/>
  <c r="S1085" i="2" s="1"/>
  <c r="T1085" i="2" s="1"/>
  <c r="F1085" i="2" s="1"/>
  <c r="R1090" i="2"/>
  <c r="S1090" i="2" s="1"/>
  <c r="T1090" i="2" s="1"/>
  <c r="F1090" i="2" s="1"/>
  <c r="R1094" i="2"/>
  <c r="S1094" i="2" s="1"/>
  <c r="T1094" i="2" s="1"/>
  <c r="F1094" i="2" s="1"/>
  <c r="R1098" i="2"/>
  <c r="S1098" i="2" s="1"/>
  <c r="R1102" i="2"/>
  <c r="S1102" i="2" s="1"/>
  <c r="T1102" i="2" s="1"/>
  <c r="F1102" i="2" s="1"/>
  <c r="R1120" i="2"/>
  <c r="S1120" i="2" s="1"/>
  <c r="T1120" i="2" s="1"/>
  <c r="F1120" i="2" s="1"/>
  <c r="R1124" i="2"/>
  <c r="S1124" i="2" s="1"/>
  <c r="T1124" i="2" s="1"/>
  <c r="F1124" i="2" s="1"/>
  <c r="R1129" i="2"/>
  <c r="S1129" i="2" s="1"/>
  <c r="T1129" i="2" s="1"/>
  <c r="F1129" i="2" s="1"/>
  <c r="R1132" i="2"/>
  <c r="S1132" i="2" s="1"/>
  <c r="T1132" i="2" s="1"/>
  <c r="F1132" i="2" s="1"/>
  <c r="R1136" i="2"/>
  <c r="S1136" i="2" s="1"/>
  <c r="T1136" i="2" s="1"/>
  <c r="F1136" i="2" s="1"/>
  <c r="R1142" i="2"/>
  <c r="R1148" i="2"/>
  <c r="S1148" i="2" s="1"/>
  <c r="T1148" i="2" s="1"/>
  <c r="R1152" i="2"/>
  <c r="S1152" i="2" s="1"/>
  <c r="T1152" i="2" s="1"/>
  <c r="F1152" i="2" s="1"/>
  <c r="R1156" i="2"/>
  <c r="S1156" i="2" s="1"/>
  <c r="T1156" i="2" s="1"/>
  <c r="F1156" i="2" s="1"/>
  <c r="R1160" i="2"/>
  <c r="S1160" i="2" s="1"/>
  <c r="T1160" i="2" s="1"/>
  <c r="F1160" i="2" s="1"/>
  <c r="R1163" i="2"/>
  <c r="S1163" i="2" s="1"/>
  <c r="T1163" i="2" s="1"/>
  <c r="F1163" i="2" s="1"/>
  <c r="R1169" i="2"/>
  <c r="S1169" i="2" s="1"/>
  <c r="T1169" i="2" s="1"/>
  <c r="F1169" i="2" s="1"/>
  <c r="R1172" i="2"/>
  <c r="S1172" i="2" s="1"/>
  <c r="T1172" i="2" s="1"/>
  <c r="F1172" i="2" s="1"/>
  <c r="R1175" i="2"/>
  <c r="S1175" i="2" s="1"/>
  <c r="T1175" i="2" s="1"/>
  <c r="F1175" i="2" s="1"/>
  <c r="R1191" i="2"/>
  <c r="S1191" i="2" s="1"/>
  <c r="T1191" i="2" s="1"/>
  <c r="F1191" i="2" s="1"/>
  <c r="R1195" i="2"/>
  <c r="S1195" i="2" s="1"/>
  <c r="T1195" i="2" s="1"/>
  <c r="F1195" i="2" s="1"/>
  <c r="R1202" i="2"/>
  <c r="S1202" i="2" s="1"/>
  <c r="T1202" i="2" s="1"/>
  <c r="F1202" i="2" s="1"/>
  <c r="R1205" i="2"/>
  <c r="S1205" i="2" s="1"/>
  <c r="T1205" i="2" s="1"/>
  <c r="F1205" i="2" s="1"/>
  <c r="R1216" i="2"/>
  <c r="S1216" i="2" s="1"/>
  <c r="T1216" i="2" s="1"/>
  <c r="F1216" i="2" s="1"/>
  <c r="R1221" i="2"/>
  <c r="S1221" i="2" s="1"/>
  <c r="T1221" i="2" s="1"/>
  <c r="F1221" i="2" s="1"/>
  <c r="R1234" i="2"/>
  <c r="S1234" i="2" s="1"/>
  <c r="T1234" i="2" s="1"/>
  <c r="F1234" i="2" s="1"/>
  <c r="R1237" i="2"/>
  <c r="S1237" i="2" s="1"/>
  <c r="T1237" i="2" s="1"/>
  <c r="P1237" i="2" s="1"/>
  <c r="F1237" i="2" s="1"/>
  <c r="R1248" i="2"/>
  <c r="R1249" i="2"/>
  <c r="S1249" i="2" s="1"/>
  <c r="T1249" i="2" s="1"/>
  <c r="F1249" i="2" s="1"/>
  <c r="R1263" i="2"/>
  <c r="S1263" i="2" s="1"/>
  <c r="T1263" i="2" s="1"/>
  <c r="F1263" i="2" s="1"/>
  <c r="R1266" i="2"/>
  <c r="S1266" i="2" s="1"/>
  <c r="T1266" i="2" s="1"/>
  <c r="R1417" i="2"/>
  <c r="S1417" i="2" s="1"/>
  <c r="T1417" i="2" s="1"/>
  <c r="R1084" i="2"/>
  <c r="S1084" i="2" s="1"/>
  <c r="T1084" i="2" s="1"/>
  <c r="F1084" i="2" s="1"/>
  <c r="R1088" i="2"/>
  <c r="S1088" i="2" s="1"/>
  <c r="T1088" i="2" s="1"/>
  <c r="F1088" i="2" s="1"/>
  <c r="R1092" i="2"/>
  <c r="S1092" i="2" s="1"/>
  <c r="T1092" i="2" s="1"/>
  <c r="F1092" i="2" s="1"/>
  <c r="R1096" i="2"/>
  <c r="S1096" i="2" s="1"/>
  <c r="T1096" i="2" s="1"/>
  <c r="F1096" i="2" s="1"/>
  <c r="R1100" i="2"/>
  <c r="S1100" i="2" s="1"/>
  <c r="T1100" i="2" s="1"/>
  <c r="F1100" i="2" s="1"/>
  <c r="R1104" i="2"/>
  <c r="S1104" i="2" s="1"/>
  <c r="T1104" i="2" s="1"/>
  <c r="F1104" i="2" s="1"/>
  <c r="R1122" i="2"/>
  <c r="S1122" i="2" s="1"/>
  <c r="T1122" i="2" s="1"/>
  <c r="F1122" i="2" s="1"/>
  <c r="R1126" i="2"/>
  <c r="S1126" i="2" s="1"/>
  <c r="T1126" i="2" s="1"/>
  <c r="F1126" i="2" s="1"/>
  <c r="R1130" i="2"/>
  <c r="S1130" i="2" s="1"/>
  <c r="T1130" i="2" s="1"/>
  <c r="F1130" i="2" s="1"/>
  <c r="R1134" i="2"/>
  <c r="S1134" i="2" s="1"/>
  <c r="T1134" i="2" s="1"/>
  <c r="F1134" i="2" s="1"/>
  <c r="R1138" i="2"/>
  <c r="S1138" i="2" s="1"/>
  <c r="T1138" i="2" s="1"/>
  <c r="F1138" i="2" s="1"/>
  <c r="R1146" i="2"/>
  <c r="S1146" i="2" s="1"/>
  <c r="T1146" i="2" s="1"/>
  <c r="F1146" i="2" s="1"/>
  <c r="R1150" i="2"/>
  <c r="S1150" i="2" s="1"/>
  <c r="T1150" i="2" s="1"/>
  <c r="F1150" i="2" s="1"/>
  <c r="R1154" i="2"/>
  <c r="S1154" i="2" s="1"/>
  <c r="T1154" i="2" s="1"/>
  <c r="F1154" i="2" s="1"/>
  <c r="R1158" i="2"/>
  <c r="S1158" i="2" s="1"/>
  <c r="T1158" i="2" s="1"/>
  <c r="F1158" i="2" s="1"/>
  <c r="R2739" i="2"/>
  <c r="R1165" i="2"/>
  <c r="S1165" i="2" s="1"/>
  <c r="T1165" i="2" s="1"/>
  <c r="F1165" i="2" s="1"/>
  <c r="R1182" i="2"/>
  <c r="S1182" i="2" s="1"/>
  <c r="T1182" i="2" s="1"/>
  <c r="F1182" i="2" s="1"/>
  <c r="R1186" i="2"/>
  <c r="S1186" i="2" s="1"/>
  <c r="R1198" i="2"/>
  <c r="S1198" i="2" s="1"/>
  <c r="T1198" i="2" s="1"/>
  <c r="F1198" i="2" s="1"/>
  <c r="R2753" i="2"/>
  <c r="S2753" i="2" s="1"/>
  <c r="T2753" i="2" s="1"/>
  <c r="P2753" i="2" s="1"/>
  <c r="F2753" i="2" s="1"/>
  <c r="R2768" i="2"/>
  <c r="S2768" i="2" s="1"/>
  <c r="T2768" i="2" s="1"/>
  <c r="R1211" i="2"/>
  <c r="S1211" i="2" s="1"/>
  <c r="T1211" i="2" s="1"/>
  <c r="F1211" i="2" s="1"/>
  <c r="R1226" i="2"/>
  <c r="S1226" i="2" s="1"/>
  <c r="T1226" i="2" s="1"/>
  <c r="F1226" i="2" s="1"/>
  <c r="R1229" i="2"/>
  <c r="S1229" i="2" s="1"/>
  <c r="T1229" i="2" s="1"/>
  <c r="F1229" i="2" s="1"/>
  <c r="R1242" i="2"/>
  <c r="S1242" i="2" s="1"/>
  <c r="T1242" i="2" s="1"/>
  <c r="F1242" i="2" s="1"/>
  <c r="R1245" i="2"/>
  <c r="S1245" i="2" s="1"/>
  <c r="T1245" i="2" s="1"/>
  <c r="F1245" i="2" s="1"/>
  <c r="R1255" i="2"/>
  <c r="S1255" i="2" s="1"/>
  <c r="T1255" i="2" s="1"/>
  <c r="F1255" i="2" s="1"/>
  <c r="R1261" i="2"/>
  <c r="S1261" i="2" s="1"/>
  <c r="T1261" i="2" s="1"/>
  <c r="F1261" i="2" s="1"/>
  <c r="R1274" i="2"/>
  <c r="S1274" i="2" s="1"/>
  <c r="T1274" i="2" s="1"/>
  <c r="F1274" i="2" s="1"/>
  <c r="R1404" i="2"/>
  <c r="S1404" i="2" s="1"/>
  <c r="T1404" i="2" s="1"/>
  <c r="F1404" i="2" s="1"/>
  <c r="R1284" i="2"/>
  <c r="S1284" i="2" s="1"/>
  <c r="R1292" i="2"/>
  <c r="S1292" i="2" s="1"/>
  <c r="R1297" i="2"/>
  <c r="S1297" i="2" s="1"/>
  <c r="T1297" i="2" s="1"/>
  <c r="F1297" i="2" s="1"/>
  <c r="R1302" i="2"/>
  <c r="S1302" i="2" s="1"/>
  <c r="T1302" i="2" s="1"/>
  <c r="F1302" i="2" s="1"/>
  <c r="R1309" i="2"/>
  <c r="S1309" i="2" s="1"/>
  <c r="T1309" i="2" s="1"/>
  <c r="F1309" i="2" s="1"/>
  <c r="R2790" i="2"/>
  <c r="S2790" i="2" s="1"/>
  <c r="R1319" i="2"/>
  <c r="S1319" i="2" s="1"/>
  <c r="T1319" i="2" s="1"/>
  <c r="F1319" i="2" s="1"/>
  <c r="R1320" i="2"/>
  <c r="S1320" i="2" s="1"/>
  <c r="T1320" i="2" s="1"/>
  <c r="F1320" i="2" s="1"/>
  <c r="R1326" i="2"/>
  <c r="S1326" i="2" s="1"/>
  <c r="T1326" i="2" s="1"/>
  <c r="F1326" i="2" s="1"/>
  <c r="R1331" i="2"/>
  <c r="S1331" i="2" s="1"/>
  <c r="T1331" i="2" s="1"/>
  <c r="F1331" i="2" s="1"/>
  <c r="R1335" i="2"/>
  <c r="S1335" i="2" s="1"/>
  <c r="T1335" i="2" s="1"/>
  <c r="F1335" i="2" s="1"/>
  <c r="R1339" i="2"/>
  <c r="S1339" i="2" s="1"/>
  <c r="T1339" i="2" s="1"/>
  <c r="F1339" i="2" s="1"/>
  <c r="R2794" i="2"/>
  <c r="S2794" i="2" s="1"/>
  <c r="T2794" i="2" s="1"/>
  <c r="P2794" i="2" s="1"/>
  <c r="F2794" i="2" s="1"/>
  <c r="R1346" i="2"/>
  <c r="S1346" i="2" s="1"/>
  <c r="T1346" i="2" s="1"/>
  <c r="F1346" i="2" s="1"/>
  <c r="R1350" i="2"/>
  <c r="S1350" i="2" s="1"/>
  <c r="T1350" i="2" s="1"/>
  <c r="F1350" i="2" s="1"/>
  <c r="R1354" i="2"/>
  <c r="S1354" i="2" s="1"/>
  <c r="T1354" i="2" s="1"/>
  <c r="F1354" i="2" s="1"/>
  <c r="R1357" i="2"/>
  <c r="S1357" i="2" s="1"/>
  <c r="T1357" i="2" s="1"/>
  <c r="F1357" i="2" s="1"/>
  <c r="R2801" i="2"/>
  <c r="S2801" i="2" s="1"/>
  <c r="T2801" i="2" s="1"/>
  <c r="F2801" i="2" s="1"/>
  <c r="R1374" i="2"/>
  <c r="S1374" i="2" s="1"/>
  <c r="T1374" i="2" s="1"/>
  <c r="F1374" i="2" s="1"/>
  <c r="R1378" i="2"/>
  <c r="S1378" i="2" s="1"/>
  <c r="T1378" i="2" s="1"/>
  <c r="F1378" i="2" s="1"/>
  <c r="R1386" i="2"/>
  <c r="S1386" i="2" s="1"/>
  <c r="T1386" i="2" s="1"/>
  <c r="F1386" i="2" s="1"/>
  <c r="R2820" i="2"/>
  <c r="S2820" i="2" s="1"/>
  <c r="T2820" i="2" s="1"/>
  <c r="F2820" i="2" s="1"/>
  <c r="R1403" i="2"/>
  <c r="S1403" i="2" s="1"/>
  <c r="T1403" i="2" s="1"/>
  <c r="F1403" i="2" s="1"/>
  <c r="R1420" i="2"/>
  <c r="S1420" i="2" s="1"/>
  <c r="T1420" i="2" s="1"/>
  <c r="F1420" i="2" s="1"/>
  <c r="R1421" i="2"/>
  <c r="S1421" i="2" s="1"/>
  <c r="T1421" i="2" s="1"/>
  <c r="R1423" i="2"/>
  <c r="S1423" i="2" s="1"/>
  <c r="T1423" i="2" s="1"/>
  <c r="F1423" i="2" s="1"/>
  <c r="R1425" i="2"/>
  <c r="S1425" i="2" s="1"/>
  <c r="T1425" i="2" s="1"/>
  <c r="F1425" i="2" s="1"/>
  <c r="R1428" i="2"/>
  <c r="S1428" i="2" s="1"/>
  <c r="T1428" i="2" s="1"/>
  <c r="F1428" i="2" s="1"/>
  <c r="R1430" i="2"/>
  <c r="S1430" i="2" s="1"/>
  <c r="T1430" i="2" s="1"/>
  <c r="R1432" i="2"/>
  <c r="S1432" i="2" s="1"/>
  <c r="T1432" i="2" s="1"/>
  <c r="F1432" i="2" s="1"/>
  <c r="R1434" i="2"/>
  <c r="R1436" i="2"/>
  <c r="S1436" i="2" s="1"/>
  <c r="T1436" i="2" s="1"/>
  <c r="F1436" i="2" s="1"/>
  <c r="R1442" i="2"/>
  <c r="S1442" i="2" s="1"/>
  <c r="T1442" i="2" s="1"/>
  <c r="F1442" i="2" s="1"/>
  <c r="R1446" i="2"/>
  <c r="S1446" i="2" s="1"/>
  <c r="T1446" i="2" s="1"/>
  <c r="F1446" i="2" s="1"/>
  <c r="R1453" i="2"/>
  <c r="S1453" i="2" s="1"/>
  <c r="T1453" i="2" s="1"/>
  <c r="F1453" i="2" s="1"/>
  <c r="R1457" i="2"/>
  <c r="S1457" i="2" s="1"/>
  <c r="T1457" i="2" s="1"/>
  <c r="F1457" i="2" s="1"/>
  <c r="R1461" i="2"/>
  <c r="S1461" i="2" s="1"/>
  <c r="T1461" i="2" s="1"/>
  <c r="F1461" i="2" s="1"/>
  <c r="R1469" i="2"/>
  <c r="S1469" i="2" s="1"/>
  <c r="T1469" i="2" s="1"/>
  <c r="F1469" i="2" s="1"/>
  <c r="R1473" i="2"/>
  <c r="S1473" i="2" s="1"/>
  <c r="T1473" i="2" s="1"/>
  <c r="F1473" i="2" s="1"/>
  <c r="R1477" i="2"/>
  <c r="S1477" i="2" s="1"/>
  <c r="T1477" i="2" s="1"/>
  <c r="F1477" i="2" s="1"/>
  <c r="R1485" i="2"/>
  <c r="S1485" i="2" s="1"/>
  <c r="T1485" i="2" s="1"/>
  <c r="F1485" i="2" s="1"/>
  <c r="R1489" i="2"/>
  <c r="S1489" i="2" s="1"/>
  <c r="T1489" i="2" s="1"/>
  <c r="F1489" i="2" s="1"/>
  <c r="R1493" i="2"/>
  <c r="S1493" i="2" s="1"/>
  <c r="T1493" i="2" s="1"/>
  <c r="F1493" i="2" s="1"/>
  <c r="R2844" i="2"/>
  <c r="L2844" i="2" s="1"/>
  <c r="S2844" i="2" s="1"/>
  <c r="R1511" i="2"/>
  <c r="L1511" i="2" s="1"/>
  <c r="S1511" i="2" s="1"/>
  <c r="T1511" i="2" s="1"/>
  <c r="R2857" i="2"/>
  <c r="R1526" i="2"/>
  <c r="L1526" i="2" s="1"/>
  <c r="S1526" i="2" s="1"/>
  <c r="T1526" i="2" s="1"/>
  <c r="R1529" i="2"/>
  <c r="S1529" i="2" s="1"/>
  <c r="T1529" i="2" s="1"/>
  <c r="F1529" i="2" s="1"/>
  <c r="R1533" i="2"/>
  <c r="S1533" i="2" s="1"/>
  <c r="T1533" i="2" s="1"/>
  <c r="P1533" i="2" s="1"/>
  <c r="F1533" i="2" s="1"/>
  <c r="R1543" i="2"/>
  <c r="S1543" i="2" s="1"/>
  <c r="T1543" i="2" s="1"/>
  <c r="F1543" i="2" s="1"/>
  <c r="R1547" i="2"/>
  <c r="S1547" i="2" s="1"/>
  <c r="T1547" i="2" s="1"/>
  <c r="F1547" i="2" s="1"/>
  <c r="R2869" i="2"/>
  <c r="R1561" i="2"/>
  <c r="R1565" i="2"/>
  <c r="S1565" i="2" s="1"/>
  <c r="T1565" i="2" s="1"/>
  <c r="F1565" i="2" s="1"/>
  <c r="R1573" i="2"/>
  <c r="S1573" i="2" s="1"/>
  <c r="T1573" i="2" s="1"/>
  <c r="F1573" i="2" s="1"/>
  <c r="R2887" i="2"/>
  <c r="L2887" i="2" s="1"/>
  <c r="S2887" i="2" s="1"/>
  <c r="T2887" i="2" s="1"/>
  <c r="P2887" i="2" s="1"/>
  <c r="F2887" i="2" s="1"/>
  <c r="R1580" i="2"/>
  <c r="S1580" i="2" s="1"/>
  <c r="T1580" i="2" s="1"/>
  <c r="F1580" i="2" s="1"/>
  <c r="R1584" i="2"/>
  <c r="S1584" i="2" s="1"/>
  <c r="T1584" i="2" s="1"/>
  <c r="F1584" i="2" s="1"/>
  <c r="R1588" i="2"/>
  <c r="S1588" i="2" s="1"/>
  <c r="T1588" i="2" s="1"/>
  <c r="F1588" i="2" s="1"/>
  <c r="R1593" i="2"/>
  <c r="S1593" i="2" s="1"/>
  <c r="T1593" i="2" s="1"/>
  <c r="F1593" i="2" s="1"/>
  <c r="R1597" i="2"/>
  <c r="S1597" i="2" s="1"/>
  <c r="T1597" i="2" s="1"/>
  <c r="F1597" i="2" s="1"/>
  <c r="R1601" i="2"/>
  <c r="S1601" i="2" s="1"/>
  <c r="T1601" i="2" s="1"/>
  <c r="F1601" i="2" s="1"/>
  <c r="R1604" i="2"/>
  <c r="S1604" i="2" s="1"/>
  <c r="T1604" i="2" s="1"/>
  <c r="F1604" i="2" s="1"/>
  <c r="R1608" i="2"/>
  <c r="S1608" i="2" s="1"/>
  <c r="T1608" i="2" s="1"/>
  <c r="F1608" i="2" s="1"/>
  <c r="R1616" i="2"/>
  <c r="S1616" i="2" s="1"/>
  <c r="T1616" i="2" s="1"/>
  <c r="F1616" i="2" s="1"/>
  <c r="R1174" i="2"/>
  <c r="S1174" i="2" s="1"/>
  <c r="T1174" i="2" s="1"/>
  <c r="F1174" i="2" s="1"/>
  <c r="R1178" i="2"/>
  <c r="S1178" i="2" s="1"/>
  <c r="T1178" i="2" s="1"/>
  <c r="F1178" i="2" s="1"/>
  <c r="R1184" i="2"/>
  <c r="S1184" i="2" s="1"/>
  <c r="T1184" i="2" s="1"/>
  <c r="F1184" i="2" s="1"/>
  <c r="R1189" i="2"/>
  <c r="S1189" i="2" s="1"/>
  <c r="T1189" i="2" s="1"/>
  <c r="P1189" i="2" s="1"/>
  <c r="R1194" i="2"/>
  <c r="S1194" i="2" s="1"/>
  <c r="T1194" i="2" s="1"/>
  <c r="F1194" i="2" s="1"/>
  <c r="R2757" i="2"/>
  <c r="S2757" i="2" s="1"/>
  <c r="T2757" i="2" s="1"/>
  <c r="P2757" i="2" s="1"/>
  <c r="F2757" i="2" s="1"/>
  <c r="R1199" i="2"/>
  <c r="S1199" i="2" s="1"/>
  <c r="T1199" i="2" s="1"/>
  <c r="F1199" i="2" s="1"/>
  <c r="R1201" i="2"/>
  <c r="S1201" i="2" s="1"/>
  <c r="T1201" i="2" s="1"/>
  <c r="P1201" i="2" s="1"/>
  <c r="F1201" i="2" s="1"/>
  <c r="R1204" i="2"/>
  <c r="S1204" i="2" s="1"/>
  <c r="T1204" i="2" s="1"/>
  <c r="F1204" i="2" s="1"/>
  <c r="R1208" i="2"/>
  <c r="S1208" i="2" s="1"/>
  <c r="T1208" i="2" s="1"/>
  <c r="F1208" i="2" s="1"/>
  <c r="R1210" i="2"/>
  <c r="S1210" i="2" s="1"/>
  <c r="T1210" i="2" s="1"/>
  <c r="F1210" i="2" s="1"/>
  <c r="R1214" i="2"/>
  <c r="S1214" i="2" s="1"/>
  <c r="T1214" i="2" s="1"/>
  <c r="R1220" i="2"/>
  <c r="S1220" i="2" s="1"/>
  <c r="T1220" i="2" s="1"/>
  <c r="F1220" i="2" s="1"/>
  <c r="R1224" i="2"/>
  <c r="S1224" i="2" s="1"/>
  <c r="R1228" i="2"/>
  <c r="S1228" i="2" s="1"/>
  <c r="T1228" i="2" s="1"/>
  <c r="F1228" i="2" s="1"/>
  <c r="R1232" i="2"/>
  <c r="S1232" i="2" s="1"/>
  <c r="T1232" i="2" s="1"/>
  <c r="F1232" i="2" s="1"/>
  <c r="R1236" i="2"/>
  <c r="R1240" i="2"/>
  <c r="S1240" i="2" s="1"/>
  <c r="T1240" i="2" s="1"/>
  <c r="F1240" i="2" s="1"/>
  <c r="R1244" i="2"/>
  <c r="S1244" i="2" s="1"/>
  <c r="T1244" i="2" s="1"/>
  <c r="R1247" i="2"/>
  <c r="S1247" i="2" s="1"/>
  <c r="T1247" i="2" s="1"/>
  <c r="F1247" i="2" s="1"/>
  <c r="R1250" i="2"/>
  <c r="S1250" i="2" s="1"/>
  <c r="T1250" i="2" s="1"/>
  <c r="F1250" i="2" s="1"/>
  <c r="R1253" i="2"/>
  <c r="S1253" i="2" s="1"/>
  <c r="T1253" i="2" s="1"/>
  <c r="F1253" i="2" s="1"/>
  <c r="R1257" i="2"/>
  <c r="S1257" i="2" s="1"/>
  <c r="T1257" i="2" s="1"/>
  <c r="F1257" i="2" s="1"/>
  <c r="R1258" i="2"/>
  <c r="S1258" i="2" s="1"/>
  <c r="T1258" i="2" s="1"/>
  <c r="R1265" i="2"/>
  <c r="S1265" i="2" s="1"/>
  <c r="T1265" i="2" s="1"/>
  <c r="F1265" i="2" s="1"/>
  <c r="R1269" i="2"/>
  <c r="S1269" i="2" s="1"/>
  <c r="T1269" i="2" s="1"/>
  <c r="F1269" i="2" s="1"/>
  <c r="R1273" i="2"/>
  <c r="S1273" i="2" s="1"/>
  <c r="T1273" i="2" s="1"/>
  <c r="F1273" i="2" s="1"/>
  <c r="R1277" i="2"/>
  <c r="S1277" i="2" s="1"/>
  <c r="T1277" i="2" s="1"/>
  <c r="F1277" i="2" s="1"/>
  <c r="R1283" i="2"/>
  <c r="S1283" i="2" s="1"/>
  <c r="R1280" i="2"/>
  <c r="S1280" i="2" s="1"/>
  <c r="T1280" i="2" s="1"/>
  <c r="F1280" i="2" s="1"/>
  <c r="R1296" i="2"/>
  <c r="S1296" i="2" s="1"/>
  <c r="T1296" i="2" s="1"/>
  <c r="F1296" i="2" s="1"/>
  <c r="R1301" i="2"/>
  <c r="S1301" i="2" s="1"/>
  <c r="T1301" i="2" s="1"/>
  <c r="F1301" i="2" s="1"/>
  <c r="R1308" i="2"/>
  <c r="S1308" i="2" s="1"/>
  <c r="T1308" i="2" s="1"/>
  <c r="F1308" i="2" s="1"/>
  <c r="R1312" i="2"/>
  <c r="S1312" i="2" s="1"/>
  <c r="R1325" i="2"/>
  <c r="S1325" i="2" s="1"/>
  <c r="T1325" i="2" s="1"/>
  <c r="F1325" i="2" s="1"/>
  <c r="R1330" i="2"/>
  <c r="S1330" i="2" s="1"/>
  <c r="T1330" i="2" s="1"/>
  <c r="F1330" i="2" s="1"/>
  <c r="R1334" i="2"/>
  <c r="S1334" i="2" s="1"/>
  <c r="T1334" i="2" s="1"/>
  <c r="F1334" i="2" s="1"/>
  <c r="R1338" i="2"/>
  <c r="S1338" i="2" s="1"/>
  <c r="T1338" i="2" s="1"/>
  <c r="F1338" i="2" s="1"/>
  <c r="R1342" i="2"/>
  <c r="S1342" i="2" s="1"/>
  <c r="T1342" i="2" s="1"/>
  <c r="F1342" i="2" s="1"/>
  <c r="R1345" i="2"/>
  <c r="S1345" i="2" s="1"/>
  <c r="T1345" i="2" s="1"/>
  <c r="F1345" i="2" s="1"/>
  <c r="R1349" i="2"/>
  <c r="S1349" i="2" s="1"/>
  <c r="T1349" i="2" s="1"/>
  <c r="F1349" i="2" s="1"/>
  <c r="R1353" i="2"/>
  <c r="S1353" i="2" s="1"/>
  <c r="T1353" i="2" s="1"/>
  <c r="F1353" i="2" s="1"/>
  <c r="R1359" i="2"/>
  <c r="S1359" i="2" s="1"/>
  <c r="T1359" i="2" s="1"/>
  <c r="F1359" i="2" s="1"/>
  <c r="R2812" i="2"/>
  <c r="R1372" i="2"/>
  <c r="S1372" i="2" s="1"/>
  <c r="T1372" i="2" s="1"/>
  <c r="F1372" i="2" s="1"/>
  <c r="R1380" i="2"/>
  <c r="S1380" i="2" s="1"/>
  <c r="T1380" i="2" s="1"/>
  <c r="F1380" i="2" s="1"/>
  <c r="R1388" i="2"/>
  <c r="S1388" i="2" s="1"/>
  <c r="T1388" i="2" s="1"/>
  <c r="F1388" i="2" s="1"/>
  <c r="R1396" i="2"/>
  <c r="S1396" i="2" s="1"/>
  <c r="T1396" i="2" s="1"/>
  <c r="F1396" i="2" s="1"/>
  <c r="R1411" i="2"/>
  <c r="R1897" i="2"/>
  <c r="R1935" i="2"/>
  <c r="S1935" i="2" s="1"/>
  <c r="T1935" i="2" s="1"/>
  <c r="F1935" i="2" s="1"/>
  <c r="R1937" i="2"/>
  <c r="S1937" i="2" s="1"/>
  <c r="T1937" i="2" s="1"/>
  <c r="F1937" i="2" s="1"/>
  <c r="R1452" i="2"/>
  <c r="S1452" i="2" s="1"/>
  <c r="T1452" i="2" s="1"/>
  <c r="F1452" i="2" s="1"/>
  <c r="R1456" i="2"/>
  <c r="S1456" i="2" s="1"/>
  <c r="T1456" i="2" s="1"/>
  <c r="F1456" i="2" s="1"/>
  <c r="R1460" i="2"/>
  <c r="S1460" i="2" s="1"/>
  <c r="T1460" i="2" s="1"/>
  <c r="F1460" i="2" s="1"/>
  <c r="R1464" i="2"/>
  <c r="S1464" i="2" s="1"/>
  <c r="T1464" i="2" s="1"/>
  <c r="F1464" i="2" s="1"/>
  <c r="R1468" i="2"/>
  <c r="S1468" i="2" s="1"/>
  <c r="T1468" i="2" s="1"/>
  <c r="F1468" i="2" s="1"/>
  <c r="R1472" i="2"/>
  <c r="S1472" i="2" s="1"/>
  <c r="T1472" i="2" s="1"/>
  <c r="F1472" i="2" s="1"/>
  <c r="R1476" i="2"/>
  <c r="S1476" i="2" s="1"/>
  <c r="T1476" i="2" s="1"/>
  <c r="F1476" i="2" s="1"/>
  <c r="R1480" i="2"/>
  <c r="S1480" i="2" s="1"/>
  <c r="T1480" i="2" s="1"/>
  <c r="F1480" i="2" s="1"/>
  <c r="R1484" i="2"/>
  <c r="S1484" i="2" s="1"/>
  <c r="T1484" i="2" s="1"/>
  <c r="F1484" i="2" s="1"/>
  <c r="R1488" i="2"/>
  <c r="S1488" i="2" s="1"/>
  <c r="T1488" i="2" s="1"/>
  <c r="F1488" i="2" s="1"/>
  <c r="R1492" i="2"/>
  <c r="S1492" i="2" s="1"/>
  <c r="T1492" i="2" s="1"/>
  <c r="F1492" i="2" s="1"/>
  <c r="R1496" i="2"/>
  <c r="S1496" i="2" s="1"/>
  <c r="T1496" i="2" s="1"/>
  <c r="P1496" i="2" s="1"/>
  <c r="F1496" i="2" s="1"/>
  <c r="R1506" i="2"/>
  <c r="S1506" i="2" s="1"/>
  <c r="T1506" i="2" s="1"/>
  <c r="F1506" i="2" s="1"/>
  <c r="R1510" i="2"/>
  <c r="S1510" i="2" s="1"/>
  <c r="T1510" i="2" s="1"/>
  <c r="F1510" i="2" s="1"/>
  <c r="R1515" i="2"/>
  <c r="S1515" i="2" s="1"/>
  <c r="T1515" i="2" s="1"/>
  <c r="F1515" i="2" s="1"/>
  <c r="R1522" i="2"/>
  <c r="S1522" i="2" s="1"/>
  <c r="T1522" i="2" s="1"/>
  <c r="F1522" i="2" s="1"/>
  <c r="R2863" i="2"/>
  <c r="R1528" i="2"/>
  <c r="L1528" i="2" s="1"/>
  <c r="S1528" i="2" s="1"/>
  <c r="T1528" i="2" s="1"/>
  <c r="F1528" i="2" s="1"/>
  <c r="R1532" i="2"/>
  <c r="S1532" i="2" s="1"/>
  <c r="T1532" i="2" s="1"/>
  <c r="F1532" i="2" s="1"/>
  <c r="R1537" i="2"/>
  <c r="S1537" i="2" s="1"/>
  <c r="T1537" i="2" s="1"/>
  <c r="F1537" i="2" s="1"/>
  <c r="R1541" i="2"/>
  <c r="S1541" i="2" s="1"/>
  <c r="T1541" i="2" s="1"/>
  <c r="F1541" i="2" s="1"/>
  <c r="R1545" i="2"/>
  <c r="S1545" i="2" s="1"/>
  <c r="T1545" i="2" s="1"/>
  <c r="F1545" i="2" s="1"/>
  <c r="R1549" i="2"/>
  <c r="S1549" i="2" s="1"/>
  <c r="T1549" i="2" s="1"/>
  <c r="F1549" i="2" s="1"/>
  <c r="R1556" i="2"/>
  <c r="S1556" i="2" s="1"/>
  <c r="T1556" i="2" s="1"/>
  <c r="F1556" i="2" s="1"/>
  <c r="R1560" i="2"/>
  <c r="R1564" i="2"/>
  <c r="S1564" i="2" s="1"/>
  <c r="T1564" i="2" s="1"/>
  <c r="F1564" i="2" s="1"/>
  <c r="R1568" i="2"/>
  <c r="S1568" i="2" s="1"/>
  <c r="T1568" i="2" s="1"/>
  <c r="F1568" i="2" s="1"/>
  <c r="R1572" i="2"/>
  <c r="S1572" i="2" s="1"/>
  <c r="T1572" i="2" s="1"/>
  <c r="F1572" i="2" s="1"/>
  <c r="R1576" i="2"/>
  <c r="S1576" i="2" s="1"/>
  <c r="T1576" i="2" s="1"/>
  <c r="F1576" i="2" s="1"/>
  <c r="R1579" i="2"/>
  <c r="S1579" i="2" s="1"/>
  <c r="T1579" i="2" s="1"/>
  <c r="F1579" i="2" s="1"/>
  <c r="R1583" i="2"/>
  <c r="S1583" i="2" s="1"/>
  <c r="T1583" i="2" s="1"/>
  <c r="F1583" i="2" s="1"/>
  <c r="R1587" i="2"/>
  <c r="S1587" i="2" s="1"/>
  <c r="T1587" i="2" s="1"/>
  <c r="F1587" i="2" s="1"/>
  <c r="R1591" i="2"/>
  <c r="S1591" i="2" s="1"/>
  <c r="T1591" i="2" s="1"/>
  <c r="F1591" i="2" s="1"/>
  <c r="R1596" i="2"/>
  <c r="S1596" i="2" s="1"/>
  <c r="T1596" i="2" s="1"/>
  <c r="R1600" i="2"/>
  <c r="S1600" i="2" s="1"/>
  <c r="T1600" i="2" s="1"/>
  <c r="F1600" i="2" s="1"/>
  <c r="R1603" i="2"/>
  <c r="S1603" i="2" s="1"/>
  <c r="T1603" i="2" s="1"/>
  <c r="F1603" i="2" s="1"/>
  <c r="R1607" i="2"/>
  <c r="S1607" i="2" s="1"/>
  <c r="T1607" i="2" s="1"/>
  <c r="F1607" i="2" s="1"/>
  <c r="R1611" i="2"/>
  <c r="S1611" i="2" s="1"/>
  <c r="T1611" i="2" s="1"/>
  <c r="F1611" i="2" s="1"/>
  <c r="R1615" i="2"/>
  <c r="S1615" i="2" s="1"/>
  <c r="T1615" i="2" s="1"/>
  <c r="F1615" i="2" s="1"/>
  <c r="R1863" i="2"/>
  <c r="S1863" i="2" s="1"/>
  <c r="T1863" i="2" s="1"/>
  <c r="P1863" i="2" s="1"/>
  <c r="F1863" i="2" s="1"/>
  <c r="R1865" i="2"/>
  <c r="S1865" i="2" s="1"/>
  <c r="T1865" i="2" s="1"/>
  <c r="R1867" i="2"/>
  <c r="S1867" i="2" s="1"/>
  <c r="T1867" i="2" s="1"/>
  <c r="F1867" i="2" s="1"/>
  <c r="R2992" i="2"/>
  <c r="S2992" i="2" s="1"/>
  <c r="T2992" i="2" s="1"/>
  <c r="F2992" i="2" s="1"/>
  <c r="R2999" i="2"/>
  <c r="R1918" i="2"/>
  <c r="S1918" i="2" s="1"/>
  <c r="T1918" i="2" s="1"/>
  <c r="F1918" i="2" s="1"/>
  <c r="R2969" i="2"/>
  <c r="S2969" i="2" s="1"/>
  <c r="T2969" i="2" s="1"/>
  <c r="R1921" i="2"/>
  <c r="S1921" i="2" s="1"/>
  <c r="R1925" i="2"/>
  <c r="S1925" i="2" s="1"/>
  <c r="T1925" i="2" s="1"/>
  <c r="F1925" i="2" s="1"/>
  <c r="R1927" i="2"/>
  <c r="S1927" i="2" s="1"/>
  <c r="T1927" i="2" s="1"/>
  <c r="F1927" i="2" s="1"/>
  <c r="R1929" i="2"/>
  <c r="S1929" i="2" s="1"/>
  <c r="T1929" i="2" s="1"/>
  <c r="F1929" i="2" s="1"/>
  <c r="R1931" i="2"/>
  <c r="S1931" i="2" s="1"/>
  <c r="T1931" i="2" s="1"/>
  <c r="F1931" i="2" s="1"/>
  <c r="R1948" i="2"/>
  <c r="S1948" i="2" s="1"/>
  <c r="T1948" i="2" s="1"/>
  <c r="F1948" i="2" s="1"/>
  <c r="R1963" i="2"/>
  <c r="S1963" i="2" s="1"/>
  <c r="T1963" i="2" s="1"/>
  <c r="F1963" i="2" s="1"/>
  <c r="R2010" i="2"/>
  <c r="S2010" i="2" s="1"/>
  <c r="T2010" i="2" s="1"/>
  <c r="F2010" i="2" s="1"/>
  <c r="R2015" i="2"/>
  <c r="L2015" i="2" s="1"/>
  <c r="S2015" i="2" s="1"/>
  <c r="T2015" i="2" s="1"/>
  <c r="F2015" i="2" s="1"/>
  <c r="R2970" i="2"/>
  <c r="S2970" i="2" s="1"/>
  <c r="T2970" i="2" s="1"/>
  <c r="R2982" i="2"/>
  <c r="L2982" i="2" s="1"/>
  <c r="S2982" i="2" s="1"/>
  <c r="T2982" i="2" s="1"/>
  <c r="P2982" i="2" s="1"/>
  <c r="F2982" i="2" s="1"/>
  <c r="R1858" i="2"/>
  <c r="S1858" i="2" s="1"/>
  <c r="T1858" i="2" s="1"/>
  <c r="F1858" i="2" s="1"/>
  <c r="R1860" i="2"/>
  <c r="S1860" i="2" s="1"/>
  <c r="T1860" i="2" s="1"/>
  <c r="F1860" i="2" s="1"/>
  <c r="R1870" i="2"/>
  <c r="S1870" i="2" s="1"/>
  <c r="T1870" i="2" s="1"/>
  <c r="F1870" i="2" s="1"/>
  <c r="R1885" i="2"/>
  <c r="S1885" i="2" s="1"/>
  <c r="T1885" i="2" s="1"/>
  <c r="F1885" i="2" s="1"/>
  <c r="R3005" i="2"/>
  <c r="S3005" i="2" s="1"/>
  <c r="T3005" i="2" s="1"/>
  <c r="F3005" i="2" s="1"/>
  <c r="R1913" i="2"/>
  <c r="S1913" i="2" s="1"/>
  <c r="T1913" i="2" s="1"/>
  <c r="F1913" i="2" s="1"/>
  <c r="R3008" i="2"/>
  <c r="S3008" i="2" s="1"/>
  <c r="T3008" i="2" s="1"/>
  <c r="F3008" i="2" s="1"/>
  <c r="R1934" i="2"/>
  <c r="S1934" i="2" s="1"/>
  <c r="T1934" i="2" s="1"/>
  <c r="F1934" i="2" s="1"/>
  <c r="R1947" i="2"/>
  <c r="S1947" i="2" s="1"/>
  <c r="T1947" i="2" s="1"/>
  <c r="F1947" i="2" s="1"/>
  <c r="R1996" i="2"/>
  <c r="S1996" i="2" s="1"/>
  <c r="T1996" i="2" s="1"/>
  <c r="F1996" i="2" s="1"/>
  <c r="R2026" i="2"/>
  <c r="S2026" i="2" s="1"/>
  <c r="T2026" i="2" s="1"/>
  <c r="F2026" i="2" s="1"/>
  <c r="R2051" i="2"/>
  <c r="S2051" i="2" s="1"/>
  <c r="T2051" i="2" s="1"/>
  <c r="F2051" i="2" s="1"/>
  <c r="R1838" i="2"/>
  <c r="S1838" i="2" s="1"/>
  <c r="T1838" i="2" s="1"/>
  <c r="F1838" i="2" s="1"/>
  <c r="R1864" i="2"/>
  <c r="S1864" i="2" s="1"/>
  <c r="T1864" i="2" s="1"/>
  <c r="F1864" i="2" s="1"/>
  <c r="R1869" i="2"/>
  <c r="S1869" i="2" s="1"/>
  <c r="T1869" i="2" s="1"/>
  <c r="P1869" i="2" s="1"/>
  <c r="F1869" i="2" s="1"/>
  <c r="R1875" i="2"/>
  <c r="S1875" i="2" s="1"/>
  <c r="T1875" i="2" s="1"/>
  <c r="F1875" i="2" s="1"/>
  <c r="R2993" i="2"/>
  <c r="S2993" i="2" s="1"/>
  <c r="T2993" i="2" s="1"/>
  <c r="F2993" i="2" s="1"/>
  <c r="R1883" i="2"/>
  <c r="S1883" i="2" s="1"/>
  <c r="T1883" i="2" s="1"/>
  <c r="F1883" i="2" s="1"/>
  <c r="R3001" i="2"/>
  <c r="S3001" i="2" s="1"/>
  <c r="T3001" i="2" s="1"/>
  <c r="F3001" i="2" s="1"/>
  <c r="R3002" i="2"/>
  <c r="S3002" i="2" s="1"/>
  <c r="T3002" i="2" s="1"/>
  <c r="F3002" i="2" s="1"/>
  <c r="R3003" i="2"/>
  <c r="L3003" i="2" s="1"/>
  <c r="S3003" i="2" s="1"/>
  <c r="T3003" i="2" s="1"/>
  <c r="F3003" i="2" s="1"/>
  <c r="R1902" i="2"/>
  <c r="S1902" i="2" s="1"/>
  <c r="T1902" i="2" s="1"/>
  <c r="F1902" i="2" s="1"/>
  <c r="R1906" i="2"/>
  <c r="S1906" i="2" s="1"/>
  <c r="T1906" i="2" s="1"/>
  <c r="F1906" i="2" s="1"/>
  <c r="R1916" i="2"/>
  <c r="S1916" i="2" s="1"/>
  <c r="T1916" i="2" s="1"/>
  <c r="F1916" i="2" s="1"/>
  <c r="R1928" i="2"/>
  <c r="S1928" i="2" s="1"/>
  <c r="T1928" i="2" s="1"/>
  <c r="F1928" i="2" s="1"/>
  <c r="R1933" i="2"/>
  <c r="S1933" i="2" s="1"/>
  <c r="T1933" i="2" s="1"/>
  <c r="F1933" i="2" s="1"/>
  <c r="R1967" i="2"/>
  <c r="S1967" i="2" s="1"/>
  <c r="T1967" i="2" s="1"/>
  <c r="F1967" i="2" s="1"/>
  <c r="R1969" i="2"/>
  <c r="S1969" i="2" s="1"/>
  <c r="T1969" i="2" s="1"/>
  <c r="F1969" i="2" s="1"/>
  <c r="R1980" i="2"/>
  <c r="S1980" i="2" s="1"/>
  <c r="T1980" i="2" s="1"/>
  <c r="F1980" i="2" s="1"/>
  <c r="R1995" i="2"/>
  <c r="S1995" i="2" s="1"/>
  <c r="T1995" i="2" s="1"/>
  <c r="F1995" i="2" s="1"/>
  <c r="R3025" i="2"/>
  <c r="S3025" i="2" s="1"/>
  <c r="T3025" i="2" s="1"/>
  <c r="F3025" i="2" s="1"/>
  <c r="R2030" i="2"/>
  <c r="S2030" i="2" s="1"/>
  <c r="T2030" i="2" s="1"/>
  <c r="F2030" i="2" s="1"/>
  <c r="R2038" i="2"/>
  <c r="S2038" i="2" s="1"/>
  <c r="T2038" i="2" s="1"/>
  <c r="F2038" i="2" s="1"/>
  <c r="R2044" i="2"/>
  <c r="S2044" i="2" s="1"/>
  <c r="T2044" i="2" s="1"/>
  <c r="F2044" i="2" s="1"/>
  <c r="R2067" i="2"/>
  <c r="S2067" i="2" s="1"/>
  <c r="T2067" i="2" s="1"/>
  <c r="F2067" i="2" s="1"/>
  <c r="R2255" i="2"/>
  <c r="S2255" i="2" s="1"/>
  <c r="T2255" i="2" s="1"/>
  <c r="F2255" i="2" s="1"/>
  <c r="R2257" i="2"/>
  <c r="S2257" i="2" s="1"/>
  <c r="T2257" i="2" s="1"/>
  <c r="F2257" i="2" s="1"/>
  <c r="R2259" i="2"/>
  <c r="S2259" i="2" s="1"/>
  <c r="T2259" i="2" s="1"/>
  <c r="F2259" i="2" s="1"/>
  <c r="R2261" i="2"/>
  <c r="S2261" i="2" s="1"/>
  <c r="T2261" i="2" s="1"/>
  <c r="F2261" i="2" s="1"/>
  <c r="R2263" i="2"/>
  <c r="S2263" i="2" s="1"/>
  <c r="T2263" i="2" s="1"/>
  <c r="F2263" i="2" s="1"/>
  <c r="R3072" i="2"/>
  <c r="L3072" i="2" s="1"/>
  <c r="S3072" i="2" s="1"/>
  <c r="T3072" i="2" s="1"/>
  <c r="F3072" i="2" s="1"/>
  <c r="R2266" i="2"/>
  <c r="S2266" i="2" s="1"/>
  <c r="R2268" i="2"/>
  <c r="S2268" i="2" s="1"/>
  <c r="T2268" i="2" s="1"/>
  <c r="F2268" i="2" s="1"/>
  <c r="R2270" i="2"/>
  <c r="S2270" i="2" s="1"/>
  <c r="T2270" i="2" s="1"/>
  <c r="F2270" i="2" s="1"/>
  <c r="R2272" i="2"/>
  <c r="S2272" i="2" s="1"/>
  <c r="T2272" i="2" s="1"/>
  <c r="F2272" i="2" s="1"/>
  <c r="R2274" i="2"/>
  <c r="S2274" i="2" s="1"/>
  <c r="T2274" i="2" s="1"/>
  <c r="F2274" i="2" s="1"/>
  <c r="R2276" i="2"/>
  <c r="S2276" i="2" s="1"/>
  <c r="T2276" i="2" s="1"/>
  <c r="F2276" i="2" s="1"/>
  <c r="R2322" i="2"/>
  <c r="S2322" i="2" s="1"/>
  <c r="T2322" i="2" s="1"/>
  <c r="F2322" i="2" s="1"/>
  <c r="R2441" i="2"/>
  <c r="S2441" i="2" s="1"/>
  <c r="T2441" i="2" s="1"/>
  <c r="F2441" i="2" s="1"/>
  <c r="R2446" i="2"/>
  <c r="S2446" i="2" s="1"/>
  <c r="T2446" i="2" s="1"/>
  <c r="F2446" i="2" s="1"/>
  <c r="R2453" i="2"/>
  <c r="S2453" i="2" s="1"/>
  <c r="T2453" i="2" s="1"/>
  <c r="F2453" i="2" s="1"/>
  <c r="R2456" i="2"/>
  <c r="S2456" i="2" s="1"/>
  <c r="T2456" i="2" s="1"/>
  <c r="F2456" i="2" s="1"/>
  <c r="R2478" i="2"/>
  <c r="S2478" i="2" s="1"/>
  <c r="T2478" i="2" s="1"/>
  <c r="F2478" i="2" s="1"/>
  <c r="R2482" i="2"/>
  <c r="S2482" i="2" s="1"/>
  <c r="T2482" i="2" s="1"/>
  <c r="F2482" i="2" s="1"/>
  <c r="R2484" i="2"/>
  <c r="S2484" i="2" s="1"/>
  <c r="T2484" i="2" s="1"/>
  <c r="F2484" i="2" s="1"/>
  <c r="R2486" i="2"/>
  <c r="S2486" i="2" s="1"/>
  <c r="T2486" i="2" s="1"/>
  <c r="F2486" i="2" s="1"/>
  <c r="R2488" i="2"/>
  <c r="S2488" i="2" s="1"/>
  <c r="T2488" i="2" s="1"/>
  <c r="F2488" i="2" s="1"/>
  <c r="R2491" i="2"/>
  <c r="S2491" i="2" s="1"/>
  <c r="T2491" i="2" s="1"/>
  <c r="F2491" i="2" s="1"/>
  <c r="R2493" i="2"/>
  <c r="S2493" i="2" s="1"/>
  <c r="T2493" i="2" s="1"/>
  <c r="F2493" i="2" s="1"/>
  <c r="R2497" i="2"/>
  <c r="S2497" i="2" s="1"/>
  <c r="T2497" i="2" s="1"/>
  <c r="F2497" i="2" s="1"/>
  <c r="R2500" i="2"/>
  <c r="S2500" i="2" s="1"/>
  <c r="T2500" i="2" s="1"/>
  <c r="F2500" i="2" s="1"/>
  <c r="R2501" i="2"/>
  <c r="S2501" i="2" s="1"/>
  <c r="T2501" i="2" s="1"/>
  <c r="F2501" i="2" s="1"/>
  <c r="R2507" i="2"/>
  <c r="S2507" i="2" s="1"/>
  <c r="T2507" i="2" s="1"/>
  <c r="P2507" i="2" s="1"/>
  <c r="F2507" i="2" s="1"/>
  <c r="R2514" i="2"/>
  <c r="S2514" i="2" s="1"/>
  <c r="T2514" i="2" s="1"/>
  <c r="F2514" i="2" s="1"/>
  <c r="R2532" i="2"/>
  <c r="S2532" i="2" s="1"/>
  <c r="T2532" i="2" s="1"/>
  <c r="F2532" i="2" s="1"/>
  <c r="R2536" i="2"/>
  <c r="S2536" i="2" s="1"/>
  <c r="T2536" i="2" s="1"/>
  <c r="F2536" i="2" s="1"/>
  <c r="R2540" i="2"/>
  <c r="S2540" i="2" s="1"/>
  <c r="T2540" i="2" s="1"/>
  <c r="F2540" i="2" s="1"/>
  <c r="R2544" i="2"/>
  <c r="S2544" i="2" s="1"/>
  <c r="T2544" i="2" s="1"/>
  <c r="F2544" i="2" s="1"/>
  <c r="R2549" i="2"/>
  <c r="S2549" i="2" s="1"/>
  <c r="T2549" i="2" s="1"/>
  <c r="F2549" i="2" s="1"/>
  <c r="R2553" i="2"/>
  <c r="S2553" i="2" s="1"/>
  <c r="T2553" i="2" s="1"/>
  <c r="F2553" i="2" s="1"/>
  <c r="R2563" i="2"/>
  <c r="S2563" i="2" s="1"/>
  <c r="T2563" i="2" s="1"/>
  <c r="F2563" i="2" s="1"/>
  <c r="R2573" i="2"/>
  <c r="S2573" i="2" s="1"/>
  <c r="T2573" i="2" s="1"/>
  <c r="F2573" i="2" s="1"/>
  <c r="R2577" i="2"/>
  <c r="S2577" i="2" s="1"/>
  <c r="T2577" i="2" s="1"/>
  <c r="F2577" i="2" s="1"/>
  <c r="R2581" i="2"/>
  <c r="R2588" i="2"/>
  <c r="S2588" i="2" s="1"/>
  <c r="T2588" i="2" s="1"/>
  <c r="F2588" i="2" s="1"/>
  <c r="R638" i="2"/>
  <c r="S638" i="2" s="1"/>
  <c r="T638" i="2" s="1"/>
  <c r="F638" i="2" s="1"/>
  <c r="R2600" i="2"/>
  <c r="S2600" i="2" s="1"/>
  <c r="T2600" i="2" s="1"/>
  <c r="F2600" i="2" s="1"/>
  <c r="R2602" i="2"/>
  <c r="S2602" i="2" s="1"/>
  <c r="T2602" i="2" s="1"/>
  <c r="F2602" i="2" s="1"/>
  <c r="R2608" i="2"/>
  <c r="S2608" i="2" s="1"/>
  <c r="T2608" i="2" s="1"/>
  <c r="F2608" i="2" s="1"/>
  <c r="R2611" i="2"/>
  <c r="S2611" i="2" s="1"/>
  <c r="T2611" i="2" s="1"/>
  <c r="F2611" i="2" s="1"/>
  <c r="R2616" i="2"/>
  <c r="S2616" i="2" s="1"/>
  <c r="T2616" i="2" s="1"/>
  <c r="F2616" i="2" s="1"/>
  <c r="R2619" i="2"/>
  <c r="S2619" i="2" s="1"/>
  <c r="T2619" i="2" s="1"/>
  <c r="F2619" i="2" s="1"/>
  <c r="R726" i="2"/>
  <c r="R2701" i="2"/>
  <c r="S2701" i="2" s="1"/>
  <c r="T2701" i="2" s="1"/>
  <c r="F2701" i="2" s="1"/>
  <c r="R2728" i="2"/>
  <c r="S2728" i="2" s="1"/>
  <c r="T2728" i="2" s="1"/>
  <c r="F2728" i="2" s="1"/>
  <c r="R1938" i="2"/>
  <c r="S1938" i="2" s="1"/>
  <c r="T1938" i="2" s="1"/>
  <c r="F1938" i="2" s="1"/>
  <c r="R1940" i="2"/>
  <c r="S1940" i="2" s="1"/>
  <c r="T1940" i="2" s="1"/>
  <c r="F1940" i="2" s="1"/>
  <c r="R1950" i="2"/>
  <c r="S1950" i="2" s="1"/>
  <c r="T1950" i="2" s="1"/>
  <c r="F1950" i="2" s="1"/>
  <c r="R1952" i="2"/>
  <c r="S1952" i="2" s="1"/>
  <c r="T1952" i="2" s="1"/>
  <c r="F1952" i="2" s="1"/>
  <c r="R1966" i="2"/>
  <c r="S1966" i="2" s="1"/>
  <c r="T1966" i="2" s="1"/>
  <c r="F1966" i="2" s="1"/>
  <c r="R1968" i="2"/>
  <c r="S1968" i="2" s="1"/>
  <c r="T1968" i="2" s="1"/>
  <c r="F1968" i="2" s="1"/>
  <c r="R1982" i="2"/>
  <c r="S1982" i="2" s="1"/>
  <c r="T1982" i="2" s="1"/>
  <c r="F1982" i="2" s="1"/>
  <c r="R1984" i="2"/>
  <c r="S1984" i="2" s="1"/>
  <c r="T1984" i="2" s="1"/>
  <c r="F1984" i="2" s="1"/>
  <c r="R1998" i="2"/>
  <c r="S1998" i="2" s="1"/>
  <c r="T1998" i="2" s="1"/>
  <c r="F1998" i="2" s="1"/>
  <c r="R2000" i="2"/>
  <c r="S2000" i="2" s="1"/>
  <c r="T2000" i="2" s="1"/>
  <c r="F2000" i="2" s="1"/>
  <c r="R3014" i="2"/>
  <c r="S3014" i="2" s="1"/>
  <c r="R2018" i="2"/>
  <c r="S2018" i="2" s="1"/>
  <c r="T2018" i="2" s="1"/>
  <c r="P2018" i="2" s="1"/>
  <c r="F2018" i="2" s="1"/>
  <c r="R2025" i="2"/>
  <c r="S2025" i="2" s="1"/>
  <c r="T2025" i="2" s="1"/>
  <c r="F2025" i="2" s="1"/>
  <c r="R3026" i="2"/>
  <c r="S3026" i="2" s="1"/>
  <c r="T3026" i="2" s="1"/>
  <c r="R3028" i="2"/>
  <c r="S3028" i="2" s="1"/>
  <c r="T3028" i="2" s="1"/>
  <c r="F3028" i="2" s="1"/>
  <c r="R2036" i="2"/>
  <c r="S2036" i="2" s="1"/>
  <c r="T2036" i="2" s="1"/>
  <c r="F2036" i="2" s="1"/>
  <c r="R2039" i="2"/>
  <c r="S2039" i="2" s="1"/>
  <c r="T2039" i="2" s="1"/>
  <c r="F2039" i="2" s="1"/>
  <c r="R2042" i="2"/>
  <c r="S2042" i="2" s="1"/>
  <c r="T2042" i="2" s="1"/>
  <c r="F2042" i="2" s="1"/>
  <c r="R3032" i="2"/>
  <c r="S3032" i="2" s="1"/>
  <c r="N3032" i="2" s="1"/>
  <c r="T3032" i="2" s="1"/>
  <c r="F3032" i="2" s="1"/>
  <c r="R2053" i="2"/>
  <c r="S2053" i="2" s="1"/>
  <c r="T2053" i="2" s="1"/>
  <c r="F2053" i="2" s="1"/>
  <c r="R2061" i="2"/>
  <c r="R2069" i="2"/>
  <c r="S2069" i="2" s="1"/>
  <c r="T2069" i="2" s="1"/>
  <c r="F2069" i="2" s="1"/>
  <c r="R2077" i="2"/>
  <c r="S2077" i="2" s="1"/>
  <c r="T2077" i="2" s="1"/>
  <c r="F2077" i="2" s="1"/>
  <c r="R3042" i="2"/>
  <c r="L3042" i="2" s="1"/>
  <c r="S3042" i="2" s="1"/>
  <c r="T3042" i="2" s="1"/>
  <c r="F3042" i="2" s="1"/>
  <c r="R2099" i="2"/>
  <c r="S2099" i="2" s="1"/>
  <c r="T2099" i="2" s="1"/>
  <c r="F2099" i="2" s="1"/>
  <c r="R2107" i="2"/>
  <c r="S2107" i="2" s="1"/>
  <c r="T2107" i="2" s="1"/>
  <c r="F2107" i="2" s="1"/>
  <c r="R2113" i="2"/>
  <c r="S2113" i="2" s="1"/>
  <c r="T2113" i="2" s="1"/>
  <c r="F2113" i="2" s="1"/>
  <c r="R2115" i="2"/>
  <c r="S2115" i="2" s="1"/>
  <c r="T2115" i="2" s="1"/>
  <c r="R2117" i="2"/>
  <c r="S2117" i="2" s="1"/>
  <c r="T2117" i="2" s="1"/>
  <c r="F2117" i="2" s="1"/>
  <c r="R2119" i="2"/>
  <c r="S2119" i="2" s="1"/>
  <c r="T2119" i="2" s="1"/>
  <c r="F2119" i="2" s="1"/>
  <c r="R2121" i="2"/>
  <c r="S2121" i="2" s="1"/>
  <c r="T2121" i="2" s="1"/>
  <c r="F2121" i="2" s="1"/>
  <c r="R2125" i="2"/>
  <c r="S2125" i="2" s="1"/>
  <c r="T2125" i="2" s="1"/>
  <c r="F2125" i="2" s="1"/>
  <c r="R2134" i="2"/>
  <c r="S2134" i="2" s="1"/>
  <c r="T2134" i="2" s="1"/>
  <c r="F2134" i="2" s="1"/>
  <c r="R2145" i="2"/>
  <c r="S2145" i="2" s="1"/>
  <c r="T2145" i="2" s="1"/>
  <c r="F2145" i="2" s="1"/>
  <c r="R2141" i="2"/>
  <c r="S2141" i="2" s="1"/>
  <c r="T2141" i="2" s="1"/>
  <c r="F2141" i="2" s="1"/>
  <c r="R2138" i="2"/>
  <c r="S2138" i="2" s="1"/>
  <c r="T2138" i="2" s="1"/>
  <c r="F2138" i="2" s="1"/>
  <c r="R2150" i="2"/>
  <c r="S2150" i="2" s="1"/>
  <c r="T2150" i="2" s="1"/>
  <c r="F2150" i="2" s="1"/>
  <c r="R2146" i="2"/>
  <c r="S2146" i="2" s="1"/>
  <c r="T2146" i="2" s="1"/>
  <c r="F2146" i="2" s="1"/>
  <c r="R2154" i="2"/>
  <c r="S2154" i="2" s="1"/>
  <c r="T2154" i="2" s="1"/>
  <c r="F2154" i="2" s="1"/>
  <c r="R2158" i="2"/>
  <c r="S2158" i="2" s="1"/>
  <c r="T2158" i="2" s="1"/>
  <c r="F2158" i="2" s="1"/>
  <c r="R2162" i="2"/>
  <c r="S2162" i="2" s="1"/>
  <c r="T2162" i="2" s="1"/>
  <c r="F2162" i="2" s="1"/>
  <c r="R2531" i="2"/>
  <c r="S2531" i="2" s="1"/>
  <c r="T2531" i="2" s="1"/>
  <c r="F2531" i="2" s="1"/>
  <c r="R2535" i="2"/>
  <c r="S2535" i="2" s="1"/>
  <c r="T2535" i="2" s="1"/>
  <c r="F2535" i="2" s="1"/>
  <c r="R2541" i="2"/>
  <c r="S2541" i="2" s="1"/>
  <c r="T2541" i="2" s="1"/>
  <c r="F2541" i="2" s="1"/>
  <c r="R2543" i="2"/>
  <c r="S2543" i="2" s="1"/>
  <c r="T2543" i="2" s="1"/>
  <c r="F2543" i="2" s="1"/>
  <c r="S2579" i="2"/>
  <c r="T2579" i="2" s="1"/>
  <c r="F2579" i="2" s="1"/>
  <c r="R2011" i="2"/>
  <c r="R2459" i="2"/>
  <c r="S2459" i="2" s="1"/>
  <c r="T2459" i="2" s="1"/>
  <c r="F2459" i="2" s="1"/>
  <c r="R409" i="2"/>
  <c r="S409" i="2" s="1"/>
  <c r="R2463" i="2"/>
  <c r="S2463" i="2" s="1"/>
  <c r="T2463" i="2" s="1"/>
  <c r="F2463" i="2" s="1"/>
  <c r="R2465" i="2"/>
  <c r="S2465" i="2" s="1"/>
  <c r="T2465" i="2" s="1"/>
  <c r="F2465" i="2" s="1"/>
  <c r="R2467" i="2"/>
  <c r="S2467" i="2" s="1"/>
  <c r="T2467" i="2" s="1"/>
  <c r="F2467" i="2" s="1"/>
  <c r="R2469" i="2"/>
  <c r="S2469" i="2" s="1"/>
  <c r="T2469" i="2" s="1"/>
  <c r="F2469" i="2" s="1"/>
  <c r="R2471" i="2"/>
  <c r="S2471" i="2" s="1"/>
  <c r="T2471" i="2" s="1"/>
  <c r="F2471" i="2" s="1"/>
  <c r="R2473" i="2"/>
  <c r="S2473" i="2" s="1"/>
  <c r="T2473" i="2" s="1"/>
  <c r="F2473" i="2" s="1"/>
  <c r="R2475" i="2"/>
  <c r="S2475" i="2" s="1"/>
  <c r="T2475" i="2" s="1"/>
  <c r="F2475" i="2" s="1"/>
  <c r="R2477" i="2"/>
  <c r="S2477" i="2" s="1"/>
  <c r="T2477" i="2" s="1"/>
  <c r="R2481" i="2"/>
  <c r="S2481" i="2" s="1"/>
  <c r="T2481" i="2" s="1"/>
  <c r="F2481" i="2" s="1"/>
  <c r="R2483" i="2"/>
  <c r="S2483" i="2" s="1"/>
  <c r="T2483" i="2" s="1"/>
  <c r="F2483" i="2" s="1"/>
  <c r="R2485" i="2"/>
  <c r="S2485" i="2" s="1"/>
  <c r="T2485" i="2" s="1"/>
  <c r="F2485" i="2" s="1"/>
  <c r="R2487" i="2"/>
  <c r="S2487" i="2" s="1"/>
  <c r="T2487" i="2" s="1"/>
  <c r="F2487" i="2" s="1"/>
  <c r="R2489" i="2"/>
  <c r="S2489" i="2" s="1"/>
  <c r="T2489" i="2" s="1"/>
  <c r="F2489" i="2" s="1"/>
  <c r="R2492" i="2"/>
  <c r="S2492" i="2" s="1"/>
  <c r="T2492" i="2" s="1"/>
  <c r="F2492" i="2" s="1"/>
  <c r="R513" i="2"/>
  <c r="S513" i="2" s="1"/>
  <c r="T513" i="2" s="1"/>
  <c r="F513" i="2" s="1"/>
  <c r="R2499" i="2"/>
  <c r="S2499" i="2" s="1"/>
  <c r="T2499" i="2" s="1"/>
  <c r="F2499" i="2" s="1"/>
  <c r="R2498" i="2"/>
  <c r="L2498" i="2" s="1"/>
  <c r="S2498" i="2" s="1"/>
  <c r="R518" i="2"/>
  <c r="R2508" i="2"/>
  <c r="S2508" i="2" s="1"/>
  <c r="T2508" i="2" s="1"/>
  <c r="F2508" i="2" s="1"/>
  <c r="S731" i="2"/>
  <c r="T731" i="2" s="1"/>
  <c r="R2625" i="2"/>
  <c r="S2625" i="2" s="1"/>
  <c r="T2625" i="2" s="1"/>
  <c r="F2625" i="2" s="1"/>
  <c r="R2628" i="2"/>
  <c r="S2628" i="2" s="1"/>
  <c r="T2628" i="2" s="1"/>
  <c r="F2628" i="2" s="1"/>
  <c r="R2641" i="2"/>
  <c r="S2641" i="2" s="1"/>
  <c r="T2641" i="2" s="1"/>
  <c r="F2641" i="2" s="1"/>
  <c r="R831" i="2"/>
  <c r="S831" i="2" s="1"/>
  <c r="T831" i="2" s="1"/>
  <c r="F831" i="2" s="1"/>
  <c r="R2658" i="2"/>
  <c r="S2658" i="2" s="1"/>
  <c r="T2658" i="2" s="1"/>
  <c r="F2658" i="2" s="1"/>
  <c r="R901" i="2"/>
  <c r="S901" i="2" s="1"/>
  <c r="R2680" i="2"/>
  <c r="S2680" i="2" s="1"/>
  <c r="T2680" i="2" s="1"/>
  <c r="F2680" i="2" s="1"/>
  <c r="R965" i="2"/>
  <c r="S965" i="2" s="1"/>
  <c r="T965" i="2" s="1"/>
  <c r="R1733" i="2"/>
  <c r="S1733" i="2" s="1"/>
  <c r="R2073" i="2"/>
  <c r="S2073" i="2" s="1"/>
  <c r="T2073" i="2" s="1"/>
  <c r="F2073" i="2" s="1"/>
  <c r="R2086" i="2"/>
  <c r="S2086" i="2" s="1"/>
  <c r="T2086" i="2" s="1"/>
  <c r="F2086" i="2" s="1"/>
  <c r="R2096" i="2"/>
  <c r="S2096" i="2" s="1"/>
  <c r="T2096" i="2" s="1"/>
  <c r="F2096" i="2" s="1"/>
  <c r="R2103" i="2"/>
  <c r="S2103" i="2" s="1"/>
  <c r="T2103" i="2" s="1"/>
  <c r="P2103" i="2" s="1"/>
  <c r="F2103" i="2" s="1"/>
  <c r="R2110" i="2"/>
  <c r="S2110" i="2" s="1"/>
  <c r="T2110" i="2" s="1"/>
  <c r="P2110" i="2" s="1"/>
  <c r="F2110" i="2" s="1"/>
  <c r="R2114" i="2"/>
  <c r="S2114" i="2" s="1"/>
  <c r="T2114" i="2" s="1"/>
  <c r="F2114" i="2" s="1"/>
  <c r="R2116" i="2"/>
  <c r="R2118" i="2"/>
  <c r="S2118" i="2" s="1"/>
  <c r="T2118" i="2" s="1"/>
  <c r="F2118" i="2" s="1"/>
  <c r="R2120" i="2"/>
  <c r="S2120" i="2" s="1"/>
  <c r="T2120" i="2" s="1"/>
  <c r="F2120" i="2" s="1"/>
  <c r="R2865" i="2"/>
  <c r="S2865" i="2" s="1"/>
  <c r="T2865" i="2" s="1"/>
  <c r="F2865" i="2" s="1"/>
  <c r="R2818" i="2"/>
  <c r="S2818" i="2" s="1"/>
  <c r="T2818" i="2" s="1"/>
  <c r="F2818" i="2" s="1"/>
  <c r="R2829" i="2"/>
  <c r="S2829" i="2" s="1"/>
  <c r="T2829" i="2" s="1"/>
  <c r="F2829" i="2" s="1"/>
  <c r="R2832" i="2"/>
  <c r="S2832" i="2" s="1"/>
  <c r="T2832" i="2" s="1"/>
  <c r="F2832" i="2" s="1"/>
  <c r="R1502" i="2"/>
  <c r="S1502" i="2" s="1"/>
  <c r="T1502" i="2" s="1"/>
  <c r="F1502" i="2" s="1"/>
  <c r="R2884" i="2"/>
  <c r="S2884" i="2" s="1"/>
  <c r="T2884" i="2" s="1"/>
  <c r="F2884" i="2" s="1"/>
  <c r="R2892" i="2"/>
  <c r="S2892" i="2" s="1"/>
  <c r="T2892" i="2" s="1"/>
  <c r="F2892" i="2" s="1"/>
  <c r="R2907" i="2"/>
  <c r="S2907" i="2" s="1"/>
  <c r="T2907" i="2" s="1"/>
  <c r="F2907" i="2" s="1"/>
  <c r="R2917" i="2"/>
  <c r="S2917" i="2" s="1"/>
  <c r="T2917" i="2" s="1"/>
  <c r="F2917" i="2" s="1"/>
  <c r="R2924" i="2"/>
  <c r="S2924" i="2" s="1"/>
  <c r="T2924" i="2" s="1"/>
  <c r="F2924" i="2" s="1"/>
  <c r="R2933" i="2"/>
  <c r="S2933" i="2" s="1"/>
  <c r="T2933" i="2" s="1"/>
  <c r="F2933" i="2" s="1"/>
  <c r="R2940" i="2"/>
  <c r="S2940" i="2" s="1"/>
  <c r="T2940" i="2" s="1"/>
  <c r="F2940" i="2" s="1"/>
  <c r="R1785" i="2"/>
  <c r="R2960" i="2"/>
  <c r="S2960" i="2" s="1"/>
  <c r="T2960" i="2" s="1"/>
  <c r="F2960" i="2" s="1"/>
  <c r="R3009" i="2"/>
  <c r="S3009" i="2" s="1"/>
  <c r="T3009" i="2" s="1"/>
  <c r="F3009" i="2" s="1"/>
  <c r="R1922" i="2"/>
  <c r="S1922" i="2" s="1"/>
  <c r="T1922" i="2" s="1"/>
  <c r="R3011" i="2"/>
  <c r="S3011" i="2" s="1"/>
  <c r="T3011" i="2" s="1"/>
  <c r="F3011" i="2" s="1"/>
  <c r="R2009" i="2"/>
  <c r="S2009" i="2" s="1"/>
  <c r="T2009" i="2" s="1"/>
  <c r="P2009" i="2" s="1"/>
  <c r="F2009" i="2" s="1"/>
  <c r="R3016" i="2"/>
  <c r="S3016" i="2" s="1"/>
  <c r="T3016" i="2" s="1"/>
  <c r="F3016" i="2" s="1"/>
  <c r="R3018" i="2"/>
  <c r="S3018" i="2" s="1"/>
  <c r="T3018" i="2" s="1"/>
  <c r="F3018" i="2" s="1"/>
  <c r="R3020" i="2"/>
  <c r="S3020" i="2" s="1"/>
  <c r="T3020" i="2" s="1"/>
  <c r="F3020" i="2" s="1"/>
  <c r="R3022" i="2"/>
  <c r="S3022" i="2" s="1"/>
  <c r="T3022" i="2" s="1"/>
  <c r="F3022" i="2" s="1"/>
  <c r="R3029" i="2"/>
  <c r="S3029" i="2" s="1"/>
  <c r="T3029" i="2" s="1"/>
  <c r="F3029" i="2" s="1"/>
  <c r="R3034" i="2"/>
  <c r="R3038" i="2"/>
  <c r="S3038" i="2" s="1"/>
  <c r="T3038" i="2" s="1"/>
  <c r="F3038" i="2" s="1"/>
  <c r="R3045" i="2"/>
  <c r="S3045" i="2" s="1"/>
  <c r="T3045" i="2" s="1"/>
  <c r="F3045" i="2" s="1"/>
  <c r="R3048" i="2"/>
  <c r="S3048" i="2" s="1"/>
  <c r="T3048" i="2" s="1"/>
  <c r="F3048" i="2" s="1"/>
  <c r="R3055" i="2"/>
  <c r="S3055" i="2" s="1"/>
  <c r="T3055" i="2" s="1"/>
  <c r="F3055" i="2" s="1"/>
  <c r="R3061" i="2"/>
  <c r="S3061" i="2" s="1"/>
  <c r="T3061" i="2" s="1"/>
  <c r="F3061" i="2" s="1"/>
  <c r="R2698" i="2"/>
  <c r="S2698" i="2" s="1"/>
  <c r="T2698" i="2" s="1"/>
  <c r="F2698" i="2" s="1"/>
  <c r="R2732" i="2"/>
  <c r="S2732" i="2" s="1"/>
  <c r="T2732" i="2" s="1"/>
  <c r="F2732" i="2" s="1"/>
  <c r="R2738" i="2"/>
  <c r="S2738" i="2" s="1"/>
  <c r="T2738" i="2" s="1"/>
  <c r="F2738" i="2" s="1"/>
  <c r="R2742" i="2"/>
  <c r="S2742" i="2" s="1"/>
  <c r="T2742" i="2" s="1"/>
  <c r="F2742" i="2" s="1"/>
  <c r="R1397" i="2"/>
  <c r="R2828" i="2"/>
  <c r="S2828" i="2" s="1"/>
  <c r="T2828" i="2" s="1"/>
  <c r="F2828" i="2" s="1"/>
  <c r="R2839" i="2"/>
  <c r="S2839" i="2" s="1"/>
  <c r="T2839" i="2" s="1"/>
  <c r="F2839" i="2" s="1"/>
  <c r="R2845" i="2"/>
  <c r="S2845" i="2" s="1"/>
  <c r="R2867" i="2"/>
  <c r="S2867" i="2" s="1"/>
  <c r="T2867" i="2" s="1"/>
  <c r="F2867" i="2" s="1"/>
  <c r="R2880" i="2"/>
  <c r="S2880" i="2" s="1"/>
  <c r="T2880" i="2" s="1"/>
  <c r="F2880" i="2" s="1"/>
  <c r="R2883" i="2"/>
  <c r="S2883" i="2" s="1"/>
  <c r="T2883" i="2" s="1"/>
  <c r="F2883" i="2" s="1"/>
  <c r="R2890" i="2"/>
  <c r="S2890" i="2" s="1"/>
  <c r="T2890" i="2" s="1"/>
  <c r="F2890" i="2" s="1"/>
  <c r="R2905" i="2"/>
  <c r="S2905" i="2" s="1"/>
  <c r="T2905" i="2" s="1"/>
  <c r="F2905" i="2" s="1"/>
  <c r="R2915" i="2"/>
  <c r="S2915" i="2" s="1"/>
  <c r="T2915" i="2" s="1"/>
  <c r="F2915" i="2" s="1"/>
  <c r="R2918" i="2"/>
  <c r="S2918" i="2" s="1"/>
  <c r="T2918" i="2" s="1"/>
  <c r="F2918" i="2" s="1"/>
  <c r="R2921" i="2"/>
  <c r="S2921" i="2" s="1"/>
  <c r="T2921" i="2" s="1"/>
  <c r="F2921" i="2" s="1"/>
  <c r="R2928" i="2"/>
  <c r="S2928" i="2" s="1"/>
  <c r="T2928" i="2" s="1"/>
  <c r="F2928" i="2" s="1"/>
  <c r="R2931" i="2"/>
  <c r="S2931" i="2" s="1"/>
  <c r="T2931" i="2" s="1"/>
  <c r="F2931" i="2" s="1"/>
  <c r="R2936" i="2"/>
  <c r="S2936" i="2" s="1"/>
  <c r="T2936" i="2" s="1"/>
  <c r="F2936" i="2" s="1"/>
  <c r="R2939" i="2"/>
  <c r="S2939" i="2" s="1"/>
  <c r="T2939" i="2" s="1"/>
  <c r="F2939" i="2" s="1"/>
  <c r="R2948" i="2"/>
  <c r="S2948" i="2" s="1"/>
  <c r="T2948" i="2" s="1"/>
  <c r="F2948" i="2" s="1"/>
  <c r="R2959" i="2"/>
  <c r="S2959" i="2" s="1"/>
  <c r="T2959" i="2" s="1"/>
  <c r="F2959" i="2" s="1"/>
  <c r="R2973" i="2"/>
  <c r="S2973" i="2" s="1"/>
  <c r="T2973" i="2" s="1"/>
  <c r="F2973" i="2" s="1"/>
  <c r="R2975" i="2"/>
  <c r="S2975" i="2" s="1"/>
  <c r="T2975" i="2" s="1"/>
  <c r="F2975" i="2" s="1"/>
  <c r="R2977" i="2"/>
  <c r="S2977" i="2" s="1"/>
  <c r="T2977" i="2" s="1"/>
  <c r="F2977" i="2" s="1"/>
  <c r="R2979" i="2"/>
  <c r="S2979" i="2" s="1"/>
  <c r="T2979" i="2" s="1"/>
  <c r="F2979" i="2" s="1"/>
  <c r="R2981" i="2"/>
  <c r="S2981" i="2" s="1"/>
  <c r="T2981" i="2" s="1"/>
  <c r="F2981" i="2" s="1"/>
  <c r="R2986" i="2"/>
  <c r="S2986" i="2" s="1"/>
  <c r="T2986" i="2" s="1"/>
  <c r="F2986" i="2" s="1"/>
  <c r="R2989" i="2"/>
  <c r="S2989" i="2" s="1"/>
  <c r="T2989" i="2" s="1"/>
  <c r="F2989" i="2" s="1"/>
  <c r="R2994" i="2"/>
  <c r="S2994" i="2" s="1"/>
  <c r="T2994" i="2" s="1"/>
  <c r="F2994" i="2" s="1"/>
  <c r="R1904" i="2"/>
  <c r="S1904" i="2" s="1"/>
  <c r="T1904" i="2" s="1"/>
  <c r="F1904" i="2" s="1"/>
  <c r="R3007" i="2"/>
  <c r="S3007" i="2" s="1"/>
  <c r="T3007" i="2" s="1"/>
  <c r="F3007" i="2" s="1"/>
  <c r="R1924" i="2"/>
  <c r="S1924" i="2" s="1"/>
  <c r="N1924" i="2" s="1"/>
  <c r="T1924" i="2" s="1"/>
  <c r="F1924" i="2" s="1"/>
  <c r="R3012" i="2"/>
  <c r="S3012" i="2" s="1"/>
  <c r="T3012" i="2" s="1"/>
  <c r="F3012" i="2" s="1"/>
  <c r="R3015" i="2"/>
  <c r="S3015" i="2" s="1"/>
  <c r="T3015" i="2" s="1"/>
  <c r="F3015" i="2" s="1"/>
  <c r="R3019" i="2"/>
  <c r="S3019" i="2" s="1"/>
  <c r="T3019" i="2" s="1"/>
  <c r="F3019" i="2" s="1"/>
  <c r="R3023" i="2"/>
  <c r="S3023" i="2" s="1"/>
  <c r="T3023" i="2" s="1"/>
  <c r="F3023" i="2" s="1"/>
  <c r="R3027" i="2"/>
  <c r="S3027" i="2" s="1"/>
  <c r="T3027" i="2" s="1"/>
  <c r="F3027" i="2" s="1"/>
  <c r="R3033" i="2"/>
  <c r="S3033" i="2" s="1"/>
  <c r="T3033" i="2" s="1"/>
  <c r="F3033" i="2" s="1"/>
  <c r="R3035" i="2"/>
  <c r="R3037" i="2"/>
  <c r="R3049" i="2"/>
  <c r="S3049" i="2" s="1"/>
  <c r="T3049" i="2" s="1"/>
  <c r="F3049" i="2" s="1"/>
  <c r="R3062" i="2"/>
  <c r="S3062" i="2" s="1"/>
  <c r="T3062" i="2" s="1"/>
  <c r="F3062" i="2" s="1"/>
  <c r="R3066" i="2"/>
  <c r="S3066" i="2" s="1"/>
  <c r="T3066" i="2" s="1"/>
  <c r="F3066" i="2" s="1"/>
  <c r="R3074" i="2"/>
  <c r="S3074" i="2" s="1"/>
  <c r="T3074" i="2" s="1"/>
  <c r="F3074" i="2" s="1"/>
  <c r="R3078" i="2"/>
  <c r="S3078" i="2" s="1"/>
  <c r="T3078" i="2" s="1"/>
  <c r="F3078" i="2" s="1"/>
  <c r="R1500" i="2"/>
  <c r="S1500" i="2" s="1"/>
  <c r="T1500" i="2" s="1"/>
  <c r="F1500" i="2" s="1"/>
  <c r="R2853" i="2"/>
  <c r="S2853" i="2" s="1"/>
  <c r="T2853" i="2" s="1"/>
  <c r="F2853" i="2" s="1"/>
  <c r="R2856" i="2"/>
  <c r="S2856" i="2" s="1"/>
  <c r="T2856" i="2" s="1"/>
  <c r="F2856" i="2" s="1"/>
  <c r="R2862" i="2"/>
  <c r="S2862" i="2" s="1"/>
  <c r="T2862" i="2" s="1"/>
  <c r="F2862" i="2" s="1"/>
  <c r="R2866" i="2"/>
  <c r="S2866" i="2" s="1"/>
  <c r="T2866" i="2" s="1"/>
  <c r="F2866" i="2" s="1"/>
  <c r="S2874" i="2"/>
  <c r="T2874" i="2" s="1"/>
  <c r="R2885" i="2"/>
  <c r="S2885" i="2" s="1"/>
  <c r="T2885" i="2" s="1"/>
  <c r="F2885" i="2" s="1"/>
  <c r="R2908" i="2"/>
  <c r="S2908" i="2" s="1"/>
  <c r="T2908" i="2" s="1"/>
  <c r="F2908" i="2" s="1"/>
  <c r="S1034" i="2"/>
  <c r="T1034" i="2" s="1"/>
  <c r="F1034" i="2" s="1"/>
  <c r="S918" i="2"/>
  <c r="T918" i="2" s="1"/>
  <c r="P918" i="2" s="1"/>
  <c r="F918" i="2" s="1"/>
  <c r="S2667" i="2"/>
  <c r="T2667" i="2" s="1"/>
  <c r="F2667" i="2" s="1"/>
  <c r="S746" i="2"/>
  <c r="T746" i="2" s="1"/>
  <c r="F746" i="2" s="1"/>
  <c r="R32" i="2"/>
  <c r="S32" i="2" s="1"/>
  <c r="T32" i="2" s="1"/>
  <c r="F32" i="2" s="1"/>
  <c r="R36" i="2"/>
  <c r="S36" i="2" s="1"/>
  <c r="T36" i="2" s="1"/>
  <c r="F36" i="2" s="1"/>
  <c r="R33" i="2"/>
  <c r="S33" i="2" s="1"/>
  <c r="T33" i="2" s="1"/>
  <c r="F33" i="2" s="1"/>
  <c r="R37" i="2"/>
  <c r="S37" i="2" s="1"/>
  <c r="T37" i="2" s="1"/>
  <c r="F37" i="2" s="1"/>
  <c r="R2351" i="2"/>
  <c r="S2351" i="2" s="1"/>
  <c r="T2351" i="2" s="1"/>
  <c r="F2351" i="2" s="1"/>
  <c r="R142" i="2"/>
  <c r="S142" i="2" s="1"/>
  <c r="T142" i="2" s="1"/>
  <c r="F142" i="2" s="1"/>
  <c r="R151" i="2"/>
  <c r="S151" i="2" s="1"/>
  <c r="T151" i="2" s="1"/>
  <c r="F151" i="2" s="1"/>
  <c r="R168" i="2"/>
  <c r="S168" i="2" s="1"/>
  <c r="T168" i="2" s="1"/>
  <c r="F168" i="2" s="1"/>
  <c r="R177" i="2"/>
  <c r="S177" i="2" s="1"/>
  <c r="T177" i="2" s="1"/>
  <c r="F177" i="2" s="1"/>
  <c r="R229" i="2"/>
  <c r="S229" i="2" s="1"/>
  <c r="T229" i="2" s="1"/>
  <c r="F229" i="2" s="1"/>
  <c r="R258" i="2"/>
  <c r="S258" i="2" s="1"/>
  <c r="T258" i="2" s="1"/>
  <c r="F258" i="2" s="1"/>
  <c r="R28" i="2"/>
  <c r="S28" i="2" s="1"/>
  <c r="T28" i="2" s="1"/>
  <c r="F28" i="2" s="1"/>
  <c r="R185" i="2"/>
  <c r="S185" i="2" s="1"/>
  <c r="T185" i="2" s="1"/>
  <c r="F185" i="2" s="1"/>
  <c r="R2361" i="2"/>
  <c r="S2361" i="2" s="1"/>
  <c r="T2361" i="2" s="1"/>
  <c r="F2361" i="2" s="1"/>
  <c r="R192" i="2"/>
  <c r="S192" i="2" s="1"/>
  <c r="T192" i="2" s="1"/>
  <c r="F192" i="2" s="1"/>
  <c r="R200" i="2"/>
  <c r="S200" i="2" s="1"/>
  <c r="T200" i="2" s="1"/>
  <c r="F200" i="2" s="1"/>
  <c r="R202" i="2"/>
  <c r="S202" i="2" s="1"/>
  <c r="T202" i="2" s="1"/>
  <c r="F202" i="2" s="1"/>
  <c r="R250" i="2"/>
  <c r="S250" i="2" s="1"/>
  <c r="T250" i="2" s="1"/>
  <c r="F250" i="2" s="1"/>
  <c r="R102" i="2"/>
  <c r="S102" i="2" s="1"/>
  <c r="T102" i="2" s="1"/>
  <c r="F102" i="2" s="1"/>
  <c r="R104" i="2"/>
  <c r="S104" i="2" s="1"/>
  <c r="T104" i="2" s="1"/>
  <c r="F104" i="2" s="1"/>
  <c r="R206" i="2"/>
  <c r="S206" i="2" s="1"/>
  <c r="T206" i="2" s="1"/>
  <c r="F206" i="2" s="1"/>
  <c r="R252" i="2"/>
  <c r="S252" i="2" s="1"/>
  <c r="T252" i="2" s="1"/>
  <c r="F252" i="2" s="1"/>
  <c r="R259" i="2"/>
  <c r="S259" i="2" s="1"/>
  <c r="T259" i="2" s="1"/>
  <c r="F259" i="2" s="1"/>
  <c r="R299" i="2"/>
  <c r="S299" i="2" s="1"/>
  <c r="T299" i="2" s="1"/>
  <c r="F299" i="2" s="1"/>
  <c r="R302" i="2"/>
  <c r="S302" i="2" s="1"/>
  <c r="T302" i="2" s="1"/>
  <c r="F302" i="2" s="1"/>
  <c r="R316" i="2"/>
  <c r="S316" i="2" s="1"/>
  <c r="T316" i="2" s="1"/>
  <c r="F316" i="2" s="1"/>
  <c r="R331" i="2"/>
  <c r="S331" i="2" s="1"/>
  <c r="T331" i="2" s="1"/>
  <c r="F331" i="2" s="1"/>
  <c r="R339" i="2"/>
  <c r="S339" i="2" s="1"/>
  <c r="T339" i="2" s="1"/>
  <c r="F339" i="2" s="1"/>
  <c r="R348" i="2"/>
  <c r="S348" i="2" s="1"/>
  <c r="T348" i="2" s="1"/>
  <c r="F348" i="2" s="1"/>
  <c r="R402" i="2"/>
  <c r="S402" i="2" s="1"/>
  <c r="T402" i="2" s="1"/>
  <c r="F402" i="2" s="1"/>
  <c r="R2479" i="2"/>
  <c r="L2479" i="2" s="1"/>
  <c r="S2479" i="2" s="1"/>
  <c r="T2479" i="2" s="1"/>
  <c r="F2479" i="2" s="1"/>
  <c r="R419" i="2"/>
  <c r="S419" i="2" s="1"/>
  <c r="T419" i="2" s="1"/>
  <c r="F419" i="2" s="1"/>
  <c r="R427" i="2"/>
  <c r="S427" i="2" s="1"/>
  <c r="T427" i="2" s="1"/>
  <c r="P427" i="2" s="1"/>
  <c r="F427" i="2" s="1"/>
  <c r="R435" i="2"/>
  <c r="S435" i="2" s="1"/>
  <c r="T435" i="2" s="1"/>
  <c r="F435" i="2" s="1"/>
  <c r="R443" i="2"/>
  <c r="S443" i="2" s="1"/>
  <c r="T443" i="2" s="1"/>
  <c r="F443" i="2" s="1"/>
  <c r="R17" i="2"/>
  <c r="L17" i="2" s="1"/>
  <c r="S17" i="2" s="1"/>
  <c r="R35" i="2"/>
  <c r="S35" i="2" s="1"/>
  <c r="T35" i="2" s="1"/>
  <c r="F35" i="2" s="1"/>
  <c r="R113" i="2"/>
  <c r="S113" i="2" s="1"/>
  <c r="T113" i="2" s="1"/>
  <c r="F113" i="2" s="1"/>
  <c r="R116" i="2"/>
  <c r="S116" i="2" s="1"/>
  <c r="T116" i="2" s="1"/>
  <c r="F116" i="2" s="1"/>
  <c r="R121" i="2"/>
  <c r="S121" i="2" s="1"/>
  <c r="T121" i="2" s="1"/>
  <c r="F121" i="2" s="1"/>
  <c r="R125" i="2"/>
  <c r="S125" i="2" s="1"/>
  <c r="T125" i="2" s="1"/>
  <c r="F125" i="2" s="1"/>
  <c r="R128" i="2"/>
  <c r="S128" i="2" s="1"/>
  <c r="T128" i="2" s="1"/>
  <c r="F128" i="2" s="1"/>
  <c r="R131" i="2"/>
  <c r="S131" i="2" s="1"/>
  <c r="T131" i="2" s="1"/>
  <c r="F131" i="2" s="1"/>
  <c r="R134" i="2"/>
  <c r="S134" i="2" s="1"/>
  <c r="T134" i="2" s="1"/>
  <c r="F134" i="2" s="1"/>
  <c r="R2365" i="2"/>
  <c r="R230" i="2"/>
  <c r="S230" i="2" s="1"/>
  <c r="T230" i="2" s="1"/>
  <c r="F230" i="2" s="1"/>
  <c r="R251" i="2"/>
  <c r="S251" i="2" s="1"/>
  <c r="T251" i="2" s="1"/>
  <c r="F251" i="2" s="1"/>
  <c r="R2388" i="2"/>
  <c r="S2388" i="2" s="1"/>
  <c r="T2388" i="2" s="1"/>
  <c r="P2388" i="2" s="1"/>
  <c r="F2388" i="2" s="1"/>
  <c r="R315" i="2"/>
  <c r="S315" i="2" s="1"/>
  <c r="T315" i="2" s="1"/>
  <c r="F315" i="2" s="1"/>
  <c r="R2443" i="2"/>
  <c r="S2443" i="2" s="1"/>
  <c r="T2443" i="2" s="1"/>
  <c r="R364" i="2"/>
  <c r="S364" i="2" s="1"/>
  <c r="T364" i="2" s="1"/>
  <c r="F364" i="2" s="1"/>
  <c r="R372" i="2"/>
  <c r="S372" i="2" s="1"/>
  <c r="T372" i="2" s="1"/>
  <c r="F372" i="2" s="1"/>
  <c r="R380" i="2"/>
  <c r="S380" i="2" s="1"/>
  <c r="T380" i="2" s="1"/>
  <c r="F380" i="2" s="1"/>
  <c r="R388" i="2"/>
  <c r="S388" i="2" s="1"/>
  <c r="T388" i="2" s="1"/>
  <c r="F388" i="2" s="1"/>
  <c r="R19" i="2"/>
  <c r="S19" i="2" s="1"/>
  <c r="T19" i="2" s="1"/>
  <c r="F19" i="2" s="1"/>
  <c r="R21" i="2"/>
  <c r="S21" i="2" s="1"/>
  <c r="T21" i="2" s="1"/>
  <c r="F21" i="2" s="1"/>
  <c r="R38" i="2"/>
  <c r="S38" i="2" s="1"/>
  <c r="T38" i="2" s="1"/>
  <c r="F38" i="2" s="1"/>
  <c r="R4" i="2"/>
  <c r="S4" i="2" s="1"/>
  <c r="T4" i="2" s="1"/>
  <c r="F4" i="2" s="1"/>
  <c r="R14" i="2"/>
  <c r="L14" i="2" s="1"/>
  <c r="S14" i="2" s="1"/>
  <c r="T14" i="2" s="1"/>
  <c r="F14" i="2" s="1"/>
  <c r="R27" i="2"/>
  <c r="S27" i="2" s="1"/>
  <c r="T27" i="2" s="1"/>
  <c r="F27" i="2" s="1"/>
  <c r="R31" i="2"/>
  <c r="S31" i="2" s="1"/>
  <c r="T31" i="2" s="1"/>
  <c r="F31" i="2" s="1"/>
  <c r="R34" i="2"/>
  <c r="S34" i="2" s="1"/>
  <c r="T34" i="2" s="1"/>
  <c r="F34" i="2" s="1"/>
  <c r="R41" i="2"/>
  <c r="S41" i="2" s="1"/>
  <c r="T41" i="2" s="1"/>
  <c r="F41" i="2" s="1"/>
  <c r="R49" i="2"/>
  <c r="S49" i="2" s="1"/>
  <c r="T49" i="2" s="1"/>
  <c r="F49" i="2" s="1"/>
  <c r="R57" i="2"/>
  <c r="S57" i="2" s="1"/>
  <c r="T57" i="2" s="1"/>
  <c r="F57" i="2" s="1"/>
  <c r="R64" i="2"/>
  <c r="S64" i="2" s="1"/>
  <c r="T64" i="2" s="1"/>
  <c r="F64" i="2" s="1"/>
  <c r="R72" i="2"/>
  <c r="S72" i="2" s="1"/>
  <c r="T72" i="2" s="1"/>
  <c r="F72" i="2" s="1"/>
  <c r="R80" i="2"/>
  <c r="S80" i="2" s="1"/>
  <c r="T80" i="2" s="1"/>
  <c r="F80" i="2" s="1"/>
  <c r="R88" i="2"/>
  <c r="S88" i="2" s="1"/>
  <c r="T88" i="2" s="1"/>
  <c r="F88" i="2" s="1"/>
  <c r="R96" i="2"/>
  <c r="S96" i="2" s="1"/>
  <c r="T96" i="2" s="1"/>
  <c r="F96" i="2" s="1"/>
  <c r="R109" i="2"/>
  <c r="S109" i="2" s="1"/>
  <c r="T109" i="2" s="1"/>
  <c r="F109" i="2" s="1"/>
  <c r="R112" i="2"/>
  <c r="S112" i="2" s="1"/>
  <c r="T112" i="2" s="1"/>
  <c r="F112" i="2" s="1"/>
  <c r="R2350" i="2"/>
  <c r="S2350" i="2" s="1"/>
  <c r="T2350" i="2" s="1"/>
  <c r="F2350" i="2" s="1"/>
  <c r="R127" i="2"/>
  <c r="S127" i="2" s="1"/>
  <c r="T127" i="2" s="1"/>
  <c r="F127" i="2" s="1"/>
  <c r="R141" i="2"/>
  <c r="S141" i="2" s="1"/>
  <c r="T141" i="2" s="1"/>
  <c r="R215" i="2"/>
  <c r="S215" i="2" s="1"/>
  <c r="T215" i="2" s="1"/>
  <c r="F215" i="2" s="1"/>
  <c r="R222" i="2"/>
  <c r="S222" i="2" s="1"/>
  <c r="T222" i="2" s="1"/>
  <c r="F222" i="2" s="1"/>
  <c r="R246" i="2"/>
  <c r="R268" i="2"/>
  <c r="S268" i="2" s="1"/>
  <c r="T268" i="2" s="1"/>
  <c r="F268" i="2" s="1"/>
  <c r="R274" i="2"/>
  <c r="S274" i="2" s="1"/>
  <c r="T274" i="2" s="1"/>
  <c r="P274" i="2" s="1"/>
  <c r="F274" i="2" s="1"/>
  <c r="R277" i="2"/>
  <c r="S277" i="2" s="1"/>
  <c r="T277" i="2" s="1"/>
  <c r="P277" i="2" s="1"/>
  <c r="F277" i="2" s="1"/>
  <c r="R278" i="2"/>
  <c r="S278" i="2" s="1"/>
  <c r="T278" i="2" s="1"/>
  <c r="F278" i="2" s="1"/>
  <c r="R2401" i="2"/>
  <c r="S2401" i="2" s="1"/>
  <c r="T2401" i="2" s="1"/>
  <c r="F2401" i="2" s="1"/>
  <c r="R327" i="2"/>
  <c r="S327" i="2" s="1"/>
  <c r="T327" i="2" s="1"/>
  <c r="F327" i="2" s="1"/>
  <c r="R335" i="2"/>
  <c r="S335" i="2" s="1"/>
  <c r="T335" i="2" s="1"/>
  <c r="F335" i="2" s="1"/>
  <c r="R344" i="2"/>
  <c r="S344" i="2" s="1"/>
  <c r="T344" i="2" s="1"/>
  <c r="F344" i="2" s="1"/>
  <c r="R351" i="2"/>
  <c r="S351" i="2" s="1"/>
  <c r="T351" i="2" s="1"/>
  <c r="F351" i="2" s="1"/>
  <c r="R2455" i="2"/>
  <c r="S2455" i="2" s="1"/>
  <c r="R406" i="2"/>
  <c r="S406" i="2" s="1"/>
  <c r="T406" i="2" s="1"/>
  <c r="F406" i="2" s="1"/>
  <c r="R415" i="2"/>
  <c r="S415" i="2" s="1"/>
  <c r="T415" i="2" s="1"/>
  <c r="F415" i="2" s="1"/>
  <c r="R423" i="2"/>
  <c r="S423" i="2" s="1"/>
  <c r="T423" i="2" s="1"/>
  <c r="F423" i="2" s="1"/>
  <c r="R431" i="2"/>
  <c r="S431" i="2" s="1"/>
  <c r="T431" i="2" s="1"/>
  <c r="F431" i="2" s="1"/>
  <c r="R439" i="2"/>
  <c r="S439" i="2" s="1"/>
  <c r="T439" i="2" s="1"/>
  <c r="F439" i="2" s="1"/>
  <c r="R447" i="2"/>
  <c r="S447" i="2" s="1"/>
  <c r="T447" i="2" s="1"/>
  <c r="F447" i="2" s="1"/>
  <c r="R43" i="2"/>
  <c r="S43" i="2" s="1"/>
  <c r="T43" i="2" s="1"/>
  <c r="F43" i="2" s="1"/>
  <c r="R51" i="2"/>
  <c r="S51" i="2" s="1"/>
  <c r="T51" i="2" s="1"/>
  <c r="F51" i="2" s="1"/>
  <c r="R59" i="2"/>
  <c r="S59" i="2" s="1"/>
  <c r="T59" i="2" s="1"/>
  <c r="F59" i="2" s="1"/>
  <c r="R66" i="2"/>
  <c r="S66" i="2" s="1"/>
  <c r="T66" i="2" s="1"/>
  <c r="F66" i="2" s="1"/>
  <c r="R292" i="2"/>
  <c r="S292" i="2" s="1"/>
  <c r="T292" i="2" s="1"/>
  <c r="F292" i="2" s="1"/>
  <c r="R293" i="2"/>
  <c r="S293" i="2" s="1"/>
  <c r="T293" i="2" s="1"/>
  <c r="F293" i="2" s="1"/>
  <c r="R311" i="2"/>
  <c r="S311" i="2" s="1"/>
  <c r="T311" i="2" s="1"/>
  <c r="F311" i="2" s="1"/>
  <c r="R312" i="2"/>
  <c r="S312" i="2" s="1"/>
  <c r="T312" i="2" s="1"/>
  <c r="F312" i="2" s="1"/>
  <c r="R326" i="2"/>
  <c r="S326" i="2" s="1"/>
  <c r="R330" i="2"/>
  <c r="S330" i="2" s="1"/>
  <c r="T330" i="2" s="1"/>
  <c r="F330" i="2" s="1"/>
  <c r="R334" i="2"/>
  <c r="S334" i="2" s="1"/>
  <c r="T334" i="2" s="1"/>
  <c r="F334" i="2" s="1"/>
  <c r="R338" i="2"/>
  <c r="S338" i="2" s="1"/>
  <c r="T338" i="2" s="1"/>
  <c r="F338" i="2" s="1"/>
  <c r="R342" i="2"/>
  <c r="S342" i="2" s="1"/>
  <c r="T342" i="2" s="1"/>
  <c r="F342" i="2" s="1"/>
  <c r="R346" i="2"/>
  <c r="S346" i="2" s="1"/>
  <c r="T346" i="2" s="1"/>
  <c r="F346" i="2" s="1"/>
  <c r="R350" i="2"/>
  <c r="S350" i="2" s="1"/>
  <c r="T350" i="2" s="1"/>
  <c r="F350" i="2" s="1"/>
  <c r="R353" i="2"/>
  <c r="S353" i="2" s="1"/>
  <c r="T353" i="2" s="1"/>
  <c r="F353" i="2" s="1"/>
  <c r="R357" i="2"/>
  <c r="S357" i="2" s="1"/>
  <c r="T357" i="2" s="1"/>
  <c r="F357" i="2" s="1"/>
  <c r="R359" i="2"/>
  <c r="S359" i="2" s="1"/>
  <c r="T359" i="2" s="1"/>
  <c r="F359" i="2" s="1"/>
  <c r="R363" i="2"/>
  <c r="S363" i="2" s="1"/>
  <c r="T363" i="2" s="1"/>
  <c r="F363" i="2" s="1"/>
  <c r="R367" i="2"/>
  <c r="S367" i="2" s="1"/>
  <c r="T367" i="2" s="1"/>
  <c r="F367" i="2" s="1"/>
  <c r="R371" i="2"/>
  <c r="S371" i="2" s="1"/>
  <c r="T371" i="2" s="1"/>
  <c r="F371" i="2" s="1"/>
  <c r="R375" i="2"/>
  <c r="S375" i="2" s="1"/>
  <c r="T375" i="2" s="1"/>
  <c r="F375" i="2" s="1"/>
  <c r="R379" i="2"/>
  <c r="S379" i="2" s="1"/>
  <c r="T379" i="2" s="1"/>
  <c r="R383" i="2"/>
  <c r="S383" i="2" s="1"/>
  <c r="T383" i="2" s="1"/>
  <c r="F383" i="2" s="1"/>
  <c r="R387" i="2"/>
  <c r="S387" i="2" s="1"/>
  <c r="T387" i="2" s="1"/>
  <c r="F387" i="2" s="1"/>
  <c r="R391" i="2"/>
  <c r="S391" i="2" s="1"/>
  <c r="T391" i="2" s="1"/>
  <c r="F391" i="2" s="1"/>
  <c r="R395" i="2"/>
  <c r="S395" i="2" s="1"/>
  <c r="T395" i="2" s="1"/>
  <c r="F395" i="2" s="1"/>
  <c r="R398" i="2"/>
  <c r="S398" i="2" s="1"/>
  <c r="T398" i="2" s="1"/>
  <c r="F398" i="2" s="1"/>
  <c r="R401" i="2"/>
  <c r="S401" i="2" s="1"/>
  <c r="T401" i="2" s="1"/>
  <c r="F401" i="2" s="1"/>
  <c r="R405" i="2"/>
  <c r="S405" i="2" s="1"/>
  <c r="T405" i="2" s="1"/>
  <c r="F405" i="2" s="1"/>
  <c r="R2461" i="2"/>
  <c r="S2461" i="2" s="1"/>
  <c r="R414" i="2"/>
  <c r="S414" i="2" s="1"/>
  <c r="T414" i="2" s="1"/>
  <c r="F414" i="2" s="1"/>
  <c r="R418" i="2"/>
  <c r="S418" i="2" s="1"/>
  <c r="T418" i="2" s="1"/>
  <c r="F418" i="2" s="1"/>
  <c r="R422" i="2"/>
  <c r="S422" i="2" s="1"/>
  <c r="T422" i="2" s="1"/>
  <c r="F422" i="2" s="1"/>
  <c r="R426" i="2"/>
  <c r="S426" i="2" s="1"/>
  <c r="T426" i="2" s="1"/>
  <c r="F426" i="2" s="1"/>
  <c r="R430" i="2"/>
  <c r="S430" i="2" s="1"/>
  <c r="T430" i="2" s="1"/>
  <c r="F430" i="2" s="1"/>
  <c r="R434" i="2"/>
  <c r="S434" i="2" s="1"/>
  <c r="T434" i="2" s="1"/>
  <c r="F434" i="2" s="1"/>
  <c r="R438" i="2"/>
  <c r="S438" i="2" s="1"/>
  <c r="T438" i="2" s="1"/>
  <c r="F438" i="2" s="1"/>
  <c r="R442" i="2"/>
  <c r="S442" i="2" s="1"/>
  <c r="T442" i="2" s="1"/>
  <c r="F442" i="2" s="1"/>
  <c r="R446" i="2"/>
  <c r="S446" i="2" s="1"/>
  <c r="T446" i="2" s="1"/>
  <c r="F446" i="2" s="1"/>
  <c r="R715" i="2"/>
  <c r="R718" i="2"/>
  <c r="R720" i="2"/>
  <c r="S720" i="2" s="1"/>
  <c r="T720" i="2" s="1"/>
  <c r="F720" i="2" s="1"/>
  <c r="R721" i="2"/>
  <c r="R724" i="2"/>
  <c r="S724" i="2" s="1"/>
  <c r="T724" i="2" s="1"/>
  <c r="F724" i="2" s="1"/>
  <c r="R728" i="2"/>
  <c r="S728" i="2" s="1"/>
  <c r="T728" i="2" s="1"/>
  <c r="F728" i="2" s="1"/>
  <c r="R730" i="2"/>
  <c r="S730" i="2" s="1"/>
  <c r="T730" i="2" s="1"/>
  <c r="F730" i="2" s="1"/>
  <c r="T2668" i="2"/>
  <c r="R872" i="2"/>
  <c r="S872" i="2" s="1"/>
  <c r="T872" i="2" s="1"/>
  <c r="F872" i="2" s="1"/>
  <c r="R876" i="2"/>
  <c r="S876" i="2" s="1"/>
  <c r="T876" i="2" s="1"/>
  <c r="F876" i="2" s="1"/>
  <c r="R880" i="2"/>
  <c r="S880" i="2" s="1"/>
  <c r="T880" i="2" s="1"/>
  <c r="F880" i="2" s="1"/>
  <c r="R884" i="2"/>
  <c r="S884" i="2" s="1"/>
  <c r="T884" i="2" s="1"/>
  <c r="F884" i="2" s="1"/>
  <c r="R888" i="2"/>
  <c r="S888" i="2" s="1"/>
  <c r="T888" i="2" s="1"/>
  <c r="F888" i="2" s="1"/>
  <c r="R892" i="2"/>
  <c r="S892" i="2" s="1"/>
  <c r="T892" i="2" s="1"/>
  <c r="F892" i="2" s="1"/>
  <c r="R896" i="2"/>
  <c r="S896" i="2" s="1"/>
  <c r="T896" i="2" s="1"/>
  <c r="F896" i="2" s="1"/>
  <c r="R2675" i="2"/>
  <c r="S2675" i="2" s="1"/>
  <c r="T2675" i="2" s="1"/>
  <c r="R906" i="2"/>
  <c r="S906" i="2" s="1"/>
  <c r="T906" i="2" s="1"/>
  <c r="P906" i="2" s="1"/>
  <c r="F906" i="2" s="1"/>
  <c r="R911" i="2"/>
  <c r="S911" i="2" s="1"/>
  <c r="R916" i="2"/>
  <c r="R920" i="2"/>
  <c r="S920" i="2" s="1"/>
  <c r="T920" i="2" s="1"/>
  <c r="F920" i="2" s="1"/>
  <c r="R924" i="2"/>
  <c r="S924" i="2" s="1"/>
  <c r="T924" i="2" s="1"/>
  <c r="F924" i="2" s="1"/>
  <c r="S942" i="2"/>
  <c r="T942" i="2" s="1"/>
  <c r="F942" i="2" s="1"/>
  <c r="R288" i="2"/>
  <c r="S288" i="2" s="1"/>
  <c r="T288" i="2" s="1"/>
  <c r="F288" i="2" s="1"/>
  <c r="R289" i="2"/>
  <c r="S289" i="2" s="1"/>
  <c r="T289" i="2" s="1"/>
  <c r="F289" i="2" s="1"/>
  <c r="R325" i="2"/>
  <c r="R329" i="2"/>
  <c r="S329" i="2" s="1"/>
  <c r="T329" i="2" s="1"/>
  <c r="F329" i="2" s="1"/>
  <c r="R333" i="2"/>
  <c r="S333" i="2" s="1"/>
  <c r="T333" i="2" s="1"/>
  <c r="F333" i="2" s="1"/>
  <c r="R337" i="2"/>
  <c r="S337" i="2" s="1"/>
  <c r="T337" i="2" s="1"/>
  <c r="F337" i="2" s="1"/>
  <c r="R341" i="2"/>
  <c r="S341" i="2" s="1"/>
  <c r="T341" i="2" s="1"/>
  <c r="F341" i="2" s="1"/>
  <c r="R345" i="2"/>
  <c r="S345" i="2" s="1"/>
  <c r="T345" i="2" s="1"/>
  <c r="F345" i="2" s="1"/>
  <c r="R349" i="2"/>
  <c r="S349" i="2" s="1"/>
  <c r="T349" i="2" s="1"/>
  <c r="F349" i="2" s="1"/>
  <c r="R356" i="2"/>
  <c r="S356" i="2" s="1"/>
  <c r="T356" i="2" s="1"/>
  <c r="F356" i="2" s="1"/>
  <c r="R358" i="2"/>
  <c r="S358" i="2" s="1"/>
  <c r="T358" i="2" s="1"/>
  <c r="F358" i="2" s="1"/>
  <c r="R362" i="2"/>
  <c r="S362" i="2" s="1"/>
  <c r="T362" i="2" s="1"/>
  <c r="F362" i="2" s="1"/>
  <c r="R366" i="2"/>
  <c r="S366" i="2" s="1"/>
  <c r="T366" i="2" s="1"/>
  <c r="F366" i="2" s="1"/>
  <c r="R370" i="2"/>
  <c r="S370" i="2" s="1"/>
  <c r="T370" i="2" s="1"/>
  <c r="F370" i="2" s="1"/>
  <c r="R374" i="2"/>
  <c r="S374" i="2" s="1"/>
  <c r="T374" i="2" s="1"/>
  <c r="F374" i="2" s="1"/>
  <c r="R378" i="2"/>
  <c r="S378" i="2" s="1"/>
  <c r="T378" i="2" s="1"/>
  <c r="F378" i="2" s="1"/>
  <c r="R382" i="2"/>
  <c r="S382" i="2" s="1"/>
  <c r="T382" i="2" s="1"/>
  <c r="F382" i="2" s="1"/>
  <c r="R386" i="2"/>
  <c r="S386" i="2" s="1"/>
  <c r="T386" i="2" s="1"/>
  <c r="F386" i="2" s="1"/>
  <c r="R390" i="2"/>
  <c r="S390" i="2" s="1"/>
  <c r="T390" i="2" s="1"/>
  <c r="F390" i="2" s="1"/>
  <c r="R2452" i="2"/>
  <c r="S2452" i="2" s="1"/>
  <c r="T2452" i="2" s="1"/>
  <c r="F2452" i="2" s="1"/>
  <c r="R400" i="2"/>
  <c r="S400" i="2" s="1"/>
  <c r="T400" i="2" s="1"/>
  <c r="F400" i="2" s="1"/>
  <c r="R404" i="2"/>
  <c r="S404" i="2" s="1"/>
  <c r="T404" i="2" s="1"/>
  <c r="F404" i="2" s="1"/>
  <c r="R408" i="2"/>
  <c r="S408" i="2" s="1"/>
  <c r="T408" i="2" s="1"/>
  <c r="F408" i="2" s="1"/>
  <c r="R413" i="2"/>
  <c r="S413" i="2" s="1"/>
  <c r="T413" i="2" s="1"/>
  <c r="F413" i="2" s="1"/>
  <c r="R417" i="2"/>
  <c r="S417" i="2" s="1"/>
  <c r="T417" i="2" s="1"/>
  <c r="F417" i="2" s="1"/>
  <c r="R421" i="2"/>
  <c r="S421" i="2" s="1"/>
  <c r="T421" i="2" s="1"/>
  <c r="F421" i="2" s="1"/>
  <c r="R425" i="2"/>
  <c r="S425" i="2" s="1"/>
  <c r="T425" i="2" s="1"/>
  <c r="F425" i="2" s="1"/>
  <c r="R429" i="2"/>
  <c r="S429" i="2" s="1"/>
  <c r="T429" i="2" s="1"/>
  <c r="F429" i="2" s="1"/>
  <c r="R433" i="2"/>
  <c r="S433" i="2" s="1"/>
  <c r="T433" i="2" s="1"/>
  <c r="F433" i="2" s="1"/>
  <c r="R437" i="2"/>
  <c r="S437" i="2" s="1"/>
  <c r="T437" i="2" s="1"/>
  <c r="F437" i="2" s="1"/>
  <c r="R441" i="2"/>
  <c r="S441" i="2" s="1"/>
  <c r="T441" i="2" s="1"/>
  <c r="F441" i="2" s="1"/>
  <c r="R445" i="2"/>
  <c r="S445" i="2" s="1"/>
  <c r="T445" i="2" s="1"/>
  <c r="F445" i="2" s="1"/>
  <c r="R449" i="2"/>
  <c r="S449" i="2" s="1"/>
  <c r="T449" i="2" s="1"/>
  <c r="F449" i="2" s="1"/>
  <c r="R451" i="2"/>
  <c r="S451" i="2" s="1"/>
  <c r="T451" i="2" s="1"/>
  <c r="F451" i="2" s="1"/>
  <c r="R453" i="2"/>
  <c r="S453" i="2" s="1"/>
  <c r="T453" i="2" s="1"/>
  <c r="F453" i="2" s="1"/>
  <c r="R455" i="2"/>
  <c r="S455" i="2" s="1"/>
  <c r="T455" i="2" s="1"/>
  <c r="F455" i="2" s="1"/>
  <c r="R457" i="2"/>
  <c r="S457" i="2" s="1"/>
  <c r="T457" i="2" s="1"/>
  <c r="F457" i="2" s="1"/>
  <c r="R459" i="2"/>
  <c r="S459" i="2" s="1"/>
  <c r="T459" i="2" s="1"/>
  <c r="F459" i="2" s="1"/>
  <c r="R461" i="2"/>
  <c r="S461" i="2" s="1"/>
  <c r="T461" i="2" s="1"/>
  <c r="F461" i="2" s="1"/>
  <c r="R463" i="2"/>
  <c r="S463" i="2" s="1"/>
  <c r="T463" i="2" s="1"/>
  <c r="F463" i="2" s="1"/>
  <c r="R465" i="2"/>
  <c r="S465" i="2" s="1"/>
  <c r="T465" i="2" s="1"/>
  <c r="F465" i="2" s="1"/>
  <c r="R467" i="2"/>
  <c r="S467" i="2" s="1"/>
  <c r="T467" i="2" s="1"/>
  <c r="F467" i="2" s="1"/>
  <c r="R469" i="2"/>
  <c r="S469" i="2" s="1"/>
  <c r="T469" i="2" s="1"/>
  <c r="F469" i="2" s="1"/>
  <c r="R471" i="2"/>
  <c r="S471" i="2" s="1"/>
  <c r="T471" i="2" s="1"/>
  <c r="F471" i="2" s="1"/>
  <c r="R473" i="2"/>
  <c r="S473" i="2" s="1"/>
  <c r="T473" i="2" s="1"/>
  <c r="F473" i="2" s="1"/>
  <c r="R475" i="2"/>
  <c r="L475" i="2" s="1"/>
  <c r="S475" i="2" s="1"/>
  <c r="R477" i="2"/>
  <c r="S477" i="2" s="1"/>
  <c r="T477" i="2" s="1"/>
  <c r="F477" i="2" s="1"/>
  <c r="R479" i="2"/>
  <c r="S479" i="2" s="1"/>
  <c r="T479" i="2" s="1"/>
  <c r="F479" i="2" s="1"/>
  <c r="R481" i="2"/>
  <c r="S481" i="2" s="1"/>
  <c r="T481" i="2" s="1"/>
  <c r="F481" i="2" s="1"/>
  <c r="R483" i="2"/>
  <c r="S483" i="2" s="1"/>
  <c r="T483" i="2" s="1"/>
  <c r="F483" i="2" s="1"/>
  <c r="R485" i="2"/>
  <c r="S485" i="2" s="1"/>
  <c r="T485" i="2" s="1"/>
  <c r="F485" i="2" s="1"/>
  <c r="R487" i="2"/>
  <c r="S487" i="2" s="1"/>
  <c r="T487" i="2" s="1"/>
  <c r="F487" i="2" s="1"/>
  <c r="R489" i="2"/>
  <c r="S489" i="2" s="1"/>
  <c r="T489" i="2" s="1"/>
  <c r="F489" i="2" s="1"/>
  <c r="R491" i="2"/>
  <c r="S491" i="2" s="1"/>
  <c r="T491" i="2" s="1"/>
  <c r="F491" i="2" s="1"/>
  <c r="R493" i="2"/>
  <c r="S493" i="2" s="1"/>
  <c r="T493" i="2" s="1"/>
  <c r="F493" i="2" s="1"/>
  <c r="R495" i="2"/>
  <c r="S495" i="2" s="1"/>
  <c r="T495" i="2" s="1"/>
  <c r="F495" i="2" s="1"/>
  <c r="R497" i="2"/>
  <c r="S497" i="2" s="1"/>
  <c r="T497" i="2" s="1"/>
  <c r="F497" i="2" s="1"/>
  <c r="R499" i="2"/>
  <c r="S499" i="2" s="1"/>
  <c r="T499" i="2" s="1"/>
  <c r="F499" i="2" s="1"/>
  <c r="R501" i="2"/>
  <c r="S501" i="2" s="1"/>
  <c r="T501" i="2" s="1"/>
  <c r="F501" i="2" s="1"/>
  <c r="R503" i="2"/>
  <c r="S503" i="2" s="1"/>
  <c r="T503" i="2" s="1"/>
  <c r="F503" i="2" s="1"/>
  <c r="R505" i="2"/>
  <c r="S505" i="2" s="1"/>
  <c r="T505" i="2" s="1"/>
  <c r="F505" i="2" s="1"/>
  <c r="R507" i="2"/>
  <c r="S507" i="2" s="1"/>
  <c r="T507" i="2" s="1"/>
  <c r="F507" i="2" s="1"/>
  <c r="R508" i="2"/>
  <c r="S508" i="2" s="1"/>
  <c r="T508" i="2" s="1"/>
  <c r="F508" i="2" s="1"/>
  <c r="R510" i="2"/>
  <c r="S510" i="2" s="1"/>
  <c r="T510" i="2" s="1"/>
  <c r="F510" i="2" s="1"/>
  <c r="R512" i="2"/>
  <c r="S512" i="2" s="1"/>
  <c r="T512" i="2" s="1"/>
  <c r="F512" i="2" s="1"/>
  <c r="R514" i="2"/>
  <c r="S514" i="2" s="1"/>
  <c r="T514" i="2" s="1"/>
  <c r="F514" i="2" s="1"/>
  <c r="R2495" i="2"/>
  <c r="L2495" i="2" s="1"/>
  <c r="S2495" i="2" s="1"/>
  <c r="T2495" i="2" s="1"/>
  <c r="F2495" i="2" s="1"/>
  <c r="R2496" i="2"/>
  <c r="S2496" i="2" s="1"/>
  <c r="R2503" i="2"/>
  <c r="L2503" i="2" s="1"/>
  <c r="S2503" i="2" s="1"/>
  <c r="R2504" i="2"/>
  <c r="L2504" i="2" s="1"/>
  <c r="S2504" i="2" s="1"/>
  <c r="T2504" i="2" s="1"/>
  <c r="F2504" i="2" s="1"/>
  <c r="R520" i="2"/>
  <c r="S520" i="2" s="1"/>
  <c r="T520" i="2" s="1"/>
  <c r="F520" i="2" s="1"/>
  <c r="R522" i="2"/>
  <c r="R2506" i="2"/>
  <c r="S2506" i="2" s="1"/>
  <c r="T2506" i="2" s="1"/>
  <c r="F2506" i="2" s="1"/>
  <c r="R2510" i="2"/>
  <c r="R2513" i="2"/>
  <c r="S2513" i="2" s="1"/>
  <c r="R530" i="2"/>
  <c r="S530" i="2" s="1"/>
  <c r="T530" i="2" s="1"/>
  <c r="F530" i="2" s="1"/>
  <c r="R532" i="2"/>
  <c r="S532" i="2" s="1"/>
  <c r="T532" i="2" s="1"/>
  <c r="F532" i="2" s="1"/>
  <c r="R534" i="2"/>
  <c r="L534" i="2" s="1"/>
  <c r="S534" i="2" s="1"/>
  <c r="R536" i="2"/>
  <c r="S536" i="2" s="1"/>
  <c r="T536" i="2" s="1"/>
  <c r="F536" i="2" s="1"/>
  <c r="R538" i="2"/>
  <c r="S538" i="2" s="1"/>
  <c r="T538" i="2" s="1"/>
  <c r="F538" i="2" s="1"/>
  <c r="R2527" i="2"/>
  <c r="S2527" i="2" s="1"/>
  <c r="T2527" i="2" s="1"/>
  <c r="F2527" i="2" s="1"/>
  <c r="R541" i="2"/>
  <c r="S541" i="2" s="1"/>
  <c r="T541" i="2" s="1"/>
  <c r="F541" i="2" s="1"/>
  <c r="R542" i="2"/>
  <c r="S542" i="2" s="1"/>
  <c r="R545" i="2"/>
  <c r="S545" i="2" s="1"/>
  <c r="T545" i="2" s="1"/>
  <c r="F545" i="2" s="1"/>
  <c r="R547" i="2"/>
  <c r="S547" i="2" s="1"/>
  <c r="T547" i="2" s="1"/>
  <c r="F547" i="2" s="1"/>
  <c r="R548" i="2"/>
  <c r="S548" i="2" s="1"/>
  <c r="T548" i="2" s="1"/>
  <c r="F548" i="2" s="1"/>
  <c r="R2530" i="2"/>
  <c r="S2530" i="2" s="1"/>
  <c r="T2530" i="2" s="1"/>
  <c r="F2530" i="2" s="1"/>
  <c r="R551" i="2"/>
  <c r="S551" i="2" s="1"/>
  <c r="T551" i="2" s="1"/>
  <c r="F551" i="2" s="1"/>
  <c r="R552" i="2"/>
  <c r="S552" i="2" s="1"/>
  <c r="T552" i="2" s="1"/>
  <c r="F552" i="2" s="1"/>
  <c r="R554" i="2"/>
  <c r="S554" i="2" s="1"/>
  <c r="T554" i="2" s="1"/>
  <c r="R555" i="2"/>
  <c r="S555" i="2" s="1"/>
  <c r="T555" i="2" s="1"/>
  <c r="F555" i="2" s="1"/>
  <c r="R2558" i="2"/>
  <c r="S2558" i="2" s="1"/>
  <c r="T2558" i="2" s="1"/>
  <c r="F2558" i="2" s="1"/>
  <c r="R558" i="2"/>
  <c r="S558" i="2" s="1"/>
  <c r="T558" i="2" s="1"/>
  <c r="F558" i="2" s="1"/>
  <c r="R560" i="2"/>
  <c r="S560" i="2" s="1"/>
  <c r="T560" i="2" s="1"/>
  <c r="F560" i="2" s="1"/>
  <c r="R562" i="2"/>
  <c r="S562" i="2" s="1"/>
  <c r="T562" i="2" s="1"/>
  <c r="F562" i="2" s="1"/>
  <c r="R564" i="2"/>
  <c r="S564" i="2" s="1"/>
  <c r="T564" i="2" s="1"/>
  <c r="F564" i="2" s="1"/>
  <c r="R569" i="2"/>
  <c r="S569" i="2" s="1"/>
  <c r="T569" i="2" s="1"/>
  <c r="F569" i="2" s="1"/>
  <c r="R570" i="2"/>
  <c r="S570" i="2" s="1"/>
  <c r="T570" i="2" s="1"/>
  <c r="F570" i="2" s="1"/>
  <c r="R577" i="2"/>
  <c r="S577" i="2" s="1"/>
  <c r="T577" i="2" s="1"/>
  <c r="F577" i="2" s="1"/>
  <c r="R579" i="2"/>
  <c r="S579" i="2" s="1"/>
  <c r="T579" i="2" s="1"/>
  <c r="F579" i="2" s="1"/>
  <c r="R581" i="2"/>
  <c r="S581" i="2" s="1"/>
  <c r="R583" i="2"/>
  <c r="S583" i="2" s="1"/>
  <c r="R585" i="2"/>
  <c r="R588" i="2"/>
  <c r="S588" i="2" s="1"/>
  <c r="T588" i="2" s="1"/>
  <c r="F588" i="2" s="1"/>
  <c r="R590" i="2"/>
  <c r="S590" i="2" s="1"/>
  <c r="T590" i="2" s="1"/>
  <c r="F590" i="2" s="1"/>
  <c r="R592" i="2"/>
  <c r="S592" i="2" s="1"/>
  <c r="T592" i="2" s="1"/>
  <c r="F592" i="2" s="1"/>
  <c r="R594" i="2"/>
  <c r="S594" i="2" s="1"/>
  <c r="T594" i="2" s="1"/>
  <c r="F594" i="2" s="1"/>
  <c r="R596" i="2"/>
  <c r="S596" i="2" s="1"/>
  <c r="T596" i="2" s="1"/>
  <c r="F596" i="2" s="1"/>
  <c r="R598" i="2"/>
  <c r="S598" i="2" s="1"/>
  <c r="R602" i="2"/>
  <c r="S602" i="2" s="1"/>
  <c r="T602" i="2" s="1"/>
  <c r="F602" i="2" s="1"/>
  <c r="R604" i="2"/>
  <c r="S604" i="2" s="1"/>
  <c r="T604" i="2" s="1"/>
  <c r="F604" i="2" s="1"/>
  <c r="R606" i="2"/>
  <c r="S606" i="2" s="1"/>
  <c r="T606" i="2" s="1"/>
  <c r="F606" i="2" s="1"/>
  <c r="R2585" i="2"/>
  <c r="R608" i="2"/>
  <c r="R609" i="2"/>
  <c r="S609" i="2" s="1"/>
  <c r="T609" i="2" s="1"/>
  <c r="F609" i="2" s="1"/>
  <c r="R611" i="2"/>
  <c r="S611" i="2" s="1"/>
  <c r="T611" i="2" s="1"/>
  <c r="F611" i="2" s="1"/>
  <c r="R613" i="2"/>
  <c r="S613" i="2" s="1"/>
  <c r="T613" i="2" s="1"/>
  <c r="F613" i="2" s="1"/>
  <c r="R615" i="2"/>
  <c r="R617" i="2"/>
  <c r="R619" i="2"/>
  <c r="S619" i="2" s="1"/>
  <c r="T619" i="2" s="1"/>
  <c r="F619" i="2" s="1"/>
  <c r="R621" i="2"/>
  <c r="S621" i="2" s="1"/>
  <c r="T621" i="2" s="1"/>
  <c r="F621" i="2" s="1"/>
  <c r="R623" i="2"/>
  <c r="S623" i="2" s="1"/>
  <c r="T623" i="2" s="1"/>
  <c r="F623" i="2" s="1"/>
  <c r="R625" i="2"/>
  <c r="S625" i="2" s="1"/>
  <c r="T625" i="2" s="1"/>
  <c r="F625" i="2" s="1"/>
  <c r="R627" i="2"/>
  <c r="S627" i="2" s="1"/>
  <c r="T627" i="2" s="1"/>
  <c r="F627" i="2" s="1"/>
  <c r="R629" i="2"/>
  <c r="S629" i="2" s="1"/>
  <c r="T629" i="2" s="1"/>
  <c r="F629" i="2" s="1"/>
  <c r="R2593" i="2"/>
  <c r="S2593" i="2" s="1"/>
  <c r="T2593" i="2" s="1"/>
  <c r="R631" i="2"/>
  <c r="S631" i="2" s="1"/>
  <c r="T631" i="2" s="1"/>
  <c r="F631" i="2" s="1"/>
  <c r="R633" i="2"/>
  <c r="S633" i="2" s="1"/>
  <c r="T633" i="2" s="1"/>
  <c r="F633" i="2" s="1"/>
  <c r="R635" i="2"/>
  <c r="S635" i="2" s="1"/>
  <c r="T635" i="2" s="1"/>
  <c r="F635" i="2" s="1"/>
  <c r="R2596" i="2"/>
  <c r="R639" i="2"/>
  <c r="S639" i="2" s="1"/>
  <c r="T639" i="2" s="1"/>
  <c r="F639" i="2" s="1"/>
  <c r="R641" i="2"/>
  <c r="S641" i="2" s="1"/>
  <c r="T641" i="2" s="1"/>
  <c r="R643" i="2"/>
  <c r="S643" i="2" s="1"/>
  <c r="T643" i="2" s="1"/>
  <c r="F643" i="2" s="1"/>
  <c r="R644" i="2"/>
  <c r="S644" i="2" s="1"/>
  <c r="T644" i="2" s="1"/>
  <c r="F644" i="2" s="1"/>
  <c r="R646" i="2"/>
  <c r="R650" i="2"/>
  <c r="S650" i="2" s="1"/>
  <c r="T650" i="2" s="1"/>
  <c r="F650" i="2" s="1"/>
  <c r="R652" i="2"/>
  <c r="S652" i="2" s="1"/>
  <c r="T652" i="2" s="1"/>
  <c r="F652" i="2" s="1"/>
  <c r="R654" i="2"/>
  <c r="S654" i="2" s="1"/>
  <c r="T654" i="2" s="1"/>
  <c r="F654" i="2" s="1"/>
  <c r="R656" i="2"/>
  <c r="S656" i="2" s="1"/>
  <c r="T656" i="2" s="1"/>
  <c r="F656" i="2" s="1"/>
  <c r="R658" i="2"/>
  <c r="S658" i="2" s="1"/>
  <c r="T658" i="2" s="1"/>
  <c r="R2603" i="2"/>
  <c r="R661" i="2"/>
  <c r="S661" i="2" s="1"/>
  <c r="T661" i="2" s="1"/>
  <c r="F661" i="2" s="1"/>
  <c r="R663" i="2"/>
  <c r="S663" i="2" s="1"/>
  <c r="T663" i="2" s="1"/>
  <c r="F663" i="2" s="1"/>
  <c r="R667" i="2"/>
  <c r="R669" i="2"/>
  <c r="S669" i="2" s="1"/>
  <c r="T669" i="2" s="1"/>
  <c r="F669" i="2" s="1"/>
  <c r="R671" i="2"/>
  <c r="S671" i="2" s="1"/>
  <c r="T671" i="2" s="1"/>
  <c r="F671" i="2" s="1"/>
  <c r="R673" i="2"/>
  <c r="S673" i="2" s="1"/>
  <c r="T673" i="2" s="1"/>
  <c r="F673" i="2" s="1"/>
  <c r="R675" i="2"/>
  <c r="S675" i="2" s="1"/>
  <c r="T675" i="2" s="1"/>
  <c r="F675" i="2" s="1"/>
  <c r="R677" i="2"/>
  <c r="S677" i="2" s="1"/>
  <c r="T677" i="2" s="1"/>
  <c r="F677" i="2" s="1"/>
  <c r="R2610" i="2"/>
  <c r="S2610" i="2" s="1"/>
  <c r="T2610" i="2" s="1"/>
  <c r="F2610" i="2" s="1"/>
  <c r="R681" i="2"/>
  <c r="R2612" i="2"/>
  <c r="R2613" i="2"/>
  <c r="R685" i="2"/>
  <c r="R687" i="2"/>
  <c r="S687" i="2" s="1"/>
  <c r="T687" i="2" s="1"/>
  <c r="F687" i="2" s="1"/>
  <c r="R689" i="2"/>
  <c r="S689" i="2" s="1"/>
  <c r="T689" i="2" s="1"/>
  <c r="F689" i="2" s="1"/>
  <c r="R691" i="2"/>
  <c r="S691" i="2" s="1"/>
  <c r="T691" i="2" s="1"/>
  <c r="F691" i="2" s="1"/>
  <c r="R693" i="2"/>
  <c r="S693" i="2" s="1"/>
  <c r="T693" i="2" s="1"/>
  <c r="F693" i="2" s="1"/>
  <c r="R695" i="2"/>
  <c r="S695" i="2" s="1"/>
  <c r="T695" i="2" s="1"/>
  <c r="F695" i="2" s="1"/>
  <c r="R697" i="2"/>
  <c r="S697" i="2" s="1"/>
  <c r="T697" i="2" s="1"/>
  <c r="F697" i="2" s="1"/>
  <c r="R699" i="2"/>
  <c r="S699" i="2" s="1"/>
  <c r="T699" i="2" s="1"/>
  <c r="F699" i="2" s="1"/>
  <c r="R701" i="2"/>
  <c r="S701" i="2" s="1"/>
  <c r="T701" i="2" s="1"/>
  <c r="F701" i="2" s="1"/>
  <c r="R703" i="2"/>
  <c r="S703" i="2" s="1"/>
  <c r="T703" i="2" s="1"/>
  <c r="F703" i="2" s="1"/>
  <c r="R705" i="2"/>
  <c r="S705" i="2" s="1"/>
  <c r="T705" i="2" s="1"/>
  <c r="F705" i="2" s="1"/>
  <c r="R2615" i="2"/>
  <c r="S2615" i="2" s="1"/>
  <c r="T2615" i="2" s="1"/>
  <c r="F2615" i="2" s="1"/>
  <c r="R708" i="2"/>
  <c r="S708" i="2" s="1"/>
  <c r="T708" i="2" s="1"/>
  <c r="F708" i="2" s="1"/>
  <c r="R710" i="2"/>
  <c r="S710" i="2" s="1"/>
  <c r="T710" i="2" s="1"/>
  <c r="F710" i="2" s="1"/>
  <c r="R712" i="2"/>
  <c r="S712" i="2" s="1"/>
  <c r="T712" i="2" s="1"/>
  <c r="F712" i="2" s="1"/>
  <c r="R714" i="2"/>
  <c r="S714" i="2" s="1"/>
  <c r="T714" i="2" s="1"/>
  <c r="F714" i="2" s="1"/>
  <c r="S723" i="2"/>
  <c r="T723" i="2" s="1"/>
  <c r="F723" i="2" s="1"/>
  <c r="S1103" i="2"/>
  <c r="T1103" i="2" s="1"/>
  <c r="F1103" i="2" s="1"/>
  <c r="T1117" i="2"/>
  <c r="F1117" i="2" s="1"/>
  <c r="S1170" i="2"/>
  <c r="T1170" i="2" s="1"/>
  <c r="F1170" i="2" s="1"/>
  <c r="S1171" i="2"/>
  <c r="T1171" i="2" s="1"/>
  <c r="F1171" i="2" s="1"/>
  <c r="S1313" i="2"/>
  <c r="R1358" i="2"/>
  <c r="S1358" i="2" s="1"/>
  <c r="T1358" i="2" s="1"/>
  <c r="F1358" i="2" s="1"/>
  <c r="R1362" i="2"/>
  <c r="S1362" i="2" s="1"/>
  <c r="T1362" i="2" s="1"/>
  <c r="F1362" i="2" s="1"/>
  <c r="R1364" i="2"/>
  <c r="S1364" i="2" s="1"/>
  <c r="T1364" i="2" s="1"/>
  <c r="F1364" i="2" s="1"/>
  <c r="R1367" i="2"/>
  <c r="S1367" i="2" s="1"/>
  <c r="T1367" i="2" s="1"/>
  <c r="F1367" i="2" s="1"/>
  <c r="R1373" i="2"/>
  <c r="S1373" i="2" s="1"/>
  <c r="T1373" i="2" s="1"/>
  <c r="F1373" i="2" s="1"/>
  <c r="R1375" i="2"/>
  <c r="S1375" i="2" s="1"/>
  <c r="T1375" i="2" s="1"/>
  <c r="F1375" i="2" s="1"/>
  <c r="R1379" i="2"/>
  <c r="S1379" i="2" s="1"/>
  <c r="T1379" i="2" s="1"/>
  <c r="F1379" i="2" s="1"/>
  <c r="R1383" i="2"/>
  <c r="S1383" i="2" s="1"/>
  <c r="T1383" i="2" s="1"/>
  <c r="F1383" i="2" s="1"/>
  <c r="R1387" i="2"/>
  <c r="S1387" i="2" s="1"/>
  <c r="T1387" i="2" s="1"/>
  <c r="F1387" i="2" s="1"/>
  <c r="R1392" i="2"/>
  <c r="S1392" i="2" s="1"/>
  <c r="T1392" i="2" s="1"/>
  <c r="F1392" i="2" s="1"/>
  <c r="R1395" i="2"/>
  <c r="S1395" i="2" s="1"/>
  <c r="T1395" i="2" s="1"/>
  <c r="F1395" i="2" s="1"/>
  <c r="R1400" i="2"/>
  <c r="S1400" i="2" s="1"/>
  <c r="T1400" i="2" s="1"/>
  <c r="F1400" i="2" s="1"/>
  <c r="R1407" i="2"/>
  <c r="R1416" i="2"/>
  <c r="R1433" i="2"/>
  <c r="R1450" i="2"/>
  <c r="S1450" i="2" s="1"/>
  <c r="T1450" i="2" s="1"/>
  <c r="F1450" i="2" s="1"/>
  <c r="R1481" i="2"/>
  <c r="S1481" i="2" s="1"/>
  <c r="T1481" i="2" s="1"/>
  <c r="F1481" i="2" s="1"/>
  <c r="R1523" i="2"/>
  <c r="R1569" i="2"/>
  <c r="S1569" i="2" s="1"/>
  <c r="T1569" i="2" s="1"/>
  <c r="F1569" i="2" s="1"/>
  <c r="R1356" i="2"/>
  <c r="S1356" i="2" s="1"/>
  <c r="T1356" i="2" s="1"/>
  <c r="F1356" i="2" s="1"/>
  <c r="R1360" i="2"/>
  <c r="S1360" i="2" s="1"/>
  <c r="T1360" i="2" s="1"/>
  <c r="F1360" i="2" s="1"/>
  <c r="R1363" i="2"/>
  <c r="S1363" i="2" s="1"/>
  <c r="T1363" i="2" s="1"/>
  <c r="F1363" i="2" s="1"/>
  <c r="R1365" i="2"/>
  <c r="R1369" i="2"/>
  <c r="S1369" i="2" s="1"/>
  <c r="T1369" i="2" s="1"/>
  <c r="F1369" i="2" s="1"/>
  <c r="R1371" i="2"/>
  <c r="R1377" i="2"/>
  <c r="S1377" i="2" s="1"/>
  <c r="T1377" i="2" s="1"/>
  <c r="F1377" i="2" s="1"/>
  <c r="R1381" i="2"/>
  <c r="R1385" i="2"/>
  <c r="S1385" i="2" s="1"/>
  <c r="T1385" i="2" s="1"/>
  <c r="P1385" i="2" s="1"/>
  <c r="F1385" i="2" s="1"/>
  <c r="R1390" i="2"/>
  <c r="R1394" i="2"/>
  <c r="S1394" i="2" s="1"/>
  <c r="T1394" i="2" s="1"/>
  <c r="F1394" i="2" s="1"/>
  <c r="R1398" i="2"/>
  <c r="S1398" i="2" s="1"/>
  <c r="T1398" i="2" s="1"/>
  <c r="F1398" i="2" s="1"/>
  <c r="R1402" i="2"/>
  <c r="R1408" i="2"/>
  <c r="S1408" i="2" s="1"/>
  <c r="T1408" i="2" s="1"/>
  <c r="F1408" i="2" s="1"/>
  <c r="R1415" i="2"/>
  <c r="S1415" i="2" s="1"/>
  <c r="T1415" i="2" s="1"/>
  <c r="F1415" i="2" s="1"/>
  <c r="R1424" i="2"/>
  <c r="S1424" i="2" s="1"/>
  <c r="T1424" i="2" s="1"/>
  <c r="F1424" i="2" s="1"/>
  <c r="R1465" i="2"/>
  <c r="S1465" i="2" s="1"/>
  <c r="T1465" i="2" s="1"/>
  <c r="F1465" i="2" s="1"/>
  <c r="R1503" i="2"/>
  <c r="S1503" i="2" s="1"/>
  <c r="T1503" i="2" s="1"/>
  <c r="F1503" i="2" s="1"/>
  <c r="R1538" i="2"/>
  <c r="S1538" i="2" s="1"/>
  <c r="T1538" i="2" s="1"/>
  <c r="F1538" i="2" s="1"/>
  <c r="R1440" i="2"/>
  <c r="S1440" i="2" s="1"/>
  <c r="T1440" i="2" s="1"/>
  <c r="F1440" i="2" s="1"/>
  <c r="R1443" i="2"/>
  <c r="R1448" i="2"/>
  <c r="S1448" i="2" s="1"/>
  <c r="T1448" i="2" s="1"/>
  <c r="F1448" i="2" s="1"/>
  <c r="R1451" i="2"/>
  <c r="S1451" i="2" s="1"/>
  <c r="T1451" i="2" s="1"/>
  <c r="F1451" i="2" s="1"/>
  <c r="R1455" i="2"/>
  <c r="S1455" i="2" s="1"/>
  <c r="T1455" i="2" s="1"/>
  <c r="F1455" i="2" s="1"/>
  <c r="R1458" i="2"/>
  <c r="S1458" i="2" s="1"/>
  <c r="T1458" i="2" s="1"/>
  <c r="F1458" i="2" s="1"/>
  <c r="R1463" i="2"/>
  <c r="S1463" i="2" s="1"/>
  <c r="T1463" i="2" s="1"/>
  <c r="F1463" i="2" s="1"/>
  <c r="R1466" i="2"/>
  <c r="S1466" i="2" s="1"/>
  <c r="T1466" i="2" s="1"/>
  <c r="F1466" i="2" s="1"/>
  <c r="R1471" i="2"/>
  <c r="S1471" i="2" s="1"/>
  <c r="T1471" i="2" s="1"/>
  <c r="F1471" i="2" s="1"/>
  <c r="R1474" i="2"/>
  <c r="S1474" i="2" s="1"/>
  <c r="T1474" i="2" s="1"/>
  <c r="F1474" i="2" s="1"/>
  <c r="R1479" i="2"/>
  <c r="S1479" i="2" s="1"/>
  <c r="T1479" i="2" s="1"/>
  <c r="F1479" i="2" s="1"/>
  <c r="R1482" i="2"/>
  <c r="S1482" i="2" s="1"/>
  <c r="T1482" i="2" s="1"/>
  <c r="F1482" i="2" s="1"/>
  <c r="R1487" i="2"/>
  <c r="S1487" i="2" s="1"/>
  <c r="T1487" i="2" s="1"/>
  <c r="F1487" i="2" s="1"/>
  <c r="R1490" i="2"/>
  <c r="S1490" i="2" s="1"/>
  <c r="T1490" i="2" s="1"/>
  <c r="F1490" i="2" s="1"/>
  <c r="R1495" i="2"/>
  <c r="S1495" i="2" s="1"/>
  <c r="T1495" i="2" s="1"/>
  <c r="F1495" i="2" s="1"/>
  <c r="R1504" i="2"/>
  <c r="S1504" i="2" s="1"/>
  <c r="T1504" i="2" s="1"/>
  <c r="F1504" i="2" s="1"/>
  <c r="R1509" i="2"/>
  <c r="S1509" i="2" s="1"/>
  <c r="T1509" i="2" s="1"/>
  <c r="F1509" i="2" s="1"/>
  <c r="R1512" i="2"/>
  <c r="S1512" i="2" s="1"/>
  <c r="T1512" i="2" s="1"/>
  <c r="F1512" i="2" s="1"/>
  <c r="R1520" i="2"/>
  <c r="S1520" i="2" s="1"/>
  <c r="T1520" i="2" s="1"/>
  <c r="F1520" i="2" s="1"/>
  <c r="R1524" i="2"/>
  <c r="S1524" i="2" s="1"/>
  <c r="T1524" i="2" s="1"/>
  <c r="R2861" i="2"/>
  <c r="S2861" i="2" s="1"/>
  <c r="T2861" i="2" s="1"/>
  <c r="R1530" i="2"/>
  <c r="S1530" i="2" s="1"/>
  <c r="T1530" i="2" s="1"/>
  <c r="F1530" i="2" s="1"/>
  <c r="R1536" i="2"/>
  <c r="L1536" i="2" s="1"/>
  <c r="S1536" i="2" s="1"/>
  <c r="R1539" i="2"/>
  <c r="S1539" i="2" s="1"/>
  <c r="T1539" i="2" s="1"/>
  <c r="F1539" i="2" s="1"/>
  <c r="R1544" i="2"/>
  <c r="S1544" i="2" s="1"/>
  <c r="T1544" i="2" s="1"/>
  <c r="F1544" i="2" s="1"/>
  <c r="R1546" i="2"/>
  <c r="S1546" i="2" s="1"/>
  <c r="T1546" i="2" s="1"/>
  <c r="F1546" i="2" s="1"/>
  <c r="R1555" i="2"/>
  <c r="S1555" i="2" s="1"/>
  <c r="T1555" i="2" s="1"/>
  <c r="F1555" i="2" s="1"/>
  <c r="R1581" i="2"/>
  <c r="S1581" i="2" s="1"/>
  <c r="T1581" i="2" s="1"/>
  <c r="F1581" i="2" s="1"/>
  <c r="R1586" i="2"/>
  <c r="S1586" i="2" s="1"/>
  <c r="T1586" i="2" s="1"/>
  <c r="F1586" i="2" s="1"/>
  <c r="R1598" i="2"/>
  <c r="S1598" i="2" s="1"/>
  <c r="T1598" i="2" s="1"/>
  <c r="F1598" i="2" s="1"/>
  <c r="R2894" i="2"/>
  <c r="S2894" i="2" s="1"/>
  <c r="T2894" i="2" s="1"/>
  <c r="F2894" i="2" s="1"/>
  <c r="R1613" i="2"/>
  <c r="S1613" i="2" s="1"/>
  <c r="T1613" i="2" s="1"/>
  <c r="F1613" i="2" s="1"/>
  <c r="T1621" i="2"/>
  <c r="F1621" i="2" s="1"/>
  <c r="R1842" i="2"/>
  <c r="S1842" i="2" s="1"/>
  <c r="T1842" i="2" s="1"/>
  <c r="F1842" i="2" s="1"/>
  <c r="R1850" i="2"/>
  <c r="S1850" i="2" s="1"/>
  <c r="T1850" i="2" s="1"/>
  <c r="F1850" i="2" s="1"/>
  <c r="R1878" i="2"/>
  <c r="S1878" i="2" s="1"/>
  <c r="T1878" i="2" s="1"/>
  <c r="F1878" i="2" s="1"/>
  <c r="R1880" i="2"/>
  <c r="S1880" i="2" s="1"/>
  <c r="T1880" i="2" s="1"/>
  <c r="F1880" i="2" s="1"/>
  <c r="R1910" i="2"/>
  <c r="S1910" i="2" s="1"/>
  <c r="T1910" i="2" s="1"/>
  <c r="F1910" i="2" s="1"/>
  <c r="R1943" i="2"/>
  <c r="S1943" i="2" s="1"/>
  <c r="T1943" i="2" s="1"/>
  <c r="F1943" i="2" s="1"/>
  <c r="R1945" i="2"/>
  <c r="S1945" i="2" s="1"/>
  <c r="T1945" i="2" s="1"/>
  <c r="F1945" i="2" s="1"/>
  <c r="R1955" i="2"/>
  <c r="S1955" i="2" s="1"/>
  <c r="T1955" i="2" s="1"/>
  <c r="F1955" i="2" s="1"/>
  <c r="R1957" i="2"/>
  <c r="S1957" i="2" s="1"/>
  <c r="T1957" i="2" s="1"/>
  <c r="F1957" i="2" s="1"/>
  <c r="R1959" i="2"/>
  <c r="S1959" i="2" s="1"/>
  <c r="T1959" i="2" s="1"/>
  <c r="F1959" i="2" s="1"/>
  <c r="R1961" i="2"/>
  <c r="S1961" i="2" s="1"/>
  <c r="T1961" i="2" s="1"/>
  <c r="F1961" i="2" s="1"/>
  <c r="R1971" i="2"/>
  <c r="S1971" i="2" s="1"/>
  <c r="T1971" i="2" s="1"/>
  <c r="F1971" i="2" s="1"/>
  <c r="R1973" i="2"/>
  <c r="S1973" i="2" s="1"/>
  <c r="T1973" i="2" s="1"/>
  <c r="F1973" i="2" s="1"/>
  <c r="R1975" i="2"/>
  <c r="S1975" i="2" s="1"/>
  <c r="T1975" i="2" s="1"/>
  <c r="F1975" i="2" s="1"/>
  <c r="R1977" i="2"/>
  <c r="S1977" i="2" s="1"/>
  <c r="T1977" i="2" s="1"/>
  <c r="F1977" i="2" s="1"/>
  <c r="R1987" i="2"/>
  <c r="S1987" i="2" s="1"/>
  <c r="T1987" i="2" s="1"/>
  <c r="F1987" i="2" s="1"/>
  <c r="R1989" i="2"/>
  <c r="S1989" i="2" s="1"/>
  <c r="T1989" i="2" s="1"/>
  <c r="F1989" i="2" s="1"/>
  <c r="R1991" i="2"/>
  <c r="S1991" i="2" s="1"/>
  <c r="T1991" i="2" s="1"/>
  <c r="F1991" i="2" s="1"/>
  <c r="R1993" i="2"/>
  <c r="S1993" i="2" s="1"/>
  <c r="T1993" i="2" s="1"/>
  <c r="F1993" i="2" s="1"/>
  <c r="R2003" i="2"/>
  <c r="S2003" i="2" s="1"/>
  <c r="T2003" i="2" s="1"/>
  <c r="F2003" i="2" s="1"/>
  <c r="S1355" i="2"/>
  <c r="T1355" i="2" s="1"/>
  <c r="F1355" i="2" s="1"/>
  <c r="R1406" i="2"/>
  <c r="S1406" i="2" s="1"/>
  <c r="T1406" i="2" s="1"/>
  <c r="F1406" i="2" s="1"/>
  <c r="R1410" i="2"/>
  <c r="S1410" i="2" s="1"/>
  <c r="T1410" i="2" s="1"/>
  <c r="F1410" i="2" s="1"/>
  <c r="R1414" i="2"/>
  <c r="S1414" i="2" s="1"/>
  <c r="T1414" i="2" s="1"/>
  <c r="F1414" i="2" s="1"/>
  <c r="R1418" i="2"/>
  <c r="S1418" i="2" s="1"/>
  <c r="T1418" i="2" s="1"/>
  <c r="F1418" i="2" s="1"/>
  <c r="R1444" i="2"/>
  <c r="S1444" i="2" s="1"/>
  <c r="T1444" i="2" s="1"/>
  <c r="F1444" i="2" s="1"/>
  <c r="R1447" i="2"/>
  <c r="S1447" i="2" s="1"/>
  <c r="T1447" i="2" s="1"/>
  <c r="F1447" i="2" s="1"/>
  <c r="R2833" i="2"/>
  <c r="S2833" i="2" s="1"/>
  <c r="T2833" i="2" s="1"/>
  <c r="R1454" i="2"/>
  <c r="S1454" i="2" s="1"/>
  <c r="T1454" i="2" s="1"/>
  <c r="F1454" i="2" s="1"/>
  <c r="R1459" i="2"/>
  <c r="S1459" i="2" s="1"/>
  <c r="T1459" i="2" s="1"/>
  <c r="F1459" i="2" s="1"/>
  <c r="R1462" i="2"/>
  <c r="S1462" i="2" s="1"/>
  <c r="T1462" i="2" s="1"/>
  <c r="F1462" i="2" s="1"/>
  <c r="R1467" i="2"/>
  <c r="S1467" i="2" s="1"/>
  <c r="T1467" i="2" s="1"/>
  <c r="F1467" i="2" s="1"/>
  <c r="R1470" i="2"/>
  <c r="S1470" i="2" s="1"/>
  <c r="T1470" i="2" s="1"/>
  <c r="F1470" i="2" s="1"/>
  <c r="R1475" i="2"/>
  <c r="S1475" i="2" s="1"/>
  <c r="T1475" i="2" s="1"/>
  <c r="F1475" i="2" s="1"/>
  <c r="R1478" i="2"/>
  <c r="S1478" i="2" s="1"/>
  <c r="T1478" i="2" s="1"/>
  <c r="F1478" i="2" s="1"/>
  <c r="R1483" i="2"/>
  <c r="S1483" i="2" s="1"/>
  <c r="T1483" i="2" s="1"/>
  <c r="F1483" i="2" s="1"/>
  <c r="R1486" i="2"/>
  <c r="S1486" i="2" s="1"/>
  <c r="T1486" i="2" s="1"/>
  <c r="F1486" i="2" s="1"/>
  <c r="R1491" i="2"/>
  <c r="S1491" i="2" s="1"/>
  <c r="T1491" i="2" s="1"/>
  <c r="F1491" i="2" s="1"/>
  <c r="R1494" i="2"/>
  <c r="S1494" i="2" s="1"/>
  <c r="T1494" i="2" s="1"/>
  <c r="F1494" i="2" s="1"/>
  <c r="R1505" i="2"/>
  <c r="S1505" i="2" s="1"/>
  <c r="T1505" i="2" s="1"/>
  <c r="F1505" i="2" s="1"/>
  <c r="R2846" i="2"/>
  <c r="L2846" i="2" s="1"/>
  <c r="S2846" i="2" s="1"/>
  <c r="R1513" i="2"/>
  <c r="S1513" i="2" s="1"/>
  <c r="T1513" i="2" s="1"/>
  <c r="F1513" i="2" s="1"/>
  <c r="R1516" i="2"/>
  <c r="S1516" i="2" s="1"/>
  <c r="T1516" i="2" s="1"/>
  <c r="F1516" i="2" s="1"/>
  <c r="R1525" i="2"/>
  <c r="S1525" i="2" s="1"/>
  <c r="T1525" i="2" s="1"/>
  <c r="F1525" i="2" s="1"/>
  <c r="R1527" i="2"/>
  <c r="S1527" i="2" s="1"/>
  <c r="T1527" i="2" s="1"/>
  <c r="F1527" i="2" s="1"/>
  <c r="R1531" i="2"/>
  <c r="S1531" i="2" s="1"/>
  <c r="T1531" i="2" s="1"/>
  <c r="F1531" i="2" s="1"/>
  <c r="R1535" i="2"/>
  <c r="S1535" i="2" s="1"/>
  <c r="T1535" i="2" s="1"/>
  <c r="F1535" i="2" s="1"/>
  <c r="R1540" i="2"/>
  <c r="S1540" i="2" s="1"/>
  <c r="T1540" i="2" s="1"/>
  <c r="F1540" i="2" s="1"/>
  <c r="R1542" i="2"/>
  <c r="S1542" i="2" s="1"/>
  <c r="T1542" i="2" s="1"/>
  <c r="F1542" i="2" s="1"/>
  <c r="R1557" i="2"/>
  <c r="S1557" i="2" s="1"/>
  <c r="T1557" i="2" s="1"/>
  <c r="F1557" i="2" s="1"/>
  <c r="R1566" i="2"/>
  <c r="S1566" i="2" s="1"/>
  <c r="T1566" i="2" s="1"/>
  <c r="F1566" i="2" s="1"/>
  <c r="R1589" i="2"/>
  <c r="S1589" i="2" s="1"/>
  <c r="T1589" i="2" s="1"/>
  <c r="F1589" i="2" s="1"/>
  <c r="R1595" i="2"/>
  <c r="S1595" i="2" s="1"/>
  <c r="T1595" i="2" s="1"/>
  <c r="P1595" i="2" s="1"/>
  <c r="F1595" i="2" s="1"/>
  <c r="R1558" i="2"/>
  <c r="S1558" i="2" s="1"/>
  <c r="T1558" i="2" s="1"/>
  <c r="F1558" i="2" s="1"/>
  <c r="R1563" i="2"/>
  <c r="S1563" i="2" s="1"/>
  <c r="T1563" i="2" s="1"/>
  <c r="F1563" i="2" s="1"/>
  <c r="R1612" i="2"/>
  <c r="S1612" i="2" s="1"/>
  <c r="T1612" i="2" s="1"/>
  <c r="F1612" i="2" s="1"/>
  <c r="R1846" i="2"/>
  <c r="S1846" i="2" s="1"/>
  <c r="T1846" i="2" s="1"/>
  <c r="F1846" i="2" s="1"/>
  <c r="R1851" i="2"/>
  <c r="S1851" i="2" s="1"/>
  <c r="T1851" i="2" s="1"/>
  <c r="F1851" i="2" s="1"/>
  <c r="R1879" i="2"/>
  <c r="S1879" i="2" s="1"/>
  <c r="T1879" i="2" s="1"/>
  <c r="F1879" i="2" s="1"/>
  <c r="R1909" i="2"/>
  <c r="S1909" i="2" s="1"/>
  <c r="T1909" i="2" s="1"/>
  <c r="F1909" i="2" s="1"/>
  <c r="R1911" i="2"/>
  <c r="S1911" i="2" s="1"/>
  <c r="T1911" i="2" s="1"/>
  <c r="F1911" i="2" s="1"/>
  <c r="R1944" i="2"/>
  <c r="S1944" i="2" s="1"/>
  <c r="T1944" i="2" s="1"/>
  <c r="F1944" i="2" s="1"/>
  <c r="R1956" i="2"/>
  <c r="S1956" i="2" s="1"/>
  <c r="T1956" i="2" s="1"/>
  <c r="F1956" i="2" s="1"/>
  <c r="R1960" i="2"/>
  <c r="S1960" i="2" s="1"/>
  <c r="T1960" i="2" s="1"/>
  <c r="F1960" i="2" s="1"/>
  <c r="R1972" i="2"/>
  <c r="S1972" i="2" s="1"/>
  <c r="T1972" i="2" s="1"/>
  <c r="F1972" i="2" s="1"/>
  <c r="R1976" i="2"/>
  <c r="S1976" i="2" s="1"/>
  <c r="T1976" i="2" s="1"/>
  <c r="F1976" i="2" s="1"/>
  <c r="R1988" i="2"/>
  <c r="S1988" i="2" s="1"/>
  <c r="T1988" i="2" s="1"/>
  <c r="F1988" i="2" s="1"/>
  <c r="R1992" i="2"/>
  <c r="S1992" i="2" s="1"/>
  <c r="T1992" i="2" s="1"/>
  <c r="F1992" i="2" s="1"/>
  <c r="S1903" i="2"/>
  <c r="R1954" i="2"/>
  <c r="S1954" i="2" s="1"/>
  <c r="T1954" i="2" s="1"/>
  <c r="F1954" i="2" s="1"/>
  <c r="R1970" i="2"/>
  <c r="S1970" i="2" s="1"/>
  <c r="T1970" i="2" s="1"/>
  <c r="P1970" i="2" s="1"/>
  <c r="F1970" i="2" s="1"/>
  <c r="R1986" i="2"/>
  <c r="S1986" i="2" s="1"/>
  <c r="T1986" i="2" s="1"/>
  <c r="F1986" i="2" s="1"/>
  <c r="R2002" i="2"/>
  <c r="S2002" i="2" s="1"/>
  <c r="T2002" i="2" s="1"/>
  <c r="F2002" i="2" s="1"/>
  <c r="S1951" i="2"/>
  <c r="T1951" i="2" s="1"/>
  <c r="F1951" i="2" s="1"/>
  <c r="R1852" i="2"/>
  <c r="S1852" i="2" s="1"/>
  <c r="T1852" i="2" s="1"/>
  <c r="F1852" i="2" s="1"/>
  <c r="R1866" i="2"/>
  <c r="S1866" i="2" s="1"/>
  <c r="T1866" i="2" s="1"/>
  <c r="F1866" i="2" s="1"/>
  <c r="R1881" i="2"/>
  <c r="S1881" i="2" s="1"/>
  <c r="T1881" i="2" s="1"/>
  <c r="F1881" i="2" s="1"/>
  <c r="R1896" i="2"/>
  <c r="R1912" i="2"/>
  <c r="S1912" i="2" s="1"/>
  <c r="T1912" i="2" s="1"/>
  <c r="F1912" i="2" s="1"/>
  <c r="R1930" i="2"/>
  <c r="S1930" i="2" s="1"/>
  <c r="T1930" i="2" s="1"/>
  <c r="F1930" i="2" s="1"/>
  <c r="R1946" i="2"/>
  <c r="S1946" i="2" s="1"/>
  <c r="T1946" i="2" s="1"/>
  <c r="F1946" i="2" s="1"/>
  <c r="R1962" i="2"/>
  <c r="S1962" i="2" s="1"/>
  <c r="T1962" i="2" s="1"/>
  <c r="F1962" i="2" s="1"/>
  <c r="R1978" i="2"/>
  <c r="S1978" i="2" s="1"/>
  <c r="T1978" i="2" s="1"/>
  <c r="F1978" i="2" s="1"/>
  <c r="R1994" i="2"/>
  <c r="S1994" i="2" s="1"/>
  <c r="T1994" i="2" s="1"/>
  <c r="F1994" i="2" s="1"/>
  <c r="R1559" i="2"/>
  <c r="S1559" i="2" s="1"/>
  <c r="T1559" i="2" s="1"/>
  <c r="F1559" i="2" s="1"/>
  <c r="R1562" i="2"/>
  <c r="S1562" i="2" s="1"/>
  <c r="T1562" i="2" s="1"/>
  <c r="F1562" i="2" s="1"/>
  <c r="R1567" i="2"/>
  <c r="S1567" i="2" s="1"/>
  <c r="T1567" i="2" s="1"/>
  <c r="R1570" i="2"/>
  <c r="S1570" i="2" s="1"/>
  <c r="T1570" i="2" s="1"/>
  <c r="F1570" i="2" s="1"/>
  <c r="R1575" i="2"/>
  <c r="S1575" i="2" s="1"/>
  <c r="T1575" i="2" s="1"/>
  <c r="F1575" i="2" s="1"/>
  <c r="R1577" i="2"/>
  <c r="S1577" i="2" s="1"/>
  <c r="T1577" i="2" s="1"/>
  <c r="F1577" i="2" s="1"/>
  <c r="R1582" i="2"/>
  <c r="S1582" i="2" s="1"/>
  <c r="T1582" i="2" s="1"/>
  <c r="F1582" i="2" s="1"/>
  <c r="R1585" i="2"/>
  <c r="S1585" i="2" s="1"/>
  <c r="T1585" i="2" s="1"/>
  <c r="F1585" i="2" s="1"/>
  <c r="R1590" i="2"/>
  <c r="S1590" i="2" s="1"/>
  <c r="T1590" i="2" s="1"/>
  <c r="F1590" i="2" s="1"/>
  <c r="R1594" i="2"/>
  <c r="S1594" i="2" s="1"/>
  <c r="T1594" i="2" s="1"/>
  <c r="F1594" i="2" s="1"/>
  <c r="R1599" i="2"/>
  <c r="S1599" i="2" s="1"/>
  <c r="T1599" i="2" s="1"/>
  <c r="F1599" i="2" s="1"/>
  <c r="R1602" i="2"/>
  <c r="S1602" i="2" s="1"/>
  <c r="T1602" i="2" s="1"/>
  <c r="F1602" i="2" s="1"/>
  <c r="R1606" i="2"/>
  <c r="S1606" i="2" s="1"/>
  <c r="R1609" i="2"/>
  <c r="S1609" i="2" s="1"/>
  <c r="T1609" i="2" s="1"/>
  <c r="F1609" i="2" s="1"/>
  <c r="R1614" i="2"/>
  <c r="S1614" i="2" s="1"/>
  <c r="T1614" i="2" s="1"/>
  <c r="F1614" i="2" s="1"/>
  <c r="R1845" i="2"/>
  <c r="S1845" i="2" s="1"/>
  <c r="T1845" i="2" s="1"/>
  <c r="F1845" i="2" s="1"/>
  <c r="R1862" i="2"/>
  <c r="S1862" i="2" s="1"/>
  <c r="T1862" i="2" s="1"/>
  <c r="F1862" i="2" s="1"/>
  <c r="R1877" i="2"/>
  <c r="S1877" i="2" s="1"/>
  <c r="T1877" i="2" s="1"/>
  <c r="F1877" i="2" s="1"/>
  <c r="R1894" i="2"/>
  <c r="S1894" i="2" s="1"/>
  <c r="T1894" i="2" s="1"/>
  <c r="F1894" i="2" s="1"/>
  <c r="R1908" i="2"/>
  <c r="S1908" i="2" s="1"/>
  <c r="T1908" i="2" s="1"/>
  <c r="F1908" i="2" s="1"/>
  <c r="R1926" i="2"/>
  <c r="S1926" i="2" s="1"/>
  <c r="T1926" i="2" s="1"/>
  <c r="F1926" i="2" s="1"/>
  <c r="R1942" i="2"/>
  <c r="S1942" i="2" s="1"/>
  <c r="T1942" i="2" s="1"/>
  <c r="F1942" i="2" s="1"/>
  <c r="R1958" i="2"/>
  <c r="S1958" i="2" s="1"/>
  <c r="T1958" i="2" s="1"/>
  <c r="F1958" i="2" s="1"/>
  <c r="R1974" i="2"/>
  <c r="S1974" i="2" s="1"/>
  <c r="T1974" i="2" s="1"/>
  <c r="F1974" i="2" s="1"/>
  <c r="R1990" i="2"/>
  <c r="S1990" i="2" s="1"/>
  <c r="T1990" i="2" s="1"/>
  <c r="F1990" i="2" s="1"/>
  <c r="R2007" i="2"/>
  <c r="S2007" i="2" s="1"/>
  <c r="T2007" i="2" s="1"/>
  <c r="F2007" i="2" s="1"/>
  <c r="R2006" i="2"/>
  <c r="S2006" i="2" s="1"/>
  <c r="T2006" i="2" s="1"/>
  <c r="F2006" i="2" s="1"/>
  <c r="R2023" i="2"/>
  <c r="R2040" i="2"/>
  <c r="S2040" i="2" s="1"/>
  <c r="R2046" i="2"/>
  <c r="S2046" i="2" s="1"/>
  <c r="T2046" i="2" s="1"/>
  <c r="F2046" i="2" s="1"/>
  <c r="R2050" i="2"/>
  <c r="S2050" i="2" s="1"/>
  <c r="T2050" i="2" s="1"/>
  <c r="F2050" i="2" s="1"/>
  <c r="R2054" i="2"/>
  <c r="S2054" i="2" s="1"/>
  <c r="T2054" i="2" s="1"/>
  <c r="F2054" i="2" s="1"/>
  <c r="R2058" i="2"/>
  <c r="S2058" i="2" s="1"/>
  <c r="T2058" i="2" s="1"/>
  <c r="F2058" i="2" s="1"/>
  <c r="R2062" i="2"/>
  <c r="S2062" i="2" s="1"/>
  <c r="T2062" i="2" s="1"/>
  <c r="F2062" i="2" s="1"/>
  <c r="R2066" i="2"/>
  <c r="S2066" i="2" s="1"/>
  <c r="T2066" i="2" s="1"/>
  <c r="F2066" i="2" s="1"/>
  <c r="R2070" i="2"/>
  <c r="S2070" i="2" s="1"/>
  <c r="T2070" i="2" s="1"/>
  <c r="F2070" i="2" s="1"/>
  <c r="R2074" i="2"/>
  <c r="S2074" i="2" s="1"/>
  <c r="T2074" i="2" s="1"/>
  <c r="F2074" i="2" s="1"/>
  <c r="R2078" i="2"/>
  <c r="S2078" i="2" s="1"/>
  <c r="T2078" i="2" s="1"/>
  <c r="F2078" i="2" s="1"/>
  <c r="R2087" i="2"/>
  <c r="S2087" i="2" s="1"/>
  <c r="T2087" i="2" s="1"/>
  <c r="F2087" i="2" s="1"/>
  <c r="R3043" i="2"/>
  <c r="S3043" i="2" s="1"/>
  <c r="R3050" i="2"/>
  <c r="R2100" i="2"/>
  <c r="S2100" i="2" s="1"/>
  <c r="T2100" i="2" s="1"/>
  <c r="F2100" i="2" s="1"/>
  <c r="R2104" i="2"/>
  <c r="S2104" i="2" s="1"/>
  <c r="T2104" i="2" s="1"/>
  <c r="F2104" i="2" s="1"/>
  <c r="R2108" i="2"/>
  <c r="S2108" i="2" s="1"/>
  <c r="T2108" i="2" s="1"/>
  <c r="F2108" i="2" s="1"/>
  <c r="R2111" i="2"/>
  <c r="S2111" i="2" s="1"/>
  <c r="T2111" i="2" s="1"/>
  <c r="F2111" i="2" s="1"/>
  <c r="R2128" i="2"/>
  <c r="S2128" i="2" s="1"/>
  <c r="T2128" i="2" s="1"/>
  <c r="F2128" i="2" s="1"/>
  <c r="R2137" i="2"/>
  <c r="S2137" i="2" s="1"/>
  <c r="T2137" i="2" s="1"/>
  <c r="F2137" i="2" s="1"/>
  <c r="S2155" i="2"/>
  <c r="T2155" i="2" s="1"/>
  <c r="F2155" i="2" s="1"/>
  <c r="R2159" i="2"/>
  <c r="S2159" i="2" s="1"/>
  <c r="T2159" i="2" s="1"/>
  <c r="F2159" i="2" s="1"/>
  <c r="R2014" i="2"/>
  <c r="L2014" i="2" s="1"/>
  <c r="S2014" i="2" s="1"/>
  <c r="R2034" i="2"/>
  <c r="S2034" i="2" s="1"/>
  <c r="T2034" i="2" s="1"/>
  <c r="F2034" i="2" s="1"/>
  <c r="R2045" i="2"/>
  <c r="S2045" i="2" s="1"/>
  <c r="T2045" i="2" s="1"/>
  <c r="F2045" i="2" s="1"/>
  <c r="R2048" i="2"/>
  <c r="S2048" i="2" s="1"/>
  <c r="T2048" i="2" s="1"/>
  <c r="F2048" i="2" s="1"/>
  <c r="R2052" i="2"/>
  <c r="S2052" i="2" s="1"/>
  <c r="T2052" i="2" s="1"/>
  <c r="F2052" i="2" s="1"/>
  <c r="R2056" i="2"/>
  <c r="S2056" i="2" s="1"/>
  <c r="T2056" i="2" s="1"/>
  <c r="F2056" i="2" s="1"/>
  <c r="R2060" i="2"/>
  <c r="S2060" i="2" s="1"/>
  <c r="T2060" i="2" s="1"/>
  <c r="F2060" i="2" s="1"/>
  <c r="R2064" i="2"/>
  <c r="S2064" i="2" s="1"/>
  <c r="T2064" i="2" s="1"/>
  <c r="F2064" i="2" s="1"/>
  <c r="R2068" i="2"/>
  <c r="S2068" i="2" s="1"/>
  <c r="T2068" i="2" s="1"/>
  <c r="F2068" i="2" s="1"/>
  <c r="R2072" i="2"/>
  <c r="S2072" i="2" s="1"/>
  <c r="T2072" i="2" s="1"/>
  <c r="F2072" i="2" s="1"/>
  <c r="R2076" i="2"/>
  <c r="S2076" i="2" s="1"/>
  <c r="T2076" i="2" s="1"/>
  <c r="F2076" i="2" s="1"/>
  <c r="R2080" i="2"/>
  <c r="S2080" i="2" s="1"/>
  <c r="T2080" i="2" s="1"/>
  <c r="F2080" i="2" s="1"/>
  <c r="R2094" i="2"/>
  <c r="S2094" i="2" s="1"/>
  <c r="T2094" i="2" s="1"/>
  <c r="F2094" i="2" s="1"/>
  <c r="R2095" i="2"/>
  <c r="S2095" i="2" s="1"/>
  <c r="T2095" i="2" s="1"/>
  <c r="F2095" i="2" s="1"/>
  <c r="R2098" i="2"/>
  <c r="S2098" i="2" s="1"/>
  <c r="T2098" i="2" s="1"/>
  <c r="R2102" i="2"/>
  <c r="S2102" i="2" s="1"/>
  <c r="T2102" i="2" s="1"/>
  <c r="F2102" i="2" s="1"/>
  <c r="R2106" i="2"/>
  <c r="S2106" i="2" s="1"/>
  <c r="T2106" i="2" s="1"/>
  <c r="F2106" i="2" s="1"/>
  <c r="R3051" i="2"/>
  <c r="S3051" i="2" s="1"/>
  <c r="T3051" i="2" s="1"/>
  <c r="P3051" i="2" s="1"/>
  <c r="F3051" i="2" s="1"/>
  <c r="R3052" i="2"/>
  <c r="S3052" i="2" s="1"/>
  <c r="T3052" i="2" s="1"/>
  <c r="F3052" i="2" s="1"/>
  <c r="R2123" i="2"/>
  <c r="S2123" i="2" s="1"/>
  <c r="T2123" i="2" s="1"/>
  <c r="F2123" i="2" s="1"/>
  <c r="R2132" i="2"/>
  <c r="S2132" i="2" s="1"/>
  <c r="T2132" i="2" s="1"/>
  <c r="F2132" i="2" s="1"/>
  <c r="R2144" i="2"/>
  <c r="S2144" i="2" s="1"/>
  <c r="T2144" i="2" s="1"/>
  <c r="F2144" i="2" s="1"/>
  <c r="R2152" i="2"/>
  <c r="S2152" i="2" s="1"/>
  <c r="T2152" i="2" s="1"/>
  <c r="F2152" i="2" s="1"/>
  <c r="S2126" i="2"/>
  <c r="T2126" i="2" s="1"/>
  <c r="F2126" i="2" s="1"/>
  <c r="R2315" i="2"/>
  <c r="R2516" i="2"/>
  <c r="S2516" i="2" s="1"/>
  <c r="T2516" i="2" s="1"/>
  <c r="F2516" i="2" s="1"/>
  <c r="R2517" i="2"/>
  <c r="S2517" i="2" s="1"/>
  <c r="T2517" i="2" s="1"/>
  <c r="F2517" i="2" s="1"/>
  <c r="R2537" i="2"/>
  <c r="S2537" i="2" s="1"/>
  <c r="T2537" i="2" s="1"/>
  <c r="F2537" i="2" s="1"/>
  <c r="R2539" i="2"/>
  <c r="S2539" i="2" s="1"/>
  <c r="T2539" i="2" s="1"/>
  <c r="F2539" i="2" s="1"/>
  <c r="R2547" i="2"/>
  <c r="S2547" i="2" s="1"/>
  <c r="T2547" i="2" s="1"/>
  <c r="F2547" i="2" s="1"/>
  <c r="R2554" i="2"/>
  <c r="S2554" i="2" s="1"/>
  <c r="T2554" i="2" s="1"/>
  <c r="F2554" i="2" s="1"/>
  <c r="R2557" i="2"/>
  <c r="S2557" i="2" s="1"/>
  <c r="T2557" i="2" s="1"/>
  <c r="F2557" i="2" s="1"/>
  <c r="R2575" i="2"/>
  <c r="S2575" i="2" s="1"/>
  <c r="T2575" i="2" s="1"/>
  <c r="F2575" i="2" s="1"/>
  <c r="R599" i="2"/>
  <c r="R2583" i="2"/>
  <c r="S2583" i="2" s="1"/>
  <c r="T2583" i="2" s="1"/>
  <c r="F2583" i="2" s="1"/>
  <c r="R717" i="2"/>
  <c r="S2642" i="2"/>
  <c r="T2642" i="2" s="1"/>
  <c r="F2642" i="2" s="1"/>
  <c r="R2647" i="2"/>
  <c r="S2647" i="2" s="1"/>
  <c r="T2647" i="2" s="1"/>
  <c r="F2647" i="2" s="1"/>
  <c r="R2687" i="2"/>
  <c r="S2687" i="2" s="1"/>
  <c r="T2687" i="2" s="1"/>
  <c r="F2687" i="2" s="1"/>
  <c r="R2143" i="2"/>
  <c r="S2143" i="2" s="1"/>
  <c r="T2143" i="2" s="1"/>
  <c r="F2143" i="2" s="1"/>
  <c r="R2136" i="2"/>
  <c r="S2136" i="2" s="1"/>
  <c r="T2136" i="2" s="1"/>
  <c r="F2136" i="2" s="1"/>
  <c r="S2135" i="2"/>
  <c r="T2135" i="2" s="1"/>
  <c r="F2135" i="2" s="1"/>
  <c r="R2151" i="2"/>
  <c r="S2151" i="2" s="1"/>
  <c r="T2151" i="2" s="1"/>
  <c r="F2151" i="2" s="1"/>
  <c r="R2160" i="2"/>
  <c r="S2160" i="2" s="1"/>
  <c r="T2160" i="2" s="1"/>
  <c r="F2160" i="2" s="1"/>
  <c r="R2165" i="2"/>
  <c r="S2165" i="2" s="1"/>
  <c r="T2165" i="2" s="1"/>
  <c r="F2165" i="2" s="1"/>
  <c r="R2166" i="2"/>
  <c r="S2166" i="2" s="1"/>
  <c r="T2166" i="2" s="1"/>
  <c r="F2166" i="2" s="1"/>
  <c r="R2168" i="2"/>
  <c r="S2168" i="2" s="1"/>
  <c r="T2168" i="2" s="1"/>
  <c r="F2168" i="2" s="1"/>
  <c r="R2170" i="2"/>
  <c r="S2170" i="2" s="1"/>
  <c r="T2170" i="2" s="1"/>
  <c r="F2170" i="2" s="1"/>
  <c r="R2172" i="2"/>
  <c r="S2172" i="2" s="1"/>
  <c r="T2172" i="2" s="1"/>
  <c r="R2174" i="2"/>
  <c r="S2174" i="2" s="1"/>
  <c r="T2174" i="2" s="1"/>
  <c r="F2174" i="2" s="1"/>
  <c r="R2176" i="2"/>
  <c r="S2176" i="2" s="1"/>
  <c r="T2176" i="2" s="1"/>
  <c r="F2176" i="2" s="1"/>
  <c r="R2178" i="2"/>
  <c r="S2178" i="2" s="1"/>
  <c r="T2178" i="2" s="1"/>
  <c r="R2180" i="2"/>
  <c r="S2180" i="2" s="1"/>
  <c r="T2180" i="2" s="1"/>
  <c r="F2180" i="2" s="1"/>
  <c r="R2182" i="2"/>
  <c r="S2182" i="2" s="1"/>
  <c r="T2182" i="2" s="1"/>
  <c r="F2182" i="2" s="1"/>
  <c r="R2184" i="2"/>
  <c r="S2184" i="2" s="1"/>
  <c r="T2184" i="2" s="1"/>
  <c r="F2184" i="2" s="1"/>
  <c r="R2186" i="2"/>
  <c r="S2186" i="2" s="1"/>
  <c r="T2186" i="2" s="1"/>
  <c r="F2186" i="2" s="1"/>
  <c r="R2188" i="2"/>
  <c r="S2188" i="2" s="1"/>
  <c r="T2188" i="2" s="1"/>
  <c r="F2188" i="2" s="1"/>
  <c r="R2190" i="2"/>
  <c r="S2190" i="2" s="1"/>
  <c r="T2190" i="2" s="1"/>
  <c r="F2190" i="2" s="1"/>
  <c r="R2193" i="2"/>
  <c r="S2193" i="2" s="1"/>
  <c r="T2193" i="2" s="1"/>
  <c r="F2193" i="2" s="1"/>
  <c r="R2194" i="2"/>
  <c r="S2194" i="2" s="1"/>
  <c r="T2194" i="2" s="1"/>
  <c r="F2194" i="2" s="1"/>
  <c r="R2196" i="2"/>
  <c r="S2196" i="2" s="1"/>
  <c r="T2196" i="2" s="1"/>
  <c r="F2196" i="2" s="1"/>
  <c r="R2198" i="2"/>
  <c r="S2198" i="2" s="1"/>
  <c r="T2198" i="2" s="1"/>
  <c r="F2198" i="2" s="1"/>
  <c r="R2200" i="2"/>
  <c r="S2200" i="2" s="1"/>
  <c r="T2200" i="2" s="1"/>
  <c r="R2201" i="2"/>
  <c r="S2201" i="2" s="1"/>
  <c r="T2201" i="2" s="1"/>
  <c r="F2201" i="2" s="1"/>
  <c r="R2204" i="2"/>
  <c r="S2204" i="2" s="1"/>
  <c r="T2204" i="2" s="1"/>
  <c r="F2204" i="2" s="1"/>
  <c r="R2206" i="2"/>
  <c r="S2206" i="2" s="1"/>
  <c r="T2206" i="2" s="1"/>
  <c r="F2206" i="2" s="1"/>
  <c r="R2208" i="2"/>
  <c r="S2208" i="2" s="1"/>
  <c r="T2208" i="2" s="1"/>
  <c r="F2208" i="2" s="1"/>
  <c r="R2210" i="2"/>
  <c r="S2210" i="2" s="1"/>
  <c r="T2210" i="2" s="1"/>
  <c r="F2210" i="2" s="1"/>
  <c r="R2212" i="2"/>
  <c r="S2212" i="2" s="1"/>
  <c r="T2212" i="2" s="1"/>
  <c r="F2212" i="2" s="1"/>
  <c r="R2214" i="2"/>
  <c r="S2214" i="2" s="1"/>
  <c r="T2214" i="2" s="1"/>
  <c r="F2214" i="2" s="1"/>
  <c r="R2217" i="2"/>
  <c r="S2217" i="2" s="1"/>
  <c r="T2217" i="2" s="1"/>
  <c r="F2217" i="2" s="1"/>
  <c r="R2218" i="2"/>
  <c r="S2218" i="2" s="1"/>
  <c r="T2218" i="2" s="1"/>
  <c r="F2218" i="2" s="1"/>
  <c r="R2220" i="2"/>
  <c r="S2220" i="2" s="1"/>
  <c r="T2220" i="2" s="1"/>
  <c r="F2220" i="2" s="1"/>
  <c r="R2222" i="2"/>
  <c r="S2222" i="2" s="1"/>
  <c r="T2222" i="2" s="1"/>
  <c r="R2224" i="2"/>
  <c r="S2224" i="2" s="1"/>
  <c r="T2224" i="2" s="1"/>
  <c r="F2224" i="2" s="1"/>
  <c r="R2226" i="2"/>
  <c r="S2226" i="2" s="1"/>
  <c r="T2226" i="2" s="1"/>
  <c r="F2226" i="2" s="1"/>
  <c r="R2228" i="2"/>
  <c r="S2228" i="2" s="1"/>
  <c r="T2228" i="2" s="1"/>
  <c r="F2228" i="2" s="1"/>
  <c r="R2230" i="2"/>
  <c r="S2230" i="2" s="1"/>
  <c r="T2230" i="2" s="1"/>
  <c r="F2230" i="2" s="1"/>
  <c r="R2232" i="2"/>
  <c r="S2232" i="2" s="1"/>
  <c r="T2232" i="2" s="1"/>
  <c r="F2232" i="2" s="1"/>
  <c r="R2234" i="2"/>
  <c r="S2234" i="2" s="1"/>
  <c r="T2234" i="2" s="1"/>
  <c r="F2234" i="2" s="1"/>
  <c r="R2236" i="2"/>
  <c r="S2236" i="2" s="1"/>
  <c r="T2236" i="2" s="1"/>
  <c r="F2236" i="2" s="1"/>
  <c r="R2238" i="2"/>
  <c r="S2238" i="2" s="1"/>
  <c r="T2238" i="2" s="1"/>
  <c r="F2238" i="2" s="1"/>
  <c r="R2240" i="2"/>
  <c r="S2240" i="2" s="1"/>
  <c r="T2240" i="2" s="1"/>
  <c r="F2240" i="2" s="1"/>
  <c r="R2242" i="2"/>
  <c r="S2242" i="2" s="1"/>
  <c r="T2242" i="2" s="1"/>
  <c r="F2242" i="2" s="1"/>
  <c r="R2245" i="2"/>
  <c r="S2245" i="2" s="1"/>
  <c r="T2245" i="2" s="1"/>
  <c r="F2245" i="2" s="1"/>
  <c r="R2246" i="2"/>
  <c r="S2246" i="2" s="1"/>
  <c r="T2246" i="2" s="1"/>
  <c r="F2246" i="2" s="1"/>
  <c r="R2248" i="2"/>
  <c r="S2248" i="2" s="1"/>
  <c r="T2248" i="2" s="1"/>
  <c r="F2248" i="2" s="1"/>
  <c r="R2250" i="2"/>
  <c r="S2250" i="2" s="1"/>
  <c r="T2250" i="2" s="1"/>
  <c r="F2250" i="2" s="1"/>
  <c r="R3067" i="2"/>
  <c r="R3070" i="2"/>
  <c r="S3070" i="2" s="1"/>
  <c r="T3070" i="2" s="1"/>
  <c r="F3070" i="2" s="1"/>
  <c r="R2253" i="2"/>
  <c r="S2253" i="2" s="1"/>
  <c r="T2253" i="2" s="1"/>
  <c r="F2253" i="2" s="1"/>
  <c r="R2258" i="2"/>
  <c r="S2258" i="2" s="1"/>
  <c r="T2258" i="2" s="1"/>
  <c r="F2258" i="2" s="1"/>
  <c r="R2265" i="2"/>
  <c r="S2265" i="2" s="1"/>
  <c r="T2265" i="2" s="1"/>
  <c r="F2265" i="2" s="1"/>
  <c r="R2273" i="2"/>
  <c r="S2273" i="2" s="1"/>
  <c r="T2273" i="2" s="1"/>
  <c r="F2273" i="2" s="1"/>
  <c r="R2278" i="2"/>
  <c r="S2278" i="2" s="1"/>
  <c r="T2278" i="2" s="1"/>
  <c r="F2278" i="2" s="1"/>
  <c r="R2280" i="2"/>
  <c r="S2280" i="2" s="1"/>
  <c r="T2280" i="2" s="1"/>
  <c r="F2280" i="2" s="1"/>
  <c r="R2282" i="2"/>
  <c r="S2282" i="2" s="1"/>
  <c r="T2282" i="2" s="1"/>
  <c r="F2282" i="2" s="1"/>
  <c r="R2284" i="2"/>
  <c r="S2284" i="2" s="1"/>
  <c r="T2284" i="2" s="1"/>
  <c r="F2284" i="2" s="1"/>
  <c r="R2286" i="2"/>
  <c r="S2286" i="2" s="1"/>
  <c r="T2286" i="2" s="1"/>
  <c r="F2286" i="2" s="1"/>
  <c r="R2288" i="2"/>
  <c r="S2288" i="2" s="1"/>
  <c r="T2288" i="2" s="1"/>
  <c r="F2288" i="2" s="1"/>
  <c r="R2290" i="2"/>
  <c r="S2290" i="2" s="1"/>
  <c r="T2290" i="2" s="1"/>
  <c r="F2290" i="2" s="1"/>
  <c r="R2292" i="2"/>
  <c r="S2292" i="2" s="1"/>
  <c r="T2292" i="2" s="1"/>
  <c r="F2292" i="2" s="1"/>
  <c r="R2294" i="2"/>
  <c r="S2294" i="2" s="1"/>
  <c r="T2294" i="2" s="1"/>
  <c r="F2294" i="2" s="1"/>
  <c r="R2296" i="2"/>
  <c r="S2296" i="2" s="1"/>
  <c r="T2296" i="2" s="1"/>
  <c r="F2296" i="2" s="1"/>
  <c r="R2298" i="2"/>
  <c r="S2298" i="2" s="1"/>
  <c r="T2298" i="2" s="1"/>
  <c r="F2298" i="2" s="1"/>
  <c r="R2300" i="2"/>
  <c r="S2300" i="2" s="1"/>
  <c r="T2300" i="2" s="1"/>
  <c r="F2300" i="2" s="1"/>
  <c r="R2302" i="2"/>
  <c r="S2302" i="2" s="1"/>
  <c r="T2302" i="2" s="1"/>
  <c r="F2302" i="2" s="1"/>
  <c r="R2304" i="2"/>
  <c r="S2304" i="2" s="1"/>
  <c r="T2304" i="2" s="1"/>
  <c r="F2304" i="2" s="1"/>
  <c r="R2306" i="2"/>
  <c r="S2306" i="2" s="1"/>
  <c r="T2306" i="2" s="1"/>
  <c r="F2306" i="2" s="1"/>
  <c r="R2308" i="2"/>
  <c r="S2308" i="2" s="1"/>
  <c r="T2308" i="2" s="1"/>
  <c r="F2308" i="2" s="1"/>
  <c r="R2310" i="2"/>
  <c r="S2310" i="2" s="1"/>
  <c r="T2310" i="2" s="1"/>
  <c r="F2310" i="2" s="1"/>
  <c r="R2332" i="2"/>
  <c r="S2332" i="2" s="1"/>
  <c r="T2332" i="2" s="1"/>
  <c r="F2332" i="2" s="1"/>
  <c r="R2334" i="2"/>
  <c r="S2334" i="2" s="1"/>
  <c r="T2334" i="2" s="1"/>
  <c r="F2334" i="2" s="1"/>
  <c r="R2344" i="2"/>
  <c r="S2344" i="2" s="1"/>
  <c r="T2344" i="2" s="1"/>
  <c r="F2344" i="2" s="1"/>
  <c r="R2346" i="2"/>
  <c r="S2346" i="2" s="1"/>
  <c r="T2346" i="2" s="1"/>
  <c r="F2346" i="2" s="1"/>
  <c r="R2357" i="2"/>
  <c r="S2357" i="2" s="1"/>
  <c r="T2357" i="2" s="1"/>
  <c r="F2357" i="2" s="1"/>
  <c r="R2359" i="2"/>
  <c r="S2359" i="2" s="1"/>
  <c r="T2359" i="2" s="1"/>
  <c r="F2359" i="2" s="1"/>
  <c r="R194" i="2"/>
  <c r="R2363" i="2"/>
  <c r="S2363" i="2" s="1"/>
  <c r="T2363" i="2" s="1"/>
  <c r="F2363" i="2" s="1"/>
  <c r="R2371" i="2"/>
  <c r="S2371" i="2" s="1"/>
  <c r="T2371" i="2" s="1"/>
  <c r="F2371" i="2" s="1"/>
  <c r="R2375" i="2"/>
  <c r="S2375" i="2" s="1"/>
  <c r="T2375" i="2" s="1"/>
  <c r="F2375" i="2" s="1"/>
  <c r="R2386" i="2"/>
  <c r="S2386" i="2" s="1"/>
  <c r="T2386" i="2" s="1"/>
  <c r="F2386" i="2" s="1"/>
  <c r="R2387" i="2"/>
  <c r="S2387" i="2" s="1"/>
  <c r="T2387" i="2" s="1"/>
  <c r="F2387" i="2" s="1"/>
  <c r="R2448" i="2"/>
  <c r="S2448" i="2" s="1"/>
  <c r="T2448" i="2" s="1"/>
  <c r="F2448" i="2" s="1"/>
  <c r="R2458" i="2"/>
  <c r="S2458" i="2" s="1"/>
  <c r="T2458" i="2" s="1"/>
  <c r="F2458" i="2" s="1"/>
  <c r="R2460" i="2"/>
  <c r="S2460" i="2" s="1"/>
  <c r="T2460" i="2" s="1"/>
  <c r="F2460" i="2" s="1"/>
  <c r="R2462" i="2"/>
  <c r="S2462" i="2" s="1"/>
  <c r="T2462" i="2" s="1"/>
  <c r="F2462" i="2" s="1"/>
  <c r="R2464" i="2"/>
  <c r="S2464" i="2" s="1"/>
  <c r="T2464" i="2" s="1"/>
  <c r="F2464" i="2" s="1"/>
  <c r="R2466" i="2"/>
  <c r="S2466" i="2" s="1"/>
  <c r="T2466" i="2" s="1"/>
  <c r="F2466" i="2" s="1"/>
  <c r="R2468" i="2"/>
  <c r="S2468" i="2" s="1"/>
  <c r="T2468" i="2" s="1"/>
  <c r="F2468" i="2" s="1"/>
  <c r="R2470" i="2"/>
  <c r="S2470" i="2" s="1"/>
  <c r="T2470" i="2" s="1"/>
  <c r="F2470" i="2" s="1"/>
  <c r="R2472" i="2"/>
  <c r="S2472" i="2" s="1"/>
  <c r="T2472" i="2" s="1"/>
  <c r="F2472" i="2" s="1"/>
  <c r="R2474" i="2"/>
  <c r="S2474" i="2" s="1"/>
  <c r="T2474" i="2" s="1"/>
  <c r="F2474" i="2" s="1"/>
  <c r="R2476" i="2"/>
  <c r="S2476" i="2" s="1"/>
  <c r="T2476" i="2" s="1"/>
  <c r="F2476" i="2" s="1"/>
  <c r="R2325" i="2"/>
  <c r="S2325" i="2" s="1"/>
  <c r="T2325" i="2" s="1"/>
  <c r="F2325" i="2" s="1"/>
  <c r="R2331" i="2"/>
  <c r="S2331" i="2" s="1"/>
  <c r="T2331" i="2" s="1"/>
  <c r="F2331" i="2" s="1"/>
  <c r="R2337" i="2"/>
  <c r="S2337" i="2" s="1"/>
  <c r="T2337" i="2" s="1"/>
  <c r="F2337" i="2" s="1"/>
  <c r="R2341" i="2"/>
  <c r="S2341" i="2" s="1"/>
  <c r="T2341" i="2" s="1"/>
  <c r="F2341" i="2" s="1"/>
  <c r="R2349" i="2"/>
  <c r="S2349" i="2" s="1"/>
  <c r="T2349" i="2" s="1"/>
  <c r="F2349" i="2" s="1"/>
  <c r="R2356" i="2"/>
  <c r="S2356" i="2" s="1"/>
  <c r="T2356" i="2" s="1"/>
  <c r="F2356" i="2" s="1"/>
  <c r="R156" i="2"/>
  <c r="R162" i="2"/>
  <c r="L162" i="2" s="1"/>
  <c r="S162" i="2" s="1"/>
  <c r="T162" i="2" s="1"/>
  <c r="F162" i="2" s="1"/>
  <c r="R2366" i="2"/>
  <c r="S2366" i="2" s="1"/>
  <c r="T2366" i="2" s="1"/>
  <c r="F2366" i="2" s="1"/>
  <c r="R2370" i="2"/>
  <c r="S2370" i="2" s="1"/>
  <c r="T2370" i="2" s="1"/>
  <c r="F2370" i="2" s="1"/>
  <c r="R2377" i="2"/>
  <c r="S2377" i="2" s="1"/>
  <c r="T2377" i="2" s="1"/>
  <c r="F2377" i="2" s="1"/>
  <c r="R2379" i="2"/>
  <c r="S2379" i="2" s="1"/>
  <c r="T2379" i="2" s="1"/>
  <c r="F2379" i="2" s="1"/>
  <c r="R322" i="2"/>
  <c r="R2450" i="2"/>
  <c r="S2450" i="2" s="1"/>
  <c r="T2450" i="2" s="1"/>
  <c r="F2450" i="2" s="1"/>
  <c r="R2524" i="2"/>
  <c r="S2524" i="2" s="1"/>
  <c r="T2524" i="2" s="1"/>
  <c r="F2524" i="2" s="1"/>
  <c r="R2533" i="2"/>
  <c r="S2533" i="2" s="1"/>
  <c r="T2533" i="2" s="1"/>
  <c r="F2533" i="2" s="1"/>
  <c r="R2538" i="2"/>
  <c r="S2538" i="2" s="1"/>
  <c r="T2538" i="2" s="1"/>
  <c r="F2538" i="2" s="1"/>
  <c r="R2545" i="2"/>
  <c r="S2545" i="2" s="1"/>
  <c r="T2545" i="2" s="1"/>
  <c r="F2545" i="2" s="1"/>
  <c r="R2548" i="2"/>
  <c r="S2548" i="2" s="1"/>
  <c r="T2548" i="2" s="1"/>
  <c r="F2548" i="2" s="1"/>
  <c r="R2556" i="2"/>
  <c r="S2556" i="2" s="1"/>
  <c r="T2556" i="2" s="1"/>
  <c r="F2556" i="2" s="1"/>
  <c r="R2574" i="2"/>
  <c r="S2574" i="2" s="1"/>
  <c r="T2574" i="2" s="1"/>
  <c r="F2574" i="2" s="1"/>
  <c r="R2576" i="2"/>
  <c r="S2576" i="2" s="1"/>
  <c r="T2576" i="2" s="1"/>
  <c r="F2576" i="2" s="1"/>
  <c r="R600" i="2"/>
  <c r="S600" i="2" s="1"/>
  <c r="R2606" i="2"/>
  <c r="S2606" i="2" s="1"/>
  <c r="T2606" i="2" s="1"/>
  <c r="F2606" i="2" s="1"/>
  <c r="R2622" i="2"/>
  <c r="S2622" i="2" s="1"/>
  <c r="T2622" i="2" s="1"/>
  <c r="F2622" i="2" s="1"/>
  <c r="R874" i="2"/>
  <c r="S874" i="2" s="1"/>
  <c r="T874" i="2" s="1"/>
  <c r="F874" i="2" s="1"/>
  <c r="R2130" i="2"/>
  <c r="S2130" i="2" s="1"/>
  <c r="T2130" i="2" s="1"/>
  <c r="F2130" i="2" s="1"/>
  <c r="R2140" i="2"/>
  <c r="S2140" i="2" s="1"/>
  <c r="T2140" i="2" s="1"/>
  <c r="F2140" i="2" s="1"/>
  <c r="R2148" i="2"/>
  <c r="S2148" i="2" s="1"/>
  <c r="T2148" i="2" s="1"/>
  <c r="F2148" i="2" s="1"/>
  <c r="R2156" i="2"/>
  <c r="S2156" i="2" s="1"/>
  <c r="T2156" i="2" s="1"/>
  <c r="F2156" i="2" s="1"/>
  <c r="R2164" i="2"/>
  <c r="S2164" i="2" s="1"/>
  <c r="T2164" i="2" s="1"/>
  <c r="F2164" i="2" s="1"/>
  <c r="R3057" i="2"/>
  <c r="S3057" i="2" s="1"/>
  <c r="T3057" i="2" s="1"/>
  <c r="P3057" i="2" s="1"/>
  <c r="F3057" i="2" s="1"/>
  <c r="R2167" i="2"/>
  <c r="S2167" i="2" s="1"/>
  <c r="T2167" i="2" s="1"/>
  <c r="F2167" i="2" s="1"/>
  <c r="R2169" i="2"/>
  <c r="S2169" i="2" s="1"/>
  <c r="T2169" i="2" s="1"/>
  <c r="F2169" i="2" s="1"/>
  <c r="R2171" i="2"/>
  <c r="S2171" i="2" s="1"/>
  <c r="T2171" i="2" s="1"/>
  <c r="F2171" i="2" s="1"/>
  <c r="R2173" i="2"/>
  <c r="S2173" i="2" s="1"/>
  <c r="T2173" i="2" s="1"/>
  <c r="F2173" i="2" s="1"/>
  <c r="R2175" i="2"/>
  <c r="S2175" i="2" s="1"/>
  <c r="T2175" i="2" s="1"/>
  <c r="F2175" i="2" s="1"/>
  <c r="R2177" i="2"/>
  <c r="S2177" i="2" s="1"/>
  <c r="T2177" i="2" s="1"/>
  <c r="R2179" i="2"/>
  <c r="S2179" i="2" s="1"/>
  <c r="T2179" i="2" s="1"/>
  <c r="F2179" i="2" s="1"/>
  <c r="R2181" i="2"/>
  <c r="S2181" i="2" s="1"/>
  <c r="T2181" i="2" s="1"/>
  <c r="F2181" i="2" s="1"/>
  <c r="R2183" i="2"/>
  <c r="S2183" i="2" s="1"/>
  <c r="T2183" i="2" s="1"/>
  <c r="F2183" i="2" s="1"/>
  <c r="R2185" i="2"/>
  <c r="S2185" i="2" s="1"/>
  <c r="T2185" i="2" s="1"/>
  <c r="F2185" i="2" s="1"/>
  <c r="R2187" i="2"/>
  <c r="S2187" i="2" s="1"/>
  <c r="T2187" i="2" s="1"/>
  <c r="F2187" i="2" s="1"/>
  <c r="R2189" i="2"/>
  <c r="S2189" i="2" s="1"/>
  <c r="T2189" i="2" s="1"/>
  <c r="F2189" i="2" s="1"/>
  <c r="R2191" i="2"/>
  <c r="S2191" i="2" s="1"/>
  <c r="T2191" i="2" s="1"/>
  <c r="F2191" i="2" s="1"/>
  <c r="R2192" i="2"/>
  <c r="S2192" i="2" s="1"/>
  <c r="T2192" i="2" s="1"/>
  <c r="F2192" i="2" s="1"/>
  <c r="R2195" i="2"/>
  <c r="S2195" i="2" s="1"/>
  <c r="T2195" i="2" s="1"/>
  <c r="F2195" i="2" s="1"/>
  <c r="R2197" i="2"/>
  <c r="S2197" i="2" s="1"/>
  <c r="T2197" i="2" s="1"/>
  <c r="F2197" i="2" s="1"/>
  <c r="R2199" i="2"/>
  <c r="S2199" i="2" s="1"/>
  <c r="T2199" i="2" s="1"/>
  <c r="F2199" i="2" s="1"/>
  <c r="R2202" i="2"/>
  <c r="S2202" i="2" s="1"/>
  <c r="T2202" i="2" s="1"/>
  <c r="F2202" i="2" s="1"/>
  <c r="R2203" i="2"/>
  <c r="S2203" i="2" s="1"/>
  <c r="T2203" i="2" s="1"/>
  <c r="F2203" i="2" s="1"/>
  <c r="R2205" i="2"/>
  <c r="S2205" i="2" s="1"/>
  <c r="T2205" i="2" s="1"/>
  <c r="F2205" i="2" s="1"/>
  <c r="R2207" i="2"/>
  <c r="S2207" i="2" s="1"/>
  <c r="T2207" i="2" s="1"/>
  <c r="F2207" i="2" s="1"/>
  <c r="R2209" i="2"/>
  <c r="S2209" i="2" s="1"/>
  <c r="T2209" i="2" s="1"/>
  <c r="F2209" i="2" s="1"/>
  <c r="R2211" i="2"/>
  <c r="S2211" i="2" s="1"/>
  <c r="T2211" i="2" s="1"/>
  <c r="F2211" i="2" s="1"/>
  <c r="R2213" i="2"/>
  <c r="S2213" i="2" s="1"/>
  <c r="T2213" i="2" s="1"/>
  <c r="F2213" i="2" s="1"/>
  <c r="R2215" i="2"/>
  <c r="S2215" i="2" s="1"/>
  <c r="T2215" i="2" s="1"/>
  <c r="F2215" i="2" s="1"/>
  <c r="R2216" i="2"/>
  <c r="S2216" i="2" s="1"/>
  <c r="T2216" i="2" s="1"/>
  <c r="F2216" i="2" s="1"/>
  <c r="R2219" i="2"/>
  <c r="S2219" i="2" s="1"/>
  <c r="T2219" i="2" s="1"/>
  <c r="F2219" i="2" s="1"/>
  <c r="R2221" i="2"/>
  <c r="S2221" i="2" s="1"/>
  <c r="T2221" i="2" s="1"/>
  <c r="F2221" i="2" s="1"/>
  <c r="R2223" i="2"/>
  <c r="S2223" i="2" s="1"/>
  <c r="T2223" i="2" s="1"/>
  <c r="F2223" i="2" s="1"/>
  <c r="R2225" i="2"/>
  <c r="S2225" i="2" s="1"/>
  <c r="T2225" i="2" s="1"/>
  <c r="F2225" i="2" s="1"/>
  <c r="R2227" i="2"/>
  <c r="S2227" i="2" s="1"/>
  <c r="T2227" i="2" s="1"/>
  <c r="F2227" i="2" s="1"/>
  <c r="R2229" i="2"/>
  <c r="S2229" i="2" s="1"/>
  <c r="T2229" i="2" s="1"/>
  <c r="F2229" i="2" s="1"/>
  <c r="R2231" i="2"/>
  <c r="S2231" i="2" s="1"/>
  <c r="T2231" i="2" s="1"/>
  <c r="F2231" i="2" s="1"/>
  <c r="R2233" i="2"/>
  <c r="S2233" i="2" s="1"/>
  <c r="T2233" i="2" s="1"/>
  <c r="F2233" i="2" s="1"/>
  <c r="R2235" i="2"/>
  <c r="S2235" i="2" s="1"/>
  <c r="T2235" i="2" s="1"/>
  <c r="F2235" i="2" s="1"/>
  <c r="R2237" i="2"/>
  <c r="S2237" i="2" s="1"/>
  <c r="T2237" i="2" s="1"/>
  <c r="F2237" i="2" s="1"/>
  <c r="R2239" i="2"/>
  <c r="S2239" i="2" s="1"/>
  <c r="T2239" i="2" s="1"/>
  <c r="F2239" i="2" s="1"/>
  <c r="R2241" i="2"/>
  <c r="S2241" i="2" s="1"/>
  <c r="T2241" i="2" s="1"/>
  <c r="F2241" i="2" s="1"/>
  <c r="R2243" i="2"/>
  <c r="S2243" i="2" s="1"/>
  <c r="T2243" i="2" s="1"/>
  <c r="F2243" i="2" s="1"/>
  <c r="R2244" i="2"/>
  <c r="S2244" i="2" s="1"/>
  <c r="T2244" i="2" s="1"/>
  <c r="F2244" i="2" s="1"/>
  <c r="R2247" i="2"/>
  <c r="S2247" i="2" s="1"/>
  <c r="T2247" i="2" s="1"/>
  <c r="F2247" i="2" s="1"/>
  <c r="R2249" i="2"/>
  <c r="S2249" i="2" s="1"/>
  <c r="R2251" i="2"/>
  <c r="L2251" i="2" s="1"/>
  <c r="S2251" i="2" s="1"/>
  <c r="R3069" i="2"/>
  <c r="R2252" i="2"/>
  <c r="S2252" i="2" s="1"/>
  <c r="T2252" i="2" s="1"/>
  <c r="F2252" i="2" s="1"/>
  <c r="R2254" i="2"/>
  <c r="L2254" i="2" s="1"/>
  <c r="S2254" i="2" s="1"/>
  <c r="T2254" i="2" s="1"/>
  <c r="F2254" i="2" s="1"/>
  <c r="R2262" i="2"/>
  <c r="S2262" i="2" s="1"/>
  <c r="R2269" i="2"/>
  <c r="S2269" i="2" s="1"/>
  <c r="T2269" i="2" s="1"/>
  <c r="F2269" i="2" s="1"/>
  <c r="R2277" i="2"/>
  <c r="S2277" i="2" s="1"/>
  <c r="T2277" i="2" s="1"/>
  <c r="F2277" i="2" s="1"/>
  <c r="R2279" i="2"/>
  <c r="S2279" i="2" s="1"/>
  <c r="T2279" i="2" s="1"/>
  <c r="F2279" i="2" s="1"/>
  <c r="R2281" i="2"/>
  <c r="S2281" i="2" s="1"/>
  <c r="T2281" i="2" s="1"/>
  <c r="F2281" i="2" s="1"/>
  <c r="R2283" i="2"/>
  <c r="S2283" i="2" s="1"/>
  <c r="T2283" i="2" s="1"/>
  <c r="F2283" i="2" s="1"/>
  <c r="R2285" i="2"/>
  <c r="S2285" i="2" s="1"/>
  <c r="T2285" i="2" s="1"/>
  <c r="F2285" i="2" s="1"/>
  <c r="R2287" i="2"/>
  <c r="S2287" i="2" s="1"/>
  <c r="T2287" i="2" s="1"/>
  <c r="F2287" i="2" s="1"/>
  <c r="R2289" i="2"/>
  <c r="S2289" i="2" s="1"/>
  <c r="T2289" i="2" s="1"/>
  <c r="F2289" i="2" s="1"/>
  <c r="R2291" i="2"/>
  <c r="S2291" i="2" s="1"/>
  <c r="T2291" i="2" s="1"/>
  <c r="F2291" i="2" s="1"/>
  <c r="R2293" i="2"/>
  <c r="S2293" i="2" s="1"/>
  <c r="T2293" i="2" s="1"/>
  <c r="F2293" i="2" s="1"/>
  <c r="R2295" i="2"/>
  <c r="S2295" i="2" s="1"/>
  <c r="T2295" i="2" s="1"/>
  <c r="F2295" i="2" s="1"/>
  <c r="R2297" i="2"/>
  <c r="S2297" i="2" s="1"/>
  <c r="T2297" i="2" s="1"/>
  <c r="F2297" i="2" s="1"/>
  <c r="R2299" i="2"/>
  <c r="S2299" i="2" s="1"/>
  <c r="T2299" i="2" s="1"/>
  <c r="F2299" i="2" s="1"/>
  <c r="R2301" i="2"/>
  <c r="S2301" i="2" s="1"/>
  <c r="T2301" i="2" s="1"/>
  <c r="F2301" i="2" s="1"/>
  <c r="R2303" i="2"/>
  <c r="S2303" i="2" s="1"/>
  <c r="T2303" i="2" s="1"/>
  <c r="F2303" i="2" s="1"/>
  <c r="R2305" i="2"/>
  <c r="S2305" i="2" s="1"/>
  <c r="T2305" i="2" s="1"/>
  <c r="F2305" i="2" s="1"/>
  <c r="R801" i="2"/>
  <c r="S801" i="2" s="1"/>
  <c r="R2648" i="2"/>
  <c r="S2648" i="2" s="1"/>
  <c r="T2648" i="2" s="1"/>
  <c r="F2648" i="2" s="1"/>
  <c r="R2655" i="2"/>
  <c r="S2655" i="2" s="1"/>
  <c r="T2655" i="2" s="1"/>
  <c r="F2655" i="2" s="1"/>
  <c r="R2672" i="2"/>
  <c r="S2672" i="2" s="1"/>
  <c r="T2672" i="2" s="1"/>
  <c r="F2672" i="2" s="1"/>
  <c r="R914" i="2"/>
  <c r="R2688" i="2"/>
  <c r="S2688" i="2" s="1"/>
  <c r="T2688" i="2" s="1"/>
  <c r="F2688" i="2" s="1"/>
  <c r="R2696" i="2"/>
  <c r="S2696" i="2" s="1"/>
  <c r="T2696" i="2" s="1"/>
  <c r="F2696" i="2" s="1"/>
  <c r="R970" i="2"/>
  <c r="S970" i="2" s="1"/>
  <c r="T970" i="2" s="1"/>
  <c r="R2709" i="2"/>
  <c r="S2709" i="2" s="1"/>
  <c r="T2709" i="2" s="1"/>
  <c r="F2709" i="2" s="1"/>
  <c r="R1031" i="2"/>
  <c r="R2718" i="2"/>
  <c r="S2718" i="2" s="1"/>
  <c r="T2718" i="2" s="1"/>
  <c r="F2718" i="2" s="1"/>
  <c r="R2722" i="2"/>
  <c r="S2722" i="2" s="1"/>
  <c r="T2722" i="2" s="1"/>
  <c r="F2722" i="2" s="1"/>
  <c r="R2811" i="2"/>
  <c r="S2811" i="2" s="1"/>
  <c r="T2811" i="2" s="1"/>
  <c r="F2811" i="2" s="1"/>
  <c r="R2822" i="2"/>
  <c r="S2822" i="2" s="1"/>
  <c r="T2822" i="2" s="1"/>
  <c r="F2822" i="2" s="1"/>
  <c r="R2827" i="2"/>
  <c r="S2827" i="2" s="1"/>
  <c r="T2827" i="2" s="1"/>
  <c r="F2827" i="2" s="1"/>
  <c r="R2591" i="2"/>
  <c r="S2591" i="2" s="1"/>
  <c r="T2591" i="2" s="1"/>
  <c r="F2591" i="2" s="1"/>
  <c r="R2601" i="2"/>
  <c r="S2601" i="2" s="1"/>
  <c r="T2601" i="2" s="1"/>
  <c r="F2601" i="2" s="1"/>
  <c r="R2614" i="2"/>
  <c r="S2614" i="2" s="1"/>
  <c r="T2614" i="2" s="1"/>
  <c r="F2614" i="2" s="1"/>
  <c r="R790" i="2"/>
  <c r="S790" i="2" s="1"/>
  <c r="T790" i="2" s="1"/>
  <c r="F790" i="2" s="1"/>
  <c r="R2644" i="2"/>
  <c r="S2644" i="2" s="1"/>
  <c r="T2644" i="2" s="1"/>
  <c r="F2644" i="2" s="1"/>
  <c r="R587" i="2"/>
  <c r="R2660" i="2"/>
  <c r="S2660" i="2" s="1"/>
  <c r="T2660" i="2" s="1"/>
  <c r="F2660" i="2" s="1"/>
  <c r="R2677" i="2"/>
  <c r="S2677" i="2" s="1"/>
  <c r="R2682" i="2"/>
  <c r="S2682" i="2" s="1"/>
  <c r="T2682" i="2" s="1"/>
  <c r="F2682" i="2" s="1"/>
  <c r="S2685" i="2"/>
  <c r="T2685" i="2" s="1"/>
  <c r="F2685" i="2" s="1"/>
  <c r="R2692" i="2"/>
  <c r="S2692" i="2" s="1"/>
  <c r="T2692" i="2" s="1"/>
  <c r="F2692" i="2" s="1"/>
  <c r="R2700" i="2"/>
  <c r="S2700" i="2" s="1"/>
  <c r="R995" i="2"/>
  <c r="S995" i="2" s="1"/>
  <c r="T995" i="2" s="1"/>
  <c r="F995" i="2" s="1"/>
  <c r="R2711" i="2"/>
  <c r="S2711" i="2" s="1"/>
  <c r="T2711" i="2" s="1"/>
  <c r="F2711" i="2" s="1"/>
  <c r="R2716" i="2"/>
  <c r="S2716" i="2" s="1"/>
  <c r="T2716" i="2" s="1"/>
  <c r="F2716" i="2" s="1"/>
  <c r="R2720" i="2"/>
  <c r="S2720" i="2" s="1"/>
  <c r="T2720" i="2" s="1"/>
  <c r="F2720" i="2" s="1"/>
  <c r="S1044" i="2"/>
  <c r="T1044" i="2" s="1"/>
  <c r="R1139" i="2"/>
  <c r="S1139" i="2" s="1"/>
  <c r="T1139" i="2" s="1"/>
  <c r="P1139" i="2" s="1"/>
  <c r="F1139" i="2" s="1"/>
  <c r="R2810" i="2"/>
  <c r="S2810" i="2" s="1"/>
  <c r="T2810" i="2" s="1"/>
  <c r="F2810" i="2" s="1"/>
  <c r="R2819" i="2"/>
  <c r="S2819" i="2" s="1"/>
  <c r="T2819" i="2" s="1"/>
  <c r="F2819" i="2" s="1"/>
  <c r="R2826" i="2"/>
  <c r="S2826" i="2" s="1"/>
  <c r="T2826" i="2" s="1"/>
  <c r="F2826" i="2" s="1"/>
  <c r="R2830" i="2"/>
  <c r="S2830" i="2" s="1"/>
  <c r="T2830" i="2" s="1"/>
  <c r="F2830" i="2" s="1"/>
  <c r="R2604" i="2"/>
  <c r="S2604" i="2" s="1"/>
  <c r="T2604" i="2" s="1"/>
  <c r="F2604" i="2" s="1"/>
  <c r="R2617" i="2"/>
  <c r="S2617" i="2" s="1"/>
  <c r="T2617" i="2" s="1"/>
  <c r="F2617" i="2" s="1"/>
  <c r="R2620" i="2"/>
  <c r="S2620" i="2" s="1"/>
  <c r="T2620" i="2" s="1"/>
  <c r="F2620" i="2" s="1"/>
  <c r="R2632" i="2"/>
  <c r="S2632" i="2" s="1"/>
  <c r="T2632" i="2" s="1"/>
  <c r="F2632" i="2" s="1"/>
  <c r="R2646" i="2"/>
  <c r="S2646" i="2" s="1"/>
  <c r="T2646" i="2" s="1"/>
  <c r="F2646" i="2" s="1"/>
  <c r="R2653" i="2"/>
  <c r="S2653" i="2" s="1"/>
  <c r="T2653" i="2" s="1"/>
  <c r="F2653" i="2" s="1"/>
  <c r="R2670" i="2"/>
  <c r="S2670" i="2" s="1"/>
  <c r="T2670" i="2" s="1"/>
  <c r="F2670" i="2" s="1"/>
  <c r="R899" i="2"/>
  <c r="R2686" i="2"/>
  <c r="S2686" i="2" s="1"/>
  <c r="T2686" i="2" s="1"/>
  <c r="F2686" i="2" s="1"/>
  <c r="R2694" i="2"/>
  <c r="S2694" i="2" s="1"/>
  <c r="T2694" i="2" s="1"/>
  <c r="F2694" i="2" s="1"/>
  <c r="R2699" i="2"/>
  <c r="S2699" i="2" s="1"/>
  <c r="T2699" i="2" s="1"/>
  <c r="F2699" i="2" s="1"/>
  <c r="R2703" i="2"/>
  <c r="S2703" i="2" s="1"/>
  <c r="T2703" i="2" s="1"/>
  <c r="F2703" i="2" s="1"/>
  <c r="R2710" i="2"/>
  <c r="S2710" i="2" s="1"/>
  <c r="T2710" i="2" s="1"/>
  <c r="F2710" i="2" s="1"/>
  <c r="R2715" i="2"/>
  <c r="S2715" i="2" s="1"/>
  <c r="T2715" i="2" s="1"/>
  <c r="F2715" i="2" s="1"/>
  <c r="R2719" i="2"/>
  <c r="S2719" i="2" s="1"/>
  <c r="T2719" i="2" s="1"/>
  <c r="F2719" i="2" s="1"/>
  <c r="R2723" i="2"/>
  <c r="S2723" i="2" s="1"/>
  <c r="T2723" i="2" s="1"/>
  <c r="F2723" i="2" s="1"/>
  <c r="R2724" i="2"/>
  <c r="R1061" i="2"/>
  <c r="S1061" i="2" s="1"/>
  <c r="T1061" i="2" s="1"/>
  <c r="F1061" i="2" s="1"/>
  <c r="S1499" i="2"/>
  <c r="T1499" i="2" s="1"/>
  <c r="F1499" i="2" s="1"/>
  <c r="S2843" i="2"/>
  <c r="N2843" i="2" s="1"/>
  <c r="T2843" i="2" s="1"/>
  <c r="R2875" i="2"/>
  <c r="S2875" i="2" s="1"/>
  <c r="T2875" i="2" s="1"/>
  <c r="F2875" i="2" s="1"/>
  <c r="R2831" i="2"/>
  <c r="S2831" i="2" s="1"/>
  <c r="T2831" i="2" s="1"/>
  <c r="F2831" i="2" s="1"/>
  <c r="R2836" i="2"/>
  <c r="S2836" i="2" s="1"/>
  <c r="T2836" i="2" s="1"/>
  <c r="F2836" i="2" s="1"/>
  <c r="R2840" i="2"/>
  <c r="S2840" i="2" s="1"/>
  <c r="T2840" i="2" s="1"/>
  <c r="F2840" i="2" s="1"/>
  <c r="R3013" i="2"/>
  <c r="S3013" i="2" s="1"/>
  <c r="T3013" i="2" s="1"/>
  <c r="F3013" i="2" s="1"/>
  <c r="R2878" i="2"/>
  <c r="S2878" i="2" s="1"/>
  <c r="T2878" i="2" s="1"/>
  <c r="F2878" i="2" s="1"/>
  <c r="R2888" i="2"/>
  <c r="S2888" i="2" s="1"/>
  <c r="T2888" i="2" s="1"/>
  <c r="F2888" i="2" s="1"/>
  <c r="R2896" i="2"/>
  <c r="S2896" i="2" s="1"/>
  <c r="T2896" i="2" s="1"/>
  <c r="F2896" i="2" s="1"/>
  <c r="R2909" i="2"/>
  <c r="S2909" i="2" s="1"/>
  <c r="T2909" i="2" s="1"/>
  <c r="F2909" i="2" s="1"/>
  <c r="R2919" i="2"/>
  <c r="S2919" i="2" s="1"/>
  <c r="T2919" i="2" s="1"/>
  <c r="F2919" i="2" s="1"/>
  <c r="R2929" i="2"/>
  <c r="S2929" i="2" s="1"/>
  <c r="T2929" i="2" s="1"/>
  <c r="F2929" i="2" s="1"/>
  <c r="R2937" i="2"/>
  <c r="S2937" i="2" s="1"/>
  <c r="T2937" i="2" s="1"/>
  <c r="F2937" i="2" s="1"/>
  <c r="R2949" i="2"/>
  <c r="R1784" i="2"/>
  <c r="R2951" i="2"/>
  <c r="S2951" i="2" s="1"/>
  <c r="T2951" i="2" s="1"/>
  <c r="F2951" i="2" s="1"/>
  <c r="R2955" i="2"/>
  <c r="S2955" i="2" s="1"/>
  <c r="T2955" i="2" s="1"/>
  <c r="F2955" i="2" s="1"/>
  <c r="R2962" i="2"/>
  <c r="S2962" i="2" s="1"/>
  <c r="T2962" i="2" s="1"/>
  <c r="F2962" i="2" s="1"/>
  <c r="R2997" i="2"/>
  <c r="S2997" i="2" s="1"/>
  <c r="T2997" i="2" s="1"/>
  <c r="F2997" i="2" s="1"/>
  <c r="R3000" i="2"/>
  <c r="S3000" i="2" s="1"/>
  <c r="T3000" i="2" s="1"/>
  <c r="F3000" i="2" s="1"/>
  <c r="R3010" i="2"/>
  <c r="S3010" i="2" s="1"/>
  <c r="T3010" i="2" s="1"/>
  <c r="F3010" i="2" s="1"/>
  <c r="R3017" i="2"/>
  <c r="S3017" i="2" s="1"/>
  <c r="T3017" i="2" s="1"/>
  <c r="F3017" i="2" s="1"/>
  <c r="R3030" i="2"/>
  <c r="S3030" i="2" s="1"/>
  <c r="T3030" i="2" s="1"/>
  <c r="F3030" i="2" s="1"/>
  <c r="R3039" i="2"/>
  <c r="S3039" i="2" s="1"/>
  <c r="T3039" i="2" s="1"/>
  <c r="F3039" i="2" s="1"/>
  <c r="R3044" i="2"/>
  <c r="S3044" i="2" s="1"/>
  <c r="T3044" i="2" s="1"/>
  <c r="F3044" i="2" s="1"/>
  <c r="R3047" i="2"/>
  <c r="S3047" i="2" s="1"/>
  <c r="T3047" i="2" s="1"/>
  <c r="R3054" i="2"/>
  <c r="S3054" i="2" s="1"/>
  <c r="T3054" i="2" s="1"/>
  <c r="F3054" i="2" s="1"/>
  <c r="R3059" i="2"/>
  <c r="S3059" i="2" s="1"/>
  <c r="T3059" i="2" s="1"/>
  <c r="F3059" i="2" s="1"/>
  <c r="R3064" i="2"/>
  <c r="S3064" i="2" s="1"/>
  <c r="T3064" i="2" s="1"/>
  <c r="F3064" i="2" s="1"/>
  <c r="R3068" i="2"/>
  <c r="S3068" i="2" s="1"/>
  <c r="T3068" i="2" s="1"/>
  <c r="F3068" i="2" s="1"/>
  <c r="R3076" i="2"/>
  <c r="S3076" i="2" s="1"/>
  <c r="T3076" i="2" s="1"/>
  <c r="F3076" i="2" s="1"/>
  <c r="R2312" i="2"/>
  <c r="S2312" i="2" s="1"/>
  <c r="R1780" i="2"/>
  <c r="S1780" i="2" s="1"/>
  <c r="R2944" i="2"/>
  <c r="S2944" i="2" s="1"/>
  <c r="T2944" i="2" s="1"/>
  <c r="F2944" i="2" s="1"/>
  <c r="R2950" i="2"/>
  <c r="S2950" i="2" s="1"/>
  <c r="T2950" i="2" s="1"/>
  <c r="F2950" i="2" s="1"/>
  <c r="R2954" i="2"/>
  <c r="S2954" i="2" s="1"/>
  <c r="T2954" i="2" s="1"/>
  <c r="F2954" i="2" s="1"/>
  <c r="R2961" i="2"/>
  <c r="S2961" i="2" s="1"/>
  <c r="T2961" i="2" s="1"/>
  <c r="F2961" i="2" s="1"/>
  <c r="R1831" i="2"/>
  <c r="S1831" i="2" s="1"/>
  <c r="T1831" i="2" s="1"/>
  <c r="F1831" i="2" s="1"/>
  <c r="R2976" i="2"/>
  <c r="S2976" i="2" s="1"/>
  <c r="T2976" i="2" s="1"/>
  <c r="F2976" i="2" s="1"/>
  <c r="R2882" i="2"/>
  <c r="S2882" i="2" s="1"/>
  <c r="T2882" i="2" s="1"/>
  <c r="F2882" i="2" s="1"/>
  <c r="R2891" i="2"/>
  <c r="S2891" i="2" s="1"/>
  <c r="T2891" i="2" s="1"/>
  <c r="F2891" i="2" s="1"/>
  <c r="R2903" i="2"/>
  <c r="S2903" i="2" s="1"/>
  <c r="T2903" i="2" s="1"/>
  <c r="F2903" i="2" s="1"/>
  <c r="R2972" i="2"/>
  <c r="S2972" i="2" s="1"/>
  <c r="T2972" i="2" s="1"/>
  <c r="F2972" i="2" s="1"/>
  <c r="R2995" i="2"/>
  <c r="S2995" i="2" s="1"/>
  <c r="T2995" i="2" s="1"/>
  <c r="F2995" i="2" s="1"/>
  <c r="R2998" i="2"/>
  <c r="S2998" i="2" s="1"/>
  <c r="T2998" i="2" s="1"/>
  <c r="F2998" i="2" s="1"/>
  <c r="R1217" i="2"/>
  <c r="S1217" i="2" s="1"/>
  <c r="T1217" i="2" s="1"/>
  <c r="R3021" i="2"/>
  <c r="S3021" i="2" s="1"/>
  <c r="T3021" i="2" s="1"/>
  <c r="F3021" i="2" s="1"/>
  <c r="R3040" i="2"/>
  <c r="S3040" i="2" s="1"/>
  <c r="T3040" i="2" s="1"/>
  <c r="F3040" i="2" s="1"/>
  <c r="R3046" i="2"/>
  <c r="S3046" i="2" s="1"/>
  <c r="T3046" i="2" s="1"/>
  <c r="R2043" i="2"/>
  <c r="R3053" i="2"/>
  <c r="S3053" i="2" s="1"/>
  <c r="T3053" i="2" s="1"/>
  <c r="F3053" i="2" s="1"/>
  <c r="R3058" i="2"/>
  <c r="S3058" i="2" s="1"/>
  <c r="T3058" i="2" s="1"/>
  <c r="F3058" i="2" s="1"/>
  <c r="R3060" i="2"/>
  <c r="S3060" i="2" s="1"/>
  <c r="T3060" i="2" s="1"/>
  <c r="F3060" i="2" s="1"/>
  <c r="R3063" i="2"/>
  <c r="S3063" i="2" s="1"/>
  <c r="T3063" i="2" s="1"/>
  <c r="F3063" i="2" s="1"/>
  <c r="R3071" i="2"/>
  <c r="S3071" i="2" s="1"/>
  <c r="T3071" i="2" s="1"/>
  <c r="F3071" i="2" s="1"/>
  <c r="R3075" i="2"/>
  <c r="S3075" i="2" s="1"/>
  <c r="T3075" i="2" s="1"/>
  <c r="F3075" i="2" s="1"/>
  <c r="R668" i="2"/>
  <c r="R2605" i="2"/>
  <c r="S2605" i="2" s="1"/>
  <c r="T2605" i="2" s="1"/>
  <c r="F2605" i="2" s="1"/>
  <c r="R649" i="2"/>
  <c r="R2594" i="2"/>
  <c r="R2592" i="2"/>
  <c r="S2592" i="2" s="1"/>
  <c r="T2592" i="2" s="1"/>
  <c r="F2592" i="2" s="1"/>
  <c r="R584" i="2"/>
  <c r="R582" i="2"/>
  <c r="R2555" i="2"/>
  <c r="R543" i="2"/>
  <c r="R2526" i="2"/>
  <c r="S2526" i="2" s="1"/>
  <c r="T2526" i="2" s="1"/>
  <c r="R2505" i="2"/>
  <c r="R517" i="2"/>
  <c r="S517" i="2" s="1"/>
  <c r="T517" i="2" s="1"/>
  <c r="F517" i="2" s="1"/>
  <c r="R2502" i="2"/>
  <c r="R2490" i="2"/>
  <c r="S2490" i="2" s="1"/>
  <c r="T2490" i="2" s="1"/>
  <c r="F2490" i="2" s="1"/>
  <c r="S323" i="2"/>
  <c r="T323" i="2" s="1"/>
  <c r="P323" i="2" s="1"/>
  <c r="F323" i="2" s="1"/>
  <c r="R123" i="2"/>
  <c r="S123" i="2" s="1"/>
  <c r="T123" i="2" s="1"/>
  <c r="F123" i="2" s="1"/>
  <c r="S101" i="2"/>
  <c r="T101" i="2" s="1"/>
  <c r="F101" i="2" s="1"/>
  <c r="S793" i="2"/>
  <c r="T793" i="2" s="1"/>
  <c r="F793" i="2" s="1"/>
  <c r="R276" i="2"/>
  <c r="S276" i="2" s="1"/>
  <c r="R280" i="2"/>
  <c r="S280" i="2" s="1"/>
  <c r="T280" i="2" s="1"/>
  <c r="F280" i="2" s="1"/>
  <c r="R285" i="2"/>
  <c r="S285" i="2" s="1"/>
  <c r="T285" i="2" s="1"/>
  <c r="F285" i="2" s="1"/>
  <c r="R290" i="2"/>
  <c r="S290" i="2" s="1"/>
  <c r="T290" i="2" s="1"/>
  <c r="F290" i="2" s="1"/>
  <c r="R294" i="2"/>
  <c r="S294" i="2" s="1"/>
  <c r="T294" i="2" s="1"/>
  <c r="F294" i="2" s="1"/>
  <c r="R313" i="2"/>
  <c r="S313" i="2" s="1"/>
  <c r="T313" i="2" s="1"/>
  <c r="F313" i="2" s="1"/>
  <c r="R2439" i="2"/>
  <c r="S2439" i="2" s="1"/>
  <c r="T2439" i="2" s="1"/>
  <c r="F2439" i="2" s="1"/>
  <c r="R320" i="2"/>
  <c r="S320" i="2" s="1"/>
  <c r="T320" i="2" s="1"/>
  <c r="F320" i="2" s="1"/>
  <c r="R2347" i="2"/>
  <c r="S2347" i="2" s="1"/>
  <c r="T2347" i="2" s="1"/>
  <c r="R107" i="2"/>
  <c r="S107" i="2" s="1"/>
  <c r="T107" i="2" s="1"/>
  <c r="F107" i="2" s="1"/>
  <c r="R111" i="2"/>
  <c r="S111" i="2" s="1"/>
  <c r="T111" i="2" s="1"/>
  <c r="F111" i="2" s="1"/>
  <c r="R115" i="2"/>
  <c r="S115" i="2" s="1"/>
  <c r="T115" i="2" s="1"/>
  <c r="F115" i="2" s="1"/>
  <c r="R103" i="2"/>
  <c r="S103" i="2" s="1"/>
  <c r="T103" i="2" s="1"/>
  <c r="F103" i="2" s="1"/>
  <c r="R106" i="2"/>
  <c r="S106" i="2" s="1"/>
  <c r="T106" i="2" s="1"/>
  <c r="F106" i="2" s="1"/>
  <c r="R110" i="2"/>
  <c r="S110" i="2" s="1"/>
  <c r="T110" i="2" s="1"/>
  <c r="F110" i="2" s="1"/>
  <c r="R114" i="2"/>
  <c r="S114" i="2" s="1"/>
  <c r="T114" i="2" s="1"/>
  <c r="F114" i="2" s="1"/>
  <c r="R118" i="2"/>
  <c r="S118" i="2" s="1"/>
  <c r="T118" i="2" s="1"/>
  <c r="F118" i="2" s="1"/>
  <c r="S124" i="2"/>
  <c r="T124" i="2" s="1"/>
  <c r="F124" i="2" s="1"/>
  <c r="T233" i="2"/>
  <c r="F233" i="2" s="1"/>
  <c r="R2384" i="2"/>
  <c r="S2384" i="2" s="1"/>
  <c r="T2384" i="2" s="1"/>
  <c r="F2384" i="2" s="1"/>
  <c r="R282" i="2"/>
  <c r="S282" i="2" s="1"/>
  <c r="T282" i="2" s="1"/>
  <c r="F282" i="2" s="1"/>
  <c r="R287" i="2"/>
  <c r="S287" i="2" s="1"/>
  <c r="T287" i="2" s="1"/>
  <c r="F287" i="2" s="1"/>
  <c r="R291" i="2"/>
  <c r="S291" i="2" s="1"/>
  <c r="T291" i="2" s="1"/>
  <c r="F291" i="2" s="1"/>
  <c r="R295" i="2"/>
  <c r="S295" i="2" s="1"/>
  <c r="T295" i="2" s="1"/>
  <c r="F295" i="2" s="1"/>
  <c r="R310" i="2"/>
  <c r="S310" i="2" s="1"/>
  <c r="T310" i="2" s="1"/>
  <c r="F310" i="2" s="1"/>
  <c r="R314" i="2"/>
  <c r="S314" i="2" s="1"/>
  <c r="T314" i="2" s="1"/>
  <c r="F314" i="2" s="1"/>
  <c r="R317" i="2"/>
  <c r="S317" i="2" s="1"/>
  <c r="T317" i="2" s="1"/>
  <c r="F317" i="2" s="1"/>
  <c r="S321" i="2"/>
  <c r="T321" i="2" s="1"/>
  <c r="F321" i="2" s="1"/>
  <c r="S2442" i="2"/>
  <c r="T2442" i="2" s="1"/>
  <c r="F2442" i="2" s="1"/>
  <c r="S381" i="2"/>
  <c r="T381" i="2" s="1"/>
  <c r="F381" i="2" s="1"/>
  <c r="S394" i="2"/>
  <c r="T394" i="2" s="1"/>
  <c r="S396" i="2"/>
  <c r="T396" i="2" s="1"/>
  <c r="F396" i="2" s="1"/>
  <c r="S298" i="2"/>
  <c r="T298" i="2" s="1"/>
  <c r="F298" i="2" s="1"/>
  <c r="T821" i="2"/>
  <c r="F821" i="2" s="1"/>
  <c r="T851" i="2"/>
  <c r="F851" i="2" s="1"/>
  <c r="T741" i="2"/>
  <c r="F741" i="2" s="1"/>
  <c r="R2671" i="2"/>
  <c r="S2671" i="2" s="1"/>
  <c r="T2671" i="2" s="1"/>
  <c r="F2671" i="2" s="1"/>
  <c r="R877" i="2"/>
  <c r="S877" i="2" s="1"/>
  <c r="T877" i="2" s="1"/>
  <c r="F877" i="2" s="1"/>
  <c r="R881" i="2"/>
  <c r="S881" i="2" s="1"/>
  <c r="T881" i="2" s="1"/>
  <c r="F881" i="2" s="1"/>
  <c r="R885" i="2"/>
  <c r="S885" i="2" s="1"/>
  <c r="T885" i="2" s="1"/>
  <c r="F885" i="2" s="1"/>
  <c r="R889" i="2"/>
  <c r="S889" i="2" s="1"/>
  <c r="T889" i="2" s="1"/>
  <c r="F889" i="2" s="1"/>
  <c r="R893" i="2"/>
  <c r="S893" i="2" s="1"/>
  <c r="T893" i="2" s="1"/>
  <c r="F893" i="2" s="1"/>
  <c r="R897" i="2"/>
  <c r="S897" i="2" s="1"/>
  <c r="R2676" i="2"/>
  <c r="S2676" i="2" s="1"/>
  <c r="T2676" i="2" s="1"/>
  <c r="R907" i="2"/>
  <c r="R909" i="2"/>
  <c r="R917" i="2"/>
  <c r="S917" i="2" s="1"/>
  <c r="T917" i="2" s="1"/>
  <c r="F917" i="2" s="1"/>
  <c r="R921" i="2"/>
  <c r="S921" i="2" s="1"/>
  <c r="T921" i="2" s="1"/>
  <c r="F921" i="2" s="1"/>
  <c r="R925" i="2"/>
  <c r="S925" i="2" s="1"/>
  <c r="T925" i="2" s="1"/>
  <c r="F925" i="2" s="1"/>
  <c r="S2335" i="2"/>
  <c r="T2335" i="2" s="1"/>
  <c r="F2335" i="2" s="1"/>
  <c r="T755" i="2"/>
  <c r="F755" i="2" s="1"/>
  <c r="A1086" i="2"/>
  <c r="A1115" i="2"/>
  <c r="A926" i="2"/>
  <c r="S937" i="2"/>
  <c r="A968" i="2"/>
  <c r="S1548" i="2"/>
  <c r="T1548" i="2" s="1"/>
  <c r="F1548" i="2" s="1"/>
  <c r="A1622" i="2"/>
  <c r="S3079" i="2"/>
  <c r="T3079" i="2" s="1"/>
  <c r="F3079" i="2" s="1"/>
  <c r="R2314" i="2"/>
  <c r="R2318" i="2"/>
  <c r="S2318" i="2" s="1"/>
  <c r="T2318" i="2" s="1"/>
  <c r="F2318" i="2" s="1"/>
  <c r="R2313" i="2"/>
  <c r="S2313" i="2" s="1"/>
  <c r="T2313" i="2" s="1"/>
  <c r="F2313" i="2" s="1"/>
  <c r="R2317" i="2"/>
  <c r="S2317" i="2" s="1"/>
  <c r="T2317" i="2" s="1"/>
  <c r="F2317" i="2" s="1"/>
  <c r="S2353" i="2"/>
  <c r="T2353" i="2" s="1"/>
  <c r="F2353" i="2" s="1"/>
  <c r="R3080" i="2"/>
  <c r="S3080" i="2" s="1"/>
  <c r="T3080" i="2" s="1"/>
  <c r="R2316" i="2"/>
  <c r="S2316" i="2" s="1"/>
  <c r="T2316" i="2" s="1"/>
  <c r="F2316" i="2" s="1"/>
  <c r="S296" i="2"/>
  <c r="T296" i="2" s="1"/>
  <c r="F296" i="2" s="1"/>
  <c r="S2396" i="2"/>
  <c r="T2396" i="2" s="1"/>
  <c r="F2396" i="2" s="1"/>
  <c r="S2405" i="2"/>
  <c r="T2405" i="2" s="1"/>
  <c r="F2405" i="2" s="1"/>
  <c r="S2409" i="2"/>
  <c r="T2409" i="2" s="1"/>
  <c r="F2409" i="2" s="1"/>
  <c r="S2417" i="2"/>
  <c r="T2417" i="2" s="1"/>
  <c r="F2417" i="2" s="1"/>
  <c r="S2424" i="2"/>
  <c r="T2424" i="2" s="1"/>
  <c r="F2424" i="2" s="1"/>
  <c r="S2432" i="2"/>
  <c r="T2432" i="2" s="1"/>
  <c r="F2432" i="2" s="1"/>
  <c r="S2449" i="2"/>
  <c r="T2449" i="2" s="1"/>
  <c r="F2449" i="2" s="1"/>
  <c r="S2440" i="2"/>
  <c r="T2440" i="2" s="1"/>
  <c r="F2440" i="2" s="1"/>
  <c r="R2515" i="2"/>
  <c r="S2515" i="2" s="1"/>
  <c r="T2515" i="2" s="1"/>
  <c r="F2515" i="2" s="1"/>
  <c r="R2518" i="2"/>
  <c r="S2518" i="2" s="1"/>
  <c r="T2518" i="2" s="1"/>
  <c r="F2518" i="2" s="1"/>
  <c r="S2550" i="2"/>
  <c r="T2550" i="2" s="1"/>
  <c r="F2550" i="2" s="1"/>
  <c r="S2578" i="2"/>
  <c r="T2578" i="2" s="1"/>
  <c r="F2578" i="2" s="1"/>
  <c r="R525" i="2"/>
  <c r="S525" i="2" s="1"/>
  <c r="T525" i="2" s="1"/>
  <c r="F525" i="2" s="1"/>
  <c r="S2520" i="2"/>
  <c r="S2597" i="2"/>
  <c r="T2597" i="2" s="1"/>
  <c r="F2597" i="2" s="1"/>
  <c r="S1192" i="2"/>
  <c r="T1192" i="2" s="1"/>
  <c r="F1192" i="2" s="1"/>
  <c r="T2914" i="2"/>
  <c r="F2914" i="2" s="1"/>
  <c r="R2971" i="2"/>
  <c r="S2971" i="2" s="1"/>
  <c r="T2971" i="2" s="1"/>
  <c r="F2971" i="2" s="1"/>
  <c r="R2991" i="2"/>
  <c r="S2991" i="2" s="1"/>
  <c r="T2991" i="2" s="1"/>
  <c r="F2991" i="2" s="1"/>
  <c r="S1847" i="2"/>
  <c r="T1847" i="2" s="1"/>
  <c r="S309" i="2"/>
  <c r="S303" i="2"/>
  <c r="S297" i="2"/>
  <c r="T297" i="2" s="1"/>
  <c r="F297" i="2" s="1"/>
  <c r="S2382" i="2"/>
  <c r="S119" i="2"/>
  <c r="T119" i="2" s="1"/>
  <c r="F119" i="2" s="1"/>
  <c r="R66" i="1"/>
  <c r="S66" i="1" s="1"/>
  <c r="E66" i="1" s="1"/>
  <c r="S62" i="1"/>
  <c r="E62" i="1" s="1"/>
  <c r="S75" i="1"/>
  <c r="E75" i="1" s="1"/>
  <c r="A75" i="1" s="1"/>
  <c r="S10" i="1"/>
  <c r="E10" i="1" s="1"/>
  <c r="S111" i="1"/>
  <c r="E111" i="1" s="1"/>
  <c r="A111" i="1" s="1"/>
  <c r="S86" i="1"/>
  <c r="E86" i="1" s="1"/>
  <c r="S7" i="1"/>
  <c r="E7" i="1" s="1"/>
  <c r="R11" i="1"/>
  <c r="S11" i="1" s="1"/>
  <c r="E11" i="1" s="1"/>
  <c r="S20" i="1"/>
  <c r="E20" i="1" s="1"/>
  <c r="R155" i="1"/>
  <c r="S155" i="1" s="1"/>
  <c r="E155" i="1" s="1"/>
  <c r="A155" i="1" s="1"/>
  <c r="R159" i="1"/>
  <c r="S166" i="1"/>
  <c r="E166" i="1" s="1"/>
  <c r="A166" i="1" s="1"/>
  <c r="S182" i="1"/>
  <c r="E182" i="1" s="1"/>
  <c r="A182" i="1" s="1"/>
  <c r="R188" i="1"/>
  <c r="S188" i="1" s="1"/>
  <c r="E188" i="1" s="1"/>
  <c r="A188" i="1" s="1"/>
  <c r="S204" i="1"/>
  <c r="E204" i="1" s="1"/>
  <c r="S228" i="1"/>
  <c r="E228" i="1" s="1"/>
  <c r="A228" i="1" s="1"/>
  <c r="R153" i="1"/>
  <c r="S153" i="1" s="1"/>
  <c r="E153" i="1" s="1"/>
  <c r="A153" i="1" s="1"/>
  <c r="S25" i="1"/>
  <c r="E25" i="1" s="1"/>
  <c r="R176" i="1"/>
  <c r="S176" i="1" s="1"/>
  <c r="S180" i="1"/>
  <c r="E180" i="1" s="1"/>
  <c r="A180" i="1" s="1"/>
  <c r="R190" i="1"/>
  <c r="S190" i="1" s="1"/>
  <c r="E190" i="1" s="1"/>
  <c r="A190" i="1" s="1"/>
  <c r="S203" i="1"/>
  <c r="E203" i="1" s="1"/>
  <c r="A203" i="1" s="1"/>
  <c r="R241" i="1"/>
  <c r="S241" i="1" s="1"/>
  <c r="E241" i="1" s="1"/>
  <c r="A241" i="1" s="1"/>
  <c r="S286" i="1"/>
  <c r="E286" i="1" s="1"/>
  <c r="A286" i="1" s="1"/>
  <c r="R318" i="1"/>
  <c r="S318" i="1" s="1"/>
  <c r="E318" i="1" s="1"/>
  <c r="A318" i="1" s="1"/>
  <c r="R296" i="1"/>
  <c r="S296" i="1" s="1"/>
  <c r="E296" i="1" s="1"/>
  <c r="A296" i="1" s="1"/>
  <c r="S40" i="1"/>
  <c r="E40" i="1" s="1"/>
  <c r="R47" i="1"/>
  <c r="R54" i="1"/>
  <c r="R349" i="1"/>
  <c r="S349" i="1" s="1"/>
  <c r="E349" i="1" s="1"/>
  <c r="A349" i="1" s="1"/>
  <c r="R361" i="1"/>
  <c r="S361" i="1" s="1"/>
  <c r="E361" i="1" s="1"/>
  <c r="A361" i="1" s="1"/>
  <c r="R379" i="1"/>
  <c r="S379" i="1" s="1"/>
  <c r="E379" i="1" s="1"/>
  <c r="S360" i="1"/>
  <c r="E360" i="1" s="1"/>
  <c r="A360" i="1" s="1"/>
  <c r="R383" i="1"/>
  <c r="S383" i="1" s="1"/>
  <c r="F658" i="2" l="1"/>
  <c r="A658" i="2" s="1"/>
  <c r="F641" i="2"/>
  <c r="A641" i="2" s="1"/>
  <c r="F1417" i="2"/>
  <c r="A1417" i="2" s="1"/>
  <c r="F674" i="2"/>
  <c r="A674" i="2" s="1"/>
  <c r="F1792" i="2"/>
  <c r="A1792" i="2" s="1"/>
  <c r="F1737" i="2"/>
  <c r="A1737" i="2" s="1"/>
  <c r="F908" i="2"/>
  <c r="A908" i="2" s="1"/>
  <c r="F922" i="2"/>
  <c r="A922" i="2" s="1"/>
  <c r="F982" i="2"/>
  <c r="A982" i="2" s="1"/>
  <c r="F492" i="2"/>
  <c r="A492" i="2" s="1"/>
  <c r="F1716" i="2"/>
  <c r="A1716" i="2" s="1"/>
  <c r="F1657" i="2"/>
  <c r="A1657" i="2" s="1"/>
  <c r="F1435" i="2"/>
  <c r="A1435" i="2" s="1"/>
  <c r="F2932" i="2"/>
  <c r="A2932" i="2" s="1"/>
  <c r="F1744" i="2"/>
  <c r="A1744" i="2" s="1"/>
  <c r="F1653" i="2"/>
  <c r="A1653" i="2" s="1"/>
  <c r="F1729" i="2"/>
  <c r="A1729" i="2" s="1"/>
  <c r="F1214" i="2"/>
  <c r="A1214" i="2" s="1"/>
  <c r="F1151" i="2"/>
  <c r="A1151" i="2" s="1"/>
  <c r="F1068" i="2"/>
  <c r="A1068" i="2" s="1"/>
  <c r="F1430" i="2"/>
  <c r="A1430" i="2" s="1"/>
  <c r="F2768" i="2"/>
  <c r="A2768" i="2" s="1"/>
  <c r="F1148" i="2"/>
  <c r="A1148" i="2" s="1"/>
  <c r="F1082" i="2"/>
  <c r="A1082" i="2" s="1"/>
  <c r="F950" i="2"/>
  <c r="A950" i="2" s="1"/>
  <c r="F682" i="2"/>
  <c r="A682" i="2" s="1"/>
  <c r="F1272" i="2"/>
  <c r="A1272" i="2" s="1"/>
  <c r="F940" i="2"/>
  <c r="A940" i="2" s="1"/>
  <c r="A1165" i="2"/>
  <c r="A1150" i="2"/>
  <c r="F698" i="2"/>
  <c r="A698" i="2" s="1"/>
  <c r="A1810" i="2"/>
  <c r="F1299" i="2"/>
  <c r="A1299" i="2" s="1"/>
  <c r="F1264" i="2"/>
  <c r="A1264" i="2" s="1"/>
  <c r="F640" i="2"/>
  <c r="A640" i="2" s="1"/>
  <c r="F319" i="2"/>
  <c r="A319" i="2" s="1"/>
  <c r="A1711" i="2"/>
  <c r="A1231" i="2"/>
  <c r="F1667" i="2"/>
  <c r="A1667" i="2" s="1"/>
  <c r="F1295" i="2"/>
  <c r="A1295" i="2" s="1"/>
  <c r="A1062" i="2"/>
  <c r="A1053" i="2"/>
  <c r="F657" i="2"/>
  <c r="A657" i="2" s="1"/>
  <c r="F1013" i="2"/>
  <c r="A1013" i="2" s="1"/>
  <c r="F987" i="2"/>
  <c r="A987" i="2" s="1"/>
  <c r="A1405" i="2"/>
  <c r="F1177" i="2"/>
  <c r="A1177" i="2" s="1"/>
  <c r="F999" i="2"/>
  <c r="A999" i="2" s="1"/>
  <c r="F890" i="2"/>
  <c r="A890" i="2" s="1"/>
  <c r="F1239" i="2"/>
  <c r="A1239" i="2" s="1"/>
  <c r="F521" i="2"/>
  <c r="A521" i="2" s="1"/>
  <c r="F1765" i="2"/>
  <c r="A1765" i="2" s="1"/>
  <c r="F873" i="2"/>
  <c r="A873" i="2" s="1"/>
  <c r="F1268" i="2"/>
  <c r="A1268" i="2" s="1"/>
  <c r="A1694" i="2"/>
  <c r="A1679" i="2"/>
  <c r="A1663" i="2"/>
  <c r="A2385" i="2"/>
  <c r="F2953" i="2"/>
  <c r="A2953" i="2" s="1"/>
  <c r="F2477" i="2"/>
  <c r="A2477" i="2" s="1"/>
  <c r="F1823" i="2"/>
  <c r="A1823" i="2" s="1"/>
  <c r="F1746" i="2"/>
  <c r="A1746" i="2" s="1"/>
  <c r="F1676" i="2"/>
  <c r="A1676" i="2" s="1"/>
  <c r="F1672" i="2"/>
  <c r="A1672" i="2" s="1"/>
  <c r="F1631" i="2"/>
  <c r="A1631" i="2" s="1"/>
  <c r="F1421" i="2"/>
  <c r="A1421" i="2" s="1"/>
  <c r="F1303" i="2"/>
  <c r="A1303" i="2" s="1"/>
  <c r="F1244" i="2"/>
  <c r="A1244" i="2" s="1"/>
  <c r="F1758" i="2"/>
  <c r="A1758" i="2" s="1"/>
  <c r="F1740" i="2"/>
  <c r="A1740" i="2" s="1"/>
  <c r="F1640" i="2"/>
  <c r="A1640" i="2" s="1"/>
  <c r="F1266" i="2"/>
  <c r="A1266" i="2" s="1"/>
  <c r="F1155" i="2"/>
  <c r="A1155" i="2" s="1"/>
  <c r="F1125" i="2"/>
  <c r="A1125" i="2" s="1"/>
  <c r="F1189" i="2"/>
  <c r="A1189" i="2" s="1"/>
  <c r="F1832" i="2"/>
  <c r="A1832" i="2" s="1"/>
  <c r="F1203" i="2"/>
  <c r="A1203" i="2" s="1"/>
  <c r="F1652" i="2"/>
  <c r="A1652" i="2" s="1"/>
  <c r="F1768" i="2"/>
  <c r="A1768" i="2" s="1"/>
  <c r="F1655" i="2"/>
  <c r="A1655" i="2" s="1"/>
  <c r="O35" i="1"/>
  <c r="E35" i="1" s="1"/>
  <c r="O145" i="1"/>
  <c r="E145" i="1" s="1"/>
  <c r="O23" i="1"/>
  <c r="E23" i="1" s="1"/>
  <c r="O83" i="1"/>
  <c r="E83" i="1" s="1"/>
  <c r="P1028" i="2"/>
  <c r="E382" i="1"/>
  <c r="M246" i="1"/>
  <c r="S246" i="1" s="1"/>
  <c r="M314" i="1"/>
  <c r="S314" i="1" s="1"/>
  <c r="M108" i="1"/>
  <c r="S108" i="1" s="1"/>
  <c r="E108" i="1" s="1"/>
  <c r="M159" i="1"/>
  <c r="S159" i="1" s="1"/>
  <c r="E159" i="1" s="1"/>
  <c r="M54" i="1"/>
  <c r="S54" i="1" s="1"/>
  <c r="N1780" i="2"/>
  <c r="T1780" i="2" s="1"/>
  <c r="N1288" i="2"/>
  <c r="T1288" i="2" s="1"/>
  <c r="N1287" i="2"/>
  <c r="T1287" i="2" s="1"/>
  <c r="N1289" i="2"/>
  <c r="T1289" i="2" s="1"/>
  <c r="N2700" i="2"/>
  <c r="T2700" i="2" s="1"/>
  <c r="N306" i="2"/>
  <c r="T306" i="2" s="1"/>
  <c r="N301" i="2"/>
  <c r="T301" i="2" s="1"/>
  <c r="N17" i="2"/>
  <c r="T17" i="2" s="1"/>
  <c r="N2382" i="2"/>
  <c r="T2382" i="2" s="1"/>
  <c r="N2249" i="2"/>
  <c r="T2249" i="2" s="1"/>
  <c r="N600" i="2"/>
  <c r="T600" i="2" s="1"/>
  <c r="N1903" i="2"/>
  <c r="T1903" i="2" s="1"/>
  <c r="N583" i="2"/>
  <c r="T583" i="2" s="1"/>
  <c r="N911" i="2"/>
  <c r="T911" i="2" s="1"/>
  <c r="N409" i="2"/>
  <c r="T409" i="2" s="1"/>
  <c r="N3014" i="2"/>
  <c r="T3014" i="2" s="1"/>
  <c r="N2266" i="2"/>
  <c r="T2266" i="2" s="1"/>
  <c r="N1283" i="2"/>
  <c r="T1283" i="2" s="1"/>
  <c r="N1098" i="2"/>
  <c r="T1098" i="2" s="1"/>
  <c r="N838" i="2"/>
  <c r="T838" i="2" s="1"/>
  <c r="N187" i="2"/>
  <c r="T187" i="2" s="1"/>
  <c r="N11" i="2"/>
  <c r="T11" i="2" s="1"/>
  <c r="N2773" i="2"/>
  <c r="T2773" i="2" s="1"/>
  <c r="N1052" i="2"/>
  <c r="T1052" i="2" s="1"/>
  <c r="N910" i="2"/>
  <c r="T910" i="2" s="1"/>
  <c r="N878" i="2"/>
  <c r="T878" i="2" s="1"/>
  <c r="N1680" i="2"/>
  <c r="T1680" i="2" s="1"/>
  <c r="N2019" i="2"/>
  <c r="T2019" i="2" s="1"/>
  <c r="N2967" i="2"/>
  <c r="T2967" i="2" s="1"/>
  <c r="N1038" i="2"/>
  <c r="T1038" i="2" s="1"/>
  <c r="N2645" i="2"/>
  <c r="T2645" i="2" s="1"/>
  <c r="N580" i="2"/>
  <c r="T580" i="2" s="1"/>
  <c r="N537" i="2"/>
  <c r="T537" i="2" s="1"/>
  <c r="N2368" i="2"/>
  <c r="T2368" i="2" s="1"/>
  <c r="N966" i="2"/>
  <c r="T966" i="2" s="1"/>
  <c r="N1282" i="2"/>
  <c r="T1282" i="2" s="1"/>
  <c r="N1844" i="2"/>
  <c r="T1844" i="2" s="1"/>
  <c r="N680" i="2"/>
  <c r="T680" i="2" s="1"/>
  <c r="N303" i="2"/>
  <c r="T303" i="2" s="1"/>
  <c r="N897" i="2"/>
  <c r="T897" i="2" s="1"/>
  <c r="N276" i="2"/>
  <c r="T276" i="2" s="1"/>
  <c r="N2262" i="2"/>
  <c r="T2262" i="2" s="1"/>
  <c r="N581" i="2"/>
  <c r="T581" i="2" s="1"/>
  <c r="N2496" i="2"/>
  <c r="T2496" i="2" s="1"/>
  <c r="N2461" i="2"/>
  <c r="T2461" i="2" s="1"/>
  <c r="N2455" i="2"/>
  <c r="T2455" i="2" s="1"/>
  <c r="N2845" i="2"/>
  <c r="T2845" i="2" s="1"/>
  <c r="N1733" i="2"/>
  <c r="T1733" i="2" s="1"/>
  <c r="N2498" i="2"/>
  <c r="T2498" i="2" s="1"/>
  <c r="N1312" i="2"/>
  <c r="T1312" i="2" s="1"/>
  <c r="N1284" i="2"/>
  <c r="T1284" i="2" s="1"/>
  <c r="N1045" i="2"/>
  <c r="T1045" i="2" s="1"/>
  <c r="N961" i="2"/>
  <c r="T961" i="2" s="1"/>
  <c r="N2367" i="2"/>
  <c r="T2367" i="2" s="1"/>
  <c r="N679" i="2"/>
  <c r="T679" i="2" s="1"/>
  <c r="N2373" i="2"/>
  <c r="T2373" i="2" s="1"/>
  <c r="N1722" i="2"/>
  <c r="T1722" i="2" s="1"/>
  <c r="N1157" i="2"/>
  <c r="T1157" i="2" s="1"/>
  <c r="N474" i="2"/>
  <c r="T474" i="2" s="1"/>
  <c r="N2383" i="2"/>
  <c r="T2383" i="2" s="1"/>
  <c r="N232" i="2"/>
  <c r="T232" i="2" s="1"/>
  <c r="N2910" i="2"/>
  <c r="T2910" i="2" s="1"/>
  <c r="N1246" i="2"/>
  <c r="T1246" i="2" s="1"/>
  <c r="N1029" i="2"/>
  <c r="T1029" i="2" s="1"/>
  <c r="N1286" i="2"/>
  <c r="T1286" i="2" s="1"/>
  <c r="N1757" i="2"/>
  <c r="T1757" i="2" s="1"/>
  <c r="N1917" i="2"/>
  <c r="T1917" i="2" s="1"/>
  <c r="K364" i="1"/>
  <c r="R364" i="1" s="1"/>
  <c r="S364" i="1" s="1"/>
  <c r="E364" i="1" s="1"/>
  <c r="L2043" i="2"/>
  <c r="S2043" i="2" s="1"/>
  <c r="T2043" i="2" s="1"/>
  <c r="L3037" i="2"/>
  <c r="S3037" i="2" s="1"/>
  <c r="L909" i="2"/>
  <c r="S909" i="2" s="1"/>
  <c r="L587" i="2"/>
  <c r="S587" i="2" s="1"/>
  <c r="T587" i="2" s="1"/>
  <c r="L279" i="2"/>
  <c r="S279" i="2" s="1"/>
  <c r="T279" i="2" s="1"/>
  <c r="L1402" i="2"/>
  <c r="S1402" i="2" s="1"/>
  <c r="L646" i="2"/>
  <c r="S646" i="2" s="1"/>
  <c r="T646" i="2" s="1"/>
  <c r="L522" i="2"/>
  <c r="S522" i="2" s="1"/>
  <c r="L246" i="2"/>
  <c r="S246" i="2" s="1"/>
  <c r="T246" i="2" s="1"/>
  <c r="L2116" i="2"/>
  <c r="S2116" i="2" s="1"/>
  <c r="T2116" i="2" s="1"/>
  <c r="L2812" i="2"/>
  <c r="S2812" i="2" s="1"/>
  <c r="L1561" i="2"/>
  <c r="S1561" i="2" s="1"/>
  <c r="T1561" i="2" s="1"/>
  <c r="L1142" i="2"/>
  <c r="S1142" i="2" s="1"/>
  <c r="T1142" i="2" s="1"/>
  <c r="L2630" i="2"/>
  <c r="S2630" i="2" s="1"/>
  <c r="T2630" i="2" s="1"/>
  <c r="L2621" i="2"/>
  <c r="S2621" i="2" s="1"/>
  <c r="T2621" i="2" s="1"/>
  <c r="L719" i="2"/>
  <c r="S719" i="2" s="1"/>
  <c r="T719" i="2" s="1"/>
  <c r="L2946" i="2"/>
  <c r="S2946" i="2" s="1"/>
  <c r="L2764" i="2"/>
  <c r="S2764" i="2" s="1"/>
  <c r="T2764" i="2" s="1"/>
  <c r="L1046" i="2"/>
  <c r="S1046" i="2" s="1"/>
  <c r="T1046" i="2" s="1"/>
  <c r="L2702" i="2"/>
  <c r="S2702" i="2" s="1"/>
  <c r="L856" i="2"/>
  <c r="S856" i="2" s="1"/>
  <c r="T856" i="2" s="1"/>
  <c r="L2623" i="2"/>
  <c r="S2623" i="2" s="1"/>
  <c r="T2623" i="2" s="1"/>
  <c r="L936" i="2"/>
  <c r="S936" i="2" s="1"/>
  <c r="T936" i="2" s="1"/>
  <c r="L817" i="2"/>
  <c r="S817" i="2" s="1"/>
  <c r="L1828" i="2"/>
  <c r="S1828" i="2" s="1"/>
  <c r="T1828" i="2" s="1"/>
  <c r="L1027" i="2"/>
  <c r="S1027" i="2" s="1"/>
  <c r="T1027" i="2" s="1"/>
  <c r="L1422" i="2"/>
  <c r="S1422" i="2" s="1"/>
  <c r="L1381" i="2"/>
  <c r="S1381" i="2" s="1"/>
  <c r="T1381" i="2" s="1"/>
  <c r="L1433" i="2"/>
  <c r="S1433" i="2" s="1"/>
  <c r="L685" i="2"/>
  <c r="S685" i="2" s="1"/>
  <c r="T685" i="2" s="1"/>
  <c r="L916" i="2"/>
  <c r="S916" i="2" s="1"/>
  <c r="T916" i="2" s="1"/>
  <c r="L2365" i="2"/>
  <c r="S2365" i="2" s="1"/>
  <c r="T2365" i="2" s="1"/>
  <c r="L1897" i="2"/>
  <c r="S1897" i="2" s="1"/>
  <c r="T1897" i="2" s="1"/>
  <c r="L2869" i="2"/>
  <c r="S2869" i="2" s="1"/>
  <c r="T2869" i="2" s="1"/>
  <c r="L2739" i="2"/>
  <c r="S2739" i="2" s="1"/>
  <c r="T2739" i="2" s="1"/>
  <c r="L245" i="2"/>
  <c r="S245" i="2" s="1"/>
  <c r="T245" i="2" s="1"/>
  <c r="L1781" i="2"/>
  <c r="S1781" i="2" s="1"/>
  <c r="T1781" i="2" s="1"/>
  <c r="L6" i="2"/>
  <c r="S6" i="2" s="1"/>
  <c r="T6" i="2" s="1"/>
  <c r="L899" i="2"/>
  <c r="S899" i="2" s="1"/>
  <c r="L3069" i="2"/>
  <c r="S3069" i="2" s="1"/>
  <c r="T3069" i="2" s="1"/>
  <c r="L2724" i="2"/>
  <c r="S2724" i="2" s="1"/>
  <c r="L1896" i="2"/>
  <c r="S1896" i="2" s="1"/>
  <c r="T1896" i="2" s="1"/>
  <c r="L2613" i="2"/>
  <c r="S2613" i="2" s="1"/>
  <c r="T2613" i="2" s="1"/>
  <c r="L518" i="2"/>
  <c r="S518" i="2" s="1"/>
  <c r="L2011" i="2"/>
  <c r="S2011" i="2" s="1"/>
  <c r="L2863" i="2"/>
  <c r="S2863" i="2" s="1"/>
  <c r="L1434" i="2"/>
  <c r="S1434" i="2" s="1"/>
  <c r="T1434" i="2" s="1"/>
  <c r="L2494" i="2"/>
  <c r="S2494" i="2" s="1"/>
  <c r="L636" i="2"/>
  <c r="S636" i="2" s="1"/>
  <c r="L2942" i="2"/>
  <c r="S2942" i="2" s="1"/>
  <c r="T2942" i="2" s="1"/>
  <c r="L2633" i="2"/>
  <c r="S2633" i="2" s="1"/>
  <c r="T2633" i="2" s="1"/>
  <c r="L2922" i="2"/>
  <c r="S2922" i="2" s="1"/>
  <c r="T2922" i="2" s="1"/>
  <c r="L1213" i="2"/>
  <c r="S1213" i="2" s="1"/>
  <c r="T1213" i="2" s="1"/>
  <c r="L1066" i="2"/>
  <c r="S1066" i="2" s="1"/>
  <c r="T1066" i="2" s="1"/>
  <c r="L1827" i="2"/>
  <c r="S1827" i="2" s="1"/>
  <c r="T1827" i="2" s="1"/>
  <c r="L1689" i="2"/>
  <c r="S1689" i="2" s="1"/>
  <c r="T1689" i="2" s="1"/>
  <c r="L599" i="2"/>
  <c r="S599" i="2" s="1"/>
  <c r="L667" i="2"/>
  <c r="S667" i="2" s="1"/>
  <c r="T667" i="2" s="1"/>
  <c r="L325" i="2"/>
  <c r="S325" i="2" s="1"/>
  <c r="T325" i="2" s="1"/>
  <c r="L715" i="2"/>
  <c r="S715" i="2" s="1"/>
  <c r="T715" i="2" s="1"/>
  <c r="L2999" i="2"/>
  <c r="S2999" i="2" s="1"/>
  <c r="T2999" i="2" s="1"/>
  <c r="L1411" i="2"/>
  <c r="S1411" i="2" s="1"/>
  <c r="T1411" i="2" s="1"/>
  <c r="L2857" i="2"/>
  <c r="S2857" i="2" s="1"/>
  <c r="T2857" i="2" s="1"/>
  <c r="L1438" i="2"/>
  <c r="S1438" i="2" s="1"/>
  <c r="T1438" i="2" s="1"/>
  <c r="L1065" i="2"/>
  <c r="S1065" i="2" s="1"/>
  <c r="T1065" i="2" s="1"/>
  <c r="L1037" i="2"/>
  <c r="S1037" i="2" s="1"/>
  <c r="T1037" i="2" s="1"/>
  <c r="L960" i="2"/>
  <c r="S960" i="2" s="1"/>
  <c r="T960" i="2" s="1"/>
  <c r="L1047" i="2"/>
  <c r="S1047" i="2" s="1"/>
  <c r="T1047" i="2" s="1"/>
  <c r="L891" i="2"/>
  <c r="S891" i="2" s="1"/>
  <c r="T891" i="2" s="1"/>
  <c r="L2157" i="2"/>
  <c r="S2157" i="2" s="1"/>
  <c r="T2157" i="2" s="1"/>
  <c r="L2740" i="2"/>
  <c r="S2740" i="2" s="1"/>
  <c r="T2740" i="2" s="1"/>
  <c r="L998" i="2"/>
  <c r="S998" i="2" s="1"/>
  <c r="L1752" i="2"/>
  <c r="S1752" i="2" s="1"/>
  <c r="K387" i="1"/>
  <c r="R387" i="1" s="1"/>
  <c r="K61" i="1"/>
  <c r="R61" i="1" s="1"/>
  <c r="S61" i="1" s="1"/>
  <c r="E61" i="1" s="1"/>
  <c r="K57" i="1"/>
  <c r="R57" i="1" s="1"/>
  <c r="K55" i="1"/>
  <c r="R55" i="1" s="1"/>
  <c r="K348" i="1"/>
  <c r="R348" i="1" s="1"/>
  <c r="K336" i="1"/>
  <c r="R336" i="1" s="1"/>
  <c r="K41" i="1"/>
  <c r="R41" i="1" s="1"/>
  <c r="S41" i="1" s="1"/>
  <c r="E41" i="1" s="1"/>
  <c r="K280" i="1"/>
  <c r="R280" i="1" s="1"/>
  <c r="K136" i="1"/>
  <c r="R136" i="1" s="1"/>
  <c r="S136" i="1" s="1"/>
  <c r="E136" i="1" s="1"/>
  <c r="K17" i="1"/>
  <c r="R17" i="1" s="1"/>
  <c r="S17" i="1" s="1"/>
  <c r="E17" i="1" s="1"/>
  <c r="K96" i="1"/>
  <c r="R96" i="1" s="1"/>
  <c r="S96" i="1" s="1"/>
  <c r="E96" i="1" s="1"/>
  <c r="K310" i="1"/>
  <c r="R310" i="1" s="1"/>
  <c r="S310" i="1" s="1"/>
  <c r="E310" i="1" s="1"/>
  <c r="K303" i="1"/>
  <c r="R303" i="1" s="1"/>
  <c r="K308" i="1"/>
  <c r="R308" i="1" s="1"/>
  <c r="S308" i="1" s="1"/>
  <c r="E308" i="1" s="1"/>
  <c r="K236" i="1"/>
  <c r="R236" i="1" s="1"/>
  <c r="S236" i="1" s="1"/>
  <c r="E236" i="1" s="1"/>
  <c r="A2990" i="2"/>
  <c r="A1192" i="2"/>
  <c r="A2549" i="2"/>
  <c r="A2578" i="2"/>
  <c r="A2437" i="2"/>
  <c r="A2406" i="2"/>
  <c r="A2398" i="2"/>
  <c r="A2328" i="2"/>
  <c r="A3072" i="2"/>
  <c r="A2248" i="2"/>
  <c r="A2188" i="2"/>
  <c r="A2112" i="2"/>
  <c r="A2018" i="2"/>
  <c r="A1579" i="2"/>
  <c r="A1528" i="2"/>
  <c r="A1472" i="2"/>
  <c r="A1551" i="2"/>
  <c r="A1486" i="2"/>
  <c r="A1548" i="2"/>
  <c r="A973" i="2"/>
  <c r="A927" i="2"/>
  <c r="A919" i="2"/>
  <c r="A809" i="2"/>
  <c r="A740" i="2"/>
  <c r="A917" i="2"/>
  <c r="A881" i="2"/>
  <c r="A741" i="2"/>
  <c r="A821" i="2"/>
  <c r="A734" i="2"/>
  <c r="A444" i="2"/>
  <c r="A417" i="2"/>
  <c r="A363" i="2"/>
  <c r="A336" i="2"/>
  <c r="A314" i="2"/>
  <c r="A287" i="2"/>
  <c r="A235" i="2"/>
  <c r="A146" i="2"/>
  <c r="A114" i="2"/>
  <c r="A136" i="2"/>
  <c r="A605" i="2"/>
  <c r="A320" i="2"/>
  <c r="A290" i="2"/>
  <c r="A825" i="2"/>
  <c r="A772" i="2"/>
  <c r="A101" i="2"/>
  <c r="A123" i="2"/>
  <c r="A56" i="2"/>
  <c r="A517" i="2"/>
  <c r="A3075" i="2"/>
  <c r="A3040" i="2"/>
  <c r="A2995" i="2"/>
  <c r="A2882" i="2"/>
  <c r="A2954" i="2"/>
  <c r="A3059" i="2"/>
  <c r="A3039" i="2"/>
  <c r="A3000" i="2"/>
  <c r="A2962" i="2"/>
  <c r="A2920" i="2"/>
  <c r="A2896" i="2"/>
  <c r="A2895" i="2"/>
  <c r="A2831" i="2"/>
  <c r="A2838" i="2"/>
  <c r="A1061" i="2"/>
  <c r="A2715" i="2"/>
  <c r="A2694" i="2"/>
  <c r="A2653" i="2"/>
  <c r="A2617" i="2"/>
  <c r="A2826" i="2"/>
  <c r="A995" i="2"/>
  <c r="A2682" i="2"/>
  <c r="A790" i="2"/>
  <c r="A2591" i="2"/>
  <c r="A2827" i="2"/>
  <c r="A2722" i="2"/>
  <c r="A2648" i="2"/>
  <c r="A2303" i="2"/>
  <c r="A2295" i="2"/>
  <c r="A2287" i="2"/>
  <c r="A2279" i="2"/>
  <c r="A2254" i="2"/>
  <c r="A2241" i="2"/>
  <c r="A2233" i="2"/>
  <c r="A2225" i="2"/>
  <c r="A2216" i="2"/>
  <c r="A2209" i="2"/>
  <c r="A2202" i="2"/>
  <c r="A2192" i="2"/>
  <c r="A2185" i="2"/>
  <c r="A2169" i="2"/>
  <c r="A2156" i="2"/>
  <c r="A2130" i="2"/>
  <c r="A2606" i="2"/>
  <c r="A2556" i="2"/>
  <c r="A2379" i="2"/>
  <c r="A162" i="2"/>
  <c r="A2341" i="2"/>
  <c r="A2476" i="2"/>
  <c r="A2468" i="2"/>
  <c r="A2460" i="2"/>
  <c r="A2386" i="2"/>
  <c r="A2371" i="2"/>
  <c r="A154" i="2"/>
  <c r="A2344" i="2"/>
  <c r="A2332" i="2"/>
  <c r="A2296" i="2"/>
  <c r="A2288" i="2"/>
  <c r="A2280" i="2"/>
  <c r="A2258" i="2"/>
  <c r="A2250" i="2"/>
  <c r="A2242" i="2"/>
  <c r="A2234" i="2"/>
  <c r="A2226" i="2"/>
  <c r="A2218" i="2"/>
  <c r="A2210" i="2"/>
  <c r="A2201" i="2"/>
  <c r="A2194" i="2"/>
  <c r="A2186" i="2"/>
  <c r="A2170" i="2"/>
  <c r="A2160" i="2"/>
  <c r="A2143" i="2"/>
  <c r="A2557" i="2"/>
  <c r="A2537" i="2"/>
  <c r="A2152" i="2"/>
  <c r="A3052" i="2"/>
  <c r="A2076" i="2"/>
  <c r="A2060" i="2"/>
  <c r="A2048" i="2"/>
  <c r="A2122" i="2"/>
  <c r="A2128" i="2"/>
  <c r="A2100" i="2"/>
  <c r="A2078" i="2"/>
  <c r="A2062" i="2"/>
  <c r="A2046" i="2"/>
  <c r="A2007" i="2"/>
  <c r="A1958" i="2"/>
  <c r="A1894" i="2"/>
  <c r="A1614" i="2"/>
  <c r="A1599" i="2"/>
  <c r="A1582" i="2"/>
  <c r="A1979" i="2"/>
  <c r="A1946" i="2"/>
  <c r="A1912" i="2"/>
  <c r="A1867" i="2"/>
  <c r="A1840" i="2"/>
  <c r="A1820" i="2"/>
  <c r="A1779" i="2"/>
  <c r="A1728" i="2"/>
  <c r="A1687" i="2"/>
  <c r="A1986" i="2"/>
  <c r="A1907" i="2"/>
  <c r="A1976" i="2"/>
  <c r="A1944" i="2"/>
  <c r="A1851" i="2"/>
  <c r="A1558" i="2"/>
  <c r="A1566" i="2"/>
  <c r="A1535" i="2"/>
  <c r="A1516" i="2"/>
  <c r="A1494" i="2"/>
  <c r="A1478" i="2"/>
  <c r="A1462" i="2"/>
  <c r="A1447" i="2"/>
  <c r="A1410" i="2"/>
  <c r="A2003" i="2"/>
  <c r="A1987" i="2"/>
  <c r="A1971" i="2"/>
  <c r="A1955" i="2"/>
  <c r="A1880" i="2"/>
  <c r="A1670" i="2"/>
  <c r="A1628" i="2"/>
  <c r="A1598" i="2"/>
  <c r="A1546" i="2"/>
  <c r="A1530" i="2"/>
  <c r="A1512" i="2"/>
  <c r="A1490" i="2"/>
  <c r="A1474" i="2"/>
  <c r="A1458" i="2"/>
  <c r="A1465" i="2"/>
  <c r="A1385" i="2"/>
  <c r="A1369" i="2"/>
  <c r="A1356" i="2"/>
  <c r="A1450" i="2"/>
  <c r="A1387" i="2"/>
  <c r="A1373" i="2"/>
  <c r="A1358" i="2"/>
  <c r="A1200" i="2"/>
  <c r="A1170" i="2"/>
  <c r="A1123" i="2"/>
  <c r="A1097" i="2"/>
  <c r="A975" i="2"/>
  <c r="A710" i="2"/>
  <c r="A703" i="2"/>
  <c r="A695" i="2"/>
  <c r="A687" i="2"/>
  <c r="A673" i="2"/>
  <c r="A663" i="2"/>
  <c r="A656" i="2"/>
  <c r="A639" i="2"/>
  <c r="A631" i="2"/>
  <c r="A625" i="2"/>
  <c r="A609" i="2"/>
  <c r="A604" i="2"/>
  <c r="A594" i="2"/>
  <c r="A577" i="2"/>
  <c r="A562" i="2"/>
  <c r="A555" i="2"/>
  <c r="A2530" i="2"/>
  <c r="A536" i="2"/>
  <c r="A530" i="2"/>
  <c r="A510" i="2"/>
  <c r="A503" i="2"/>
  <c r="A495" i="2"/>
  <c r="A489" i="2"/>
  <c r="A483" i="2"/>
  <c r="A459" i="2"/>
  <c r="A451" i="2"/>
  <c r="A437" i="2"/>
  <c r="A421" i="2"/>
  <c r="A404" i="2"/>
  <c r="A386" i="2"/>
  <c r="A370" i="2"/>
  <c r="A356" i="2"/>
  <c r="A337" i="2"/>
  <c r="A289" i="2"/>
  <c r="A920" i="2"/>
  <c r="A884" i="2"/>
  <c r="A446" i="2"/>
  <c r="A430" i="2"/>
  <c r="A414" i="2"/>
  <c r="A398" i="2"/>
  <c r="A383" i="2"/>
  <c r="A367" i="2"/>
  <c r="A353" i="2"/>
  <c r="A338" i="2"/>
  <c r="A312" i="2"/>
  <c r="A221" i="2"/>
  <c r="A60" i="2"/>
  <c r="A447" i="2"/>
  <c r="A415" i="2"/>
  <c r="A278" i="2"/>
  <c r="A127" i="2"/>
  <c r="A96" i="2"/>
  <c r="A64" i="2"/>
  <c r="A34" i="2"/>
  <c r="A4" i="2"/>
  <c r="A388" i="2"/>
  <c r="A230" i="2"/>
  <c r="A128" i="2"/>
  <c r="A113" i="2"/>
  <c r="A435" i="2"/>
  <c r="A402" i="2"/>
  <c r="A316" i="2"/>
  <c r="A252" i="2"/>
  <c r="A102" i="2"/>
  <c r="A202" i="2"/>
  <c r="A185" i="2"/>
  <c r="A191" i="2"/>
  <c r="A142" i="2"/>
  <c r="A36" i="2"/>
  <c r="A918" i="2"/>
  <c r="A2853" i="2"/>
  <c r="A3007" i="2"/>
  <c r="A2975" i="2"/>
  <c r="A2939" i="2"/>
  <c r="A2855" i="2"/>
  <c r="A2698" i="2"/>
  <c r="A3045" i="2"/>
  <c r="A3022" i="2"/>
  <c r="A2009" i="2"/>
  <c r="A2960" i="2"/>
  <c r="A2924" i="2"/>
  <c r="A2884" i="2"/>
  <c r="A2818" i="2"/>
  <c r="A2096" i="2"/>
  <c r="A831" i="2"/>
  <c r="A2487" i="2"/>
  <c r="A2469" i="2"/>
  <c r="A2543" i="2"/>
  <c r="A2162" i="2"/>
  <c r="A2150" i="2"/>
  <c r="A2134" i="2"/>
  <c r="A2117" i="2"/>
  <c r="A2099" i="2"/>
  <c r="A2039" i="2"/>
  <c r="A2025" i="2"/>
  <c r="A1998" i="2"/>
  <c r="A1966" i="2"/>
  <c r="A1938" i="2"/>
  <c r="A2619" i="2"/>
  <c r="A2602" i="2"/>
  <c r="A2553" i="2"/>
  <c r="A2536" i="2"/>
  <c r="A2501" i="2"/>
  <c r="A2491" i="2"/>
  <c r="A2482" i="2"/>
  <c r="A2446" i="2"/>
  <c r="A2274" i="2"/>
  <c r="A2259" i="2"/>
  <c r="A2044" i="2"/>
  <c r="A1995" i="2"/>
  <c r="A1933" i="2"/>
  <c r="A1902" i="2"/>
  <c r="A1883" i="2"/>
  <c r="A1864" i="2"/>
  <c r="A1996" i="2"/>
  <c r="A1913" i="2"/>
  <c r="A1860" i="2"/>
  <c r="A2015" i="2"/>
  <c r="A1931" i="2"/>
  <c r="A2992" i="2"/>
  <c r="A1615" i="2"/>
  <c r="A1600" i="2"/>
  <c r="A1583" i="2"/>
  <c r="A1568" i="2"/>
  <c r="A1549" i="2"/>
  <c r="A1532" i="2"/>
  <c r="A1515" i="2"/>
  <c r="A1492" i="2"/>
  <c r="A1476" i="2"/>
  <c r="A1460" i="2"/>
  <c r="A1935" i="2"/>
  <c r="A1396" i="2"/>
  <c r="A1345" i="2"/>
  <c r="A1330" i="2"/>
  <c r="A1301" i="2"/>
  <c r="A1277" i="2"/>
  <c r="A1247" i="2"/>
  <c r="A1232" i="2"/>
  <c r="A1201" i="2"/>
  <c r="A1616" i="2"/>
  <c r="A1597" i="2"/>
  <c r="A1580" i="2"/>
  <c r="A1533" i="2"/>
  <c r="A1485" i="2"/>
  <c r="A1461" i="2"/>
  <c r="A1442" i="2"/>
  <c r="A1386" i="2"/>
  <c r="A1357" i="2"/>
  <c r="A2794" i="2"/>
  <c r="A1326" i="2"/>
  <c r="A1309" i="2"/>
  <c r="A1261" i="2"/>
  <c r="A1229" i="2"/>
  <c r="A2753" i="2"/>
  <c r="A1130" i="2"/>
  <c r="A1100" i="2"/>
  <c r="A1084" i="2"/>
  <c r="A1237" i="2"/>
  <c r="A1205" i="2"/>
  <c r="A1175" i="2"/>
  <c r="A1160" i="2"/>
  <c r="A1124" i="2"/>
  <c r="A1094" i="2"/>
  <c r="A974" i="2"/>
  <c r="A947" i="2"/>
  <c r="A855" i="2"/>
  <c r="A823" i="2"/>
  <c r="A666" i="2"/>
  <c r="A624" i="2"/>
  <c r="A2587" i="2"/>
  <c r="A603" i="2"/>
  <c r="A593" i="2"/>
  <c r="A516" i="2"/>
  <c r="A509" i="2"/>
  <c r="A196" i="2"/>
  <c r="A98" i="2"/>
  <c r="A87" i="2"/>
  <c r="A76" i="2"/>
  <c r="A62" i="2"/>
  <c r="A2330" i="2"/>
  <c r="A744" i="2"/>
  <c r="A709" i="2"/>
  <c r="A702" i="2"/>
  <c r="A694" i="2"/>
  <c r="A672" i="2"/>
  <c r="A632" i="2"/>
  <c r="A407" i="2"/>
  <c r="A2444" i="2"/>
  <c r="A308" i="2"/>
  <c r="A247" i="2"/>
  <c r="A213" i="2"/>
  <c r="A182" i="2"/>
  <c r="A152" i="2"/>
  <c r="A130" i="2"/>
  <c r="A97" i="2"/>
  <c r="A89" i="2"/>
  <c r="A898" i="2"/>
  <c r="A848" i="2"/>
  <c r="A819" i="2"/>
  <c r="A792" i="2"/>
  <c r="A559" i="2"/>
  <c r="A420" i="2"/>
  <c r="A365" i="2"/>
  <c r="A300" i="2"/>
  <c r="A255" i="2"/>
  <c r="A219" i="2"/>
  <c r="A183" i="2"/>
  <c r="A117" i="2"/>
  <c r="A2327" i="2"/>
  <c r="A13" i="2"/>
  <c r="A2319" i="2"/>
  <c r="A172" i="2"/>
  <c r="A263" i="2"/>
  <c r="A2935" i="2"/>
  <c r="A2881" i="2"/>
  <c r="A2852" i="2"/>
  <c r="A2809" i="2"/>
  <c r="A2697" i="2"/>
  <c r="A3036" i="2"/>
  <c r="A3004" i="2"/>
  <c r="A2983" i="2"/>
  <c r="A2886" i="2"/>
  <c r="A2824" i="2"/>
  <c r="A526" i="2"/>
  <c r="A2055" i="2"/>
  <c r="A2001" i="2"/>
  <c r="A1859" i="2"/>
  <c r="A1818" i="2"/>
  <c r="A1804" i="2"/>
  <c r="A1795" i="2"/>
  <c r="A1787" i="2"/>
  <c r="A1777" i="2"/>
  <c r="A2674" i="2"/>
  <c r="A2275" i="2"/>
  <c r="A2260" i="2"/>
  <c r="A1366" i="2"/>
  <c r="A2792" i="2"/>
  <c r="A1133" i="2"/>
  <c r="A1854" i="2"/>
  <c r="A1815" i="2"/>
  <c r="A1808" i="2"/>
  <c r="A1801" i="2"/>
  <c r="A1709" i="2"/>
  <c r="A1677" i="2"/>
  <c r="A1646" i="2"/>
  <c r="A2815" i="2"/>
  <c r="A1328" i="2"/>
  <c r="A1290" i="2"/>
  <c r="A1256" i="2"/>
  <c r="A1227" i="2"/>
  <c r="A1391" i="2"/>
  <c r="A1270" i="2"/>
  <c r="A1254" i="2"/>
  <c r="A1241" i="2"/>
  <c r="A1225" i="2"/>
  <c r="A2767" i="2"/>
  <c r="A2762" i="2"/>
  <c r="A1690" i="2"/>
  <c r="A1658" i="2"/>
  <c r="A1627" i="2"/>
  <c r="A1116" i="2"/>
  <c r="A1108" i="2"/>
  <c r="A1089" i="2"/>
  <c r="A1075" i="2"/>
  <c r="A1063" i="2"/>
  <c r="A1054" i="2"/>
  <c r="A1173" i="2"/>
  <c r="A1121" i="2"/>
  <c r="A964" i="2"/>
  <c r="A900" i="2"/>
  <c r="A826" i="2"/>
  <c r="A788" i="2"/>
  <c r="A765" i="2"/>
  <c r="A484" i="2"/>
  <c r="A476" i="2"/>
  <c r="A468" i="2"/>
  <c r="A460" i="2"/>
  <c r="A452" i="2"/>
  <c r="A361" i="2"/>
  <c r="A271" i="2"/>
  <c r="A239" i="2"/>
  <c r="A208" i="2"/>
  <c r="A143" i="2"/>
  <c r="A8" i="2"/>
  <c r="A867" i="2"/>
  <c r="A842" i="2"/>
  <c r="A2634" i="2"/>
  <c r="A780" i="2"/>
  <c r="A752" i="2"/>
  <c r="A393" i="2"/>
  <c r="A284" i="2"/>
  <c r="A237" i="2"/>
  <c r="A193" i="2"/>
  <c r="A139" i="2"/>
  <c r="A176" i="2"/>
  <c r="A105" i="2"/>
  <c r="A30" i="2"/>
  <c r="A2858" i="2"/>
  <c r="A2837" i="2"/>
  <c r="A2741" i="2"/>
  <c r="A2706" i="2"/>
  <c r="A2378" i="2"/>
  <c r="A158" i="2"/>
  <c r="A2338" i="2"/>
  <c r="A2075" i="2"/>
  <c r="A1983" i="2"/>
  <c r="A1899" i="2"/>
  <c r="A2926" i="2"/>
  <c r="A1754" i="2"/>
  <c r="A1745" i="2"/>
  <c r="A1730" i="2"/>
  <c r="A1719" i="2"/>
  <c r="A1704" i="2"/>
  <c r="A1688" i="2"/>
  <c r="A2938" i="2"/>
  <c r="A2859" i="2"/>
  <c r="A2807" i="2"/>
  <c r="A2777" i="2"/>
  <c r="A2727" i="2"/>
  <c r="A2035" i="2"/>
  <c r="A1890" i="2"/>
  <c r="A1822" i="2"/>
  <c r="A1748" i="2"/>
  <c r="A1741" i="2"/>
  <c r="A1732" i="2"/>
  <c r="A1725" i="2"/>
  <c r="A1413" i="2"/>
  <c r="A1259" i="2"/>
  <c r="A1159" i="2"/>
  <c r="A985" i="2"/>
  <c r="A883" i="2"/>
  <c r="A2650" i="2"/>
  <c r="A1671" i="2"/>
  <c r="A1656" i="2"/>
  <c r="A1623" i="2"/>
  <c r="A1571" i="2"/>
  <c r="A1332" i="2"/>
  <c r="A1181" i="2"/>
  <c r="A1101" i="2"/>
  <c r="A1076" i="2"/>
  <c r="A1064" i="2"/>
  <c r="A1055" i="2"/>
  <c r="A1035" i="2"/>
  <c r="A2684" i="2"/>
  <c r="A834" i="2"/>
  <c r="A802" i="2"/>
  <c r="A762" i="2"/>
  <c r="A659" i="2"/>
  <c r="A2562" i="2"/>
  <c r="A535" i="2"/>
  <c r="A2512" i="2"/>
  <c r="A242" i="2"/>
  <c r="A175" i="2"/>
  <c r="A39" i="2"/>
  <c r="A979" i="2"/>
  <c r="A794" i="2"/>
  <c r="A412" i="2"/>
  <c r="A184" i="2"/>
  <c r="A120" i="2"/>
  <c r="A760" i="2"/>
  <c r="A747" i="2"/>
  <c r="A373" i="2"/>
  <c r="A2877" i="2"/>
  <c r="A2149" i="2"/>
  <c r="A2142" i="2"/>
  <c r="A2127" i="2"/>
  <c r="A1825" i="2"/>
  <c r="A170" i="2"/>
  <c r="A1872" i="2"/>
  <c r="A1022" i="2"/>
  <c r="A1006" i="2"/>
  <c r="A234" i="2"/>
  <c r="A190" i="2"/>
  <c r="A2746" i="2"/>
  <c r="A2624" i="2"/>
  <c r="A1761" i="2"/>
  <c r="A1340" i="2"/>
  <c r="A2714" i="2"/>
  <c r="A2713" i="2"/>
  <c r="A1014" i="2"/>
  <c r="A1007" i="2"/>
  <c r="A988" i="2"/>
  <c r="A2934" i="2"/>
  <c r="A2806" i="2"/>
  <c r="A2797" i="2"/>
  <c r="A2787" i="2"/>
  <c r="A2782" i="2"/>
  <c r="A2776" i="2"/>
  <c r="A2759" i="2"/>
  <c r="A77" i="2"/>
  <c r="A61" i="2"/>
  <c r="A1305" i="2"/>
  <c r="A2779" i="2"/>
  <c r="A2752" i="2"/>
  <c r="A981" i="2"/>
  <c r="A743" i="2"/>
  <c r="A1888" i="2"/>
  <c r="A2754" i="2"/>
  <c r="A1187" i="2"/>
  <c r="A502" i="2"/>
  <c r="A494" i="2"/>
  <c r="A1710" i="2"/>
  <c r="A1647" i="2"/>
  <c r="A1639" i="2"/>
  <c r="A824" i="2"/>
  <c r="A1617" i="2"/>
  <c r="A1111" i="2"/>
  <c r="A2821" i="2"/>
  <c r="A2084" i="2"/>
  <c r="A3038" i="2"/>
  <c r="A1720" i="2"/>
  <c r="A2570" i="2"/>
  <c r="A2515" i="2"/>
  <c r="A2429" i="2"/>
  <c r="A2389" i="2"/>
  <c r="A2971" i="2"/>
  <c r="A2540" i="2"/>
  <c r="A2500" i="2"/>
  <c r="A2571" i="2"/>
  <c r="A2522" i="2"/>
  <c r="A2451" i="2"/>
  <c r="A2454" i="2"/>
  <c r="A2435" i="2"/>
  <c r="A2427" i="2"/>
  <c r="A2420" i="2"/>
  <c r="A2412" i="2"/>
  <c r="A2405" i="2"/>
  <c r="A2396" i="2"/>
  <c r="A296" i="2"/>
  <c r="A2316" i="2"/>
  <c r="A2369" i="2"/>
  <c r="A2317" i="2"/>
  <c r="A2267" i="2"/>
  <c r="A2257" i="2"/>
  <c r="A2245" i="2"/>
  <c r="A2184" i="2"/>
  <c r="A2109" i="2"/>
  <c r="A2010" i="2"/>
  <c r="A1874" i="2"/>
  <c r="A3042" i="2"/>
  <c r="A1564" i="2"/>
  <c r="A1510" i="2"/>
  <c r="A1456" i="2"/>
  <c r="A1542" i="2"/>
  <c r="A1466" i="2"/>
  <c r="A1509" i="2"/>
  <c r="A1418" i="2"/>
  <c r="A951" i="2"/>
  <c r="A875" i="2"/>
  <c r="A804" i="2"/>
  <c r="A2335" i="2"/>
  <c r="A893" i="2"/>
  <c r="A877" i="2"/>
  <c r="A863" i="2"/>
  <c r="A815" i="2"/>
  <c r="A298" i="2"/>
  <c r="A440" i="2"/>
  <c r="A416" i="2"/>
  <c r="A381" i="2"/>
  <c r="A2442" i="2"/>
  <c r="A328" i="2"/>
  <c r="A310" i="2"/>
  <c r="A282" i="2"/>
  <c r="A233" i="2"/>
  <c r="A124" i="2"/>
  <c r="A110" i="2"/>
  <c r="A115" i="2"/>
  <c r="A586" i="2"/>
  <c r="A2439" i="2"/>
  <c r="A285" i="2"/>
  <c r="A869" i="2"/>
  <c r="A800" i="2"/>
  <c r="A40" i="2"/>
  <c r="A78" i="2"/>
  <c r="A323" i="2"/>
  <c r="A3071" i="2"/>
  <c r="A3053" i="2"/>
  <c r="A3021" i="2"/>
  <c r="A2972" i="2"/>
  <c r="A2976" i="2"/>
  <c r="A2950" i="2"/>
  <c r="A3076" i="2"/>
  <c r="A3054" i="2"/>
  <c r="A3030" i="2"/>
  <c r="A2997" i="2"/>
  <c r="A2955" i="2"/>
  <c r="A2919" i="2"/>
  <c r="A2888" i="2"/>
  <c r="A2841" i="2"/>
  <c r="A2885" i="2"/>
  <c r="A2860" i="2"/>
  <c r="A2710" i="2"/>
  <c r="A2686" i="2"/>
  <c r="A2646" i="2"/>
  <c r="A2604" i="2"/>
  <c r="A2819" i="2"/>
  <c r="A2720" i="2"/>
  <c r="A2678" i="2"/>
  <c r="A829" i="2"/>
  <c r="A2614" i="2"/>
  <c r="A2822" i="2"/>
  <c r="A2718" i="2"/>
  <c r="A2696" i="2"/>
  <c r="A2672" i="2"/>
  <c r="A2638" i="2"/>
  <c r="A2301" i="2"/>
  <c r="A2293" i="2"/>
  <c r="A2285" i="2"/>
  <c r="A2277" i="2"/>
  <c r="A2252" i="2"/>
  <c r="A2247" i="2"/>
  <c r="A2239" i="2"/>
  <c r="A2231" i="2"/>
  <c r="A2223" i="2"/>
  <c r="A2215" i="2"/>
  <c r="A2207" i="2"/>
  <c r="A2199" i="2"/>
  <c r="A2191" i="2"/>
  <c r="A2183" i="2"/>
  <c r="A2175" i="2"/>
  <c r="A2167" i="2"/>
  <c r="A2148" i="2"/>
  <c r="A874" i="2"/>
  <c r="A2548" i="2"/>
  <c r="A2524" i="2"/>
  <c r="A2377" i="2"/>
  <c r="A2337" i="2"/>
  <c r="A2474" i="2"/>
  <c r="A2466" i="2"/>
  <c r="A2458" i="2"/>
  <c r="A2363" i="2"/>
  <c r="A2359" i="2"/>
  <c r="A2343" i="2"/>
  <c r="A2310" i="2"/>
  <c r="A2302" i="2"/>
  <c r="A2294" i="2"/>
  <c r="A2286" i="2"/>
  <c r="A2278" i="2"/>
  <c r="A2253" i="2"/>
  <c r="A2240" i="2"/>
  <c r="A2232" i="2"/>
  <c r="A2217" i="2"/>
  <c r="A2208" i="2"/>
  <c r="A2193" i="2"/>
  <c r="A2176" i="2"/>
  <c r="A2151" i="2"/>
  <c r="A2687" i="2"/>
  <c r="A2583" i="2"/>
  <c r="A2554" i="2"/>
  <c r="A2534" i="2"/>
  <c r="A2144" i="2"/>
  <c r="A3051" i="2"/>
  <c r="A2095" i="2"/>
  <c r="A2072" i="2"/>
  <c r="A2057" i="2"/>
  <c r="A2045" i="2"/>
  <c r="A2159" i="2"/>
  <c r="A2111" i="2"/>
  <c r="A2074" i="2"/>
  <c r="A2058" i="2"/>
  <c r="A2005" i="2"/>
  <c r="A1942" i="2"/>
  <c r="A1877" i="2"/>
  <c r="A1609" i="2"/>
  <c r="A1594" i="2"/>
  <c r="A1577" i="2"/>
  <c r="A1562" i="2"/>
  <c r="A1978" i="2"/>
  <c r="A1930" i="2"/>
  <c r="A1866" i="2"/>
  <c r="A1953" i="2"/>
  <c r="A1812" i="2"/>
  <c r="A1743" i="2"/>
  <c r="A1718" i="2"/>
  <c r="A1684" i="2"/>
  <c r="A1970" i="2"/>
  <c r="A1972" i="2"/>
  <c r="A1911" i="2"/>
  <c r="A1846" i="2"/>
  <c r="A1437" i="2"/>
  <c r="A1557" i="2"/>
  <c r="A1531" i="2"/>
  <c r="A1513" i="2"/>
  <c r="A1491" i="2"/>
  <c r="A1475" i="2"/>
  <c r="A1459" i="2"/>
  <c r="A1444" i="2"/>
  <c r="A1406" i="2"/>
  <c r="A1993" i="2"/>
  <c r="A1977" i="2"/>
  <c r="A1961" i="2"/>
  <c r="A1945" i="2"/>
  <c r="A1878" i="2"/>
  <c r="A1668" i="2"/>
  <c r="A1645" i="2"/>
  <c r="A1621" i="2"/>
  <c r="A1586" i="2"/>
  <c r="A1544" i="2"/>
  <c r="A1487" i="2"/>
  <c r="A1471" i="2"/>
  <c r="A1455" i="2"/>
  <c r="A1440" i="2"/>
  <c r="A1424" i="2"/>
  <c r="A1398" i="2"/>
  <c r="A1569" i="2"/>
  <c r="A1400" i="2"/>
  <c r="A1383" i="2"/>
  <c r="A1367" i="2"/>
  <c r="A1333" i="2"/>
  <c r="A1276" i="2"/>
  <c r="A1230" i="2"/>
  <c r="A1190" i="2"/>
  <c r="A1119" i="2"/>
  <c r="A1077" i="2"/>
  <c r="A723" i="2"/>
  <c r="A708" i="2"/>
  <c r="A701" i="2"/>
  <c r="A693" i="2"/>
  <c r="A2610" i="2"/>
  <c r="A671" i="2"/>
  <c r="A661" i="2"/>
  <c r="A654" i="2"/>
  <c r="A644" i="2"/>
  <c r="A623" i="2"/>
  <c r="A602" i="2"/>
  <c r="A592" i="2"/>
  <c r="A570" i="2"/>
  <c r="A560" i="2"/>
  <c r="A548" i="2"/>
  <c r="A541" i="2"/>
  <c r="A520" i="2"/>
  <c r="A2495" i="2"/>
  <c r="A508" i="2"/>
  <c r="A501" i="2"/>
  <c r="A493" i="2"/>
  <c r="A487" i="2"/>
  <c r="A481" i="2"/>
  <c r="A473" i="2"/>
  <c r="A465" i="2"/>
  <c r="A457" i="2"/>
  <c r="A433" i="2"/>
  <c r="A400" i="2"/>
  <c r="A382" i="2"/>
  <c r="A366" i="2"/>
  <c r="A349" i="2"/>
  <c r="A333" i="2"/>
  <c r="A288" i="2"/>
  <c r="A896" i="2"/>
  <c r="A880" i="2"/>
  <c r="A730" i="2"/>
  <c r="A720" i="2"/>
  <c r="A442" i="2"/>
  <c r="A426" i="2"/>
  <c r="A395" i="2"/>
  <c r="A350" i="2"/>
  <c r="A334" i="2"/>
  <c r="A311" i="2"/>
  <c r="A195" i="2"/>
  <c r="A59" i="2"/>
  <c r="A439" i="2"/>
  <c r="A406" i="2"/>
  <c r="A335" i="2"/>
  <c r="A277" i="2"/>
  <c r="A222" i="2"/>
  <c r="A2350" i="2"/>
  <c r="A88" i="2"/>
  <c r="A57" i="2"/>
  <c r="A31" i="2"/>
  <c r="A38" i="2"/>
  <c r="A380" i="2"/>
  <c r="A315" i="2"/>
  <c r="A125" i="2"/>
  <c r="A35" i="2"/>
  <c r="A427" i="2"/>
  <c r="A348" i="2"/>
  <c r="A302" i="2"/>
  <c r="A212" i="2"/>
  <c r="A69" i="2"/>
  <c r="A200" i="2"/>
  <c r="A28" i="2"/>
  <c r="A177" i="2"/>
  <c r="A2351" i="2"/>
  <c r="A32" i="2"/>
  <c r="A1034" i="2"/>
  <c r="A2866" i="2"/>
  <c r="A1500" i="2"/>
  <c r="A3033" i="2"/>
  <c r="A1904" i="2"/>
  <c r="A2918" i="2"/>
  <c r="A2883" i="2"/>
  <c r="A2742" i="2"/>
  <c r="A3061" i="2"/>
  <c r="A3020" i="2"/>
  <c r="A3011" i="2"/>
  <c r="A2917" i="2"/>
  <c r="A1502" i="2"/>
  <c r="A2865" i="2"/>
  <c r="A2086" i="2"/>
  <c r="A2680" i="2"/>
  <c r="A2641" i="2"/>
  <c r="A2508" i="2"/>
  <c r="A513" i="2"/>
  <c r="A2485" i="2"/>
  <c r="A2475" i="2"/>
  <c r="A2467" i="2"/>
  <c r="A2459" i="2"/>
  <c r="A2541" i="2"/>
  <c r="A2158" i="2"/>
  <c r="A2138" i="2"/>
  <c r="A2125" i="2"/>
  <c r="A2053" i="2"/>
  <c r="A2036" i="2"/>
  <c r="A1984" i="2"/>
  <c r="A1952" i="2"/>
  <c r="A2728" i="2"/>
  <c r="A2616" i="2"/>
  <c r="A2038" i="2"/>
  <c r="A1980" i="2"/>
  <c r="A1928" i="2"/>
  <c r="A3003" i="2"/>
  <c r="A2993" i="2"/>
  <c r="A1838" i="2"/>
  <c r="A1947" i="2"/>
  <c r="A3005" i="2"/>
  <c r="A1929" i="2"/>
  <c r="A1388" i="2"/>
  <c r="A1359" i="2"/>
  <c r="A1342" i="2"/>
  <c r="A1325" i="2"/>
  <c r="A1296" i="2"/>
  <c r="A1273" i="2"/>
  <c r="A1257" i="2"/>
  <c r="A1228" i="2"/>
  <c r="A1210" i="2"/>
  <c r="A1199" i="2"/>
  <c r="A1184" i="2"/>
  <c r="A1608" i="2"/>
  <c r="A1593" i="2"/>
  <c r="A2887" i="2"/>
  <c r="A1529" i="2"/>
  <c r="A1477" i="2"/>
  <c r="A1457" i="2"/>
  <c r="A1436" i="2"/>
  <c r="A1428" i="2"/>
  <c r="A1420" i="2"/>
  <c r="A1378" i="2"/>
  <c r="A1354" i="2"/>
  <c r="A1339" i="2"/>
  <c r="A1320" i="2"/>
  <c r="A1302" i="2"/>
  <c r="A1255" i="2"/>
  <c r="A1226" i="2"/>
  <c r="A1198" i="2"/>
  <c r="A1146" i="2"/>
  <c r="A1126" i="2"/>
  <c r="A1096" i="2"/>
  <c r="A1263" i="2"/>
  <c r="A1234" i="2"/>
  <c r="A1202" i="2"/>
  <c r="A1172" i="2"/>
  <c r="A1156" i="2"/>
  <c r="A1136" i="2"/>
  <c r="A1120" i="2"/>
  <c r="A1090" i="2"/>
  <c r="A941" i="2"/>
  <c r="A862" i="2"/>
  <c r="A850" i="2"/>
  <c r="A2640" i="2"/>
  <c r="A787" i="2"/>
  <c r="A662" i="2"/>
  <c r="A622" i="2"/>
  <c r="A2586" i="2"/>
  <c r="A2582" i="2"/>
  <c r="A591" i="2"/>
  <c r="A515" i="2"/>
  <c r="A273" i="2"/>
  <c r="A220" i="2"/>
  <c r="A94" i="2"/>
  <c r="A84" i="2"/>
  <c r="A74" i="2"/>
  <c r="A2340" i="2"/>
  <c r="A29" i="2"/>
  <c r="A736" i="2"/>
  <c r="A707" i="2"/>
  <c r="A700" i="2"/>
  <c r="A692" i="2"/>
  <c r="A678" i="2"/>
  <c r="A670" i="2"/>
  <c r="A630" i="2"/>
  <c r="A389" i="2"/>
  <c r="A354" i="2"/>
  <c r="A305" i="2"/>
  <c r="A207" i="2"/>
  <c r="A178" i="2"/>
  <c r="A145" i="2"/>
  <c r="A126" i="2"/>
  <c r="A95" i="2"/>
  <c r="A86" i="2"/>
  <c r="A882" i="2"/>
  <c r="A841" i="2"/>
  <c r="A813" i="2"/>
  <c r="A783" i="2"/>
  <c r="A751" i="2"/>
  <c r="A729" i="2"/>
  <c r="A557" i="2"/>
  <c r="A403" i="2"/>
  <c r="A360" i="2"/>
  <c r="A283" i="2"/>
  <c r="A236" i="2"/>
  <c r="A214" i="2"/>
  <c r="A174" i="2"/>
  <c r="A46" i="2"/>
  <c r="A26" i="2"/>
  <c r="A758" i="2"/>
  <c r="A147" i="2"/>
  <c r="A173" i="2"/>
  <c r="A2930" i="2"/>
  <c r="A2876" i="2"/>
  <c r="A2735" i="2"/>
  <c r="A3077" i="2"/>
  <c r="A3031" i="2"/>
  <c r="A2980" i="2"/>
  <c r="A2105" i="2"/>
  <c r="A2027" i="2"/>
  <c r="A1999" i="2"/>
  <c r="A1895" i="2"/>
  <c r="A1857" i="2"/>
  <c r="A1816" i="2"/>
  <c r="A2964" i="2"/>
  <c r="A1802" i="2"/>
  <c r="A1793" i="2"/>
  <c r="A2525" i="2"/>
  <c r="A2271" i="2"/>
  <c r="A2256" i="2"/>
  <c r="A1412" i="2"/>
  <c r="A1348" i="2"/>
  <c r="A1310" i="2"/>
  <c r="A1161" i="2"/>
  <c r="A2017" i="2"/>
  <c r="A1839" i="2"/>
  <c r="A1813" i="2"/>
  <c r="A2963" i="2"/>
  <c r="A1799" i="2"/>
  <c r="A1790" i="2"/>
  <c r="A1772" i="2"/>
  <c r="A1702" i="2"/>
  <c r="A1669" i="2"/>
  <c r="A1638" i="2"/>
  <c r="A2899" i="2"/>
  <c r="A1351" i="2"/>
  <c r="A1321" i="2"/>
  <c r="A1278" i="2"/>
  <c r="A2775" i="2"/>
  <c r="A1219" i="2"/>
  <c r="A1193" i="2"/>
  <c r="A1370" i="2"/>
  <c r="A1294" i="2"/>
  <c r="A1267" i="2"/>
  <c r="A1251" i="2"/>
  <c r="A1238" i="2"/>
  <c r="A1222" i="2"/>
  <c r="A1206" i="2"/>
  <c r="A1196" i="2"/>
  <c r="A1713" i="2"/>
  <c r="A1682" i="2"/>
  <c r="A1650" i="2"/>
  <c r="A1625" i="2"/>
  <c r="A1131" i="2"/>
  <c r="A1114" i="2"/>
  <c r="A1106" i="2"/>
  <c r="A1081" i="2"/>
  <c r="A1073" i="2"/>
  <c r="A1060" i="2"/>
  <c r="A1042" i="2"/>
  <c r="A953" i="2"/>
  <c r="A1164" i="2"/>
  <c r="A1095" i="2"/>
  <c r="A971" i="2"/>
  <c r="A938" i="2"/>
  <c r="A887" i="2"/>
  <c r="A843" i="2"/>
  <c r="A818" i="2"/>
  <c r="A805" i="2"/>
  <c r="A781" i="2"/>
  <c r="A761" i="2"/>
  <c r="A2599" i="2"/>
  <c r="A546" i="2"/>
  <c r="A482" i="2"/>
  <c r="A466" i="2"/>
  <c r="A458" i="2"/>
  <c r="A450" i="2"/>
  <c r="A352" i="2"/>
  <c r="A266" i="2"/>
  <c r="A201" i="2"/>
  <c r="A83" i="2"/>
  <c r="A902" i="2"/>
  <c r="A852" i="2"/>
  <c r="A812" i="2"/>
  <c r="A797" i="2"/>
  <c r="A773" i="2"/>
  <c r="A261" i="2"/>
  <c r="A2372" i="2"/>
  <c r="A2354" i="2"/>
  <c r="A47" i="2"/>
  <c r="A2854" i="2"/>
  <c r="A2798" i="2"/>
  <c r="A1889" i="2"/>
  <c r="A1760" i="2"/>
  <c r="A1751" i="2"/>
  <c r="A1715" i="2"/>
  <c r="A2788" i="2"/>
  <c r="A2750" i="2"/>
  <c r="A1731" i="2"/>
  <c r="A2814" i="2"/>
  <c r="A976" i="2"/>
  <c r="A929" i="2"/>
  <c r="A1636" i="2"/>
  <c r="A1074" i="2"/>
  <c r="A980" i="2"/>
  <c r="A886" i="2"/>
  <c r="A786" i="2"/>
  <c r="A169" i="2"/>
  <c r="A256" i="2"/>
  <c r="A778" i="2"/>
  <c r="A164" i="2"/>
  <c r="A254" i="2"/>
  <c r="A803" i="2"/>
  <c r="A2047" i="2"/>
  <c r="A1127" i="2"/>
  <c r="A1020" i="2"/>
  <c r="A1011" i="2"/>
  <c r="A2705" i="2"/>
  <c r="A993" i="2"/>
  <c r="A770" i="2"/>
  <c r="A211" i="2"/>
  <c r="A2729" i="2"/>
  <c r="A318" i="2"/>
  <c r="A1759" i="2"/>
  <c r="A1750" i="2"/>
  <c r="A1149" i="2"/>
  <c r="A1021" i="2"/>
  <c r="A2707" i="2"/>
  <c r="A996" i="2"/>
  <c r="A2804" i="2"/>
  <c r="A2780" i="2"/>
  <c r="A2772" i="2"/>
  <c r="A2031" i="2"/>
  <c r="A2033" i="2"/>
  <c r="A777" i="2"/>
  <c r="A519" i="2"/>
  <c r="A75" i="2"/>
  <c r="A67" i="2"/>
  <c r="A52" i="2"/>
  <c r="A2805" i="2"/>
  <c r="A2774" i="2"/>
  <c r="A2748" i="2"/>
  <c r="A1771" i="2"/>
  <c r="A1091" i="2"/>
  <c r="A977" i="2"/>
  <c r="A739" i="2"/>
  <c r="A2751" i="2"/>
  <c r="A2695" i="2"/>
  <c r="A2657" i="2"/>
  <c r="A2063" i="2"/>
  <c r="A307" i="2"/>
  <c r="A500" i="2"/>
  <c r="A2059" i="2"/>
  <c r="A2916" i="2"/>
  <c r="A1701" i="2"/>
  <c r="A1692" i="2"/>
  <c r="A25" i="2"/>
  <c r="A1109" i="2"/>
  <c r="A3066" i="2"/>
  <c r="A2981" i="2"/>
  <c r="A297" i="2"/>
  <c r="A2528" i="2"/>
  <c r="A2532" i="2"/>
  <c r="A2441" i="2"/>
  <c r="A2414" i="2"/>
  <c r="A2375" i="2"/>
  <c r="A3013" i="2"/>
  <c r="A3024" i="2"/>
  <c r="A2743" i="2"/>
  <c r="A3048" i="2"/>
  <c r="A2991" i="2"/>
  <c r="A2927" i="2"/>
  <c r="A2898" i="2"/>
  <c r="A2738" i="2"/>
  <c r="A832" i="2"/>
  <c r="A2597" i="2"/>
  <c r="A2499" i="2"/>
  <c r="A2552" i="2"/>
  <c r="A2518" i="2"/>
  <c r="A2440" i="2"/>
  <c r="A2470" i="2"/>
  <c r="A2449" i="2"/>
  <c r="A2434" i="2"/>
  <c r="A2426" i="2"/>
  <c r="A2419" i="2"/>
  <c r="A2411" i="2"/>
  <c r="A2404" i="2"/>
  <c r="A2395" i="2"/>
  <c r="A2374" i="2"/>
  <c r="A2353" i="2"/>
  <c r="A2313" i="2"/>
  <c r="A2264" i="2"/>
  <c r="A3079" i="2"/>
  <c r="A2224" i="2"/>
  <c r="A2097" i="2"/>
  <c r="A1974" i="2"/>
  <c r="A1858" i="2"/>
  <c r="A1611" i="2"/>
  <c r="A1556" i="2"/>
  <c r="A1496" i="2"/>
  <c r="A1449" i="2"/>
  <c r="A1610" i="2"/>
  <c r="A1505" i="2"/>
  <c r="A967" i="2"/>
  <c r="A934" i="2"/>
  <c r="A923" i="2"/>
  <c r="A853" i="2"/>
  <c r="A796" i="2"/>
  <c r="A925" i="2"/>
  <c r="A889" i="2"/>
  <c r="A2671" i="2"/>
  <c r="A851" i="2"/>
  <c r="A785" i="2"/>
  <c r="A449" i="2"/>
  <c r="A432" i="2"/>
  <c r="A399" i="2"/>
  <c r="A376" i="2"/>
  <c r="A347" i="2"/>
  <c r="A321" i="2"/>
  <c r="A295" i="2"/>
  <c r="A2384" i="2"/>
  <c r="A228" i="2"/>
  <c r="A121" i="2"/>
  <c r="A106" i="2"/>
  <c r="A111" i="2"/>
  <c r="A313" i="2"/>
  <c r="A280" i="2"/>
  <c r="A858" i="2"/>
  <c r="A793" i="2"/>
  <c r="A2558" i="2"/>
  <c r="A467" i="2"/>
  <c r="A24" i="2"/>
  <c r="A12" i="2"/>
  <c r="A2490" i="2"/>
  <c r="A2605" i="2"/>
  <c r="A3063" i="2"/>
  <c r="A2903" i="2"/>
  <c r="A1831" i="2"/>
  <c r="A2944" i="2"/>
  <c r="A3068" i="2"/>
  <c r="A3017" i="2"/>
  <c r="A2974" i="2"/>
  <c r="A2952" i="2"/>
  <c r="A2937" i="2"/>
  <c r="A2912" i="2"/>
  <c r="A2878" i="2"/>
  <c r="A2840" i="2"/>
  <c r="A2875" i="2"/>
  <c r="A1499" i="2"/>
  <c r="A2723" i="2"/>
  <c r="A2703" i="2"/>
  <c r="A2632" i="2"/>
  <c r="A1521" i="2"/>
  <c r="A2810" i="2"/>
  <c r="A2716" i="2"/>
  <c r="A2692" i="2"/>
  <c r="A2644" i="2"/>
  <c r="A2607" i="2"/>
  <c r="A1498" i="2"/>
  <c r="A2811" i="2"/>
  <c r="A2689" i="2"/>
  <c r="A2655" i="2"/>
  <c r="A2299" i="2"/>
  <c r="A2291" i="2"/>
  <c r="A2283" i="2"/>
  <c r="A2269" i="2"/>
  <c r="A2244" i="2"/>
  <c r="A2237" i="2"/>
  <c r="A2229" i="2"/>
  <c r="A2221" i="2"/>
  <c r="A2213" i="2"/>
  <c r="A2205" i="2"/>
  <c r="A2197" i="2"/>
  <c r="A2189" i="2"/>
  <c r="A2181" i="2"/>
  <c r="A2173" i="2"/>
  <c r="A3057" i="2"/>
  <c r="A2140" i="2"/>
  <c r="A2659" i="2"/>
  <c r="A2576" i="2"/>
  <c r="A2545" i="2"/>
  <c r="A2450" i="2"/>
  <c r="A2370" i="2"/>
  <c r="A2356" i="2"/>
  <c r="A2331" i="2"/>
  <c r="A2472" i="2"/>
  <c r="A2464" i="2"/>
  <c r="A2448" i="2"/>
  <c r="A2376" i="2"/>
  <c r="A2357" i="2"/>
  <c r="A2336" i="2"/>
  <c r="A2308" i="2"/>
  <c r="A2300" i="2"/>
  <c r="A2292" i="2"/>
  <c r="A2284" i="2"/>
  <c r="A2273" i="2"/>
  <c r="A3070" i="2"/>
  <c r="A2246" i="2"/>
  <c r="A2238" i="2"/>
  <c r="A2230" i="2"/>
  <c r="A2214" i="2"/>
  <c r="A2206" i="2"/>
  <c r="A2198" i="2"/>
  <c r="A2190" i="2"/>
  <c r="A2182" i="2"/>
  <c r="A2174" i="2"/>
  <c r="A2166" i="2"/>
  <c r="A2135" i="2"/>
  <c r="A2647" i="2"/>
  <c r="A2547" i="2"/>
  <c r="A2521" i="2"/>
  <c r="A2126" i="2"/>
  <c r="A2132" i="2"/>
  <c r="A2106" i="2"/>
  <c r="A2094" i="2"/>
  <c r="A2068" i="2"/>
  <c r="A2056" i="2"/>
  <c r="A2034" i="2"/>
  <c r="A2155" i="2"/>
  <c r="A2108" i="2"/>
  <c r="A2070" i="2"/>
  <c r="A2054" i="2"/>
  <c r="A1990" i="2"/>
  <c r="A1926" i="2"/>
  <c r="A1862" i="2"/>
  <c r="A1575" i="2"/>
  <c r="A1559" i="2"/>
  <c r="A1962" i="2"/>
  <c r="A1881" i="2"/>
  <c r="A1853" i="2"/>
  <c r="A1951" i="2"/>
  <c r="A1803" i="2"/>
  <c r="A1738" i="2"/>
  <c r="A1703" i="2"/>
  <c r="A2004" i="2"/>
  <c r="A1954" i="2"/>
  <c r="A1992" i="2"/>
  <c r="A1960" i="2"/>
  <c r="A1909" i="2"/>
  <c r="A1612" i="2"/>
  <c r="A1595" i="2"/>
  <c r="A1527" i="2"/>
  <c r="A1470" i="2"/>
  <c r="A1454" i="2"/>
  <c r="A1376" i="2"/>
  <c r="A1991" i="2"/>
  <c r="A1975" i="2"/>
  <c r="A1959" i="2"/>
  <c r="A1943" i="2"/>
  <c r="A1850" i="2"/>
  <c r="A1634" i="2"/>
  <c r="A1613" i="2"/>
  <c r="A1581" i="2"/>
  <c r="A1539" i="2"/>
  <c r="A1482" i="2"/>
  <c r="A1451" i="2"/>
  <c r="A1538" i="2"/>
  <c r="A1415" i="2"/>
  <c r="A1394" i="2"/>
  <c r="A1377" i="2"/>
  <c r="A1363" i="2"/>
  <c r="A1426" i="2"/>
  <c r="A1395" i="2"/>
  <c r="A1379" i="2"/>
  <c r="A1364" i="2"/>
  <c r="A1329" i="2"/>
  <c r="A1260" i="2"/>
  <c r="A1212" i="2"/>
  <c r="A1176" i="2"/>
  <c r="A1147" i="2"/>
  <c r="A1117" i="2"/>
  <c r="A714" i="2"/>
  <c r="A2615" i="2"/>
  <c r="A699" i="2"/>
  <c r="A691" i="2"/>
  <c r="A677" i="2"/>
  <c r="A669" i="2"/>
  <c r="A652" i="2"/>
  <c r="A643" i="2"/>
  <c r="A635" i="2"/>
  <c r="A629" i="2"/>
  <c r="A621" i="2"/>
  <c r="A613" i="2"/>
  <c r="A590" i="2"/>
  <c r="A569" i="2"/>
  <c r="A558" i="2"/>
  <c r="A552" i="2"/>
  <c r="A547" i="2"/>
  <c r="A2527" i="2"/>
  <c r="A533" i="2"/>
  <c r="A2504" i="2"/>
  <c r="A514" i="2"/>
  <c r="A507" i="2"/>
  <c r="A499" i="2"/>
  <c r="A486" i="2"/>
  <c r="A479" i="2"/>
  <c r="A471" i="2"/>
  <c r="A463" i="2"/>
  <c r="A455" i="2"/>
  <c r="A429" i="2"/>
  <c r="A413" i="2"/>
  <c r="A2452" i="2"/>
  <c r="A378" i="2"/>
  <c r="A362" i="2"/>
  <c r="A345" i="2"/>
  <c r="A329" i="2"/>
  <c r="A942" i="2"/>
  <c r="A892" i="2"/>
  <c r="A876" i="2"/>
  <c r="A728" i="2"/>
  <c r="A438" i="2"/>
  <c r="A422" i="2"/>
  <c r="A405" i="2"/>
  <c r="A391" i="2"/>
  <c r="A375" i="2"/>
  <c r="A359" i="2"/>
  <c r="A346" i="2"/>
  <c r="A330" i="2"/>
  <c r="A293" i="2"/>
  <c r="A144" i="2"/>
  <c r="A51" i="2"/>
  <c r="A431" i="2"/>
  <c r="A327" i="2"/>
  <c r="A274" i="2"/>
  <c r="A215" i="2"/>
  <c r="A112" i="2"/>
  <c r="A80" i="2"/>
  <c r="A49" i="2"/>
  <c r="A27" i="2"/>
  <c r="A21" i="2"/>
  <c r="A372" i="2"/>
  <c r="A2388" i="2"/>
  <c r="A134" i="2"/>
  <c r="A419" i="2"/>
  <c r="A339" i="2"/>
  <c r="A299" i="2"/>
  <c r="A206" i="2"/>
  <c r="A54" i="2"/>
  <c r="A192" i="2"/>
  <c r="A258" i="2"/>
  <c r="A168" i="2"/>
  <c r="A37" i="2"/>
  <c r="A746" i="2"/>
  <c r="A2908" i="2"/>
  <c r="A2862" i="2"/>
  <c r="A3049" i="2"/>
  <c r="A3027" i="2"/>
  <c r="A3012" i="2"/>
  <c r="A2994" i="2"/>
  <c r="A2979" i="2"/>
  <c r="A2959" i="2"/>
  <c r="A2931" i="2"/>
  <c r="A2915" i="2"/>
  <c r="A2880" i="2"/>
  <c r="A2839" i="2"/>
  <c r="A3055" i="2"/>
  <c r="A3018" i="2"/>
  <c r="A1922" i="2"/>
  <c r="A2940" i="2"/>
  <c r="A2907" i="2"/>
  <c r="A2832" i="2"/>
  <c r="A2120" i="2"/>
  <c r="A2110" i="2"/>
  <c r="A2073" i="2"/>
  <c r="A2628" i="2"/>
  <c r="A2492" i="2"/>
  <c r="A2483" i="2"/>
  <c r="A2473" i="2"/>
  <c r="A2465" i="2"/>
  <c r="A2535" i="2"/>
  <c r="A2154" i="2"/>
  <c r="A2141" i="2"/>
  <c r="A2121" i="2"/>
  <c r="A2113" i="2"/>
  <c r="A2077" i="2"/>
  <c r="A3032" i="2"/>
  <c r="A3028" i="2"/>
  <c r="A1982" i="2"/>
  <c r="A1950" i="2"/>
  <c r="A2701" i="2"/>
  <c r="A2611" i="2"/>
  <c r="A638" i="2"/>
  <c r="A2573" i="2"/>
  <c r="A2544" i="2"/>
  <c r="A2514" i="2"/>
  <c r="A2497" i="2"/>
  <c r="A2486" i="2"/>
  <c r="A2456" i="2"/>
  <c r="A2322" i="2"/>
  <c r="A2270" i="2"/>
  <c r="A2263" i="2"/>
  <c r="A2255" i="2"/>
  <c r="A2030" i="2"/>
  <c r="A1969" i="2"/>
  <c r="A1916" i="2"/>
  <c r="A3002" i="2"/>
  <c r="A1875" i="2"/>
  <c r="A2051" i="2"/>
  <c r="A1934" i="2"/>
  <c r="A1885" i="2"/>
  <c r="A2982" i="2"/>
  <c r="A1963" i="2"/>
  <c r="A1927" i="2"/>
  <c r="A1918" i="2"/>
  <c r="A1607" i="2"/>
  <c r="A1591" i="2"/>
  <c r="A1576" i="2"/>
  <c r="A1541" i="2"/>
  <c r="A1506" i="2"/>
  <c r="A1484" i="2"/>
  <c r="A1468" i="2"/>
  <c r="A1452" i="2"/>
  <c r="A1641" i="2"/>
  <c r="A1380" i="2"/>
  <c r="A1353" i="2"/>
  <c r="A1338" i="2"/>
  <c r="A1280" i="2"/>
  <c r="A1269" i="2"/>
  <c r="A1253" i="2"/>
  <c r="A1240" i="2"/>
  <c r="A1208" i="2"/>
  <c r="A2757" i="2"/>
  <c r="A1178" i="2"/>
  <c r="A1604" i="2"/>
  <c r="A1588" i="2"/>
  <c r="A1573" i="2"/>
  <c r="A1547" i="2"/>
  <c r="A1493" i="2"/>
  <c r="A1473" i="2"/>
  <c r="A1453" i="2"/>
  <c r="A1425" i="2"/>
  <c r="A1403" i="2"/>
  <c r="A1374" i="2"/>
  <c r="A1350" i="2"/>
  <c r="A1335" i="2"/>
  <c r="A1319" i="2"/>
  <c r="A1297" i="2"/>
  <c r="A1404" i="2"/>
  <c r="A1245" i="2"/>
  <c r="A1211" i="2"/>
  <c r="A1158" i="2"/>
  <c r="A1138" i="2"/>
  <c r="A1122" i="2"/>
  <c r="A1092" i="2"/>
  <c r="A1249" i="2"/>
  <c r="A1221" i="2"/>
  <c r="A1195" i="2"/>
  <c r="A1169" i="2"/>
  <c r="A1152" i="2"/>
  <c r="A1132" i="2"/>
  <c r="A1102" i="2"/>
  <c r="A1085" i="2"/>
  <c r="A935" i="2"/>
  <c r="A895" i="2"/>
  <c r="A854" i="2"/>
  <c r="A845" i="2"/>
  <c r="A779" i="2"/>
  <c r="A2590" i="2"/>
  <c r="A620" i="2"/>
  <c r="A612" i="2"/>
  <c r="A607" i="2"/>
  <c r="A589" i="2"/>
  <c r="A269" i="2"/>
  <c r="A217" i="2"/>
  <c r="A92" i="2"/>
  <c r="A82" i="2"/>
  <c r="A70" i="2"/>
  <c r="A55" i="2"/>
  <c r="A756" i="2"/>
  <c r="A713" i="2"/>
  <c r="A706" i="2"/>
  <c r="A690" i="2"/>
  <c r="A676" i="2"/>
  <c r="A384" i="2"/>
  <c r="A343" i="2"/>
  <c r="A275" i="2"/>
  <c r="A171" i="2"/>
  <c r="A137" i="2"/>
  <c r="A108" i="2"/>
  <c r="A93" i="2"/>
  <c r="A85" i="2"/>
  <c r="A868" i="2"/>
  <c r="A835" i="2"/>
  <c r="A775" i="2"/>
  <c r="A745" i="2"/>
  <c r="A725" i="2"/>
  <c r="A563" i="2"/>
  <c r="A556" i="2"/>
  <c r="A392" i="2"/>
  <c r="A355" i="2"/>
  <c r="A265" i="2"/>
  <c r="A231" i="2"/>
  <c r="A205" i="2"/>
  <c r="A148" i="2"/>
  <c r="A44" i="2"/>
  <c r="A22" i="2"/>
  <c r="A7" i="2"/>
  <c r="A749" i="2"/>
  <c r="A757" i="2"/>
  <c r="A2897" i="2"/>
  <c r="A2868" i="2"/>
  <c r="A2731" i="2"/>
  <c r="A3073" i="2"/>
  <c r="A2978" i="2"/>
  <c r="A2847" i="2"/>
  <c r="A2835" i="2"/>
  <c r="A1893" i="2"/>
  <c r="A2093" i="2"/>
  <c r="A2016" i="2"/>
  <c r="A1997" i="2"/>
  <c r="A1886" i="2"/>
  <c r="A1856" i="2"/>
  <c r="A1814" i="2"/>
  <c r="A1807" i="2"/>
  <c r="A1791" i="2"/>
  <c r="A2008" i="2"/>
  <c r="A1399" i="2"/>
  <c r="A1341" i="2"/>
  <c r="A1298" i="2"/>
  <c r="A1153" i="2"/>
  <c r="A1837" i="2"/>
  <c r="A1811" i="2"/>
  <c r="A1805" i="2"/>
  <c r="A2956" i="2"/>
  <c r="A1789" i="2"/>
  <c r="A1778" i="2"/>
  <c r="A1766" i="2"/>
  <c r="A1693" i="2"/>
  <c r="A1662" i="2"/>
  <c r="A2901" i="2"/>
  <c r="A2817" i="2"/>
  <c r="A1311" i="2"/>
  <c r="A1275" i="2"/>
  <c r="A1243" i="2"/>
  <c r="A1209" i="2"/>
  <c r="A1183" i="2"/>
  <c r="A1337" i="2"/>
  <c r="A1279" i="2"/>
  <c r="A1262" i="2"/>
  <c r="A2771" i="2"/>
  <c r="A1233" i="2"/>
  <c r="A1215" i="2"/>
  <c r="A2763" i="2"/>
  <c r="A1981" i="2"/>
  <c r="A1706" i="2"/>
  <c r="A1673" i="2"/>
  <c r="A1642" i="2"/>
  <c r="A1618" i="2"/>
  <c r="A2734" i="2"/>
  <c r="A1112" i="2"/>
  <c r="A1105" i="2"/>
  <c r="A1079" i="2"/>
  <c r="A1067" i="2"/>
  <c r="A1058" i="2"/>
  <c r="A1040" i="2"/>
  <c r="A944" i="2"/>
  <c r="A1128" i="2"/>
  <c r="A1087" i="2"/>
  <c r="A945" i="2"/>
  <c r="A928" i="2"/>
  <c r="A2651" i="2"/>
  <c r="A774" i="2"/>
  <c r="A759" i="2"/>
  <c r="A2598" i="2"/>
  <c r="A544" i="2"/>
  <c r="A480" i="2"/>
  <c r="A472" i="2"/>
  <c r="A464" i="2"/>
  <c r="A456" i="2"/>
  <c r="A448" i="2"/>
  <c r="A249" i="2"/>
  <c r="A216" i="2"/>
  <c r="A199" i="2"/>
  <c r="A20" i="2"/>
  <c r="A3" i="2"/>
  <c r="A931" i="2"/>
  <c r="A849" i="2"/>
  <c r="A827" i="2"/>
  <c r="A810" i="2"/>
  <c r="A789" i="2"/>
  <c r="A766" i="2"/>
  <c r="A257" i="2"/>
  <c r="A189" i="2"/>
  <c r="A735" i="2"/>
  <c r="A140" i="2"/>
  <c r="A45" i="2"/>
  <c r="A2848" i="2"/>
  <c r="A2783" i="2"/>
  <c r="A527" i="2"/>
  <c r="A2020" i="2"/>
  <c r="A1964" i="2"/>
  <c r="A1882" i="2"/>
  <c r="A1749" i="2"/>
  <c r="A1726" i="2"/>
  <c r="A1696" i="2"/>
  <c r="A2851" i="2"/>
  <c r="A2071" i="2"/>
  <c r="A1824" i="2"/>
  <c r="A1764" i="2"/>
  <c r="A1352" i="2"/>
  <c r="A2761" i="2"/>
  <c r="A1941" i="2"/>
  <c r="A1648" i="2"/>
  <c r="A1632" i="2"/>
  <c r="A1384" i="2"/>
  <c r="A1080" i="2"/>
  <c r="A1059" i="2"/>
  <c r="A655" i="2"/>
  <c r="A578" i="2"/>
  <c r="A539" i="2"/>
  <c r="A531" i="2"/>
  <c r="A332" i="2"/>
  <c r="A188" i="2"/>
  <c r="A153" i="2"/>
  <c r="A224" i="2"/>
  <c r="A808" i="2"/>
  <c r="A776" i="2"/>
  <c r="A368" i="2"/>
  <c r="A150" i="2"/>
  <c r="A732" i="2"/>
  <c r="A2153" i="2"/>
  <c r="A2139" i="2"/>
  <c r="A2131" i="2"/>
  <c r="A2124" i="2"/>
  <c r="A1830" i="2"/>
  <c r="A1821" i="2"/>
  <c r="A795" i="2"/>
  <c r="A2037" i="2"/>
  <c r="A1083" i="2"/>
  <c r="A1025" i="2"/>
  <c r="A1018" i="2"/>
  <c r="A1010" i="2"/>
  <c r="A991" i="2"/>
  <c r="A978" i="2"/>
  <c r="A2683" i="2"/>
  <c r="A2627" i="2"/>
  <c r="A549" i="2"/>
  <c r="A267" i="2"/>
  <c r="A209" i="2"/>
  <c r="A132" i="2"/>
  <c r="A2803" i="2"/>
  <c r="A2770" i="2"/>
  <c r="A2079" i="2"/>
  <c r="A820" i="2"/>
  <c r="A1769" i="2"/>
  <c r="A1197" i="2"/>
  <c r="A1099" i="2"/>
  <c r="A1026" i="2"/>
  <c r="A2708" i="2"/>
  <c r="A992" i="2"/>
  <c r="A952" i="2"/>
  <c r="A2802" i="2"/>
  <c r="A1322" i="2"/>
  <c r="A1281" i="2"/>
  <c r="A2769" i="2"/>
  <c r="A1368" i="2"/>
  <c r="A871" i="2"/>
  <c r="A822" i="2"/>
  <c r="A81" i="2"/>
  <c r="A73" i="2"/>
  <c r="A65" i="2"/>
  <c r="A58" i="2"/>
  <c r="A50" i="2"/>
  <c r="A2800" i="2"/>
  <c r="A2785" i="2"/>
  <c r="A2766" i="2"/>
  <c r="A2745" i="2"/>
  <c r="A1855" i="2"/>
  <c r="A986" i="2"/>
  <c r="A270" i="2"/>
  <c r="A840" i="2"/>
  <c r="A2693" i="2"/>
  <c r="A2681" i="2"/>
  <c r="A2673" i="2"/>
  <c r="A2654" i="2"/>
  <c r="A304" i="2"/>
  <c r="A2902" i="2"/>
  <c r="A1901" i="2"/>
  <c r="A506" i="2"/>
  <c r="A498" i="2"/>
  <c r="A490" i="2"/>
  <c r="A1723" i="2"/>
  <c r="A1714" i="2"/>
  <c r="A1707" i="2"/>
  <c r="A1699" i="2"/>
  <c r="A1691" i="2"/>
  <c r="A1683" i="2"/>
  <c r="A1674" i="2"/>
  <c r="A1666" i="2"/>
  <c r="A1659" i="2"/>
  <c r="A1651" i="2"/>
  <c r="A1643" i="2"/>
  <c r="A1635" i="2"/>
  <c r="A2652" i="2"/>
  <c r="A2629" i="2"/>
  <c r="A2433" i="2"/>
  <c r="A2425" i="2"/>
  <c r="A2418" i="2"/>
  <c r="A2410" i="2"/>
  <c r="A2403" i="2"/>
  <c r="A2394" i="2"/>
  <c r="A1445" i="2"/>
  <c r="A2825" i="2"/>
  <c r="A2618" i="2"/>
  <c r="A2595" i="2"/>
  <c r="A2572" i="2"/>
  <c r="A2390" i="2"/>
  <c r="A2364" i="2"/>
  <c r="A2348" i="2"/>
  <c r="A2323" i="2"/>
  <c r="A2551" i="2"/>
  <c r="A2511" i="2"/>
  <c r="A2438" i="2"/>
  <c r="A2430" i="2"/>
  <c r="A2423" i="2"/>
  <c r="A2415" i="2"/>
  <c r="A2407" i="2"/>
  <c r="A2399" i="2"/>
  <c r="A2391" i="2"/>
  <c r="A1107" i="2"/>
  <c r="A3062" i="2"/>
  <c r="A3019" i="2"/>
  <c r="A2973" i="2"/>
  <c r="A2721" i="2"/>
  <c r="A2509" i="2"/>
  <c r="A2478" i="2"/>
  <c r="A2422" i="2"/>
  <c r="A2333" i="2"/>
  <c r="A119" i="2"/>
  <c r="A2989" i="2"/>
  <c r="A2913" i="2"/>
  <c r="A2717" i="2"/>
  <c r="A2986" i="2"/>
  <c r="A3074" i="2"/>
  <c r="A2977" i="2"/>
  <c r="A2921" i="2"/>
  <c r="A2890" i="2"/>
  <c r="A2914" i="2"/>
  <c r="A2737" i="2"/>
  <c r="A2577" i="2"/>
  <c r="A2600" i="2"/>
  <c r="A2533" i="2"/>
  <c r="A525" i="2"/>
  <c r="A2580" i="2"/>
  <c r="A2550" i="2"/>
  <c r="A2516" i="2"/>
  <c r="A2488" i="2"/>
  <c r="A2445" i="2"/>
  <c r="A2432" i="2"/>
  <c r="A2424" i="2"/>
  <c r="A2417" i="2"/>
  <c r="A2409" i="2"/>
  <c r="A2402" i="2"/>
  <c r="A2393" i="2"/>
  <c r="A2358" i="2"/>
  <c r="A2345" i="2"/>
  <c r="A2318" i="2"/>
  <c r="A2272" i="2"/>
  <c r="A2309" i="2"/>
  <c r="A2220" i="2"/>
  <c r="A2168" i="2"/>
  <c r="A2029" i="2"/>
  <c r="A1925" i="2"/>
  <c r="A1852" i="2"/>
  <c r="A1545" i="2"/>
  <c r="A1488" i="2"/>
  <c r="A1605" i="2"/>
  <c r="A1504" i="2"/>
  <c r="A1590" i="2"/>
  <c r="A1495" i="2"/>
  <c r="A943" i="2"/>
  <c r="A2679" i="2"/>
  <c r="A755" i="2"/>
  <c r="A921" i="2"/>
  <c r="A885" i="2"/>
  <c r="A768" i="2"/>
  <c r="A837" i="2"/>
  <c r="A742" i="2"/>
  <c r="A445" i="2"/>
  <c r="A428" i="2"/>
  <c r="A396" i="2"/>
  <c r="A369" i="2"/>
  <c r="A344" i="2"/>
  <c r="A317" i="2"/>
  <c r="A291" i="2"/>
  <c r="A272" i="2"/>
  <c r="A166" i="2"/>
  <c r="A118" i="2"/>
  <c r="A103" i="2"/>
  <c r="A107" i="2"/>
  <c r="A618" i="2"/>
  <c r="A2561" i="2"/>
  <c r="A294" i="2"/>
  <c r="A836" i="2"/>
  <c r="A784" i="2"/>
  <c r="A2355" i="2"/>
  <c r="A2592" i="2"/>
  <c r="A3060" i="2"/>
  <c r="A2998" i="2"/>
  <c r="A2891" i="2"/>
  <c r="A2961" i="2"/>
  <c r="A3064" i="2"/>
  <c r="A3044" i="2"/>
  <c r="A3010" i="2"/>
  <c r="A2965" i="2"/>
  <c r="A2951" i="2"/>
  <c r="A2929" i="2"/>
  <c r="A2909" i="2"/>
  <c r="A2836" i="2"/>
  <c r="A2842" i="2"/>
  <c r="A2719" i="2"/>
  <c r="A2699" i="2"/>
  <c r="A2670" i="2"/>
  <c r="A2620" i="2"/>
  <c r="A2830" i="2"/>
  <c r="A1139" i="2"/>
  <c r="A2711" i="2"/>
  <c r="A2685" i="2"/>
  <c r="A2660" i="2"/>
  <c r="A2631" i="2"/>
  <c r="A2601" i="2"/>
  <c r="A2834" i="2"/>
  <c r="A2795" i="2"/>
  <c r="A2709" i="2"/>
  <c r="A2688" i="2"/>
  <c r="A2649" i="2"/>
  <c r="A2305" i="2"/>
  <c r="A2297" i="2"/>
  <c r="A2289" i="2"/>
  <c r="A2281" i="2"/>
  <c r="A2243" i="2"/>
  <c r="A2235" i="2"/>
  <c r="A2227" i="2"/>
  <c r="A2219" i="2"/>
  <c r="A2211" i="2"/>
  <c r="A2203" i="2"/>
  <c r="A2195" i="2"/>
  <c r="A2187" i="2"/>
  <c r="A2179" i="2"/>
  <c r="A2171" i="2"/>
  <c r="A2164" i="2"/>
  <c r="A2129" i="2"/>
  <c r="A2622" i="2"/>
  <c r="A2574" i="2"/>
  <c r="A2538" i="2"/>
  <c r="A2366" i="2"/>
  <c r="A2349" i="2"/>
  <c r="A2325" i="2"/>
  <c r="A2462" i="2"/>
  <c r="A2387" i="2"/>
  <c r="A2360" i="2"/>
  <c r="A2346" i="2"/>
  <c r="A2334" i="2"/>
  <c r="A2298" i="2"/>
  <c r="A2290" i="2"/>
  <c r="A2282" i="2"/>
  <c r="A2265" i="2"/>
  <c r="A2236" i="2"/>
  <c r="A2228" i="2"/>
  <c r="A2212" i="2"/>
  <c r="A2204" i="2"/>
  <c r="A2196" i="2"/>
  <c r="A2180" i="2"/>
  <c r="A2165" i="2"/>
  <c r="A2136" i="2"/>
  <c r="A2642" i="2"/>
  <c r="A2575" i="2"/>
  <c r="A2539" i="2"/>
  <c r="A2517" i="2"/>
  <c r="A2163" i="2"/>
  <c r="A2123" i="2"/>
  <c r="A2102" i="2"/>
  <c r="A2080" i="2"/>
  <c r="A2064" i="2"/>
  <c r="A2052" i="2"/>
  <c r="A2137" i="2"/>
  <c r="A2104" i="2"/>
  <c r="A2087" i="2"/>
  <c r="A2066" i="2"/>
  <c r="A2050" i="2"/>
  <c r="A2006" i="2"/>
  <c r="A1908" i="2"/>
  <c r="A1845" i="2"/>
  <c r="A1602" i="2"/>
  <c r="A1585" i="2"/>
  <c r="A1570" i="2"/>
  <c r="A1994" i="2"/>
  <c r="A1949" i="2"/>
  <c r="A1914" i="2"/>
  <c r="A1868" i="2"/>
  <c r="A1794" i="2"/>
  <c r="A1736" i="2"/>
  <c r="A1700" i="2"/>
  <c r="A2002" i="2"/>
  <c r="A1988" i="2"/>
  <c r="A1956" i="2"/>
  <c r="A1879" i="2"/>
  <c r="A1563" i="2"/>
  <c r="A1589" i="2"/>
  <c r="A1540" i="2"/>
  <c r="A1525" i="2"/>
  <c r="A1483" i="2"/>
  <c r="A1467" i="2"/>
  <c r="A1414" i="2"/>
  <c r="A1355" i="2"/>
  <c r="A1989" i="2"/>
  <c r="A1973" i="2"/>
  <c r="A1957" i="2"/>
  <c r="A1910" i="2"/>
  <c r="A1842" i="2"/>
  <c r="A1654" i="2"/>
  <c r="A1630" i="2"/>
  <c r="A2894" i="2"/>
  <c r="A1555" i="2"/>
  <c r="A1520" i="2"/>
  <c r="A1479" i="2"/>
  <c r="A1463" i="2"/>
  <c r="A1448" i="2"/>
  <c r="A1503" i="2"/>
  <c r="A1408" i="2"/>
  <c r="A1360" i="2"/>
  <c r="A1481" i="2"/>
  <c r="A1392" i="2"/>
  <c r="A1375" i="2"/>
  <c r="A1362" i="2"/>
  <c r="A1324" i="2"/>
  <c r="A1207" i="2"/>
  <c r="A1171" i="2"/>
  <c r="A1145" i="2"/>
  <c r="A1103" i="2"/>
  <c r="A712" i="2"/>
  <c r="A705" i="2"/>
  <c r="A697" i="2"/>
  <c r="A689" i="2"/>
  <c r="A675" i="2"/>
  <c r="A650" i="2"/>
  <c r="A633" i="2"/>
  <c r="A627" i="2"/>
  <c r="A619" i="2"/>
  <c r="A611" i="2"/>
  <c r="A606" i="2"/>
  <c r="A596" i="2"/>
  <c r="A588" i="2"/>
  <c r="A579" i="2"/>
  <c r="A564" i="2"/>
  <c r="A551" i="2"/>
  <c r="A545" i="2"/>
  <c r="A538" i="2"/>
  <c r="A532" i="2"/>
  <c r="A2506" i="2"/>
  <c r="A512" i="2"/>
  <c r="A505" i="2"/>
  <c r="A497" i="2"/>
  <c r="A491" i="2"/>
  <c r="A485" i="2"/>
  <c r="A477" i="2"/>
  <c r="A469" i="2"/>
  <c r="A461" i="2"/>
  <c r="A453" i="2"/>
  <c r="A441" i="2"/>
  <c r="A425" i="2"/>
  <c r="A408" i="2"/>
  <c r="A390" i="2"/>
  <c r="A374" i="2"/>
  <c r="A358" i="2"/>
  <c r="A341" i="2"/>
  <c r="A924" i="2"/>
  <c r="A906" i="2"/>
  <c r="A888" i="2"/>
  <c r="A872" i="2"/>
  <c r="A724" i="2"/>
  <c r="A434" i="2"/>
  <c r="A418" i="2"/>
  <c r="A401" i="2"/>
  <c r="A387" i="2"/>
  <c r="A371" i="2"/>
  <c r="A357" i="2"/>
  <c r="A342" i="2"/>
  <c r="A292" i="2"/>
  <c r="A66" i="2"/>
  <c r="A43" i="2"/>
  <c r="A423" i="2"/>
  <c r="A351" i="2"/>
  <c r="A2401" i="2"/>
  <c r="A268" i="2"/>
  <c r="A109" i="2"/>
  <c r="A72" i="2"/>
  <c r="A41" i="2"/>
  <c r="A14" i="2"/>
  <c r="A19" i="2"/>
  <c r="A364" i="2"/>
  <c r="A251" i="2"/>
  <c r="A131" i="2"/>
  <c r="A116" i="2"/>
  <c r="A443" i="2"/>
  <c r="A2479" i="2"/>
  <c r="A331" i="2"/>
  <c r="A259" i="2"/>
  <c r="A104" i="2"/>
  <c r="A250" i="2"/>
  <c r="A2361" i="2"/>
  <c r="A229" i="2"/>
  <c r="A151" i="2"/>
  <c r="A33" i="2"/>
  <c r="A2667" i="2"/>
  <c r="A2856" i="2"/>
  <c r="A3023" i="2"/>
  <c r="A1924" i="2"/>
  <c r="A2948" i="2"/>
  <c r="A2928" i="2"/>
  <c r="A2905" i="2"/>
  <c r="A2867" i="2"/>
  <c r="A2828" i="2"/>
  <c r="A2732" i="2"/>
  <c r="A3029" i="2"/>
  <c r="A3016" i="2"/>
  <c r="A3009" i="2"/>
  <c r="A2933" i="2"/>
  <c r="A2892" i="2"/>
  <c r="A2829" i="2"/>
  <c r="A2118" i="2"/>
  <c r="A2103" i="2"/>
  <c r="A2658" i="2"/>
  <c r="A2625" i="2"/>
  <c r="A2489" i="2"/>
  <c r="A2481" i="2"/>
  <c r="A2471" i="2"/>
  <c r="A2463" i="2"/>
  <c r="A2579" i="2"/>
  <c r="A2531" i="2"/>
  <c r="A2146" i="2"/>
  <c r="A2145" i="2"/>
  <c r="A2119" i="2"/>
  <c r="A2107" i="2"/>
  <c r="A2069" i="2"/>
  <c r="A2042" i="2"/>
  <c r="A2000" i="2"/>
  <c r="A1968" i="2"/>
  <c r="A1940" i="2"/>
  <c r="A2608" i="2"/>
  <c r="A2588" i="2"/>
  <c r="A2563" i="2"/>
  <c r="A2507" i="2"/>
  <c r="A2493" i="2"/>
  <c r="A2484" i="2"/>
  <c r="A2453" i="2"/>
  <c r="A2276" i="2"/>
  <c r="A2268" i="2"/>
  <c r="A2261" i="2"/>
  <c r="A2067" i="2"/>
  <c r="A3025" i="2"/>
  <c r="A1967" i="2"/>
  <c r="A1906" i="2"/>
  <c r="A3001" i="2"/>
  <c r="A1869" i="2"/>
  <c r="A2026" i="2"/>
  <c r="A3008" i="2"/>
  <c r="A1870" i="2"/>
  <c r="A1948" i="2"/>
  <c r="A1863" i="2"/>
  <c r="A1603" i="2"/>
  <c r="A1587" i="2"/>
  <c r="A1572" i="2"/>
  <c r="A1537" i="2"/>
  <c r="A1522" i="2"/>
  <c r="A1480" i="2"/>
  <c r="A1464" i="2"/>
  <c r="A1937" i="2"/>
  <c r="A1372" i="2"/>
  <c r="A1349" i="2"/>
  <c r="A1334" i="2"/>
  <c r="A1308" i="2"/>
  <c r="A1265" i="2"/>
  <c r="A1250" i="2"/>
  <c r="A1220" i="2"/>
  <c r="A1204" i="2"/>
  <c r="A1194" i="2"/>
  <c r="A1174" i="2"/>
  <c r="A1601" i="2"/>
  <c r="A1584" i="2"/>
  <c r="A1565" i="2"/>
  <c r="A1543" i="2"/>
  <c r="A1489" i="2"/>
  <c r="A1469" i="2"/>
  <c r="A1446" i="2"/>
  <c r="A1432" i="2"/>
  <c r="A1423" i="2"/>
  <c r="A2820" i="2"/>
  <c r="A2801" i="2"/>
  <c r="A1346" i="2"/>
  <c r="A1331" i="2"/>
  <c r="A1274" i="2"/>
  <c r="A1242" i="2"/>
  <c r="A1182" i="2"/>
  <c r="A1154" i="2"/>
  <c r="A1134" i="2"/>
  <c r="A1104" i="2"/>
  <c r="A1088" i="2"/>
  <c r="A1216" i="2"/>
  <c r="A1191" i="2"/>
  <c r="A1163" i="2"/>
  <c r="A1129" i="2"/>
  <c r="A932" i="2"/>
  <c r="A879" i="2"/>
  <c r="A864" i="2"/>
  <c r="A771" i="2"/>
  <c r="A626" i="2"/>
  <c r="A610" i="2"/>
  <c r="A595" i="2"/>
  <c r="A511" i="2"/>
  <c r="A253" i="2"/>
  <c r="A203" i="2"/>
  <c r="A100" i="2"/>
  <c r="A90" i="2"/>
  <c r="A68" i="2"/>
  <c r="A53" i="2"/>
  <c r="A748" i="2"/>
  <c r="A711" i="2"/>
  <c r="A704" i="2"/>
  <c r="A696" i="2"/>
  <c r="A688" i="2"/>
  <c r="A634" i="2"/>
  <c r="A424" i="2"/>
  <c r="A262" i="2"/>
  <c r="A218" i="2"/>
  <c r="A197" i="2"/>
  <c r="A167" i="2"/>
  <c r="A133" i="2"/>
  <c r="A99" i="2"/>
  <c r="A91" i="2"/>
  <c r="A930" i="2"/>
  <c r="A857" i="2"/>
  <c r="A828" i="2"/>
  <c r="A767" i="2"/>
  <c r="A737" i="2"/>
  <c r="A722" i="2"/>
  <c r="A561" i="2"/>
  <c r="A436" i="2"/>
  <c r="A385" i="2"/>
  <c r="A340" i="2"/>
  <c r="A260" i="2"/>
  <c r="A226" i="2"/>
  <c r="A198" i="2"/>
  <c r="A42" i="2"/>
  <c r="A15" i="2"/>
  <c r="A2321" i="2"/>
  <c r="A264" i="2"/>
  <c r="A750" i="2"/>
  <c r="A2726" i="2"/>
  <c r="A3065" i="2"/>
  <c r="A3006" i="2"/>
  <c r="A2988" i="2"/>
  <c r="A2925" i="2"/>
  <c r="A2889" i="2"/>
  <c r="A1501" i="2"/>
  <c r="A1892" i="2"/>
  <c r="A2065" i="2"/>
  <c r="A1932" i="2"/>
  <c r="A1861" i="2"/>
  <c r="A1806" i="2"/>
  <c r="A2957" i="2"/>
  <c r="A1788" i="2"/>
  <c r="A1382" i="2"/>
  <c r="A1285" i="2"/>
  <c r="A1817" i="2"/>
  <c r="A1809" i="2"/>
  <c r="A1786" i="2"/>
  <c r="A1717" i="2"/>
  <c r="A1686" i="2"/>
  <c r="A1626" i="2"/>
  <c r="A1336" i="2"/>
  <c r="A1409" i="2"/>
  <c r="A1698" i="2"/>
  <c r="A1665" i="2"/>
  <c r="A1118" i="2"/>
  <c r="A1110" i="2"/>
  <c r="A1056" i="2"/>
  <c r="A1048" i="2"/>
  <c r="A861" i="2"/>
  <c r="A811" i="2"/>
  <c r="A791" i="2"/>
  <c r="A738" i="2"/>
  <c r="A642" i="2"/>
  <c r="A478" i="2"/>
  <c r="A470" i="2"/>
  <c r="A462" i="2"/>
  <c r="A454" i="2"/>
  <c r="A241" i="2"/>
  <c r="A149" i="2"/>
  <c r="A954" i="2"/>
  <c r="A844" i="2"/>
  <c r="A782" i="2"/>
  <c r="A764" i="2"/>
  <c r="A243" i="2"/>
  <c r="A179" i="2"/>
  <c r="A180" i="2"/>
  <c r="A2352" i="2"/>
  <c r="A2329" i="2"/>
  <c r="A2864" i="2"/>
  <c r="A1497" i="2"/>
  <c r="A2760" i="2"/>
  <c r="A2712" i="2"/>
  <c r="A2381" i="2"/>
  <c r="A163" i="2"/>
  <c r="A2342" i="2"/>
  <c r="A2101" i="2"/>
  <c r="A1985" i="2"/>
  <c r="A1936" i="2"/>
  <c r="A1873" i="2"/>
  <c r="A1756" i="2"/>
  <c r="A1747" i="2"/>
  <c r="A1739" i="2"/>
  <c r="A1734" i="2"/>
  <c r="A1724" i="2"/>
  <c r="A1708" i="2"/>
  <c r="A1695" i="2"/>
  <c r="A1675" i="2"/>
  <c r="A2893" i="2"/>
  <c r="A2823" i="2"/>
  <c r="A2730" i="2"/>
  <c r="A2049" i="2"/>
  <c r="A1965" i="2"/>
  <c r="A1835" i="2"/>
  <c r="A1826" i="2"/>
  <c r="A2749" i="2"/>
  <c r="A1742" i="2"/>
  <c r="A1735" i="2"/>
  <c r="A1727" i="2"/>
  <c r="A1574" i="2"/>
  <c r="A1271" i="2"/>
  <c r="A1093" i="2"/>
  <c r="A972" i="2"/>
  <c r="A894" i="2"/>
  <c r="A846" i="2"/>
  <c r="A1939" i="2"/>
  <c r="A1660" i="2"/>
  <c r="A1629" i="2"/>
  <c r="A1344" i="2"/>
  <c r="A1135" i="2"/>
  <c r="A1078" i="2"/>
  <c r="A1057" i="2"/>
  <c r="A949" i="2"/>
  <c r="A904" i="2"/>
  <c r="A847" i="2"/>
  <c r="A816" i="2"/>
  <c r="A769" i="2"/>
  <c r="A733" i="2"/>
  <c r="A653" i="2"/>
  <c r="A576" i="2"/>
  <c r="A528" i="2"/>
  <c r="A2380" i="2"/>
  <c r="A181" i="2"/>
  <c r="A135" i="2"/>
  <c r="A165" i="2"/>
  <c r="A806" i="2"/>
  <c r="A763" i="2"/>
  <c r="A238" i="2"/>
  <c r="A122" i="2"/>
  <c r="A833" i="2"/>
  <c r="A753" i="2"/>
  <c r="A397" i="2"/>
  <c r="A2879" i="2"/>
  <c r="A2161" i="2"/>
  <c r="A2147" i="2"/>
  <c r="A3056" i="2"/>
  <c r="A2133" i="2"/>
  <c r="A1819" i="2"/>
  <c r="A248" i="2"/>
  <c r="A1915" i="2"/>
  <c r="A1223" i="2"/>
  <c r="A1030" i="2"/>
  <c r="A1023" i="2"/>
  <c r="A1016" i="2"/>
  <c r="A1008" i="2"/>
  <c r="A1000" i="2"/>
  <c r="A989" i="2"/>
  <c r="A933" i="2"/>
  <c r="A553" i="2"/>
  <c r="A2529" i="2"/>
  <c r="A240" i="2"/>
  <c r="A204" i="2"/>
  <c r="A129" i="2"/>
  <c r="A1323" i="2"/>
  <c r="A2755" i="2"/>
  <c r="A2041" i="2"/>
  <c r="A754" i="2"/>
  <c r="A1762" i="2"/>
  <c r="A1755" i="2"/>
  <c r="A1188" i="2"/>
  <c r="A1032" i="2"/>
  <c r="A1024" i="2"/>
  <c r="A1017" i="2"/>
  <c r="A1009" i="2"/>
  <c r="A1004" i="2"/>
  <c r="A990" i="2"/>
  <c r="A939" i="2"/>
  <c r="A23" i="2"/>
  <c r="A2808" i="2"/>
  <c r="A2799" i="2"/>
  <c r="A2789" i="2"/>
  <c r="A2784" i="2"/>
  <c r="A2778" i="2"/>
  <c r="A2765" i="2"/>
  <c r="A1923" i="2"/>
  <c r="A1919" i="2"/>
  <c r="A1304" i="2"/>
  <c r="A860" i="2"/>
  <c r="A814" i="2"/>
  <c r="A523" i="2"/>
  <c r="A79" i="2"/>
  <c r="A71" i="2"/>
  <c r="A63" i="2"/>
  <c r="A48" i="2"/>
  <c r="A2796" i="2"/>
  <c r="A2781" i="2"/>
  <c r="A2758" i="2"/>
  <c r="A2736" i="2"/>
  <c r="A1770" i="2"/>
  <c r="A1763" i="2"/>
  <c r="A984" i="2"/>
  <c r="A859" i="2"/>
  <c r="A244" i="2"/>
  <c r="A210" i="2"/>
  <c r="A2756" i="2"/>
  <c r="A2747" i="2"/>
  <c r="A2691" i="2"/>
  <c r="A2661" i="2"/>
  <c r="A2519" i="2"/>
  <c r="A807" i="2"/>
  <c r="A2966" i="2"/>
  <c r="A1876" i="2"/>
  <c r="A948" i="2"/>
  <c r="A504" i="2"/>
  <c r="A496" i="2"/>
  <c r="A488" i="2"/>
  <c r="A1721" i="2"/>
  <c r="A1712" i="2"/>
  <c r="A1705" i="2"/>
  <c r="A1697" i="2"/>
  <c r="A1681" i="2"/>
  <c r="A1664" i="2"/>
  <c r="A1649" i="2"/>
  <c r="A1633" i="2"/>
  <c r="A2626" i="2"/>
  <c r="A2431" i="2"/>
  <c r="A2416" i="2"/>
  <c r="A2408" i="2"/>
  <c r="A2400" i="2"/>
  <c r="A2392" i="2"/>
  <c r="A1620" i="2"/>
  <c r="A1441" i="2"/>
  <c r="A1429" i="2"/>
  <c r="A1419" i="2"/>
  <c r="A2609" i="2"/>
  <c r="A2589" i="2"/>
  <c r="A2362" i="2"/>
  <c r="A2320" i="2"/>
  <c r="A2542" i="2"/>
  <c r="A2457" i="2"/>
  <c r="A2447" i="2"/>
  <c r="A2436" i="2"/>
  <c r="A2428" i="2"/>
  <c r="A2421" i="2"/>
  <c r="A2413" i="2"/>
  <c r="A2397" i="2"/>
  <c r="A1113" i="2"/>
  <c r="A2733" i="2"/>
  <c r="A324" i="2"/>
  <c r="A3078" i="2"/>
  <c r="A3058" i="2"/>
  <c r="A3015" i="2"/>
  <c r="A2936" i="2"/>
  <c r="A2306" i="2"/>
  <c r="A2304" i="2"/>
  <c r="A2114" i="2"/>
  <c r="L3067" i="2"/>
  <c r="S3067" i="2" s="1"/>
  <c r="T3067" i="2" s="1"/>
  <c r="F3067" i="2" s="1"/>
  <c r="L1443" i="2"/>
  <c r="S1443" i="2" s="1"/>
  <c r="T1443" i="2" s="1"/>
  <c r="L1785" i="2"/>
  <c r="S1785" i="2" s="1"/>
  <c r="T1785" i="2" s="1"/>
  <c r="F1785" i="2" s="1"/>
  <c r="L2061" i="2"/>
  <c r="S2061" i="2" s="1"/>
  <c r="T2061" i="2" s="1"/>
  <c r="F2061" i="2" s="1"/>
  <c r="T2021" i="2"/>
  <c r="F2021" i="2" s="1"/>
  <c r="L3034" i="2"/>
  <c r="S3034" i="2" s="1"/>
  <c r="N3034" i="2" s="1"/>
  <c r="T3034" i="2" s="1"/>
  <c r="P3034" i="2" s="1"/>
  <c r="F3034" i="2" s="1"/>
  <c r="L2012" i="2"/>
  <c r="S2012" i="2" s="1"/>
  <c r="L2013" i="2"/>
  <c r="S2013" i="2" s="1"/>
  <c r="T2013" i="2" s="1"/>
  <c r="L2023" i="2"/>
  <c r="S2023" i="2" s="1"/>
  <c r="L1871" i="2"/>
  <c r="S1871" i="2" s="1"/>
  <c r="T1871" i="2" s="1"/>
  <c r="F1871" i="2" s="1"/>
  <c r="L1900" i="2"/>
  <c r="S1900" i="2" s="1"/>
  <c r="T1900" i="2" s="1"/>
  <c r="L2315" i="2"/>
  <c r="S2315" i="2" s="1"/>
  <c r="T2315" i="2" s="1"/>
  <c r="F2315" i="2" s="1"/>
  <c r="L3035" i="2"/>
  <c r="S3035" i="2" s="1"/>
  <c r="N3035" i="2" s="1"/>
  <c r="T3035" i="2" s="1"/>
  <c r="F3035" i="2" s="1"/>
  <c r="L2923" i="2"/>
  <c r="S2923" i="2" s="1"/>
  <c r="T2923" i="2" s="1"/>
  <c r="F2923" i="2" s="1"/>
  <c r="L1784" i="2"/>
  <c r="S1784" i="2" s="1"/>
  <c r="T1784" i="2" s="1"/>
  <c r="F1784" i="2" s="1"/>
  <c r="L1774" i="2"/>
  <c r="S1774" i="2" s="1"/>
  <c r="T1774" i="2" s="1"/>
  <c r="L1619" i="2"/>
  <c r="S1619" i="2" s="1"/>
  <c r="T1619" i="2" s="1"/>
  <c r="F1619" i="2" s="1"/>
  <c r="L1560" i="2"/>
  <c r="S1560" i="2" s="1"/>
  <c r="T1560" i="2" s="1"/>
  <c r="F1560" i="2" s="1"/>
  <c r="L1644" i="2"/>
  <c r="S1644" i="2" s="1"/>
  <c r="T1644" i="2" s="1"/>
  <c r="F1644" i="2" s="1"/>
  <c r="L1776" i="2"/>
  <c r="S1776" i="2" s="1"/>
  <c r="T1776" i="2" s="1"/>
  <c r="P1776" i="2" s="1"/>
  <c r="F1776" i="2" s="1"/>
  <c r="L1397" i="2"/>
  <c r="S1397" i="2" s="1"/>
  <c r="T1397" i="2" s="1"/>
  <c r="F1397" i="2" s="1"/>
  <c r="L1031" i="2"/>
  <c r="S1031" i="2" s="1"/>
  <c r="T1031" i="2" s="1"/>
  <c r="L1365" i="2"/>
  <c r="S1365" i="2" s="1"/>
  <c r="T1365" i="2" s="1"/>
  <c r="F1365" i="2" s="1"/>
  <c r="L1039" i="2"/>
  <c r="S1039" i="2" s="1"/>
  <c r="T1039" i="2" s="1"/>
  <c r="P1039" i="2" s="1"/>
  <c r="F1039" i="2" s="1"/>
  <c r="L1371" i="2"/>
  <c r="S1371" i="2" s="1"/>
  <c r="T1371" i="2" s="1"/>
  <c r="F1371" i="2" s="1"/>
  <c r="L1416" i="2"/>
  <c r="S1416" i="2" s="1"/>
  <c r="T1416" i="2" s="1"/>
  <c r="F1416" i="2" s="1"/>
  <c r="L1343" i="2"/>
  <c r="S1343" i="2" s="1"/>
  <c r="T1343" i="2" s="1"/>
  <c r="F1343" i="2" s="1"/>
  <c r="L1049" i="2"/>
  <c r="S1049" i="2" s="1"/>
  <c r="L1236" i="2"/>
  <c r="S1236" i="2" s="1"/>
  <c r="T1236" i="2" s="1"/>
  <c r="F1236" i="2" s="1"/>
  <c r="L1248" i="2"/>
  <c r="S1248" i="2" s="1"/>
  <c r="T1248" i="2" s="1"/>
  <c r="P1248" i="2" s="1"/>
  <c r="F1248" i="2" s="1"/>
  <c r="L2744" i="2"/>
  <c r="S2744" i="2" s="1"/>
  <c r="T2744" i="2" s="1"/>
  <c r="F2744" i="2" s="1"/>
  <c r="L2725" i="2"/>
  <c r="S2725" i="2" s="1"/>
  <c r="N2725" i="2" s="1"/>
  <c r="T2725" i="2" s="1"/>
  <c r="F2725" i="2" s="1"/>
  <c r="L1235" i="2"/>
  <c r="S1235" i="2" s="1"/>
  <c r="T1235" i="2" s="1"/>
  <c r="F1235" i="2" s="1"/>
  <c r="L726" i="2"/>
  <c r="S726" i="2" s="1"/>
  <c r="N726" i="2" s="1"/>
  <c r="T726" i="2" s="1"/>
  <c r="L649" i="2"/>
  <c r="S649" i="2" s="1"/>
  <c r="T649" i="2" s="1"/>
  <c r="L718" i="2"/>
  <c r="S718" i="2" s="1"/>
  <c r="T718" i="2" s="1"/>
  <c r="F718" i="2" s="1"/>
  <c r="L716" i="2"/>
  <c r="S716" i="2" s="1"/>
  <c r="T716" i="2" s="1"/>
  <c r="F716" i="2" s="1"/>
  <c r="L912" i="2"/>
  <c r="S912" i="2" s="1"/>
  <c r="N912" i="2" s="1"/>
  <c r="T912" i="2" s="1"/>
  <c r="P912" i="2" s="1"/>
  <c r="F912" i="2" s="1"/>
  <c r="L914" i="2"/>
  <c r="S914" i="2" s="1"/>
  <c r="L683" i="2"/>
  <c r="S683" i="2" s="1"/>
  <c r="T683" i="2" s="1"/>
  <c r="F683" i="2" s="1"/>
  <c r="L651" i="2"/>
  <c r="S651" i="2" s="1"/>
  <c r="T651" i="2" s="1"/>
  <c r="F651" i="2" s="1"/>
  <c r="L668" i="2"/>
  <c r="S668" i="2" s="1"/>
  <c r="L721" i="2"/>
  <c r="S721" i="2" s="1"/>
  <c r="T721" i="2" s="1"/>
  <c r="F721" i="2" s="1"/>
  <c r="L322" i="2"/>
  <c r="S322" i="2" s="1"/>
  <c r="T322" i="2" s="1"/>
  <c r="P322" i="2" s="1"/>
  <c r="F322" i="2" s="1"/>
  <c r="L2510" i="2"/>
  <c r="S2510" i="2" s="1"/>
  <c r="L194" i="2"/>
  <c r="S194" i="2" s="1"/>
  <c r="T194" i="2" s="1"/>
  <c r="F194" i="2" s="1"/>
  <c r="L601" i="2"/>
  <c r="S601" i="2" s="1"/>
  <c r="T601" i="2" s="1"/>
  <c r="F601" i="2" s="1"/>
  <c r="L2581" i="2"/>
  <c r="S2581" i="2" s="1"/>
  <c r="T2581" i="2" s="1"/>
  <c r="F2581" i="2" s="1"/>
  <c r="K316" i="1"/>
  <c r="R316" i="1" s="1"/>
  <c r="S316" i="1" s="1"/>
  <c r="E316" i="1" s="1"/>
  <c r="K289" i="1"/>
  <c r="R289" i="1" s="1"/>
  <c r="S289" i="1" s="1"/>
  <c r="E289" i="1" s="1"/>
  <c r="K371" i="1"/>
  <c r="R371" i="1" s="1"/>
  <c r="S371" i="1" s="1"/>
  <c r="E371" i="1" s="1"/>
  <c r="K91" i="1"/>
  <c r="R91" i="1" s="1"/>
  <c r="S91" i="1" s="1"/>
  <c r="K21" i="1"/>
  <c r="R21" i="1" s="1"/>
  <c r="S21" i="1" s="1"/>
  <c r="E21" i="1" s="1"/>
  <c r="O383" i="1"/>
  <c r="E383" i="1" s="1"/>
  <c r="O249" i="1"/>
  <c r="E249" i="1" s="1"/>
  <c r="O34" i="1"/>
  <c r="E34" i="1" s="1"/>
  <c r="O124" i="1"/>
  <c r="E124" i="1" s="1"/>
  <c r="O317" i="1"/>
  <c r="E317" i="1" s="1"/>
  <c r="O49" i="1"/>
  <c r="E49" i="1" s="1"/>
  <c r="O342" i="1"/>
  <c r="E342" i="1" s="1"/>
  <c r="O332" i="1"/>
  <c r="E332" i="1" s="1"/>
  <c r="O314" i="1"/>
  <c r="O176" i="1"/>
  <c r="E176" i="1" s="1"/>
  <c r="O74" i="1"/>
  <c r="E74" i="1" s="1"/>
  <c r="O306" i="1"/>
  <c r="E306" i="1" s="1"/>
  <c r="O48" i="1"/>
  <c r="E48" i="1" s="1"/>
  <c r="O223" i="1"/>
  <c r="E223" i="1" s="1"/>
  <c r="O175" i="1"/>
  <c r="E175" i="1" s="1"/>
  <c r="M84" i="1"/>
  <c r="S84" i="1" s="1"/>
  <c r="E84" i="1" s="1"/>
  <c r="P970" i="2"/>
  <c r="F970" i="2" s="1"/>
  <c r="P965" i="2"/>
  <c r="F965" i="2" s="1"/>
  <c r="P2900" i="2"/>
  <c r="F2900" i="2" s="1"/>
  <c r="P1847" i="2"/>
  <c r="F1847" i="2" s="1"/>
  <c r="P3047" i="2"/>
  <c r="F3047" i="2" s="1"/>
  <c r="P1439" i="2"/>
  <c r="F1439" i="2" s="1"/>
  <c r="P1031" i="2"/>
  <c r="F1031" i="2" s="1"/>
  <c r="P1044" i="2"/>
  <c r="F1044" i="2" s="1"/>
  <c r="P2307" i="2"/>
  <c r="F2307" i="2" s="1"/>
  <c r="P2200" i="2"/>
  <c r="F2200" i="2" s="1"/>
  <c r="P2177" i="2"/>
  <c r="F2177" i="2" s="1"/>
  <c r="P2172" i="2"/>
  <c r="F2172" i="2" s="1"/>
  <c r="P2013" i="2"/>
  <c r="F2013" i="2" s="1"/>
  <c r="P1891" i="2"/>
  <c r="F1891" i="2" s="1"/>
  <c r="P2115" i="2"/>
  <c r="F2115" i="2" s="1"/>
  <c r="P1524" i="2"/>
  <c r="F1524" i="2" s="1"/>
  <c r="P1443" i="2"/>
  <c r="F1443" i="2" s="1"/>
  <c r="P1438" i="2"/>
  <c r="F1438" i="2" s="1"/>
  <c r="P2178" i="2"/>
  <c r="F2178" i="2" s="1"/>
  <c r="P1865" i="2"/>
  <c r="F1865" i="2" s="1"/>
  <c r="P2987" i="2"/>
  <c r="F2987" i="2" s="1"/>
  <c r="P1511" i="2"/>
  <c r="F1511" i="2" s="1"/>
  <c r="P1401" i="2"/>
  <c r="F1401" i="2" s="1"/>
  <c r="P1526" i="2"/>
  <c r="F1526" i="2" s="1"/>
  <c r="P3026" i="2"/>
  <c r="F3026" i="2" s="1"/>
  <c r="P2970" i="2"/>
  <c r="F2970" i="2" s="1"/>
  <c r="P3046" i="2"/>
  <c r="F3046" i="2" s="1"/>
  <c r="P2843" i="2"/>
  <c r="F2843" i="2" s="1"/>
  <c r="P3080" i="2"/>
  <c r="F3080" i="2" s="1"/>
  <c r="P2222" i="2"/>
  <c r="F2222" i="2" s="1"/>
  <c r="P1898" i="2"/>
  <c r="F1898" i="2" s="1"/>
  <c r="P1596" i="2"/>
  <c r="F1596" i="2" s="1"/>
  <c r="P1578" i="2"/>
  <c r="F1578" i="2" s="1"/>
  <c r="P1567" i="2"/>
  <c r="F1567" i="2" s="1"/>
  <c r="P2861" i="2"/>
  <c r="F2861" i="2" s="1"/>
  <c r="P2833" i="2"/>
  <c r="F2833" i="2" s="1"/>
  <c r="P1217" i="2"/>
  <c r="F1217" i="2" s="1"/>
  <c r="P2098" i="2"/>
  <c r="F2098" i="2" s="1"/>
  <c r="P1900" i="2"/>
  <c r="P1774" i="2"/>
  <c r="P1347" i="2"/>
  <c r="F1347" i="2" s="1"/>
  <c r="P2874" i="2"/>
  <c r="F2874" i="2" s="1"/>
  <c r="P2969" i="2"/>
  <c r="F2969" i="2" s="1"/>
  <c r="P1258" i="2"/>
  <c r="F1258" i="2" s="1"/>
  <c r="P1012" i="2"/>
  <c r="F1012" i="2" s="1"/>
  <c r="P1291" i="2"/>
  <c r="F1291" i="2" s="1"/>
  <c r="P1293" i="2"/>
  <c r="F1293" i="2" s="1"/>
  <c r="P731" i="2"/>
  <c r="F731" i="2" s="1"/>
  <c r="P2669" i="2"/>
  <c r="F2669" i="2" s="1"/>
  <c r="P2637" i="2"/>
  <c r="F2637" i="2" s="1"/>
  <c r="P2676" i="2"/>
  <c r="F2676" i="2" s="1"/>
  <c r="P839" i="2"/>
  <c r="F839" i="2" s="1"/>
  <c r="P726" i="2"/>
  <c r="F726" i="2" s="1"/>
  <c r="P2636" i="2"/>
  <c r="F2636" i="2" s="1"/>
  <c r="P2635" i="2"/>
  <c r="F2635" i="2" s="1"/>
  <c r="P870" i="2"/>
  <c r="F870" i="2" s="1"/>
  <c r="P913" i="2"/>
  <c r="F913" i="2" s="1"/>
  <c r="P969" i="2"/>
  <c r="F969" i="2" s="1"/>
  <c r="P955" i="2"/>
  <c r="F955" i="2" s="1"/>
  <c r="P2675" i="2"/>
  <c r="F2675" i="2" s="1"/>
  <c r="P830" i="2"/>
  <c r="F830" i="2" s="1"/>
  <c r="P2656" i="2"/>
  <c r="F2656" i="2" s="1"/>
  <c r="P2639" i="2"/>
  <c r="F2639" i="2" s="1"/>
  <c r="P2668" i="2"/>
  <c r="F2668" i="2" s="1"/>
  <c r="P2643" i="2"/>
  <c r="F2643" i="2" s="1"/>
  <c r="P680" i="2"/>
  <c r="F680" i="2" s="1"/>
  <c r="P616" i="2"/>
  <c r="F616" i="2" s="1"/>
  <c r="P614" i="2"/>
  <c r="F614" i="2" s="1"/>
  <c r="P649" i="2"/>
  <c r="P2593" i="2"/>
  <c r="F2593" i="2" s="1"/>
  <c r="P303" i="2"/>
  <c r="F303" i="2" s="1"/>
  <c r="P394" i="2"/>
  <c r="F394" i="2" s="1"/>
  <c r="P2443" i="2"/>
  <c r="F2443" i="2" s="1"/>
  <c r="P325" i="2"/>
  <c r="F325" i="2" s="1"/>
  <c r="P2347" i="2"/>
  <c r="F2347" i="2" s="1"/>
  <c r="P2526" i="2"/>
  <c r="F2526" i="2" s="1"/>
  <c r="P581" i="2"/>
  <c r="F581" i="2" s="1"/>
  <c r="P379" i="2"/>
  <c r="F379" i="2" s="1"/>
  <c r="P377" i="2"/>
  <c r="F377" i="2" s="1"/>
  <c r="P187" i="2"/>
  <c r="F187" i="2" s="1"/>
  <c r="P554" i="2"/>
  <c r="F554" i="2" s="1"/>
  <c r="P141" i="2"/>
  <c r="F141" i="2" s="1"/>
  <c r="P138" i="2"/>
  <c r="F138" i="2" s="1"/>
  <c r="P11" i="2"/>
  <c r="F11" i="2" s="1"/>
  <c r="N2312" i="2"/>
  <c r="T2312" i="2" s="1"/>
  <c r="F2312" i="2" s="1"/>
  <c r="N1313" i="2"/>
  <c r="T1313" i="2" s="1"/>
  <c r="F1313" i="2" s="1"/>
  <c r="N2677" i="2"/>
  <c r="T2677" i="2" s="1"/>
  <c r="N915" i="2"/>
  <c r="T915" i="2" s="1"/>
  <c r="F915" i="2" s="1"/>
  <c r="N914" i="2"/>
  <c r="N901" i="2"/>
  <c r="T901" i="2" s="1"/>
  <c r="P901" i="2" s="1"/>
  <c r="F901" i="2" s="1"/>
  <c r="N598" i="2"/>
  <c r="T598" i="2" s="1"/>
  <c r="N3043" i="2"/>
  <c r="T3043" i="2" s="1"/>
  <c r="F3043" i="2" s="1"/>
  <c r="N2812" i="2"/>
  <c r="N1224" i="2"/>
  <c r="T1224" i="2" s="1"/>
  <c r="F1224" i="2" s="1"/>
  <c r="N1049" i="2"/>
  <c r="N1606" i="2"/>
  <c r="T1606" i="2" s="1"/>
  <c r="N2326" i="2"/>
  <c r="T2326" i="2" s="1"/>
  <c r="N727" i="2"/>
  <c r="T727" i="2" s="1"/>
  <c r="N2520" i="2"/>
  <c r="T2520" i="2" s="1"/>
  <c r="N2040" i="2"/>
  <c r="T2040" i="2" s="1"/>
  <c r="F2040" i="2" s="1"/>
  <c r="N937" i="2"/>
  <c r="T937" i="2" s="1"/>
  <c r="F937" i="2" s="1"/>
  <c r="N909" i="2"/>
  <c r="N534" i="2"/>
  <c r="T534" i="2" s="1"/>
  <c r="N2513" i="2"/>
  <c r="T2513" i="2" s="1"/>
  <c r="F2513" i="2" s="1"/>
  <c r="N2503" i="2"/>
  <c r="T2503" i="2" s="1"/>
  <c r="N18" i="2"/>
  <c r="T18" i="2" s="1"/>
  <c r="N668" i="2"/>
  <c r="N2941" i="2"/>
  <c r="T2941" i="2" s="1"/>
  <c r="F2941" i="2" s="1"/>
  <c r="N686" i="2"/>
  <c r="T686" i="2" s="1"/>
  <c r="F686" i="2" s="1"/>
  <c r="N2023" i="2"/>
  <c r="N475" i="2"/>
  <c r="T475" i="2" s="1"/>
  <c r="N801" i="2"/>
  <c r="T801" i="2" s="1"/>
  <c r="N1921" i="2"/>
  <c r="T1921" i="2" s="1"/>
  <c r="F1921" i="2" s="1"/>
  <c r="N1168" i="2"/>
  <c r="T1168" i="2" s="1"/>
  <c r="F1168" i="2" s="1"/>
  <c r="N1833" i="2"/>
  <c r="T1833" i="2" s="1"/>
  <c r="F1833" i="2" s="1"/>
  <c r="N684" i="2"/>
  <c r="T684" i="2" s="1"/>
  <c r="F684" i="2" s="1"/>
  <c r="N1005" i="2"/>
  <c r="T1005" i="2" s="1"/>
  <c r="N1050" i="2"/>
  <c r="T1050" i="2" s="1"/>
  <c r="F1050" i="2" s="1"/>
  <c r="N309" i="2"/>
  <c r="T309" i="2" s="1"/>
  <c r="N2014" i="2"/>
  <c r="T2014" i="2" s="1"/>
  <c r="N2251" i="2"/>
  <c r="T2251" i="2" s="1"/>
  <c r="F2251" i="2" s="1"/>
  <c r="N2863" i="2"/>
  <c r="N2846" i="2"/>
  <c r="T2846" i="2" s="1"/>
  <c r="N1536" i="2"/>
  <c r="T1536" i="2" s="1"/>
  <c r="F1536" i="2" s="1"/>
  <c r="N326" i="2"/>
  <c r="T326" i="2" s="1"/>
  <c r="F326" i="2" s="1"/>
  <c r="N16" i="2"/>
  <c r="T16" i="2" s="1"/>
  <c r="P16" i="2" s="1"/>
  <c r="F16" i="2" s="1"/>
  <c r="N542" i="2"/>
  <c r="T542" i="2" s="1"/>
  <c r="F542" i="2" s="1"/>
  <c r="N2510" i="2"/>
  <c r="N2844" i="2"/>
  <c r="T2844" i="2" s="1"/>
  <c r="N2790" i="2"/>
  <c r="T2790" i="2" s="1"/>
  <c r="N1292" i="2"/>
  <c r="T1292" i="2" s="1"/>
  <c r="N1186" i="2"/>
  <c r="T1186" i="2" s="1"/>
  <c r="F1186" i="2" s="1"/>
  <c r="N2546" i="2"/>
  <c r="T2546" i="2" s="1"/>
  <c r="F2546" i="2" s="1"/>
  <c r="N1836" i="2"/>
  <c r="T1836" i="2" s="1"/>
  <c r="A2024" i="2"/>
  <c r="M47" i="1"/>
  <c r="S47" i="1" s="1"/>
  <c r="M5" i="1"/>
  <c r="S5" i="1" s="1"/>
  <c r="M72" i="1"/>
  <c r="S72" i="1" s="1"/>
  <c r="M4" i="1"/>
  <c r="S4" i="1" s="1"/>
  <c r="M102" i="1"/>
  <c r="S102" i="1" s="1"/>
  <c r="M29" i="1"/>
  <c r="S29" i="1" s="1"/>
  <c r="E29" i="1" s="1"/>
  <c r="M119" i="1"/>
  <c r="S119" i="1" s="1"/>
  <c r="E119" i="1" s="1"/>
  <c r="M101" i="1"/>
  <c r="S101" i="1" s="1"/>
  <c r="E101" i="1" s="1"/>
  <c r="M73" i="1"/>
  <c r="S73" i="1" s="1"/>
  <c r="E73" i="1" s="1"/>
  <c r="L2949" i="2"/>
  <c r="S2949" i="2" s="1"/>
  <c r="T2949" i="2" s="1"/>
  <c r="L1800" i="2"/>
  <c r="S1800" i="2" s="1"/>
  <c r="T1800" i="2" s="1"/>
  <c r="F1800" i="2" s="1"/>
  <c r="L717" i="2"/>
  <c r="S717" i="2" s="1"/>
  <c r="L2505" i="2"/>
  <c r="S2505" i="2" s="1"/>
  <c r="T2505" i="2" s="1"/>
  <c r="F2505" i="2" s="1"/>
  <c r="L582" i="2"/>
  <c r="S582" i="2" s="1"/>
  <c r="L2596" i="2"/>
  <c r="S2596" i="2" s="1"/>
  <c r="L615" i="2"/>
  <c r="S615" i="2" s="1"/>
  <c r="L608" i="2"/>
  <c r="S608" i="2" s="1"/>
  <c r="T608" i="2" s="1"/>
  <c r="F608" i="2" s="1"/>
  <c r="L584" i="2"/>
  <c r="S584" i="2" s="1"/>
  <c r="T584" i="2" s="1"/>
  <c r="F584" i="2" s="1"/>
  <c r="L2594" i="2"/>
  <c r="S2594" i="2" s="1"/>
  <c r="L2603" i="2"/>
  <c r="S2603" i="2" s="1"/>
  <c r="L2585" i="2"/>
  <c r="S2585" i="2" s="1"/>
  <c r="T2585" i="2" s="1"/>
  <c r="F2585" i="2" s="1"/>
  <c r="L1775" i="2"/>
  <c r="S1775" i="2" s="1"/>
  <c r="T1775" i="2" s="1"/>
  <c r="L1019" i="2"/>
  <c r="S1019" i="2" s="1"/>
  <c r="L2704" i="2"/>
  <c r="S2704" i="2" s="1"/>
  <c r="T2704" i="2" s="1"/>
  <c r="F2704" i="2" s="1"/>
  <c r="L2314" i="2"/>
  <c r="S2314" i="2" s="1"/>
  <c r="L2502" i="2"/>
  <c r="S2502" i="2" s="1"/>
  <c r="L543" i="2"/>
  <c r="S543" i="2" s="1"/>
  <c r="L3050" i="2"/>
  <c r="S3050" i="2" s="1"/>
  <c r="T3050" i="2" s="1"/>
  <c r="F3050" i="2" s="1"/>
  <c r="L1390" i="2"/>
  <c r="S1390" i="2" s="1"/>
  <c r="T1390" i="2" s="1"/>
  <c r="F1390" i="2" s="1"/>
  <c r="L2612" i="2"/>
  <c r="S2612" i="2" s="1"/>
  <c r="T2612" i="2" s="1"/>
  <c r="F2612" i="2" s="1"/>
  <c r="L2947" i="2"/>
  <c r="S2947" i="2" s="1"/>
  <c r="T2947" i="2" s="1"/>
  <c r="F2947" i="2" s="1"/>
  <c r="L1773" i="2"/>
  <c r="S1773" i="2" s="1"/>
  <c r="T1773" i="2" s="1"/>
  <c r="L907" i="2"/>
  <c r="S907" i="2" s="1"/>
  <c r="T907" i="2" s="1"/>
  <c r="F907" i="2" s="1"/>
  <c r="L2555" i="2"/>
  <c r="S2555" i="2" s="1"/>
  <c r="L1523" i="2"/>
  <c r="S1523" i="2" s="1"/>
  <c r="T1523" i="2" s="1"/>
  <c r="L1407" i="2"/>
  <c r="S1407" i="2" s="1"/>
  <c r="L681" i="2"/>
  <c r="S681" i="2" s="1"/>
  <c r="T681" i="2" s="1"/>
  <c r="F681" i="2" s="1"/>
  <c r="L617" i="2"/>
  <c r="S617" i="2" s="1"/>
  <c r="T617" i="2" s="1"/>
  <c r="F617" i="2" s="1"/>
  <c r="L585" i="2"/>
  <c r="S585" i="2" s="1"/>
  <c r="T585" i="2" s="1"/>
  <c r="F585" i="2" s="1"/>
  <c r="L799" i="2"/>
  <c r="S799" i="2" s="1"/>
  <c r="T799" i="2" s="1"/>
  <c r="F799" i="2" s="1"/>
  <c r="L156" i="2"/>
  <c r="S156" i="2" s="1"/>
  <c r="T156" i="2" s="1"/>
  <c r="F156" i="2" s="1"/>
  <c r="K118" i="1"/>
  <c r="R118" i="1" s="1"/>
  <c r="S118" i="1" s="1"/>
  <c r="E118" i="1" s="1"/>
  <c r="K154" i="1"/>
  <c r="R154" i="1" s="1"/>
  <c r="K68" i="1"/>
  <c r="R68" i="1" s="1"/>
  <c r="S68" i="1" s="1"/>
  <c r="E68" i="1" s="1"/>
  <c r="H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301" i="12"/>
  <c r="H302" i="12"/>
  <c r="H303" i="12"/>
  <c r="H304" i="12"/>
  <c r="H305" i="12"/>
  <c r="H306" i="12"/>
  <c r="H307" i="12"/>
  <c r="H308" i="12"/>
  <c r="H309" i="12"/>
  <c r="H310" i="12"/>
  <c r="H311" i="12"/>
  <c r="H312" i="12"/>
  <c r="H313" i="12"/>
  <c r="H314" i="12"/>
  <c r="H315" i="12"/>
  <c r="H316" i="12"/>
  <c r="H317" i="12"/>
  <c r="H318" i="12"/>
  <c r="H319" i="12"/>
  <c r="H320" i="12"/>
  <c r="H321" i="12"/>
  <c r="H322" i="12"/>
  <c r="H323" i="12"/>
  <c r="H324" i="12"/>
  <c r="H325" i="12"/>
  <c r="H326" i="12"/>
  <c r="H327" i="12"/>
  <c r="H328" i="12"/>
  <c r="H329" i="12"/>
  <c r="H330" i="12"/>
  <c r="H331" i="12"/>
  <c r="H332" i="12"/>
  <c r="H333" i="12"/>
  <c r="H334" i="12"/>
  <c r="H335" i="12"/>
  <c r="H336" i="12"/>
  <c r="H337" i="12"/>
  <c r="H338" i="12"/>
  <c r="H339" i="12"/>
  <c r="H340" i="12"/>
  <c r="H341" i="12"/>
  <c r="H342" i="12"/>
  <c r="H343" i="12"/>
  <c r="H344" i="12"/>
  <c r="H345" i="12"/>
  <c r="H346" i="12"/>
  <c r="H347" i="12"/>
  <c r="H348" i="12"/>
  <c r="H349" i="12"/>
  <c r="H350" i="12"/>
  <c r="H351" i="12"/>
  <c r="H352" i="12"/>
  <c r="H353" i="12"/>
  <c r="H354" i="12"/>
  <c r="H355" i="12"/>
  <c r="H356" i="12"/>
  <c r="H357" i="12"/>
  <c r="H358" i="12"/>
  <c r="H359" i="12"/>
  <c r="H360" i="12"/>
  <c r="H361" i="12"/>
  <c r="H362" i="12"/>
  <c r="H363" i="12"/>
  <c r="H364" i="12"/>
  <c r="H365" i="12"/>
  <c r="H366" i="12"/>
  <c r="H367" i="12"/>
  <c r="H368" i="12"/>
  <c r="H369" i="12"/>
  <c r="H370" i="12"/>
  <c r="H371" i="12"/>
  <c r="H372" i="12"/>
  <c r="H373" i="12"/>
  <c r="H374" i="12"/>
  <c r="H375" i="12"/>
  <c r="H376" i="12"/>
  <c r="H377" i="12"/>
  <c r="H378" i="12"/>
  <c r="H379" i="12"/>
  <c r="H380" i="12"/>
  <c r="H381" i="12"/>
  <c r="H382" i="12"/>
  <c r="H383" i="12"/>
  <c r="H384" i="12"/>
  <c r="H385" i="12"/>
  <c r="H386" i="12"/>
  <c r="H387" i="12"/>
  <c r="H388" i="12"/>
  <c r="H389" i="12"/>
  <c r="H390" i="12"/>
  <c r="H391" i="12"/>
  <c r="H392" i="12"/>
  <c r="H393" i="12"/>
  <c r="H394" i="12"/>
  <c r="H395" i="12"/>
  <c r="H396" i="12"/>
  <c r="H397" i="12"/>
  <c r="H398" i="12"/>
  <c r="H399" i="12"/>
  <c r="H400" i="12"/>
  <c r="H401" i="12"/>
  <c r="H402" i="12"/>
  <c r="H403" i="12"/>
  <c r="H404" i="12"/>
  <c r="H405" i="12"/>
  <c r="H406" i="12"/>
  <c r="H407" i="12"/>
  <c r="H408" i="12"/>
  <c r="H409" i="12"/>
  <c r="H410" i="12"/>
  <c r="H411" i="12"/>
  <c r="H412" i="12"/>
  <c r="H413" i="12"/>
  <c r="H414" i="12"/>
  <c r="H415" i="12"/>
  <c r="H416" i="12"/>
  <c r="H417" i="12"/>
  <c r="H418" i="12"/>
  <c r="H419" i="12"/>
  <c r="H420" i="12"/>
  <c r="H421" i="12"/>
  <c r="H422" i="12"/>
  <c r="H423" i="12"/>
  <c r="H424" i="12"/>
  <c r="H425" i="12"/>
  <c r="H426" i="12"/>
  <c r="H427" i="12"/>
  <c r="H428" i="12"/>
  <c r="H429" i="12"/>
  <c r="H430" i="12"/>
  <c r="H431" i="12"/>
  <c r="H432" i="12"/>
  <c r="H433" i="12"/>
  <c r="H434" i="12"/>
  <c r="H435" i="12"/>
  <c r="H436" i="12"/>
  <c r="H437" i="12"/>
  <c r="H438" i="12"/>
  <c r="H439" i="12"/>
  <c r="H440" i="12"/>
  <c r="H441" i="12"/>
  <c r="H442" i="12"/>
  <c r="H443" i="12"/>
  <c r="H444" i="12"/>
  <c r="H445" i="12"/>
  <c r="H446" i="12"/>
  <c r="H447" i="12"/>
  <c r="H448" i="12"/>
  <c r="H449" i="12"/>
  <c r="H450" i="12"/>
  <c r="H451" i="12"/>
  <c r="H452" i="12"/>
  <c r="H453" i="12"/>
  <c r="H454" i="12"/>
  <c r="H455" i="12"/>
  <c r="H456" i="12"/>
  <c r="H457" i="12"/>
  <c r="H458" i="12"/>
  <c r="H459" i="12"/>
  <c r="H460" i="12"/>
  <c r="H461" i="12"/>
  <c r="H462" i="12"/>
  <c r="H463" i="12"/>
  <c r="H464" i="12"/>
  <c r="H465" i="12"/>
  <c r="H466" i="12"/>
  <c r="H467" i="12"/>
  <c r="H468" i="12"/>
  <c r="H469" i="12"/>
  <c r="H470" i="12"/>
  <c r="H471" i="12"/>
  <c r="H472" i="12"/>
  <c r="H473" i="12"/>
  <c r="H474" i="12"/>
  <c r="H475" i="12"/>
  <c r="H476" i="12"/>
  <c r="H477" i="12"/>
  <c r="H478" i="12"/>
  <c r="H479" i="12"/>
  <c r="H480" i="12"/>
  <c r="H481" i="12"/>
  <c r="H482" i="12"/>
  <c r="H483" i="12"/>
  <c r="H484" i="12"/>
  <c r="H485" i="12"/>
  <c r="H486" i="12"/>
  <c r="H487" i="12"/>
  <c r="H488" i="12"/>
  <c r="H489" i="12"/>
  <c r="H490" i="12"/>
  <c r="H491" i="12"/>
  <c r="H492" i="12"/>
  <c r="H493" i="12"/>
  <c r="H494" i="12"/>
  <c r="H495" i="12"/>
  <c r="H496" i="12"/>
  <c r="H497" i="12"/>
  <c r="H498" i="12"/>
  <c r="H499" i="12"/>
  <c r="H500" i="12"/>
  <c r="H501" i="12"/>
  <c r="H502" i="12"/>
  <c r="H503" i="12"/>
  <c r="H504" i="12"/>
  <c r="H505" i="12"/>
  <c r="H506" i="12"/>
  <c r="H507" i="12"/>
  <c r="H508" i="12"/>
  <c r="H509" i="12"/>
  <c r="H510" i="12"/>
  <c r="H511" i="12"/>
  <c r="H512" i="12"/>
  <c r="H513" i="12"/>
  <c r="H514" i="12"/>
  <c r="H515" i="12"/>
  <c r="H516" i="12"/>
  <c r="H517" i="12"/>
  <c r="H518" i="12"/>
  <c r="H519" i="12"/>
  <c r="H520" i="12"/>
  <c r="H521" i="12"/>
  <c r="H522" i="12"/>
  <c r="H523" i="12"/>
  <c r="H524" i="12"/>
  <c r="H525" i="12"/>
  <c r="H526" i="12"/>
  <c r="H527" i="12"/>
  <c r="H528" i="12"/>
  <c r="H529" i="12"/>
  <c r="H530" i="12"/>
  <c r="H531" i="12"/>
  <c r="H532" i="12"/>
  <c r="H533" i="12"/>
  <c r="H534" i="12"/>
  <c r="H535" i="12"/>
  <c r="H536" i="12"/>
  <c r="H537" i="12"/>
  <c r="H538" i="12"/>
  <c r="H539" i="12"/>
  <c r="H540" i="12"/>
  <c r="H541" i="12"/>
  <c r="H542" i="12"/>
  <c r="H543" i="12"/>
  <c r="H544" i="12"/>
  <c r="H545" i="12"/>
  <c r="H546" i="12"/>
  <c r="H547" i="12"/>
  <c r="H548" i="12"/>
  <c r="H549" i="12"/>
  <c r="H550" i="12"/>
  <c r="H551" i="12"/>
  <c r="H552" i="12"/>
  <c r="H553" i="12"/>
  <c r="H554" i="12"/>
  <c r="H555" i="12"/>
  <c r="H556" i="12"/>
  <c r="H557" i="12"/>
  <c r="H558" i="12"/>
  <c r="H559" i="12"/>
  <c r="H560" i="12"/>
  <c r="H561" i="12"/>
  <c r="H562" i="12"/>
  <c r="H563" i="12"/>
  <c r="H564" i="12"/>
  <c r="H565" i="12"/>
  <c r="H566" i="12"/>
  <c r="H567" i="12"/>
  <c r="H568" i="12"/>
  <c r="H569" i="12"/>
  <c r="H570" i="12"/>
  <c r="H571" i="12"/>
  <c r="H572" i="12"/>
  <c r="H573" i="12"/>
  <c r="H574" i="12"/>
  <c r="H575" i="12"/>
  <c r="H576" i="12"/>
  <c r="H577" i="12"/>
  <c r="H578" i="12"/>
  <c r="H579" i="12"/>
  <c r="H580" i="12"/>
  <c r="H581" i="12"/>
  <c r="H582" i="12"/>
  <c r="H583" i="12"/>
  <c r="H584" i="12"/>
  <c r="H585" i="12"/>
  <c r="H586" i="12"/>
  <c r="H587" i="12"/>
  <c r="H588" i="12"/>
  <c r="H589" i="12"/>
  <c r="H590" i="12"/>
  <c r="H591" i="12"/>
  <c r="H592" i="12"/>
  <c r="H593" i="12"/>
  <c r="H594" i="12"/>
  <c r="H595" i="12"/>
  <c r="H596" i="12"/>
  <c r="H597" i="12"/>
  <c r="H598" i="12"/>
  <c r="H599" i="12"/>
  <c r="H600" i="12"/>
  <c r="H601" i="12"/>
  <c r="H602" i="12"/>
  <c r="H603" i="12"/>
  <c r="H604" i="12"/>
  <c r="H605" i="12"/>
  <c r="H606" i="12"/>
  <c r="H607" i="12"/>
  <c r="H608" i="12"/>
  <c r="H609" i="12"/>
  <c r="H610" i="12"/>
  <c r="H611" i="12"/>
  <c r="H612" i="12"/>
  <c r="H613" i="12"/>
  <c r="H614" i="12"/>
  <c r="H615" i="12"/>
  <c r="H616" i="12"/>
  <c r="H617" i="12"/>
  <c r="H618" i="12"/>
  <c r="H619" i="12"/>
  <c r="H620" i="12"/>
  <c r="H621" i="12"/>
  <c r="H622" i="12"/>
  <c r="H623" i="12"/>
  <c r="H624" i="12"/>
  <c r="H625" i="12"/>
  <c r="H626" i="12"/>
  <c r="H627" i="12"/>
  <c r="H628" i="12"/>
  <c r="H629" i="12"/>
  <c r="H630" i="12"/>
  <c r="H631" i="12"/>
  <c r="H632" i="12"/>
  <c r="H633" i="12"/>
  <c r="H634" i="12"/>
  <c r="H635" i="12"/>
  <c r="H636" i="12"/>
  <c r="H637" i="12"/>
  <c r="H638" i="12"/>
  <c r="H639" i="12"/>
  <c r="H640" i="12"/>
  <c r="H641" i="12"/>
  <c r="H642" i="12"/>
  <c r="H643" i="12"/>
  <c r="H644" i="12"/>
  <c r="H645" i="12"/>
  <c r="H646" i="12"/>
  <c r="H647" i="12"/>
  <c r="H648" i="12"/>
  <c r="H649" i="12"/>
  <c r="H650" i="12"/>
  <c r="H651" i="12"/>
  <c r="H652" i="12"/>
  <c r="H653" i="12"/>
  <c r="H654" i="12"/>
  <c r="H655" i="12"/>
  <c r="H656" i="12"/>
  <c r="H657" i="12"/>
  <c r="H658" i="12"/>
  <c r="H659" i="12"/>
  <c r="H660" i="12"/>
  <c r="H661" i="12"/>
  <c r="H662" i="12"/>
  <c r="H663" i="12"/>
  <c r="H664" i="12"/>
  <c r="H665" i="12"/>
  <c r="H666" i="12"/>
  <c r="H667" i="12"/>
  <c r="H668" i="12"/>
  <c r="H669" i="12"/>
  <c r="H670" i="12"/>
  <c r="H671" i="12"/>
  <c r="H672" i="12"/>
  <c r="H673" i="12"/>
  <c r="H674" i="12"/>
  <c r="H675" i="12"/>
  <c r="H676" i="12"/>
  <c r="H677" i="12"/>
  <c r="H678" i="12"/>
  <c r="H679" i="12"/>
  <c r="H680" i="12"/>
  <c r="H681" i="12"/>
  <c r="H682" i="12"/>
  <c r="H683" i="12"/>
  <c r="H684" i="12"/>
  <c r="H685" i="12"/>
  <c r="H686" i="12"/>
  <c r="H687" i="12"/>
  <c r="H688" i="12"/>
  <c r="H689" i="12"/>
  <c r="H690" i="12"/>
  <c r="H691" i="12"/>
  <c r="H692" i="12"/>
  <c r="H693" i="12"/>
  <c r="H694" i="12"/>
  <c r="H695" i="12"/>
  <c r="H696" i="12"/>
  <c r="H697" i="12"/>
  <c r="H698" i="12"/>
  <c r="H699" i="12"/>
  <c r="H700" i="12"/>
  <c r="H701" i="12"/>
  <c r="H702" i="12"/>
  <c r="H703" i="12"/>
  <c r="H704" i="12"/>
  <c r="H705" i="12"/>
  <c r="H706" i="12"/>
  <c r="H707" i="12"/>
  <c r="H708" i="12"/>
  <c r="H709" i="12"/>
  <c r="H710" i="12"/>
  <c r="H711" i="12"/>
  <c r="H712" i="12"/>
  <c r="H713" i="12"/>
  <c r="H714" i="12"/>
  <c r="H715" i="12"/>
  <c r="H716" i="12"/>
  <c r="H717" i="12"/>
  <c r="H718" i="12"/>
  <c r="H719" i="12"/>
  <c r="H720" i="12"/>
  <c r="H721" i="12"/>
  <c r="H722" i="12"/>
  <c r="H723" i="12"/>
  <c r="H724" i="12"/>
  <c r="H725" i="12"/>
  <c r="H726" i="12"/>
  <c r="H727" i="12"/>
  <c r="H728" i="12"/>
  <c r="H729" i="12"/>
  <c r="H730" i="12"/>
  <c r="H731" i="12"/>
  <c r="H732" i="12"/>
  <c r="H733" i="12"/>
  <c r="H734" i="12"/>
  <c r="H735" i="12"/>
  <c r="H736" i="12"/>
  <c r="D2303" i="4" l="1"/>
  <c r="D2305" i="4"/>
  <c r="D2307" i="4"/>
  <c r="D2309" i="4"/>
  <c r="E2304" i="4"/>
  <c r="E2306" i="4"/>
  <c r="E2308" i="4"/>
  <c r="F2303" i="4"/>
  <c r="F2305" i="4"/>
  <c r="F2307" i="4"/>
  <c r="F2309" i="4"/>
  <c r="D2304" i="4"/>
  <c r="D2306" i="4"/>
  <c r="D2308" i="4"/>
  <c r="E2303" i="4"/>
  <c r="E2305" i="4"/>
  <c r="E2307" i="4"/>
  <c r="E2309" i="4"/>
  <c r="F2304" i="4"/>
  <c r="F2306" i="4"/>
  <c r="F2308" i="4"/>
  <c r="F1774" i="2"/>
  <c r="F891" i="2"/>
  <c r="A891" i="2" s="1"/>
  <c r="F960" i="2"/>
  <c r="A960" i="2" s="1"/>
  <c r="F1065" i="2"/>
  <c r="A1065" i="2" s="1"/>
  <c r="F2857" i="2"/>
  <c r="A2857" i="2" s="1"/>
  <c r="F2999" i="2"/>
  <c r="A2999" i="2" s="1"/>
  <c r="F1827" i="2"/>
  <c r="A1827" i="2" s="1"/>
  <c r="F1213" i="2"/>
  <c r="A1213" i="2" s="1"/>
  <c r="F2633" i="2"/>
  <c r="A2633" i="2" s="1"/>
  <c r="F1434" i="2"/>
  <c r="A1434" i="2" s="1"/>
  <c r="F2613" i="2"/>
  <c r="A2613" i="2" s="1"/>
  <c r="F1781" i="2"/>
  <c r="A1781" i="2" s="1"/>
  <c r="F2739" i="2"/>
  <c r="A2739" i="2" s="1"/>
  <c r="F916" i="2"/>
  <c r="A916" i="2" s="1"/>
  <c r="F1828" i="2"/>
  <c r="A1828" i="2" s="1"/>
  <c r="F856" i="2"/>
  <c r="A856" i="2" s="1"/>
  <c r="F2621" i="2"/>
  <c r="A2621" i="2" s="1"/>
  <c r="F1142" i="2"/>
  <c r="A1142" i="2" s="1"/>
  <c r="F246" i="2"/>
  <c r="A246" i="2" s="1"/>
  <c r="F279" i="2"/>
  <c r="A279" i="2" s="1"/>
  <c r="F2043" i="2"/>
  <c r="A2043" i="2" s="1"/>
  <c r="F1917" i="2"/>
  <c r="A1917" i="2" s="1"/>
  <c r="F1286" i="2"/>
  <c r="A1286" i="2" s="1"/>
  <c r="F1246" i="2"/>
  <c r="A1246" i="2" s="1"/>
  <c r="F232" i="2"/>
  <c r="A232" i="2" s="1"/>
  <c r="F474" i="2"/>
  <c r="A474" i="2" s="1"/>
  <c r="F1722" i="2"/>
  <c r="A1722" i="2" s="1"/>
  <c r="F961" i="2"/>
  <c r="A961" i="2" s="1"/>
  <c r="F2498" i="2"/>
  <c r="A2498" i="2" s="1"/>
  <c r="F2845" i="2"/>
  <c r="A2845" i="2" s="1"/>
  <c r="F2461" i="2"/>
  <c r="A2461" i="2" s="1"/>
  <c r="F276" i="2"/>
  <c r="A276" i="2" s="1"/>
  <c r="F1844" i="2"/>
  <c r="A1844" i="2" s="1"/>
  <c r="F966" i="2"/>
  <c r="A966" i="2" s="1"/>
  <c r="F537" i="2"/>
  <c r="A537" i="2" s="1"/>
  <c r="F2967" i="2"/>
  <c r="A2967" i="2" s="1"/>
  <c r="F1680" i="2"/>
  <c r="A1680" i="2" s="1"/>
  <c r="F2773" i="2"/>
  <c r="A2773" i="2" s="1"/>
  <c r="F1098" i="2"/>
  <c r="A1098" i="2" s="1"/>
  <c r="F2266" i="2"/>
  <c r="A2266" i="2" s="1"/>
  <c r="F409" i="2"/>
  <c r="A409" i="2" s="1"/>
  <c r="F583" i="2"/>
  <c r="A583" i="2" s="1"/>
  <c r="F600" i="2"/>
  <c r="A600" i="2" s="1"/>
  <c r="F301" i="2"/>
  <c r="A301" i="2" s="1"/>
  <c r="F1287" i="2"/>
  <c r="A1287" i="2" s="1"/>
  <c r="F649" i="2"/>
  <c r="F1900" i="2"/>
  <c r="F2157" i="2"/>
  <c r="A2157" i="2" s="1"/>
  <c r="F1037" i="2"/>
  <c r="A1037" i="2" s="1"/>
  <c r="F1411" i="2"/>
  <c r="A1411" i="2" s="1"/>
  <c r="F715" i="2"/>
  <c r="A715" i="2" s="1"/>
  <c r="F667" i="2"/>
  <c r="A667" i="2" s="1"/>
  <c r="F1689" i="2"/>
  <c r="A1689" i="2" s="1"/>
  <c r="F1066" i="2"/>
  <c r="A1066" i="2" s="1"/>
  <c r="F2922" i="2"/>
  <c r="A2922" i="2" s="1"/>
  <c r="F2942" i="2"/>
  <c r="A2942" i="2" s="1"/>
  <c r="F1896" i="2"/>
  <c r="A1896" i="2" s="1"/>
  <c r="F3069" i="2"/>
  <c r="A3069" i="2" s="1"/>
  <c r="F6" i="2"/>
  <c r="A6" i="2" s="1"/>
  <c r="F245" i="2"/>
  <c r="A245" i="2" s="1"/>
  <c r="F2869" i="2"/>
  <c r="A2869" i="2" s="1"/>
  <c r="F2365" i="2"/>
  <c r="A2365" i="2" s="1"/>
  <c r="F685" i="2"/>
  <c r="A685" i="2" s="1"/>
  <c r="F1381" i="2"/>
  <c r="A1381" i="2" s="1"/>
  <c r="F1027" i="2"/>
  <c r="A1027" i="2" s="1"/>
  <c r="F2623" i="2"/>
  <c r="A2623" i="2" s="1"/>
  <c r="F2764" i="2"/>
  <c r="A2764" i="2" s="1"/>
  <c r="F719" i="2"/>
  <c r="A719" i="2" s="1"/>
  <c r="F2630" i="2"/>
  <c r="A2630" i="2" s="1"/>
  <c r="F1561" i="2"/>
  <c r="A1561" i="2" s="1"/>
  <c r="F2116" i="2"/>
  <c r="A2116" i="2" s="1"/>
  <c r="F587" i="2"/>
  <c r="A587" i="2" s="1"/>
  <c r="F1757" i="2"/>
  <c r="A1757" i="2" s="1"/>
  <c r="F1029" i="2"/>
  <c r="A1029" i="2" s="1"/>
  <c r="F2910" i="2"/>
  <c r="A2910" i="2" s="1"/>
  <c r="F2383" i="2"/>
  <c r="A2383" i="2" s="1"/>
  <c r="F1157" i="2"/>
  <c r="A1157" i="2" s="1"/>
  <c r="F2373" i="2"/>
  <c r="A2373" i="2" s="1"/>
  <c r="F2367" i="2"/>
  <c r="A2367" i="2" s="1"/>
  <c r="F1045" i="2"/>
  <c r="A1045" i="2" s="1"/>
  <c r="F1312" i="2"/>
  <c r="A1312" i="2" s="1"/>
  <c r="F1733" i="2"/>
  <c r="A1733" i="2" s="1"/>
  <c r="F2455" i="2"/>
  <c r="A2455" i="2" s="1"/>
  <c r="F2496" i="2"/>
  <c r="A2496" i="2" s="1"/>
  <c r="F2262" i="2"/>
  <c r="A2262" i="2" s="1"/>
  <c r="F897" i="2"/>
  <c r="A897" i="2" s="1"/>
  <c r="F2368" i="2"/>
  <c r="A2368" i="2" s="1"/>
  <c r="F580" i="2"/>
  <c r="A580" i="2" s="1"/>
  <c r="F1038" i="2"/>
  <c r="A1038" i="2" s="1"/>
  <c r="F838" i="2"/>
  <c r="A838" i="2" s="1"/>
  <c r="F3014" i="2"/>
  <c r="A3014" i="2" s="1"/>
  <c r="F17" i="2"/>
  <c r="A17" i="2" s="1"/>
  <c r="F306" i="2"/>
  <c r="A306" i="2" s="1"/>
  <c r="F1288" i="2"/>
  <c r="A1288" i="2" s="1"/>
  <c r="F1028" i="2"/>
  <c r="A1028" i="2" s="1"/>
  <c r="A649" i="2"/>
  <c r="O54" i="1"/>
  <c r="E54" i="1" s="1"/>
  <c r="O246" i="1"/>
  <c r="E246" i="1" s="1"/>
  <c r="O91" i="1"/>
  <c r="E91" i="1" s="1"/>
  <c r="O72" i="1"/>
  <c r="E72" i="1" s="1"/>
  <c r="P910" i="2"/>
  <c r="P878" i="2"/>
  <c r="P2740" i="2"/>
  <c r="P936" i="2"/>
  <c r="P1046" i="2"/>
  <c r="P646" i="2"/>
  <c r="P1282" i="2"/>
  <c r="P2019" i="2"/>
  <c r="P1052" i="2"/>
  <c r="P1903" i="2"/>
  <c r="P1289" i="2"/>
  <c r="P679" i="2"/>
  <c r="P1284" i="2"/>
  <c r="P2645" i="2"/>
  <c r="P1897" i="2"/>
  <c r="P1283" i="2"/>
  <c r="P911" i="2"/>
  <c r="P2249" i="2"/>
  <c r="P1047" i="2"/>
  <c r="P2382" i="2"/>
  <c r="P2700" i="2"/>
  <c r="P1780" i="2"/>
  <c r="N817" i="2"/>
  <c r="T817" i="2" s="1"/>
  <c r="M348" i="1"/>
  <c r="S348" i="1" s="1"/>
  <c r="E348" i="1" s="1"/>
  <c r="E314" i="1"/>
  <c r="M303" i="1"/>
  <c r="S303" i="1" s="1"/>
  <c r="E303" i="1" s="1"/>
  <c r="M57" i="1"/>
  <c r="S57" i="1" s="1"/>
  <c r="E57" i="1" s="1"/>
  <c r="M387" i="1"/>
  <c r="S387" i="1" s="1"/>
  <c r="E387" i="1" s="1"/>
  <c r="M280" i="1"/>
  <c r="S280" i="1" s="1"/>
  <c r="E280" i="1" s="1"/>
  <c r="M336" i="1"/>
  <c r="S336" i="1" s="1"/>
  <c r="E336" i="1" s="1"/>
  <c r="M55" i="1"/>
  <c r="S55" i="1" s="1"/>
  <c r="E55" i="1" s="1"/>
  <c r="N899" i="2"/>
  <c r="T899" i="2" s="1"/>
  <c r="N998" i="2"/>
  <c r="T998" i="2" s="1"/>
  <c r="N2494" i="2"/>
  <c r="T2494" i="2" s="1"/>
  <c r="N518" i="2"/>
  <c r="T518" i="2" s="1"/>
  <c r="N2702" i="2"/>
  <c r="T2702" i="2" s="1"/>
  <c r="N522" i="2"/>
  <c r="T522" i="2" s="1"/>
  <c r="N1402" i="2"/>
  <c r="T1402" i="2" s="1"/>
  <c r="N3037" i="2"/>
  <c r="T3037" i="2" s="1"/>
  <c r="N2012" i="2"/>
  <c r="T2012" i="2" s="1"/>
  <c r="N1752" i="2"/>
  <c r="T1752" i="2" s="1"/>
  <c r="N599" i="2"/>
  <c r="T599" i="2" s="1"/>
  <c r="N636" i="2"/>
  <c r="T636" i="2" s="1"/>
  <c r="N2011" i="2"/>
  <c r="T2011" i="2" s="1"/>
  <c r="N2724" i="2"/>
  <c r="T2724" i="2" s="1"/>
  <c r="N1433" i="2"/>
  <c r="T1433" i="2" s="1"/>
  <c r="N1422" i="2"/>
  <c r="T1422" i="2" s="1"/>
  <c r="N2946" i="2"/>
  <c r="T2946" i="2" s="1"/>
  <c r="P2946" i="2" s="1"/>
  <c r="A1900" i="2"/>
  <c r="T909" i="2"/>
  <c r="A2013" i="2"/>
  <c r="T2863" i="2"/>
  <c r="T2812" i="2"/>
  <c r="A1774" i="2"/>
  <c r="A907" i="2"/>
  <c r="A1186" i="2"/>
  <c r="A187" i="2"/>
  <c r="A1347" i="2"/>
  <c r="A3026" i="2"/>
  <c r="A3047" i="2"/>
  <c r="A1560" i="2"/>
  <c r="A1390" i="2"/>
  <c r="A2505" i="2"/>
  <c r="A684" i="2"/>
  <c r="A2040" i="2"/>
  <c r="A11" i="2"/>
  <c r="A614" i="2"/>
  <c r="A913" i="2"/>
  <c r="A1217" i="2"/>
  <c r="A2923" i="2"/>
  <c r="A799" i="2"/>
  <c r="A3050" i="2"/>
  <c r="A2704" i="2"/>
  <c r="A542" i="2"/>
  <c r="A1833" i="2"/>
  <c r="A138" i="2"/>
  <c r="A377" i="2"/>
  <c r="A2347" i="2"/>
  <c r="A303" i="2"/>
  <c r="A616" i="2"/>
  <c r="A2668" i="2"/>
  <c r="A2675" i="2"/>
  <c r="A870" i="2"/>
  <c r="A839" i="2"/>
  <c r="A731" i="2"/>
  <c r="A1258" i="2"/>
  <c r="A2833" i="2"/>
  <c r="A1596" i="2"/>
  <c r="A2843" i="2"/>
  <c r="A1526" i="2"/>
  <c r="A1865" i="2"/>
  <c r="A1524" i="2"/>
  <c r="A2172" i="2"/>
  <c r="A1044" i="2"/>
  <c r="A1847" i="2"/>
  <c r="A651" i="2"/>
  <c r="A716" i="2"/>
  <c r="A1235" i="2"/>
  <c r="A1236" i="2"/>
  <c r="A1371" i="2"/>
  <c r="A1397" i="2"/>
  <c r="A1619" i="2"/>
  <c r="A3035" i="2"/>
  <c r="A2021" i="2"/>
  <c r="A3067" i="2"/>
  <c r="A681" i="2"/>
  <c r="A608" i="2"/>
  <c r="A2513" i="2"/>
  <c r="A915" i="2"/>
  <c r="A394" i="2"/>
  <c r="A830" i="2"/>
  <c r="A1012" i="2"/>
  <c r="A3080" i="2"/>
  <c r="A2987" i="2"/>
  <c r="A194" i="2"/>
  <c r="A1248" i="2"/>
  <c r="A1871" i="2"/>
  <c r="A585" i="2"/>
  <c r="A2947" i="2"/>
  <c r="A1800" i="2"/>
  <c r="A16" i="2"/>
  <c r="A1050" i="2"/>
  <c r="A1168" i="2"/>
  <c r="A1224" i="2"/>
  <c r="A901" i="2"/>
  <c r="A1313" i="2"/>
  <c r="A141" i="2"/>
  <c r="A379" i="2"/>
  <c r="A325" i="2"/>
  <c r="A2593" i="2"/>
  <c r="A680" i="2"/>
  <c r="A2639" i="2"/>
  <c r="A955" i="2"/>
  <c r="A2635" i="2"/>
  <c r="A2676" i="2"/>
  <c r="A1293" i="2"/>
  <c r="A2969" i="2"/>
  <c r="A2861" i="2"/>
  <c r="A1898" i="2"/>
  <c r="A3046" i="2"/>
  <c r="A1401" i="2"/>
  <c r="A2178" i="2"/>
  <c r="A2177" i="2"/>
  <c r="A1031" i="2"/>
  <c r="A2900" i="2"/>
  <c r="A2581" i="2"/>
  <c r="A322" i="2"/>
  <c r="A683" i="2"/>
  <c r="A718" i="2"/>
  <c r="A2725" i="2"/>
  <c r="A1039" i="2"/>
  <c r="A1776" i="2"/>
  <c r="A2315" i="2"/>
  <c r="A2061" i="2"/>
  <c r="A156" i="2"/>
  <c r="A2585" i="2"/>
  <c r="A1536" i="2"/>
  <c r="A2941" i="2"/>
  <c r="A3043" i="2"/>
  <c r="A2526" i="2"/>
  <c r="A2643" i="2"/>
  <c r="A2669" i="2"/>
  <c r="A1578" i="2"/>
  <c r="A970" i="2"/>
  <c r="A1416" i="2"/>
  <c r="A3034" i="2"/>
  <c r="A617" i="2"/>
  <c r="A2612" i="2"/>
  <c r="A584" i="2"/>
  <c r="A2546" i="2"/>
  <c r="A326" i="2"/>
  <c r="A2251" i="2"/>
  <c r="A1921" i="2"/>
  <c r="A686" i="2"/>
  <c r="A937" i="2"/>
  <c r="A2312" i="2"/>
  <c r="A554" i="2"/>
  <c r="A581" i="2"/>
  <c r="A2443" i="2"/>
  <c r="A912" i="2"/>
  <c r="A2656" i="2"/>
  <c r="A969" i="2"/>
  <c r="A2636" i="2"/>
  <c r="A2637" i="2"/>
  <c r="A1291" i="2"/>
  <c r="A2874" i="2"/>
  <c r="A2098" i="2"/>
  <c r="A1567" i="2"/>
  <c r="A2222" i="2"/>
  <c r="A2970" i="2"/>
  <c r="A1511" i="2"/>
  <c r="A1438" i="2"/>
  <c r="A1891" i="2"/>
  <c r="A2200" i="2"/>
  <c r="A1439" i="2"/>
  <c r="A965" i="2"/>
  <c r="A601" i="2"/>
  <c r="A721" i="2"/>
  <c r="A2744" i="2"/>
  <c r="A1343" i="2"/>
  <c r="A1365" i="2"/>
  <c r="A1644" i="2"/>
  <c r="A1784" i="2"/>
  <c r="A1785" i="2"/>
  <c r="A2307" i="2"/>
  <c r="A2115" i="2"/>
  <c r="T2023" i="2"/>
  <c r="A1443" i="2"/>
  <c r="T1049" i="2"/>
  <c r="F1049" i="2" s="1"/>
  <c r="T914" i="2"/>
  <c r="F914" i="2" s="1"/>
  <c r="A726" i="2"/>
  <c r="T668" i="2"/>
  <c r="T2510" i="2"/>
  <c r="P2510" i="2" s="1"/>
  <c r="F2510" i="2" s="1"/>
  <c r="O102" i="1"/>
  <c r="E102" i="1" s="1"/>
  <c r="O47" i="1"/>
  <c r="E47" i="1" s="1"/>
  <c r="O4" i="1"/>
  <c r="E4" i="1" s="1"/>
  <c r="O5" i="1"/>
  <c r="E5" i="1" s="1"/>
  <c r="P1836" i="2"/>
  <c r="F1836" i="2" s="1"/>
  <c r="P2790" i="2"/>
  <c r="F2790" i="2" s="1"/>
  <c r="P2014" i="2"/>
  <c r="F2014" i="2" s="1"/>
  <c r="P2023" i="2"/>
  <c r="F2023" i="2" s="1"/>
  <c r="P1606" i="2"/>
  <c r="F1606" i="2" s="1"/>
  <c r="P1523" i="2"/>
  <c r="F1523" i="2" s="1"/>
  <c r="P1773" i="2"/>
  <c r="F1773" i="2" s="1"/>
  <c r="P1775" i="2"/>
  <c r="F1775" i="2" s="1"/>
  <c r="P2949" i="2"/>
  <c r="F2949" i="2" s="1"/>
  <c r="P1292" i="2"/>
  <c r="F1292" i="2" s="1"/>
  <c r="P2844" i="2"/>
  <c r="F2844" i="2" s="1"/>
  <c r="P2846" i="2"/>
  <c r="F2846" i="2" s="1"/>
  <c r="P801" i="2"/>
  <c r="F801" i="2" s="1"/>
  <c r="P727" i="2"/>
  <c r="F727" i="2" s="1"/>
  <c r="P1005" i="2"/>
  <c r="F1005" i="2" s="1"/>
  <c r="P2677" i="2"/>
  <c r="F2677" i="2" s="1"/>
  <c r="P668" i="2"/>
  <c r="F668" i="2" s="1"/>
  <c r="P598" i="2"/>
  <c r="F598" i="2" s="1"/>
  <c r="P309" i="2"/>
  <c r="F309" i="2" s="1"/>
  <c r="P475" i="2"/>
  <c r="F475" i="2" s="1"/>
  <c r="P2503" i="2"/>
  <c r="F2503" i="2" s="1"/>
  <c r="P534" i="2"/>
  <c r="F534" i="2" s="1"/>
  <c r="P2520" i="2"/>
  <c r="F2520" i="2" s="1"/>
  <c r="P2326" i="2"/>
  <c r="F2326" i="2" s="1"/>
  <c r="P18" i="2"/>
  <c r="F18" i="2" s="1"/>
  <c r="N543" i="2"/>
  <c r="T543" i="2" s="1"/>
  <c r="F543" i="2" s="1"/>
  <c r="N1019" i="2"/>
  <c r="T1019" i="2" s="1"/>
  <c r="F1019" i="2" s="1"/>
  <c r="N2594" i="2"/>
  <c r="T2594" i="2" s="1"/>
  <c r="F2594" i="2" s="1"/>
  <c r="N2596" i="2"/>
  <c r="T2596" i="2" s="1"/>
  <c r="N1407" i="2"/>
  <c r="T1407" i="2" s="1"/>
  <c r="N2555" i="2"/>
  <c r="T2555" i="2" s="1"/>
  <c r="N2502" i="2"/>
  <c r="T2502" i="2" s="1"/>
  <c r="N582" i="2"/>
  <c r="T582" i="2" s="1"/>
  <c r="F582" i="2" s="1"/>
  <c r="N2314" i="2"/>
  <c r="T2314" i="2" s="1"/>
  <c r="N2603" i="2"/>
  <c r="T2603" i="2" s="1"/>
  <c r="F2603" i="2" s="1"/>
  <c r="N615" i="2"/>
  <c r="T615" i="2" s="1"/>
  <c r="F615" i="2" s="1"/>
  <c r="N717" i="2"/>
  <c r="T717" i="2" s="1"/>
  <c r="M154" i="1"/>
  <c r="S154" i="1" s="1"/>
  <c r="E154" i="1" s="1"/>
  <c r="A154" i="1" s="1"/>
  <c r="M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M73" i="11"/>
  <c r="M74" i="11"/>
  <c r="M75" i="11"/>
  <c r="M76" i="11"/>
  <c r="M77" i="11"/>
  <c r="M78" i="11"/>
  <c r="M79" i="11"/>
  <c r="M80" i="11"/>
  <c r="M81" i="11"/>
  <c r="M82" i="11"/>
  <c r="M83" i="11"/>
  <c r="M84" i="11"/>
  <c r="M85" i="11"/>
  <c r="M86" i="11"/>
  <c r="M87" i="11"/>
  <c r="M88" i="11"/>
  <c r="J2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M38" i="11" s="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88" i="11"/>
  <c r="L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K2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K80" i="11"/>
  <c r="K81" i="11"/>
  <c r="K82" i="11"/>
  <c r="K83" i="11"/>
  <c r="K84" i="11"/>
  <c r="K85" i="11"/>
  <c r="K86" i="11"/>
  <c r="K87" i="11"/>
  <c r="K88" i="11"/>
  <c r="A62" i="1"/>
  <c r="A86" i="1"/>
  <c r="A94" i="1"/>
  <c r="A275" i="1"/>
  <c r="A73" i="1"/>
  <c r="A120" i="1"/>
  <c r="A65" i="1"/>
  <c r="F1752" i="2" l="1"/>
  <c r="A1752" i="2" s="1"/>
  <c r="F3037" i="2"/>
  <c r="A3037" i="2" s="1"/>
  <c r="F522" i="2"/>
  <c r="A522" i="2" s="1"/>
  <c r="F518" i="2"/>
  <c r="A518" i="2" s="1"/>
  <c r="F998" i="2"/>
  <c r="A998" i="2" s="1"/>
  <c r="F2863" i="2"/>
  <c r="A2863" i="2" s="1"/>
  <c r="F1433" i="2"/>
  <c r="A1433" i="2" s="1"/>
  <c r="F2011" i="2"/>
  <c r="A2011" i="2" s="1"/>
  <c r="F2494" i="2"/>
  <c r="A2494" i="2" s="1"/>
  <c r="F899" i="2"/>
  <c r="A899" i="2" s="1"/>
  <c r="F2946" i="2"/>
  <c r="A2946" i="2" s="1"/>
  <c r="F1780" i="2"/>
  <c r="A1780" i="2" s="1"/>
  <c r="F2700" i="2"/>
  <c r="A2700" i="2" s="1"/>
  <c r="F2382" i="2"/>
  <c r="A2382" i="2" s="1"/>
  <c r="F1047" i="2"/>
  <c r="A1047" i="2" s="1"/>
  <c r="F2249" i="2"/>
  <c r="A2249" i="2" s="1"/>
  <c r="F911" i="2"/>
  <c r="A911" i="2" s="1"/>
  <c r="F1283" i="2"/>
  <c r="A1283" i="2" s="1"/>
  <c r="F1897" i="2"/>
  <c r="A1897" i="2" s="1"/>
  <c r="F2645" i="2"/>
  <c r="A2645" i="2" s="1"/>
  <c r="F1284" i="2"/>
  <c r="A1284" i="2" s="1"/>
  <c r="F679" i="2"/>
  <c r="A679" i="2" s="1"/>
  <c r="F1289" i="2"/>
  <c r="A1289" i="2" s="1"/>
  <c r="F1903" i="2"/>
  <c r="A1903" i="2" s="1"/>
  <c r="F1052" i="2"/>
  <c r="A1052" i="2" s="1"/>
  <c r="F2019" i="2"/>
  <c r="A2019" i="2" s="1"/>
  <c r="F1282" i="2"/>
  <c r="A1282" i="2" s="1"/>
  <c r="F646" i="2"/>
  <c r="A646" i="2" s="1"/>
  <c r="F1046" i="2"/>
  <c r="A1046" i="2" s="1"/>
  <c r="F936" i="2"/>
  <c r="A936" i="2" s="1"/>
  <c r="F2740" i="2"/>
  <c r="A2740" i="2" s="1"/>
  <c r="F878" i="2"/>
  <c r="A878" i="2" s="1"/>
  <c r="F910" i="2"/>
  <c r="A910" i="2" s="1"/>
  <c r="P2012" i="2"/>
  <c r="P2702" i="2"/>
  <c r="P1422" i="2"/>
  <c r="P636" i="2"/>
  <c r="P817" i="2"/>
  <c r="P909" i="2"/>
  <c r="P599" i="2"/>
  <c r="P1402" i="2"/>
  <c r="P2812" i="2"/>
  <c r="P2724" i="2"/>
  <c r="A615" i="2"/>
  <c r="A2594" i="2"/>
  <c r="A2326" i="2"/>
  <c r="A475" i="2"/>
  <c r="A2677" i="2"/>
  <c r="A2846" i="2"/>
  <c r="A1775" i="2"/>
  <c r="A2023" i="2"/>
  <c r="A2510" i="2"/>
  <c r="A1019" i="2"/>
  <c r="A1005" i="2"/>
  <c r="A2844" i="2"/>
  <c r="A1773" i="2"/>
  <c r="A2014" i="2"/>
  <c r="A914" i="2"/>
  <c r="A309" i="2"/>
  <c r="A543" i="2"/>
  <c r="A534" i="2"/>
  <c r="A598" i="2"/>
  <c r="A727" i="2"/>
  <c r="A1292" i="2"/>
  <c r="A1523" i="2"/>
  <c r="A2790" i="2"/>
  <c r="A2603" i="2"/>
  <c r="A2520" i="2"/>
  <c r="A582" i="2"/>
  <c r="E581" i="4" s="1"/>
  <c r="A18" i="2"/>
  <c r="A2503" i="2"/>
  <c r="A668" i="2"/>
  <c r="A801" i="2"/>
  <c r="A2949" i="2"/>
  <c r="A1606" i="2"/>
  <c r="A1836" i="2"/>
  <c r="A1049" i="2"/>
  <c r="E558" i="4"/>
  <c r="D558" i="4"/>
  <c r="D608" i="4"/>
  <c r="F554" i="4"/>
  <c r="D664" i="4"/>
  <c r="F666" i="4"/>
  <c r="D588" i="4"/>
  <c r="D590" i="4"/>
  <c r="F665" i="4"/>
  <c r="E588" i="4"/>
  <c r="F585" i="4"/>
  <c r="F588" i="4"/>
  <c r="D661" i="4"/>
  <c r="D617" i="4"/>
  <c r="D589" i="4"/>
  <c r="D654" i="4"/>
  <c r="E587" i="4"/>
  <c r="D651" i="4"/>
  <c r="D587" i="4"/>
  <c r="D618" i="4"/>
  <c r="E662" i="4"/>
  <c r="E618" i="4"/>
  <c r="E590" i="4"/>
  <c r="E554" i="4"/>
  <c r="D615" i="4"/>
  <c r="F609" i="4"/>
  <c r="F612" i="4"/>
  <c r="E610" i="4"/>
  <c r="D614" i="4"/>
  <c r="E609" i="4"/>
  <c r="D607" i="4"/>
  <c r="E607" i="4"/>
  <c r="F607" i="4"/>
  <c r="F608" i="4"/>
  <c r="E580" i="4"/>
  <c r="D611" i="4"/>
  <c r="E608" i="4"/>
  <c r="D610" i="4"/>
  <c r="D609" i="4"/>
  <c r="E611" i="4"/>
  <c r="F610" i="4"/>
  <c r="P2314" i="2"/>
  <c r="F2314" i="2" s="1"/>
  <c r="P1407" i="2"/>
  <c r="F1407" i="2" s="1"/>
  <c r="P717" i="2"/>
  <c r="F717" i="2" s="1"/>
  <c r="P2596" i="2"/>
  <c r="F2596" i="2" s="1"/>
  <c r="P2555" i="2"/>
  <c r="F2555" i="2" s="1"/>
  <c r="P2502" i="2"/>
  <c r="F2502" i="2" s="1"/>
  <c r="I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H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A379" i="1"/>
  <c r="A270" i="1"/>
  <c r="A297" i="1"/>
  <c r="A66" i="1"/>
  <c r="A102" i="1"/>
  <c r="A137" i="1"/>
  <c r="A175" i="1"/>
  <c r="A176" i="1"/>
  <c r="A311" i="1"/>
  <c r="A317" i="1"/>
  <c r="A332" i="1"/>
  <c r="A342" i="1"/>
  <c r="A84" i="1"/>
  <c r="A101" i="1"/>
  <c r="A68" i="1"/>
  <c r="A69" i="1"/>
  <c r="A85" i="1"/>
  <c r="A67" i="1"/>
  <c r="A71" i="1"/>
  <c r="E589" i="4" l="1"/>
  <c r="F587" i="4"/>
  <c r="D586" i="4"/>
  <c r="E585" i="4"/>
  <c r="E586" i="4"/>
  <c r="D580" i="4"/>
  <c r="E613" i="4"/>
  <c r="F616" i="4"/>
  <c r="F611" i="4"/>
  <c r="F613" i="4"/>
  <c r="F615" i="4"/>
  <c r="F2724" i="2"/>
  <c r="A2724" i="2" s="1"/>
  <c r="F2812" i="2"/>
  <c r="A2812" i="2" s="1"/>
  <c r="F1402" i="2"/>
  <c r="A1402" i="2" s="1"/>
  <c r="F599" i="2"/>
  <c r="A599" i="2" s="1"/>
  <c r="F909" i="2"/>
  <c r="A909" i="2" s="1"/>
  <c r="F817" i="2"/>
  <c r="A817" i="2" s="1"/>
  <c r="F636" i="2"/>
  <c r="A636" i="2" s="1"/>
  <c r="F1422" i="2"/>
  <c r="A1422" i="2" s="1"/>
  <c r="E1262" i="4" s="1"/>
  <c r="F2702" i="2"/>
  <c r="A2702" i="2" s="1"/>
  <c r="D1588" i="4" s="1"/>
  <c r="F2012" i="2"/>
  <c r="A2012" i="2" s="1"/>
  <c r="F584" i="4"/>
  <c r="E584" i="4"/>
  <c r="D606" i="4"/>
  <c r="E606" i="4"/>
  <c r="D584" i="4"/>
  <c r="F605" i="4"/>
  <c r="E548" i="4"/>
  <c r="F548" i="4"/>
  <c r="D548" i="4"/>
  <c r="E582" i="4"/>
  <c r="F581" i="4"/>
  <c r="F582" i="4"/>
  <c r="D582" i="4"/>
  <c r="F580" i="4"/>
  <c r="D581" i="4"/>
  <c r="E583" i="4"/>
  <c r="D665" i="4"/>
  <c r="D666" i="4"/>
  <c r="E1282" i="4"/>
  <c r="D1280" i="4"/>
  <c r="E665" i="4"/>
  <c r="F1281" i="4"/>
  <c r="E1281" i="4"/>
  <c r="E666" i="4"/>
  <c r="F617" i="4"/>
  <c r="E1280" i="4"/>
  <c r="F1282" i="4"/>
  <c r="D1281" i="4"/>
  <c r="E612" i="4"/>
  <c r="E653" i="4"/>
  <c r="E1295" i="4"/>
  <c r="D1276" i="4"/>
  <c r="E1299" i="4"/>
  <c r="F1299" i="4"/>
  <c r="E1271" i="4"/>
  <c r="D1294" i="4"/>
  <c r="D1270" i="4"/>
  <c r="F1300" i="4"/>
  <c r="D1295" i="4"/>
  <c r="E1270" i="4"/>
  <c r="D1300" i="4"/>
  <c r="D1299" i="4"/>
  <c r="F1259" i="4"/>
  <c r="D1259" i="4"/>
  <c r="E1259" i="4"/>
  <c r="F1241" i="4"/>
  <c r="F1235" i="4"/>
  <c r="D1235" i="4"/>
  <c r="D612" i="4"/>
  <c r="E663" i="4"/>
  <c r="E664" i="4"/>
  <c r="D1282" i="4"/>
  <c r="F1283" i="4"/>
  <c r="E1241" i="4"/>
  <c r="F1258" i="4"/>
  <c r="F1257" i="4"/>
  <c r="D1257" i="4"/>
  <c r="E1251" i="4"/>
  <c r="F1250" i="4"/>
  <c r="E1252" i="4"/>
  <c r="E1258" i="4"/>
  <c r="E1257" i="4"/>
  <c r="E1256" i="4"/>
  <c r="F1251" i="4"/>
  <c r="E1250" i="4"/>
  <c r="D1250" i="4"/>
  <c r="E1249" i="4"/>
  <c r="D1249" i="4"/>
  <c r="D1258" i="4"/>
  <c r="D1252" i="4"/>
  <c r="D1251" i="4"/>
  <c r="F1252" i="4"/>
  <c r="F1256" i="4"/>
  <c r="D1256" i="4"/>
  <c r="F1249" i="4"/>
  <c r="D1123" i="4"/>
  <c r="E1123" i="4"/>
  <c r="D1125" i="4"/>
  <c r="D1124" i="4"/>
  <c r="E1124" i="4"/>
  <c r="D1129" i="4"/>
  <c r="D1128" i="4"/>
  <c r="E1128" i="4"/>
  <c r="F1128" i="4"/>
  <c r="E1129" i="4"/>
  <c r="F1129" i="4"/>
  <c r="F1124" i="4"/>
  <c r="E1122" i="4"/>
  <c r="F1126" i="4"/>
  <c r="E1126" i="4"/>
  <c r="E1125" i="4"/>
  <c r="F1125" i="4"/>
  <c r="D1126" i="4"/>
  <c r="F1127" i="4"/>
  <c r="D1122" i="4"/>
  <c r="D1127" i="4"/>
  <c r="E1127" i="4"/>
  <c r="F1123" i="4"/>
  <c r="F1122" i="4"/>
  <c r="D649" i="4"/>
  <c r="F653" i="4"/>
  <c r="E650" i="4"/>
  <c r="E655" i="4"/>
  <c r="F664" i="4"/>
  <c r="E661" i="4"/>
  <c r="F662" i="4"/>
  <c r="F651" i="4"/>
  <c r="F589" i="4"/>
  <c r="E656" i="4"/>
  <c r="F583" i="4"/>
  <c r="D653" i="4"/>
  <c r="D583" i="4"/>
  <c r="F649" i="4"/>
  <c r="D1283" i="4"/>
  <c r="D585" i="4"/>
  <c r="F590" i="4"/>
  <c r="F586" i="4"/>
  <c r="F656" i="4"/>
  <c r="D656" i="4"/>
  <c r="F654" i="4"/>
  <c r="E1283" i="4"/>
  <c r="E651" i="4"/>
  <c r="F618" i="4"/>
  <c r="D559" i="4"/>
  <c r="E654" i="4"/>
  <c r="F661" i="4"/>
  <c r="F655" i="4"/>
  <c r="D655" i="4"/>
  <c r="F650" i="4"/>
  <c r="E617" i="4"/>
  <c r="E614" i="4"/>
  <c r="E1255" i="4"/>
  <c r="E1254" i="4"/>
  <c r="D1254" i="4"/>
  <c r="E1253" i="4"/>
  <c r="D1255" i="4"/>
  <c r="D1323" i="4"/>
  <c r="F1341" i="4"/>
  <c r="F1254" i="4"/>
  <c r="D1253" i="4"/>
  <c r="F1253" i="4"/>
  <c r="D1237" i="4"/>
  <c r="E1237" i="4"/>
  <c r="F1237" i="4"/>
  <c r="D1275" i="4"/>
  <c r="D616" i="4"/>
  <c r="E615" i="4"/>
  <c r="E616" i="4"/>
  <c r="D613" i="4"/>
  <c r="F614" i="4"/>
  <c r="F663" i="4"/>
  <c r="D663" i="4"/>
  <c r="E1274" i="4"/>
  <c r="D662" i="4"/>
  <c r="F1274" i="4"/>
  <c r="D1273" i="4"/>
  <c r="E1272" i="4"/>
  <c r="D652" i="4"/>
  <c r="F603" i="4"/>
  <c r="E603" i="4"/>
  <c r="F629" i="4"/>
  <c r="F604" i="4"/>
  <c r="E1486" i="4"/>
  <c r="F625" i="4"/>
  <c r="F652" i="4"/>
  <c r="D629" i="4"/>
  <c r="D605" i="4"/>
  <c r="F601" i="4"/>
  <c r="E602" i="4"/>
  <c r="E605" i="4"/>
  <c r="D603" i="4"/>
  <c r="D602" i="4"/>
  <c r="D604" i="4"/>
  <c r="D1272" i="4"/>
  <c r="E652" i="4"/>
  <c r="F602" i="4"/>
  <c r="E604" i="4"/>
  <c r="E629" i="4"/>
  <c r="E1363" i="4"/>
  <c r="E1361" i="4"/>
  <c r="D1331" i="4"/>
  <c r="F1344" i="4"/>
  <c r="E1329" i="4"/>
  <c r="F1321" i="4"/>
  <c r="F1221" i="4"/>
  <c r="E1239" i="4"/>
  <c r="E1359" i="4"/>
  <c r="F1351" i="4"/>
  <c r="F1322" i="4"/>
  <c r="E1323" i="4"/>
  <c r="E1349" i="4"/>
  <c r="D1351" i="4"/>
  <c r="E1318" i="4"/>
  <c r="F1223" i="4"/>
  <c r="E1240" i="4"/>
  <c r="F1222" i="4"/>
  <c r="D1330" i="4"/>
  <c r="E1222" i="4"/>
  <c r="D1223" i="4"/>
  <c r="E1221" i="4"/>
  <c r="D1240" i="4"/>
  <c r="E1223" i="4"/>
  <c r="D1313" i="4"/>
  <c r="D1369" i="4"/>
  <c r="D1329" i="4"/>
  <c r="D1348" i="4"/>
  <c r="D1360" i="4"/>
  <c r="F1349" i="4"/>
  <c r="E1307" i="4"/>
  <c r="D1307" i="4"/>
  <c r="D1325" i="4"/>
  <c r="E1328" i="4"/>
  <c r="D1353" i="4"/>
  <c r="D1346" i="4"/>
  <c r="E1321" i="4"/>
  <c r="E1319" i="4"/>
  <c r="F1307" i="4"/>
  <c r="D1221" i="4"/>
  <c r="F1239" i="4"/>
  <c r="F1240" i="4"/>
  <c r="E1370" i="4"/>
  <c r="D1239" i="4"/>
  <c r="E1301" i="4"/>
  <c r="E1302" i="4"/>
  <c r="D1302" i="4"/>
  <c r="F626" i="4"/>
  <c r="D626" i="4"/>
  <c r="E628" i="4"/>
  <c r="D628" i="4"/>
  <c r="D627" i="4"/>
  <c r="E625" i="4"/>
  <c r="F627" i="4"/>
  <c r="E627" i="4"/>
  <c r="D625" i="4"/>
  <c r="F628" i="4"/>
  <c r="E626" i="4"/>
  <c r="E622" i="4"/>
  <c r="F621" i="4"/>
  <c r="F624" i="4"/>
  <c r="E623" i="4"/>
  <c r="D622" i="4"/>
  <c r="D601" i="4"/>
  <c r="F1298" i="4"/>
  <c r="F622" i="4"/>
  <c r="E624" i="4"/>
  <c r="D624" i="4"/>
  <c r="D621" i="4"/>
  <c r="E1298" i="4"/>
  <c r="D1298" i="4"/>
  <c r="E621" i="4"/>
  <c r="F623" i="4"/>
  <c r="D623" i="4"/>
  <c r="E601" i="4"/>
  <c r="D1544" i="4"/>
  <c r="F1543" i="4"/>
  <c r="D1501" i="4"/>
  <c r="D1490" i="4"/>
  <c r="D1539" i="4"/>
  <c r="D1482" i="4"/>
  <c r="F1545" i="4"/>
  <c r="D1492" i="4"/>
  <c r="E1492" i="4"/>
  <c r="D1542" i="4"/>
  <c r="E1540" i="4"/>
  <c r="F1491" i="4"/>
  <c r="E1481" i="4"/>
  <c r="D1481" i="4"/>
  <c r="E1545" i="4"/>
  <c r="D1540" i="4"/>
  <c r="E1543" i="4"/>
  <c r="F1541" i="4"/>
  <c r="D1545" i="4"/>
  <c r="D1433" i="4"/>
  <c r="F1500" i="4"/>
  <c r="F1501" i="4"/>
  <c r="F1488" i="4"/>
  <c r="E1488" i="4"/>
  <c r="F1492" i="4"/>
  <c r="F1487" i="4"/>
  <c r="E1539" i="4"/>
  <c r="F1481" i="4"/>
  <c r="F1542" i="4"/>
  <c r="D1546" i="4"/>
  <c r="F1540" i="4"/>
  <c r="E1544" i="4"/>
  <c r="E1542" i="4"/>
  <c r="D1486" i="4"/>
  <c r="E1433" i="4"/>
  <c r="E1500" i="4"/>
  <c r="E1489" i="4"/>
  <c r="D1489" i="4"/>
  <c r="F1490" i="4"/>
  <c r="E1487" i="4"/>
  <c r="F1489" i="4"/>
  <c r="F1538" i="4"/>
  <c r="E1482" i="4"/>
  <c r="F1546" i="4"/>
  <c r="E1541" i="4"/>
  <c r="F1544" i="4"/>
  <c r="D1543" i="4"/>
  <c r="E1546" i="4"/>
  <c r="D1541" i="4"/>
  <c r="F1433" i="4"/>
  <c r="E1501" i="4"/>
  <c r="D1500" i="4"/>
  <c r="E1491" i="4"/>
  <c r="D1491" i="4"/>
  <c r="D1488" i="4"/>
  <c r="E1490" i="4"/>
  <c r="D1487" i="4"/>
  <c r="F1539" i="4"/>
  <c r="D1526" i="4"/>
  <c r="E1538" i="4"/>
  <c r="D1538" i="4"/>
  <c r="D1293" i="4"/>
  <c r="D1287" i="4"/>
  <c r="E1167" i="4"/>
  <c r="F1167" i="4"/>
  <c r="E1166" i="4"/>
  <c r="D1167" i="4"/>
  <c r="D1166" i="4"/>
  <c r="F1166" i="4"/>
  <c r="E1485" i="4"/>
  <c r="E1483" i="4"/>
  <c r="F1483" i="4"/>
  <c r="F1482" i="4"/>
  <c r="D1483" i="4"/>
  <c r="F1485" i="4"/>
  <c r="E1168" i="4"/>
  <c r="F1486" i="4"/>
  <c r="F1171" i="4"/>
  <c r="D1168" i="4"/>
  <c r="D1334" i="4"/>
  <c r="E1171" i="4"/>
  <c r="E1337" i="4"/>
  <c r="E1342" i="4"/>
  <c r="F1168" i="4"/>
  <c r="D1171" i="4"/>
  <c r="E1293" i="4"/>
  <c r="F1284" i="4"/>
  <c r="F1297" i="4"/>
  <c r="F1302" i="4"/>
  <c r="F1296" i="4"/>
  <c r="F1301" i="4"/>
  <c r="E1294" i="4"/>
  <c r="D1296" i="4"/>
  <c r="E1287" i="4"/>
  <c r="F1270" i="4"/>
  <c r="E1276" i="4"/>
  <c r="E1286" i="4"/>
  <c r="F1294" i="4"/>
  <c r="D1286" i="4"/>
  <c r="F1293" i="4"/>
  <c r="D1297" i="4"/>
  <c r="F1286" i="4"/>
  <c r="D1274" i="4"/>
  <c r="E1273" i="4"/>
  <c r="E1284" i="4"/>
  <c r="D1301" i="4"/>
  <c r="E1297" i="4"/>
  <c r="F1288" i="4"/>
  <c r="E1296" i="4"/>
  <c r="F1287" i="4"/>
  <c r="D1284" i="4"/>
  <c r="F1276" i="4"/>
  <c r="E1300" i="4"/>
  <c r="D1271" i="4"/>
  <c r="F1303" i="4"/>
  <c r="F1275" i="4"/>
  <c r="D1288" i="4"/>
  <c r="E1275" i="4"/>
  <c r="F1285" i="4"/>
  <c r="D1285" i="4"/>
  <c r="E1303" i="4"/>
  <c r="F1273" i="4"/>
  <c r="F1295" i="4"/>
  <c r="E1285" i="4"/>
  <c r="F1272" i="4"/>
  <c r="E1288" i="4"/>
  <c r="F1271" i="4"/>
  <c r="D1473" i="4"/>
  <c r="D1458" i="4"/>
  <c r="E1466" i="4"/>
  <c r="E1475" i="4"/>
  <c r="F1450" i="4"/>
  <c r="E1464" i="4"/>
  <c r="F1455" i="4"/>
  <c r="E1436" i="4"/>
  <c r="F1456" i="4"/>
  <c r="E1470" i="4"/>
  <c r="E1440" i="4"/>
  <c r="F1454" i="4"/>
  <c r="E1468" i="4"/>
  <c r="D1449" i="4"/>
  <c r="F1429" i="4"/>
  <c r="E1471" i="4"/>
  <c r="D1450" i="4"/>
  <c r="F1463" i="4"/>
  <c r="D1464" i="4"/>
  <c r="E1437" i="4"/>
  <c r="F1461" i="4"/>
  <c r="E1442" i="4"/>
  <c r="E1474" i="4"/>
  <c r="D1470" i="4"/>
  <c r="D1438" i="4"/>
  <c r="E1462" i="4"/>
  <c r="F1462" i="4"/>
  <c r="D1471" i="4"/>
  <c r="F1441" i="4"/>
  <c r="E1424" i="4"/>
  <c r="D1515" i="4"/>
  <c r="D1519" i="4"/>
  <c r="E1521" i="4"/>
  <c r="F1528" i="4"/>
  <c r="D1535" i="4"/>
  <c r="F1505" i="4"/>
  <c r="F1507" i="4"/>
  <c r="D1510" i="4"/>
  <c r="D1512" i="4"/>
  <c r="D1523" i="4"/>
  <c r="E1516" i="4"/>
  <c r="F1529" i="4"/>
  <c r="D1506" i="4"/>
  <c r="D1508" i="4"/>
  <c r="F1523" i="4"/>
  <c r="F1516" i="4"/>
  <c r="D1505" i="4"/>
  <c r="E1507" i="4"/>
  <c r="E1509" i="4"/>
  <c r="D1525" i="4"/>
  <c r="D1436" i="4"/>
  <c r="F1452" i="4"/>
  <c r="D1461" i="4"/>
  <c r="F1466" i="4"/>
  <c r="D1440" i="4"/>
  <c r="D1459" i="4"/>
  <c r="E1450" i="4"/>
  <c r="E1473" i="4"/>
  <c r="E1451" i="4"/>
  <c r="D1465" i="4"/>
  <c r="F1470" i="4"/>
  <c r="E1449" i="4"/>
  <c r="D1463" i="4"/>
  <c r="E1438" i="4"/>
  <c r="D1429" i="4"/>
  <c r="D1466" i="4"/>
  <c r="E1439" i="4"/>
  <c r="E1458" i="4"/>
  <c r="F1458" i="4"/>
  <c r="D1455" i="4"/>
  <c r="D1437" i="4"/>
  <c r="E1429" i="4"/>
  <c r="F1464" i="4"/>
  <c r="E1456" i="4"/>
  <c r="E1457" i="4"/>
  <c r="F1465" i="4"/>
  <c r="D1457" i="4"/>
  <c r="D647" i="4"/>
  <c r="D1527" i="4"/>
  <c r="D1529" i="4"/>
  <c r="E1505" i="4"/>
  <c r="E1526" i="4"/>
  <c r="E1535" i="4"/>
  <c r="D1511" i="4"/>
  <c r="D1513" i="4"/>
  <c r="E1515" i="4"/>
  <c r="E1519" i="4"/>
  <c r="E1523" i="4"/>
  <c r="D1507" i="4"/>
  <c r="D1509" i="4"/>
  <c r="E1511" i="4"/>
  <c r="E1513" i="4"/>
  <c r="E1524" i="4"/>
  <c r="F1535" i="4"/>
  <c r="E1508" i="4"/>
  <c r="E1510" i="4"/>
  <c r="F1512" i="4"/>
  <c r="F1514" i="4"/>
  <c r="F1525" i="4"/>
  <c r="D1426" i="4"/>
  <c r="F1474" i="4"/>
  <c r="D1434" i="4"/>
  <c r="F1468" i="4"/>
  <c r="D1442" i="4"/>
  <c r="F1453" i="4"/>
  <c r="E1461" i="4"/>
  <c r="D1424" i="4"/>
  <c r="F1449" i="4"/>
  <c r="F1439" i="4"/>
  <c r="F1473" i="4"/>
  <c r="E1467" i="4"/>
  <c r="F1440" i="4"/>
  <c r="F1459" i="4"/>
  <c r="E1465" i="4"/>
  <c r="F1438" i="4"/>
  <c r="F1457" i="4"/>
  <c r="D1472" i="4"/>
  <c r="F1436" i="4"/>
  <c r="F1460" i="4"/>
  <c r="E1423" i="4"/>
  <c r="F1437" i="4"/>
  <c r="E1453" i="4"/>
  <c r="D1475" i="4"/>
  <c r="E1435" i="4"/>
  <c r="E1459" i="4"/>
  <c r="F1475" i="4"/>
  <c r="F1423" i="4"/>
  <c r="D1452" i="4"/>
  <c r="E1460" i="4"/>
  <c r="F1451" i="4"/>
  <c r="F647" i="4"/>
  <c r="E1506" i="4"/>
  <c r="F1508" i="4"/>
  <c r="F1510" i="4"/>
  <c r="D1522" i="4"/>
  <c r="E1518" i="4"/>
  <c r="E1520" i="4"/>
  <c r="D1528" i="4"/>
  <c r="D1536" i="4"/>
  <c r="D1524" i="4"/>
  <c r="E1512" i="4"/>
  <c r="E1514" i="4"/>
  <c r="F1518" i="4"/>
  <c r="F1520" i="4"/>
  <c r="F1524" i="4"/>
  <c r="F1513" i="4"/>
  <c r="F1515" i="4"/>
  <c r="D1520" i="4"/>
  <c r="E1527" i="4"/>
  <c r="F1478" i="4"/>
  <c r="F1537" i="4"/>
  <c r="E1537" i="4"/>
  <c r="D1537" i="4"/>
  <c r="F1446" i="4"/>
  <c r="F1472" i="4"/>
  <c r="E1434" i="4"/>
  <c r="E1463" i="4"/>
  <c r="F1471" i="4"/>
  <c r="D1456" i="4"/>
  <c r="F1469" i="4"/>
  <c r="D1439" i="4"/>
  <c r="D1423" i="4"/>
  <c r="F1434" i="4"/>
  <c r="D1462" i="4"/>
  <c r="F1424" i="4"/>
  <c r="D1451" i="4"/>
  <c r="D1460" i="4"/>
  <c r="E1454" i="4"/>
  <c r="E1472" i="4"/>
  <c r="D1435" i="4"/>
  <c r="E1455" i="4"/>
  <c r="D1469" i="4"/>
  <c r="E1469" i="4"/>
  <c r="F1442" i="4"/>
  <c r="D1467" i="4"/>
  <c r="D1453" i="4"/>
  <c r="D1474" i="4"/>
  <c r="F1435" i="4"/>
  <c r="D1454" i="4"/>
  <c r="F1467" i="4"/>
  <c r="D1468" i="4"/>
  <c r="E1441" i="4"/>
  <c r="E1452" i="4"/>
  <c r="D1441" i="4"/>
  <c r="E647" i="4"/>
  <c r="F1511" i="4"/>
  <c r="D1514" i="4"/>
  <c r="D1518" i="4"/>
  <c r="F1522" i="4"/>
  <c r="D1517" i="4"/>
  <c r="E1528" i="4"/>
  <c r="E1536" i="4"/>
  <c r="F1506" i="4"/>
  <c r="E1522" i="4"/>
  <c r="F1517" i="4"/>
  <c r="F1519" i="4"/>
  <c r="F1521" i="4"/>
  <c r="E1529" i="4"/>
  <c r="E1517" i="4"/>
  <c r="E1525" i="4"/>
  <c r="D1521" i="4"/>
  <c r="F1527" i="4"/>
  <c r="F1536" i="4"/>
  <c r="D1516" i="4"/>
  <c r="F1526" i="4"/>
  <c r="F1509" i="4"/>
  <c r="F558" i="4"/>
  <c r="D554" i="4"/>
  <c r="D579" i="4"/>
  <c r="F579" i="4"/>
  <c r="D1476" i="4"/>
  <c r="D1290" i="4"/>
  <c r="F1290" i="4"/>
  <c r="F1476" i="4"/>
  <c r="E1289" i="4"/>
  <c r="D1170" i="4"/>
  <c r="E559" i="4"/>
  <c r="F1169" i="4"/>
  <c r="F1289" i="4"/>
  <c r="D1289" i="4"/>
  <c r="F559" i="4"/>
  <c r="D1173" i="4"/>
  <c r="D566" i="4"/>
  <c r="F570" i="4"/>
  <c r="F578" i="4"/>
  <c r="D596" i="4"/>
  <c r="D570" i="4"/>
  <c r="F576" i="4"/>
  <c r="D565" i="4"/>
  <c r="E570" i="4"/>
  <c r="E578" i="4"/>
  <c r="F595" i="4"/>
  <c r="E591" i="4"/>
  <c r="D567" i="4"/>
  <c r="E572" i="4"/>
  <c r="D591" i="4"/>
  <c r="E596" i="4"/>
  <c r="E567" i="4"/>
  <c r="E565" i="4"/>
  <c r="D572" i="4"/>
  <c r="D592" i="4"/>
  <c r="E597" i="4"/>
  <c r="E571" i="4"/>
  <c r="D578" i="4"/>
  <c r="E566" i="4"/>
  <c r="F571" i="4"/>
  <c r="F591" i="4"/>
  <c r="D597" i="4"/>
  <c r="D594" i="4"/>
  <c r="E568" i="4"/>
  <c r="D575" i="4"/>
  <c r="E592" i="4"/>
  <c r="F597" i="4"/>
  <c r="D568" i="4"/>
  <c r="D576" i="4"/>
  <c r="E593" i="4"/>
  <c r="F566" i="4"/>
  <c r="F572" i="4"/>
  <c r="F592" i="4"/>
  <c r="F567" i="4"/>
  <c r="F575" i="4"/>
  <c r="D593" i="4"/>
  <c r="F596" i="4"/>
  <c r="F569" i="4"/>
  <c r="E576" i="4"/>
  <c r="F593" i="4"/>
  <c r="E569" i="4"/>
  <c r="E577" i="4"/>
  <c r="F594" i="4"/>
  <c r="F568" i="4"/>
  <c r="E575" i="4"/>
  <c r="E595" i="4"/>
  <c r="D569" i="4"/>
  <c r="D577" i="4"/>
  <c r="E594" i="4"/>
  <c r="F565" i="4"/>
  <c r="D571" i="4"/>
  <c r="F577" i="4"/>
  <c r="D595" i="4"/>
  <c r="F1170" i="4"/>
  <c r="E1169" i="4"/>
  <c r="E1170" i="4"/>
  <c r="E1476" i="4"/>
  <c r="D1169" i="4"/>
  <c r="D1089" i="4"/>
  <c r="D1244" i="4"/>
  <c r="F648" i="4"/>
  <c r="E648" i="4"/>
  <c r="D648" i="4"/>
  <c r="D1479" i="4"/>
  <c r="E1181" i="4"/>
  <c r="E1182" i="4"/>
  <c r="F1180" i="4"/>
  <c r="E1180" i="4"/>
  <c r="E1477" i="4"/>
  <c r="F1477" i="4"/>
  <c r="D1180" i="4"/>
  <c r="E1179" i="4"/>
  <c r="D1179" i="4"/>
  <c r="E1478" i="4"/>
  <c r="F1178" i="4"/>
  <c r="F1179" i="4"/>
  <c r="D1477" i="4"/>
  <c r="F1182" i="4"/>
  <c r="D1503" i="4"/>
  <c r="E1498" i="4"/>
  <c r="F1503" i="4"/>
  <c r="D1498" i="4"/>
  <c r="E1503" i="4"/>
  <c r="F1498" i="4"/>
  <c r="D1499" i="4"/>
  <c r="E1504" i="4"/>
  <c r="F1499" i="4"/>
  <c r="E1499" i="4"/>
  <c r="F1504" i="4"/>
  <c r="D1504" i="4"/>
  <c r="E1497" i="4"/>
  <c r="E1495" i="4"/>
  <c r="E1496" i="4"/>
  <c r="F1495" i="4"/>
  <c r="D1496" i="4"/>
  <c r="F1496" i="4"/>
  <c r="D1494" i="4"/>
  <c r="F1497" i="4"/>
  <c r="D1495" i="4"/>
  <c r="D1497" i="4"/>
  <c r="E1494" i="4"/>
  <c r="F1236" i="4"/>
  <c r="F1494" i="4"/>
  <c r="D1181" i="4"/>
  <c r="D1178" i="4"/>
  <c r="D1478" i="4"/>
  <c r="E1178" i="4"/>
  <c r="D1182" i="4"/>
  <c r="F1181" i="4"/>
  <c r="D1502" i="4"/>
  <c r="E1502" i="4"/>
  <c r="F1502" i="4"/>
  <c r="F606" i="4"/>
  <c r="D620" i="4"/>
  <c r="F620" i="4"/>
  <c r="F619" i="4"/>
  <c r="E620" i="4"/>
  <c r="E619" i="4"/>
  <c r="D619" i="4"/>
  <c r="F1479" i="4"/>
  <c r="E1479" i="4"/>
  <c r="F1277" i="4"/>
  <c r="D1277" i="4"/>
  <c r="F1480" i="4"/>
  <c r="D1121" i="4"/>
  <c r="F1493" i="4"/>
  <c r="D1493" i="4"/>
  <c r="E1493" i="4"/>
  <c r="F1484" i="4"/>
  <c r="E1484" i="4"/>
  <c r="F1278" i="4"/>
  <c r="E1278" i="4"/>
  <c r="D1278" i="4"/>
  <c r="E1277" i="4"/>
  <c r="D1484" i="4"/>
  <c r="E1121" i="4"/>
  <c r="F1121" i="4"/>
  <c r="E1120" i="4"/>
  <c r="D1120" i="4"/>
  <c r="F1120" i="4"/>
  <c r="D669" i="4"/>
  <c r="E669" i="4"/>
  <c r="F669" i="4"/>
  <c r="F1533" i="4"/>
  <c r="E1530" i="4"/>
  <c r="E1533" i="4"/>
  <c r="E1531" i="4"/>
  <c r="E1534" i="4"/>
  <c r="F1531" i="4"/>
  <c r="F1532" i="4"/>
  <c r="F1534" i="4"/>
  <c r="D1534" i="4"/>
  <c r="D1531" i="4"/>
  <c r="D1533" i="4"/>
  <c r="F1530" i="4"/>
  <c r="E1532" i="4"/>
  <c r="D1532" i="4"/>
  <c r="D1530" i="4"/>
  <c r="F574" i="4"/>
  <c r="E574" i="4"/>
  <c r="D574" i="4"/>
  <c r="E573" i="4"/>
  <c r="D573" i="4"/>
  <c r="F573" i="4"/>
  <c r="D1428" i="4"/>
  <c r="E1176" i="4"/>
  <c r="F1176" i="4"/>
  <c r="F1428" i="4"/>
  <c r="D1176" i="4"/>
  <c r="D1448" i="4"/>
  <c r="E1428" i="4"/>
  <c r="E1448" i="4"/>
  <c r="F1448" i="4"/>
  <c r="F1305" i="4"/>
  <c r="E1175" i="4"/>
  <c r="E1427" i="4"/>
  <c r="F1306" i="4"/>
  <c r="D1445" i="4"/>
  <c r="E1305" i="4"/>
  <c r="F1304" i="4"/>
  <c r="F1174" i="4"/>
  <c r="F1173" i="4"/>
  <c r="F1425" i="4"/>
  <c r="D1304" i="4"/>
  <c r="E1425" i="4"/>
  <c r="E1444" i="4"/>
  <c r="D1172" i="4"/>
  <c r="F1445" i="4"/>
  <c r="D1427" i="4"/>
  <c r="E1445" i="4"/>
  <c r="D1174" i="4"/>
  <c r="D1425" i="4"/>
  <c r="E1306" i="4"/>
  <c r="D1447" i="4"/>
  <c r="F1443" i="4"/>
  <c r="E1174" i="4"/>
  <c r="D1305" i="4"/>
  <c r="D1306" i="4"/>
  <c r="E1443" i="4"/>
  <c r="E1426" i="4"/>
  <c r="E1447" i="4"/>
  <c r="D1443" i="4"/>
  <c r="E1304" i="4"/>
  <c r="F1426" i="4"/>
  <c r="D1444" i="4"/>
  <c r="E1173" i="4"/>
  <c r="E1172" i="4"/>
  <c r="F1444" i="4"/>
  <c r="F1427" i="4"/>
  <c r="E1446" i="4"/>
  <c r="D1175" i="4"/>
  <c r="F1175" i="4"/>
  <c r="D1446" i="4"/>
  <c r="F1172" i="4"/>
  <c r="F1447" i="4"/>
  <c r="D1247" i="4"/>
  <c r="F1246" i="4"/>
  <c r="D1246" i="4"/>
  <c r="D1236" i="4"/>
  <c r="E1238" i="4"/>
  <c r="D1248" i="4"/>
  <c r="E1236" i="4"/>
  <c r="E1247" i="4"/>
  <c r="E1246" i="4"/>
  <c r="E1248" i="4"/>
  <c r="F1248" i="4"/>
  <c r="F1238" i="4"/>
  <c r="F1247" i="4"/>
  <c r="D1238" i="4"/>
  <c r="F1245" i="4"/>
  <c r="E1245" i="4"/>
  <c r="D1245" i="4"/>
  <c r="E1367" i="4"/>
  <c r="F1242" i="4"/>
  <c r="D1242" i="4"/>
  <c r="D1341" i="4"/>
  <c r="F1335" i="4"/>
  <c r="E1331" i="4"/>
  <c r="F1334" i="4"/>
  <c r="D1315" i="4"/>
  <c r="E1315" i="4"/>
  <c r="E1371" i="4"/>
  <c r="D1327" i="4"/>
  <c r="F1350" i="4"/>
  <c r="D1357" i="4"/>
  <c r="F1362" i="4"/>
  <c r="E1347" i="4"/>
  <c r="D1355" i="4"/>
  <c r="E1325" i="4"/>
  <c r="D1308" i="4"/>
  <c r="D1309" i="4"/>
  <c r="D1326" i="4"/>
  <c r="D1352" i="4"/>
  <c r="E1360" i="4"/>
  <c r="E1340" i="4"/>
  <c r="F1348" i="4"/>
  <c r="E1356" i="4"/>
  <c r="E1372" i="4"/>
  <c r="D1324" i="4"/>
  <c r="E1324" i="4"/>
  <c r="F1324" i="4"/>
  <c r="D1321" i="4"/>
  <c r="D1316" i="4"/>
  <c r="D1311" i="4"/>
  <c r="D1335" i="4"/>
  <c r="E1366" i="4"/>
  <c r="E1312" i="4"/>
  <c r="E1330" i="4"/>
  <c r="F1333" i="4"/>
  <c r="F1336" i="4"/>
  <c r="F1365" i="4"/>
  <c r="D1359" i="4"/>
  <c r="E1326" i="4"/>
  <c r="F1360" i="4"/>
  <c r="F1340" i="4"/>
  <c r="D1349" i="4"/>
  <c r="E1355" i="4"/>
  <c r="E1362" i="4"/>
  <c r="D1347" i="4"/>
  <c r="D1372" i="4"/>
  <c r="E1317" i="4"/>
  <c r="E1320" i="4"/>
  <c r="F1320" i="4"/>
  <c r="F1319" i="4"/>
  <c r="F1326" i="4"/>
  <c r="D1362" i="4"/>
  <c r="D1344" i="4"/>
  <c r="E1350" i="4"/>
  <c r="F1356" i="4"/>
  <c r="F1363" i="4"/>
  <c r="E1348" i="4"/>
  <c r="F1318" i="4"/>
  <c r="E1314" i="4"/>
  <c r="F1314" i="4"/>
  <c r="E1310" i="4"/>
  <c r="F1342" i="4"/>
  <c r="E1335" i="4"/>
  <c r="D1312" i="4"/>
  <c r="D1333" i="4"/>
  <c r="E1336" i="4"/>
  <c r="D1332" i="4"/>
  <c r="E1365" i="4"/>
  <c r="F1315" i="4"/>
  <c r="E1327" i="4"/>
  <c r="E1353" i="4"/>
  <c r="F1361" i="4"/>
  <c r="E1346" i="4"/>
  <c r="D1350" i="4"/>
  <c r="F1357" i="4"/>
  <c r="E1344" i="4"/>
  <c r="D1310" i="4"/>
  <c r="F1317" i="4"/>
  <c r="F1310" i="4"/>
  <c r="D1317" i="4"/>
  <c r="F1327" i="4"/>
  <c r="D1363" i="4"/>
  <c r="F1347" i="4"/>
  <c r="E1351" i="4"/>
  <c r="D1361" i="4"/>
  <c r="F1345" i="4"/>
  <c r="F1308" i="4"/>
  <c r="E1308" i="4"/>
  <c r="E1309" i="4"/>
  <c r="E1334" i="4"/>
  <c r="D1336" i="4"/>
  <c r="E1229" i="4"/>
  <c r="F797" i="4"/>
  <c r="E794" i="4"/>
  <c r="F1032" i="4"/>
  <c r="E1032" i="4"/>
  <c r="D1045" i="4"/>
  <c r="F1366" i="4"/>
  <c r="D796" i="4"/>
  <c r="D797" i="4"/>
  <c r="F1034" i="4"/>
  <c r="D1033" i="4"/>
  <c r="F1029" i="4"/>
  <c r="F794" i="4"/>
  <c r="E1033" i="4"/>
  <c r="F1031" i="4"/>
  <c r="D795" i="4"/>
  <c r="E797" i="4"/>
  <c r="E1029" i="4"/>
  <c r="D1034" i="4"/>
  <c r="F1033" i="4"/>
  <c r="D1044" i="4"/>
  <c r="E805" i="4"/>
  <c r="F806" i="4"/>
  <c r="F805" i="4"/>
  <c r="D845" i="4"/>
  <c r="E845" i="4"/>
  <c r="E867" i="4"/>
  <c r="E866" i="4"/>
  <c r="E865" i="4"/>
  <c r="D1094" i="4"/>
  <c r="E1480" i="4"/>
  <c r="F864" i="4"/>
  <c r="F859" i="4"/>
  <c r="E859" i="4"/>
  <c r="E857" i="4"/>
  <c r="D856" i="4"/>
  <c r="F1088" i="4"/>
  <c r="E1090" i="4"/>
  <c r="E807" i="4"/>
  <c r="F808" i="4"/>
  <c r="F807" i="4"/>
  <c r="E1368" i="4"/>
  <c r="D1368" i="4"/>
  <c r="F1371" i="4"/>
  <c r="D1370" i="4"/>
  <c r="D844" i="4"/>
  <c r="F866" i="4"/>
  <c r="F868" i="4"/>
  <c r="D867" i="4"/>
  <c r="F1373" i="4"/>
  <c r="D1367" i="4"/>
  <c r="E1095" i="4"/>
  <c r="D1093" i="4"/>
  <c r="F854" i="4"/>
  <c r="F860" i="4"/>
  <c r="D863" i="4"/>
  <c r="E855" i="4"/>
  <c r="E1088" i="4"/>
  <c r="E1089" i="4"/>
  <c r="E1045" i="4"/>
  <c r="D794" i="4"/>
  <c r="E796" i="4"/>
  <c r="D1032" i="4"/>
  <c r="F1035" i="4"/>
  <c r="F1036" i="4"/>
  <c r="E1031" i="4"/>
  <c r="E1036" i="4"/>
  <c r="E1030" i="4"/>
  <c r="E1044" i="4"/>
  <c r="F1044" i="4"/>
  <c r="D807" i="4"/>
  <c r="D806" i="4"/>
  <c r="D805" i="4"/>
  <c r="E1311" i="4"/>
  <c r="E1341" i="4"/>
  <c r="E1338" i="4"/>
  <c r="D1339" i="4"/>
  <c r="E1339" i="4"/>
  <c r="D1365" i="4"/>
  <c r="D1366" i="4"/>
  <c r="F1359" i="4"/>
  <c r="D1371" i="4"/>
  <c r="D1358" i="4"/>
  <c r="F845" i="4"/>
  <c r="F844" i="4"/>
  <c r="E844" i="4"/>
  <c r="E868" i="4"/>
  <c r="D866" i="4"/>
  <c r="F867" i="4"/>
  <c r="E1316" i="4"/>
  <c r="F1316" i="4"/>
  <c r="D1328" i="4"/>
  <c r="F1329" i="4"/>
  <c r="D1356" i="4"/>
  <c r="E1345" i="4"/>
  <c r="F1343" i="4"/>
  <c r="F1352" i="4"/>
  <c r="D1340" i="4"/>
  <c r="E1352" i="4"/>
  <c r="F1370" i="4"/>
  <c r="F1372" i="4"/>
  <c r="D1320" i="4"/>
  <c r="F1325" i="4"/>
  <c r="F1309" i="4"/>
  <c r="D1318" i="4"/>
  <c r="E1322" i="4"/>
  <c r="E1369" i="4"/>
  <c r="F1328" i="4"/>
  <c r="E1357" i="4"/>
  <c r="F1346" i="4"/>
  <c r="F1355" i="4"/>
  <c r="D1345" i="4"/>
  <c r="E1343" i="4"/>
  <c r="F1353" i="4"/>
  <c r="D1343" i="4"/>
  <c r="F1358" i="4"/>
  <c r="D1314" i="4"/>
  <c r="D1319" i="4"/>
  <c r="D1322" i="4"/>
  <c r="F1323" i="4"/>
  <c r="F1312" i="4"/>
  <c r="F1339" i="4"/>
  <c r="F1330" i="4"/>
  <c r="E1094" i="4"/>
  <c r="E1092" i="4"/>
  <c r="D854" i="4"/>
  <c r="D860" i="4"/>
  <c r="F863" i="4"/>
  <c r="D853" i="4"/>
  <c r="F1091" i="4"/>
  <c r="D668" i="4"/>
  <c r="E1116" i="4"/>
  <c r="F1116" i="4"/>
  <c r="D1116" i="4"/>
  <c r="F1119" i="4"/>
  <c r="F1118" i="4"/>
  <c r="E1117" i="4"/>
  <c r="E1115" i="4"/>
  <c r="F1117" i="4"/>
  <c r="D1114" i="4"/>
  <c r="E848" i="4"/>
  <c r="D849" i="4"/>
  <c r="F871" i="4"/>
  <c r="E882" i="4"/>
  <c r="D1037" i="4"/>
  <c r="E1042" i="4"/>
  <c r="E850" i="4"/>
  <c r="F873" i="4"/>
  <c r="E884" i="4"/>
  <c r="E1040" i="4"/>
  <c r="E1052" i="4"/>
  <c r="F1057" i="4"/>
  <c r="D1063" i="4"/>
  <c r="E1068" i="4"/>
  <c r="F1073" i="4"/>
  <c r="D1079" i="4"/>
  <c r="E1084" i="4"/>
  <c r="E1104" i="4"/>
  <c r="F1109" i="4"/>
  <c r="D850" i="4"/>
  <c r="D872" i="4"/>
  <c r="F882" i="4"/>
  <c r="D934" i="4"/>
  <c r="E1039" i="4"/>
  <c r="F1041" i="4"/>
  <c r="F1051" i="4"/>
  <c r="F1115" i="4"/>
  <c r="E1118" i="4"/>
  <c r="D1117" i="4"/>
  <c r="D1119" i="4"/>
  <c r="F1114" i="4"/>
  <c r="D851" i="4"/>
  <c r="D869" i="4"/>
  <c r="E874" i="4"/>
  <c r="E934" i="4"/>
  <c r="F1039" i="4"/>
  <c r="F1047" i="4"/>
  <c r="D871" i="4"/>
  <c r="F1049" i="4"/>
  <c r="D1055" i="4"/>
  <c r="E1060" i="4"/>
  <c r="F1065" i="4"/>
  <c r="D1071" i="4"/>
  <c r="F1081" i="4"/>
  <c r="E1096" i="4"/>
  <c r="D1107" i="4"/>
  <c r="E1112" i="4"/>
  <c r="E847" i="4"/>
  <c r="E869" i="4"/>
  <c r="F874" i="4"/>
  <c r="D1042" i="4"/>
  <c r="D1049" i="4"/>
  <c r="E1054" i="4"/>
  <c r="D1115" i="4"/>
  <c r="F1069" i="4"/>
  <c r="E873" i="4"/>
  <c r="D1057" i="4"/>
  <c r="F1067" i="4"/>
  <c r="E1078" i="4"/>
  <c r="F1103" i="4"/>
  <c r="D874" i="4"/>
  <c r="F884" i="4"/>
  <c r="E1047" i="4"/>
  <c r="D1058" i="4"/>
  <c r="F1068" i="4"/>
  <c r="E1079" i="4"/>
  <c r="E1103" i="4"/>
  <c r="F1042" i="4"/>
  <c r="E1119" i="4"/>
  <c r="D1118" i="4"/>
  <c r="E1114" i="4"/>
  <c r="D847" i="4"/>
  <c r="E870" i="4"/>
  <c r="D1041" i="4"/>
  <c r="E872" i="4"/>
  <c r="D883" i="4"/>
  <c r="D1051" i="4"/>
  <c r="F1061" i="4"/>
  <c r="E1072" i="4"/>
  <c r="D1083" i="4"/>
  <c r="E1108" i="4"/>
  <c r="F848" i="4"/>
  <c r="D1038" i="4"/>
  <c r="E1050" i="4"/>
  <c r="E1058" i="4"/>
  <c r="F1063" i="4"/>
  <c r="D1069" i="4"/>
  <c r="F1079" i="4"/>
  <c r="D1085" i="4"/>
  <c r="D1105" i="4"/>
  <c r="E1110" i="4"/>
  <c r="F846" i="4"/>
  <c r="D870" i="4"/>
  <c r="D1040" i="4"/>
  <c r="F1048" i="4"/>
  <c r="D1054" i="4"/>
  <c r="E1059" i="4"/>
  <c r="F1064" i="4"/>
  <c r="D1070" i="4"/>
  <c r="F1080" i="4"/>
  <c r="D1086" i="4"/>
  <c r="F1104" i="4"/>
  <c r="D1110" i="4"/>
  <c r="F1046" i="4"/>
  <c r="D1052" i="4"/>
  <c r="E1057" i="4"/>
  <c r="F1062" i="4"/>
  <c r="D1068" i="4"/>
  <c r="E1073" i="4"/>
  <c r="F1078" i="4"/>
  <c r="D1084" i="4"/>
  <c r="F1102" i="4"/>
  <c r="D1108" i="4"/>
  <c r="E1113" i="4"/>
  <c r="F799" i="4"/>
  <c r="D809" i="4"/>
  <c r="E830" i="4"/>
  <c r="F835" i="4"/>
  <c r="D799" i="4"/>
  <c r="E804" i="4"/>
  <c r="F813" i="4"/>
  <c r="F829" i="4"/>
  <c r="D835" i="4"/>
  <c r="D798" i="4"/>
  <c r="E803" i="4"/>
  <c r="F812" i="4"/>
  <c r="D830" i="4"/>
  <c r="E835" i="4"/>
  <c r="F798" i="4"/>
  <c r="D804" i="4"/>
  <c r="E813" i="4"/>
  <c r="E829" i="4"/>
  <c r="F834" i="4"/>
  <c r="E1064" i="4"/>
  <c r="F1085" i="4"/>
  <c r="E851" i="4"/>
  <c r="D1053" i="4"/>
  <c r="D1065" i="4"/>
  <c r="E1086" i="4"/>
  <c r="F1111" i="4"/>
  <c r="E871" i="4"/>
  <c r="D882" i="4"/>
  <c r="E1041" i="4"/>
  <c r="E1055" i="4"/>
  <c r="D1066" i="4"/>
  <c r="F1096" i="4"/>
  <c r="E1111" i="4"/>
  <c r="E1053" i="4"/>
  <c r="D1064" i="4"/>
  <c r="E1085" i="4"/>
  <c r="D1104" i="4"/>
  <c r="D801" i="4"/>
  <c r="E810" i="4"/>
  <c r="D837" i="4"/>
  <c r="E800" i="4"/>
  <c r="E836" i="4"/>
  <c r="F804" i="4"/>
  <c r="E831" i="4"/>
  <c r="D800" i="4"/>
  <c r="F830" i="4"/>
  <c r="F849" i="4"/>
  <c r="D873" i="4"/>
  <c r="F883" i="4"/>
  <c r="E1046" i="4"/>
  <c r="F1053" i="4"/>
  <c r="D1111" i="4"/>
  <c r="F1040" i="4"/>
  <c r="F1059" i="4"/>
  <c r="E1070" i="4"/>
  <c r="D1081" i="4"/>
  <c r="E1106" i="4"/>
  <c r="D848" i="4"/>
  <c r="D1050" i="4"/>
  <c r="F1060" i="4"/>
  <c r="E1071" i="4"/>
  <c r="D1082" i="4"/>
  <c r="D1106" i="4"/>
  <c r="D1048" i="4"/>
  <c r="F1058" i="4"/>
  <c r="E1069" i="4"/>
  <c r="D1080" i="4"/>
  <c r="E1109" i="4"/>
  <c r="F831" i="4"/>
  <c r="F809" i="4"/>
  <c r="D831" i="4"/>
  <c r="E799" i="4"/>
  <c r="F836" i="4"/>
  <c r="E809" i="4"/>
  <c r="D836" i="4"/>
  <c r="E846" i="4"/>
  <c r="F847" i="4"/>
  <c r="F933" i="4"/>
  <c r="F1037" i="4"/>
  <c r="E1056" i="4"/>
  <c r="D1067" i="4"/>
  <c r="D1103" i="4"/>
  <c r="F1113" i="4"/>
  <c r="F870" i="4"/>
  <c r="D1039" i="4"/>
  <c r="F1055" i="4"/>
  <c r="D1061" i="4"/>
  <c r="E1066" i="4"/>
  <c r="F1071" i="4"/>
  <c r="E1082" i="4"/>
  <c r="E1102" i="4"/>
  <c r="F1107" i="4"/>
  <c r="D1113" i="4"/>
  <c r="E849" i="4"/>
  <c r="F872" i="4"/>
  <c r="E883" i="4"/>
  <c r="E933" i="4"/>
  <c r="E1037" i="4"/>
  <c r="D1046" i="4"/>
  <c r="E1051" i="4"/>
  <c r="F1056" i="4"/>
  <c r="D1062" i="4"/>
  <c r="E1067" i="4"/>
  <c r="F1072" i="4"/>
  <c r="D1078" i="4"/>
  <c r="E1083" i="4"/>
  <c r="D1102" i="4"/>
  <c r="E1107" i="4"/>
  <c r="F1112" i="4"/>
  <c r="E1049" i="4"/>
  <c r="F1054" i="4"/>
  <c r="D1060" i="4"/>
  <c r="E1065" i="4"/>
  <c r="F1070" i="4"/>
  <c r="E1081" i="4"/>
  <c r="F1086" i="4"/>
  <c r="E1105" i="4"/>
  <c r="F1110" i="4"/>
  <c r="E802" i="4"/>
  <c r="F811" i="4"/>
  <c r="D833" i="4"/>
  <c r="E838" i="4"/>
  <c r="F801" i="4"/>
  <c r="D811" i="4"/>
  <c r="E832" i="4"/>
  <c r="F837" i="4"/>
  <c r="F800" i="4"/>
  <c r="D810" i="4"/>
  <c r="F832" i="4"/>
  <c r="D838" i="4"/>
  <c r="E801" i="4"/>
  <c r="F810" i="4"/>
  <c r="D832" i="4"/>
  <c r="E837" i="4"/>
  <c r="F851" i="4"/>
  <c r="D933" i="4"/>
  <c r="E1038" i="4"/>
  <c r="F869" i="4"/>
  <c r="E1048" i="4"/>
  <c r="D1059" i="4"/>
  <c r="E1080" i="4"/>
  <c r="F1105" i="4"/>
  <c r="D846" i="4"/>
  <c r="D884" i="4"/>
  <c r="D1047" i="4"/>
  <c r="E1062" i="4"/>
  <c r="D1073" i="4"/>
  <c r="F1083" i="4"/>
  <c r="D1109" i="4"/>
  <c r="F850" i="4"/>
  <c r="F934" i="4"/>
  <c r="F1038" i="4"/>
  <c r="F1052" i="4"/>
  <c r="E1063" i="4"/>
  <c r="F1084" i="4"/>
  <c r="F1108" i="4"/>
  <c r="F1050" i="4"/>
  <c r="D1056" i="4"/>
  <c r="E1061" i="4"/>
  <c r="F1066" i="4"/>
  <c r="D1072" i="4"/>
  <c r="F1082" i="4"/>
  <c r="D1096" i="4"/>
  <c r="F1106" i="4"/>
  <c r="D1112" i="4"/>
  <c r="E798" i="4"/>
  <c r="F803" i="4"/>
  <c r="D813" i="4"/>
  <c r="D829" i="4"/>
  <c r="E834" i="4"/>
  <c r="D803" i="4"/>
  <c r="E812" i="4"/>
  <c r="F833" i="4"/>
  <c r="D802" i="4"/>
  <c r="E811" i="4"/>
  <c r="D834" i="4"/>
  <c r="F802" i="4"/>
  <c r="D812" i="4"/>
  <c r="E833" i="4"/>
  <c r="F838" i="4"/>
  <c r="E1099" i="4"/>
  <c r="F1100" i="4"/>
  <c r="E1101" i="4"/>
  <c r="E1097" i="4"/>
  <c r="D769" i="4"/>
  <c r="D767" i="4"/>
  <c r="D779" i="4"/>
  <c r="F764" i="4"/>
  <c r="F770" i="4"/>
  <c r="D766" i="4"/>
  <c r="D772" i="4"/>
  <c r="D771" i="4"/>
  <c r="D778" i="4"/>
  <c r="D1090" i="4"/>
  <c r="E1091" i="4"/>
  <c r="E1087" i="4"/>
  <c r="D1088" i="4"/>
  <c r="D852" i="4"/>
  <c r="E862" i="4"/>
  <c r="F862" i="4"/>
  <c r="E856" i="4"/>
  <c r="F856" i="4"/>
  <c r="D857" i="4"/>
  <c r="E858" i="4"/>
  <c r="E860" i="4"/>
  <c r="D862" i="4"/>
  <c r="E864" i="4"/>
  <c r="F1095" i="4"/>
  <c r="F1093" i="4"/>
  <c r="E1093" i="4"/>
  <c r="F1098" i="4"/>
  <c r="D1100" i="4"/>
  <c r="F1097" i="4"/>
  <c r="E772" i="4"/>
  <c r="E779" i="4"/>
  <c r="D764" i="4"/>
  <c r="D765" i="4"/>
  <c r="D770" i="4"/>
  <c r="E764" i="4"/>
  <c r="E771" i="4"/>
  <c r="E778" i="4"/>
  <c r="D768" i="4"/>
  <c r="D1099" i="4"/>
  <c r="E1100" i="4"/>
  <c r="F1101" i="4"/>
  <c r="D1097" i="4"/>
  <c r="F779" i="4"/>
  <c r="E769" i="4"/>
  <c r="E770" i="4"/>
  <c r="E768" i="4"/>
  <c r="E766" i="4"/>
  <c r="F769" i="4"/>
  <c r="E767" i="4"/>
  <c r="F1089" i="4"/>
  <c r="D1091" i="4"/>
  <c r="D1087" i="4"/>
  <c r="F1087" i="4"/>
  <c r="F852" i="4"/>
  <c r="D855" i="4"/>
  <c r="F861" i="4"/>
  <c r="E863" i="4"/>
  <c r="F855" i="4"/>
  <c r="D858" i="4"/>
  <c r="E853" i="4"/>
  <c r="F853" i="4"/>
  <c r="E861" i="4"/>
  <c r="F858" i="4"/>
  <c r="D864" i="4"/>
  <c r="D1095" i="4"/>
  <c r="D1092" i="4"/>
  <c r="F1092" i="4"/>
  <c r="E1098" i="4"/>
  <c r="F1099" i="4"/>
  <c r="D1101" i="4"/>
  <c r="D1098" i="4"/>
  <c r="F768" i="4"/>
  <c r="E765" i="4"/>
  <c r="F771" i="4"/>
  <c r="F766" i="4"/>
  <c r="F767" i="4"/>
  <c r="F765" i="4"/>
  <c r="F772" i="4"/>
  <c r="F778" i="4"/>
  <c r="F796" i="4"/>
  <c r="E795" i="4"/>
  <c r="D1036" i="4"/>
  <c r="F1030" i="4"/>
  <c r="E1034" i="4"/>
  <c r="E1035" i="4"/>
  <c r="D1030" i="4"/>
  <c r="D1035" i="4"/>
  <c r="D1031" i="4"/>
  <c r="D1029" i="4"/>
  <c r="F1045" i="4"/>
  <c r="D808" i="4"/>
  <c r="E806" i="4"/>
  <c r="E808" i="4"/>
  <c r="F795" i="4"/>
  <c r="F1367" i="4"/>
  <c r="F1368" i="4"/>
  <c r="F865" i="4"/>
  <c r="D868" i="4"/>
  <c r="D865" i="4"/>
  <c r="F1369" i="4"/>
  <c r="D1373" i="4"/>
  <c r="E1373" i="4"/>
  <c r="F1094" i="4"/>
  <c r="D1241" i="4"/>
  <c r="F1244" i="4"/>
  <c r="E1243" i="4"/>
  <c r="D1243" i="4"/>
  <c r="E1244" i="4"/>
  <c r="E1242" i="4"/>
  <c r="F1311" i="4"/>
  <c r="D1364" i="4"/>
  <c r="E1364" i="4"/>
  <c r="E1333" i="4"/>
  <c r="F1332" i="4"/>
  <c r="E1332" i="4"/>
  <c r="F1331" i="4"/>
  <c r="E1313" i="4"/>
  <c r="E1358" i="4"/>
  <c r="F1364" i="4"/>
  <c r="F1338" i="4"/>
  <c r="D1338" i="4"/>
  <c r="F1337" i="4"/>
  <c r="D1337" i="4"/>
  <c r="D1342" i="4"/>
  <c r="F1313" i="4"/>
  <c r="E1214" i="4"/>
  <c r="D1230" i="4"/>
  <c r="F1229" i="4"/>
  <c r="D1229" i="4"/>
  <c r="D861" i="4"/>
  <c r="F857" i="4"/>
  <c r="D859" i="4"/>
  <c r="E854" i="4"/>
  <c r="E852" i="4"/>
  <c r="F1090" i="4"/>
  <c r="D930" i="4"/>
  <c r="E928" i="4"/>
  <c r="E929" i="4"/>
  <c r="F928" i="4"/>
  <c r="D929" i="4"/>
  <c r="D927" i="4"/>
  <c r="F927" i="4"/>
  <c r="D928" i="4"/>
  <c r="F929" i="4"/>
  <c r="E927" i="4"/>
  <c r="E930" i="4"/>
  <c r="F930" i="4"/>
  <c r="E579" i="4"/>
  <c r="E818" i="4"/>
  <c r="E820" i="4"/>
  <c r="E819" i="4"/>
  <c r="D825" i="4"/>
  <c r="F818" i="4"/>
  <c r="D827" i="4"/>
  <c r="D828" i="4"/>
  <c r="F828" i="4"/>
  <c r="E824" i="4"/>
  <c r="D821" i="4"/>
  <c r="D823" i="4"/>
  <c r="D822" i="4"/>
  <c r="F827" i="4"/>
  <c r="F826" i="4"/>
  <c r="E827" i="4"/>
  <c r="F821" i="4"/>
  <c r="E825" i="4"/>
  <c r="D826" i="4"/>
  <c r="D819" i="4"/>
  <c r="F823" i="4"/>
  <c r="F825" i="4"/>
  <c r="F819" i="4"/>
  <c r="D824" i="4"/>
  <c r="F824" i="4"/>
  <c r="F822" i="4"/>
  <c r="E823" i="4"/>
  <c r="E826" i="4"/>
  <c r="E828" i="4"/>
  <c r="E822" i="4"/>
  <c r="E821" i="4"/>
  <c r="F820" i="4"/>
  <c r="D820" i="4"/>
  <c r="D818" i="4"/>
  <c r="A2596" i="2"/>
  <c r="D885" i="4" s="1"/>
  <c r="A717" i="2"/>
  <c r="F714" i="4" s="1"/>
  <c r="A2502" i="2"/>
  <c r="A1407" i="2"/>
  <c r="F1226" i="4" s="1"/>
  <c r="A2555" i="2"/>
  <c r="F1589" i="4" s="1"/>
  <c r="A2314" i="2"/>
  <c r="D2302" i="4" s="1"/>
  <c r="F657" i="4"/>
  <c r="E657" i="4"/>
  <c r="F1374" i="4"/>
  <c r="D1374" i="4"/>
  <c r="D657" i="4"/>
  <c r="E641" i="4"/>
  <c r="E931" i="4"/>
  <c r="D931" i="4"/>
  <c r="D932" i="4"/>
  <c r="F932" i="4"/>
  <c r="E932" i="4"/>
  <c r="F931" i="4"/>
  <c r="F706" i="4"/>
  <c r="D641" i="4"/>
  <c r="E721" i="4"/>
  <c r="F727" i="4"/>
  <c r="D667" i="4"/>
  <c r="D727" i="4"/>
  <c r="E667" i="4"/>
  <c r="D726" i="4"/>
  <c r="E726" i="4"/>
  <c r="E668" i="4"/>
  <c r="D723" i="4"/>
  <c r="D720" i="4"/>
  <c r="D562" i="4"/>
  <c r="F564" i="4"/>
  <c r="F563" i="4"/>
  <c r="D564" i="4"/>
  <c r="E564" i="4"/>
  <c r="E523" i="4"/>
  <c r="D521" i="4"/>
  <c r="D530" i="4"/>
  <c r="D520" i="4"/>
  <c r="F520" i="4"/>
  <c r="F528" i="4"/>
  <c r="F530" i="4"/>
  <c r="D523" i="4"/>
  <c r="E520" i="4"/>
  <c r="D527" i="4"/>
  <c r="E532" i="4"/>
  <c r="E530" i="4"/>
  <c r="D531" i="4"/>
  <c r="F638" i="4"/>
  <c r="E637" i="4"/>
  <c r="D640" i="4"/>
  <c r="D638" i="4"/>
  <c r="F640" i="4"/>
  <c r="D637" i="4"/>
  <c r="F639" i="4"/>
  <c r="E639" i="4"/>
  <c r="F637" i="4"/>
  <c r="E640" i="4"/>
  <c r="E638" i="4"/>
  <c r="D639" i="4"/>
  <c r="D1387" i="4"/>
  <c r="E1388" i="4"/>
  <c r="F1389" i="4"/>
  <c r="D1391" i="4"/>
  <c r="F1393" i="4"/>
  <c r="D1399" i="4"/>
  <c r="E1387" i="4"/>
  <c r="F1388" i="4"/>
  <c r="D1390" i="4"/>
  <c r="F1392" i="4"/>
  <c r="D1398" i="4"/>
  <c r="F1387" i="4"/>
  <c r="D1389" i="4"/>
  <c r="F1391" i="4"/>
  <c r="E1394" i="4"/>
  <c r="F1399" i="4"/>
  <c r="D1388" i="4"/>
  <c r="E1389" i="4"/>
  <c r="D1392" i="4"/>
  <c r="F1394" i="4"/>
  <c r="E1401" i="4"/>
  <c r="F1386" i="4"/>
  <c r="E1385" i="4"/>
  <c r="E1386" i="4"/>
  <c r="F1385" i="4"/>
  <c r="D1386" i="4"/>
  <c r="D1385" i="4"/>
  <c r="D718" i="4"/>
  <c r="F718" i="4"/>
  <c r="F641" i="4"/>
  <c r="E719" i="4"/>
  <c r="D719" i="4"/>
  <c r="F726" i="4"/>
  <c r="F720" i="4"/>
  <c r="F667" i="4"/>
  <c r="D725" i="4"/>
  <c r="F668" i="4"/>
  <c r="E724" i="4"/>
  <c r="D724" i="4"/>
  <c r="F723" i="4"/>
  <c r="D722" i="4"/>
  <c r="E720" i="4"/>
  <c r="F725" i="4"/>
  <c r="E723" i="4"/>
  <c r="F722" i="4"/>
  <c r="F524" i="4"/>
  <c r="E525" i="4"/>
  <c r="E526" i="4"/>
  <c r="F525" i="4"/>
  <c r="D524" i="4"/>
  <c r="D526" i="4"/>
  <c r="F526" i="4"/>
  <c r="D525" i="4"/>
  <c r="E524" i="4"/>
  <c r="F1375" i="4"/>
  <c r="D1377" i="4"/>
  <c r="D1375" i="4"/>
  <c r="E1376" i="4"/>
  <c r="F1377" i="4"/>
  <c r="E1375" i="4"/>
  <c r="F1376" i="4"/>
  <c r="D1376" i="4"/>
  <c r="E1377" i="4"/>
  <c r="F658" i="4"/>
  <c r="E659" i="4"/>
  <c r="F659" i="4"/>
  <c r="D658" i="4"/>
  <c r="D659" i="4"/>
  <c r="D660" i="4"/>
  <c r="E658" i="4"/>
  <c r="F660" i="4"/>
  <c r="E660" i="4"/>
  <c r="F710" i="4"/>
  <c r="G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A351" i="1"/>
  <c r="A116" i="1"/>
  <c r="A118" i="1"/>
  <c r="A119" i="1"/>
  <c r="A141" i="1"/>
  <c r="A179" i="1"/>
  <c r="A204" i="1"/>
  <c r="A121" i="1"/>
  <c r="A122" i="1"/>
  <c r="A124" i="1"/>
  <c r="A197" i="1"/>
  <c r="F912" i="4" l="1"/>
  <c r="E912" i="4"/>
  <c r="E921" i="4"/>
  <c r="D924" i="4"/>
  <c r="D919" i="4"/>
  <c r="E913" i="4"/>
  <c r="D923" i="4"/>
  <c r="E915" i="4"/>
  <c r="D921" i="4"/>
  <c r="D915" i="4"/>
  <c r="F924" i="4"/>
  <c r="D913" i="4"/>
  <c r="E923" i="4"/>
  <c r="E918" i="4"/>
  <c r="D920" i="4"/>
  <c r="E926" i="4"/>
  <c r="E914" i="4"/>
  <c r="D926" i="4"/>
  <c r="F915" i="4"/>
  <c r="F926" i="4"/>
  <c r="E917" i="4"/>
  <c r="F921" i="4"/>
  <c r="F923" i="4"/>
  <c r="D908" i="4"/>
  <c r="E911" i="4"/>
  <c r="F908" i="4"/>
  <c r="E908" i="4"/>
  <c r="D911" i="4"/>
  <c r="D914" i="4"/>
  <c r="E922" i="4"/>
  <c r="D918" i="4"/>
  <c r="F925" i="4"/>
  <c r="F917" i="4"/>
  <c r="D917" i="4"/>
  <c r="F922" i="4"/>
  <c r="F914" i="4"/>
  <c r="F918" i="4"/>
  <c r="E919" i="4"/>
  <c r="E916" i="4"/>
  <c r="D912" i="4"/>
  <c r="E925" i="4"/>
  <c r="D916" i="4"/>
  <c r="D925" i="4"/>
  <c r="F916" i="4"/>
  <c r="E924" i="4"/>
  <c r="F913" i="4"/>
  <c r="F920" i="4"/>
  <c r="E920" i="4"/>
  <c r="F919" i="4"/>
  <c r="D922" i="4"/>
  <c r="F911" i="4"/>
  <c r="F841" i="4"/>
  <c r="D843" i="4"/>
  <c r="D840" i="4"/>
  <c r="E840" i="4"/>
  <c r="E841" i="4"/>
  <c r="F843" i="4"/>
  <c r="D841" i="4"/>
  <c r="E842" i="4"/>
  <c r="D1607" i="4"/>
  <c r="D1606" i="4"/>
  <c r="F1605" i="4"/>
  <c r="E1607" i="4"/>
  <c r="F1592" i="4"/>
  <c r="F1593" i="4"/>
  <c r="D1593" i="4"/>
  <c r="D1592" i="4"/>
  <c r="E1591" i="4"/>
  <c r="E1590" i="4"/>
  <c r="E1576" i="4"/>
  <c r="F1576" i="4"/>
  <c r="E1601" i="4"/>
  <c r="F1596" i="4"/>
  <c r="F1648" i="4"/>
  <c r="E1600" i="4"/>
  <c r="D1595" i="4"/>
  <c r="D1602" i="4"/>
  <c r="D1596" i="4"/>
  <c r="F1624" i="4"/>
  <c r="F1600" i="4"/>
  <c r="F1595" i="4"/>
  <c r="D1666" i="4"/>
  <c r="F1599" i="4"/>
  <c r="D1594" i="4"/>
  <c r="D1589" i="4"/>
  <c r="E1598" i="4"/>
  <c r="F1598" i="4"/>
  <c r="D1598" i="4"/>
  <c r="F1587" i="4"/>
  <c r="F1586" i="4"/>
  <c r="E1587" i="4"/>
  <c r="E1586" i="4"/>
  <c r="D1587" i="4"/>
  <c r="E649" i="4"/>
  <c r="D650" i="4"/>
  <c r="D842" i="4"/>
  <c r="E843" i="4"/>
  <c r="E839" i="4"/>
  <c r="D839" i="4"/>
  <c r="F839" i="4"/>
  <c r="F840" i="4"/>
  <c r="F842" i="4"/>
  <c r="F1607" i="4"/>
  <c r="F1606" i="4"/>
  <c r="E1605" i="4"/>
  <c r="E1606" i="4"/>
  <c r="D1590" i="4"/>
  <c r="D1591" i="4"/>
  <c r="F1591" i="4"/>
  <c r="E1592" i="4"/>
  <c r="E1593" i="4"/>
  <c r="F1590" i="4"/>
  <c r="E1575" i="4"/>
  <c r="D1576" i="4"/>
  <c r="F1575" i="4"/>
  <c r="F1601" i="4"/>
  <c r="E1596" i="4"/>
  <c r="D1600" i="4"/>
  <c r="E1595" i="4"/>
  <c r="F1650" i="4"/>
  <c r="E1602" i="4"/>
  <c r="E1621" i="4"/>
  <c r="F1602" i="4"/>
  <c r="D1601" i="4"/>
  <c r="F1621" i="4"/>
  <c r="E1635" i="4"/>
  <c r="F1594" i="4"/>
  <c r="E1594" i="4"/>
  <c r="E1589" i="4"/>
  <c r="E1597" i="4"/>
  <c r="F1597" i="4"/>
  <c r="D1597" i="4"/>
  <c r="E1599" i="4"/>
  <c r="D1599" i="4"/>
  <c r="D1586" i="4"/>
  <c r="F1588" i="4"/>
  <c r="E1588" i="4"/>
  <c r="F476" i="4"/>
  <c r="E469" i="4"/>
  <c r="D469" i="4"/>
  <c r="D470" i="4"/>
  <c r="F471" i="4"/>
  <c r="D471" i="4"/>
  <c r="F475" i="4"/>
  <c r="E473" i="4"/>
  <c r="D474" i="4"/>
  <c r="E472" i="4"/>
  <c r="D472" i="4"/>
  <c r="F473" i="4"/>
  <c r="E306" i="4"/>
  <c r="D543" i="4"/>
  <c r="D544" i="4"/>
  <c r="D545" i="4"/>
  <c r="F541" i="4"/>
  <c r="D540" i="4"/>
  <c r="E543" i="4"/>
  <c r="E547" i="4"/>
  <c r="F540" i="4"/>
  <c r="D480" i="4"/>
  <c r="E539" i="4"/>
  <c r="F539" i="4"/>
  <c r="E538" i="4"/>
  <c r="F456" i="4"/>
  <c r="E438" i="4"/>
  <c r="D456" i="4"/>
  <c r="E454" i="4"/>
  <c r="E453" i="4"/>
  <c r="D455" i="4"/>
  <c r="F438" i="4"/>
  <c r="D453" i="4"/>
  <c r="F453" i="4"/>
  <c r="D547" i="4"/>
  <c r="D424" i="4"/>
  <c r="F424" i="4"/>
  <c r="F544" i="4"/>
  <c r="F481" i="4"/>
  <c r="F314" i="4"/>
  <c r="F480" i="4"/>
  <c r="D314" i="4"/>
  <c r="E479" i="4"/>
  <c r="F312" i="4"/>
  <c r="F479" i="4"/>
  <c r="D481" i="4"/>
  <c r="F313" i="4"/>
  <c r="D312" i="4"/>
  <c r="D478" i="4"/>
  <c r="E421" i="4"/>
  <c r="F425" i="4"/>
  <c r="F426" i="4"/>
  <c r="E425" i="4"/>
  <c r="E311" i="4"/>
  <c r="F191" i="4"/>
  <c r="F193" i="4"/>
  <c r="D193" i="4"/>
  <c r="E190" i="4"/>
  <c r="D191" i="4"/>
  <c r="E192" i="4"/>
  <c r="F537" i="4"/>
  <c r="D546" i="4"/>
  <c r="F260" i="4"/>
  <c r="D307" i="4"/>
  <c r="F310" i="4"/>
  <c r="F546" i="4"/>
  <c r="E309" i="4"/>
  <c r="F309" i="4"/>
  <c r="E439" i="4"/>
  <c r="D255" i="4"/>
  <c r="E441" i="4"/>
  <c r="F255" i="4"/>
  <c r="D440" i="4"/>
  <c r="E255" i="4"/>
  <c r="D441" i="4"/>
  <c r="E440" i="4"/>
  <c r="E256" i="4"/>
  <c r="E477" i="4"/>
  <c r="F477" i="4"/>
  <c r="D399" i="4"/>
  <c r="E504" i="4"/>
  <c r="D434" i="4"/>
  <c r="D504" i="4"/>
  <c r="E400" i="4"/>
  <c r="D400" i="4"/>
  <c r="F400" i="4"/>
  <c r="E399" i="4"/>
  <c r="E403" i="4"/>
  <c r="D414" i="4"/>
  <c r="E404" i="4"/>
  <c r="D403" i="4"/>
  <c r="E410" i="4"/>
  <c r="F404" i="4"/>
  <c r="E463" i="4"/>
  <c r="D457" i="4"/>
  <c r="D65" i="4"/>
  <c r="F463" i="4"/>
  <c r="F457" i="4"/>
  <c r="E457" i="4"/>
  <c r="E462" i="4"/>
  <c r="D463" i="4"/>
  <c r="E458" i="4"/>
  <c r="D508" i="4"/>
  <c r="D258" i="4"/>
  <c r="D265" i="4"/>
  <c r="E358" i="4"/>
  <c r="D357" i="4"/>
  <c r="F462" i="4"/>
  <c r="F360" i="4"/>
  <c r="E367" i="4"/>
  <c r="F370" i="4"/>
  <c r="F369" i="4"/>
  <c r="F368" i="4"/>
  <c r="F366" i="4"/>
  <c r="F355" i="4"/>
  <c r="E354" i="4"/>
  <c r="E366" i="4"/>
  <c r="D356" i="4"/>
  <c r="E369" i="4"/>
  <c r="D407" i="4"/>
  <c r="F505" i="4"/>
  <c r="D505" i="4"/>
  <c r="E259" i="4"/>
  <c r="E265" i="4"/>
  <c r="F257" i="4"/>
  <c r="D358" i="4"/>
  <c r="F354" i="4"/>
  <c r="F259" i="4"/>
  <c r="F358" i="4"/>
  <c r="D354" i="4"/>
  <c r="E406" i="4"/>
  <c r="D507" i="4"/>
  <c r="D460" i="4"/>
  <c r="E460" i="4"/>
  <c r="F461" i="4"/>
  <c r="F406" i="4"/>
  <c r="F507" i="4"/>
  <c r="E260" i="4"/>
  <c r="D405" i="4"/>
  <c r="E360" i="4"/>
  <c r="E431" i="4"/>
  <c r="E430" i="4"/>
  <c r="F429" i="4"/>
  <c r="F428" i="4"/>
  <c r="D428" i="4"/>
  <c r="D429" i="4"/>
  <c r="F506" i="4"/>
  <c r="D360" i="4"/>
  <c r="E510" i="4"/>
  <c r="D512" i="4"/>
  <c r="F509" i="4"/>
  <c r="D509" i="4"/>
  <c r="F510" i="4"/>
  <c r="E511" i="4"/>
  <c r="F433" i="4"/>
  <c r="D432" i="4"/>
  <c r="E432" i="4"/>
  <c r="D361" i="4"/>
  <c r="F363" i="4"/>
  <c r="F365" i="4"/>
  <c r="D362" i="4"/>
  <c r="E362" i="4"/>
  <c r="F478" i="4"/>
  <c r="E474" i="4"/>
  <c r="F474" i="4"/>
  <c r="D473" i="4"/>
  <c r="F306" i="4"/>
  <c r="F472" i="4"/>
  <c r="D306" i="4"/>
  <c r="D421" i="4"/>
  <c r="E540" i="4"/>
  <c r="F547" i="4"/>
  <c r="E541" i="4"/>
  <c r="E546" i="4"/>
  <c r="F543" i="4"/>
  <c r="E545" i="4"/>
  <c r="E312" i="4"/>
  <c r="D539" i="4"/>
  <c r="E537" i="4"/>
  <c r="F454" i="4"/>
  <c r="D438" i="4"/>
  <c r="D454" i="4"/>
  <c r="E445" i="4"/>
  <c r="F455" i="4"/>
  <c r="E455" i="4"/>
  <c r="E456" i="4"/>
  <c r="E452" i="4"/>
  <c r="D452" i="4"/>
  <c r="D423" i="4"/>
  <c r="E544" i="4"/>
  <c r="E422" i="4"/>
  <c r="E480" i="4"/>
  <c r="D479" i="4"/>
  <c r="E313" i="4"/>
  <c r="D315" i="4"/>
  <c r="E314" i="4"/>
  <c r="E315" i="4"/>
  <c r="D422" i="4"/>
  <c r="D426" i="4"/>
  <c r="F423" i="4"/>
  <c r="F122" i="4"/>
  <c r="D190" i="4"/>
  <c r="E193" i="4"/>
  <c r="E191" i="4"/>
  <c r="F192" i="4"/>
  <c r="D192" i="4"/>
  <c r="F190" i="4"/>
  <c r="D538" i="4"/>
  <c r="F545" i="4"/>
  <c r="D309" i="4"/>
  <c r="F307" i="4"/>
  <c r="D308" i="4"/>
  <c r="D537" i="4"/>
  <c r="E307" i="4"/>
  <c r="E308" i="4"/>
  <c r="E310" i="4"/>
  <c r="F308" i="4"/>
  <c r="D439" i="4"/>
  <c r="D503" i="4"/>
  <c r="F440" i="4"/>
  <c r="F503" i="4"/>
  <c r="F256" i="4"/>
  <c r="F439" i="4"/>
  <c r="D256" i="4"/>
  <c r="F441" i="4"/>
  <c r="E503" i="4"/>
  <c r="D477" i="4"/>
  <c r="E359" i="4"/>
  <c r="F459" i="4"/>
  <c r="F396" i="4"/>
  <c r="F504" i="4"/>
  <c r="F434" i="4"/>
  <c r="E398" i="4"/>
  <c r="D398" i="4"/>
  <c r="D397" i="4"/>
  <c r="E397" i="4"/>
  <c r="D396" i="4"/>
  <c r="F410" i="4"/>
  <c r="D404" i="4"/>
  <c r="D410" i="4"/>
  <c r="F403" i="4"/>
  <c r="E464" i="4"/>
  <c r="D464" i="4"/>
  <c r="F458" i="4"/>
  <c r="D458" i="4"/>
  <c r="E459" i="4"/>
  <c r="D459" i="4"/>
  <c r="F464" i="4"/>
  <c r="E505" i="4"/>
  <c r="F258" i="4"/>
  <c r="E258" i="4"/>
  <c r="D355" i="4"/>
  <c r="D259" i="4"/>
  <c r="E355" i="4"/>
  <c r="D369" i="4"/>
  <c r="E368" i="4"/>
  <c r="F359" i="4"/>
  <c r="E370" i="4"/>
  <c r="F357" i="4"/>
  <c r="F367" i="4"/>
  <c r="D370" i="4"/>
  <c r="D368" i="4"/>
  <c r="D366" i="4"/>
  <c r="D367" i="4"/>
  <c r="F407" i="4"/>
  <c r="E508" i="4"/>
  <c r="F508" i="4"/>
  <c r="D359" i="4"/>
  <c r="F265" i="4"/>
  <c r="D257" i="4"/>
  <c r="D462" i="4"/>
  <c r="F356" i="4"/>
  <c r="E407" i="4"/>
  <c r="E257" i="4"/>
  <c r="E356" i="4"/>
  <c r="E357" i="4"/>
  <c r="D406" i="4"/>
  <c r="D506" i="4"/>
  <c r="F460" i="4"/>
  <c r="E461" i="4"/>
  <c r="D461" i="4"/>
  <c r="E405" i="4"/>
  <c r="D260" i="4"/>
  <c r="F405" i="4"/>
  <c r="E429" i="4"/>
  <c r="E428" i="4"/>
  <c r="F430" i="4"/>
  <c r="F431" i="4"/>
  <c r="D431" i="4"/>
  <c r="D430" i="4"/>
  <c r="E506" i="4"/>
  <c r="D542" i="4"/>
  <c r="E509" i="4"/>
  <c r="D511" i="4"/>
  <c r="D510" i="4"/>
  <c r="F512" i="4"/>
  <c r="E512" i="4"/>
  <c r="F511" i="4"/>
  <c r="E433" i="4"/>
  <c r="D433" i="4"/>
  <c r="F432" i="4"/>
  <c r="E363" i="4"/>
  <c r="D364" i="4"/>
  <c r="E364" i="4"/>
  <c r="F364" i="4"/>
  <c r="D365" i="4"/>
  <c r="E365" i="4"/>
  <c r="F361" i="4"/>
  <c r="E401" i="4"/>
  <c r="E402" i="4"/>
  <c r="E409" i="4"/>
  <c r="F542" i="4"/>
  <c r="E415" i="4"/>
  <c r="F264" i="4"/>
  <c r="D264" i="4"/>
  <c r="F518" i="4"/>
  <c r="F28" i="4"/>
  <c r="F44" i="4"/>
  <c r="D38" i="4"/>
  <c r="E29" i="4"/>
  <c r="F47" i="4"/>
  <c r="D26" i="4"/>
  <c r="E47" i="4"/>
  <c r="D41" i="4"/>
  <c r="D33" i="4"/>
  <c r="D47" i="4"/>
  <c r="D1228" i="4"/>
  <c r="D425" i="4"/>
  <c r="D416" i="4"/>
  <c r="D1226" i="4"/>
  <c r="D1227" i="4"/>
  <c r="F1225" i="4"/>
  <c r="E1227" i="4"/>
  <c r="F422" i="4"/>
  <c r="F420" i="4"/>
  <c r="F417" i="4"/>
  <c r="F427" i="4"/>
  <c r="F421" i="4"/>
  <c r="E54" i="4"/>
  <c r="F54" i="4"/>
  <c r="E83" i="4"/>
  <c r="F83" i="4"/>
  <c r="E84" i="4"/>
  <c r="D54" i="4"/>
  <c r="E123" i="4"/>
  <c r="F123" i="4"/>
  <c r="F52" i="4"/>
  <c r="D52" i="4"/>
  <c r="F110" i="4"/>
  <c r="D79" i="4"/>
  <c r="E79" i="4"/>
  <c r="D77" i="4"/>
  <c r="F78" i="4"/>
  <c r="F111" i="4"/>
  <c r="E107" i="4"/>
  <c r="D111" i="4"/>
  <c r="F107" i="4"/>
  <c r="E108" i="4"/>
  <c r="F108" i="4"/>
  <c r="D109" i="4"/>
  <c r="E68" i="4"/>
  <c r="E65" i="4"/>
  <c r="F411" i="4"/>
  <c r="E66" i="4"/>
  <c r="D69" i="4"/>
  <c r="D98" i="4"/>
  <c r="D413" i="4"/>
  <c r="E412" i="4"/>
  <c r="F68" i="4"/>
  <c r="F98" i="4"/>
  <c r="F413" i="4"/>
  <c r="F69" i="4"/>
  <c r="D67" i="4"/>
  <c r="D68" i="4"/>
  <c r="D97" i="4"/>
  <c r="F62" i="4"/>
  <c r="E60" i="4"/>
  <c r="E100" i="4"/>
  <c r="E61" i="4"/>
  <c r="F63" i="4"/>
  <c r="D61" i="4"/>
  <c r="D100" i="4"/>
  <c r="F60" i="4"/>
  <c r="F61" i="4"/>
  <c r="F100" i="4"/>
  <c r="D311" i="4"/>
  <c r="D408" i="4"/>
  <c r="F414" i="4"/>
  <c r="F408" i="4"/>
  <c r="F401" i="4"/>
  <c r="D465" i="4"/>
  <c r="E465" i="4"/>
  <c r="E466" i="4"/>
  <c r="E467" i="4"/>
  <c r="D262" i="4"/>
  <c r="F263" i="4"/>
  <c r="D263" i="4"/>
  <c r="E261" i="4"/>
  <c r="F262" i="4"/>
  <c r="D415" i="4"/>
  <c r="F402" i="4"/>
  <c r="E414" i="4"/>
  <c r="D363" i="4"/>
  <c r="D1384" i="4"/>
  <c r="F1224" i="4"/>
  <c r="E1224" i="4"/>
  <c r="D1224" i="4"/>
  <c r="E26" i="4"/>
  <c r="F25" i="4"/>
  <c r="F43" i="4"/>
  <c r="F27" i="4"/>
  <c r="E45" i="4"/>
  <c r="F37" i="4"/>
  <c r="F38" i="4"/>
  <c r="D42" i="4"/>
  <c r="E24" i="4"/>
  <c r="D32" i="4"/>
  <c r="F41" i="4"/>
  <c r="E424" i="4"/>
  <c r="F419" i="4"/>
  <c r="D1225" i="4"/>
  <c r="F1227" i="4"/>
  <c r="E1226" i="4"/>
  <c r="E1225" i="4"/>
  <c r="F1228" i="4"/>
  <c r="E1228" i="4"/>
  <c r="E423" i="4"/>
  <c r="D419" i="4"/>
  <c r="D420" i="4"/>
  <c r="E418" i="4"/>
  <c r="F416" i="4"/>
  <c r="E427" i="4"/>
  <c r="D427" i="4"/>
  <c r="D53" i="4"/>
  <c r="F53" i="4"/>
  <c r="D83" i="4"/>
  <c r="D84" i="4"/>
  <c r="F84" i="4"/>
  <c r="E122" i="4"/>
  <c r="D122" i="4"/>
  <c r="D123" i="4"/>
  <c r="E53" i="4"/>
  <c r="E52" i="4"/>
  <c r="D107" i="4"/>
  <c r="F77" i="4"/>
  <c r="F79" i="4"/>
  <c r="E78" i="4"/>
  <c r="E77" i="4"/>
  <c r="D78" i="4"/>
  <c r="D110" i="4"/>
  <c r="E111" i="4"/>
  <c r="E110" i="4"/>
  <c r="E109" i="4"/>
  <c r="D108" i="4"/>
  <c r="F109" i="4"/>
  <c r="F67" i="4"/>
  <c r="E411" i="4"/>
  <c r="D411" i="4"/>
  <c r="F65" i="4"/>
  <c r="F97" i="4"/>
  <c r="F412" i="4"/>
  <c r="D412" i="4"/>
  <c r="F538" i="4"/>
  <c r="D66" i="4"/>
  <c r="E98" i="4"/>
  <c r="E413" i="4"/>
  <c r="E69" i="4"/>
  <c r="F66" i="4"/>
  <c r="E67" i="4"/>
  <c r="D59" i="4"/>
  <c r="D62" i="4"/>
  <c r="D60" i="4"/>
  <c r="E62" i="4"/>
  <c r="F59" i="4"/>
  <c r="E59" i="4"/>
  <c r="E101" i="4"/>
  <c r="E63" i="4"/>
  <c r="D63" i="4"/>
  <c r="D101" i="4"/>
  <c r="E542" i="4"/>
  <c r="F311" i="4"/>
  <c r="E408" i="4"/>
  <c r="D402" i="4"/>
  <c r="D409" i="4"/>
  <c r="F467" i="4"/>
  <c r="D466" i="4"/>
  <c r="D467" i="4"/>
  <c r="F465" i="4"/>
  <c r="F466" i="4"/>
  <c r="E263" i="4"/>
  <c r="D261" i="4"/>
  <c r="E262" i="4"/>
  <c r="E264" i="4"/>
  <c r="F261" i="4"/>
  <c r="F415" i="4"/>
  <c r="F409" i="4"/>
  <c r="E361" i="4"/>
  <c r="F362" i="4"/>
  <c r="D272" i="4"/>
  <c r="E475" i="4"/>
  <c r="F469" i="4"/>
  <c r="E470" i="4"/>
  <c r="E471" i="4"/>
  <c r="F470" i="4"/>
  <c r="E476" i="4"/>
  <c r="D476" i="4"/>
  <c r="E202" i="4"/>
  <c r="F372" i="4"/>
  <c r="E208" i="4"/>
  <c r="F144" i="4"/>
  <c r="E333" i="4"/>
  <c r="E159" i="4"/>
  <c r="F194" i="4"/>
  <c r="E166" i="4"/>
  <c r="E149" i="4"/>
  <c r="E188" i="4"/>
  <c r="F165" i="4"/>
  <c r="F131" i="4"/>
  <c r="E326" i="4"/>
  <c r="D194" i="4"/>
  <c r="D381" i="4"/>
  <c r="E379" i="4"/>
  <c r="D144" i="4"/>
  <c r="E203" i="4"/>
  <c r="F201" i="4"/>
  <c r="D373" i="4"/>
  <c r="D332" i="4"/>
  <c r="F142" i="4"/>
  <c r="D208" i="4"/>
  <c r="D209" i="4"/>
  <c r="F284" i="4"/>
  <c r="D325" i="4"/>
  <c r="F188" i="4"/>
  <c r="F379" i="4"/>
  <c r="F376" i="4"/>
  <c r="F331" i="4"/>
  <c r="D202" i="4"/>
  <c r="E372" i="4"/>
  <c r="F371" i="4"/>
  <c r="D333" i="4"/>
  <c r="F205" i="4"/>
  <c r="E209" i="4"/>
  <c r="F204" i="4"/>
  <c r="D106" i="4"/>
  <c r="E199" i="4"/>
  <c r="E194" i="4"/>
  <c r="E376" i="4"/>
  <c r="D376" i="4"/>
  <c r="E165" i="4"/>
  <c r="E201" i="4"/>
  <c r="D372" i="4"/>
  <c r="E332" i="4"/>
  <c r="E131" i="4"/>
  <c r="E205" i="4"/>
  <c r="E206" i="4"/>
  <c r="D159" i="4"/>
  <c r="F344" i="4"/>
  <c r="D349" i="4"/>
  <c r="F301" i="4"/>
  <c r="E324" i="4"/>
  <c r="F200" i="4"/>
  <c r="E200" i="4"/>
  <c r="F149" i="4"/>
  <c r="D146" i="4"/>
  <c r="F330" i="4"/>
  <c r="F327" i="4"/>
  <c r="E144" i="4"/>
  <c r="D150" i="4"/>
  <c r="E143" i="4"/>
  <c r="D143" i="4"/>
  <c r="D86" i="4"/>
  <c r="D322" i="4"/>
  <c r="F158" i="4"/>
  <c r="D380" i="4"/>
  <c r="E164" i="4"/>
  <c r="E378" i="4"/>
  <c r="E381" i="4"/>
  <c r="F380" i="4"/>
  <c r="D330" i="4"/>
  <c r="D197" i="4"/>
  <c r="F197" i="4"/>
  <c r="D329" i="4"/>
  <c r="D290" i="4"/>
  <c r="D198" i="4"/>
  <c r="D326" i="4"/>
  <c r="F198" i="4"/>
  <c r="E328" i="4"/>
  <c r="E295" i="4"/>
  <c r="E304" i="4"/>
  <c r="E325" i="4"/>
  <c r="E327" i="4"/>
  <c r="E207" i="4"/>
  <c r="F340" i="4"/>
  <c r="D189" i="4"/>
  <c r="D278" i="4"/>
  <c r="D203" i="4"/>
  <c r="F206" i="4"/>
  <c r="E338" i="4"/>
  <c r="F375" i="4"/>
  <c r="D371" i="4"/>
  <c r="D145" i="4"/>
  <c r="D375" i="4"/>
  <c r="E374" i="4"/>
  <c r="F207" i="4"/>
  <c r="E189" i="4"/>
  <c r="E147" i="4"/>
  <c r="F381" i="4"/>
  <c r="F378" i="4"/>
  <c r="D165" i="4"/>
  <c r="D201" i="4"/>
  <c r="F374" i="4"/>
  <c r="E371" i="4"/>
  <c r="D149" i="4"/>
  <c r="F209" i="4"/>
  <c r="D142" i="4"/>
  <c r="F208" i="4"/>
  <c r="F343" i="4"/>
  <c r="D188" i="4"/>
  <c r="F147" i="4"/>
  <c r="F377" i="4"/>
  <c r="E377" i="4"/>
  <c r="F166" i="4"/>
  <c r="F202" i="4"/>
  <c r="E373" i="4"/>
  <c r="F333" i="4"/>
  <c r="F130" i="4"/>
  <c r="D204" i="4"/>
  <c r="D205" i="4"/>
  <c r="D323" i="4"/>
  <c r="E339" i="4"/>
  <c r="F189" i="4"/>
  <c r="D377" i="4"/>
  <c r="E375" i="4"/>
  <c r="D166" i="4"/>
  <c r="F203" i="4"/>
  <c r="F373" i="4"/>
  <c r="D374" i="4"/>
  <c r="F332" i="4"/>
  <c r="D207" i="4"/>
  <c r="F323" i="4"/>
  <c r="D206" i="4"/>
  <c r="E267" i="4"/>
  <c r="D350" i="4"/>
  <c r="D334" i="4"/>
  <c r="E331" i="4"/>
  <c r="E150" i="4"/>
  <c r="F325" i="4"/>
  <c r="E146" i="4"/>
  <c r="D324" i="4"/>
  <c r="F143" i="4"/>
  <c r="D200" i="4"/>
  <c r="D147" i="4"/>
  <c r="D331" i="4"/>
  <c r="E145" i="4"/>
  <c r="F146" i="4"/>
  <c r="F150" i="4"/>
  <c r="F302" i="4"/>
  <c r="F338" i="4"/>
  <c r="D164" i="4"/>
  <c r="D378" i="4"/>
  <c r="E380" i="4"/>
  <c r="F164" i="4"/>
  <c r="D379" i="4"/>
  <c r="E330" i="4"/>
  <c r="D328" i="4"/>
  <c r="F199" i="4"/>
  <c r="E198" i="4"/>
  <c r="E305" i="4"/>
  <c r="F321" i="4"/>
  <c r="E197" i="4"/>
  <c r="F326" i="4"/>
  <c r="D327" i="4"/>
  <c r="F328" i="4"/>
  <c r="E301" i="4"/>
  <c r="F324" i="4"/>
  <c r="D199" i="4"/>
  <c r="E329" i="4"/>
  <c r="F305" i="4"/>
  <c r="D158" i="4"/>
  <c r="F159" i="4"/>
  <c r="E158" i="4"/>
  <c r="F334" i="4"/>
  <c r="E334" i="4"/>
  <c r="D343" i="4"/>
  <c r="D347" i="4"/>
  <c r="D319" i="4"/>
  <c r="D211" i="4"/>
  <c r="E320" i="4"/>
  <c r="D448" i="4"/>
  <c r="F211" i="4"/>
  <c r="F214" i="4"/>
  <c r="D337" i="4"/>
  <c r="D346" i="4"/>
  <c r="E347" i="4"/>
  <c r="E213" i="4"/>
  <c r="D351" i="4"/>
  <c r="F346" i="4"/>
  <c r="F212" i="4"/>
  <c r="D212" i="4"/>
  <c r="E344" i="4"/>
  <c r="E353" i="4"/>
  <c r="E321" i="4"/>
  <c r="F348" i="4"/>
  <c r="E319" i="4"/>
  <c r="D345" i="4"/>
  <c r="F320" i="4"/>
  <c r="D341" i="4"/>
  <c r="F85" i="4"/>
  <c r="F337" i="4"/>
  <c r="F322" i="4"/>
  <c r="D85" i="4"/>
  <c r="E85" i="4"/>
  <c r="F341" i="4"/>
  <c r="F350" i="4"/>
  <c r="D214" i="4"/>
  <c r="F347" i="4"/>
  <c r="E350" i="4"/>
  <c r="E346" i="4"/>
  <c r="F345" i="4"/>
  <c r="D352" i="4"/>
  <c r="D320" i="4"/>
  <c r="E82" i="4"/>
  <c r="F82" i="4"/>
  <c r="D339" i="4"/>
  <c r="E337" i="4"/>
  <c r="D353" i="4"/>
  <c r="F448" i="4"/>
  <c r="D161" i="4"/>
  <c r="F161" i="4"/>
  <c r="F162" i="4"/>
  <c r="F447" i="4"/>
  <c r="F468" i="4"/>
  <c r="E447" i="4"/>
  <c r="F450" i="4"/>
  <c r="F451" i="4"/>
  <c r="D451" i="4"/>
  <c r="E451" i="4"/>
  <c r="E449" i="4"/>
  <c r="E291" i="4"/>
  <c r="E162" i="4"/>
  <c r="D445" i="4"/>
  <c r="E444" i="4"/>
  <c r="F444" i="4"/>
  <c r="D286" i="4"/>
  <c r="E294" i="4"/>
  <c r="D285" i="4"/>
  <c r="F239" i="4"/>
  <c r="F286" i="4"/>
  <c r="F246" i="4"/>
  <c r="F273" i="4"/>
  <c r="D289" i="4"/>
  <c r="D288" i="4"/>
  <c r="D283" i="4"/>
  <c r="F288" i="4"/>
  <c r="D282" i="4"/>
  <c r="E279" i="4"/>
  <c r="E282" i="4"/>
  <c r="E297" i="4"/>
  <c r="D284" i="4"/>
  <c r="E284" i="4"/>
  <c r="E286" i="4"/>
  <c r="F329" i="4"/>
  <c r="F304" i="4"/>
  <c r="D304" i="4"/>
  <c r="D305" i="4"/>
  <c r="F160" i="4"/>
  <c r="E210" i="4"/>
  <c r="F353" i="4"/>
  <c r="D342" i="4"/>
  <c r="E215" i="4"/>
  <c r="D215" i="4"/>
  <c r="D321" i="4"/>
  <c r="E336" i="4"/>
  <c r="E204" i="4"/>
  <c r="F351" i="4"/>
  <c r="E349" i="4"/>
  <c r="E345" i="4"/>
  <c r="E342" i="4"/>
  <c r="F339" i="4"/>
  <c r="F335" i="4"/>
  <c r="E88" i="4"/>
  <c r="E340" i="4"/>
  <c r="D336" i="4"/>
  <c r="F88" i="4"/>
  <c r="D88" i="4"/>
  <c r="E322" i="4"/>
  <c r="F342" i="4"/>
  <c r="E212" i="4"/>
  <c r="D160" i="4"/>
  <c r="E351" i="4"/>
  <c r="E154" i="4"/>
  <c r="F352" i="4"/>
  <c r="F210" i="4"/>
  <c r="E348" i="4"/>
  <c r="D344" i="4"/>
  <c r="D210" i="4"/>
  <c r="F215" i="4"/>
  <c r="E352" i="4"/>
  <c r="F319" i="4"/>
  <c r="D340" i="4"/>
  <c r="D82" i="4"/>
  <c r="E335" i="4"/>
  <c r="F336" i="4"/>
  <c r="E214" i="4"/>
  <c r="D335" i="4"/>
  <c r="E341" i="4"/>
  <c r="F213" i="4"/>
  <c r="D213" i="4"/>
  <c r="F349" i="4"/>
  <c r="D348" i="4"/>
  <c r="E211" i="4"/>
  <c r="E343" i="4"/>
  <c r="D468" i="4"/>
  <c r="E448" i="4"/>
  <c r="D435" i="4"/>
  <c r="E468" i="4"/>
  <c r="F435" i="4"/>
  <c r="D447" i="4"/>
  <c r="E435" i="4"/>
  <c r="E161" i="4"/>
  <c r="E446" i="4"/>
  <c r="F445" i="4"/>
  <c r="D446" i="4"/>
  <c r="F446" i="4"/>
  <c r="D162" i="4"/>
  <c r="E450" i="4"/>
  <c r="F449" i="4"/>
  <c r="D450" i="4"/>
  <c r="D444" i="4"/>
  <c r="D296" i="4"/>
  <c r="D300" i="4"/>
  <c r="E266" i="4"/>
  <c r="D301" i="4"/>
  <c r="E273" i="4"/>
  <c r="D287" i="4"/>
  <c r="F240" i="4"/>
  <c r="E278" i="4"/>
  <c r="E245" i="4"/>
  <c r="E240" i="4"/>
  <c r="E283" i="4"/>
  <c r="E248" i="4"/>
  <c r="F244" i="4"/>
  <c r="D253" i="4"/>
  <c r="D302" i="4"/>
  <c r="E244" i="4"/>
  <c r="E246" i="4"/>
  <c r="E285" i="4"/>
  <c r="F242" i="4"/>
  <c r="E280" i="4"/>
  <c r="E300" i="4"/>
  <c r="D303" i="4"/>
  <c r="D242" i="4"/>
  <c r="F279" i="4"/>
  <c r="E299" i="4"/>
  <c r="E241" i="4"/>
  <c r="F281" i="4"/>
  <c r="D246" i="4"/>
  <c r="F267" i="4"/>
  <c r="F299" i="4"/>
  <c r="F282" i="4"/>
  <c r="E288" i="4"/>
  <c r="F280" i="4"/>
  <c r="F298" i="4"/>
  <c r="D266" i="4"/>
  <c r="F287" i="4"/>
  <c r="F303" i="4"/>
  <c r="F278" i="4"/>
  <c r="D279" i="4"/>
  <c r="E243" i="4"/>
  <c r="D281" i="4"/>
  <c r="F300" i="4"/>
  <c r="E253" i="4"/>
  <c r="D267" i="4"/>
  <c r="F274" i="4"/>
  <c r="D274" i="4"/>
  <c r="E275" i="4"/>
  <c r="E277" i="4"/>
  <c r="F275" i="4"/>
  <c r="D276" i="4"/>
  <c r="D277" i="4"/>
  <c r="E157" i="4"/>
  <c r="F182" i="4"/>
  <c r="D154" i="4"/>
  <c r="D183" i="4"/>
  <c r="E182" i="4"/>
  <c r="F290" i="4"/>
  <c r="F187" i="4"/>
  <c r="F181" i="4"/>
  <c r="D74" i="4"/>
  <c r="E247" i="4"/>
  <c r="F154" i="4"/>
  <c r="F183" i="4"/>
  <c r="F155" i="4"/>
  <c r="E167" i="4"/>
  <c r="D185" i="4"/>
  <c r="D167" i="4"/>
  <c r="E184" i="4"/>
  <c r="F153" i="4"/>
  <c r="D168" i="4"/>
  <c r="F184" i="4"/>
  <c r="F157" i="4"/>
  <c r="D148" i="4"/>
  <c r="D186" i="4"/>
  <c r="F168" i="4"/>
  <c r="D151" i="4"/>
  <c r="F156" i="4"/>
  <c r="E148" i="4"/>
  <c r="F185" i="4"/>
  <c r="D155" i="4"/>
  <c r="E163" i="4"/>
  <c r="F252" i="4"/>
  <c r="E91" i="4"/>
  <c r="F269" i="4"/>
  <c r="F48" i="4"/>
  <c r="D268" i="4"/>
  <c r="D254" i="4"/>
  <c r="F268" i="4"/>
  <c r="F254" i="4"/>
  <c r="E251" i="4"/>
  <c r="E269" i="4"/>
  <c r="D48" i="4"/>
  <c r="E252" i="4"/>
  <c r="E93" i="4"/>
  <c r="F91" i="4"/>
  <c r="D250" i="4"/>
  <c r="E105" i="4"/>
  <c r="F137" i="4"/>
  <c r="F140" i="4"/>
  <c r="D102" i="4"/>
  <c r="E134" i="4"/>
  <c r="D139" i="4"/>
  <c r="F293" i="4"/>
  <c r="F126" i="4"/>
  <c r="F125" i="4"/>
  <c r="F49" i="4"/>
  <c r="F102" i="4"/>
  <c r="D135" i="4"/>
  <c r="F58" i="4"/>
  <c r="E125" i="4"/>
  <c r="F103" i="4"/>
  <c r="D104" i="4"/>
  <c r="F105" i="4"/>
  <c r="F296" i="4"/>
  <c r="D124" i="4"/>
  <c r="F117" i="4"/>
  <c r="E250" i="4"/>
  <c r="E132" i="4"/>
  <c r="E117" i="4"/>
  <c r="D127" i="4"/>
  <c r="D140" i="4"/>
  <c r="F133" i="4"/>
  <c r="E49" i="4"/>
  <c r="F250" i="4"/>
  <c r="E103" i="4"/>
  <c r="D105" i="4"/>
  <c r="D51" i="4"/>
  <c r="F141" i="4"/>
  <c r="D126" i="4"/>
  <c r="F127" i="4"/>
  <c r="D64" i="4"/>
  <c r="F132" i="4"/>
  <c r="D137" i="4"/>
  <c r="D58" i="4"/>
  <c r="F124" i="4"/>
  <c r="E58" i="4"/>
  <c r="E129" i="4"/>
  <c r="E102" i="4"/>
  <c r="E81" i="4"/>
  <c r="D56" i="4"/>
  <c r="D292" i="4"/>
  <c r="D94" i="4"/>
  <c r="F113" i="4"/>
  <c r="F291" i="4"/>
  <c r="E119" i="4"/>
  <c r="D96" i="4"/>
  <c r="F115" i="4"/>
  <c r="D71" i="4"/>
  <c r="D248" i="4"/>
  <c r="E71" i="4"/>
  <c r="F99" i="4"/>
  <c r="F56" i="4"/>
  <c r="D294" i="4"/>
  <c r="F295" i="4"/>
  <c r="E89" i="4"/>
  <c r="E96" i="4"/>
  <c r="F114" i="4"/>
  <c r="F121" i="4"/>
  <c r="E55" i="4"/>
  <c r="F248" i="4"/>
  <c r="D72" i="4"/>
  <c r="F89" i="4"/>
  <c r="E113" i="4"/>
  <c r="E120" i="4"/>
  <c r="F75" i="4"/>
  <c r="F120" i="4"/>
  <c r="E72" i="4"/>
  <c r="F51" i="4"/>
  <c r="D112" i="4"/>
  <c r="D119" i="4"/>
  <c r="F95" i="4"/>
  <c r="D114" i="4"/>
  <c r="D121" i="4"/>
  <c r="F55" i="4"/>
  <c r="E87" i="4"/>
  <c r="E94" i="4"/>
  <c r="E51" i="4"/>
  <c r="D118" i="4"/>
  <c r="E114" i="4"/>
  <c r="F294" i="4"/>
  <c r="F249" i="4"/>
  <c r="F96" i="4"/>
  <c r="E116" i="4"/>
  <c r="D50" i="4"/>
  <c r="D95" i="4"/>
  <c r="D244" i="4"/>
  <c r="D273" i="4"/>
  <c r="E302" i="4"/>
  <c r="F266" i="4"/>
  <c r="D299" i="4"/>
  <c r="F253" i="4"/>
  <c r="D298" i="4"/>
  <c r="E287" i="4"/>
  <c r="E298" i="4"/>
  <c r="D245" i="4"/>
  <c r="E281" i="4"/>
  <c r="F297" i="4"/>
  <c r="F241" i="4"/>
  <c r="F283" i="4"/>
  <c r="F243" i="4"/>
  <c r="E303" i="4"/>
  <c r="D240" i="4"/>
  <c r="F245" i="4"/>
  <c r="F292" i="4"/>
  <c r="D291" i="4"/>
  <c r="E239" i="4"/>
  <c r="E242" i="4"/>
  <c r="E289" i="4"/>
  <c r="F289" i="4"/>
  <c r="D239" i="4"/>
  <c r="D297" i="4"/>
  <c r="D241" i="4"/>
  <c r="D280" i="4"/>
  <c r="F285" i="4"/>
  <c r="D243" i="4"/>
  <c r="E274" i="4"/>
  <c r="F76" i="4"/>
  <c r="D275" i="4"/>
  <c r="F277" i="4"/>
  <c r="E276" i="4"/>
  <c r="F276" i="4"/>
  <c r="E183" i="4"/>
  <c r="F163" i="4"/>
  <c r="E186" i="4"/>
  <c r="D163" i="4"/>
  <c r="F148" i="4"/>
  <c r="E152" i="4"/>
  <c r="D184" i="4"/>
  <c r="E155" i="4"/>
  <c r="F151" i="4"/>
  <c r="F94" i="4"/>
  <c r="D187" i="4"/>
  <c r="E156" i="4"/>
  <c r="E151" i="4"/>
  <c r="E187" i="4"/>
  <c r="F167" i="4"/>
  <c r="F152" i="4"/>
  <c r="E290" i="4"/>
  <c r="D152" i="4"/>
  <c r="D247" i="4"/>
  <c r="D153" i="4"/>
  <c r="D156" i="4"/>
  <c r="D182" i="4"/>
  <c r="D157" i="4"/>
  <c r="F247" i="4"/>
  <c r="D181" i="4"/>
  <c r="E185" i="4"/>
  <c r="E168" i="4"/>
  <c r="E181" i="4"/>
  <c r="E153" i="4"/>
  <c r="F186" i="4"/>
  <c r="F90" i="4"/>
  <c r="D91" i="4"/>
  <c r="E92" i="4"/>
  <c r="F92" i="4"/>
  <c r="D92" i="4"/>
  <c r="E268" i="4"/>
  <c r="E254" i="4"/>
  <c r="D269" i="4"/>
  <c r="E48" i="4"/>
  <c r="F251" i="4"/>
  <c r="F93" i="4"/>
  <c r="D252" i="4"/>
  <c r="D93" i="4"/>
  <c r="D251" i="4"/>
  <c r="D115" i="4"/>
  <c r="D136" i="4"/>
  <c r="D76" i="4"/>
  <c r="D125" i="4"/>
  <c r="D128" i="4"/>
  <c r="D70" i="4"/>
  <c r="F134" i="4"/>
  <c r="E126" i="4"/>
  <c r="E139" i="4"/>
  <c r="E138" i="4"/>
  <c r="F64" i="4"/>
  <c r="E133" i="4"/>
  <c r="F70" i="4"/>
  <c r="D117" i="4"/>
  <c r="D138" i="4"/>
  <c r="F129" i="4"/>
  <c r="D132" i="4"/>
  <c r="E136" i="4"/>
  <c r="E76" i="4"/>
  <c r="F136" i="4"/>
  <c r="F135" i="4"/>
  <c r="D293" i="4"/>
  <c r="F128" i="4"/>
  <c r="E135" i="4"/>
  <c r="F139" i="4"/>
  <c r="E64" i="4"/>
  <c r="E127" i="4"/>
  <c r="D103" i="4"/>
  <c r="E293" i="4"/>
  <c r="D134" i="4"/>
  <c r="D133" i="4"/>
  <c r="E70" i="4"/>
  <c r="F118" i="4"/>
  <c r="F138" i="4"/>
  <c r="E140" i="4"/>
  <c r="E104" i="4"/>
  <c r="D49" i="4"/>
  <c r="F104" i="4"/>
  <c r="E124" i="4"/>
  <c r="E137" i="4"/>
  <c r="D129" i="4"/>
  <c r="E296" i="4"/>
  <c r="E128" i="4"/>
  <c r="E115" i="4"/>
  <c r="D99" i="4"/>
  <c r="D57" i="4"/>
  <c r="E249" i="4"/>
  <c r="F72" i="4"/>
  <c r="E90" i="4"/>
  <c r="D249" i="4"/>
  <c r="F106" i="4"/>
  <c r="F74" i="4"/>
  <c r="F81" i="4"/>
  <c r="E50" i="4"/>
  <c r="D116" i="4"/>
  <c r="E112" i="4"/>
  <c r="D89" i="4"/>
  <c r="F57" i="4"/>
  <c r="D338" i="4"/>
  <c r="F112" i="4"/>
  <c r="F119" i="4"/>
  <c r="D75" i="4"/>
  <c r="F80" i="4"/>
  <c r="F87" i="4"/>
  <c r="E56" i="4"/>
  <c r="F116" i="4"/>
  <c r="D113" i="4"/>
  <c r="E57" i="4"/>
  <c r="D90" i="4"/>
  <c r="E86" i="4"/>
  <c r="D55" i="4"/>
  <c r="F86" i="4"/>
  <c r="F50" i="4"/>
  <c r="D295" i="4"/>
  <c r="E99" i="4"/>
  <c r="E106" i="4"/>
  <c r="E74" i="4"/>
  <c r="D80" i="4"/>
  <c r="D87" i="4"/>
  <c r="E121" i="4"/>
  <c r="D141" i="4"/>
  <c r="D73" i="4"/>
  <c r="E141" i="4"/>
  <c r="E73" i="4"/>
  <c r="E80" i="4"/>
  <c r="D120" i="4"/>
  <c r="F71" i="4"/>
  <c r="F73" i="4"/>
  <c r="D81" i="4"/>
  <c r="D173" i="4"/>
  <c r="D171" i="4"/>
  <c r="D169" i="4"/>
  <c r="E173" i="4"/>
  <c r="F172" i="4"/>
  <c r="E169" i="4"/>
  <c r="F173" i="4"/>
  <c r="F171" i="4"/>
  <c r="F169" i="4"/>
  <c r="F486" i="4"/>
  <c r="E497" i="4"/>
  <c r="D490" i="4"/>
  <c r="D493" i="4"/>
  <c r="D487" i="4"/>
  <c r="D491" i="4"/>
  <c r="E493" i="4"/>
  <c r="D494" i="4"/>
  <c r="D489" i="4"/>
  <c r="D501" i="4"/>
  <c r="F513" i="4"/>
  <c r="E489" i="4"/>
  <c r="E501" i="4"/>
  <c r="F496" i="4"/>
  <c r="E490" i="4"/>
  <c r="E502" i="4"/>
  <c r="E492" i="4"/>
  <c r="F490" i="4"/>
  <c r="F502" i="4"/>
  <c r="F488" i="4"/>
  <c r="E487" i="4"/>
  <c r="E486" i="4"/>
  <c r="D497" i="4"/>
  <c r="E488" i="4"/>
  <c r="D130" i="4"/>
  <c r="D131" i="4"/>
  <c r="E195" i="4"/>
  <c r="F195" i="4"/>
  <c r="D196" i="4"/>
  <c r="E323" i="4"/>
  <c r="E437" i="4"/>
  <c r="F437" i="4"/>
  <c r="D437" i="4"/>
  <c r="F500" i="4"/>
  <c r="E500" i="4"/>
  <c r="D499" i="4"/>
  <c r="F223" i="4"/>
  <c r="E234" i="4"/>
  <c r="D222" i="4"/>
  <c r="F232" i="4"/>
  <c r="E220" i="4"/>
  <c r="D231" i="4"/>
  <c r="F218" i="4"/>
  <c r="E229" i="4"/>
  <c r="F219" i="4"/>
  <c r="E230" i="4"/>
  <c r="D218" i="4"/>
  <c r="F228" i="4"/>
  <c r="E216" i="4"/>
  <c r="D227" i="4"/>
  <c r="F237" i="4"/>
  <c r="E225" i="4"/>
  <c r="D236" i="4"/>
  <c r="E226" i="4"/>
  <c r="D237" i="4"/>
  <c r="F224" i="4"/>
  <c r="E235" i="4"/>
  <c r="D223" i="4"/>
  <c r="F233" i="4"/>
  <c r="E221" i="4"/>
  <c r="D232" i="4"/>
  <c r="D217" i="4"/>
  <c r="F227" i="4"/>
  <c r="E238" i="4"/>
  <c r="D226" i="4"/>
  <c r="F236" i="4"/>
  <c r="E224" i="4"/>
  <c r="D235" i="4"/>
  <c r="F222" i="4"/>
  <c r="E233" i="4"/>
  <c r="F145" i="4"/>
  <c r="E177" i="4"/>
  <c r="E175" i="4"/>
  <c r="F179" i="4"/>
  <c r="F177" i="4"/>
  <c r="F175" i="4"/>
  <c r="D179" i="4"/>
  <c r="D177" i="4"/>
  <c r="D175" i="4"/>
  <c r="E179" i="4"/>
  <c r="D392" i="4"/>
  <c r="D390" i="4"/>
  <c r="D387" i="4"/>
  <c r="D385" i="4"/>
  <c r="F395" i="4"/>
  <c r="D388" i="4"/>
  <c r="F398" i="4"/>
  <c r="E391" i="4"/>
  <c r="E388" i="4"/>
  <c r="E386" i="4"/>
  <c r="D384" i="4"/>
  <c r="F394" i="4"/>
  <c r="E387" i="4"/>
  <c r="E384" i="4"/>
  <c r="D395" i="4"/>
  <c r="F387" i="4"/>
  <c r="E385" i="4"/>
  <c r="E383" i="4"/>
  <c r="D394" i="4"/>
  <c r="D391" i="4"/>
  <c r="F383" i="4"/>
  <c r="E394" i="4"/>
  <c r="E443" i="4"/>
  <c r="F442" i="4"/>
  <c r="D442" i="4"/>
  <c r="D417" i="4"/>
  <c r="D418" i="4"/>
  <c r="E426" i="4"/>
  <c r="E419" i="4"/>
  <c r="D484" i="4"/>
  <c r="E485" i="4"/>
  <c r="E484" i="4"/>
  <c r="D318" i="4"/>
  <c r="D317" i="4"/>
  <c r="D316" i="4"/>
  <c r="F318" i="4"/>
  <c r="F317" i="4"/>
  <c r="E483" i="4"/>
  <c r="E481" i="4"/>
  <c r="F482" i="4"/>
  <c r="E292" i="4"/>
  <c r="E75" i="4"/>
  <c r="E118" i="4"/>
  <c r="E95" i="4"/>
  <c r="E142" i="4"/>
  <c r="D172" i="4"/>
  <c r="E171" i="4"/>
  <c r="E174" i="4"/>
  <c r="E172" i="4"/>
  <c r="E170" i="4"/>
  <c r="F174" i="4"/>
  <c r="D174" i="4"/>
  <c r="F170" i="4"/>
  <c r="D170" i="4"/>
  <c r="D492" i="4"/>
  <c r="E491" i="4"/>
  <c r="F487" i="4"/>
  <c r="E498" i="4"/>
  <c r="F497" i="4"/>
  <c r="D488" i="4"/>
  <c r="F498" i="4"/>
  <c r="F492" i="4"/>
  <c r="E494" i="4"/>
  <c r="F489" i="4"/>
  <c r="F493" i="4"/>
  <c r="F494" i="4"/>
  <c r="D486" i="4"/>
  <c r="E495" i="4"/>
  <c r="F495" i="4"/>
  <c r="D513" i="4"/>
  <c r="E496" i="4"/>
  <c r="D496" i="4"/>
  <c r="E513" i="4"/>
  <c r="D502" i="4"/>
  <c r="D498" i="4"/>
  <c r="F491" i="4"/>
  <c r="D495" i="4"/>
  <c r="F501" i="4"/>
  <c r="E130" i="4"/>
  <c r="E160" i="4"/>
  <c r="E196" i="4"/>
  <c r="F196" i="4"/>
  <c r="D195" i="4"/>
  <c r="D436" i="4"/>
  <c r="E436" i="4"/>
  <c r="F436" i="4"/>
  <c r="F499" i="4"/>
  <c r="D500" i="4"/>
  <c r="E499" i="4"/>
  <c r="E218" i="4"/>
  <c r="D229" i="4"/>
  <c r="F216" i="4"/>
  <c r="E227" i="4"/>
  <c r="D238" i="4"/>
  <c r="F225" i="4"/>
  <c r="E236" i="4"/>
  <c r="D224" i="4"/>
  <c r="F234" i="4"/>
  <c r="D225" i="4"/>
  <c r="F235" i="4"/>
  <c r="E223" i="4"/>
  <c r="D234" i="4"/>
  <c r="F221" i="4"/>
  <c r="E232" i="4"/>
  <c r="D220" i="4"/>
  <c r="F230" i="4"/>
  <c r="D221" i="4"/>
  <c r="F231" i="4"/>
  <c r="E219" i="4"/>
  <c r="D230" i="4"/>
  <c r="F217" i="4"/>
  <c r="E228" i="4"/>
  <c r="D216" i="4"/>
  <c r="F226" i="4"/>
  <c r="E237" i="4"/>
  <c r="E222" i="4"/>
  <c r="D233" i="4"/>
  <c r="F220" i="4"/>
  <c r="E231" i="4"/>
  <c r="D219" i="4"/>
  <c r="F229" i="4"/>
  <c r="E217" i="4"/>
  <c r="D228" i="4"/>
  <c r="F238" i="4"/>
  <c r="E178" i="4"/>
  <c r="E176" i="4"/>
  <c r="F180" i="4"/>
  <c r="F178" i="4"/>
  <c r="F176" i="4"/>
  <c r="D180" i="4"/>
  <c r="D178" i="4"/>
  <c r="D176" i="4"/>
  <c r="E180" i="4"/>
  <c r="F386" i="4"/>
  <c r="F384" i="4"/>
  <c r="E395" i="4"/>
  <c r="E392" i="4"/>
  <c r="E390" i="4"/>
  <c r="F382" i="4"/>
  <c r="E393" i="4"/>
  <c r="D386" i="4"/>
  <c r="D383" i="4"/>
  <c r="F393" i="4"/>
  <c r="F391" i="4"/>
  <c r="E389" i="4"/>
  <c r="D382" i="4"/>
  <c r="F392" i="4"/>
  <c r="F389" i="4"/>
  <c r="E382" i="4"/>
  <c r="D393" i="4"/>
  <c r="F390" i="4"/>
  <c r="F388" i="4"/>
  <c r="F385" i="4"/>
  <c r="E396" i="4"/>
  <c r="D389" i="4"/>
  <c r="F399" i="4"/>
  <c r="F443" i="4"/>
  <c r="D443" i="4"/>
  <c r="E442" i="4"/>
  <c r="E416" i="4"/>
  <c r="E417" i="4"/>
  <c r="E420" i="4"/>
  <c r="F418" i="4"/>
  <c r="F484" i="4"/>
  <c r="D485" i="4"/>
  <c r="F485" i="4"/>
  <c r="F316" i="4"/>
  <c r="F315" i="4"/>
  <c r="E318" i="4"/>
  <c r="E317" i="4"/>
  <c r="E316" i="4"/>
  <c r="D483" i="4"/>
  <c r="E482" i="4"/>
  <c r="D482" i="4"/>
  <c r="D313" i="4"/>
  <c r="F483" i="4"/>
  <c r="F271" i="4"/>
  <c r="F272" i="4"/>
  <c r="E272" i="4"/>
  <c r="E270" i="4"/>
  <c r="E478" i="4"/>
  <c r="E434" i="4"/>
  <c r="E97" i="4"/>
  <c r="F101" i="4"/>
  <c r="F397" i="4"/>
  <c r="D270" i="4"/>
  <c r="D271" i="4"/>
  <c r="F270" i="4"/>
  <c r="E271" i="4"/>
  <c r="D541" i="4"/>
  <c r="D475" i="4"/>
  <c r="F452" i="4"/>
  <c r="E507" i="4"/>
  <c r="D310" i="4"/>
  <c r="D401" i="4"/>
  <c r="E552" i="4"/>
  <c r="D553" i="4"/>
  <c r="F553" i="4"/>
  <c r="D1412" i="4"/>
  <c r="D1414" i="4"/>
  <c r="E1414" i="4"/>
  <c r="F1412" i="4"/>
  <c r="D1413" i="4"/>
  <c r="D1417" i="4"/>
  <c r="F1419" i="4"/>
  <c r="E1419" i="4"/>
  <c r="E1417" i="4"/>
  <c r="F1417" i="4"/>
  <c r="F1418" i="4"/>
  <c r="E646" i="4"/>
  <c r="F644" i="4"/>
  <c r="E1421" i="4"/>
  <c r="F645" i="4"/>
  <c r="E644" i="4"/>
  <c r="D644" i="4"/>
  <c r="F643" i="4"/>
  <c r="D643" i="4"/>
  <c r="F1414" i="4"/>
  <c r="F1413" i="4"/>
  <c r="E1413" i="4"/>
  <c r="E1412" i="4"/>
  <c r="D1418" i="4"/>
  <c r="D1419" i="4"/>
  <c r="F1420" i="4"/>
  <c r="E1420" i="4"/>
  <c r="E1418" i="4"/>
  <c r="D1420" i="4"/>
  <c r="F1422" i="4"/>
  <c r="D1421" i="4"/>
  <c r="D646" i="4"/>
  <c r="E1422" i="4"/>
  <c r="F1421" i="4"/>
  <c r="D645" i="4"/>
  <c r="D1422" i="4"/>
  <c r="F646" i="4"/>
  <c r="E645" i="4"/>
  <c r="E553" i="4"/>
  <c r="E643" i="4"/>
  <c r="F1154" i="4"/>
  <c r="D1153" i="4"/>
  <c r="D1155" i="4"/>
  <c r="D1222" i="4"/>
  <c r="D1605" i="4"/>
  <c r="E1405" i="4"/>
  <c r="D1405" i="4"/>
  <c r="E1153" i="4"/>
  <c r="F1153" i="4"/>
  <c r="F1255" i="4"/>
  <c r="E1616" i="4"/>
  <c r="E1668" i="4"/>
  <c r="D1679" i="4"/>
  <c r="E1679" i="4"/>
  <c r="E1612" i="4"/>
  <c r="D1620" i="4"/>
  <c r="E1652" i="4"/>
  <c r="E1624" i="4"/>
  <c r="D1629" i="4"/>
  <c r="D1662" i="4"/>
  <c r="E1658" i="4"/>
  <c r="F1681" i="4"/>
  <c r="F1666" i="4"/>
  <c r="F1651" i="4"/>
  <c r="F1635" i="4"/>
  <c r="E1634" i="4"/>
  <c r="E1669" i="4"/>
  <c r="D1661" i="4"/>
  <c r="E1684" i="4"/>
  <c r="D1680" i="4"/>
  <c r="E1651" i="4"/>
  <c r="D1649" i="4"/>
  <c r="D1643" i="4"/>
  <c r="F1674" i="4"/>
  <c r="E1676" i="4"/>
  <c r="D1676" i="4"/>
  <c r="D1612" i="4"/>
  <c r="D1655" i="4"/>
  <c r="E1654" i="4"/>
  <c r="E1630" i="4"/>
  <c r="D1684" i="4"/>
  <c r="D1623" i="4"/>
  <c r="F1670" i="4"/>
  <c r="F1679" i="4"/>
  <c r="D1658" i="4"/>
  <c r="D1663" i="4"/>
  <c r="D1633" i="4"/>
  <c r="D1682" i="4"/>
  <c r="F1665" i="4"/>
  <c r="F1609" i="4"/>
  <c r="E1614" i="4"/>
  <c r="E1646" i="4"/>
  <c r="D1614" i="4"/>
  <c r="D1634" i="4"/>
  <c r="E1665" i="4"/>
  <c r="F1680" i="4"/>
  <c r="D1613" i="4"/>
  <c r="D1631" i="4"/>
  <c r="F1647" i="4"/>
  <c r="E1615" i="4"/>
  <c r="D1646" i="4"/>
  <c r="E1686" i="4"/>
  <c r="E1645" i="4"/>
  <c r="F1627" i="4"/>
  <c r="E1689" i="4"/>
  <c r="E1609" i="4"/>
  <c r="E1622" i="4"/>
  <c r="E1611" i="4"/>
  <c r="E1631" i="4"/>
  <c r="F1662" i="4"/>
  <c r="D1678" i="4"/>
  <c r="E1610" i="4"/>
  <c r="E1628" i="4"/>
  <c r="D1645" i="4"/>
  <c r="F1622" i="4"/>
  <c r="D1664" i="4"/>
  <c r="E1688" i="4"/>
  <c r="D1675" i="4"/>
  <c r="E1662" i="4"/>
  <c r="E1677" i="4"/>
  <c r="E1613" i="4"/>
  <c r="F1613" i="4"/>
  <c r="E1682" i="4"/>
  <c r="F1671" i="4"/>
  <c r="D1659" i="4"/>
  <c r="F1677" i="4"/>
  <c r="D1665" i="4"/>
  <c r="D1672" i="4"/>
  <c r="D1608" i="4"/>
  <c r="F1631" i="4"/>
  <c r="E1674" i="4"/>
  <c r="D1642" i="4"/>
  <c r="D1630" i="4"/>
  <c r="E1678" i="4"/>
  <c r="D1616" i="4"/>
  <c r="F1646" i="4"/>
  <c r="D1611" i="4"/>
  <c r="F1689" i="4"/>
  <c r="E1653" i="4"/>
  <c r="E1620" i="4"/>
  <c r="D1648" i="4"/>
  <c r="D1635" i="4"/>
  <c r="D1628" i="4"/>
  <c r="F1682" i="4"/>
  <c r="D1671" i="4"/>
  <c r="D1639" i="4"/>
  <c r="F1620" i="4"/>
  <c r="F1649" i="4"/>
  <c r="D1624" i="4"/>
  <c r="E1633" i="4"/>
  <c r="F1686" i="4"/>
  <c r="F1673" i="4"/>
  <c r="E1629" i="4"/>
  <c r="F1642" i="4"/>
  <c r="D1621" i="4"/>
  <c r="E1648" i="4"/>
  <c r="E1667" i="4"/>
  <c r="E1641" i="4"/>
  <c r="F1663" i="4"/>
  <c r="D1687" i="4"/>
  <c r="F1656" i="4"/>
  <c r="D1654" i="4"/>
  <c r="F1610" i="4"/>
  <c r="E1663" i="4"/>
  <c r="D1669" i="4"/>
  <c r="F1634" i="4"/>
  <c r="E1687" i="4"/>
  <c r="D1622" i="4"/>
  <c r="E1670" i="4"/>
  <c r="F1675" i="4"/>
  <c r="D1673" i="4"/>
  <c r="E1685" i="4"/>
  <c r="D1632" i="4"/>
  <c r="D1609" i="4"/>
  <c r="D1627" i="4"/>
  <c r="F1608" i="4"/>
  <c r="F1628" i="4"/>
  <c r="E1647" i="4"/>
  <c r="E1675" i="4"/>
  <c r="F1688" i="4"/>
  <c r="F1623" i="4"/>
  <c r="F1639" i="4"/>
  <c r="D1610" i="4"/>
  <c r="E1627" i="4"/>
  <c r="D1674" i="4"/>
  <c r="D1681" i="4"/>
  <c r="D1647" i="4"/>
  <c r="E1673" i="4"/>
  <c r="D1689" i="4"/>
  <c r="F1611" i="4"/>
  <c r="E1632" i="4"/>
  <c r="F1616" i="4"/>
  <c r="E1639" i="4"/>
  <c r="D1670" i="4"/>
  <c r="D1686" i="4"/>
  <c r="F1615" i="4"/>
  <c r="F1633" i="4"/>
  <c r="F1612" i="4"/>
  <c r="F1632" i="4"/>
  <c r="F1676" i="4"/>
  <c r="E1680" i="4"/>
  <c r="F1669" i="4"/>
  <c r="D1688" i="4"/>
  <c r="F1664" i="4"/>
  <c r="E1640" i="4"/>
  <c r="F1687" i="4"/>
  <c r="D1677" i="4"/>
  <c r="E1664" i="4"/>
  <c r="F1685" i="4"/>
  <c r="E1672" i="4"/>
  <c r="E1681" i="4"/>
  <c r="E1623" i="4"/>
  <c r="F1645" i="4"/>
  <c r="E1608" i="4"/>
  <c r="F1661" i="4"/>
  <c r="D1685" i="4"/>
  <c r="E1671" i="4"/>
  <c r="F1658" i="4"/>
  <c r="D1615" i="4"/>
  <c r="E1643" i="4"/>
  <c r="D1683" i="4"/>
  <c r="F1604" i="4"/>
  <c r="E1683" i="4"/>
  <c r="D1603" i="4"/>
  <c r="F1678" i="4"/>
  <c r="E1603" i="4"/>
  <c r="F1683" i="4"/>
  <c r="F1672" i="4"/>
  <c r="F1629" i="4"/>
  <c r="D1640" i="4"/>
  <c r="E1661" i="4"/>
  <c r="F1660" i="4"/>
  <c r="F1630" i="4"/>
  <c r="E1642" i="4"/>
  <c r="F1626" i="4"/>
  <c r="F1625" i="4"/>
  <c r="E1666" i="4"/>
  <c r="F1668" i="4"/>
  <c r="F1667" i="4"/>
  <c r="D1638" i="4"/>
  <c r="D1656" i="4"/>
  <c r="E1650" i="4"/>
  <c r="D1652" i="4"/>
  <c r="D1650" i="4"/>
  <c r="F1657" i="4"/>
  <c r="D1653" i="4"/>
  <c r="F1654" i="4"/>
  <c r="E1656" i="4"/>
  <c r="D1626" i="4"/>
  <c r="E1637" i="4"/>
  <c r="D1637" i="4"/>
  <c r="D1636" i="4"/>
  <c r="E1618" i="4"/>
  <c r="F1619" i="4"/>
  <c r="E1617" i="4"/>
  <c r="D1617" i="4"/>
  <c r="D1139" i="4"/>
  <c r="F1149" i="4"/>
  <c r="F1165" i="4"/>
  <c r="E1192" i="4"/>
  <c r="D1134" i="4"/>
  <c r="F1144" i="4"/>
  <c r="F1160" i="4"/>
  <c r="F1192" i="4"/>
  <c r="E1203" i="4"/>
  <c r="F1211" i="4"/>
  <c r="F1135" i="4"/>
  <c r="E1146" i="4"/>
  <c r="D1157" i="4"/>
  <c r="F1183" i="4"/>
  <c r="E1194" i="4"/>
  <c r="F1134" i="4"/>
  <c r="E1145" i="4"/>
  <c r="D1156" i="4"/>
  <c r="E1177" i="4"/>
  <c r="E1193" i="4"/>
  <c r="D1204" i="4"/>
  <c r="E1212" i="4"/>
  <c r="E1209" i="4"/>
  <c r="F1212" i="4"/>
  <c r="E1140" i="4"/>
  <c r="D1151" i="4"/>
  <c r="F1161" i="4"/>
  <c r="D1183" i="4"/>
  <c r="F1193" i="4"/>
  <c r="D1130" i="4"/>
  <c r="F1140" i="4"/>
  <c r="E1151" i="4"/>
  <c r="D1162" i="4"/>
  <c r="F1188" i="4"/>
  <c r="E1199" i="4"/>
  <c r="F1207" i="4"/>
  <c r="F1131" i="4"/>
  <c r="E1142" i="4"/>
  <c r="E1158" i="4"/>
  <c r="D1185" i="4"/>
  <c r="F1195" i="4"/>
  <c r="F1130" i="4"/>
  <c r="E1141" i="4"/>
  <c r="D1152" i="4"/>
  <c r="F1162" i="4"/>
  <c r="E1189" i="4"/>
  <c r="D1200" i="4"/>
  <c r="E1208" i="4"/>
  <c r="F1643" i="4"/>
  <c r="E1644" i="4"/>
  <c r="D1644" i="4"/>
  <c r="F1644" i="4"/>
  <c r="F1614" i="4"/>
  <c r="E1604" i="4"/>
  <c r="F1684" i="4"/>
  <c r="D1604" i="4"/>
  <c r="F1603" i="4"/>
  <c r="E1659" i="4"/>
  <c r="D1660" i="4"/>
  <c r="E1660" i="4"/>
  <c r="F1659" i="4"/>
  <c r="F1640" i="4"/>
  <c r="F1641" i="4"/>
  <c r="D1641" i="4"/>
  <c r="D1625" i="4"/>
  <c r="E1625" i="4"/>
  <c r="D1668" i="4"/>
  <c r="D1667" i="4"/>
  <c r="F1638" i="4"/>
  <c r="E1638" i="4"/>
  <c r="E1657" i="4"/>
  <c r="F1655" i="4"/>
  <c r="F1653" i="4"/>
  <c r="E1655" i="4"/>
  <c r="D1657" i="4"/>
  <c r="E1649" i="4"/>
  <c r="D1651" i="4"/>
  <c r="F1652" i="4"/>
  <c r="E1626" i="4"/>
  <c r="F1636" i="4"/>
  <c r="E1636" i="4"/>
  <c r="F1637" i="4"/>
  <c r="D1619" i="4"/>
  <c r="D1618" i="4"/>
  <c r="E1619" i="4"/>
  <c r="F1617" i="4"/>
  <c r="E1144" i="4"/>
  <c r="D1187" i="4"/>
  <c r="E1139" i="4"/>
  <c r="E1187" i="4"/>
  <c r="E1206" i="4"/>
  <c r="D1141" i="4"/>
  <c r="E1162" i="4"/>
  <c r="F1199" i="4"/>
  <c r="F1150" i="4"/>
  <c r="D1188" i="4"/>
  <c r="D1207" i="4"/>
  <c r="E1207" i="4"/>
  <c r="F1145" i="4"/>
  <c r="F1177" i="4"/>
  <c r="D1199" i="4"/>
  <c r="D1146" i="4"/>
  <c r="E1183" i="4"/>
  <c r="F1204" i="4"/>
  <c r="D1137" i="4"/>
  <c r="F1163" i="4"/>
  <c r="D1201" i="4"/>
  <c r="F1146" i="4"/>
  <c r="D1184" i="4"/>
  <c r="E1205" i="4"/>
  <c r="D1205" i="4"/>
  <c r="F1208" i="4"/>
  <c r="E1136" i="4"/>
  <c r="D1147" i="4"/>
  <c r="F1157" i="4"/>
  <c r="E1184" i="4"/>
  <c r="D1195" i="4"/>
  <c r="E1131" i="4"/>
  <c r="D1142" i="4"/>
  <c r="F1152" i="4"/>
  <c r="E1163" i="4"/>
  <c r="D1190" i="4"/>
  <c r="F1200" i="4"/>
  <c r="D1209" i="4"/>
  <c r="E1138" i="4"/>
  <c r="D1149" i="4"/>
  <c r="D1165" i="4"/>
  <c r="F1191" i="4"/>
  <c r="D1132" i="4"/>
  <c r="F1142" i="4"/>
  <c r="F1158" i="4"/>
  <c r="E1185" i="4"/>
  <c r="D1196" i="4"/>
  <c r="D1203" i="4"/>
  <c r="F1206" i="4"/>
  <c r="F1203" i="4"/>
  <c r="E1132" i="4"/>
  <c r="D1143" i="4"/>
  <c r="D1159" i="4"/>
  <c r="F1185" i="4"/>
  <c r="E1196" i="4"/>
  <c r="D1138" i="4"/>
  <c r="F1148" i="4"/>
  <c r="F1164" i="4"/>
  <c r="E1191" i="4"/>
  <c r="D1202" i="4"/>
  <c r="E1210" i="4"/>
  <c r="F1139" i="4"/>
  <c r="E1150" i="4"/>
  <c r="D1177" i="4"/>
  <c r="D1193" i="4"/>
  <c r="E1133" i="4"/>
  <c r="D1144" i="4"/>
  <c r="D1160" i="4"/>
  <c r="F1186" i="4"/>
  <c r="E1197" i="4"/>
  <c r="F1205" i="4"/>
  <c r="D1208" i="4"/>
  <c r="D1206" i="4"/>
  <c r="E1235" i="4"/>
  <c r="E1219" i="4"/>
  <c r="D1214" i="4"/>
  <c r="F1230" i="4"/>
  <c r="E1217" i="4"/>
  <c r="E1232" i="4"/>
  <c r="E1216" i="4"/>
  <c r="F1231" i="4"/>
  <c r="F1215" i="4"/>
  <c r="E1231" i="4"/>
  <c r="D1218" i="4"/>
  <c r="F1234" i="4"/>
  <c r="F1218" i="4"/>
  <c r="F1233" i="4"/>
  <c r="E1220" i="4"/>
  <c r="D1215" i="4"/>
  <c r="D1233" i="4"/>
  <c r="F1219" i="4"/>
  <c r="E1291" i="4"/>
  <c r="E1292" i="4"/>
  <c r="F1291" i="4"/>
  <c r="F1292" i="4"/>
  <c r="F1279" i="4"/>
  <c r="E1267" i="4"/>
  <c r="D1268" i="4"/>
  <c r="D1267" i="4"/>
  <c r="E1266" i="4"/>
  <c r="E1265" i="4"/>
  <c r="F1269" i="4"/>
  <c r="D1269" i="4"/>
  <c r="D1549" i="4"/>
  <c r="F1551" i="4"/>
  <c r="E1554" i="4"/>
  <c r="D1557" i="4"/>
  <c r="F1559" i="4"/>
  <c r="E1562" i="4"/>
  <c r="D1565" i="4"/>
  <c r="F1567" i="4"/>
  <c r="E1570" i="4"/>
  <c r="D1573" i="4"/>
  <c r="D1577" i="4"/>
  <c r="F1579" i="4"/>
  <c r="E1582" i="4"/>
  <c r="D1585" i="4"/>
  <c r="E1548" i="4"/>
  <c r="D1551" i="4"/>
  <c r="F1553" i="4"/>
  <c r="E1556" i="4"/>
  <c r="D1559" i="4"/>
  <c r="F1561" i="4"/>
  <c r="E1564" i="4"/>
  <c r="D1567" i="4"/>
  <c r="F1569" i="4"/>
  <c r="E1572" i="4"/>
  <c r="D1575" i="4"/>
  <c r="D1579" i="4"/>
  <c r="F1581" i="4"/>
  <c r="E1584" i="4"/>
  <c r="E1547" i="4"/>
  <c r="D1550" i="4"/>
  <c r="F1552" i="4"/>
  <c r="E1555" i="4"/>
  <c r="D1558" i="4"/>
  <c r="F1560" i="4"/>
  <c r="E1563" i="4"/>
  <c r="D1566" i="4"/>
  <c r="F1568" i="4"/>
  <c r="E1571" i="4"/>
  <c r="D1574" i="4"/>
  <c r="E1579" i="4"/>
  <c r="D1582" i="4"/>
  <c r="F1584" i="4"/>
  <c r="E1549" i="4"/>
  <c r="D1552" i="4"/>
  <c r="F1554" i="4"/>
  <c r="E1557" i="4"/>
  <c r="D1560" i="4"/>
  <c r="F1562" i="4"/>
  <c r="E1565" i="4"/>
  <c r="D1568" i="4"/>
  <c r="F1570" i="4"/>
  <c r="E1573" i="4"/>
  <c r="E1577" i="4"/>
  <c r="D1580" i="4"/>
  <c r="F1582" i="4"/>
  <c r="E1585" i="4"/>
  <c r="D1266" i="4"/>
  <c r="F1618" i="4"/>
  <c r="F1133" i="4"/>
  <c r="E1160" i="4"/>
  <c r="F1197" i="4"/>
  <c r="D1150" i="4"/>
  <c r="D1198" i="4"/>
  <c r="E1130" i="4"/>
  <c r="F1151" i="4"/>
  <c r="D1189" i="4"/>
  <c r="D1140" i="4"/>
  <c r="E1161" i="4"/>
  <c r="F1198" i="4"/>
  <c r="E1202" i="4"/>
  <c r="D1135" i="4"/>
  <c r="E1156" i="4"/>
  <c r="E1188" i="4"/>
  <c r="E1135" i="4"/>
  <c r="F1156" i="4"/>
  <c r="D1194" i="4"/>
  <c r="D1213" i="4"/>
  <c r="F1147" i="4"/>
  <c r="E1190" i="4"/>
  <c r="D1136" i="4"/>
  <c r="E1157" i="4"/>
  <c r="F1194" i="4"/>
  <c r="F1213" i="4"/>
  <c r="F1210" i="4"/>
  <c r="D1131" i="4"/>
  <c r="F1141" i="4"/>
  <c r="E1152" i="4"/>
  <c r="D1163" i="4"/>
  <c r="F1189" i="4"/>
  <c r="E1200" i="4"/>
  <c r="F1136" i="4"/>
  <c r="E1147" i="4"/>
  <c r="D1158" i="4"/>
  <c r="F1184" i="4"/>
  <c r="E1195" i="4"/>
  <c r="F1201" i="4"/>
  <c r="D1133" i="4"/>
  <c r="F1143" i="4"/>
  <c r="F1159" i="4"/>
  <c r="E1186" i="4"/>
  <c r="D1197" i="4"/>
  <c r="E1137" i="4"/>
  <c r="D1148" i="4"/>
  <c r="D1164" i="4"/>
  <c r="F1190" i="4"/>
  <c r="E1201" i="4"/>
  <c r="F1209" i="4"/>
  <c r="D1212" i="4"/>
  <c r="D1210" i="4"/>
  <c r="F1137" i="4"/>
  <c r="E1148" i="4"/>
  <c r="E1164" i="4"/>
  <c r="D1191" i="4"/>
  <c r="F1132" i="4"/>
  <c r="E1143" i="4"/>
  <c r="E1159" i="4"/>
  <c r="D1186" i="4"/>
  <c r="F1196" i="4"/>
  <c r="E1204" i="4"/>
  <c r="E1134" i="4"/>
  <c r="D1145" i="4"/>
  <c r="D1161" i="4"/>
  <c r="F1187" i="4"/>
  <c r="E1198" i="4"/>
  <c r="F1138" i="4"/>
  <c r="E1149" i="4"/>
  <c r="E1165" i="4"/>
  <c r="D1192" i="4"/>
  <c r="F1202" i="4"/>
  <c r="D1211" i="4"/>
  <c r="E1213" i="4"/>
  <c r="E1211" i="4"/>
  <c r="F1214" i="4"/>
  <c r="D1216" i="4"/>
  <c r="F1280" i="4"/>
  <c r="D1262" i="4"/>
  <c r="F1261" i="4"/>
  <c r="F1263" i="4"/>
  <c r="E1558" i="4"/>
  <c r="E1574" i="4"/>
  <c r="D1547" i="4"/>
  <c r="D1563" i="4"/>
  <c r="F1573" i="4"/>
  <c r="F1585" i="4"/>
  <c r="D1562" i="4"/>
  <c r="F1572" i="4"/>
  <c r="D1548" i="4"/>
  <c r="F1558" i="4"/>
  <c r="E1569" i="4"/>
  <c r="E1581" i="4"/>
  <c r="E1263" i="4"/>
  <c r="E1269" i="4"/>
  <c r="D1264" i="4"/>
  <c r="D1263" i="4"/>
  <c r="F1267" i="4"/>
  <c r="D1480" i="4"/>
  <c r="F1216" i="4"/>
  <c r="D1220" i="4"/>
  <c r="D1219" i="4"/>
  <c r="E1218" i="4"/>
  <c r="F1220" i="4"/>
  <c r="D1232" i="4"/>
  <c r="D1231" i="4"/>
  <c r="F1243" i="4"/>
  <c r="D1217" i="4"/>
  <c r="D1485" i="4"/>
  <c r="D1292" i="4"/>
  <c r="D1279" i="4"/>
  <c r="E1279" i="4"/>
  <c r="F1262" i="4"/>
  <c r="D1261" i="4"/>
  <c r="F1264" i="4"/>
  <c r="E1264" i="4"/>
  <c r="E1550" i="4"/>
  <c r="F1555" i="4"/>
  <c r="D1561" i="4"/>
  <c r="E1566" i="4"/>
  <c r="F1571" i="4"/>
  <c r="E1578" i="4"/>
  <c r="F1583" i="4"/>
  <c r="F1549" i="4"/>
  <c r="D1555" i="4"/>
  <c r="E1560" i="4"/>
  <c r="F1565" i="4"/>
  <c r="D1571" i="4"/>
  <c r="F1577" i="4"/>
  <c r="D1583" i="4"/>
  <c r="F1548" i="4"/>
  <c r="D1554" i="4"/>
  <c r="E1559" i="4"/>
  <c r="F1564" i="4"/>
  <c r="D1570" i="4"/>
  <c r="D1578" i="4"/>
  <c r="E1583" i="4"/>
  <c r="F1550" i="4"/>
  <c r="D1556" i="4"/>
  <c r="E1561" i="4"/>
  <c r="F1566" i="4"/>
  <c r="D1572" i="4"/>
  <c r="F1578" i="4"/>
  <c r="D1584" i="4"/>
  <c r="F1268" i="4"/>
  <c r="F1260" i="4"/>
  <c r="F1266" i="4"/>
  <c r="E1261" i="4"/>
  <c r="F1265" i="4"/>
  <c r="E1260" i="4"/>
  <c r="D1265" i="4"/>
  <c r="F1232" i="4"/>
  <c r="E1233" i="4"/>
  <c r="E1234" i="4"/>
  <c r="D1234" i="4"/>
  <c r="E1215" i="4"/>
  <c r="F1217" i="4"/>
  <c r="E1230" i="4"/>
  <c r="D1260" i="4"/>
  <c r="F1547" i="4"/>
  <c r="D1553" i="4"/>
  <c r="F1563" i="4"/>
  <c r="D1569" i="4"/>
  <c r="D1581" i="4"/>
  <c r="E1552" i="4"/>
  <c r="F1557" i="4"/>
  <c r="E1568" i="4"/>
  <c r="E1580" i="4"/>
  <c r="E1551" i="4"/>
  <c r="F1556" i="4"/>
  <c r="E1567" i="4"/>
  <c r="F1580" i="4"/>
  <c r="E1553" i="4"/>
  <c r="D1564" i="4"/>
  <c r="F1574" i="4"/>
  <c r="E1268" i="4"/>
  <c r="D1303" i="4"/>
  <c r="F1155" i="4"/>
  <c r="E1154" i="4"/>
  <c r="D1154" i="4"/>
  <c r="E1155" i="4"/>
  <c r="E1290" i="4"/>
  <c r="D1291" i="4"/>
  <c r="E1404" i="4"/>
  <c r="E1403" i="4"/>
  <c r="D1416" i="4"/>
  <c r="F1416" i="4"/>
  <c r="F1415" i="4"/>
  <c r="E1415" i="4"/>
  <c r="E1416" i="4"/>
  <c r="D1415" i="4"/>
  <c r="D815" i="4"/>
  <c r="D817" i="4"/>
  <c r="E815" i="4"/>
  <c r="F816" i="4"/>
  <c r="E814" i="4"/>
  <c r="F815" i="4"/>
  <c r="F814" i="4"/>
  <c r="D814" i="4"/>
  <c r="E816" i="4"/>
  <c r="D816" i="4"/>
  <c r="F817" i="4"/>
  <c r="E817" i="4"/>
  <c r="D449" i="4"/>
  <c r="F600" i="4"/>
  <c r="D600" i="4"/>
  <c r="E600" i="4"/>
  <c r="F598" i="4"/>
  <c r="E598" i="4"/>
  <c r="E599" i="4"/>
  <c r="D598" i="4"/>
  <c r="F599" i="4"/>
  <c r="D599" i="4"/>
  <c r="F1354" i="4"/>
  <c r="E1354" i="4"/>
  <c r="D1354" i="4"/>
  <c r="E632" i="4"/>
  <c r="F630" i="4"/>
  <c r="E631" i="4"/>
  <c r="E630" i="4"/>
  <c r="E635" i="4"/>
  <c r="F636" i="4"/>
  <c r="D636" i="4"/>
  <c r="F631" i="4"/>
  <c r="D630" i="4"/>
  <c r="F632" i="4"/>
  <c r="D632" i="4"/>
  <c r="D631" i="4"/>
  <c r="E636" i="4"/>
  <c r="E1396" i="4"/>
  <c r="D1397" i="4"/>
  <c r="E1397" i="4"/>
  <c r="E1395" i="4"/>
  <c r="E1043" i="4"/>
  <c r="D1043" i="4"/>
  <c r="F1043" i="4"/>
  <c r="F552" i="4"/>
  <c r="D552" i="4"/>
  <c r="F1404" i="4"/>
  <c r="D1404" i="4"/>
  <c r="F1398" i="4"/>
  <c r="D1396" i="4"/>
  <c r="E1393" i="4"/>
  <c r="F1390" i="4"/>
  <c r="F1403" i="4"/>
  <c r="E1398" i="4"/>
  <c r="F1395" i="4"/>
  <c r="D1393" i="4"/>
  <c r="E1390" i="4"/>
  <c r="E1399" i="4"/>
  <c r="F1396" i="4"/>
  <c r="D1394" i="4"/>
  <c r="E1391" i="4"/>
  <c r="F1405" i="4"/>
  <c r="D1403" i="4"/>
  <c r="F1397" i="4"/>
  <c r="D1395" i="4"/>
  <c r="E1392" i="4"/>
  <c r="E551" i="4"/>
  <c r="D551" i="4"/>
  <c r="D1411" i="4"/>
  <c r="E1411" i="4"/>
  <c r="F1411" i="4"/>
  <c r="F551" i="4"/>
  <c r="F555" i="4"/>
  <c r="D550" i="4"/>
  <c r="F550" i="4"/>
  <c r="E550" i="4"/>
  <c r="F635" i="4"/>
  <c r="D635" i="4"/>
  <c r="F1407" i="4"/>
  <c r="F1409" i="4"/>
  <c r="E1406" i="4"/>
  <c r="D1406" i="4"/>
  <c r="E1408" i="4"/>
  <c r="E1407" i="4"/>
  <c r="D1407" i="4"/>
  <c r="F1410" i="4"/>
  <c r="D549" i="4"/>
  <c r="F549" i="4"/>
  <c r="F514" i="4"/>
  <c r="D514" i="4"/>
  <c r="D515" i="4"/>
  <c r="D518" i="4"/>
  <c r="D517" i="4"/>
  <c r="E517" i="4"/>
  <c r="E516" i="4"/>
  <c r="E514" i="4"/>
  <c r="F1408" i="4"/>
  <c r="D1409" i="4"/>
  <c r="E1409" i="4"/>
  <c r="F1406" i="4"/>
  <c r="D1408" i="4"/>
  <c r="E1410" i="4"/>
  <c r="D1410" i="4"/>
  <c r="E549" i="4"/>
  <c r="E515" i="4"/>
  <c r="F515" i="4"/>
  <c r="D516" i="4"/>
  <c r="F516" i="4"/>
  <c r="F517" i="4"/>
  <c r="E518" i="4"/>
  <c r="D909" i="4"/>
  <c r="E910" i="4"/>
  <c r="E909" i="4"/>
  <c r="D910" i="4"/>
  <c r="F909" i="4"/>
  <c r="F910" i="4"/>
  <c r="E718" i="4"/>
  <c r="D1400" i="4"/>
  <c r="E1402" i="4"/>
  <c r="F1401" i="4"/>
  <c r="D1401" i="4"/>
  <c r="D1402" i="4"/>
  <c r="E1400" i="4"/>
  <c r="F1402" i="4"/>
  <c r="F1400" i="4"/>
  <c r="E751" i="4"/>
  <c r="F748" i="4"/>
  <c r="E752" i="4"/>
  <c r="F761" i="4"/>
  <c r="D752" i="4"/>
  <c r="E761" i="4"/>
  <c r="F750" i="4"/>
  <c r="E763" i="4"/>
  <c r="D757" i="4"/>
  <c r="D761" i="4"/>
  <c r="F751" i="4"/>
  <c r="F755" i="4"/>
  <c r="F757" i="4"/>
  <c r="E746" i="4"/>
  <c r="F743" i="4"/>
  <c r="F670" i="4"/>
  <c r="D671" i="4"/>
  <c r="E733" i="4"/>
  <c r="F732" i="4"/>
  <c r="E735" i="4"/>
  <c r="E671" i="4"/>
  <c r="E736" i="4"/>
  <c r="D740" i="4"/>
  <c r="E738" i="4"/>
  <c r="D728" i="4"/>
  <c r="E742" i="4"/>
  <c r="E745" i="4"/>
  <c r="F672" i="4"/>
  <c r="E737" i="4"/>
  <c r="E729" i="4"/>
  <c r="F739" i="4"/>
  <c r="E725" i="4"/>
  <c r="E727" i="4"/>
  <c r="F724" i="4"/>
  <c r="F719" i="4"/>
  <c r="F702" i="4"/>
  <c r="F704" i="4"/>
  <c r="E750" i="4"/>
  <c r="E754" i="4"/>
  <c r="F763" i="4"/>
  <c r="E755" i="4"/>
  <c r="D760" i="4"/>
  <c r="E756" i="4"/>
  <c r="D762" i="4"/>
  <c r="D756" i="4"/>
  <c r="F754" i="4"/>
  <c r="D751" i="4"/>
  <c r="F756" i="4"/>
  <c r="F759" i="4"/>
  <c r="E749" i="4"/>
  <c r="D746" i="4"/>
  <c r="F747" i="4"/>
  <c r="E670" i="4"/>
  <c r="D744" i="4"/>
  <c r="F728" i="4"/>
  <c r="D737" i="4"/>
  <c r="D741" i="4"/>
  <c r="F674" i="4"/>
  <c r="D745" i="4"/>
  <c r="F745" i="4"/>
  <c r="E672" i="4"/>
  <c r="F738" i="4"/>
  <c r="D729" i="4"/>
  <c r="F735" i="4"/>
  <c r="D674" i="4"/>
  <c r="D733" i="4"/>
  <c r="D731" i="4"/>
  <c r="F740" i="4"/>
  <c r="F741" i="4"/>
  <c r="E757" i="4"/>
  <c r="D748" i="4"/>
  <c r="F760" i="4"/>
  <c r="E753" i="4"/>
  <c r="E760" i="4"/>
  <c r="D754" i="4"/>
  <c r="D749" i="4"/>
  <c r="D755" i="4"/>
  <c r="D753" i="4"/>
  <c r="F758" i="4"/>
  <c r="F731" i="4"/>
  <c r="F746" i="4"/>
  <c r="E747" i="4"/>
  <c r="E744" i="4"/>
  <c r="D670" i="4"/>
  <c r="F744" i="4"/>
  <c r="E743" i="4"/>
  <c r="D739" i="4"/>
  <c r="E730" i="4"/>
  <c r="F671" i="4"/>
  <c r="D736" i="4"/>
  <c r="E734" i="4"/>
  <c r="F729" i="4"/>
  <c r="E739" i="4"/>
  <c r="F734" i="4"/>
  <c r="D742" i="4"/>
  <c r="D672" i="4"/>
  <c r="E741" i="4"/>
  <c r="E731" i="4"/>
  <c r="D715" i="4"/>
  <c r="D721" i="4"/>
  <c r="F721" i="4"/>
  <c r="E722" i="4"/>
  <c r="F753" i="4"/>
  <c r="E759" i="4"/>
  <c r="E762" i="4"/>
  <c r="E748" i="4"/>
  <c r="E758" i="4"/>
  <c r="D763" i="4"/>
  <c r="D758" i="4"/>
  <c r="F762" i="4"/>
  <c r="F749" i="4"/>
  <c r="D759" i="4"/>
  <c r="F752" i="4"/>
  <c r="D750" i="4"/>
  <c r="E732" i="4"/>
  <c r="D743" i="4"/>
  <c r="E674" i="4"/>
  <c r="F673" i="4"/>
  <c r="D747" i="4"/>
  <c r="E728" i="4"/>
  <c r="D735" i="4"/>
  <c r="D732" i="4"/>
  <c r="E673" i="4"/>
  <c r="D734" i="4"/>
  <c r="F736" i="4"/>
  <c r="D730" i="4"/>
  <c r="D673" i="4"/>
  <c r="F733" i="4"/>
  <c r="E740" i="4"/>
  <c r="F742" i="4"/>
  <c r="F737" i="4"/>
  <c r="F730" i="4"/>
  <c r="D738" i="4"/>
  <c r="E557" i="4"/>
  <c r="D706" i="4"/>
  <c r="F557" i="4"/>
  <c r="D557" i="4"/>
  <c r="D701" i="4"/>
  <c r="F701" i="4"/>
  <c r="D2291" i="4"/>
  <c r="D2297" i="4"/>
  <c r="D2290" i="4"/>
  <c r="F2300" i="4"/>
  <c r="E2299" i="4"/>
  <c r="D2292" i="4"/>
  <c r="E2297" i="4"/>
  <c r="F2293" i="4"/>
  <c r="F2297" i="4"/>
  <c r="D2296" i="4"/>
  <c r="D2295" i="4"/>
  <c r="D2298" i="4"/>
  <c r="E2300" i="4"/>
  <c r="F2298" i="4"/>
  <c r="E2296" i="4"/>
  <c r="E2292" i="4"/>
  <c r="E2298" i="4"/>
  <c r="F2299" i="4"/>
  <c r="E2294" i="4"/>
  <c r="E2290" i="4"/>
  <c r="F2295" i="4"/>
  <c r="E2295" i="4"/>
  <c r="D2301" i="4"/>
  <c r="F2301" i="4"/>
  <c r="D2299" i="4"/>
  <c r="E2301" i="4"/>
  <c r="E2293" i="4"/>
  <c r="D2294" i="4"/>
  <c r="D2300" i="4"/>
  <c r="F2290" i="4"/>
  <c r="F2291" i="4"/>
  <c r="E2291" i="4"/>
  <c r="F2302" i="4"/>
  <c r="E2302" i="4"/>
  <c r="F2292" i="4"/>
  <c r="F2296" i="4"/>
  <c r="F2294" i="4"/>
  <c r="D2293" i="4"/>
  <c r="E788" i="4"/>
  <c r="D788" i="4"/>
  <c r="E907" i="4"/>
  <c r="D907" i="4"/>
  <c r="F788" i="4"/>
  <c r="F907" i="4"/>
  <c r="F713" i="4"/>
  <c r="D708" i="4"/>
  <c r="F716" i="4"/>
  <c r="F705" i="4"/>
  <c r="E706" i="4"/>
  <c r="E702" i="4"/>
  <c r="E701" i="4"/>
  <c r="D703" i="4"/>
  <c r="D702" i="4"/>
  <c r="E704" i="4"/>
  <c r="F703" i="4"/>
  <c r="E705" i="4"/>
  <c r="D705" i="4"/>
  <c r="D704" i="4"/>
  <c r="E703" i="4"/>
  <c r="F906" i="4"/>
  <c r="F787" i="4"/>
  <c r="D787" i="4"/>
  <c r="E903" i="4"/>
  <c r="E902" i="4"/>
  <c r="E906" i="4"/>
  <c r="E905" i="4"/>
  <c r="D902" i="4"/>
  <c r="F902" i="4"/>
  <c r="F905" i="4"/>
  <c r="E787" i="4"/>
  <c r="F786" i="4"/>
  <c r="D905" i="4"/>
  <c r="D906" i="4"/>
  <c r="E904" i="4"/>
  <c r="F904" i="4"/>
  <c r="D904" i="4"/>
  <c r="D786" i="4"/>
  <c r="E786" i="4"/>
  <c r="F903" i="4"/>
  <c r="D903" i="4"/>
  <c r="F709" i="4"/>
  <c r="D709" i="4"/>
  <c r="E710" i="4"/>
  <c r="E714" i="4"/>
  <c r="E716" i="4"/>
  <c r="D717" i="4"/>
  <c r="E717" i="4"/>
  <c r="E715" i="4"/>
  <c r="F711" i="4"/>
  <c r="D713" i="4"/>
  <c r="E707" i="4"/>
  <c r="F708" i="4"/>
  <c r="F717" i="4"/>
  <c r="D716" i="4"/>
  <c r="D710" i="4"/>
  <c r="E709" i="4"/>
  <c r="E712" i="4"/>
  <c r="F712" i="4"/>
  <c r="D711" i="4"/>
  <c r="F715" i="4"/>
  <c r="E713" i="4"/>
  <c r="D712" i="4"/>
  <c r="D714" i="4"/>
  <c r="E711" i="4"/>
  <c r="E708" i="4"/>
  <c r="F707" i="4"/>
  <c r="D707" i="4"/>
  <c r="E2281" i="4"/>
  <c r="F1691" i="4"/>
  <c r="D1692" i="4"/>
  <c r="E1693" i="4"/>
  <c r="D2269" i="4"/>
  <c r="E2269" i="4"/>
  <c r="D2274" i="4"/>
  <c r="D2275" i="4"/>
  <c r="E2280" i="4"/>
  <c r="F2278" i="4"/>
  <c r="D2282" i="4"/>
  <c r="E2282" i="4"/>
  <c r="D2289" i="4"/>
  <c r="E2279" i="4"/>
  <c r="F2279" i="4"/>
  <c r="D2270" i="4"/>
  <c r="F2274" i="4"/>
  <c r="F2283" i="4"/>
  <c r="E1690" i="4"/>
  <c r="D1691" i="4"/>
  <c r="F1692" i="4"/>
  <c r="E2278" i="4"/>
  <c r="E2270" i="4"/>
  <c r="E2277" i="4"/>
  <c r="F2277" i="4"/>
  <c r="D2271" i="4"/>
  <c r="F2272" i="4"/>
  <c r="D2280" i="4"/>
  <c r="F2270" i="4"/>
  <c r="E2271" i="4"/>
  <c r="E2276" i="4"/>
  <c r="F2276" i="4"/>
  <c r="F2288" i="4"/>
  <c r="E2289" i="4"/>
  <c r="F2281" i="4"/>
  <c r="D1694" i="4"/>
  <c r="F1693" i="4"/>
  <c r="E1692" i="4"/>
  <c r="E2272" i="4"/>
  <c r="D2273" i="4"/>
  <c r="E2275" i="4"/>
  <c r="F2275" i="4"/>
  <c r="F2289" i="4"/>
  <c r="F2269" i="4"/>
  <c r="F2282" i="4"/>
  <c r="E2273" i="4"/>
  <c r="D2278" i="4"/>
  <c r="D2279" i="4"/>
  <c r="F2273" i="4"/>
  <c r="D2283" i="4"/>
  <c r="E2283" i="4"/>
  <c r="E1694" i="4"/>
  <c r="F1690" i="4"/>
  <c r="D1690" i="4"/>
  <c r="D1693" i="4"/>
  <c r="F1694" i="4"/>
  <c r="E1691" i="4"/>
  <c r="E2287" i="4"/>
  <c r="D2288" i="4"/>
  <c r="D2277" i="4"/>
  <c r="F2287" i="4"/>
  <c r="E2288" i="4"/>
  <c r="F2280" i="4"/>
  <c r="E2274" i="4"/>
  <c r="D2287" i="4"/>
  <c r="D2276" i="4"/>
  <c r="D2272" i="4"/>
  <c r="F2271" i="4"/>
  <c r="D2281" i="4"/>
  <c r="F1378" i="4"/>
  <c r="D1378" i="4"/>
  <c r="E633" i="4"/>
  <c r="E555" i="4"/>
  <c r="D522" i="4"/>
  <c r="D519" i="4"/>
  <c r="F519" i="4"/>
  <c r="E519" i="4"/>
  <c r="F633" i="4"/>
  <c r="E556" i="4"/>
  <c r="D555" i="4"/>
  <c r="D2285" i="4"/>
  <c r="D2286" i="4"/>
  <c r="E2284" i="4"/>
  <c r="E2285" i="4"/>
  <c r="E2286" i="4"/>
  <c r="F2284" i="4"/>
  <c r="F2285" i="4"/>
  <c r="F2286" i="4"/>
  <c r="D2284" i="4"/>
  <c r="D634" i="4"/>
  <c r="E634" i="4"/>
  <c r="F634" i="4"/>
  <c r="E1378" i="4"/>
  <c r="D633" i="4"/>
  <c r="E2263" i="4"/>
  <c r="D556" i="4"/>
  <c r="F556" i="4"/>
  <c r="E886" i="4"/>
  <c r="E887" i="4"/>
  <c r="D887" i="4"/>
  <c r="F887" i="4"/>
  <c r="F885" i="4"/>
  <c r="D886" i="4"/>
  <c r="F886" i="4"/>
  <c r="E885" i="4"/>
  <c r="F773" i="4"/>
  <c r="F775" i="4"/>
  <c r="F774" i="4"/>
  <c r="F776" i="4"/>
  <c r="E776" i="4"/>
  <c r="E777" i="4"/>
  <c r="D776" i="4"/>
  <c r="E774" i="4"/>
  <c r="E675" i="4"/>
  <c r="F678" i="4"/>
  <c r="E678" i="4"/>
  <c r="E676" i="4"/>
  <c r="F676" i="4"/>
  <c r="D675" i="4"/>
  <c r="F675" i="4"/>
  <c r="D775" i="4"/>
  <c r="E773" i="4"/>
  <c r="E775" i="4"/>
  <c r="F777" i="4"/>
  <c r="D773" i="4"/>
  <c r="D777" i="4"/>
  <c r="D774" i="4"/>
  <c r="D677" i="4"/>
  <c r="F677" i="4"/>
  <c r="D676" i="4"/>
  <c r="D678" i="4"/>
  <c r="E677" i="4"/>
  <c r="D563" i="4"/>
  <c r="E563" i="4"/>
  <c r="E528" i="4"/>
  <c r="F529" i="4"/>
  <c r="D529" i="4"/>
  <c r="F521" i="4"/>
  <c r="F522" i="4"/>
  <c r="E527" i="4"/>
  <c r="E521" i="4"/>
  <c r="E562" i="4"/>
  <c r="E533" i="4"/>
  <c r="E899" i="4"/>
  <c r="D642" i="4"/>
  <c r="F642" i="4"/>
  <c r="E642" i="4"/>
  <c r="E529" i="4"/>
  <c r="F527" i="4"/>
  <c r="F523" i="4"/>
  <c r="E522" i="4"/>
  <c r="D528" i="4"/>
  <c r="F562" i="4"/>
  <c r="D2240" i="4"/>
  <c r="D2255" i="4"/>
  <c r="F2267" i="4"/>
  <c r="D2241" i="4"/>
  <c r="F2241" i="4"/>
  <c r="E2248" i="4"/>
  <c r="E2265" i="4"/>
  <c r="E2242" i="4"/>
  <c r="F2243" i="4"/>
  <c r="F2255" i="4"/>
  <c r="E2243" i="4"/>
  <c r="D2242" i="4"/>
  <c r="E2261" i="4"/>
  <c r="D2263" i="4"/>
  <c r="F2264" i="4"/>
  <c r="D2244" i="4"/>
  <c r="D2251" i="4"/>
  <c r="E2251" i="4"/>
  <c r="D2252" i="4"/>
  <c r="F2260" i="4"/>
  <c r="D2248" i="4"/>
  <c r="D2239" i="4"/>
  <c r="E2247" i="4"/>
  <c r="F2268" i="4"/>
  <c r="E2256" i="4"/>
  <c r="E2254" i="4"/>
  <c r="D2256" i="4"/>
  <c r="D2253" i="4"/>
  <c r="F2256" i="4"/>
  <c r="D2247" i="4"/>
  <c r="E2268" i="4"/>
  <c r="D2268" i="4"/>
  <c r="F2246" i="4"/>
  <c r="E2266" i="4"/>
  <c r="F2244" i="4"/>
  <c r="D2266" i="4"/>
  <c r="F2253" i="4"/>
  <c r="D2249" i="4"/>
  <c r="D2264" i="4"/>
  <c r="F2242" i="4"/>
  <c r="F2248" i="4"/>
  <c r="E2260" i="4"/>
  <c r="F2251" i="4"/>
  <c r="D2260" i="4"/>
  <c r="E2250" i="4"/>
  <c r="F2252" i="4"/>
  <c r="E2240" i="4"/>
  <c r="D2265" i="4"/>
  <c r="F2263" i="4"/>
  <c r="E2252" i="4"/>
  <c r="E2246" i="4"/>
  <c r="F2262" i="4"/>
  <c r="E2241" i="4"/>
  <c r="F2240" i="4"/>
  <c r="D2250" i="4"/>
  <c r="D2259" i="4"/>
  <c r="F2259" i="4"/>
  <c r="F2258" i="4"/>
  <c r="F2247" i="4"/>
  <c r="D2254" i="4"/>
  <c r="E2244" i="4"/>
  <c r="F2265" i="4"/>
  <c r="E2262" i="4"/>
  <c r="F2254" i="4"/>
  <c r="D2261" i="4"/>
  <c r="F2261" i="4"/>
  <c r="F2250" i="4"/>
  <c r="D2262" i="4"/>
  <c r="D2258" i="4"/>
  <c r="F2245" i="4"/>
  <c r="D2267" i="4"/>
  <c r="F2266" i="4"/>
  <c r="E2245" i="4"/>
  <c r="D2246" i="4"/>
  <c r="E2267" i="4"/>
  <c r="F2257" i="4"/>
  <c r="D2257" i="4"/>
  <c r="E2257" i="4"/>
  <c r="D2245" i="4"/>
  <c r="E2255" i="4"/>
  <c r="D2243" i="4"/>
  <c r="E2264" i="4"/>
  <c r="E2253" i="4"/>
  <c r="E2258" i="4"/>
  <c r="E2259" i="4"/>
  <c r="F2249" i="4"/>
  <c r="E2249" i="4"/>
  <c r="D532" i="4"/>
  <c r="E531" i="4"/>
  <c r="F532" i="4"/>
  <c r="F531" i="4"/>
  <c r="F533" i="4"/>
  <c r="D533" i="4"/>
  <c r="E1076" i="4"/>
  <c r="F535" i="4"/>
  <c r="E535" i="4"/>
  <c r="F536" i="4"/>
  <c r="D536" i="4"/>
  <c r="E536" i="4"/>
  <c r="D535" i="4"/>
  <c r="F534" i="4"/>
  <c r="E534" i="4"/>
  <c r="D534" i="4"/>
  <c r="D4" i="4"/>
  <c r="D2062" i="4"/>
  <c r="F2063" i="4"/>
  <c r="D2064" i="4"/>
  <c r="E2062" i="4"/>
  <c r="D2106" i="4"/>
  <c r="E2105" i="4"/>
  <c r="D2105" i="4"/>
  <c r="E1999" i="4"/>
  <c r="E1897" i="4"/>
  <c r="F1896" i="4"/>
  <c r="D1895" i="4"/>
  <c r="F1897" i="4"/>
  <c r="E1895" i="4"/>
  <c r="F1895" i="4"/>
  <c r="E1898" i="4"/>
  <c r="D1991" i="4"/>
  <c r="E1738" i="4"/>
  <c r="D1740" i="4"/>
  <c r="D1743" i="4"/>
  <c r="D1731" i="4"/>
  <c r="F1732" i="4"/>
  <c r="D1746" i="4"/>
  <c r="D1751" i="4"/>
  <c r="D1733" i="4"/>
  <c r="E1737" i="4"/>
  <c r="E1740" i="4"/>
  <c r="E1743" i="4"/>
  <c r="D1997" i="4"/>
  <c r="E1996" i="4"/>
  <c r="D1998" i="4"/>
  <c r="F1997" i="4"/>
  <c r="E1746" i="4"/>
  <c r="F1745" i="4"/>
  <c r="D1695" i="4"/>
  <c r="F1805" i="4"/>
  <c r="D1793" i="4"/>
  <c r="E1780" i="4"/>
  <c r="F1769" i="4"/>
  <c r="D1759" i="4"/>
  <c r="F1721" i="4"/>
  <c r="D1711" i="4"/>
  <c r="E1700" i="4"/>
  <c r="D1698" i="4"/>
  <c r="E1703" i="4"/>
  <c r="F1708" i="4"/>
  <c r="F1716" i="4"/>
  <c r="D1722" i="4"/>
  <c r="D1750" i="4"/>
  <c r="D1758" i="4"/>
  <c r="E1763" i="4"/>
  <c r="F1768" i="4"/>
  <c r="D1774" i="4"/>
  <c r="E1779" i="4"/>
  <c r="F1784" i="4"/>
  <c r="D1792" i="4"/>
  <c r="E1799" i="4"/>
  <c r="F1804" i="4"/>
  <c r="D1810" i="4"/>
  <c r="F1695" i="4"/>
  <c r="D1701" i="4"/>
  <c r="E1706" i="4"/>
  <c r="F1711" i="4"/>
  <c r="D1717" i="4"/>
  <c r="E1722" i="4"/>
  <c r="E1754" i="4"/>
  <c r="F1759" i="4"/>
  <c r="D1765" i="4"/>
  <c r="E1770" i="4"/>
  <c r="F1775" i="4"/>
  <c r="D1781" i="4"/>
  <c r="E1786" i="4"/>
  <c r="F1793" i="4"/>
  <c r="D1801" i="4"/>
  <c r="E1806" i="4"/>
  <c r="F1811" i="4"/>
  <c r="E1697" i="4"/>
  <c r="F1702" i="4"/>
  <c r="D1708" i="4"/>
  <c r="D1716" i="4"/>
  <c r="E1721" i="4"/>
  <c r="E1749" i="4"/>
  <c r="E1757" i="4"/>
  <c r="F1762" i="4"/>
  <c r="D1768" i="4"/>
  <c r="E1773" i="4"/>
  <c r="F1778" i="4"/>
  <c r="D1784" i="4"/>
  <c r="E1791" i="4"/>
  <c r="F1798" i="4"/>
  <c r="D1804" i="4"/>
  <c r="E1809" i="4"/>
  <c r="E1812" i="4"/>
  <c r="F1801" i="4"/>
  <c r="D1789" i="4"/>
  <c r="E1776" i="4"/>
  <c r="F1765" i="4"/>
  <c r="D1755" i="4"/>
  <c r="F1717" i="4"/>
  <c r="D1707" i="4"/>
  <c r="E1696" i="4"/>
  <c r="F1751" i="4"/>
  <c r="F1813" i="4"/>
  <c r="D1803" i="4"/>
  <c r="E1790" i="4"/>
  <c r="F1777" i="4"/>
  <c r="D1767" i="4"/>
  <c r="E1756" i="4"/>
  <c r="D1719" i="4"/>
  <c r="E1708" i="4"/>
  <c r="F1697" i="4"/>
  <c r="E1699" i="4"/>
  <c r="F1704" i="4"/>
  <c r="D1710" i="4"/>
  <c r="E1715" i="4"/>
  <c r="F1720" i="4"/>
  <c r="F1748" i="4"/>
  <c r="F1756" i="4"/>
  <c r="D1762" i="4"/>
  <c r="E1767" i="4"/>
  <c r="F1772" i="4"/>
  <c r="D1778" i="4"/>
  <c r="E1783" i="4"/>
  <c r="F1790" i="4"/>
  <c r="D1798" i="4"/>
  <c r="E1803" i="4"/>
  <c r="F1808" i="4"/>
  <c r="E1819" i="4"/>
  <c r="F1699" i="4"/>
  <c r="D1705" i="4"/>
  <c r="E1710" i="4"/>
  <c r="F1715" i="4"/>
  <c r="D1721" i="4"/>
  <c r="F1749" i="4"/>
  <c r="E1758" i="4"/>
  <c r="F1763" i="4"/>
  <c r="D1769" i="4"/>
  <c r="E1774" i="4"/>
  <c r="F1779" i="4"/>
  <c r="D1785" i="4"/>
  <c r="E1792" i="4"/>
  <c r="F1799" i="4"/>
  <c r="D1805" i="4"/>
  <c r="E1810" i="4"/>
  <c r="D1696" i="4"/>
  <c r="E1701" i="4"/>
  <c r="F1706" i="4"/>
  <c r="D1712" i="4"/>
  <c r="E1717" i="4"/>
  <c r="F1722" i="4"/>
  <c r="F1750" i="4"/>
  <c r="F1758" i="4"/>
  <c r="D1764" i="4"/>
  <c r="E1769" i="4"/>
  <c r="F1774" i="4"/>
  <c r="D1780" i="4"/>
  <c r="E1785" i="4"/>
  <c r="F1792" i="4"/>
  <c r="D1800" i="4"/>
  <c r="E1805" i="4"/>
  <c r="F1810" i="4"/>
  <c r="F1819" i="4"/>
  <c r="E1804" i="4"/>
  <c r="F1791" i="4"/>
  <c r="D1779" i="4"/>
  <c r="E1768" i="4"/>
  <c r="F1757" i="4"/>
  <c r="E1720" i="4"/>
  <c r="F1709" i="4"/>
  <c r="D1699" i="4"/>
  <c r="D1752" i="4"/>
  <c r="D1984" i="4"/>
  <c r="E1989" i="4"/>
  <c r="F2062" i="4"/>
  <c r="E2063" i="4"/>
  <c r="F2064" i="4"/>
  <c r="E2064" i="4"/>
  <c r="D2063" i="4"/>
  <c r="F2105" i="4"/>
  <c r="F2106" i="4"/>
  <c r="D1896" i="4"/>
  <c r="F1898" i="4"/>
  <c r="E1899" i="4"/>
  <c r="E1896" i="4"/>
  <c r="D1899" i="4"/>
  <c r="D1898" i="4"/>
  <c r="D1897" i="4"/>
  <c r="F1899" i="4"/>
  <c r="F1753" i="4"/>
  <c r="F1743" i="4"/>
  <c r="E1730" i="4"/>
  <c r="E1733" i="4"/>
  <c r="F1737" i="4"/>
  <c r="F1740" i="4"/>
  <c r="E1727" i="4"/>
  <c r="F1752" i="4"/>
  <c r="D1741" i="4"/>
  <c r="F1742" i="4"/>
  <c r="F1730" i="4"/>
  <c r="F1733" i="4"/>
  <c r="D1738" i="4"/>
  <c r="F1996" i="4"/>
  <c r="D1996" i="4"/>
  <c r="E1997" i="4"/>
  <c r="E1998" i="4"/>
  <c r="F1998" i="4"/>
  <c r="E1745" i="4"/>
  <c r="E1735" i="4"/>
  <c r="D1811" i="4"/>
  <c r="E1800" i="4"/>
  <c r="F1785" i="4"/>
  <c r="D1775" i="4"/>
  <c r="E1764" i="4"/>
  <c r="E1750" i="4"/>
  <c r="E1716" i="4"/>
  <c r="F1705" i="4"/>
  <c r="E1695" i="4"/>
  <c r="F1700" i="4"/>
  <c r="D1706" i="4"/>
  <c r="D1714" i="4"/>
  <c r="E1719" i="4"/>
  <c r="F1724" i="4"/>
  <c r="E1755" i="4"/>
  <c r="F1760" i="4"/>
  <c r="D1766" i="4"/>
  <c r="E1771" i="4"/>
  <c r="F1776" i="4"/>
  <c r="D1782" i="4"/>
  <c r="E1789" i="4"/>
  <c r="F1794" i="4"/>
  <c r="D1802" i="4"/>
  <c r="E1807" i="4"/>
  <c r="F1812" i="4"/>
  <c r="E1698" i="4"/>
  <c r="F1703" i="4"/>
  <c r="D1709" i="4"/>
  <c r="E1714" i="4"/>
  <c r="F1719" i="4"/>
  <c r="E1748" i="4"/>
  <c r="D1757" i="4"/>
  <c r="E1762" i="4"/>
  <c r="F1767" i="4"/>
  <c r="D1773" i="4"/>
  <c r="E1778" i="4"/>
  <c r="F1783" i="4"/>
  <c r="D1791" i="4"/>
  <c r="E1798" i="4"/>
  <c r="F1803" i="4"/>
  <c r="D1809" i="4"/>
  <c r="D1819" i="4"/>
  <c r="D1700" i="4"/>
  <c r="E1705" i="4"/>
  <c r="F1710" i="4"/>
  <c r="F1718" i="4"/>
  <c r="D1724" i="4"/>
  <c r="F1754" i="4"/>
  <c r="D1760" i="4"/>
  <c r="E1765" i="4"/>
  <c r="F1770" i="4"/>
  <c r="D1776" i="4"/>
  <c r="E1781" i="4"/>
  <c r="F1786" i="4"/>
  <c r="D1794" i="4"/>
  <c r="E1801" i="4"/>
  <c r="F1806" i="4"/>
  <c r="D1812" i="4"/>
  <c r="D1807" i="4"/>
  <c r="E1794" i="4"/>
  <c r="F1781" i="4"/>
  <c r="D1771" i="4"/>
  <c r="E1760" i="4"/>
  <c r="D1723" i="4"/>
  <c r="E1712" i="4"/>
  <c r="F1701" i="4"/>
  <c r="D1753" i="4"/>
  <c r="E1751" i="4"/>
  <c r="E1808" i="4"/>
  <c r="F1795" i="4"/>
  <c r="D1783" i="4"/>
  <c r="E1772" i="4"/>
  <c r="F1761" i="4"/>
  <c r="E1724" i="4"/>
  <c r="F1713" i="4"/>
  <c r="D1703" i="4"/>
  <c r="F1696" i="4"/>
  <c r="D1702" i="4"/>
  <c r="E1707" i="4"/>
  <c r="F1712" i="4"/>
  <c r="D1718" i="4"/>
  <c r="E1723" i="4"/>
  <c r="D1754" i="4"/>
  <c r="E1759" i="4"/>
  <c r="F1764" i="4"/>
  <c r="D1770" i="4"/>
  <c r="E1775" i="4"/>
  <c r="F1780" i="4"/>
  <c r="D1786" i="4"/>
  <c r="E1793" i="4"/>
  <c r="F1800" i="4"/>
  <c r="D1806" i="4"/>
  <c r="E1811" i="4"/>
  <c r="D1697" i="4"/>
  <c r="E1702" i="4"/>
  <c r="F1707" i="4"/>
  <c r="D1713" i="4"/>
  <c r="E1718" i="4"/>
  <c r="F1723" i="4"/>
  <c r="F1755" i="4"/>
  <c r="D1761" i="4"/>
  <c r="E1766" i="4"/>
  <c r="F1771" i="4"/>
  <c r="D1777" i="4"/>
  <c r="E1782" i="4"/>
  <c r="F1789" i="4"/>
  <c r="D1795" i="4"/>
  <c r="E1802" i="4"/>
  <c r="F1807" i="4"/>
  <c r="D1813" i="4"/>
  <c r="F1698" i="4"/>
  <c r="D1704" i="4"/>
  <c r="E1709" i="4"/>
  <c r="F1714" i="4"/>
  <c r="D1720" i="4"/>
  <c r="D1748" i="4"/>
  <c r="D1756" i="4"/>
  <c r="E1761" i="4"/>
  <c r="F1766" i="4"/>
  <c r="D1772" i="4"/>
  <c r="E1777" i="4"/>
  <c r="F1782" i="4"/>
  <c r="D1790" i="4"/>
  <c r="E1795" i="4"/>
  <c r="F1802" i="4"/>
  <c r="D1808" i="4"/>
  <c r="E1813" i="4"/>
  <c r="F1809" i="4"/>
  <c r="D1799" i="4"/>
  <c r="E1784" i="4"/>
  <c r="F1773" i="4"/>
  <c r="D1763" i="4"/>
  <c r="D1749" i="4"/>
  <c r="E1704" i="4"/>
  <c r="E1991" i="4"/>
  <c r="E1984" i="4"/>
  <c r="F1989" i="4"/>
  <c r="F1988" i="4"/>
  <c r="D1989" i="4"/>
  <c r="D1990" i="4"/>
  <c r="D1992" i="4"/>
  <c r="D1988" i="4"/>
  <c r="D1983" i="4"/>
  <c r="E1988" i="4"/>
  <c r="D1985" i="4"/>
  <c r="E1986" i="4"/>
  <c r="F1991" i="4"/>
  <c r="F1873" i="4"/>
  <c r="E1874" i="4"/>
  <c r="E1872" i="4"/>
  <c r="F1874" i="4"/>
  <c r="E1992" i="4"/>
  <c r="D1745" i="4"/>
  <c r="F1739" i="4"/>
  <c r="F1731" i="4"/>
  <c r="D1744" i="4"/>
  <c r="F1738" i="4"/>
  <c r="D1732" i="4"/>
  <c r="E1744" i="4"/>
  <c r="D1739" i="4"/>
  <c r="E1732" i="4"/>
  <c r="F1744" i="4"/>
  <c r="E1739" i="4"/>
  <c r="E1731" i="4"/>
  <c r="E1797" i="4"/>
  <c r="F1796" i="4"/>
  <c r="F1815" i="4"/>
  <c r="D1816" i="4"/>
  <c r="D1815" i="4"/>
  <c r="D1814" i="4"/>
  <c r="D1797" i="4"/>
  <c r="E1796" i="4"/>
  <c r="E1814" i="4"/>
  <c r="F1814" i="4"/>
  <c r="D1818" i="4"/>
  <c r="F1728" i="4"/>
  <c r="E1728" i="4"/>
  <c r="E1787" i="4"/>
  <c r="D1787" i="4"/>
  <c r="D1788" i="4"/>
  <c r="F1960" i="4"/>
  <c r="D1960" i="4"/>
  <c r="D1734" i="4"/>
  <c r="E1725" i="4"/>
  <c r="D1729" i="4"/>
  <c r="F1734" i="4"/>
  <c r="F1726" i="4"/>
  <c r="F1729" i="4"/>
  <c r="E1734" i="4"/>
  <c r="E1729" i="4"/>
  <c r="D1727" i="4"/>
  <c r="D1715" i="4"/>
  <c r="E1753" i="4"/>
  <c r="F1986" i="4"/>
  <c r="D1987" i="4"/>
  <c r="F1987" i="4"/>
  <c r="E1983" i="4"/>
  <c r="F1983" i="4"/>
  <c r="F1984" i="4"/>
  <c r="E1985" i="4"/>
  <c r="F1990" i="4"/>
  <c r="F1985" i="4"/>
  <c r="E1990" i="4"/>
  <c r="D1986" i="4"/>
  <c r="E1987" i="4"/>
  <c r="D1874" i="4"/>
  <c r="E1873" i="4"/>
  <c r="F1872" i="4"/>
  <c r="D1872" i="4"/>
  <c r="D1873" i="4"/>
  <c r="E1752" i="4"/>
  <c r="F1747" i="4"/>
  <c r="E1742" i="4"/>
  <c r="D1737" i="4"/>
  <c r="F1746" i="4"/>
  <c r="E1741" i="4"/>
  <c r="D1736" i="4"/>
  <c r="D1747" i="4"/>
  <c r="F1741" i="4"/>
  <c r="E1736" i="4"/>
  <c r="E1747" i="4"/>
  <c r="D1742" i="4"/>
  <c r="F1736" i="4"/>
  <c r="F1797" i="4"/>
  <c r="E1818" i="4"/>
  <c r="F1818" i="4"/>
  <c r="F1817" i="4"/>
  <c r="F1816" i="4"/>
  <c r="D1796" i="4"/>
  <c r="D1817" i="4"/>
  <c r="E1817" i="4"/>
  <c r="E1816" i="4"/>
  <c r="E1815" i="4"/>
  <c r="D1728" i="4"/>
  <c r="F1727" i="4"/>
  <c r="F1788" i="4"/>
  <c r="E1788" i="4"/>
  <c r="F1787" i="4"/>
  <c r="E1960" i="4"/>
  <c r="F1735" i="4"/>
  <c r="F1725" i="4"/>
  <c r="E1726" i="4"/>
  <c r="D1735" i="4"/>
  <c r="F2049" i="4"/>
  <c r="E1959" i="4"/>
  <c r="F1901" i="4"/>
  <c r="E1900" i="4"/>
  <c r="F2020" i="4"/>
  <c r="F2024" i="4"/>
  <c r="F2017" i="4"/>
  <c r="E2013" i="4"/>
  <c r="F2019" i="4"/>
  <c r="E2026" i="4"/>
  <c r="E2016" i="4"/>
  <c r="E2015" i="4"/>
  <c r="E2018" i="4"/>
  <c r="F2026" i="4"/>
  <c r="D2018" i="4"/>
  <c r="D2021" i="4"/>
  <c r="E2025" i="4"/>
  <c r="F2057" i="4"/>
  <c r="D2057" i="4"/>
  <c r="E2049" i="4"/>
  <c r="F1841" i="4"/>
  <c r="E2035" i="4"/>
  <c r="F2040" i="4"/>
  <c r="F2035" i="4"/>
  <c r="D2153" i="4"/>
  <c r="D2154" i="4"/>
  <c r="F1838" i="4"/>
  <c r="E1840" i="4"/>
  <c r="E1837" i="4"/>
  <c r="D1836" i="4"/>
  <c r="E1839" i="4"/>
  <c r="D1840" i="4"/>
  <c r="F1835" i="4"/>
  <c r="D1833" i="4"/>
  <c r="D2130" i="4"/>
  <c r="F2131" i="4"/>
  <c r="F2077" i="4"/>
  <c r="F2076" i="4"/>
  <c r="D1889" i="4"/>
  <c r="E2043" i="4"/>
  <c r="E2002" i="4"/>
  <c r="D2030" i="4"/>
  <c r="E2047" i="4"/>
  <c r="F2051" i="4"/>
  <c r="E2094" i="4"/>
  <c r="F2092" i="4"/>
  <c r="D1893" i="4"/>
  <c r="D2002" i="4"/>
  <c r="D2098" i="4"/>
  <c r="F1939" i="4"/>
  <c r="F1955" i="4"/>
  <c r="E1886" i="4"/>
  <c r="E1955" i="4"/>
  <c r="D1883" i="4"/>
  <c r="D1878" i="4"/>
  <c r="E2091" i="4"/>
  <c r="D2081" i="4"/>
  <c r="E1958" i="4"/>
  <c r="F1886" i="4"/>
  <c r="E1939" i="4"/>
  <c r="D2089" i="4"/>
  <c r="E1909" i="4"/>
  <c r="E1906" i="4"/>
  <c r="D1888" i="4"/>
  <c r="F2075" i="4"/>
  <c r="E1934" i="4"/>
  <c r="F2100" i="4"/>
  <c r="F1904" i="4"/>
  <c r="D2100" i="4"/>
  <c r="F1908" i="4"/>
  <c r="F2083" i="4"/>
  <c r="F1885" i="4"/>
  <c r="D1877" i="4"/>
  <c r="F1992" i="4"/>
  <c r="D2005" i="4"/>
  <c r="F2237" i="4"/>
  <c r="D2227" i="4"/>
  <c r="D2213" i="4"/>
  <c r="F2199" i="4"/>
  <c r="F2185" i="4"/>
  <c r="F2119" i="4"/>
  <c r="E2090" i="4"/>
  <c r="D1951" i="4"/>
  <c r="D1935" i="4"/>
  <c r="E1924" i="4"/>
  <c r="D1911" i="4"/>
  <c r="D2232" i="4"/>
  <c r="F2218" i="4"/>
  <c r="D2208" i="4"/>
  <c r="E2191" i="4"/>
  <c r="F2180" i="4"/>
  <c r="D2104" i="4"/>
  <c r="D2088" i="4"/>
  <c r="D1956" i="4"/>
  <c r="E1945" i="4"/>
  <c r="E1929" i="4"/>
  <c r="F1918" i="4"/>
  <c r="E2052" i="4"/>
  <c r="D2096" i="4"/>
  <c r="E2096" i="4"/>
  <c r="F2096" i="4"/>
  <c r="F2034" i="4"/>
  <c r="D2031" i="4"/>
  <c r="D2054" i="4"/>
  <c r="D2087" i="4"/>
  <c r="D2136" i="4"/>
  <c r="F2156" i="4"/>
  <c r="D2162" i="4"/>
  <c r="E2167" i="4"/>
  <c r="D2135" i="4"/>
  <c r="E2144" i="4"/>
  <c r="F2159" i="4"/>
  <c r="D2165" i="4"/>
  <c r="E2170" i="4"/>
  <c r="D2163" i="4"/>
  <c r="D2137" i="4"/>
  <c r="E2034" i="4"/>
  <c r="E2165" i="4"/>
  <c r="F2144" i="4"/>
  <c r="D2048" i="4"/>
  <c r="E2224" i="4"/>
  <c r="E2195" i="4"/>
  <c r="E2146" i="4"/>
  <c r="E2221" i="4"/>
  <c r="F2195" i="4"/>
  <c r="D2167" i="4"/>
  <c r="E2156" i="4"/>
  <c r="F2087" i="4"/>
  <c r="D2033" i="4"/>
  <c r="F2174" i="4"/>
  <c r="E2161" i="4"/>
  <c r="E2135" i="4"/>
  <c r="D2034" i="4"/>
  <c r="D2125" i="4"/>
  <c r="E2066" i="4"/>
  <c r="D2128" i="4"/>
  <c r="D2068" i="4"/>
  <c r="D2235" i="4"/>
  <c r="E2222" i="4"/>
  <c r="E2210" i="4"/>
  <c r="D2197" i="4"/>
  <c r="D2183" i="4"/>
  <c r="D2117" i="4"/>
  <c r="E2084" i="4"/>
  <c r="E1948" i="4"/>
  <c r="E1932" i="4"/>
  <c r="F1921" i="4"/>
  <c r="F2234" i="4"/>
  <c r="D2222" i="4"/>
  <c r="F2210" i="4"/>
  <c r="F2196" i="4"/>
  <c r="E2183" i="4"/>
  <c r="D2118" i="4"/>
  <c r="F2090" i="4"/>
  <c r="F1958" i="4"/>
  <c r="D1948" i="4"/>
  <c r="D1932" i="4"/>
  <c r="E1921" i="4"/>
  <c r="F2052" i="4"/>
  <c r="F1891" i="4"/>
  <c r="E1891" i="4"/>
  <c r="D1891" i="4"/>
  <c r="D2046" i="4"/>
  <c r="F2033" i="4"/>
  <c r="F2085" i="4"/>
  <c r="F2134" i="4"/>
  <c r="E2145" i="4"/>
  <c r="F2160" i="4"/>
  <c r="D2166" i="4"/>
  <c r="F2133" i="4"/>
  <c r="D2143" i="4"/>
  <c r="E2158" i="4"/>
  <c r="F2163" i="4"/>
  <c r="D2169" i="4"/>
  <c r="F2165" i="4"/>
  <c r="D2145" i="4"/>
  <c r="D2047" i="4"/>
  <c r="D2168" i="4"/>
  <c r="E2157" i="4"/>
  <c r="D2086" i="4"/>
  <c r="E2202" i="4"/>
  <c r="D2045" i="4"/>
  <c r="F2193" i="4"/>
  <c r="D2175" i="4"/>
  <c r="D2221" i="4"/>
  <c r="E2164" i="4"/>
  <c r="D2085" i="4"/>
  <c r="E2169" i="4"/>
  <c r="E2087" i="4"/>
  <c r="E2074" i="4"/>
  <c r="E2125" i="4"/>
  <c r="E2122" i="4"/>
  <c r="F2067" i="4"/>
  <c r="D2132" i="4"/>
  <c r="E2069" i="4"/>
  <c r="E2053" i="4"/>
  <c r="F2200" i="4"/>
  <c r="D2200" i="4"/>
  <c r="F2044" i="4"/>
  <c r="E2045" i="4"/>
  <c r="D2171" i="4"/>
  <c r="E2173" i="4"/>
  <c r="D2146" i="4"/>
  <c r="E2151" i="4"/>
  <c r="E2148" i="4"/>
  <c r="D2155" i="4"/>
  <c r="F2150" i="4"/>
  <c r="E2150" i="4"/>
  <c r="E2128" i="4"/>
  <c r="D2123" i="4"/>
  <c r="F2069" i="4"/>
  <c r="F2061" i="4"/>
  <c r="D2055" i="4"/>
  <c r="E2127" i="4"/>
  <c r="D2074" i="4"/>
  <c r="F2068" i="4"/>
  <c r="E2059" i="4"/>
  <c r="F2169" i="4"/>
  <c r="D2133" i="4"/>
  <c r="F2194" i="4"/>
  <c r="E2143" i="4"/>
  <c r="F2127" i="4"/>
  <c r="D2053" i="4"/>
  <c r="F2054" i="4"/>
  <c r="E2070" i="4"/>
  <c r="E2054" i="4"/>
  <c r="D2072" i="4"/>
  <c r="D2056" i="4"/>
  <c r="D2149" i="4"/>
  <c r="F2201" i="4"/>
  <c r="E2044" i="4"/>
  <c r="F2172" i="4"/>
  <c r="D2172" i="4"/>
  <c r="F2122" i="4"/>
  <c r="D2150" i="4"/>
  <c r="D2147" i="4"/>
  <c r="E2152" i="4"/>
  <c r="E2149" i="4"/>
  <c r="D2201" i="4"/>
  <c r="F2147" i="4"/>
  <c r="E2132" i="4"/>
  <c r="E2124" i="4"/>
  <c r="D2071" i="4"/>
  <c r="F2065" i="4"/>
  <c r="E2056" i="4"/>
  <c r="F2128" i="4"/>
  <c r="E2123" i="4"/>
  <c r="D2070" i="4"/>
  <c r="F2060" i="4"/>
  <c r="F1881" i="4"/>
  <c r="F2224" i="4"/>
  <c r="E2214" i="4"/>
  <c r="D2187" i="4"/>
  <c r="E1952" i="4"/>
  <c r="D1923" i="4"/>
  <c r="E2225" i="4"/>
  <c r="F2192" i="4"/>
  <c r="F2102" i="4"/>
  <c r="D1928" i="4"/>
  <c r="E2230" i="4"/>
  <c r="F2205" i="4"/>
  <c r="F2117" i="4"/>
  <c r="F1935" i="4"/>
  <c r="E2235" i="4"/>
  <c r="D2231" i="4"/>
  <c r="E2206" i="4"/>
  <c r="E2176" i="4"/>
  <c r="D1939" i="4"/>
  <c r="D1915" i="4"/>
  <c r="E2217" i="4"/>
  <c r="D2190" i="4"/>
  <c r="E1957" i="4"/>
  <c r="E1925" i="4"/>
  <c r="D1930" i="4"/>
  <c r="D2102" i="4"/>
  <c r="D2192" i="4"/>
  <c r="E2227" i="4"/>
  <c r="F1951" i="4"/>
  <c r="F2213" i="4"/>
  <c r="F2081" i="4"/>
  <c r="E1908" i="4"/>
  <c r="D1922" i="4"/>
  <c r="E1951" i="4"/>
  <c r="F2178" i="4"/>
  <c r="E2211" i="4"/>
  <c r="D1917" i="4"/>
  <c r="E2120" i="4"/>
  <c r="D2233" i="4"/>
  <c r="D2120" i="4"/>
  <c r="E2212" i="4"/>
  <c r="E2116" i="4"/>
  <c r="E2190" i="4"/>
  <c r="F2182" i="4"/>
  <c r="D2226" i="4"/>
  <c r="D2229" i="4"/>
  <c r="F2209" i="4"/>
  <c r="D2207" i="4"/>
  <c r="E2177" i="4"/>
  <c r="D2196" i="4"/>
  <c r="F1871" i="4"/>
  <c r="D1876" i="4"/>
  <c r="E1879" i="4"/>
  <c r="E1876" i="4"/>
  <c r="D1879" i="4"/>
  <c r="D1875" i="4"/>
  <c r="F1910" i="4"/>
  <c r="D1936" i="4"/>
  <c r="F2186" i="4"/>
  <c r="E1942" i="4"/>
  <c r="F1940" i="4"/>
  <c r="D1940" i="4"/>
  <c r="F1941" i="4"/>
  <c r="E2193" i="4"/>
  <c r="F2219" i="4"/>
  <c r="E2192" i="4"/>
  <c r="F1957" i="4"/>
  <c r="E1928" i="4"/>
  <c r="F2230" i="4"/>
  <c r="D2204" i="4"/>
  <c r="E2119" i="4"/>
  <c r="E1933" i="4"/>
  <c r="F2235" i="4"/>
  <c r="D2211" i="4"/>
  <c r="E2178" i="4"/>
  <c r="D1949" i="4"/>
  <c r="F1919" i="4"/>
  <c r="E2236" i="4"/>
  <c r="F2211" i="4"/>
  <c r="F2181" i="4"/>
  <c r="F1882" i="4"/>
  <c r="D1993" i="4"/>
  <c r="D1959" i="4"/>
  <c r="D1900" i="4"/>
  <c r="E2012" i="4"/>
  <c r="F2027" i="4"/>
  <c r="F2023" i="4"/>
  <c r="D2024" i="4"/>
  <c r="F2010" i="4"/>
  <c r="E2027" i="4"/>
  <c r="D2027" i="4"/>
  <c r="E2017" i="4"/>
  <c r="E2022" i="4"/>
  <c r="E2020" i="4"/>
  <c r="D2016" i="4"/>
  <c r="D2025" i="4"/>
  <c r="D2019" i="4"/>
  <c r="F2014" i="4"/>
  <c r="E2057" i="4"/>
  <c r="E2050" i="4"/>
  <c r="D2050" i="4"/>
  <c r="E1841" i="4"/>
  <c r="D2040" i="4"/>
  <c r="F2041" i="4"/>
  <c r="D2035" i="4"/>
  <c r="F2153" i="4"/>
  <c r="F1837" i="4"/>
  <c r="D1837" i="4"/>
  <c r="D1839" i="4"/>
  <c r="F1840" i="4"/>
  <c r="E1834" i="4"/>
  <c r="F1832" i="4"/>
  <c r="F1836" i="4"/>
  <c r="D1838" i="4"/>
  <c r="D2131" i="4"/>
  <c r="E2131" i="4"/>
  <c r="E2076" i="4"/>
  <c r="E2078" i="4"/>
  <c r="F1890" i="4"/>
  <c r="F1889" i="4"/>
  <c r="D2043" i="4"/>
  <c r="F2030" i="4"/>
  <c r="F2047" i="4"/>
  <c r="D2028" i="4"/>
  <c r="E2095" i="4"/>
  <c r="F2094" i="4"/>
  <c r="E1892" i="4"/>
  <c r="D1894" i="4"/>
  <c r="F2095" i="4"/>
  <c r="D1921" i="4"/>
  <c r="E1926" i="4"/>
  <c r="D2090" i="4"/>
  <c r="F1928" i="4"/>
  <c r="F2091" i="4"/>
  <c r="D1912" i="4"/>
  <c r="D1909" i="4"/>
  <c r="D1880" i="4"/>
  <c r="D1929" i="4"/>
  <c r="D1945" i="4"/>
  <c r="F2084" i="4"/>
  <c r="E1881" i="4"/>
  <c r="E1880" i="4"/>
  <c r="E2098" i="4"/>
  <c r="F2088" i="4"/>
  <c r="F2097" i="4"/>
  <c r="F1947" i="4"/>
  <c r="D1881" i="4"/>
  <c r="D1950" i="4"/>
  <c r="D2083" i="4"/>
  <c r="D2091" i="4"/>
  <c r="D2082" i="4"/>
  <c r="E1915" i="4"/>
  <c r="F1880" i="4"/>
  <c r="F1823" i="4"/>
  <c r="E2232" i="4"/>
  <c r="E2218" i="4"/>
  <c r="F2207" i="4"/>
  <c r="D2191" i="4"/>
  <c r="E2180" i="4"/>
  <c r="D2103" i="4"/>
  <c r="E1956" i="4"/>
  <c r="F1945" i="4"/>
  <c r="F1929" i="4"/>
  <c r="D1919" i="4"/>
  <c r="E2237" i="4"/>
  <c r="F2226" i="4"/>
  <c r="E2213" i="4"/>
  <c r="E2199" i="4"/>
  <c r="D2186" i="4"/>
  <c r="F2120" i="4"/>
  <c r="F2098" i="4"/>
  <c r="D2080" i="4"/>
  <c r="F1950" i="4"/>
  <c r="F1934" i="4"/>
  <c r="D1924" i="4"/>
  <c r="E1913" i="4"/>
  <c r="D2093" i="4"/>
  <c r="D2092" i="4"/>
  <c r="E2092" i="4"/>
  <c r="E2029" i="4"/>
  <c r="F2048" i="4"/>
  <c r="E2046" i="4"/>
  <c r="F2086" i="4"/>
  <c r="E2133" i="4"/>
  <c r="D2144" i="4"/>
  <c r="E2159" i="4"/>
  <c r="F2164" i="4"/>
  <c r="D2170" i="4"/>
  <c r="F2137" i="4"/>
  <c r="D2157" i="4"/>
  <c r="E2162" i="4"/>
  <c r="F2167" i="4"/>
  <c r="E2168" i="4"/>
  <c r="F2157" i="4"/>
  <c r="E2086" i="4"/>
  <c r="F2170" i="4"/>
  <c r="D2160" i="4"/>
  <c r="D2134" i="4"/>
  <c r="D2224" i="4"/>
  <c r="F2171" i="4"/>
  <c r="D2195" i="4"/>
  <c r="E2175" i="4"/>
  <c r="F2223" i="4"/>
  <c r="F2175" i="4"/>
  <c r="F2161" i="4"/>
  <c r="F2135" i="4"/>
  <c r="E2048" i="4"/>
  <c r="E2223" i="4"/>
  <c r="F2166" i="4"/>
  <c r="D2156" i="4"/>
  <c r="F2046" i="4"/>
  <c r="F2028" i="4"/>
  <c r="F2071" i="4"/>
  <c r="F2055" i="4"/>
  <c r="E2073" i="4"/>
  <c r="D2060" i="4"/>
  <c r="F2229" i="4"/>
  <c r="F2215" i="4"/>
  <c r="D2205" i="4"/>
  <c r="E2188" i="4"/>
  <c r="F2177" i="4"/>
  <c r="E2100" i="4"/>
  <c r="F1953" i="4"/>
  <c r="F1937" i="4"/>
  <c r="D1927" i="4"/>
  <c r="E1916" i="4"/>
  <c r="E2229" i="4"/>
  <c r="D2216" i="4"/>
  <c r="E2205" i="4"/>
  <c r="F2188" i="4"/>
  <c r="D2178" i="4"/>
  <c r="E2101" i="4"/>
  <c r="F2082" i="4"/>
  <c r="E1953" i="4"/>
  <c r="E1937" i="4"/>
  <c r="F1926" i="4"/>
  <c r="D1916" i="4"/>
  <c r="D2052" i="4"/>
  <c r="E2093" i="4"/>
  <c r="F2093" i="4"/>
  <c r="D2032" i="4"/>
  <c r="E2028" i="4"/>
  <c r="E2085" i="4"/>
  <c r="D2124" i="4"/>
  <c r="E2137" i="4"/>
  <c r="D2158" i="4"/>
  <c r="E2163" i="4"/>
  <c r="F2168" i="4"/>
  <c r="E2136" i="4"/>
  <c r="F2145" i="4"/>
  <c r="D2161" i="4"/>
  <c r="E2166" i="4"/>
  <c r="E2194" i="4"/>
  <c r="E2160" i="4"/>
  <c r="E2134" i="4"/>
  <c r="D2029" i="4"/>
  <c r="F2162" i="4"/>
  <c r="F2136" i="4"/>
  <c r="F2032" i="4"/>
  <c r="D2223" i="4"/>
  <c r="D2194" i="4"/>
  <c r="D2174" i="4"/>
  <c r="F2221" i="4"/>
  <c r="D2193" i="4"/>
  <c r="F2143" i="4"/>
  <c r="E2030" i="4"/>
  <c r="F2158" i="4"/>
  <c r="E2031" i="4"/>
  <c r="D2061" i="4"/>
  <c r="E2065" i="4"/>
  <c r="D2073" i="4"/>
  <c r="F2059" i="4"/>
  <c r="F2074" i="4"/>
  <c r="E2061" i="4"/>
  <c r="F2151" i="4"/>
  <c r="E2200" i="4"/>
  <c r="F2202" i="4"/>
  <c r="F2045" i="4"/>
  <c r="E2171" i="4"/>
  <c r="F2173" i="4"/>
  <c r="E2121" i="4"/>
  <c r="F2148" i="4"/>
  <c r="E2155" i="4"/>
  <c r="D2151" i="4"/>
  <c r="D2148" i="4"/>
  <c r="D2173" i="4"/>
  <c r="F2123" i="4"/>
  <c r="F2125" i="4"/>
  <c r="E2072" i="4"/>
  <c r="D2067" i="4"/>
  <c r="D2059" i="4"/>
  <c r="F2132" i="4"/>
  <c r="F2124" i="4"/>
  <c r="E2071" i="4"/>
  <c r="D2066" i="4"/>
  <c r="E2055" i="4"/>
  <c r="D2159" i="4"/>
  <c r="F2043" i="4"/>
  <c r="D2164" i="4"/>
  <c r="D2042" i="4"/>
  <c r="D2069" i="4"/>
  <c r="F2070" i="4"/>
  <c r="E2126" i="4"/>
  <c r="D2065" i="4"/>
  <c r="F2126" i="4"/>
  <c r="F2066" i="4"/>
  <c r="D2122" i="4"/>
  <c r="D2202" i="4"/>
  <c r="E2201" i="4"/>
  <c r="D2044" i="4"/>
  <c r="E2172" i="4"/>
  <c r="F2121" i="4"/>
  <c r="E2147" i="4"/>
  <c r="F2152" i="4"/>
  <c r="F2149" i="4"/>
  <c r="F2146" i="4"/>
  <c r="D2152" i="4"/>
  <c r="F2155" i="4"/>
  <c r="D2121" i="4"/>
  <c r="D2127" i="4"/>
  <c r="F2073" i="4"/>
  <c r="E2068" i="4"/>
  <c r="E2060" i="4"/>
  <c r="F2053" i="4"/>
  <c r="D2126" i="4"/>
  <c r="F2072" i="4"/>
  <c r="E2067" i="4"/>
  <c r="F2056" i="4"/>
  <c r="E1938" i="4"/>
  <c r="E2228" i="4"/>
  <c r="F2203" i="4"/>
  <c r="E2118" i="4"/>
  <c r="F1933" i="4"/>
  <c r="D2236" i="4"/>
  <c r="E2209" i="4"/>
  <c r="E2179" i="4"/>
  <c r="E1949" i="4"/>
  <c r="E1917" i="4"/>
  <c r="E2216" i="4"/>
  <c r="F2183" i="4"/>
  <c r="E1954" i="4"/>
  <c r="D1925" i="4"/>
  <c r="E2219" i="4"/>
  <c r="D2217" i="4"/>
  <c r="F2189" i="4"/>
  <c r="D1955" i="4"/>
  <c r="F1925" i="4"/>
  <c r="E2233" i="4"/>
  <c r="F2206" i="4"/>
  <c r="F2176" i="4"/>
  <c r="F1946" i="4"/>
  <c r="E1919" i="4"/>
  <c r="F1948" i="4"/>
  <c r="D2176" i="4"/>
  <c r="F2208" i="4"/>
  <c r="E1922" i="4"/>
  <c r="D2181" i="4"/>
  <c r="E2238" i="4"/>
  <c r="E2174" i="4"/>
  <c r="E2079" i="4"/>
  <c r="F1932" i="4"/>
  <c r="F2104" i="4"/>
  <c r="E2197" i="4"/>
  <c r="F2232" i="4"/>
  <c r="E1946" i="4"/>
  <c r="E2208" i="4"/>
  <c r="D2177" i="4"/>
  <c r="E2234" i="4"/>
  <c r="E2103" i="4"/>
  <c r="D2188" i="4"/>
  <c r="F2187" i="4"/>
  <c r="D2199" i="4"/>
  <c r="F2212" i="4"/>
  <c r="E2231" i="4"/>
  <c r="F2228" i="4"/>
  <c r="D2220" i="4"/>
  <c r="F1875" i="4"/>
  <c r="E1884" i="4"/>
  <c r="D1871" i="4"/>
  <c r="D1887" i="4"/>
  <c r="D1882" i="4"/>
  <c r="F2222" i="4"/>
  <c r="D1870" i="4"/>
  <c r="D2184" i="4"/>
  <c r="E1944" i="4"/>
  <c r="F1938" i="4"/>
  <c r="D2185" i="4"/>
  <c r="E1941" i="4"/>
  <c r="E1943" i="4"/>
  <c r="F1894" i="4"/>
  <c r="F2233" i="4"/>
  <c r="D2209" i="4"/>
  <c r="D2179" i="4"/>
  <c r="D1947" i="4"/>
  <c r="F1917" i="4"/>
  <c r="F2214" i="4"/>
  <c r="E2187" i="4"/>
  <c r="F1954" i="4"/>
  <c r="F1922" i="4"/>
  <c r="D2225" i="4"/>
  <c r="F2197" i="4"/>
  <c r="D2101" i="4"/>
  <c r="E1930" i="4"/>
  <c r="D2230" i="4"/>
  <c r="F2225" i="4"/>
  <c r="E2198" i="4"/>
  <c r="E2104" i="4"/>
  <c r="D1931" i="4"/>
  <c r="F2238" i="4"/>
  <c r="D2212" i="4"/>
  <c r="D2182" i="4"/>
  <c r="D1952" i="4"/>
  <c r="D1920" i="4"/>
  <c r="E1935" i="4"/>
  <c r="D2116" i="4"/>
  <c r="E2203" i="4"/>
  <c r="D2238" i="4"/>
  <c r="F2103" i="4"/>
  <c r="F2227" i="4"/>
  <c r="D1907" i="4"/>
  <c r="E1927" i="4"/>
  <c r="F1956" i="4"/>
  <c r="E2189" i="4"/>
  <c r="F2216" i="4"/>
  <c r="D1957" i="4"/>
  <c r="D2219" i="4"/>
  <c r="D2218" i="4"/>
  <c r="F2198" i="4"/>
  <c r="D2119" i="4"/>
  <c r="F2236" i="4"/>
  <c r="E2207" i="4"/>
  <c r="D2210" i="4"/>
  <c r="D2215" i="4"/>
  <c r="E2226" i="4"/>
  <c r="E2182" i="4"/>
  <c r="F2179" i="4"/>
  <c r="F2204" i="4"/>
  <c r="D2234" i="4"/>
  <c r="E2220" i="4"/>
  <c r="F2220" i="4"/>
  <c r="F1876" i="4"/>
  <c r="E1875" i="4"/>
  <c r="E1905" i="4"/>
  <c r="E1871" i="4"/>
  <c r="F1905" i="4"/>
  <c r="F1884" i="4"/>
  <c r="D1941" i="4"/>
  <c r="D1938" i="4"/>
  <c r="E1936" i="4"/>
  <c r="E2186" i="4"/>
  <c r="D1943" i="4"/>
  <c r="E1893" i="4"/>
  <c r="E2099" i="4"/>
  <c r="E2088" i="4"/>
  <c r="E2089" i="4"/>
  <c r="D2099" i="4"/>
  <c r="D1918" i="4"/>
  <c r="F1923" i="4"/>
  <c r="E1950" i="4"/>
  <c r="E1885" i="4"/>
  <c r="F2111" i="4"/>
  <c r="D2111" i="4"/>
  <c r="E2108" i="4"/>
  <c r="E2106" i="4"/>
  <c r="D1999" i="4"/>
  <c r="D1971" i="4"/>
  <c r="E1970" i="4"/>
  <c r="D1978" i="4"/>
  <c r="E1711" i="4"/>
  <c r="F2000" i="4"/>
  <c r="D2107" i="4"/>
  <c r="D2109" i="4"/>
  <c r="F2109" i="4"/>
  <c r="E2110" i="4"/>
  <c r="F1967" i="4"/>
  <c r="E1963" i="4"/>
  <c r="D1961" i="4"/>
  <c r="F1965" i="4"/>
  <c r="E1981" i="4"/>
  <c r="E1982" i="4"/>
  <c r="D1972" i="4"/>
  <c r="E1979" i="4"/>
  <c r="D1973" i="4"/>
  <c r="F1968" i="4"/>
  <c r="D1980" i="4"/>
  <c r="F1975" i="4"/>
  <c r="F1973" i="4"/>
  <c r="D1969" i="4"/>
  <c r="D1968" i="4"/>
  <c r="E1968" i="4"/>
  <c r="E1967" i="4"/>
  <c r="D1977" i="4"/>
  <c r="F1978" i="4"/>
  <c r="F1977" i="4"/>
  <c r="E1969" i="4"/>
  <c r="D1981" i="4"/>
  <c r="F1974" i="4"/>
  <c r="E1962" i="4"/>
  <c r="E1961" i="4"/>
  <c r="F1961" i="4"/>
  <c r="E1974" i="4"/>
  <c r="F1982" i="4"/>
  <c r="E1976" i="4"/>
  <c r="F1976" i="4"/>
  <c r="E1973" i="4"/>
  <c r="D2110" i="4"/>
  <c r="E2001" i="4"/>
  <c r="D2001" i="4"/>
  <c r="E2112" i="4"/>
  <c r="D2115" i="4"/>
  <c r="D2113" i="4"/>
  <c r="F2113" i="4"/>
  <c r="E2114" i="4"/>
  <c r="F2114" i="4"/>
  <c r="D2004" i="4"/>
  <c r="E2003" i="4"/>
  <c r="F2037" i="4"/>
  <c r="E2008" i="4"/>
  <c r="D2139" i="4"/>
  <c r="E2138" i="4"/>
  <c r="F2139" i="4"/>
  <c r="D2141" i="4"/>
  <c r="E2142" i="4"/>
  <c r="F2142" i="4"/>
  <c r="E2140" i="4"/>
  <c r="E2005" i="4"/>
  <c r="D2037" i="4"/>
  <c r="F2006" i="4"/>
  <c r="D2008" i="4"/>
  <c r="E2036" i="4"/>
  <c r="D2038" i="4"/>
  <c r="E2009" i="4"/>
  <c r="F2038" i="4"/>
  <c r="E2006" i="4"/>
  <c r="F2007" i="4"/>
  <c r="D2007" i="4"/>
  <c r="D1822" i="4"/>
  <c r="F1828" i="4"/>
  <c r="D1830" i="4"/>
  <c r="F1831" i="4"/>
  <c r="E1825" i="4"/>
  <c r="F2001" i="4"/>
  <c r="D1826" i="4"/>
  <c r="E1827" i="4"/>
  <c r="E1828" i="4"/>
  <c r="F1825" i="4"/>
  <c r="F1827" i="4"/>
  <c r="E1831" i="4"/>
  <c r="D1825" i="4"/>
  <c r="F1826" i="4"/>
  <c r="D1828" i="4"/>
  <c r="E1826" i="4"/>
  <c r="D1994" i="4"/>
  <c r="F1993" i="4"/>
  <c r="E1994" i="4"/>
  <c r="E1993" i="4"/>
  <c r="F2080" i="4"/>
  <c r="F1914" i="4"/>
  <c r="F1878" i="4"/>
  <c r="F1907" i="4"/>
  <c r="F1879" i="4"/>
  <c r="E1888" i="4"/>
  <c r="E1907" i="4"/>
  <c r="D1926" i="4"/>
  <c r="E1918" i="4"/>
  <c r="E1877" i="4"/>
  <c r="E1882" i="4"/>
  <c r="D1886" i="4"/>
  <c r="E1904" i="4"/>
  <c r="D1884" i="4"/>
  <c r="F1883" i="4"/>
  <c r="F1952" i="4"/>
  <c r="D1953" i="4"/>
  <c r="D1885" i="4"/>
  <c r="F1888" i="4"/>
  <c r="D2075" i="4"/>
  <c r="F1920" i="4"/>
  <c r="D1913" i="4"/>
  <c r="F2089" i="4"/>
  <c r="E1910" i="4"/>
  <c r="E1836" i="4"/>
  <c r="E1894" i="4"/>
  <c r="F1892" i="4"/>
  <c r="E2097" i="4"/>
  <c r="E2051" i="4"/>
  <c r="E2032" i="4"/>
  <c r="D2051" i="4"/>
  <c r="F2029" i="4"/>
  <c r="E1890" i="4"/>
  <c r="E1889" i="4"/>
  <c r="D2078" i="4"/>
  <c r="D2077" i="4"/>
  <c r="E2130" i="4"/>
  <c r="D2129" i="4"/>
  <c r="F2129" i="4"/>
  <c r="F1833" i="4"/>
  <c r="E1821" i="4"/>
  <c r="F1820" i="4"/>
  <c r="D1835" i="4"/>
  <c r="E1838" i="4"/>
  <c r="F1834" i="4"/>
  <c r="D1820" i="4"/>
  <c r="E1835" i="4"/>
  <c r="E2153" i="4"/>
  <c r="E2041" i="4"/>
  <c r="E2039" i="4"/>
  <c r="D2041" i="4"/>
  <c r="D1841" i="4"/>
  <c r="F2050" i="4"/>
  <c r="D2058" i="4"/>
  <c r="F2013" i="4"/>
  <c r="D2022" i="4"/>
  <c r="D2011" i="4"/>
  <c r="D2015" i="4"/>
  <c r="E2019" i="4"/>
  <c r="D2010" i="4"/>
  <c r="F2021" i="4"/>
  <c r="F2015" i="4"/>
  <c r="E2023" i="4"/>
  <c r="F2018" i="4"/>
  <c r="D2023" i="4"/>
  <c r="D2014" i="4"/>
  <c r="F2011" i="4"/>
  <c r="F1900" i="4"/>
  <c r="E1901" i="4"/>
  <c r="F1959" i="4"/>
  <c r="E1912" i="4"/>
  <c r="E2075" i="4"/>
  <c r="E1914" i="4"/>
  <c r="E1878" i="4"/>
  <c r="E1931" i="4"/>
  <c r="F1909" i="4"/>
  <c r="F1887" i="4"/>
  <c r="D1944" i="4"/>
  <c r="E1940" i="4"/>
  <c r="E2184" i="4"/>
  <c r="F1870" i="4"/>
  <c r="F1913" i="4"/>
  <c r="E1887" i="4"/>
  <c r="E2117" i="4"/>
  <c r="F2231" i="4"/>
  <c r="E2204" i="4"/>
  <c r="F2217" i="4"/>
  <c r="D2237" i="4"/>
  <c r="D2189" i="4"/>
  <c r="D2206" i="4"/>
  <c r="D1946" i="4"/>
  <c r="F2184" i="4"/>
  <c r="D1933" i="4"/>
  <c r="E2181" i="4"/>
  <c r="F1924" i="4"/>
  <c r="F2116" i="4"/>
  <c r="D2228" i="4"/>
  <c r="F1949" i="4"/>
  <c r="F2239" i="4"/>
  <c r="E2239" i="4"/>
  <c r="E2111" i="4"/>
  <c r="F1999" i="4"/>
  <c r="D2108" i="4"/>
  <c r="F1971" i="4"/>
  <c r="D1979" i="4"/>
  <c r="E1713" i="4"/>
  <c r="E2000" i="4"/>
  <c r="D2000" i="4"/>
  <c r="E2109" i="4"/>
  <c r="D1725" i="4"/>
  <c r="E2107" i="4"/>
  <c r="F2110" i="4"/>
  <c r="F2107" i="4"/>
  <c r="D1726" i="4"/>
  <c r="E1964" i="4"/>
  <c r="F1963" i="4"/>
  <c r="E1965" i="4"/>
  <c r="F1964" i="4"/>
  <c r="F1981" i="4"/>
  <c r="F1972" i="4"/>
  <c r="F1970" i="4"/>
  <c r="E1977" i="4"/>
  <c r="D1964" i="4"/>
  <c r="D1976" i="4"/>
  <c r="F1969" i="4"/>
  <c r="F1980" i="4"/>
  <c r="D1975" i="4"/>
  <c r="D1965" i="4"/>
  <c r="F1962" i="4"/>
  <c r="D1963" i="4"/>
  <c r="D1962" i="4"/>
  <c r="E1972" i="4"/>
  <c r="E1971" i="4"/>
  <c r="E1975" i="4"/>
  <c r="D1974" i="4"/>
  <c r="F1979" i="4"/>
  <c r="E1966" i="4"/>
  <c r="F1966" i="4"/>
  <c r="D1967" i="4"/>
  <c r="D1966" i="4"/>
  <c r="D1982" i="4"/>
  <c r="E1978" i="4"/>
  <c r="D1970" i="4"/>
  <c r="E1980" i="4"/>
  <c r="F2108" i="4"/>
  <c r="E2004" i="4"/>
  <c r="D2003" i="4"/>
  <c r="E2115" i="4"/>
  <c r="E2113" i="4"/>
  <c r="D2114" i="4"/>
  <c r="D2112" i="4"/>
  <c r="F2112" i="4"/>
  <c r="F2115" i="4"/>
  <c r="F2004" i="4"/>
  <c r="F2003" i="4"/>
  <c r="F2005" i="4"/>
  <c r="F2140" i="4"/>
  <c r="D2140" i="4"/>
  <c r="E2139" i="4"/>
  <c r="F2138" i="4"/>
  <c r="D2142" i="4"/>
  <c r="F2141" i="4"/>
  <c r="D2138" i="4"/>
  <c r="E2141" i="4"/>
  <c r="E2037" i="4"/>
  <c r="D2009" i="4"/>
  <c r="F2036" i="4"/>
  <c r="D2036" i="4"/>
  <c r="E2038" i="4"/>
  <c r="E2007" i="4"/>
  <c r="F2008" i="4"/>
  <c r="F2009" i="4"/>
  <c r="D2006" i="4"/>
  <c r="D1730" i="4"/>
  <c r="D1827" i="4"/>
  <c r="D1823" i="4"/>
  <c r="E1824" i="4"/>
  <c r="D1831" i="4"/>
  <c r="D1824" i="4"/>
  <c r="F1822" i="4"/>
  <c r="E1829" i="4"/>
  <c r="F1830" i="4"/>
  <c r="E1830" i="4"/>
  <c r="F1829" i="4"/>
  <c r="E1823" i="4"/>
  <c r="D1829" i="4"/>
  <c r="E1822" i="4"/>
  <c r="F1824" i="4"/>
  <c r="F1995" i="4"/>
  <c r="F1994" i="4"/>
  <c r="D1995" i="4"/>
  <c r="E1995" i="4"/>
  <c r="F1911" i="4"/>
  <c r="E2080" i="4"/>
  <c r="E1947" i="4"/>
  <c r="F1893" i="4"/>
  <c r="F1906" i="4"/>
  <c r="D1934" i="4"/>
  <c r="D1910" i="4"/>
  <c r="D1905" i="4"/>
  <c r="D2079" i="4"/>
  <c r="E1911" i="4"/>
  <c r="F2079" i="4"/>
  <c r="E2081" i="4"/>
  <c r="E1923" i="4"/>
  <c r="D1958" i="4"/>
  <c r="F1915" i="4"/>
  <c r="F2099" i="4"/>
  <c r="D1914" i="4"/>
  <c r="E2082" i="4"/>
  <c r="D2084" i="4"/>
  <c r="F1912" i="4"/>
  <c r="F1936" i="4"/>
  <c r="D1942" i="4"/>
  <c r="F1931" i="4"/>
  <c r="D2094" i="4"/>
  <c r="F2002" i="4"/>
  <c r="D1892" i="4"/>
  <c r="D2097" i="4"/>
  <c r="D2095" i="4"/>
  <c r="E2033" i="4"/>
  <c r="E2042" i="4"/>
  <c r="F2042" i="4"/>
  <c r="F2031" i="4"/>
  <c r="D1890" i="4"/>
  <c r="D2076" i="4"/>
  <c r="E2077" i="4"/>
  <c r="F2078" i="4"/>
  <c r="E2129" i="4"/>
  <c r="F2130" i="4"/>
  <c r="E1820" i="4"/>
  <c r="D1834" i="4"/>
  <c r="F1839" i="4"/>
  <c r="E1832" i="4"/>
  <c r="D1821" i="4"/>
  <c r="D1832" i="4"/>
  <c r="F1821" i="4"/>
  <c r="E1833" i="4"/>
  <c r="E2154" i="4"/>
  <c r="F2154" i="4"/>
  <c r="E2040" i="4"/>
  <c r="F2039" i="4"/>
  <c r="D2039" i="4"/>
  <c r="D2049" i="4"/>
  <c r="E2058" i="4"/>
  <c r="F2058" i="4"/>
  <c r="D2020" i="4"/>
  <c r="E2024" i="4"/>
  <c r="E2014" i="4"/>
  <c r="E2021" i="4"/>
  <c r="F2025" i="4"/>
  <c r="D2026" i="4"/>
  <c r="F2022" i="4"/>
  <c r="E2011" i="4"/>
  <c r="F2016" i="4"/>
  <c r="D2012" i="4"/>
  <c r="E2010" i="4"/>
  <c r="D2013" i="4"/>
  <c r="D2017" i="4"/>
  <c r="F2012" i="4"/>
  <c r="D1901" i="4"/>
  <c r="F1877" i="4"/>
  <c r="E1883" i="4"/>
  <c r="E2083" i="4"/>
  <c r="D1937" i="4"/>
  <c r="F1944" i="4"/>
  <c r="D1904" i="4"/>
  <c r="D1906" i="4"/>
  <c r="E2185" i="4"/>
  <c r="F1943" i="4"/>
  <c r="F1942" i="4"/>
  <c r="D1908" i="4"/>
  <c r="E1870" i="4"/>
  <c r="F2101" i="4"/>
  <c r="F2191" i="4"/>
  <c r="D2180" i="4"/>
  <c r="F2190" i="4"/>
  <c r="E2215" i="4"/>
  <c r="E2196" i="4"/>
  <c r="E2102" i="4"/>
  <c r="F1927" i="4"/>
  <c r="F2118" i="4"/>
  <c r="F1916" i="4"/>
  <c r="D2203" i="4"/>
  <c r="D2214" i="4"/>
  <c r="D1954" i="4"/>
  <c r="F1930" i="4"/>
  <c r="D2198" i="4"/>
  <c r="E1920" i="4"/>
  <c r="D880" i="4"/>
  <c r="F560" i="4"/>
  <c r="D561" i="4"/>
  <c r="D560" i="4"/>
  <c r="E560" i="4"/>
  <c r="F561" i="4"/>
  <c r="E561" i="4"/>
  <c r="D1381" i="4"/>
  <c r="D1379" i="4"/>
  <c r="E1380" i="4"/>
  <c r="E1382" i="4"/>
  <c r="F1384" i="4"/>
  <c r="D1383" i="4"/>
  <c r="D1382" i="4"/>
  <c r="F1379" i="4"/>
  <c r="E1381" i="4"/>
  <c r="F1380" i="4"/>
  <c r="E1379" i="4"/>
  <c r="D1380" i="4"/>
  <c r="F1382" i="4"/>
  <c r="F1381" i="4"/>
  <c r="F1383" i="4"/>
  <c r="E1384" i="4"/>
  <c r="E1383" i="4"/>
  <c r="D37" i="4"/>
  <c r="D34" i="4"/>
  <c r="E36" i="4"/>
  <c r="E25" i="4"/>
  <c r="E41" i="4"/>
  <c r="F29" i="4"/>
  <c r="E38" i="4"/>
  <c r="F34" i="4"/>
  <c r="E44" i="4"/>
  <c r="F31" i="4"/>
  <c r="E31" i="4"/>
  <c r="D31" i="4"/>
  <c r="E46" i="4"/>
  <c r="D35" i="4"/>
  <c r="F24" i="4"/>
  <c r="E37" i="4"/>
  <c r="D1028" i="4"/>
  <c r="E32" i="4"/>
  <c r="F40" i="4"/>
  <c r="D36" i="4"/>
  <c r="F45" i="4"/>
  <c r="E34" i="4"/>
  <c r="F32" i="4"/>
  <c r="F33" i="4"/>
  <c r="D24" i="4"/>
  <c r="D27" i="4"/>
  <c r="F35" i="4"/>
  <c r="E33" i="4"/>
  <c r="D43" i="4"/>
  <c r="F39" i="4"/>
  <c r="E35" i="4"/>
  <c r="D39" i="4"/>
  <c r="F26" i="4"/>
  <c r="F42" i="4"/>
  <c r="F3" i="4"/>
  <c r="E39" i="4"/>
  <c r="E30" i="4"/>
  <c r="F30" i="4"/>
  <c r="F46" i="4"/>
  <c r="E40" i="4"/>
  <c r="E27" i="4"/>
  <c r="D40" i="4"/>
  <c r="E43" i="4"/>
  <c r="E42" i="4"/>
  <c r="F36" i="4"/>
  <c r="D25" i="4"/>
  <c r="D28" i="4"/>
  <c r="D44" i="4"/>
  <c r="D29" i="4"/>
  <c r="D30" i="4"/>
  <c r="E28" i="4"/>
  <c r="D46" i="4"/>
  <c r="D45" i="4"/>
  <c r="E1028" i="4"/>
  <c r="F1028" i="4"/>
  <c r="D793" i="4"/>
  <c r="D791" i="4"/>
  <c r="D792" i="4"/>
  <c r="F790" i="4"/>
  <c r="E791" i="4"/>
  <c r="E790" i="4"/>
  <c r="E789" i="4"/>
  <c r="D790" i="4"/>
  <c r="E792" i="4"/>
  <c r="F792" i="4"/>
  <c r="E793" i="4"/>
  <c r="F793" i="4"/>
  <c r="F791" i="4"/>
  <c r="E1430" i="4"/>
  <c r="F1430" i="4"/>
  <c r="E1431" i="4"/>
  <c r="D1431" i="4"/>
  <c r="F1432" i="4"/>
  <c r="D1430" i="4"/>
  <c r="E1432" i="4"/>
  <c r="D1432" i="4"/>
  <c r="F1431" i="4"/>
  <c r="F789" i="4"/>
  <c r="D789" i="4"/>
  <c r="E21" i="4"/>
  <c r="F23" i="4"/>
  <c r="E23" i="4"/>
  <c r="F13" i="4"/>
  <c r="D16" i="4"/>
  <c r="E16" i="4"/>
  <c r="F15" i="4"/>
  <c r="D22" i="4"/>
  <c r="E1077" i="4"/>
  <c r="D881" i="4"/>
  <c r="E20" i="4"/>
  <c r="D17" i="4"/>
  <c r="E14" i="4"/>
  <c r="F17" i="4"/>
  <c r="D21" i="4"/>
  <c r="D1077" i="4"/>
  <c r="D19" i="4"/>
  <c r="E15" i="4"/>
  <c r="E22" i="4"/>
  <c r="E18" i="4"/>
  <c r="F22" i="4"/>
  <c r="F16" i="4"/>
  <c r="D20" i="4"/>
  <c r="E19" i="4"/>
  <c r="E13" i="4"/>
  <c r="D14" i="4"/>
  <c r="F1027" i="4"/>
  <c r="E1027" i="4"/>
  <c r="F19" i="4"/>
  <c r="F21" i="4"/>
  <c r="E17" i="4"/>
  <c r="D18" i="4"/>
  <c r="F14" i="4"/>
  <c r="F20" i="4"/>
  <c r="D13" i="4"/>
  <c r="F18" i="4"/>
  <c r="D23" i="4"/>
  <c r="D15" i="4"/>
  <c r="E881" i="4"/>
  <c r="F1077" i="4"/>
  <c r="F881" i="4"/>
  <c r="D1027" i="4"/>
  <c r="E8" i="4"/>
  <c r="D3" i="4"/>
  <c r="E7" i="4"/>
  <c r="D6" i="4"/>
  <c r="E4" i="4"/>
  <c r="D2" i="4"/>
  <c r="F6" i="4"/>
  <c r="E955" i="4"/>
  <c r="E978" i="4"/>
  <c r="E965" i="4"/>
  <c r="F964" i="4"/>
  <c r="F971" i="4"/>
  <c r="F1005" i="4"/>
  <c r="E1004" i="4"/>
  <c r="E1024" i="4"/>
  <c r="D1012" i="4"/>
  <c r="F958" i="4"/>
  <c r="F956" i="4"/>
  <c r="E958" i="4"/>
  <c r="E951" i="4"/>
  <c r="D952" i="4"/>
  <c r="D1074" i="4"/>
  <c r="F941" i="4"/>
  <c r="D878" i="4"/>
  <c r="E940" i="4"/>
  <c r="D1075" i="4"/>
  <c r="D943" i="4"/>
  <c r="E938" i="4"/>
  <c r="E939" i="4"/>
  <c r="E946" i="4"/>
  <c r="E1075" i="4"/>
  <c r="D936" i="4"/>
  <c r="E944" i="4"/>
  <c r="F935" i="4"/>
  <c r="E961" i="4"/>
  <c r="F879" i="4"/>
  <c r="E877" i="4"/>
  <c r="E954" i="4"/>
  <c r="E970" i="4"/>
  <c r="E1008" i="4"/>
  <c r="F1015" i="4"/>
  <c r="F963" i="4"/>
  <c r="F973" i="4"/>
  <c r="E1015" i="4"/>
  <c r="F1014" i="4"/>
  <c r="F1011" i="4"/>
  <c r="E962" i="4"/>
  <c r="D975" i="4"/>
  <c r="E1021" i="4"/>
  <c r="D1016" i="4"/>
  <c r="F965" i="4"/>
  <c r="F1004" i="4"/>
  <c r="D1004" i="4"/>
  <c r="D965" i="4"/>
  <c r="F977" i="4"/>
  <c r="F1026" i="4"/>
  <c r="F1020" i="4"/>
  <c r="E968" i="4"/>
  <c r="E1007" i="4"/>
  <c r="F1006" i="4"/>
  <c r="F1012" i="4"/>
  <c r="E1025" i="4"/>
  <c r="E1902" i="4"/>
  <c r="D1903" i="4"/>
  <c r="E1903" i="4"/>
  <c r="D1902" i="4"/>
  <c r="F1903" i="4"/>
  <c r="F1902" i="4"/>
  <c r="F4" i="4"/>
  <c r="D8" i="4"/>
  <c r="E3" i="4"/>
  <c r="D10" i="4"/>
  <c r="F9" i="4"/>
  <c r="E11" i="4"/>
  <c r="F2" i="4"/>
  <c r="F12" i="4"/>
  <c r="E6" i="4"/>
  <c r="F1017" i="4"/>
  <c r="D976" i="4"/>
  <c r="E975" i="4"/>
  <c r="D1005" i="4"/>
  <c r="F966" i="4"/>
  <c r="D966" i="4"/>
  <c r="F1024" i="4"/>
  <c r="F948" i="4"/>
  <c r="D956" i="4"/>
  <c r="F949" i="4"/>
  <c r="D957" i="4"/>
  <c r="D955" i="4"/>
  <c r="D958" i="4"/>
  <c r="E943" i="4"/>
  <c r="E879" i="4"/>
  <c r="F952" i="4"/>
  <c r="E942" i="4"/>
  <c r="F938" i="4"/>
  <c r="D938" i="4"/>
  <c r="D961" i="4"/>
  <c r="D945" i="4"/>
  <c r="D941" i="4"/>
  <c r="F960" i="4"/>
  <c r="E945" i="4"/>
  <c r="F1074" i="4"/>
  <c r="E953" i="4"/>
  <c r="D939" i="4"/>
  <c r="D876" i="4"/>
  <c r="F944" i="4"/>
  <c r="D960" i="4"/>
  <c r="F936" i="4"/>
  <c r="F961" i="4"/>
  <c r="E876" i="4"/>
  <c r="F959" i="4"/>
  <c r="D944" i="4"/>
  <c r="D879" i="4"/>
  <c r="D877" i="4"/>
  <c r="D951" i="4"/>
  <c r="E1006" i="4"/>
  <c r="D968" i="4"/>
  <c r="E967" i="4"/>
  <c r="E974" i="4"/>
  <c r="E1014" i="4"/>
  <c r="F1009" i="4"/>
  <c r="F1025" i="4"/>
  <c r="F1013" i="4"/>
  <c r="F954" i="4"/>
  <c r="D973" i="4"/>
  <c r="D1017" i="4"/>
  <c r="E1026" i="4"/>
  <c r="E966" i="4"/>
  <c r="E976" i="4"/>
  <c r="D1020" i="4"/>
  <c r="E1017" i="4"/>
  <c r="F975" i="4"/>
  <c r="F962" i="4"/>
  <c r="D962" i="4"/>
  <c r="D969" i="4"/>
  <c r="D979" i="4"/>
  <c r="F1022" i="4"/>
  <c r="D1022" i="4"/>
  <c r="D1013" i="4"/>
  <c r="E1011" i="4"/>
  <c r="E5" i="4"/>
  <c r="D12" i="4"/>
  <c r="E9" i="4"/>
  <c r="D7" i="4"/>
  <c r="D5" i="4"/>
  <c r="E2" i="4"/>
  <c r="F10" i="4"/>
  <c r="F5" i="4"/>
  <c r="F8" i="4"/>
  <c r="F7" i="4"/>
  <c r="D11" i="4"/>
  <c r="E1018" i="4"/>
  <c r="F969" i="4"/>
  <c r="D1014" i="4"/>
  <c r="D1008" i="4"/>
  <c r="D1021" i="4"/>
  <c r="E977" i="4"/>
  <c r="F976" i="4"/>
  <c r="E947" i="4"/>
  <c r="E950" i="4"/>
  <c r="E948" i="4"/>
  <c r="D949" i="4"/>
  <c r="D954" i="4"/>
  <c r="E949" i="4"/>
  <c r="F943" i="4"/>
  <c r="E936" i="4"/>
  <c r="F942" i="4"/>
  <c r="D946" i="4"/>
  <c r="E941" i="4"/>
  <c r="F945" i="4"/>
  <c r="F878" i="4"/>
  <c r="F953" i="4"/>
  <c r="F1076" i="4"/>
  <c r="E937" i="4"/>
  <c r="E935" i="4"/>
  <c r="E960" i="4"/>
  <c r="E952" i="4"/>
  <c r="F939" i="4"/>
  <c r="F880" i="4"/>
  <c r="E1074" i="4"/>
  <c r="F937" i="4"/>
  <c r="D959" i="4"/>
  <c r="D937" i="4"/>
  <c r="E1022" i="4"/>
  <c r="F978" i="4"/>
  <c r="D978" i="4"/>
  <c r="F1007" i="4"/>
  <c r="E969" i="4"/>
  <c r="F968" i="4"/>
  <c r="F1019" i="4"/>
  <c r="E1013" i="4"/>
  <c r="D1024" i="4"/>
  <c r="D950" i="4"/>
  <c r="D1009" i="4"/>
  <c r="F970" i="4"/>
  <c r="D970" i="4"/>
  <c r="D977" i="4"/>
  <c r="F1021" i="4"/>
  <c r="E1020" i="4"/>
  <c r="F955" i="4"/>
  <c r="E1019" i="4"/>
  <c r="D1015" i="4"/>
  <c r="E973" i="4"/>
  <c r="F972" i="4"/>
  <c r="F979" i="4"/>
  <c r="D964" i="4"/>
  <c r="E963" i="4"/>
  <c r="F1018" i="4"/>
  <c r="F11" i="4"/>
  <c r="D9" i="4"/>
  <c r="E12" i="4"/>
  <c r="E10" i="4"/>
  <c r="E956" i="4"/>
  <c r="F967" i="4"/>
  <c r="E980" i="4"/>
  <c r="D1007" i="4"/>
  <c r="D1026" i="4"/>
  <c r="D971" i="4"/>
  <c r="D1010" i="4"/>
  <c r="E1009" i="4"/>
  <c r="D1018" i="4"/>
  <c r="E1012" i="4"/>
  <c r="E957" i="4"/>
  <c r="F951" i="4"/>
  <c r="F957" i="4"/>
  <c r="D947" i="4"/>
  <c r="F947" i="4"/>
  <c r="D948" i="4"/>
  <c r="E880" i="4"/>
  <c r="E878" i="4"/>
  <c r="D942" i="4"/>
  <c r="D1076" i="4"/>
  <c r="F877" i="4"/>
  <c r="F875" i="4"/>
  <c r="F940" i="4"/>
  <c r="F876" i="4"/>
  <c r="D953" i="4"/>
  <c r="F1075" i="4"/>
  <c r="D875" i="4"/>
  <c r="D940" i="4"/>
  <c r="F946" i="4"/>
  <c r="E959" i="4"/>
  <c r="E875" i="4"/>
  <c r="D935" i="4"/>
  <c r="E972" i="4"/>
  <c r="F1016" i="4"/>
  <c r="F1010" i="4"/>
  <c r="D963" i="4"/>
  <c r="D980" i="4"/>
  <c r="E979" i="4"/>
  <c r="D1025" i="4"/>
  <c r="E964" i="4"/>
  <c r="D1006" i="4"/>
  <c r="F980" i="4"/>
  <c r="E1010" i="4"/>
  <c r="D972" i="4"/>
  <c r="E971" i="4"/>
  <c r="D1023" i="4"/>
  <c r="F950" i="4"/>
  <c r="D1019" i="4"/>
  <c r="D967" i="4"/>
  <c r="F1008" i="4"/>
  <c r="E1005" i="4"/>
  <c r="E1016" i="4"/>
  <c r="F974" i="4"/>
  <c r="D974" i="4"/>
  <c r="E1023" i="4"/>
  <c r="D1011" i="4"/>
  <c r="F1023" i="4"/>
  <c r="D900" i="4"/>
  <c r="E901" i="4"/>
  <c r="E900" i="4"/>
  <c r="F899" i="4"/>
  <c r="D899" i="4"/>
  <c r="D1867" i="4"/>
  <c r="E1866" i="4"/>
  <c r="E1867" i="4"/>
  <c r="D1868" i="4"/>
  <c r="D1869" i="4"/>
  <c r="E1869" i="4"/>
  <c r="F1869" i="4"/>
  <c r="E1868" i="4"/>
  <c r="F1867" i="4"/>
  <c r="F1868" i="4"/>
  <c r="F1866" i="4"/>
  <c r="D1866" i="4"/>
  <c r="D901" i="4"/>
  <c r="F900" i="4"/>
  <c r="F901" i="4"/>
  <c r="F1865" i="4"/>
  <c r="D1865" i="4"/>
  <c r="E1865" i="4"/>
  <c r="E1374" i="4"/>
  <c r="F1853" i="4"/>
  <c r="D1853" i="4"/>
  <c r="D1850" i="4"/>
  <c r="F1850" i="4"/>
  <c r="F1852" i="4"/>
  <c r="E1853" i="4"/>
  <c r="D1851" i="4"/>
  <c r="E1850" i="4"/>
  <c r="F1863" i="4"/>
  <c r="F1846" i="4"/>
  <c r="E1847" i="4"/>
  <c r="E1856" i="4"/>
  <c r="E1844" i="4"/>
  <c r="F1859" i="4"/>
  <c r="E1858" i="4"/>
  <c r="E1845" i="4"/>
  <c r="D1846" i="4"/>
  <c r="E1864" i="4"/>
  <c r="F1848" i="4"/>
  <c r="F1844" i="4"/>
  <c r="D1861" i="4"/>
  <c r="D1848" i="4"/>
  <c r="D1852" i="4"/>
  <c r="E1851" i="4"/>
  <c r="D1857" i="4"/>
  <c r="E1855" i="4"/>
  <c r="D1856" i="4"/>
  <c r="F1847" i="4"/>
  <c r="E1843" i="4"/>
  <c r="E1862" i="4"/>
  <c r="F1855" i="4"/>
  <c r="D1854" i="4"/>
  <c r="F1854" i="4"/>
  <c r="F1857" i="4"/>
  <c r="F1842" i="4"/>
  <c r="E1842" i="4"/>
  <c r="D1860" i="4"/>
  <c r="E1848" i="4"/>
  <c r="E1849" i="4"/>
  <c r="E1854" i="4"/>
  <c r="D1858" i="4"/>
  <c r="F1858" i="4"/>
  <c r="D1845" i="4"/>
  <c r="F1861" i="4"/>
  <c r="E1861" i="4"/>
  <c r="D1847" i="4"/>
  <c r="F1856" i="4"/>
  <c r="E1857" i="4"/>
  <c r="D1855" i="4"/>
  <c r="D1843" i="4"/>
  <c r="E1859" i="4"/>
  <c r="F1862" i="4"/>
  <c r="F1851" i="4"/>
  <c r="E1852" i="4"/>
  <c r="F1845" i="4"/>
  <c r="F1864" i="4"/>
  <c r="D1863" i="4"/>
  <c r="D1844" i="4"/>
  <c r="F1860" i="4"/>
  <c r="E1860" i="4"/>
  <c r="D1859" i="4"/>
  <c r="E1863" i="4"/>
  <c r="D1864" i="4"/>
  <c r="E1846" i="4"/>
  <c r="D1842" i="4"/>
  <c r="D1862" i="4"/>
  <c r="F1843" i="4"/>
  <c r="D1849" i="4"/>
  <c r="F1849" i="4"/>
  <c r="D688" i="4"/>
  <c r="F698" i="4"/>
  <c r="E699" i="4"/>
  <c r="D689" i="4"/>
  <c r="F699" i="4"/>
  <c r="E695" i="4"/>
  <c r="D687" i="4"/>
  <c r="F697" i="4"/>
  <c r="E689" i="4"/>
  <c r="F680" i="4"/>
  <c r="F679" i="4"/>
  <c r="E690" i="4"/>
  <c r="D682" i="4"/>
  <c r="E680" i="4"/>
  <c r="D691" i="4"/>
  <c r="D700" i="4"/>
  <c r="D680" i="4"/>
  <c r="F690" i="4"/>
  <c r="E683" i="4"/>
  <c r="D681" i="4"/>
  <c r="F691" i="4"/>
  <c r="E679" i="4"/>
  <c r="D679" i="4"/>
  <c r="F689" i="4"/>
  <c r="E681" i="4"/>
  <c r="D692" i="4"/>
  <c r="D686" i="4"/>
  <c r="E682" i="4"/>
  <c r="D693" i="4"/>
  <c r="E687" i="4"/>
  <c r="D683" i="4"/>
  <c r="F693" i="4"/>
  <c r="F700" i="4"/>
  <c r="F682" i="4"/>
  <c r="E693" i="4"/>
  <c r="F688" i="4"/>
  <c r="F683" i="4"/>
  <c r="E694" i="4"/>
  <c r="F684" i="4"/>
  <c r="F681" i="4"/>
  <c r="E692" i="4"/>
  <c r="D684" i="4"/>
  <c r="F694" i="4"/>
  <c r="E691" i="4"/>
  <c r="D685" i="4"/>
  <c r="F695" i="4"/>
  <c r="F692" i="4"/>
  <c r="F685" i="4"/>
  <c r="E696" i="4"/>
  <c r="A1" i="2"/>
  <c r="E685" i="4"/>
  <c r="D696" i="4"/>
  <c r="D694" i="4"/>
  <c r="E686" i="4"/>
  <c r="D697" i="4"/>
  <c r="D690" i="4"/>
  <c r="E684" i="4"/>
  <c r="D695" i="4"/>
  <c r="F686" i="4"/>
  <c r="E697" i="4"/>
  <c r="F696" i="4"/>
  <c r="F687" i="4"/>
  <c r="E698" i="4"/>
  <c r="D698" i="4"/>
  <c r="E688" i="4"/>
  <c r="D699" i="4"/>
  <c r="E700" i="4"/>
  <c r="D993" i="4"/>
  <c r="E986" i="4"/>
  <c r="D1001" i="4"/>
  <c r="E993" i="4"/>
  <c r="D1002" i="4"/>
  <c r="F981" i="4"/>
  <c r="E989" i="4"/>
  <c r="D991" i="4"/>
  <c r="D981" i="4"/>
  <c r="D995" i="4"/>
  <c r="D984" i="4"/>
  <c r="E1001" i="4"/>
  <c r="F999" i="4"/>
  <c r="D994" i="4"/>
  <c r="F996" i="4"/>
  <c r="E1002" i="4"/>
  <c r="D992" i="4"/>
  <c r="D990" i="4"/>
  <c r="F1003" i="4"/>
  <c r="F995" i="4"/>
  <c r="E985" i="4"/>
  <c r="D1000" i="4"/>
  <c r="F998" i="4"/>
  <c r="E991" i="4"/>
  <c r="E996" i="4"/>
  <c r="E1003" i="4"/>
  <c r="D983" i="4"/>
  <c r="E995" i="4"/>
  <c r="F984" i="4"/>
  <c r="F1000" i="4"/>
  <c r="D996" i="4"/>
  <c r="F988" i="4"/>
  <c r="E990" i="4"/>
  <c r="E983" i="4"/>
  <c r="E981" i="4"/>
  <c r="F991" i="4"/>
  <c r="D986" i="4"/>
  <c r="E999" i="4"/>
  <c r="F990" i="4"/>
  <c r="F982" i="4"/>
  <c r="F987" i="4"/>
  <c r="F992" i="4"/>
  <c r="F997" i="4"/>
  <c r="E984" i="4"/>
  <c r="F1001" i="4"/>
  <c r="D988" i="4"/>
  <c r="D997" i="4"/>
  <c r="E982" i="4"/>
  <c r="E998" i="4"/>
  <c r="D1003" i="4"/>
  <c r="F983" i="4"/>
  <c r="F985" i="4"/>
  <c r="E1000" i="4"/>
  <c r="F993" i="4"/>
  <c r="D982" i="4"/>
  <c r="F989" i="4"/>
  <c r="E997" i="4"/>
  <c r="E987" i="4"/>
  <c r="D989" i="4"/>
  <c r="F986" i="4"/>
  <c r="D985" i="4"/>
  <c r="D999" i="4"/>
  <c r="E994" i="4"/>
  <c r="E992" i="4"/>
  <c r="D987" i="4"/>
  <c r="F1002" i="4"/>
  <c r="D998" i="4"/>
  <c r="E988" i="4"/>
  <c r="F994" i="4"/>
  <c r="F783" i="4"/>
  <c r="D782" i="4"/>
  <c r="F781" i="4"/>
  <c r="F782" i="4"/>
  <c r="D784" i="4"/>
  <c r="E780" i="4"/>
  <c r="F784" i="4"/>
  <c r="E784" i="4"/>
  <c r="E785" i="4"/>
  <c r="D783" i="4"/>
  <c r="E782" i="4"/>
  <c r="F780" i="4"/>
  <c r="E783" i="4"/>
  <c r="D781" i="4"/>
  <c r="F785" i="4"/>
  <c r="D785" i="4"/>
  <c r="D780" i="4"/>
  <c r="E781" i="4"/>
  <c r="E893" i="4"/>
  <c r="D897" i="4"/>
  <c r="D898" i="4"/>
  <c r="F898" i="4"/>
  <c r="E897" i="4"/>
  <c r="F891" i="4"/>
  <c r="D892" i="4"/>
  <c r="D890" i="4"/>
  <c r="E896" i="4"/>
  <c r="D895" i="4"/>
  <c r="D893" i="4"/>
  <c r="D891" i="4"/>
  <c r="D888" i="4"/>
  <c r="D889" i="4"/>
  <c r="F892" i="4"/>
  <c r="E898" i="4"/>
  <c r="E894" i="4"/>
  <c r="F896" i="4"/>
  <c r="F894" i="4"/>
  <c r="F893" i="4"/>
  <c r="E888" i="4"/>
  <c r="F888" i="4"/>
  <c r="F889" i="4"/>
  <c r="E890" i="4"/>
  <c r="F897" i="4"/>
  <c r="E895" i="4"/>
  <c r="D896" i="4"/>
  <c r="D894" i="4"/>
  <c r="E891" i="4"/>
  <c r="E892" i="4"/>
  <c r="E889" i="4"/>
  <c r="F890" i="4"/>
  <c r="F895" i="4"/>
  <c r="A185" i="1"/>
  <c r="A289" i="1"/>
  <c r="A147" i="1"/>
  <c r="A208" i="1"/>
  <c r="A123" i="1"/>
  <c r="A131" i="1"/>
  <c r="A209" i="1"/>
  <c r="A211" i="1"/>
  <c r="A214" i="1"/>
  <c r="A248" i="1" l="1"/>
  <c r="A380" i="1"/>
  <c r="A254" i="1"/>
  <c r="A253" i="1"/>
  <c r="A268" i="1"/>
  <c r="A371" i="1" l="1"/>
  <c r="A374" i="1" s="1"/>
  <c r="A316" i="1"/>
  <c r="A333" i="1" l="1"/>
  <c r="A334" i="1"/>
  <c r="A355" i="1"/>
  <c r="A363" i="1"/>
  <c r="A327" i="1"/>
  <c r="A235" i="1"/>
  <c r="A96" i="1"/>
  <c r="A236" i="1"/>
  <c r="A258" i="1"/>
  <c r="A260" i="1"/>
  <c r="A308" i="1"/>
  <c r="A310" i="1"/>
  <c r="A325" i="1"/>
  <c r="A353" i="1"/>
  <c r="A354" i="1"/>
  <c r="A356" i="1" s="1"/>
  <c r="A3" i="1"/>
  <c r="A357" i="1" l="1"/>
  <c r="A358" i="1"/>
  <c r="A108" i="1"/>
  <c r="A125" i="1"/>
  <c r="A126" i="1"/>
  <c r="A159" i="1"/>
  <c r="A250" i="1"/>
  <c r="A279" i="1"/>
  <c r="A281" i="1"/>
  <c r="A282" i="1"/>
  <c r="A319" i="1"/>
  <c r="A320" i="1"/>
  <c r="A91" i="1"/>
  <c r="A145" i="1"/>
  <c r="A238" i="1"/>
  <c r="A246" i="1"/>
  <c r="A249" i="1"/>
  <c r="A72" i="1"/>
  <c r="A306" i="1" l="1"/>
  <c r="A382" i="1"/>
  <c r="A4" i="1"/>
  <c r="A387" i="1" l="1"/>
  <c r="A305" i="1"/>
  <c r="A324" i="1"/>
  <c r="A326" i="1"/>
  <c r="A376" i="1"/>
  <c r="A378" i="1"/>
  <c r="A104" i="1"/>
  <c r="A136" i="1"/>
  <c r="A184" i="1"/>
  <c r="A192" i="1"/>
  <c r="A293" i="1"/>
  <c r="A303" i="1"/>
  <c r="A336" i="1"/>
  <c r="A348" i="1"/>
  <c r="A375" i="1"/>
  <c r="A83" i="1"/>
  <c r="A103" i="1"/>
  <c r="A152" i="1"/>
  <c r="A183" i="1"/>
  <c r="A280" i="1"/>
  <c r="A314" i="1"/>
  <c r="A322" i="1"/>
  <c r="A329" i="1"/>
  <c r="A364" i="1"/>
  <c r="A367" i="1"/>
  <c r="A369" i="1"/>
  <c r="A381" i="1"/>
  <c r="A74" i="1"/>
  <c r="A93" i="1"/>
  <c r="A115" i="1"/>
  <c r="A163" i="1"/>
  <c r="A191" i="1"/>
  <c r="A223" i="1"/>
  <c r="A225" i="1"/>
  <c r="A359" i="1"/>
  <c r="A377" i="1"/>
  <c r="A383" i="1"/>
  <c r="A370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 s="1"/>
  <c r="A60" i="1"/>
  <c r="A11" i="3" l="1"/>
  <c r="C9" i="3"/>
  <c r="B30" i="3"/>
  <c r="B11" i="3"/>
  <c r="C8" i="3"/>
  <c r="A32" i="3"/>
  <c r="A27" i="3"/>
  <c r="C12" i="3"/>
  <c r="A30" i="3"/>
  <c r="B20" i="3"/>
  <c r="B12" i="3"/>
  <c r="A23" i="3"/>
  <c r="B3" i="3"/>
  <c r="A15" i="3"/>
  <c r="B21" i="3"/>
  <c r="A29" i="3"/>
  <c r="B22" i="3"/>
  <c r="A6" i="3"/>
  <c r="C6" i="3"/>
  <c r="C30" i="3"/>
  <c r="C28" i="3"/>
  <c r="C26" i="3"/>
  <c r="B26" i="3"/>
  <c r="A28" i="3"/>
  <c r="A7" i="3"/>
  <c r="B5" i="3"/>
  <c r="C29" i="3"/>
  <c r="B31" i="3"/>
  <c r="B9" i="3"/>
  <c r="C11" i="3"/>
  <c r="B15" i="3"/>
  <c r="A12" i="3"/>
  <c r="A24" i="3"/>
  <c r="A34" i="3"/>
  <c r="B19" i="3"/>
  <c r="B32" i="3"/>
  <c r="B4" i="3"/>
  <c r="B13" i="3"/>
  <c r="C25" i="3"/>
  <c r="C13" i="3"/>
  <c r="C14" i="3"/>
  <c r="B18" i="3"/>
  <c r="C27" i="3"/>
  <c r="B25" i="3"/>
  <c r="A26" i="3"/>
  <c r="C33" i="3"/>
  <c r="C7" i="3"/>
  <c r="A5" i="3"/>
  <c r="A18" i="3"/>
  <c r="A16" i="3"/>
  <c r="C18" i="3"/>
  <c r="A4" i="3"/>
  <c r="C24" i="3"/>
  <c r="A14" i="3"/>
  <c r="C16" i="3"/>
  <c r="A25" i="3"/>
  <c r="B10" i="3"/>
  <c r="A20" i="3"/>
  <c r="A8" i="3"/>
  <c r="B7" i="3"/>
  <c r="C2" i="3"/>
  <c r="C3" i="3"/>
  <c r="C20" i="3"/>
  <c r="C31" i="3"/>
  <c r="A9" i="3"/>
  <c r="C4" i="3"/>
  <c r="C17" i="3"/>
  <c r="B29" i="3"/>
  <c r="B33" i="3"/>
  <c r="A19" i="3"/>
  <c r="B34" i="3"/>
  <c r="C5" i="3"/>
  <c r="C32" i="3"/>
  <c r="A22" i="3"/>
  <c r="B17" i="3"/>
  <c r="A3" i="3"/>
  <c r="A17" i="3"/>
  <c r="A13" i="3"/>
  <c r="B2" i="3"/>
  <c r="B6" i="3"/>
  <c r="B23" i="3"/>
  <c r="B8" i="3"/>
  <c r="A31" i="3"/>
  <c r="C23" i="3"/>
  <c r="B24" i="3"/>
  <c r="A10" i="3"/>
  <c r="C15" i="3"/>
  <c r="A2" i="3"/>
  <c r="A33" i="3"/>
  <c r="B16" i="3"/>
  <c r="A21" i="3"/>
  <c r="B28" i="3"/>
  <c r="C19" i="3"/>
  <c r="C10" i="3"/>
  <c r="C34" i="3"/>
  <c r="C21" i="3"/>
  <c r="B27" i="3"/>
  <c r="B14" i="3"/>
  <c r="C22" i="3"/>
  <c r="A57" i="3"/>
  <c r="A54" i="3"/>
  <c r="C58" i="3"/>
  <c r="B57" i="3"/>
  <c r="A55" i="3"/>
  <c r="B54" i="3"/>
  <c r="C53" i="3"/>
  <c r="B56" i="3"/>
  <c r="C54" i="3"/>
  <c r="B52" i="3"/>
  <c r="B58" i="3"/>
  <c r="C55" i="3"/>
  <c r="C57" i="3"/>
  <c r="A56" i="3"/>
  <c r="B55" i="3"/>
  <c r="B53" i="3"/>
  <c r="A52" i="3"/>
  <c r="A58" i="3"/>
  <c r="C56" i="3"/>
  <c r="A53" i="3"/>
  <c r="C52" i="3"/>
  <c r="C39" i="3"/>
  <c r="A45" i="3"/>
  <c r="B45" i="3"/>
  <c r="A47" i="3"/>
  <c r="A37" i="3"/>
  <c r="A51" i="3"/>
  <c r="B36" i="3"/>
  <c r="C48" i="3"/>
  <c r="A50" i="3"/>
  <c r="B51" i="3"/>
  <c r="B37" i="3"/>
  <c r="C50" i="3"/>
  <c r="C42" i="3"/>
  <c r="A40" i="3"/>
  <c r="B47" i="3"/>
  <c r="C38" i="3"/>
  <c r="C46" i="3"/>
  <c r="B42" i="3"/>
  <c r="A36" i="3"/>
  <c r="C36" i="3"/>
  <c r="C45" i="3"/>
  <c r="A35" i="3"/>
  <c r="A41" i="3"/>
  <c r="A44" i="3"/>
  <c r="B38" i="3"/>
  <c r="C37" i="3"/>
  <c r="B50" i="3"/>
  <c r="B49" i="3"/>
  <c r="C47" i="3"/>
  <c r="A39" i="3"/>
  <c r="B48" i="3"/>
  <c r="C44" i="3"/>
  <c r="C51" i="3"/>
  <c r="C35" i="3"/>
  <c r="C49" i="3"/>
  <c r="A43" i="3"/>
  <c r="A46" i="3"/>
  <c r="B46" i="3"/>
  <c r="A49" i="3"/>
  <c r="C40" i="3"/>
  <c r="A42" i="3"/>
  <c r="B39" i="3"/>
  <c r="B35" i="3"/>
  <c r="A48" i="3"/>
  <c r="A38" i="3"/>
  <c r="C41" i="3"/>
  <c r="B43" i="3"/>
  <c r="B40" i="3"/>
  <c r="B41" i="3"/>
  <c r="C43" i="3"/>
  <c r="B44" i="3"/>
  <c r="A61" i="1"/>
  <c r="B60" i="3" l="1"/>
  <c r="C60" i="3"/>
  <c r="A59" i="3"/>
  <c r="B59" i="3"/>
  <c r="A60" i="3"/>
  <c r="C59" i="3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Book1.xlsx!Table1" type="102" refreshedVersion="5" minRefreshableVersion="5">
    <extLst>
      <ext xmlns:x15="http://schemas.microsoft.com/office/spreadsheetml/2010/11/main" uri="{DE250136-89BD-433C-8126-D09CA5730AF9}">
        <x15:connection id="Table1-0a44f3d2-511e-40b9-b7ee-fdbc5af7da65" autoDelete="1">
          <x15:rangePr sourceName="_xlcn.WorksheetConnection_Book1.xlsxTable11"/>
        </x15:connection>
      </ext>
    </extLst>
  </connection>
  <connection id="3" name="WorksheetConnection_Book1.xlsx!Table2" type="102" refreshedVersion="5" minRefreshableVersion="5">
    <extLst>
      <ext xmlns:x15="http://schemas.microsoft.com/office/spreadsheetml/2010/11/main" uri="{DE250136-89BD-433C-8126-D09CA5730AF9}">
        <x15:connection id="Table2-2fff19b8-ef15-4fe5-921c-9eef7f21d600">
          <x15:rangePr sourceName="_xlcn.WorksheetConnection_Book1.xlsxTable21"/>
        </x15:connection>
      </ext>
    </extLst>
  </connection>
</connections>
</file>

<file path=xl/sharedStrings.xml><?xml version="1.0" encoding="utf-8"?>
<sst xmlns="http://schemas.openxmlformats.org/spreadsheetml/2006/main" count="8744" uniqueCount="4725">
  <si>
    <t>//</t>
  </si>
  <si>
    <t>NAMA</t>
  </si>
  <si>
    <t>AWAL</t>
  </si>
  <si>
    <t>KET</t>
  </si>
  <si>
    <t>TT</t>
  </si>
  <si>
    <t>Asahan Kenko F4 FT</t>
  </si>
  <si>
    <t>60 gr</t>
  </si>
  <si>
    <t>50 gr</t>
  </si>
  <si>
    <t>30 gr</t>
  </si>
  <si>
    <t>10 gr</t>
  </si>
  <si>
    <t>BN A5 Fancy JK</t>
  </si>
  <si>
    <t>72 pc</t>
  </si>
  <si>
    <t>BN A5 Kenko CC 83 Campus</t>
  </si>
  <si>
    <t>BN B5 Campus JK</t>
  </si>
  <si>
    <t>144 ls</t>
  </si>
  <si>
    <t>Bp Kenko KC 6 Nano tip</t>
  </si>
  <si>
    <t xml:space="preserve">Bp Kenko KI spider B </t>
  </si>
  <si>
    <t xml:space="preserve">Bp Kenko KI spider M </t>
  </si>
  <si>
    <t>Bp Kenko KR 6 NaNoRay</t>
  </si>
  <si>
    <t>120 ls</t>
  </si>
  <si>
    <t xml:space="preserve">Bp Kenko KR 6 NaNoTip </t>
  </si>
  <si>
    <t>Bp Kenko MD 2</t>
  </si>
  <si>
    <t>Bp Kenko Si biru</t>
  </si>
  <si>
    <t>Bp Kenko TIL SI Ht</t>
  </si>
  <si>
    <t>Bp pen stand STP 300 SG Kenko</t>
  </si>
  <si>
    <t>24 box 24 pc</t>
  </si>
  <si>
    <t>Bp Sahara Kenko ht</t>
  </si>
  <si>
    <t>BT 2920-3 kembang</t>
  </si>
  <si>
    <t>60 pc</t>
  </si>
  <si>
    <t>BT 3224 batik</t>
  </si>
  <si>
    <t>BT 3224-01 kembang</t>
  </si>
  <si>
    <t>Bussines file F PP320 A4 Kenko</t>
  </si>
  <si>
    <t>40 ls</t>
  </si>
  <si>
    <t>Call JK PKC 0711 HC</t>
  </si>
  <si>
    <t>160 pc</t>
  </si>
  <si>
    <t>Clear Holder solid CH 840 A4 Kenko</t>
  </si>
  <si>
    <t>108 pc</t>
  </si>
  <si>
    <t>Crayon Kenko 12w mini putar Classic (PVC Bag)</t>
  </si>
  <si>
    <t>12 ls</t>
  </si>
  <si>
    <t>96 pc</t>
  </si>
  <si>
    <t>Crayon putar 24 AGE EiEi Kenko</t>
  </si>
  <si>
    <t>Crayon putar 24 Snoopy EiEi Kenko</t>
  </si>
  <si>
    <t>Crayon TiTi 24w putar pendek</t>
  </si>
  <si>
    <t>20 ls</t>
  </si>
  <si>
    <t>Cutter Kenko 918c</t>
  </si>
  <si>
    <t>24 pc</t>
  </si>
  <si>
    <t>100 pc</t>
  </si>
  <si>
    <t xml:space="preserve">Expanding fille JK 2638 </t>
  </si>
  <si>
    <t>40 pc</t>
  </si>
  <si>
    <t>Garisan 30cm Kenko F4 (1 box=120)</t>
  </si>
  <si>
    <t>20 box</t>
  </si>
  <si>
    <t>Garisan besi 60 cm Kenko</t>
  </si>
  <si>
    <t>10 ls</t>
  </si>
  <si>
    <t>Gunting Kenko SC 838</t>
  </si>
  <si>
    <t>800 pc</t>
  </si>
  <si>
    <t>Jangka JK MS 402</t>
  </si>
  <si>
    <t>360 pc</t>
  </si>
  <si>
    <t>Jangka JK MS 406</t>
  </si>
  <si>
    <t>120 pc</t>
  </si>
  <si>
    <t>L Leaf B5 100 JK</t>
  </si>
  <si>
    <t>80 pc</t>
  </si>
  <si>
    <t>L Leaf JA A5 50</t>
  </si>
  <si>
    <t>L Leaf JA B5 50</t>
  </si>
  <si>
    <t>192 pc</t>
  </si>
  <si>
    <t>Label LB 1LY (1brs) JK (titip) K</t>
  </si>
  <si>
    <t>Lem Kenko GT 406</t>
  </si>
  <si>
    <t>24 ls</t>
  </si>
  <si>
    <t>36 box</t>
  </si>
  <si>
    <t>54 box</t>
  </si>
  <si>
    <t>Lem super glue SG 03 Kenko</t>
  </si>
  <si>
    <t>50 card</t>
  </si>
  <si>
    <t>PC 0717-5-30 A/D Kenko</t>
  </si>
  <si>
    <t>PC Kenko 2160p AGE</t>
  </si>
  <si>
    <t>PC Kenko 2180 MG</t>
  </si>
  <si>
    <t>Pocket note Kenko 404</t>
  </si>
  <si>
    <t>6 ls</t>
  </si>
  <si>
    <t>Pushpin Kenko PN 30</t>
  </si>
  <si>
    <t>48 ls</t>
  </si>
  <si>
    <t>PW JK Cp 102 pendek</t>
  </si>
  <si>
    <t>72 ls</t>
  </si>
  <si>
    <t>Spidol Kenko H lighter win liner K</t>
  </si>
  <si>
    <t>Spidol Kenko Marker M lepasan</t>
  </si>
  <si>
    <t>Spidol Kenko Marker PM 700 M</t>
  </si>
  <si>
    <t>60 ls</t>
  </si>
  <si>
    <t>Spidol Kenko Marker WM 700 B/ M Whiteboard</t>
  </si>
  <si>
    <t>Stabillo Kenko High Winner kuning</t>
  </si>
  <si>
    <t>864 pc</t>
  </si>
  <si>
    <t>Stampad JK no 2</t>
  </si>
  <si>
    <t>144 pc</t>
  </si>
  <si>
    <t>Stip JK Pen MER-01</t>
  </si>
  <si>
    <t>Stip Kenko 20 ht</t>
  </si>
  <si>
    <t>50 pk</t>
  </si>
  <si>
    <t>Stip Kenko ER 36 Batik</t>
  </si>
  <si>
    <t>40 box</t>
  </si>
  <si>
    <t>Tas 3234 paradise JK</t>
  </si>
  <si>
    <t>36 ls</t>
  </si>
  <si>
    <t>Tipe-ex Kenko 306</t>
  </si>
  <si>
    <t>Tipe-ex Kenko KE-01</t>
  </si>
  <si>
    <t>CTN</t>
  </si>
  <si>
    <t>Abjad "D &amp; R" 260 Kcl</t>
  </si>
  <si>
    <t>Abjad Magnit K B 8125</t>
  </si>
  <si>
    <t>Acrylic 15 x 21</t>
  </si>
  <si>
    <t>Acrylic 7 x 10</t>
  </si>
  <si>
    <t>288 pc</t>
  </si>
  <si>
    <t>Acrylic 8 x 20</t>
  </si>
  <si>
    <t>Acrylic 8 x 25</t>
  </si>
  <si>
    <t>Acrylic 8 x 30</t>
  </si>
  <si>
    <t>Acrylic Marries 818/ 18w</t>
  </si>
  <si>
    <t>3 ls</t>
  </si>
  <si>
    <t>Acrylic NT 21X30</t>
  </si>
  <si>
    <t>Acrylic NT 7X20</t>
  </si>
  <si>
    <t>Acrylic NT 7X25</t>
  </si>
  <si>
    <t>Acrylic NT 7X30</t>
  </si>
  <si>
    <t>Acrylic TF 001</t>
  </si>
  <si>
    <t>Acrylic TF 002</t>
  </si>
  <si>
    <t>Address 107 Rapico</t>
  </si>
  <si>
    <t>100 ls</t>
  </si>
  <si>
    <t>Address Fancy Pkc Holo 106</t>
  </si>
  <si>
    <t>784 ls</t>
  </si>
  <si>
    <t>Address Fancy Pkc tdk Holo 106</t>
  </si>
  <si>
    <t>200 ls</t>
  </si>
  <si>
    <t>Address Fancy WTP Holo 106</t>
  </si>
  <si>
    <t>500 ls</t>
  </si>
  <si>
    <t>Address Hk Mill 2000</t>
  </si>
  <si>
    <t>230 ls</t>
  </si>
  <si>
    <t>Address Kaca X-1002 + Indeks</t>
  </si>
  <si>
    <t>42 ls</t>
  </si>
  <si>
    <t>Address Magnit 056 Gant kunci</t>
  </si>
  <si>
    <t>125 ls</t>
  </si>
  <si>
    <t>Address Magnit 058 bsr</t>
  </si>
  <si>
    <t>Address Magnit Artis Hongkong</t>
  </si>
  <si>
    <t>50 ls</t>
  </si>
  <si>
    <t>Address Magnit F4+Gant kunci</t>
  </si>
  <si>
    <t>1200 pc</t>
  </si>
  <si>
    <t>Address Magnit Hk B-5372 Wrn</t>
  </si>
  <si>
    <t>500 pc</t>
  </si>
  <si>
    <t>Address Magnit Kcl WTP</t>
  </si>
  <si>
    <t>Address Magnit Pkc (lie) Kcl(5)/ Tg(5)</t>
  </si>
  <si>
    <t>Address Magnit Pkc Bsr (lie)</t>
  </si>
  <si>
    <t>96 ls</t>
  </si>
  <si>
    <t>Address Magnit Pkc Bsr (mmas)</t>
  </si>
  <si>
    <t>1000 pc</t>
  </si>
  <si>
    <t>Address Magnit Tal Hk(3)/ BR(2) Bsr</t>
  </si>
  <si>
    <t>Address Magnit Tam Hk(6)/ DNY(4)/ BR(6) Bsr</t>
  </si>
  <si>
    <t>Address Magnit Tg WTP</t>
  </si>
  <si>
    <t>Address Telp Mmoro A-060/ 8016(1)/ A-062/ 8012(1)</t>
  </si>
  <si>
    <t>90 ls</t>
  </si>
  <si>
    <t>Agenda 082/ 90k no 8390</t>
  </si>
  <si>
    <t>380 pc</t>
  </si>
  <si>
    <t>270 pc</t>
  </si>
  <si>
    <t>Agenda 22k (BA 22k)</t>
  </si>
  <si>
    <t>Agenda 2960</t>
  </si>
  <si>
    <t>Agenda 32k (BA 32k) Kunci B</t>
  </si>
  <si>
    <t>300 pc</t>
  </si>
  <si>
    <t>Agenda 5212</t>
  </si>
  <si>
    <t>200 pc</t>
  </si>
  <si>
    <t>Agenda Batik</t>
  </si>
  <si>
    <t>Agenda CK polos</t>
  </si>
  <si>
    <t>Agenda JB 2932</t>
  </si>
  <si>
    <t>Agenda JB 6132</t>
  </si>
  <si>
    <t>Agenda JB 6160/ 60k</t>
  </si>
  <si>
    <t>Alphabet huruf ABC 8714</t>
  </si>
  <si>
    <t>456 pc</t>
  </si>
  <si>
    <t>Alphabet Huruf ABC 8715</t>
  </si>
  <si>
    <t>Alphabet Magnetic letter/ Huruf</t>
  </si>
  <si>
    <t>400 pc</t>
  </si>
  <si>
    <t>Alphabet Magnetic number/ Angka</t>
  </si>
  <si>
    <t>Alphabet magnit Angka Ak 18/ 026</t>
  </si>
  <si>
    <t>Alphabet magnit Huruf Ak 17/ 005</t>
  </si>
  <si>
    <t>Amplop BE 55</t>
  </si>
  <si>
    <t>Amplop Data BT 53</t>
  </si>
  <si>
    <t>Amplop data gasta GD 57</t>
  </si>
  <si>
    <t>Amplop Data microtop CF 57</t>
  </si>
  <si>
    <t>240 pc</t>
  </si>
  <si>
    <t>Amplop Data Tesla TS 55 batik</t>
  </si>
  <si>
    <t>Amplop Data/ Map gasta GF56</t>
  </si>
  <si>
    <t>Amplop F54</t>
  </si>
  <si>
    <t>80 ls</t>
  </si>
  <si>
    <t>Amplop gasta CE 56</t>
  </si>
  <si>
    <t>360 ls</t>
  </si>
  <si>
    <t>Amplop gasta FC 56</t>
  </si>
  <si>
    <t>30 ls</t>
  </si>
  <si>
    <t>Amplop gasta GD 56</t>
  </si>
  <si>
    <t>Amplop hutang piutang</t>
  </si>
  <si>
    <t>Amplop KD 865/ B5</t>
  </si>
  <si>
    <t>Amplop polos 307 Tali</t>
  </si>
  <si>
    <t>1200 bh</t>
  </si>
  <si>
    <t>Amplop/ Data envelope DE A4</t>
  </si>
  <si>
    <t>576 pc</t>
  </si>
  <si>
    <t>Amplop/ map Data FC 53</t>
  </si>
  <si>
    <t>600 pc</t>
  </si>
  <si>
    <t>Amplop/ map Data microtop KD 861</t>
  </si>
  <si>
    <t>Amplop/ map gasta BM 53</t>
  </si>
  <si>
    <t>Amplop/ map gasta BM 56</t>
  </si>
  <si>
    <t>Amplop/ map gasta CF 56</t>
  </si>
  <si>
    <t>Amplop/ map Tesla batik BT 53 S</t>
  </si>
  <si>
    <t>660 pc</t>
  </si>
  <si>
    <t>Asahan 006 Ikan (48)</t>
  </si>
  <si>
    <t>1440 pc</t>
  </si>
  <si>
    <t>Asahan 101-103 PH (1x24)</t>
  </si>
  <si>
    <t>48 box</t>
  </si>
  <si>
    <t>Asahan 18107</t>
  </si>
  <si>
    <t>Asahan 20160 (42)</t>
  </si>
  <si>
    <t>Asahan 3006 pesawat (45)</t>
  </si>
  <si>
    <t>48 pot</t>
  </si>
  <si>
    <t>Asahan 346 (48)</t>
  </si>
  <si>
    <t>90 box</t>
  </si>
  <si>
    <t>Asahan 3852 (12)</t>
  </si>
  <si>
    <t>64 box</t>
  </si>
  <si>
    <t>Asahan 387 Hipo</t>
  </si>
  <si>
    <t>Asahan 3in1 3281 Frozen lancip</t>
  </si>
  <si>
    <t>Asahan 51102</t>
  </si>
  <si>
    <t>60 box</t>
  </si>
  <si>
    <t>Asahan 601</t>
  </si>
  <si>
    <t>Asahan 62 2169 (48)</t>
  </si>
  <si>
    <t>96 box</t>
  </si>
  <si>
    <t>Asahan 653</t>
  </si>
  <si>
    <t>1152 pc</t>
  </si>
  <si>
    <t>Asahan 6611 6619/ 2pc (27)</t>
  </si>
  <si>
    <t>Asahan 7528 botol</t>
  </si>
  <si>
    <t>24 botol</t>
  </si>
  <si>
    <t>Asahan 859 Cangkir (12)</t>
  </si>
  <si>
    <t>5 grs</t>
  </si>
  <si>
    <t>Asahan 888 H (24)</t>
  </si>
  <si>
    <t>Asahan 888 K(3)</t>
  </si>
  <si>
    <t>Asahan 888E</t>
  </si>
  <si>
    <t>Asahan 9102 bubble(24)</t>
  </si>
  <si>
    <t>60 pot</t>
  </si>
  <si>
    <t>Asahan B 752 (1x24 pc)</t>
  </si>
  <si>
    <t>Asahan Bear 839</t>
  </si>
  <si>
    <t>Asahan Bulat Disney 1083 3D (24)</t>
  </si>
  <si>
    <t>Asahan Car mic color 351 (30)</t>
  </si>
  <si>
    <t>Asahan CC 215</t>
  </si>
  <si>
    <t>144 set</t>
  </si>
  <si>
    <t>Asahan Changli CL 161-2 Hole</t>
  </si>
  <si>
    <t>Asahan CL 106</t>
  </si>
  <si>
    <t>Asahan CL 135/ mini (72)</t>
  </si>
  <si>
    <t>Asahan CL-113/2H 1x48</t>
  </si>
  <si>
    <t>30 box</t>
  </si>
  <si>
    <t>Asahan CLI - 4581 pinguin (24)</t>
  </si>
  <si>
    <t>Asahan dinosaurus 8188</t>
  </si>
  <si>
    <t>1728 pc</t>
  </si>
  <si>
    <t>Asahan DMS 024</t>
  </si>
  <si>
    <t>Asahan DMS 030(36)</t>
  </si>
  <si>
    <t>Asahan DMS 038</t>
  </si>
  <si>
    <t>Asahan DY - 358 HP (1x48)</t>
  </si>
  <si>
    <t>24 box</t>
  </si>
  <si>
    <t>Asahan FA 15003 (36)</t>
  </si>
  <si>
    <t>120 tabung</t>
  </si>
  <si>
    <t>Asahan FA 1618-24</t>
  </si>
  <si>
    <t>72 Tabung</t>
  </si>
  <si>
    <t>Asahan FC - 2258 Otopet</t>
  </si>
  <si>
    <t>Asahan G2 405 (36)</t>
  </si>
  <si>
    <t>32 pk</t>
  </si>
  <si>
    <t>Asahan GC 208/ PH/ Dot Disney 1 box (30 pc)</t>
  </si>
  <si>
    <t>Asahan GZ.469</t>
  </si>
  <si>
    <t>48 pc</t>
  </si>
  <si>
    <t>Asahan H 100 (48)</t>
  </si>
  <si>
    <t>Asahan H 200 (48)</t>
  </si>
  <si>
    <t>Asahan Hati S 1382</t>
  </si>
  <si>
    <t>Asahan Hippo X357</t>
  </si>
  <si>
    <t>135 ls</t>
  </si>
  <si>
    <t>Asahan Hk C15-190</t>
  </si>
  <si>
    <t>Asahan HT 032 Prangko Barbie(1)/ 033 Barbie(1)</t>
  </si>
  <si>
    <t>320 ls</t>
  </si>
  <si>
    <t>Asahan JX 3749 (24)</t>
  </si>
  <si>
    <t>Asahan Kayu A-163 (12)</t>
  </si>
  <si>
    <t>Asahan Kerang/ Ikan 29-4 bening/ BE-28 (SM)</t>
  </si>
  <si>
    <t>Asahan kereta api kayu</t>
  </si>
  <si>
    <t>80 box</t>
  </si>
  <si>
    <t>Asahan KFC</t>
  </si>
  <si>
    <t>Asahan KM 9088D/ 2 Hole</t>
  </si>
  <si>
    <t>960 pc</t>
  </si>
  <si>
    <t xml:space="preserve">Asahan KM 9105 F/ FR </t>
  </si>
  <si>
    <t>Asahan Lokomotif 2535</t>
  </si>
  <si>
    <t>Asahan Meja 004 blk</t>
  </si>
  <si>
    <t>Asahan Meja 0613</t>
  </si>
  <si>
    <t>Asahan Meja 0618</t>
  </si>
  <si>
    <t>Asahan Meja 0619 Tank</t>
  </si>
  <si>
    <t>Asahan Meja 1001</t>
  </si>
  <si>
    <t>Asahan Meja 1F YF 9103</t>
  </si>
  <si>
    <t>Asahan meja 5528</t>
  </si>
  <si>
    <t>180 pc</t>
  </si>
  <si>
    <t>Asahan Meja 601 MM</t>
  </si>
  <si>
    <t>Asahan Meja 610</t>
  </si>
  <si>
    <t>Asahan Meja 612</t>
  </si>
  <si>
    <t>36 pc</t>
  </si>
  <si>
    <t>Asahan meja 615</t>
  </si>
  <si>
    <t>Asahan Meja 6516 Piglet</t>
  </si>
  <si>
    <t>Asahan meja 7913</t>
  </si>
  <si>
    <t>Asahan Meja 7922 blk</t>
  </si>
  <si>
    <t>Asahan Meja 7923</t>
  </si>
  <si>
    <t>Asahan Meja 8004 A motif</t>
  </si>
  <si>
    <t>Asahan Meja 8005 A</t>
  </si>
  <si>
    <t>Asahan Meja 826 kotak motif</t>
  </si>
  <si>
    <t>Asahan Meja 8621 Dragon</t>
  </si>
  <si>
    <t>Asahan meja 8803</t>
  </si>
  <si>
    <t>Asahan Meja 8808A blk</t>
  </si>
  <si>
    <t>Asahan Meja 9163</t>
  </si>
  <si>
    <t>Asahan Meja A002</t>
  </si>
  <si>
    <t>Asahan Meja CL 204</t>
  </si>
  <si>
    <t>Asahan Meja S 227 Telephone</t>
  </si>
  <si>
    <t>Asahan Meja S 229 EGG</t>
  </si>
  <si>
    <t>Asahan Meja S 5226</t>
  </si>
  <si>
    <t>Asahan Meja S 5227</t>
  </si>
  <si>
    <t>Asahan meja S233</t>
  </si>
  <si>
    <t>Asahan Meja S530</t>
  </si>
  <si>
    <t>Asahan Meja S558</t>
  </si>
  <si>
    <t>Asahan Meja SX 0057</t>
  </si>
  <si>
    <t>Asahan Meja TG 3081</t>
  </si>
  <si>
    <t>Asahan Meja XC S223</t>
  </si>
  <si>
    <t>Asahan Meja XM 8005</t>
  </si>
  <si>
    <t>Asahan Meja XM 8909</t>
  </si>
  <si>
    <t>Asahan Mono 908 (1x32)</t>
  </si>
  <si>
    <t>Asahan P 527 (48)</t>
  </si>
  <si>
    <t>Asahan pensil K 2177</t>
  </si>
  <si>
    <t>Asahan pensil TF 987</t>
  </si>
  <si>
    <t>Asahan pot 8022 (24)</t>
  </si>
  <si>
    <t xml:space="preserve">Asahan pot R 3009 (54) </t>
  </si>
  <si>
    <t>40 pot</t>
  </si>
  <si>
    <t>54 pc</t>
  </si>
  <si>
    <t>Asahan R 6024 (48)</t>
  </si>
  <si>
    <t>Asahan RC 6008</t>
  </si>
  <si>
    <t>128 ls</t>
  </si>
  <si>
    <t>Asahan RC 8042</t>
  </si>
  <si>
    <t>Asahan RC 8060/ 2H (24)</t>
  </si>
  <si>
    <t>Asahan RC 847 (24)</t>
  </si>
  <si>
    <t>Asahan Remcai 894</t>
  </si>
  <si>
    <t>Asahan Remcai RC 6016</t>
  </si>
  <si>
    <t>Asahan Remcai RC 700</t>
  </si>
  <si>
    <t>Asahan SC 201</t>
  </si>
  <si>
    <t>Asahan SC 6023</t>
  </si>
  <si>
    <t>Asahan SC 6029</t>
  </si>
  <si>
    <t>Asahan SC 6029/ 2H (48)</t>
  </si>
  <si>
    <t>Asahan SC 621 (48)</t>
  </si>
  <si>
    <t>Asahan SH 203 (24)</t>
  </si>
  <si>
    <t>120 pot</t>
  </si>
  <si>
    <t>Asahan SH 324 jos (48)</t>
  </si>
  <si>
    <t>90 pot</t>
  </si>
  <si>
    <t>Asahan SH 6512 oval Apple Bear (1 box=20)</t>
  </si>
  <si>
    <t>480 pc</t>
  </si>
  <si>
    <t>Asahan SP-720 Tabung Coller (1x24)</t>
  </si>
  <si>
    <t>Asahan SR 870B (72)</t>
  </si>
  <si>
    <t>72 box</t>
  </si>
  <si>
    <t>Asahan T334 Smile (60 pc)</t>
  </si>
  <si>
    <t>36 pot</t>
  </si>
  <si>
    <t>Asahan tabung SP 8865 Ikan</t>
  </si>
  <si>
    <t>45 box x 48 pc</t>
  </si>
  <si>
    <t>Asahan Tas H Potter 378 E (48)</t>
  </si>
  <si>
    <t>58 box</t>
  </si>
  <si>
    <t>Asahan Thomas tabung 9938</t>
  </si>
  <si>
    <t>150 box</t>
  </si>
  <si>
    <t>Asahan Tiko 327 Camera (24)</t>
  </si>
  <si>
    <t>Asahan Tiko 544 (24)</t>
  </si>
  <si>
    <t>Asahan Topi LY-804 (36)</t>
  </si>
  <si>
    <t>Asahan Toples (50)</t>
  </si>
  <si>
    <t>2400 pc</t>
  </si>
  <si>
    <t>Asahan Toples TPL 5-27</t>
  </si>
  <si>
    <t>Asahan TR 340/ GS 340 (24)</t>
  </si>
  <si>
    <t>Asahan TR 372 (48)</t>
  </si>
  <si>
    <t>17 box</t>
  </si>
  <si>
    <t>Asahan TT 906 (60)</t>
  </si>
  <si>
    <t>Asahan TT 910 (48)</t>
  </si>
  <si>
    <t>Asahan TTX-815 (12)</t>
  </si>
  <si>
    <t>Asahan TX-819 tikus (24)</t>
  </si>
  <si>
    <t>Asahan XL 376 aircraft (36)</t>
  </si>
  <si>
    <t>Asahan Y 8189</t>
  </si>
  <si>
    <t>96 Tab</t>
  </si>
  <si>
    <t>Balon angka Lka 3200</t>
  </si>
  <si>
    <t>Balon BL 10010</t>
  </si>
  <si>
    <t>Balon BL 100178 M/ P</t>
  </si>
  <si>
    <t>Balon BL 100192</t>
  </si>
  <si>
    <t>Balon BL 1002</t>
  </si>
  <si>
    <t>Balon BL 10022</t>
  </si>
  <si>
    <t>Balon BL 10023</t>
  </si>
  <si>
    <t>Balon BL 10025</t>
  </si>
  <si>
    <t>Balon BL 1003</t>
  </si>
  <si>
    <t>Balon BL 1005</t>
  </si>
  <si>
    <t>Balon BL 1006</t>
  </si>
  <si>
    <t>Balon BL 1007</t>
  </si>
  <si>
    <t>Balon BL 1008</t>
  </si>
  <si>
    <t>Balon BL 10082</t>
  </si>
  <si>
    <t>Balon BL 1009</t>
  </si>
  <si>
    <t>Balon BL 10092</t>
  </si>
  <si>
    <t>Balon Bulan bintang BL 1808</t>
  </si>
  <si>
    <t>Balon Double BL 2402</t>
  </si>
  <si>
    <t>Balon Foil metallik angka BFOIA</t>
  </si>
  <si>
    <t>2000 pc</t>
  </si>
  <si>
    <t>Balon FS love love LKF 3200 M11</t>
  </si>
  <si>
    <t>Balon FS Mickey LKF 3200 M3</t>
  </si>
  <si>
    <t>Balon LMP 2200</t>
  </si>
  <si>
    <t>Balon metalik HB LMS 2800 HB</t>
  </si>
  <si>
    <t>Balon metalik LKM 2800</t>
  </si>
  <si>
    <t>Balon metalik Yoeker (20)</t>
  </si>
  <si>
    <t>100 Disp</t>
  </si>
  <si>
    <t>Balon mickey Kcl (20)</t>
  </si>
  <si>
    <t>150 Disp</t>
  </si>
  <si>
    <t>Balon Tata Surya KS 1222</t>
  </si>
  <si>
    <t>80 pk</t>
  </si>
  <si>
    <t>100 disp</t>
  </si>
  <si>
    <t>Balon Zodiak 2260</t>
  </si>
  <si>
    <t>Bando King (Raja) mix gold/ silver</t>
  </si>
  <si>
    <t>Bando King (Ratu) gold</t>
  </si>
  <si>
    <t>Banner Ballet B312 BS</t>
  </si>
  <si>
    <t>Bensia 06 LMH 4M-3 Hati metalik pendek</t>
  </si>
  <si>
    <t>Bensia 2C BTS 128</t>
  </si>
  <si>
    <t>Bensia 905</t>
  </si>
  <si>
    <t>Bensia 9935 pluit (42)</t>
  </si>
  <si>
    <t>Bensia 9938 Cermin Kaca (32)</t>
  </si>
  <si>
    <t>Bensia 9939 A (Faktur) 32</t>
  </si>
  <si>
    <t>Bensia 9939 Dadu (32)</t>
  </si>
  <si>
    <t>Bensia BAEA 009 (1x50)</t>
  </si>
  <si>
    <t>Bensia CYD3-1 Smile</t>
  </si>
  <si>
    <t>1200 set</t>
  </si>
  <si>
    <t>Bensia CYD3-5 Angel 0322</t>
  </si>
  <si>
    <t>Bensia Dadu SF 9939A</t>
  </si>
  <si>
    <t>Bensia Dollar</t>
  </si>
  <si>
    <t>12 grs</t>
  </si>
  <si>
    <t>Bensia pluit 9925 A</t>
  </si>
  <si>
    <t>Bensia SF 9925 A (Pluit 42 F)</t>
  </si>
  <si>
    <t>Bensia SF 9925 B (Tangan 42 F)</t>
  </si>
  <si>
    <t>Bensia SF 9925 C (Biasa)</t>
  </si>
  <si>
    <t>38 box</t>
  </si>
  <si>
    <t>Bensia SF 9925 C (Faktur)</t>
  </si>
  <si>
    <t>Bensia SF 9925 C (Sendok 42 Biasa)</t>
  </si>
  <si>
    <t>Bensia ZC 105 pluit</t>
  </si>
  <si>
    <t>Bensia ZC 131 Fan (30 Box) isi 48</t>
  </si>
  <si>
    <t>Bensia ZC 9937 (50)</t>
  </si>
  <si>
    <t>384 pc</t>
  </si>
  <si>
    <t>Bk ASB Kwarto</t>
  </si>
  <si>
    <t>Bk Diary 1273</t>
  </si>
  <si>
    <t>Bk Diary 1277</t>
  </si>
  <si>
    <t>Bk mewarnai &amp; cerita miring</t>
  </si>
  <si>
    <t>Bk mewarnai 21x29 B</t>
  </si>
  <si>
    <t>Bk mewarnai A5/ Full color</t>
  </si>
  <si>
    <t>Bk mewarnai ART 8 design (32x50)</t>
  </si>
  <si>
    <t>1600 pc</t>
  </si>
  <si>
    <t>Bk mewarnai ART A4 (8 design)</t>
  </si>
  <si>
    <t>900 pc</t>
  </si>
  <si>
    <t>Bk mewarnai BT 21</t>
  </si>
  <si>
    <t>Bk mewarnai HTL 600-650</t>
  </si>
  <si>
    <t>160 ls</t>
  </si>
  <si>
    <t>Bk mewarnai jumbo kode 8A4-1</t>
  </si>
  <si>
    <t>Bk Spiral Gliter Happy Cherub G-12 (1 Pk=6)/ A-017 polos</t>
  </si>
  <si>
    <t>Bk Spiral X-019 MM Gliter(3)/ 052 Hk(5)</t>
  </si>
  <si>
    <t>Bk Spiral X-053 MM timbul</t>
  </si>
  <si>
    <t>Bk/ Diary 1047</t>
  </si>
  <si>
    <t>Bk/ NB A 318B(1)</t>
  </si>
  <si>
    <t>Bk/ NB A 326K(5)/ A 343K(1)</t>
  </si>
  <si>
    <t>Bk/ NB A 331B</t>
  </si>
  <si>
    <t>Bk/ NB A 342K</t>
  </si>
  <si>
    <t>Bk/ NB Kancing A5 Dsy</t>
  </si>
  <si>
    <t>210 pc</t>
  </si>
  <si>
    <t>Bk/ NB Spiral 6650/ 6450 (A6)</t>
  </si>
  <si>
    <t>Bk/ NB Spiral A6-120 Tab</t>
  </si>
  <si>
    <t>Block Note/ NB A4</t>
  </si>
  <si>
    <t>BN 7102 A5-20</t>
  </si>
  <si>
    <t>BN A5 Bo.164</t>
  </si>
  <si>
    <t>BN A5 Diyuan DW.A5-03</t>
  </si>
  <si>
    <t>BN A5 ETJ</t>
  </si>
  <si>
    <t>BN A5 Fancy 0913 (Minion)</t>
  </si>
  <si>
    <t>BN A5 Rabbit/ koala</t>
  </si>
  <si>
    <t>66 pc</t>
  </si>
  <si>
    <t>BN B5 warna koala</t>
  </si>
  <si>
    <t>BN S 032k - S002 PR</t>
  </si>
  <si>
    <t>296 pc</t>
  </si>
  <si>
    <t>BN Slip A5 Sika Campus</t>
  </si>
  <si>
    <t>BNL A2560-37/38/ A5 besar</t>
  </si>
  <si>
    <t>BNS XB 72k 1273</t>
  </si>
  <si>
    <t>BNS XB 72k 1352</t>
  </si>
  <si>
    <t>BNS XB 72k 1400</t>
  </si>
  <si>
    <t>320 pc</t>
  </si>
  <si>
    <t>BNS XQ 95k 415/ 440</t>
  </si>
  <si>
    <t>BNS XQ 95k 500/ 511</t>
  </si>
  <si>
    <t>BNT 2560-45</t>
  </si>
  <si>
    <t>Box file enter kcg Ht(1)/ B(1)</t>
  </si>
  <si>
    <t>Box file Microtop A.618/ 3 susun</t>
  </si>
  <si>
    <t>Box file Microtop A.648/ 4 susun</t>
  </si>
  <si>
    <t>Box file V Tech</t>
  </si>
  <si>
    <t>Bp 0218 Sekuter (48)</t>
  </si>
  <si>
    <t>Bp 0908/ S3 Biru (36)</t>
  </si>
  <si>
    <t>Bp 0929</t>
  </si>
  <si>
    <t>Bp 10w Smurf(1)/ 4w Smurf(1)</t>
  </si>
  <si>
    <t>Bp 1120 kaki</t>
  </si>
  <si>
    <t>Bp 116 (36)</t>
  </si>
  <si>
    <t>Bp 12/ on off M mouse</t>
  </si>
  <si>
    <t>Bp 1890 jamur</t>
  </si>
  <si>
    <t>18 box</t>
  </si>
  <si>
    <t>Bp 2028</t>
  </si>
  <si>
    <t>Bp 2313</t>
  </si>
  <si>
    <t>Bp 2319 (1)/ 9809 (3)</t>
  </si>
  <si>
    <t>Bp 2325 (1)</t>
  </si>
  <si>
    <t>Bp 2326 (2)/ 9928 (3)</t>
  </si>
  <si>
    <t>Bp 25001</t>
  </si>
  <si>
    <t>Bp 2628</t>
  </si>
  <si>
    <t>Bp 2710 tentara</t>
  </si>
  <si>
    <t>Bp 2710 tentara (48)</t>
  </si>
  <si>
    <t>16 box</t>
  </si>
  <si>
    <t>Bp 2725</t>
  </si>
  <si>
    <t>Bp 2731</t>
  </si>
  <si>
    <t>Bp 3028 love straw (7=18 box/ 1= 21 box) 1x48</t>
  </si>
  <si>
    <t>Bp 3333 gelas + pedang</t>
  </si>
  <si>
    <t>Bp 3653 kuda (48)</t>
  </si>
  <si>
    <t>Bp 380 (1x36)</t>
  </si>
  <si>
    <t>Bp 389 AB (1x36)</t>
  </si>
  <si>
    <t>Bp 4W box (P1081)</t>
  </si>
  <si>
    <t>108 ls</t>
  </si>
  <si>
    <t>Bp 506</t>
  </si>
  <si>
    <t>Bp 6 warna HK 6060 (24)</t>
  </si>
  <si>
    <t>Bp 6653</t>
  </si>
  <si>
    <t>Bp 680 diamond Hati (48)</t>
  </si>
  <si>
    <t>Bp 68003 apel</t>
  </si>
  <si>
    <t>Bp 688/ S3 Biru (30)</t>
  </si>
  <si>
    <t>32 box</t>
  </si>
  <si>
    <t>Bp 6w 6767 sika</t>
  </si>
  <si>
    <t>Bp 6w MIX karakter 6 gambar</t>
  </si>
  <si>
    <t>1296 pc</t>
  </si>
  <si>
    <t>Bp 7035</t>
  </si>
  <si>
    <t>192 ls</t>
  </si>
  <si>
    <t>Bp 7054</t>
  </si>
  <si>
    <t>Bp 7064</t>
  </si>
  <si>
    <t>Bp 7067</t>
  </si>
  <si>
    <t>Bp 789</t>
  </si>
  <si>
    <t>Bp 82018 garukan/ rabbit</t>
  </si>
  <si>
    <t>Bp 8646</t>
  </si>
  <si>
    <t>Bp 8813 bebek (48)</t>
  </si>
  <si>
    <t>Bp 8889 hati</t>
  </si>
  <si>
    <t>Bp 8W megan</t>
  </si>
  <si>
    <t>Bp 9799</t>
  </si>
  <si>
    <t>Bp 9892</t>
  </si>
  <si>
    <t>Bp 9938</t>
  </si>
  <si>
    <t>240 ls</t>
  </si>
  <si>
    <t>Bp AODM 020 Ht</t>
  </si>
  <si>
    <t>Bp AODM 021 Faktur</t>
  </si>
  <si>
    <t>Bp AODM 911</t>
  </si>
  <si>
    <t>Bp Aopo 335 htm (24)</t>
  </si>
  <si>
    <t>Bp Aopo 4506 B</t>
  </si>
  <si>
    <t>Bp art 3013</t>
  </si>
  <si>
    <t>5400 pc</t>
  </si>
  <si>
    <t>Bp ATM crystal</t>
  </si>
  <si>
    <t>20 grs</t>
  </si>
  <si>
    <t>Bp B-88</t>
  </si>
  <si>
    <t>Bp bellignafoss</t>
  </si>
  <si>
    <t>Bp bensia KMN 008/ 007</t>
  </si>
  <si>
    <t>Bp BF 8118/ 8w</t>
  </si>
  <si>
    <t>Bp bolang-baling 1 box 48</t>
  </si>
  <si>
    <t>Bp box 1000 K 1000</t>
  </si>
  <si>
    <t>Bp box ketapel AB 2921</t>
  </si>
  <si>
    <t>Bp cabe (G-103) + jepitan ret</t>
  </si>
  <si>
    <t>1392 pc</t>
  </si>
  <si>
    <t>Bp cabe (G-103) + jepitan ret (kng/Hj)</t>
  </si>
  <si>
    <t>Bp Cosh CS 8501</t>
  </si>
  <si>
    <t>Bp Cosh CS 8503</t>
  </si>
  <si>
    <t>Bp Cosh CS 8601</t>
  </si>
  <si>
    <t>Bp Cosh CS G 10</t>
  </si>
  <si>
    <t>Bp Cosh CS LS 919</t>
  </si>
  <si>
    <t>Bp Dbs GG 99</t>
  </si>
  <si>
    <t>Bp Deboss 550 + Refill</t>
  </si>
  <si>
    <t>Bp Design kepala AB kotak/ bulat</t>
  </si>
  <si>
    <t>Bp Doraemon 3008</t>
  </si>
  <si>
    <t>Bp elegant 1803</t>
  </si>
  <si>
    <t>Bp executive BM 300 merah</t>
  </si>
  <si>
    <t>Bp F001 030/12w glitermix</t>
  </si>
  <si>
    <t>Bp F4 AW 46/ 8018 (1x36)</t>
  </si>
  <si>
    <t>Bp Fancy 18888</t>
  </si>
  <si>
    <t>Bp Fancy AB besar 2638</t>
  </si>
  <si>
    <t>Bp Fancy ketapel tiup 2629A (5)/ AB tiup 2659 (4)</t>
  </si>
  <si>
    <t>Bp Football (1 box=24)</t>
  </si>
  <si>
    <t>Bp gel Debozz 0,7 530</t>
  </si>
  <si>
    <t>Bp gel TZ 1000</t>
  </si>
  <si>
    <t>Bp gel TZ 1002</t>
  </si>
  <si>
    <t>Bp Gell 013 (69030) hati+ mainan</t>
  </si>
  <si>
    <t>Bp Gell 0313</t>
  </si>
  <si>
    <t>Bp Gell 0910 boneka</t>
  </si>
  <si>
    <t>Bp Gell 1188</t>
  </si>
  <si>
    <t>Bp Gell 12w 2010M 19A</t>
  </si>
  <si>
    <t>Bp Gell 1518(1)</t>
  </si>
  <si>
    <t>Bp Gell 566</t>
  </si>
  <si>
    <t>Bp Gell 585</t>
  </si>
  <si>
    <t>Bp Gell 7013</t>
  </si>
  <si>
    <t>Bp Gell 7022 kunci</t>
  </si>
  <si>
    <t>Bp Gell 7026</t>
  </si>
  <si>
    <t>Bp Gell 7038</t>
  </si>
  <si>
    <t>Bp Gell 7039</t>
  </si>
  <si>
    <t>Bp Gell 7043</t>
  </si>
  <si>
    <t>Bp Gell 7045</t>
  </si>
  <si>
    <t>Bp Gell 7092</t>
  </si>
  <si>
    <t>Bp Gell 802(10)/ 803(10)</t>
  </si>
  <si>
    <t>Bp Gell 805(11)/ 806(9)</t>
  </si>
  <si>
    <t>Bp Gell 807</t>
  </si>
  <si>
    <t>Bp Gell 8853 segitiga bola</t>
  </si>
  <si>
    <t>Bp Gell 917/ 903</t>
  </si>
  <si>
    <t>Bp Gell 9518 tank air</t>
  </si>
  <si>
    <t>142 ls</t>
  </si>
  <si>
    <t>Bp Gell Aopo Gp 1895</t>
  </si>
  <si>
    <t>Bp Gell Aopo Gp-032 warna</t>
  </si>
  <si>
    <t>Bp Gell B155 (0366)</t>
  </si>
  <si>
    <t>Bp Gell elmo H(1) M(1)</t>
  </si>
  <si>
    <t>Bp Gell executive 169 (2)/ 777 (3)</t>
  </si>
  <si>
    <t>Bp Gell G 2036 biru</t>
  </si>
  <si>
    <t>Bp gell GLP SQ 01 12w</t>
  </si>
  <si>
    <t>Bp gell Gp 1016 gold</t>
  </si>
  <si>
    <t>Bp gell Gp 1016 silver</t>
  </si>
  <si>
    <t>Bp Gell Gp 956</t>
  </si>
  <si>
    <t>Bp Gell Gp 963</t>
  </si>
  <si>
    <t>Bp Gell Gramata H1(5)/ H2(13)</t>
  </si>
  <si>
    <t>Bp Gell Gramata H5</t>
  </si>
  <si>
    <t>Bp Gell HB k 510</t>
  </si>
  <si>
    <t>Bp gell HS 1215</t>
  </si>
  <si>
    <t>Bp Gell JD. 860 MMORO (70)</t>
  </si>
  <si>
    <t>Bp Gell jiausue 8 color (1 set = 8pc)</t>
  </si>
  <si>
    <t>200 set</t>
  </si>
  <si>
    <t>Bp Gell K 593</t>
  </si>
  <si>
    <t>Bp Gell microtop 808 Ht</t>
  </si>
  <si>
    <t>Bp Gell MP 1012 (4)</t>
  </si>
  <si>
    <t>Bp Gell MP 1118</t>
  </si>
  <si>
    <t>Bp Gell natto 8855 (1x48)</t>
  </si>
  <si>
    <t>Bp Gell Pong2 merah (1 dos=20)</t>
  </si>
  <si>
    <t>90 dos</t>
  </si>
  <si>
    <t>Bp Gell SanMao 2320</t>
  </si>
  <si>
    <t>Bp Gell SanMao 9578</t>
  </si>
  <si>
    <t>Bp Gell SanMao 9590(3)</t>
  </si>
  <si>
    <t>Bp Gell SanMao 9733(3)</t>
  </si>
  <si>
    <t>Bp Gell SanMao 9909</t>
  </si>
  <si>
    <t>Bp Gell Spray Gp-218</t>
  </si>
  <si>
    <t>Bp gell VC 1602 BTS</t>
  </si>
  <si>
    <t>Bp gliter 12w BDO29-12/ C14-144</t>
  </si>
  <si>
    <t>160 set</t>
  </si>
  <si>
    <t>Bp gliter 12w BDO49-12/ C14-147</t>
  </si>
  <si>
    <t>1920 pc</t>
  </si>
  <si>
    <t>Bp gliter 12w C11-33</t>
  </si>
  <si>
    <t>Bp gliter 12w K701 A(1)/ K 701(4)</t>
  </si>
  <si>
    <t>Bp Gp 1022</t>
  </si>
  <si>
    <t>Bp Gp 3139</t>
  </si>
  <si>
    <t>180 ls</t>
  </si>
  <si>
    <t>Bp Gp 609</t>
  </si>
  <si>
    <t>Bp Gp 7037</t>
  </si>
  <si>
    <t>Bp Hapus V 6791</t>
  </si>
  <si>
    <t>Bp Heroset 50</t>
  </si>
  <si>
    <t>Bp Hilltop HT 1020</t>
  </si>
  <si>
    <t>Bp Hk panjang (36)</t>
  </si>
  <si>
    <t>Bp Ht 590 balon tiup (3)/ MP 2131 ayunan demon (1 box 48) (1)</t>
  </si>
  <si>
    <t>Bp ikan tali</t>
  </si>
  <si>
    <t>Bp JB 273/ 1000</t>
  </si>
  <si>
    <t>Bp KG 1 B</t>
  </si>
  <si>
    <t>Bp light kitty hand</t>
  </si>
  <si>
    <t>Bp light princess hand</t>
  </si>
  <si>
    <t>20 gr</t>
  </si>
  <si>
    <t>Bp Manik 001 (1x60)</t>
  </si>
  <si>
    <t>Bp MD 104 tangan</t>
  </si>
  <si>
    <t>350 ls</t>
  </si>
  <si>
    <t>Bp Meja BPS 202 Foot</t>
  </si>
  <si>
    <t>Bp Milk 302 (36)</t>
  </si>
  <si>
    <t>Bp mini Gell Maxxist 133C</t>
  </si>
  <si>
    <t>24 gr</t>
  </si>
  <si>
    <t>Bp mini Gell Sparkle Gold</t>
  </si>
  <si>
    <t>Bp MM bening 300 Ma</t>
  </si>
  <si>
    <t>250 ls</t>
  </si>
  <si>
    <t>Bp MM butek 300 MB</t>
  </si>
  <si>
    <t>Bp Mobil Kombinasi Polos</t>
  </si>
  <si>
    <t>Bp MP 0206 kincir</t>
  </si>
  <si>
    <t>Bp MP 2105 minion</t>
  </si>
  <si>
    <t>Bp MP 6026 love</t>
  </si>
  <si>
    <t>Bp MP 60992 smurf 1x48</t>
  </si>
  <si>
    <t>Bp On-Off M Mouse</t>
  </si>
  <si>
    <t>288 ls</t>
  </si>
  <si>
    <t>Bp Ougier Rabbit</t>
  </si>
  <si>
    <t>Bp Pelangi 6611(2)/ 005(2)</t>
  </si>
  <si>
    <t>Bp Pelangi 9310</t>
  </si>
  <si>
    <t>Bp pen gliter lestari</t>
  </si>
  <si>
    <t>Bp pen TX 155</t>
  </si>
  <si>
    <t>Bp sepatu roda 084 (48)</t>
  </si>
  <si>
    <t>Bp SF -2991 two in one</t>
  </si>
  <si>
    <t>Bp Skyline S-6 Black</t>
  </si>
  <si>
    <t>Bp Smile 2038 (36)</t>
  </si>
  <si>
    <t>Bp Snoopy Bening 300 MA</t>
  </si>
  <si>
    <t>Bp ST 4005/ 5w+mech</t>
  </si>
  <si>
    <t>Bp Stand pen B 9212</t>
  </si>
  <si>
    <t>Bp Stick color Top Ht</t>
  </si>
  <si>
    <t>12 gr</t>
  </si>
  <si>
    <t>Bp Stick color Top light blue</t>
  </si>
  <si>
    <t>Bp Suling Butek 2856</t>
  </si>
  <si>
    <t>Bp tali 1835</t>
  </si>
  <si>
    <t>Bp tali PN 1001</t>
  </si>
  <si>
    <t>Bp Tekken warna pp 30</t>
  </si>
  <si>
    <t>Bp Terompet (48)</t>
  </si>
  <si>
    <t>Bp TF 228</t>
  </si>
  <si>
    <t>Bp TF 3115</t>
  </si>
  <si>
    <t>Bp TF 3135 batik blk</t>
  </si>
  <si>
    <t>Bp TF 344 batik</t>
  </si>
  <si>
    <t>Bp TF 719</t>
  </si>
  <si>
    <t>Bp TF 729</t>
  </si>
  <si>
    <t>Bp TG SG 09</t>
  </si>
  <si>
    <t>Bp Top 5559</t>
  </si>
  <si>
    <t>33 box</t>
  </si>
  <si>
    <t>Bp Trix 150</t>
  </si>
  <si>
    <t xml:space="preserve">Bp TT senter 6014 smurf </t>
  </si>
  <si>
    <t>Bp TX 152</t>
  </si>
  <si>
    <t>Bp Tylo F271 Fountainmarmer</t>
  </si>
  <si>
    <t>Bp USA TP</t>
  </si>
  <si>
    <t>Bp VC 529 A 200 Vanco</t>
  </si>
  <si>
    <t>Bp VC 600 SegiEmpat batik</t>
  </si>
  <si>
    <t>Bp Vtro 213 BT 21</t>
  </si>
  <si>
    <t>Bp Vtro 220 BTS</t>
  </si>
  <si>
    <t>Bp Vtro 223 BTS</t>
  </si>
  <si>
    <t>Bp WR Gp 112s 12w</t>
  </si>
  <si>
    <t>Bp XD 061H/ 5w+mech</t>
  </si>
  <si>
    <t>Bp XD 070 B10/ 3w</t>
  </si>
  <si>
    <t>Bp XDM 3017</t>
  </si>
  <si>
    <t>Bp XDM 3155</t>
  </si>
  <si>
    <t>Bp XDM 860</t>
  </si>
  <si>
    <t>Bp XDM Fancy 3124(1)/ 3125(1)</t>
  </si>
  <si>
    <t>Bp XDM Fancy 3126</t>
  </si>
  <si>
    <t>Bp XDM GP.851</t>
  </si>
  <si>
    <t>Bp XDM P213</t>
  </si>
  <si>
    <t>Bp Y L1000 HK panjang 1x48</t>
  </si>
  <si>
    <t>Bp Zhixin 2963</t>
  </si>
  <si>
    <t>Bp Zhixin ZH 101</t>
  </si>
  <si>
    <t>Bp Zhixin ZH 102</t>
  </si>
  <si>
    <t>Bp/ pen holder PH 909(4)</t>
  </si>
  <si>
    <t>Bp/ Vullpen 3081(1)/ 3083(1)/ 3095(2)</t>
  </si>
  <si>
    <t>Bp/ Vullpen 3096</t>
  </si>
  <si>
    <t>BTL A 2560-37/38 A5/30lb</t>
  </si>
  <si>
    <t>BTS 329-1A/ 6</t>
  </si>
  <si>
    <t>BTS 329-2 A5-100</t>
  </si>
  <si>
    <t>BTS 60 404</t>
  </si>
  <si>
    <t>BTS 60-404/A5-45 Depan</t>
  </si>
  <si>
    <t>BTS A680-08 (3)</t>
  </si>
  <si>
    <t>BTS B156/ A6 Index</t>
  </si>
  <si>
    <t>BTS gasta A5 80-12 Bola</t>
  </si>
  <si>
    <t>168 pc</t>
  </si>
  <si>
    <t>BTS gasta HA 32-8211/ A5-50 FR</t>
  </si>
  <si>
    <t>BTS gasta HA 32-8213/ A5-50 FR</t>
  </si>
  <si>
    <t>BTS NB A666/ A6</t>
  </si>
  <si>
    <t>252 pc</t>
  </si>
  <si>
    <t>BTS WZ A5 25100-64 w</t>
  </si>
  <si>
    <t>7 ls</t>
  </si>
  <si>
    <t>Buldog Clip 3 Dingli/ V Tech (24) 0024</t>
  </si>
  <si>
    <t>Buldog Clip 4 V tech (18) 0023</t>
  </si>
  <si>
    <t>Bulldog clip joss BC 0023 (4) ETJ</t>
  </si>
  <si>
    <t>Business file D file P</t>
  </si>
  <si>
    <t>Bussines file mardex</t>
  </si>
  <si>
    <t>Card DX 612 (13M Biru)</t>
  </si>
  <si>
    <t>Card DX 622 (10 Biru)</t>
  </si>
  <si>
    <t>Card DX 622 (eTJ) P(2)</t>
  </si>
  <si>
    <t>Card Dy 612 jos 10M</t>
  </si>
  <si>
    <t>Carry file Topla 8820 B</t>
  </si>
  <si>
    <t>Carry file Topla 8820 Hj</t>
  </si>
  <si>
    <t>Carry file Topla 8820 M(6)/ K(7)</t>
  </si>
  <si>
    <t>Carry file Topla 8820 putih</t>
  </si>
  <si>
    <t>Carry file Topla 8830 putih</t>
  </si>
  <si>
    <t>30 pc</t>
  </si>
  <si>
    <t>18 ls</t>
  </si>
  <si>
    <t>Catur magnit TNT AO32</t>
  </si>
  <si>
    <t>CD 3680 besar</t>
  </si>
  <si>
    <t>CD Bag bola TNT 274</t>
  </si>
  <si>
    <t>CD Bag Disney TNT 277</t>
  </si>
  <si>
    <t>Celengan L 8 House</t>
  </si>
  <si>
    <t>120 bh</t>
  </si>
  <si>
    <t>Celengan P 32 House</t>
  </si>
  <si>
    <t>Clear Holder 20 lb GM hijau</t>
  </si>
  <si>
    <t>Clear Holder 20 lb GM kuning</t>
  </si>
  <si>
    <t>Clear Holder 20 lb GM merah</t>
  </si>
  <si>
    <t>Clear holder 40 enter mix</t>
  </si>
  <si>
    <t>Clear Holder 60L Trambo/ snow peak</t>
  </si>
  <si>
    <t>Clear Holder A-lot 20 lbr Abu/Hj/Pink/Htm</t>
  </si>
  <si>
    <t>Clear Holder amanda F4 20 lb</t>
  </si>
  <si>
    <t xml:space="preserve">Clear Holder CH 020 UTN </t>
  </si>
  <si>
    <t xml:space="preserve">Clear Holder CH 040 UTN </t>
  </si>
  <si>
    <t xml:space="preserve">Clear Holder CH 060 UTN </t>
  </si>
  <si>
    <t xml:space="preserve">Clear Holder CH 080 UTN </t>
  </si>
  <si>
    <t>Clear Holder Huajie 60 lb Butek</t>
  </si>
  <si>
    <t>Clear Holder Huajie 60 lb Trans</t>
  </si>
  <si>
    <t>Clear holder jos 20</t>
  </si>
  <si>
    <t>Clear Holder jos 80 FL</t>
  </si>
  <si>
    <t>Clear Holder metal CH 840 A4</t>
  </si>
  <si>
    <t>Clear Holder metal CH 860 A4</t>
  </si>
  <si>
    <t>Clear Holder Snowpeak 20 lbr (Ungu/ Hj/Pink/ Orange)</t>
  </si>
  <si>
    <t>Clear Holder Tizo B(2)/ Hj(1)</t>
  </si>
  <si>
    <t>Clear Holder V-Tech VTF 20K Ht(1) Hj(4)</t>
  </si>
  <si>
    <t>Clip Board 303 (Clip Besar)</t>
  </si>
  <si>
    <t>8 ls</t>
  </si>
  <si>
    <t>Clip Board 307 S worry kecil</t>
  </si>
  <si>
    <t>Clip Board Fancy BB/ Barbie</t>
  </si>
  <si>
    <t>Clip Board Fancy Disney Holo</t>
  </si>
  <si>
    <t>Clip Board Fancy Love Holo</t>
  </si>
  <si>
    <t>Clip Board Fancy mika galaxy</t>
  </si>
  <si>
    <t>Clip Board Fancy MS 168 (Smart)</t>
  </si>
  <si>
    <t>15 ls</t>
  </si>
  <si>
    <t>Clip Board Fancy NT Topla</t>
  </si>
  <si>
    <t>Clip Board Folio Fancy SMM Deluxe</t>
  </si>
  <si>
    <t>Clip board holo 2 mk</t>
  </si>
  <si>
    <t xml:space="preserve">Clip Board kwalitas </t>
  </si>
  <si>
    <t>Clip Board kwalitas Fancy</t>
  </si>
  <si>
    <t>16 ls</t>
  </si>
  <si>
    <t>Clip Board mika batik</t>
  </si>
  <si>
    <t>Clip Board mika Fancy (Baru) BB, FR (blk), K pony, SPD/ AV</t>
  </si>
  <si>
    <t>Clip Board mika Holo Fancy (baru)</t>
  </si>
  <si>
    <t>Clip Board mika Rainbow</t>
  </si>
  <si>
    <t>Clip Board papan double Fancy</t>
  </si>
  <si>
    <t>Clip Board papan gambar B5</t>
  </si>
  <si>
    <t>Clip Candy no 1</t>
  </si>
  <si>
    <t>Clip File Topla Wrn Hj/ Ht/ M/ B</t>
  </si>
  <si>
    <t>216 pc</t>
  </si>
  <si>
    <t>Clip Tali 1,0 BLK K B M</t>
  </si>
  <si>
    <t>Coin bank bulat BTS</t>
  </si>
  <si>
    <t>CoinBank 8811-8815 | music AB</t>
  </si>
  <si>
    <t>CoinBank DME 001</t>
  </si>
  <si>
    <t>Coinbank S (BLK)</t>
  </si>
  <si>
    <t>Compas DC 45-2A</t>
  </si>
  <si>
    <t>Compas DC 45-3A</t>
  </si>
  <si>
    <t>Compass 44mm</t>
  </si>
  <si>
    <t>Compass 60mm</t>
  </si>
  <si>
    <t>Compass gold CA 026 I gold</t>
  </si>
  <si>
    <t>Crayon 01-01 12y baby Dragon baru</t>
  </si>
  <si>
    <t>Crayon 12w pdk Fancy 1011</t>
  </si>
  <si>
    <t>Crayon 59918</t>
  </si>
  <si>
    <t>Crayon DB 777 18 putar</t>
  </si>
  <si>
    <t>Crayon Kojico 12w</t>
  </si>
  <si>
    <t>Crayon Navanta 55w</t>
  </si>
  <si>
    <t>24 set</t>
  </si>
  <si>
    <t>Crayon putar 12w no 208 pendek</t>
  </si>
  <si>
    <t>Crayon putar 12w pdk Deboss</t>
  </si>
  <si>
    <t>Crayon putar 24w Deboss</t>
  </si>
  <si>
    <t>Crayon putar 602 Zhendi</t>
  </si>
  <si>
    <t>Crayon putar Fancy pdk 12w Seeyou</t>
  </si>
  <si>
    <t>Crayon putar pjg Fancy karakter 12w 2530 mix</t>
  </si>
  <si>
    <t>Crayon putar small T C12 montana pdk</t>
  </si>
  <si>
    <t>Crayon TSS 12 putar pjg minion</t>
  </si>
  <si>
    <t>Crayon Twister 24w TF Spp</t>
  </si>
  <si>
    <t>Crayon Zhong Hwa mini 2H 12 CRS</t>
  </si>
  <si>
    <t>Cutter 332</t>
  </si>
  <si>
    <t>Cutter Taco B</t>
  </si>
  <si>
    <t>Cutter Taco Kcl 78 TR Premium Transparan(4)</t>
  </si>
  <si>
    <t>Cutter Transp golden GC 888</t>
  </si>
  <si>
    <t>Desk Organiser 838</t>
  </si>
  <si>
    <t>Desk Set bulat 802 Ht</t>
  </si>
  <si>
    <t>Desk Set Deluxe 5098 bening</t>
  </si>
  <si>
    <t>Desk Set kotak 804 Ht</t>
  </si>
  <si>
    <t>Diary Dos Tas Gliter FS-32-003</t>
  </si>
  <si>
    <t>Diary g Pkc Lk Holo</t>
  </si>
  <si>
    <t>Diary Holo Licca Kcl</t>
  </si>
  <si>
    <t>Diary Holo Pkc Tg PHS Millenium 2000</t>
  </si>
  <si>
    <t>Diary Kancing NBS 402</t>
  </si>
  <si>
    <t>Diary Kunci 64k B0239</t>
  </si>
  <si>
    <t>Diary Kunci Holo Jumbo Snoopy</t>
  </si>
  <si>
    <t>Diary Kunci mutiara 2500</t>
  </si>
  <si>
    <t>Diary Mini Kado M Mouse</t>
  </si>
  <si>
    <t>92 ls</t>
  </si>
  <si>
    <t>Diary Mini Kembang/ Tigro</t>
  </si>
  <si>
    <t>Diary parfume Asiong</t>
  </si>
  <si>
    <t>Diary Princess/ sheep/ MM</t>
  </si>
  <si>
    <t>Diary Q 32K- S002 FR</t>
  </si>
  <si>
    <t>Diary Q 32K-G 318 FR</t>
  </si>
  <si>
    <t>Diary Q 64K- S001/ Kitty</t>
  </si>
  <si>
    <t>Diary Q 64K- S002 PR</t>
  </si>
  <si>
    <t>Diary Sampul Mika Hello Kitty Bsr</t>
  </si>
  <si>
    <t>Diary Sepak Bola B Holo</t>
  </si>
  <si>
    <t>Diary Shinchan A/ B</t>
  </si>
  <si>
    <t>35 ls</t>
  </si>
  <si>
    <t>Diary spiral cover PP A6</t>
  </si>
  <si>
    <t>Diary spiral Pa ROHAMA</t>
  </si>
  <si>
    <t>Diary Spoon FD 2000 Hk/ MM/ WTP/ TLTB</t>
  </si>
  <si>
    <t>Diary System 1000 EL 3m 593 with Lock</t>
  </si>
  <si>
    <t>390 pc</t>
  </si>
  <si>
    <t>Diary System JSL D-1078 Bsr</t>
  </si>
  <si>
    <t>Diary Tg Digimon</t>
  </si>
  <si>
    <t>Dispenser + Solasi 10604</t>
  </si>
  <si>
    <t>50 box</t>
  </si>
  <si>
    <t>Dispenser 0688/ 1000 G-J</t>
  </si>
  <si>
    <t>Dispenser Besi Enter</t>
  </si>
  <si>
    <t>Dispenser Camat</t>
  </si>
  <si>
    <t>Dispenser DTD 888/ 889</t>
  </si>
  <si>
    <t>156 pc</t>
  </si>
  <si>
    <t>Dispenser Kenjoy 25</t>
  </si>
  <si>
    <t>Dispenser Keong VT 216</t>
  </si>
  <si>
    <t>Dispenser Mini+Refill 20st</t>
  </si>
  <si>
    <t>400 set</t>
  </si>
  <si>
    <t>Dispenser plakband besi a 806 moshi"</t>
  </si>
  <si>
    <t>Dispenser plakband plastik A 805 moshi"</t>
  </si>
  <si>
    <t>Dispenser SRM 2066 (faktur)</t>
  </si>
  <si>
    <t>Dispenser SY 9013 (97013) Harry potter</t>
  </si>
  <si>
    <t>Dispenser Tape TZ 52048</t>
  </si>
  <si>
    <t>Dispenser TF 100</t>
  </si>
  <si>
    <t>Dispenser Topla 805</t>
  </si>
  <si>
    <t>Document bag File F 001</t>
  </si>
  <si>
    <t>Dok CHp 20 Florecion/ YOEKER</t>
  </si>
  <si>
    <t>Dok CHp 60 Florecion/ YOEKER</t>
  </si>
  <si>
    <t>Dok keeper microtop KT 340H</t>
  </si>
  <si>
    <t>Dok Ret Diplomat</t>
  </si>
  <si>
    <t>5 ls</t>
  </si>
  <si>
    <t>Dokumen keeper HD 50</t>
  </si>
  <si>
    <t xml:space="preserve">Dokumen microtop KT 320 </t>
  </si>
  <si>
    <t>Dokumen UTN 201</t>
  </si>
  <si>
    <t>Double Foam Kojiko 2"</t>
  </si>
  <si>
    <t>Double Tape Nippon 1 Hj</t>
  </si>
  <si>
    <t>Drawing Board 2 muka DS 20x30 K</t>
  </si>
  <si>
    <t>Drawing Board 2 muka DS 25x35 K</t>
  </si>
  <si>
    <t>Drawing Board Fancy Kecil FD-057</t>
  </si>
  <si>
    <t>Drawing Board Kertas (29x21)</t>
  </si>
  <si>
    <t>Drawing Board Kertas 29x21</t>
  </si>
  <si>
    <t>Drawing Board SH 0902 D/ 20x30</t>
  </si>
  <si>
    <t>Elevated tray 602</t>
  </si>
  <si>
    <t>12 pc</t>
  </si>
  <si>
    <t>Elevated tray microtop 603</t>
  </si>
  <si>
    <t>8 pc</t>
  </si>
  <si>
    <t>Expanding file 5304</t>
  </si>
  <si>
    <t>Expanding file 8402</t>
  </si>
  <si>
    <t>Expanding file TZ 2012</t>
  </si>
  <si>
    <t>Expanding file TZ 2016</t>
  </si>
  <si>
    <t>Fabric Colour CA 130 (9 ml)</t>
  </si>
  <si>
    <t>20 pc</t>
  </si>
  <si>
    <t>Face Shield anak (M)</t>
  </si>
  <si>
    <t>Face Shield Dewasa</t>
  </si>
  <si>
    <t>Face Shield kacamata 12</t>
  </si>
  <si>
    <t>720 pc</t>
  </si>
  <si>
    <t>Fancy Set 2062</t>
  </si>
  <si>
    <t>Fancy Set 2067</t>
  </si>
  <si>
    <t>Fancy Set AB JB SM 30 Hk 1</t>
  </si>
  <si>
    <t>Fancy Set RS 2008+PCM AB</t>
  </si>
  <si>
    <t>Fancy Set RS 3000</t>
  </si>
  <si>
    <t>Fancy Set SF 5896 AB(4)/ 5696 Shaun(1)</t>
  </si>
  <si>
    <t>Fancy Set XD 8005</t>
  </si>
  <si>
    <t>Fancy Set XD 8010 B(2)/ W(3)/ M(4)/ Q(3)/ K(2)/ (2)</t>
  </si>
  <si>
    <t>Foto Frame HJ D2 105 plst Baby bird</t>
  </si>
  <si>
    <t>Foto Frame Magnit+Clip SY-1361</t>
  </si>
  <si>
    <t>Gantungan Kunci Lampu (1x12)</t>
  </si>
  <si>
    <t>120 disp</t>
  </si>
  <si>
    <t>Garisan 14cm Gergaji 8102 (64) Cool Cat</t>
  </si>
  <si>
    <t>3200 pc</t>
  </si>
  <si>
    <t>Garisan 14cm Gergaji 9358 Bear (1 Disp=12)</t>
  </si>
  <si>
    <t>Garisan 15-30 8903 girl</t>
  </si>
  <si>
    <t>Garisan 15cm 311 (84)</t>
  </si>
  <si>
    <t>Garisan 15cm 536-750 Cartoon Network (48)</t>
  </si>
  <si>
    <t>Garisan 15cm AB 0067</t>
  </si>
  <si>
    <t>Garisan 15cm AB 851 (200 pc)</t>
  </si>
  <si>
    <t>Garisan 15cm ANT 006 Nike</t>
  </si>
  <si>
    <t>Garisan 15cm B-30 Palu Bear</t>
  </si>
  <si>
    <t>Garisan 15cm lentur Smurf 1100-2 (1x36)</t>
  </si>
  <si>
    <t>Garisan 15cm lipat 0229 (40)</t>
  </si>
  <si>
    <t>Garisan 18cm 322 (84) Transformer</t>
  </si>
  <si>
    <t>Garisan 18cm 5014</t>
  </si>
  <si>
    <t>Garisan 18cm Dney (4D)</t>
  </si>
  <si>
    <t>800 ls</t>
  </si>
  <si>
    <t>Garisan 18cm SY-1308 (24 pc) Hk(1)/ HP(8)</t>
  </si>
  <si>
    <t>Garisan 20cm 109 (100)</t>
  </si>
  <si>
    <t>Garisan 20cm 2011(10)/ 2010(2)</t>
  </si>
  <si>
    <t>Garisan 20cm 2020 Disney 1x36</t>
  </si>
  <si>
    <t>Garisan 20cm 8803 AB (40)</t>
  </si>
  <si>
    <t>Garisan 20cm Fancy baby mouse</t>
  </si>
  <si>
    <t>Garisan 20cm Fancy cut mouse</t>
  </si>
  <si>
    <t>Garisan 20cm Fancy mouse</t>
  </si>
  <si>
    <t>Garisan 20cm Fancy pavia bear</t>
  </si>
  <si>
    <t>Garisan 20cm Fancy pretty white</t>
  </si>
  <si>
    <t>Garisan 20cm Fancy spiderman biru</t>
  </si>
  <si>
    <t>Garisan 20cm Fancy superman</t>
  </si>
  <si>
    <t>Garisan 20cm Holo 93-20 (1 Disp=10 pc)</t>
  </si>
  <si>
    <t>Garisan 30cm (Abjad &amp; Angka) 3008</t>
  </si>
  <si>
    <t>Garisan 30cm 1105 BT 21</t>
  </si>
  <si>
    <t>Garisan 30cm 1105 Disney</t>
  </si>
  <si>
    <t>Garisan 30cm 2109 lebar</t>
  </si>
  <si>
    <t>Garisan 30cm 704 (60)</t>
  </si>
  <si>
    <t>Garisan 30cm 854 1x48</t>
  </si>
  <si>
    <t>Garisan 30cm AB K30</t>
  </si>
  <si>
    <t>Garisan 30cm aluminium 1530</t>
  </si>
  <si>
    <t>Garisan 30cm Besi 5030 yoeker orange</t>
  </si>
  <si>
    <t>Garisan 30cm Besi gliter HS 1906 (9030)</t>
  </si>
  <si>
    <t>720 pcs</t>
  </si>
  <si>
    <t>Garisan 30cm Besi jos (peti) Importer</t>
  </si>
  <si>
    <t>Garisan 30cm Besi PMJP</t>
  </si>
  <si>
    <t>Garisan 30cm besi TF</t>
  </si>
  <si>
    <t>Garisan 30cm DF 3109</t>
  </si>
  <si>
    <t>Garisan 30cm DF 69 69</t>
  </si>
  <si>
    <t>Garisan 30cm Fancy K300 AB/ A 30</t>
  </si>
  <si>
    <t>Garisan 30cm Fancy KM 7101</t>
  </si>
  <si>
    <t>Garisan 30cm Hk 6970</t>
  </si>
  <si>
    <t>Garisan 30cm JNT 678 (60)</t>
  </si>
  <si>
    <t>Garisan 30cm lebar Big Lens (36)</t>
  </si>
  <si>
    <t>Garisan 30cm lebar Disney Cinderella</t>
  </si>
  <si>
    <t xml:space="preserve">Garisan 30cm lebar Disney Donald Duck </t>
  </si>
  <si>
    <t>Garisan 30cm lebar Disney Donald Duck Family</t>
  </si>
  <si>
    <t>Garisan 30cm lebar Disney Mickey Mouse</t>
  </si>
  <si>
    <t>Garisan 30cm lebar Disney min mie Cute</t>
  </si>
  <si>
    <t>Garisan 30cm lebar Disney min mie TR 01</t>
  </si>
  <si>
    <t>110 ls</t>
  </si>
  <si>
    <t>Garisan 30cm lebar Disney P aurora</t>
  </si>
  <si>
    <t>Garisan 30cm lebar Disney SPD abu</t>
  </si>
  <si>
    <t>Garisan 30cm lebar Disney SPD biru</t>
  </si>
  <si>
    <t>Garisan 30cm lebar Disney SPD K</t>
  </si>
  <si>
    <t>Garisan 30cm lebar kuning</t>
  </si>
  <si>
    <t>Garisan 30cm lentur Fancy 0030</t>
  </si>
  <si>
    <t>Garisan 30cm lentur Fancy 0031</t>
  </si>
  <si>
    <t>Garisan 30cm lipat CV-5012 (24)</t>
  </si>
  <si>
    <t>Garisan 30cm lipat N 0008 (40)</t>
  </si>
  <si>
    <t>Garisan 30cm microtop 930</t>
  </si>
  <si>
    <t>Garisan 30cm Mill. Deluxe (120)</t>
  </si>
  <si>
    <t>Garisan 30cm Plastik K 8805/ 7703</t>
  </si>
  <si>
    <t>Garisan 30cm Sp 6968</t>
  </si>
  <si>
    <t>Garisan 50cm enter Blk</t>
  </si>
  <si>
    <t>Garisan 8240 set</t>
  </si>
  <si>
    <t>640 pc</t>
  </si>
  <si>
    <t>Garisan 858A</t>
  </si>
  <si>
    <t>Garisan 8830 1 box (60 pc)</t>
  </si>
  <si>
    <t>Garisan BT no 15 Δ</t>
  </si>
  <si>
    <t>Garisan Fj 2011/15cm Sablon 4PC (24)</t>
  </si>
  <si>
    <t>Garisan FS/ 1331 (48)</t>
  </si>
  <si>
    <t>Garisan gasta 0731 polkadot</t>
  </si>
  <si>
    <t>Garisan gasta 0732</t>
  </si>
  <si>
    <t>Garisan gasta 0733 polkadot</t>
  </si>
  <si>
    <t>Garisan Hk XM 7010</t>
  </si>
  <si>
    <t>1080 pc</t>
  </si>
  <si>
    <t>Garisan Kj 003</t>
  </si>
  <si>
    <t>Garisan Kj 012</t>
  </si>
  <si>
    <t>Garisan Kj 013</t>
  </si>
  <si>
    <t>Garisan RL 15 RB/ Roller (24)</t>
  </si>
  <si>
    <t>Garisan RL 15 WD (1x36)</t>
  </si>
  <si>
    <t>Garisan Rotary 1020 (jos) Bsr</t>
  </si>
  <si>
    <t>Garisan Rotary 5 klg</t>
  </si>
  <si>
    <t>Garisan Rotary 9043</t>
  </si>
  <si>
    <t>Garisan sablon 290</t>
  </si>
  <si>
    <t>Garisan sablon 430</t>
  </si>
  <si>
    <t>20 s</t>
  </si>
  <si>
    <t>Garisan Sablon ikan 633 N-324</t>
  </si>
  <si>
    <t>Garisan set 1011 18cm</t>
  </si>
  <si>
    <t>Garisan set 1206 (BC 618)(60)</t>
  </si>
  <si>
    <t>Garisan set 1411</t>
  </si>
  <si>
    <t>Garisan set 15cm 815 girl (30)</t>
  </si>
  <si>
    <t>480 set</t>
  </si>
  <si>
    <t>Garisan set 2175 PVC 20cm (50)</t>
  </si>
  <si>
    <t>Garisan set 340-01/ 3019</t>
  </si>
  <si>
    <t>Garisan set 7006 blk</t>
  </si>
  <si>
    <t>Garisan set 8020</t>
  </si>
  <si>
    <t>Garisan set 818</t>
  </si>
  <si>
    <t>Garisan set 8253 (50 set)</t>
  </si>
  <si>
    <t>Garisan set Cow 2016 (60)</t>
  </si>
  <si>
    <t>Garisan set Elephant 2016 (60)</t>
  </si>
  <si>
    <t>Garisan Si Rei A 1101 Jiyu</t>
  </si>
  <si>
    <t>960 set</t>
  </si>
  <si>
    <t>Garisan SO 7235 Heart Stationery 24cm Besi</t>
  </si>
  <si>
    <t>Garisan UMPTN (50)</t>
  </si>
  <si>
    <t>10000 pc</t>
  </si>
  <si>
    <t>Garisan XT 997 (1x60)</t>
  </si>
  <si>
    <t>Garisan YS 2020</t>
  </si>
  <si>
    <t>Garisan YS 3030</t>
  </si>
  <si>
    <t>Gift Card HL-847 Kotak Gliter (250)</t>
  </si>
  <si>
    <t>Gk Hp Disney GT Hp 1</t>
  </si>
  <si>
    <t>Gliter 612 (8891)</t>
  </si>
  <si>
    <t>Gliter 806</t>
  </si>
  <si>
    <t>Gliter 9106/ 9006</t>
  </si>
  <si>
    <t>288 Renteng</t>
  </si>
  <si>
    <t>288 rtg</t>
  </si>
  <si>
    <t>Gliter CG 8891-3 emas</t>
  </si>
  <si>
    <t>Gliter G 816 metallik</t>
  </si>
  <si>
    <t>Gliter glue 8891-4</t>
  </si>
  <si>
    <t>Gliter glue 8891-5</t>
  </si>
  <si>
    <t>Gliter glue 8891-6 (pelangi)</t>
  </si>
  <si>
    <t>Gliter JBS 003(1)</t>
  </si>
  <si>
    <t>Gliter JBS 004</t>
  </si>
  <si>
    <t>288 renteng</t>
  </si>
  <si>
    <t>Gliter metalik campur</t>
  </si>
  <si>
    <t>Gliter polos</t>
  </si>
  <si>
    <t>Gliter powder 15gr CC888</t>
  </si>
  <si>
    <t>Gliter PVC 12 (8891-7)</t>
  </si>
  <si>
    <t>Gliter tabung PHS</t>
  </si>
  <si>
    <t>Glitter GF 32</t>
  </si>
  <si>
    <t>Gun Tacker S 2308</t>
  </si>
  <si>
    <t>Gunting 206j-1 cola</t>
  </si>
  <si>
    <t>Gunting 206j-2 k mas</t>
  </si>
  <si>
    <t>Gunting 304j-1 kecil</t>
  </si>
  <si>
    <t>Gunting 304j-2 k mas</t>
  </si>
  <si>
    <t>Gunting BBL 4401/ set 3</t>
  </si>
  <si>
    <t>Gunting Davis DuL (6)</t>
  </si>
  <si>
    <t>Gunting HT 707 T</t>
  </si>
  <si>
    <t>Gunting Ideal K 100</t>
  </si>
  <si>
    <t>Gunting Ideal K 200</t>
  </si>
  <si>
    <t>Gunting Ideal K 400</t>
  </si>
  <si>
    <t>Gunting Infico SC 100 blk</t>
  </si>
  <si>
    <t>Gunting Infico SC 40</t>
  </si>
  <si>
    <t>Gunting Infico SC 50</t>
  </si>
  <si>
    <t>Gunting Junior J 400</t>
  </si>
  <si>
    <t>Gunting Kaibo</t>
  </si>
  <si>
    <t>Gunting KS-C 401 BC (4 pc)</t>
  </si>
  <si>
    <t>12 box</t>
  </si>
  <si>
    <t>Gunting kuku 777 H 211 B</t>
  </si>
  <si>
    <t>Gunting Kuku 9 macam</t>
  </si>
  <si>
    <t>Gunting Kuku gum 010</t>
  </si>
  <si>
    <t>Gunting Kuku polos 602</t>
  </si>
  <si>
    <t>Gunting Kuku Van Art F1</t>
  </si>
  <si>
    <t>Gunting Kuku Van Art F2</t>
  </si>
  <si>
    <t>Gunting Kuku Van Art F3</t>
  </si>
  <si>
    <t>Gunting Kuku Van Art F4</t>
  </si>
  <si>
    <t>Gunting lipat Besar (L)</t>
  </si>
  <si>
    <t>Gunting lipat ht S</t>
  </si>
  <si>
    <t>Gunting lipat M</t>
  </si>
  <si>
    <t>Gunting prima SS-01</t>
  </si>
  <si>
    <t>Gunting Rambut T 826</t>
  </si>
  <si>
    <t>Gunting Rambut TG 690</t>
  </si>
  <si>
    <t>Gunting SC 165</t>
  </si>
  <si>
    <t>Gunting set SC-826</t>
  </si>
  <si>
    <t>816 pc</t>
  </si>
  <si>
    <t>Gunting SH-2302 plst mini 1x52</t>
  </si>
  <si>
    <t>Gunting sister MFL mix</t>
  </si>
  <si>
    <t>Gunting sister MFM</t>
  </si>
  <si>
    <t>Gunting SPM mix</t>
  </si>
  <si>
    <t>Gunting Trend LL (ATAS)</t>
  </si>
  <si>
    <t>Gunting Trend MM</t>
  </si>
  <si>
    <t>Gunting Trend SS</t>
  </si>
  <si>
    <t xml:space="preserve">Gunting Trend XL </t>
  </si>
  <si>
    <t>Hand Counter Compas 999</t>
  </si>
  <si>
    <t>ID Card 612 (24)/ + Tali(24) B</t>
  </si>
  <si>
    <t>ID Card 612 (24)/ + Tali(24) Biru Tua</t>
  </si>
  <si>
    <t>ID Card 612 (24)/ + Tali(24) K</t>
  </si>
  <si>
    <t>ID Card 612 (24)/ + Tali(24) M</t>
  </si>
  <si>
    <t>ID Card 612 (24)/ + Tali(24) Orange</t>
  </si>
  <si>
    <t>ID Card 612 (24)/ + Tali(24) Pink</t>
  </si>
  <si>
    <t>ID card A1 amanda</t>
  </si>
  <si>
    <t>6000 pc</t>
  </si>
  <si>
    <t>ID Card B4 (GADING)</t>
  </si>
  <si>
    <t>3500 pc</t>
  </si>
  <si>
    <t>3000 pc</t>
  </si>
  <si>
    <t>ID card JBS 107 biru</t>
  </si>
  <si>
    <t>ID Card nama CD 008 lurus B</t>
  </si>
  <si>
    <t>ID Card nama CD 008 lurus M</t>
  </si>
  <si>
    <t>ID Card yoyo Transparant white</t>
  </si>
  <si>
    <t>Isi Bensia ZC 201</t>
  </si>
  <si>
    <t>1800 pc</t>
  </si>
  <si>
    <t>Isi Cross Lepasan (H-06)</t>
  </si>
  <si>
    <t>Isi Cross unicorn</t>
  </si>
  <si>
    <t>Isi Gell 21 8013 AVENGER</t>
  </si>
  <si>
    <t>400 box</t>
  </si>
  <si>
    <t>Isi Gell 21 8014 (Kuning)</t>
  </si>
  <si>
    <t>Isi gell Deboss DB GR 550 (24)</t>
  </si>
  <si>
    <t>144 dos</t>
  </si>
  <si>
    <t>Isi Gell nato</t>
  </si>
  <si>
    <t>216 ls</t>
  </si>
  <si>
    <t>Isi gell Retract DB GR-900</t>
  </si>
  <si>
    <t>Isi GW Novus no 10</t>
  </si>
  <si>
    <t>Isi mech pensil MFF R 091</t>
  </si>
  <si>
    <t>Isi mech pensil MFF-188</t>
  </si>
  <si>
    <t>Isi mech pensil MPF R 199 A</t>
  </si>
  <si>
    <t>Isi mech pensil MPF R 2104</t>
  </si>
  <si>
    <t>Isi mech pensil MPF R 678</t>
  </si>
  <si>
    <t>280 ls</t>
  </si>
  <si>
    <t>Isi mechpen collen Gold G-2000 HB (1 box=100 tube/ 1 tube=40 pc)</t>
  </si>
  <si>
    <t>Isi mechpen collen Gold G-2000 HB (1 box=40 tube/ 1 tube=20 pc)</t>
  </si>
  <si>
    <t>Isi mechpen collen Gold G-2550 HB (1 box=40 tube/ 1 tube=20 pc)</t>
  </si>
  <si>
    <t>Isi mechpen Mingda 2B 9640 (80)</t>
  </si>
  <si>
    <t>Isi orgi Hologram Zodiak</t>
  </si>
  <si>
    <t>225 ls</t>
  </si>
  <si>
    <t>Isi pensil 229 (210)</t>
  </si>
  <si>
    <t>48 box 50</t>
  </si>
  <si>
    <t>Isi pensil 814-811 Emas (1 box=144)</t>
  </si>
  <si>
    <t>Isi pensil 818 warna (1 box=144)</t>
  </si>
  <si>
    <t>24 grs</t>
  </si>
  <si>
    <t>Isi pensil Gen Vana K 2284 0,5</t>
  </si>
  <si>
    <t>Isi pensil Know 2270</t>
  </si>
  <si>
    <t>Isi pensil mekanik 801 2,0</t>
  </si>
  <si>
    <t>Isi pensil MP 100</t>
  </si>
  <si>
    <t>48 box 36</t>
  </si>
  <si>
    <t>Isi pensil Mp 101/ 2,0 Kepala MM</t>
  </si>
  <si>
    <t>Isi pensil Mp 102/ 2,0 Hk</t>
  </si>
  <si>
    <t>Isi pensil VTRo 20 2B</t>
  </si>
  <si>
    <t>Isi staples SDI 1215</t>
  </si>
  <si>
    <t>160 box</t>
  </si>
  <si>
    <t>Isi staples SDI 1217</t>
  </si>
  <si>
    <t>Isi/ Mata Pensil besar C10-0631 666 campur</t>
  </si>
  <si>
    <t>Isolasi Fancy TBG (50)</t>
  </si>
  <si>
    <t>60 tabung</t>
  </si>
  <si>
    <t>Isolasi tape C (1,2) Hologram</t>
  </si>
  <si>
    <t>Jangka 5001 (J 0363)</t>
  </si>
  <si>
    <t>Jangka A5 3328 Fancy</t>
  </si>
  <si>
    <t>Jangka Besi 4001 Bofa</t>
  </si>
  <si>
    <t>Jangka GM 8186</t>
  </si>
  <si>
    <t>Jangka MT 2506</t>
  </si>
  <si>
    <t>Jangka starmon</t>
  </si>
  <si>
    <t>Jangka V90</t>
  </si>
  <si>
    <t>Jangka XB5 5001A</t>
  </si>
  <si>
    <t>Jarum hijab GP 50 (24)</t>
  </si>
  <si>
    <t>Jarum jahit 902</t>
  </si>
  <si>
    <t>Jarum monte besar</t>
  </si>
  <si>
    <t>Jarum pentol JJ 40</t>
  </si>
  <si>
    <t>Jas Hujan poncho B 201</t>
  </si>
  <si>
    <t>Jepitan Enter Jep 107 (ETJ)</t>
  </si>
  <si>
    <t>Jepitan Saja</t>
  </si>
  <si>
    <t>10.000 pc</t>
  </si>
  <si>
    <t>K lipat Fluorescent 12x12</t>
  </si>
  <si>
    <t>K lipat Fluorescent 14x14</t>
  </si>
  <si>
    <t>K lipat Fluorescent 16x16</t>
  </si>
  <si>
    <t>K lipat Fluorescent 20x20</t>
  </si>
  <si>
    <t>K Lipat origami C 037</t>
  </si>
  <si>
    <t>K lipat origami HL 305</t>
  </si>
  <si>
    <t>Kaca pembesar 8265</t>
  </si>
  <si>
    <t>Kaca pembesar kunci SD 8848</t>
  </si>
  <si>
    <t>Kaca pembesar N-37 75 D/H</t>
  </si>
  <si>
    <t>Kaca pembesar TF 75+Rakit</t>
  </si>
  <si>
    <t>Kaca pembesar+kompas 1000G F</t>
  </si>
  <si>
    <t>504 set</t>
  </si>
  <si>
    <t>Kantong buah Kenjoy</t>
  </si>
  <si>
    <t>15 roll</t>
  </si>
  <si>
    <t>Kantong Opp 20x40</t>
  </si>
  <si>
    <t>Kantong Opp 25x50</t>
  </si>
  <si>
    <t>560 pc</t>
  </si>
  <si>
    <t>Kantong plastik pita B CH</t>
  </si>
  <si>
    <t>Kantong ultah kecil Disney</t>
  </si>
  <si>
    <t>Karet B Bebek Sawah</t>
  </si>
  <si>
    <t>125 pak</t>
  </si>
  <si>
    <t>Karet pentil K</t>
  </si>
  <si>
    <t>500 pak</t>
  </si>
  <si>
    <t>Kartu Stock Folio Hj</t>
  </si>
  <si>
    <t>Kartu Ucapan Anjing(84)</t>
  </si>
  <si>
    <t>22 Disp</t>
  </si>
  <si>
    <t>Kartu Undangan anak alpindo</t>
  </si>
  <si>
    <t>4000 pc</t>
  </si>
  <si>
    <t>Kartu Undangan anak Deluxe</t>
  </si>
  <si>
    <t>2000 pk</t>
  </si>
  <si>
    <t>Kawat potong warna emas</t>
  </si>
  <si>
    <t>200 pk</t>
  </si>
  <si>
    <t>10 rim</t>
  </si>
  <si>
    <t>Kertas Kado 50-70 Metalik</t>
  </si>
  <si>
    <t>Kertas Kado 70-100 bening polos</t>
  </si>
  <si>
    <t>5 rim</t>
  </si>
  <si>
    <t>Kertas Kado Holo (GLXY) Kn/ Mr/ Br</t>
  </si>
  <si>
    <t>5000 lbr</t>
  </si>
  <si>
    <t>Kertas Kado Holo 3 Dimensi (AN)</t>
  </si>
  <si>
    <t>Kertas Kado Holo motif 50x70</t>
  </si>
  <si>
    <t>Kertas Kado Holo motif polos PHS</t>
  </si>
  <si>
    <t>Kertas Kado HVS</t>
  </si>
  <si>
    <t>2 rim</t>
  </si>
  <si>
    <t>Kertas Kado Import(GD)/ Natal(3)/ Cmpr(8)</t>
  </si>
  <si>
    <t>60 pk</t>
  </si>
  <si>
    <t>Kertas Krep m/p</t>
  </si>
  <si>
    <t>Kertas Krep mix koala</t>
  </si>
  <si>
    <t>Kertas lipat origami 16x16 (7307 Korea) Princess/ WTP / Snow White</t>
  </si>
  <si>
    <t>Kertas lipat origami Z 003</t>
  </si>
  <si>
    <t>Kertas lipat yasama motif 12 Dpn</t>
  </si>
  <si>
    <t xml:space="preserve">Kertas origami mewarnai </t>
  </si>
  <si>
    <t>Kompas DL 45-3(gold)</t>
  </si>
  <si>
    <t>Ks. Set 6F 65</t>
  </si>
  <si>
    <t>Ks. Set 6F 77</t>
  </si>
  <si>
    <t>Ks. Set ABG Erica 0288(14)/ 0299(9)</t>
  </si>
  <si>
    <t>Ks. Set Bonrks Beauty III</t>
  </si>
  <si>
    <t>56 ls</t>
  </si>
  <si>
    <t>Ks. Set F4 G &amp; G Zodiac 1621</t>
  </si>
  <si>
    <t>Ks. Set F4+Data Pribadi</t>
  </si>
  <si>
    <t>Ks. Set F4+Sticker Silvia</t>
  </si>
  <si>
    <t xml:space="preserve">Ks. Set Fancy MCN </t>
  </si>
  <si>
    <t>84 ls</t>
  </si>
  <si>
    <t>Ks. Set Garfield</t>
  </si>
  <si>
    <t>Ks. Set Hk Mill 2000</t>
  </si>
  <si>
    <t>Ks. Set Menara Bunga</t>
  </si>
  <si>
    <t>Ks. Set Monroe</t>
  </si>
  <si>
    <t>Ks. Set Pipy &amp; Friend</t>
  </si>
  <si>
    <t>Kuas Atorna no 11</t>
  </si>
  <si>
    <t>Kuas Atorna no 8</t>
  </si>
  <si>
    <t>Kuas Atorna no 9</t>
  </si>
  <si>
    <t>Kuas Cat 005 (6 pc)</t>
  </si>
  <si>
    <t>Kuas Cat 251-12H</t>
  </si>
  <si>
    <t>240 set</t>
  </si>
  <si>
    <t>Kuas Cat H 4 POAI</t>
  </si>
  <si>
    <t>Kuas enter 929-1</t>
  </si>
  <si>
    <t>Kuas enter 929-2</t>
  </si>
  <si>
    <t>Kuas enter no 8</t>
  </si>
  <si>
    <t>Kuas enter Set 1929</t>
  </si>
  <si>
    <t>Kuas Infico no 6</t>
  </si>
  <si>
    <t>Kuas Mofie CB 02 kecil (2)/ CB 03 Besar (1)</t>
  </si>
  <si>
    <t>Kuas Montana no 1</t>
  </si>
  <si>
    <t>Kuas Montana no 2</t>
  </si>
  <si>
    <t>100 box</t>
  </si>
  <si>
    <t>Kuas Montana no 3</t>
  </si>
  <si>
    <t>Kuas Montana no 4</t>
  </si>
  <si>
    <t>Kuas Montana no 5</t>
  </si>
  <si>
    <t>75 box</t>
  </si>
  <si>
    <t>Kuas Montana no 6</t>
  </si>
  <si>
    <t>Kuas pagoda 251-8</t>
  </si>
  <si>
    <t>25 gr</t>
  </si>
  <si>
    <t>Kuas pagoda 5(2)/ 6(2)</t>
  </si>
  <si>
    <t>25 gros</t>
  </si>
  <si>
    <t>Kuas Pagoda no 1 (251-1)</t>
  </si>
  <si>
    <t>Kuas pagoda no 11</t>
  </si>
  <si>
    <t>15 gros</t>
  </si>
  <si>
    <t>Kuas pagoda set 1928</t>
  </si>
  <si>
    <t>15 gr</t>
  </si>
  <si>
    <t>Kuas TF 2620</t>
  </si>
  <si>
    <t>Kuas Walito 6626</t>
  </si>
  <si>
    <t>Kuas/ Brush E02</t>
  </si>
  <si>
    <t>KUT MCN besar</t>
  </si>
  <si>
    <t>L Leaf A5 100 Hologram AV(15) Bellsmart</t>
  </si>
  <si>
    <t>L Leaf A5 100 Hologram Car</t>
  </si>
  <si>
    <t>L Leaf A5 100 Rainbow polos</t>
  </si>
  <si>
    <t>L Leaf A5 100 vintage</t>
  </si>
  <si>
    <t>L Leaf A5 100-12 Frozen</t>
  </si>
  <si>
    <t>L Leaf A5 100-12T Sun/ Kitty</t>
  </si>
  <si>
    <t>L Leaf A5 1213 paint</t>
  </si>
  <si>
    <t>L Leaf A5 50 rainbow garis</t>
  </si>
  <si>
    <t>L Leaf A5 biasa minion</t>
  </si>
  <si>
    <t>L Leaf A5 Fancy 20 lb Cpr</t>
  </si>
  <si>
    <t>L Leaf A5 Fancy Ps Asiong</t>
  </si>
  <si>
    <t>L Leaf A5 Fancy+Sticker</t>
  </si>
  <si>
    <t>L Leaf A5 Holo plong pony, Hk, car Biodata</t>
  </si>
  <si>
    <t>L Leaf A5 Holo+Sticker</t>
  </si>
  <si>
    <t>L Leaf A5 plong Hk</t>
  </si>
  <si>
    <t>L Leaf A5 plong Holo IQ</t>
  </si>
  <si>
    <t>L Leaf A5 plong Holo Snow White</t>
  </si>
  <si>
    <t>L Leaf A5 plong Holo Sofia(3) BB Smart(3)</t>
  </si>
  <si>
    <t>L Leaf A5 plong monster</t>
  </si>
  <si>
    <t>L Leaf A5 plong QF</t>
  </si>
  <si>
    <t>L Leaf A5 plong Sofia</t>
  </si>
  <si>
    <t>L Leaf A5 plong Zodiak</t>
  </si>
  <si>
    <t>432 pc</t>
  </si>
  <si>
    <t>L Leaf B5/ 40 polos</t>
  </si>
  <si>
    <t>L Leaf Fancy A5 20 lb minion (3)/ bear(1)/ rilakuma(2)</t>
  </si>
  <si>
    <t>L Leaf Fancy UTN Biodata blk</t>
  </si>
  <si>
    <t>L Leaf Holo A5 + puzzle AV(3)/ Hk(2)</t>
  </si>
  <si>
    <t>L Leaf Holo+puzzle Snow White/ BB</t>
  </si>
  <si>
    <t>L Leaf plong Holo AV(5)/ QF(7)</t>
  </si>
  <si>
    <t>L Leaf plong Holo Queen</t>
  </si>
  <si>
    <t>L Leaf plong snow(10)/ Sofia(8)/ BB Smart(8)</t>
  </si>
  <si>
    <t>L Leaf polos 40 sisipan 5w pembatas</t>
  </si>
  <si>
    <t>L Leaf pon mobile legend go star</t>
  </si>
  <si>
    <t>L Leaf punch Neo</t>
  </si>
  <si>
    <t>Laminating DB 6898 (KTP)</t>
  </si>
  <si>
    <t>Laminating Film 100 DB 255 340</t>
  </si>
  <si>
    <t>10 pk</t>
  </si>
  <si>
    <t>Laminating ID Card DB 100 KTp ATAS</t>
  </si>
  <si>
    <t>Laminating TF 100 KTp</t>
  </si>
  <si>
    <t>100 pk</t>
  </si>
  <si>
    <t>Lem cair B.glue 22ml mini</t>
  </si>
  <si>
    <t>Lem cair B.glue 75ml T</t>
  </si>
  <si>
    <t>Lem Cair By 309 38 ml (24)</t>
  </si>
  <si>
    <t>Lem Cair By 313 30ml (24)</t>
  </si>
  <si>
    <t>Lem Cair By 820 30ml (24)</t>
  </si>
  <si>
    <t>Lem execellent Alteco (Yushinca)</t>
  </si>
  <si>
    <t>Lem executive cair QMS- A40 (1x12)</t>
  </si>
  <si>
    <t>Lem Fancy HP-191(1x48)</t>
  </si>
  <si>
    <t>Lem gliter 9006</t>
  </si>
  <si>
    <t>72 set</t>
  </si>
  <si>
    <t>Lem glue stick 7028 (23gr) (24)</t>
  </si>
  <si>
    <t>25 pk</t>
  </si>
  <si>
    <t>Lem pasta mini (LB)</t>
  </si>
  <si>
    <t>70 ls</t>
  </si>
  <si>
    <t>Lem pasta mini premium (25 gr)</t>
  </si>
  <si>
    <t>Lem pasta T premium (80 gr)</t>
  </si>
  <si>
    <t>25 kg</t>
  </si>
  <si>
    <t>Lem tembak k putih MS</t>
  </si>
  <si>
    <t>Lem+gliter 8891-2</t>
  </si>
  <si>
    <t>288 Rtg</t>
  </si>
  <si>
    <t>Letter Tray 2 susun LT 002 Besi jos</t>
  </si>
  <si>
    <t>18 pc</t>
  </si>
  <si>
    <t>Letter Tray Besi 4 susun LT 004 jos</t>
  </si>
  <si>
    <t>Letter Tray susun 4 (2004) Besi</t>
  </si>
  <si>
    <t>Lilin angka 1 Tebal M1001/ 1002</t>
  </si>
  <si>
    <t>Lilin angka Tebal M1001-1002</t>
  </si>
  <si>
    <t>Lilin angka ultah taruna No 4 (1)/ No 5 (1)</t>
  </si>
  <si>
    <t>Lilin Candy TY 020</t>
  </si>
  <si>
    <t>Lilin magic isi 10 HC 77-10M</t>
  </si>
  <si>
    <t>Lilin TY 018 magic</t>
  </si>
  <si>
    <t>Lilin TY 331</t>
  </si>
  <si>
    <t>Magic Board 105 House</t>
  </si>
  <si>
    <t>Magic Board 106 Dolphin</t>
  </si>
  <si>
    <t>Magic Board 108</t>
  </si>
  <si>
    <t>Magnet+Set 1000 G-M</t>
  </si>
  <si>
    <t>320 set</t>
  </si>
  <si>
    <t>Magnit 002 Set</t>
  </si>
  <si>
    <t>Magnit 2008 (Import)</t>
  </si>
  <si>
    <t>Magnit 2012</t>
  </si>
  <si>
    <t>Magnit 30-6</t>
  </si>
  <si>
    <t>Magnit 8pc/ 003</t>
  </si>
  <si>
    <t>Magnit angka 8305 Xinye first (K)</t>
  </si>
  <si>
    <t>Magnit S 3010 (Import)</t>
  </si>
  <si>
    <t>Malam set 2312-2</t>
  </si>
  <si>
    <t>120 set</t>
  </si>
  <si>
    <t>Map 2 sap All Win2 AS</t>
  </si>
  <si>
    <t>Map 2015C somsi</t>
  </si>
  <si>
    <t>Map 3324 G&amp; G f4</t>
  </si>
  <si>
    <t>Map A-012 tali biru</t>
  </si>
  <si>
    <t>Map A6 batik</t>
  </si>
  <si>
    <t>Map A6 kotak 03</t>
  </si>
  <si>
    <t>Map A6 Kupu</t>
  </si>
  <si>
    <t>Map Berdiri Ret kuning</t>
  </si>
  <si>
    <t>Map Clear PP 802-1</t>
  </si>
  <si>
    <t>Map Clear PP XS-802 mix F4 (802-2)</t>
  </si>
  <si>
    <t xml:space="preserve">Map Data 39571 </t>
  </si>
  <si>
    <t>204 pc</t>
  </si>
  <si>
    <t>Map EN 1020</t>
  </si>
  <si>
    <t>Map EN 1023 FC blk</t>
  </si>
  <si>
    <t>Map enter Tali M(1)/ B(3)/ K(3)/ Hj(3)/ P(3)</t>
  </si>
  <si>
    <t>Map executive 8508/ 85082</t>
  </si>
  <si>
    <t>4 ls</t>
  </si>
  <si>
    <t>Map Fabric Case</t>
  </si>
  <si>
    <t>Map Fancy batik kcg 2</t>
  </si>
  <si>
    <t>Map file 24361-2 B5 Bening</t>
  </si>
  <si>
    <t>Map file EN 1105 F</t>
  </si>
  <si>
    <t>Map file kcg pocket 881</t>
  </si>
  <si>
    <t>Map File Resleting+jala A5 1803-2</t>
  </si>
  <si>
    <t>Map file Ret 1801-1</t>
  </si>
  <si>
    <t>Map file Ret 1801-2</t>
  </si>
  <si>
    <t>Map file Ret 1801-3</t>
  </si>
  <si>
    <t>Map file Ret 1801-4</t>
  </si>
  <si>
    <t>Map file Ret 1801-5 B4</t>
  </si>
  <si>
    <t>Map file Ret 1802-1 A6</t>
  </si>
  <si>
    <t>Map file Ret 1802-2 A5</t>
  </si>
  <si>
    <t>Map file Ret 1802-3 B5</t>
  </si>
  <si>
    <t>Map file Ret 1803-1 A6</t>
  </si>
  <si>
    <t>Map file Ret 1803-3 B5</t>
  </si>
  <si>
    <t>Map file Ret 1804-1 A6</t>
  </si>
  <si>
    <t>Map file Ret 1804-2 A5</t>
  </si>
  <si>
    <t>Map file Ret 1804-3 B5</t>
  </si>
  <si>
    <t>Map file Ret B A5(M)</t>
  </si>
  <si>
    <t>Map file Ret B A6(K)</t>
  </si>
  <si>
    <t>Map file Ret B B5(B)</t>
  </si>
  <si>
    <t>59 ls</t>
  </si>
  <si>
    <t>Map file Ret V2 A5 (M)</t>
  </si>
  <si>
    <t>Map file Ret V2 A6(K)</t>
  </si>
  <si>
    <t>Map file Ret V2 B5 (B)</t>
  </si>
  <si>
    <t>Map FR Zipper Frozen</t>
  </si>
  <si>
    <t>Map Hand Bag DB 201</t>
  </si>
  <si>
    <t>Map Harmonica batik 3603</t>
  </si>
  <si>
    <t>Map Holder Hujin 30F</t>
  </si>
  <si>
    <t>Map Holder Hujin 60F</t>
  </si>
  <si>
    <t>Map Jala C warna moshi kancing</t>
  </si>
  <si>
    <t>Map Jala Rest Trans jos Ungu</t>
  </si>
  <si>
    <t>Map jaring Sleting B4 5601</t>
  </si>
  <si>
    <t>Map jepit 85082</t>
  </si>
  <si>
    <t>Map jumbo TB 168</t>
  </si>
  <si>
    <t>Map Kancing 2 microtop TN warna K/ B</t>
  </si>
  <si>
    <t>Map Kancing Fancy M07</t>
  </si>
  <si>
    <t>Map Kancing FC 519 Biru muda</t>
  </si>
  <si>
    <t>Map Kancing FC 519 Hj</t>
  </si>
  <si>
    <t>Map Kancing FC 519 K</t>
  </si>
  <si>
    <t>Map Kancing FC 519 merah</t>
  </si>
  <si>
    <t>Map Kancing FC 519 orange</t>
  </si>
  <si>
    <t>Map Kancing Trans jos U(4)</t>
  </si>
  <si>
    <t>Map kcg 1 w/Spire M(3)</t>
  </si>
  <si>
    <t>25 ls</t>
  </si>
  <si>
    <t>Map kcg 2 corak K</t>
  </si>
  <si>
    <t>Map kcg 2 corak M</t>
  </si>
  <si>
    <t>Map kcg 2 microtop warna Hj</t>
  </si>
  <si>
    <t>Map kcg 2 Paris microtop</t>
  </si>
  <si>
    <t>Map kcg 4 UTN K</t>
  </si>
  <si>
    <t>Map kcg 4 UTN K/ P</t>
  </si>
  <si>
    <t>Map kcg corak 2 U</t>
  </si>
  <si>
    <t>Map kcg Zipper warna ungu</t>
  </si>
  <si>
    <t>Map L Merah Vtro</t>
  </si>
  <si>
    <t>Map L Sika Hijau</t>
  </si>
  <si>
    <t>Map L Sika merah</t>
  </si>
  <si>
    <t>Map L sika putih</t>
  </si>
  <si>
    <t>Map microtop kcg-1 MT-119 P(6)/ B(6)</t>
  </si>
  <si>
    <t>Map Ret Imitasi MT 1112</t>
  </si>
  <si>
    <t>Map school Bag corak kcg 2 ungu</t>
  </si>
  <si>
    <t>Map sekolah Mnk ret  Ht-202</t>
  </si>
  <si>
    <t>Map Smile JNT 8077 no B6 5014 F</t>
  </si>
  <si>
    <t>Map somssi 2010 C mini</t>
  </si>
  <si>
    <t>Map somssi tali 2015/S (P/K/B/M/Hj/Pink)</t>
  </si>
  <si>
    <t>Map Tali A4 warna polos 4164</t>
  </si>
  <si>
    <t>Map Tenteng ZF 821 Lx</t>
  </si>
  <si>
    <t>Map Tenteng ZF 830</t>
  </si>
  <si>
    <t>Map Topla 40 lb</t>
  </si>
  <si>
    <t>Map Topla 60 lb</t>
  </si>
  <si>
    <t>Map Transparan AC 1605 B(10)/ K(8)/ M(2)</t>
  </si>
  <si>
    <t>Map Transparant B4</t>
  </si>
  <si>
    <t>Map UTN Dove 2w Hj muda(2)</t>
  </si>
  <si>
    <t>Map Vtec Document Bag Type VT W209</t>
  </si>
  <si>
    <t>Map Zipper binder A5 kotak Topla</t>
  </si>
  <si>
    <t>Map Zipper Binder RB T1</t>
  </si>
  <si>
    <t>Map zipper HCL B4</t>
  </si>
  <si>
    <t>Map Zipper JNT A036</t>
  </si>
  <si>
    <t>Map Zipper KC polos Hj</t>
  </si>
  <si>
    <t>Map Zipper M2 13 A5-warna Hj MM/ Hj Tua</t>
  </si>
  <si>
    <t>Map Zipper NT A037</t>
  </si>
  <si>
    <t>Map Zipper pelangi</t>
  </si>
  <si>
    <t>Map Zipper pelangi D57</t>
  </si>
  <si>
    <t>Map Zipper sika kuning</t>
  </si>
  <si>
    <t>Map Zipper TF 22 B6 BF53</t>
  </si>
  <si>
    <t>Map Zipper TF 23 A5 BF54</t>
  </si>
  <si>
    <t>Map Zipper TF 24 A4</t>
  </si>
  <si>
    <t>Map Zipper TF 25 B4</t>
  </si>
  <si>
    <t>Map/ Bag File EN 0103F</t>
  </si>
  <si>
    <t>Map/ Bag file M 6861</t>
  </si>
  <si>
    <t>64 pc</t>
  </si>
  <si>
    <t>Map/ School bag kcg 2 Zip 12</t>
  </si>
  <si>
    <t>Map/ Zipper Bag trix EN 1101</t>
  </si>
  <si>
    <t>Masker 3 ply</t>
  </si>
  <si>
    <t>300 pk</t>
  </si>
  <si>
    <t>Masker T Care</t>
  </si>
  <si>
    <t>50 dos</t>
  </si>
  <si>
    <t>Mech Deboss DBM p 300</t>
  </si>
  <si>
    <t>Mech pen 109 A (1x4)</t>
  </si>
  <si>
    <t>Mech pen 2978 (2,0)</t>
  </si>
  <si>
    <t>Mech pen bear C10.0630 No. 3058</t>
  </si>
  <si>
    <t>Mech pen debozz 12W DB-CMP 500</t>
  </si>
  <si>
    <t>Mech pen HN 2003 Hanaro</t>
  </si>
  <si>
    <t>Mech pen kuku malu HB-258 (@50 pc)</t>
  </si>
  <si>
    <t>Mechanic K 2211 0.5 bening polos</t>
  </si>
  <si>
    <t>Memo + giant 810026</t>
  </si>
  <si>
    <t>Memo 105/ 104</t>
  </si>
  <si>
    <t>52 ls</t>
  </si>
  <si>
    <t>Memo 5 Dsg</t>
  </si>
  <si>
    <t>1500 pc</t>
  </si>
  <si>
    <t>Memo Fancy 929</t>
  </si>
  <si>
    <t>Memo Holo CX-7 lilo kcl(1)</t>
  </si>
  <si>
    <t>Memo Holo Pkc besar</t>
  </si>
  <si>
    <t>Memo pad Spiral alfa 403 batik</t>
  </si>
  <si>
    <t>Memo pad Spiral alfa 404 batik</t>
  </si>
  <si>
    <t>Memo Tebal dos</t>
  </si>
  <si>
    <t>Memo WTP cmp</t>
  </si>
  <si>
    <t>Memo X161(11)/ 204(4)</t>
  </si>
  <si>
    <t>Mesin tembak 188 Jumbo</t>
  </si>
  <si>
    <t>Mesin tembak 189/ 60W</t>
  </si>
  <si>
    <t>Mesin Tembak Besar Bix done</t>
  </si>
  <si>
    <t>Mesin Tembak HE E2010 K (65 BLK)</t>
  </si>
  <si>
    <t>Meteran bulat 5 mt/ K07</t>
  </si>
  <si>
    <t>Mewarnai Pasir besar</t>
  </si>
  <si>
    <t>Minyak maries 718 Surabaya</t>
  </si>
  <si>
    <t>Name Card 2 pc Fancy (barbie/P. Hana) PP-A282</t>
  </si>
  <si>
    <t>750 pc</t>
  </si>
  <si>
    <t>Name plate 10,5x16</t>
  </si>
  <si>
    <t>Name plate 7 x 10 kancing jepitan</t>
  </si>
  <si>
    <t>Name plate 7 x 10 miring enter</t>
  </si>
  <si>
    <t>24000 pc</t>
  </si>
  <si>
    <t>Name plate 7x 10 tegak enter</t>
  </si>
  <si>
    <t>27000 pc</t>
  </si>
  <si>
    <t>Name plate Kojiko 10,5 x 14 +2 cm</t>
  </si>
  <si>
    <t>13500 pc</t>
  </si>
  <si>
    <t>Name Tag berdiri putih</t>
  </si>
  <si>
    <t>3000 bh</t>
  </si>
  <si>
    <t>Name Tag peniti polos H-56</t>
  </si>
  <si>
    <t>NB 156-80</t>
  </si>
  <si>
    <t>NB 7050-9</t>
  </si>
  <si>
    <t>NB mini pocket MB 120 warna kulit</t>
  </si>
  <si>
    <t>NB pocket NB 4003</t>
  </si>
  <si>
    <t>NB Ring A5 801 Index</t>
  </si>
  <si>
    <t>NB Spiral 3D A6-80</t>
  </si>
  <si>
    <t>NB Spiral A6-801</t>
  </si>
  <si>
    <t>NB Spiral PVC A5 80</t>
  </si>
  <si>
    <t>Notes Buah Spiral BH/ LC 421 worry</t>
  </si>
  <si>
    <t>Notes Fancy 7091 sunlight</t>
  </si>
  <si>
    <t>Notes spiral 062(2)/ 061(1)</t>
  </si>
  <si>
    <t>175 ls</t>
  </si>
  <si>
    <t>Notes spiral 505 kcg + Bp</t>
  </si>
  <si>
    <t>Notes spiral princess 708 (tenaga baru)</t>
  </si>
  <si>
    <t>Notes spiral Princess berdiri (Mitra)</t>
  </si>
  <si>
    <t>280 pc</t>
  </si>
  <si>
    <t>Notes yoyo</t>
  </si>
  <si>
    <t>Oil Colour Vanco CA 140 (9 ml)</t>
  </si>
  <si>
    <t>Oil marries 12W</t>
  </si>
  <si>
    <t>Oil Marries E 1387B 14w</t>
  </si>
  <si>
    <t>Oil Marries E 1388B 18w</t>
  </si>
  <si>
    <t>Oil pastel 24w Tbg Deboss 670-24</t>
  </si>
  <si>
    <t>Oil pastel artist greeble 12W</t>
  </si>
  <si>
    <t>Oil pastel chung hwa 36W</t>
  </si>
  <si>
    <t>Oil pastel dady bear JX 8156-12</t>
  </si>
  <si>
    <t>Oil pastel dady bear JX 8156-18</t>
  </si>
  <si>
    <t>96 set</t>
  </si>
  <si>
    <t>Oil pastel holo mika 36W bear</t>
  </si>
  <si>
    <t>60 set</t>
  </si>
  <si>
    <t>Oil pastel joy star jumbo OPD 24W</t>
  </si>
  <si>
    <t>Oil pastel OP 08</t>
  </si>
  <si>
    <t>192 set</t>
  </si>
  <si>
    <t>Oil pastel putar 12W ZJ 660 MM</t>
  </si>
  <si>
    <t xml:space="preserve"> 288 pc</t>
  </si>
  <si>
    <t>Oil pastel Selectrum 24W</t>
  </si>
  <si>
    <t>Oil pastel T-crew 18W (dos)</t>
  </si>
  <si>
    <t>Oil pastel T-crew 24W (dos)</t>
  </si>
  <si>
    <t>Oil pastel TTS 6612-12W dos (BT)</t>
  </si>
  <si>
    <t>OP DB 12W</t>
  </si>
  <si>
    <t>OP DB 18W</t>
  </si>
  <si>
    <t>OP DB 24W</t>
  </si>
  <si>
    <t>48 set</t>
  </si>
  <si>
    <t>28 ls</t>
  </si>
  <si>
    <t>26 ls</t>
  </si>
  <si>
    <t>Palet brush 2801</t>
  </si>
  <si>
    <t>600 set</t>
  </si>
  <si>
    <t>Palet Cat air 081</t>
  </si>
  <si>
    <t>375 ls</t>
  </si>
  <si>
    <t>Palet Cat air 1019</t>
  </si>
  <si>
    <t>Palet Cat air Sakura Biasa DOF</t>
  </si>
  <si>
    <t>Palet Cat air Sakura Trans</t>
  </si>
  <si>
    <t>Palet gambar 1010 Buah APEL</t>
  </si>
  <si>
    <t>Palet gambar 1011 Kumbang</t>
  </si>
  <si>
    <t>Palet gambar G5321</t>
  </si>
  <si>
    <t>Palet gambar Hp 1012 kumbang</t>
  </si>
  <si>
    <t>Palet Mickey TR</t>
  </si>
  <si>
    <t>Palet plastik 21,5 x 27,5/ R B9</t>
  </si>
  <si>
    <t>Palet PLT 006</t>
  </si>
  <si>
    <t>Palet putih UTN</t>
  </si>
  <si>
    <t>Palet Sakura Nariko</t>
  </si>
  <si>
    <t>Palet Super Butek</t>
  </si>
  <si>
    <t>Papan W/B Besar 50x70</t>
  </si>
  <si>
    <t>Paper Clip V Tec kecil VT 001</t>
  </si>
  <si>
    <t>Paper Clip warna kecil 28 (733)</t>
  </si>
  <si>
    <t>Payet 2008</t>
  </si>
  <si>
    <t>288 Disp</t>
  </si>
  <si>
    <t>PC 16852 (2)</t>
  </si>
  <si>
    <t>PC 2013/VA 30 papan tulis</t>
  </si>
  <si>
    <t>PC 2201</t>
  </si>
  <si>
    <t>PC 3D calculator LT 1060</t>
  </si>
  <si>
    <t>PC 8425</t>
  </si>
  <si>
    <t>PC 8887 kepiting</t>
  </si>
  <si>
    <t>PC A 6855</t>
  </si>
  <si>
    <t>PC A2-27 PC 8110 KT</t>
  </si>
  <si>
    <t>PC A2-3 PC 3311</t>
  </si>
  <si>
    <t>PC AD 006</t>
  </si>
  <si>
    <t>Pc AD 030</t>
  </si>
  <si>
    <t>PC angel restleting/ DM 2-28</t>
  </si>
  <si>
    <t>33 ls</t>
  </si>
  <si>
    <t>PC arc type 3185</t>
  </si>
  <si>
    <t>PC arc type 8852</t>
  </si>
  <si>
    <t>PC B 249</t>
  </si>
  <si>
    <t>PC Box 121106 blk+ktk</t>
  </si>
  <si>
    <t>PC Box 121126 blk+ktk</t>
  </si>
  <si>
    <t>PC Box 802</t>
  </si>
  <si>
    <t>PC Box 8872 Big Hero</t>
  </si>
  <si>
    <t>PC Box Fy 58M</t>
  </si>
  <si>
    <t>PC Box Fy 59M</t>
  </si>
  <si>
    <t>PC Box K 56A</t>
  </si>
  <si>
    <t>PC Box P1036</t>
  </si>
  <si>
    <t>PC Frozen mix Design B2002</t>
  </si>
  <si>
    <t>PC G 3901 PR</t>
  </si>
  <si>
    <t>Pc GP 9315</t>
  </si>
  <si>
    <t>PC Ht 405 A</t>
  </si>
  <si>
    <t>PC Imitasi 252 Rest</t>
  </si>
  <si>
    <t>PC Imitasi 338/ Flag</t>
  </si>
  <si>
    <t>PC Imitasi 372</t>
  </si>
  <si>
    <t>PC Imitasi 373 vintage</t>
  </si>
  <si>
    <t>PC isi F4575 A3235 (Blk)</t>
  </si>
  <si>
    <t>PC JX 3852</t>
  </si>
  <si>
    <t>PC Kain berdiri MM</t>
  </si>
  <si>
    <t>PC Kain Instar Tenaga Baru</t>
  </si>
  <si>
    <t>PC Kain tutup strong 1028</t>
  </si>
  <si>
    <t>PC Karton My 001-004 BLK</t>
  </si>
  <si>
    <t>PC Karton Wy 1257</t>
  </si>
  <si>
    <t>PC Karton Wy 1258</t>
  </si>
  <si>
    <t>PC Karton Wy 1263 sorok</t>
  </si>
  <si>
    <t>PC Karton Wy 1270 Blk</t>
  </si>
  <si>
    <t>PC Klg 9888 mobil 3SS</t>
  </si>
  <si>
    <t>PC klg AD 122</t>
  </si>
  <si>
    <t>Pc KLG B 305</t>
  </si>
  <si>
    <t>PC Klg B 569-05</t>
  </si>
  <si>
    <t>PC Klg B 569-10</t>
  </si>
  <si>
    <t>PC klg B 652</t>
  </si>
  <si>
    <t>PC Klg car smurf B6815/ 6816</t>
  </si>
  <si>
    <t>PC Klg D-13</t>
  </si>
  <si>
    <t>PC Klg D-8</t>
  </si>
  <si>
    <t>PC Klg Disney Smurf F43 (C12 0106)</t>
  </si>
  <si>
    <t>PC Klg Dkk 288</t>
  </si>
  <si>
    <t>PC Klg DM 6305</t>
  </si>
  <si>
    <t>PC Klg DM 6610</t>
  </si>
  <si>
    <t>PC Klg H1113 Sheep (C12.014)</t>
  </si>
  <si>
    <t>PC Klg K 367</t>
  </si>
  <si>
    <t>PC Klg karakter SN 7109</t>
  </si>
  <si>
    <t>PC Klg KT 6612 + STD set</t>
  </si>
  <si>
    <t>Pc klg LPY 99-2</t>
  </si>
  <si>
    <t>PC Klg QZ 101-1 Kalkulator</t>
  </si>
  <si>
    <t>PC Klg QZ 5912</t>
  </si>
  <si>
    <t>PC Klg QZ 9011</t>
  </si>
  <si>
    <t>90 pc</t>
  </si>
  <si>
    <t>PC Klg ret A - 84</t>
  </si>
  <si>
    <t>PC Klg ret D - 94 kotak</t>
  </si>
  <si>
    <t>PC Klg set KT 6601 (BLK)</t>
  </si>
  <si>
    <t>PC Klg susun-sika</t>
  </si>
  <si>
    <t>PC Klg ZG-6913</t>
  </si>
  <si>
    <t>PC KM 2 WTP</t>
  </si>
  <si>
    <t>PC KM 21(5)/ 311A(2)</t>
  </si>
  <si>
    <t>PC KM 22(11)/ KM 23(7)</t>
  </si>
  <si>
    <t>PC KM 30C (Blk)</t>
  </si>
  <si>
    <t>PC Kode K 22</t>
  </si>
  <si>
    <t>Pc KRT lampu 3320</t>
  </si>
  <si>
    <t>PC KW 2255</t>
  </si>
  <si>
    <t>PC KX 201-02 Disney C16-161 (ATAS)</t>
  </si>
  <si>
    <t>PC L A 1005/ Fahma</t>
  </si>
  <si>
    <t>PC L CE 393/ A/ Segi</t>
  </si>
  <si>
    <t>PC L XT 9907</t>
  </si>
  <si>
    <t>PC L ZM 3452</t>
  </si>
  <si>
    <t>Pc lampu 6635-1 Unicorn</t>
  </si>
  <si>
    <t>Pc lampu 6635-2 LOL</t>
  </si>
  <si>
    <t>Pc lampu 6635-5 BTS</t>
  </si>
  <si>
    <t>Pc lampu 6636-1 Unicorn</t>
  </si>
  <si>
    <t>Pc lampu 6636-2 LOL</t>
  </si>
  <si>
    <t>Pc lampu 6636-3 Avenger</t>
  </si>
  <si>
    <t>Pc lampu 6636-6 BT21</t>
  </si>
  <si>
    <t>PC M 65009 KB</t>
  </si>
  <si>
    <t>Pc Magnet A 1190</t>
  </si>
  <si>
    <t>PC magnet KT 208</t>
  </si>
  <si>
    <t>PC magnet KT 77</t>
  </si>
  <si>
    <t>PC Magnit 0110 disney/ 0110 apple bear</t>
  </si>
  <si>
    <t>PC Magnit 051 MM blk</t>
  </si>
  <si>
    <t>PC Magnit 1151</t>
  </si>
  <si>
    <t>PC Magnit 3515-02</t>
  </si>
  <si>
    <t>PC Magnit 3578-20</t>
  </si>
  <si>
    <t>PC Magnit 3D KT 8158</t>
  </si>
  <si>
    <t>PC Magnit 5501 Besar</t>
  </si>
  <si>
    <t>PC Magnit 65005 (Baru)</t>
  </si>
  <si>
    <t>PC Magnit 65005 FR</t>
  </si>
  <si>
    <t>PC Magnit 65005 XQ Big Hero</t>
  </si>
  <si>
    <t>PC Magnit 811 kungfu panda</t>
  </si>
  <si>
    <t>Pc magnit 9342</t>
  </si>
  <si>
    <t>Pc magnit 9354</t>
  </si>
  <si>
    <t>Pc magnit 9356</t>
  </si>
  <si>
    <t>Pc Magnit 9357</t>
  </si>
  <si>
    <t>PC Magnit A 1172</t>
  </si>
  <si>
    <t>PC Magnit A6857/ 3 kal</t>
  </si>
  <si>
    <t>PC Magnit A853</t>
  </si>
  <si>
    <t>PC Magnit asahan meja 70SS Hk/ AB</t>
  </si>
  <si>
    <t>PC Magnit AZ 3300 blk</t>
  </si>
  <si>
    <t>PC Magnit AZ 3301 blk</t>
  </si>
  <si>
    <t>PC Magnit AZ 3302 blk</t>
  </si>
  <si>
    <t>PC Magnit B 0011</t>
  </si>
  <si>
    <t>PC Magnit B 120 S 8065</t>
  </si>
  <si>
    <t>PC Magnit B 1902</t>
  </si>
  <si>
    <t>PC Magnit B 2008</t>
  </si>
  <si>
    <t>PC Magnit B 200k/ 388</t>
  </si>
  <si>
    <t>PC Magnit B 206</t>
  </si>
  <si>
    <t>PC Magnit B 222 mainan</t>
  </si>
  <si>
    <t>PC Magnit B 39 Y 262</t>
  </si>
  <si>
    <t>PC Magnit B-018 disney</t>
  </si>
  <si>
    <t>PC Magnit C 9962 blk set</t>
  </si>
  <si>
    <t>PC Magnit C-2118 barbie/ princess/ MM/ WTP</t>
  </si>
  <si>
    <t>PC Magnit Card CC 101 2B</t>
  </si>
  <si>
    <t>PC Magnit Card CC 101 7B</t>
  </si>
  <si>
    <t>PC Magnit CC 856</t>
  </si>
  <si>
    <t>PC Magnit D 0052</t>
  </si>
  <si>
    <t>PC Magnit Dkk 9907</t>
  </si>
  <si>
    <t>PC Magnit Dkk 9908</t>
  </si>
  <si>
    <t>PC Magnit Dkk 9910</t>
  </si>
  <si>
    <t>160 bh</t>
  </si>
  <si>
    <t>PC Magnit jumbo 3575-19</t>
  </si>
  <si>
    <t>PC Magnit jumbo B 3576-19</t>
  </si>
  <si>
    <t>PC Magnit Jumbo kalkulator PB33</t>
  </si>
  <si>
    <t>PC Magnit K 27</t>
  </si>
  <si>
    <t>PC Magnit K 61 Box magnit</t>
  </si>
  <si>
    <t>PC Magnit K 62A Box magnit</t>
  </si>
  <si>
    <t>PC Magnit K2 887-2</t>
  </si>
  <si>
    <t>PC Magnit KM 5186-1</t>
  </si>
  <si>
    <t>PC Magnit KM 5187-1</t>
  </si>
  <si>
    <t>PC Magnit KM 8837-6</t>
  </si>
  <si>
    <t>PC Magnit KPM-3551-03</t>
  </si>
  <si>
    <t>PC Magnit KT 06</t>
  </si>
  <si>
    <t>PC Magnit KT 07</t>
  </si>
  <si>
    <t>PC Magnit KT 532</t>
  </si>
  <si>
    <t>PC Magnit KT 858</t>
  </si>
  <si>
    <t>PC Magnit KT 877(4)</t>
  </si>
  <si>
    <t>PC Magnit KX 1673-2 lebar + WB</t>
  </si>
  <si>
    <t>PC Magnit Ky 779 blk</t>
  </si>
  <si>
    <t>PC Magnit LC 5510 lipat WB</t>
  </si>
  <si>
    <t>PC Magnit LC 8088</t>
  </si>
  <si>
    <t>PC Magnit MC 5238</t>
  </si>
  <si>
    <t>PC Magnit MC 8086</t>
  </si>
  <si>
    <t>PC Magnit MC 8088 Timbul</t>
  </si>
  <si>
    <t>PC Magnit minion A 720</t>
  </si>
  <si>
    <t>PC Magnit minion KT 535</t>
  </si>
  <si>
    <t>PC Magnit minion KT 569</t>
  </si>
  <si>
    <t>PC Magnit MS 9022 Bus Set Roda</t>
  </si>
  <si>
    <t>PC Magnit QM-079 Disney</t>
  </si>
  <si>
    <t>PC Magnit S-8088+WB Princess/ MM/ WTP</t>
  </si>
  <si>
    <t>PC Magnit X 501</t>
  </si>
  <si>
    <t>PC Magnit XDC 6102</t>
  </si>
  <si>
    <t>PC Magnit XPM-5190-10 Sandal</t>
  </si>
  <si>
    <t>PC Magnit XU 0030 Call (BLK)</t>
  </si>
  <si>
    <t>PC Magnit XU 1219 putar</t>
  </si>
  <si>
    <t>PC Magnit XU 6605 white Board</t>
  </si>
  <si>
    <t>PC Magnit Z A06 BLK</t>
  </si>
  <si>
    <t>PC Mainan 8054</t>
  </si>
  <si>
    <t>PC Metal box A 311 Klg (DS 3914)</t>
  </si>
  <si>
    <t>PC mika cermin PC 218</t>
  </si>
  <si>
    <t>PC P A0960 mobil tarik</t>
  </si>
  <si>
    <t>PC PB 22</t>
  </si>
  <si>
    <t>PC pkm 8861</t>
  </si>
  <si>
    <t>PC Plst 0093</t>
  </si>
  <si>
    <t>PC Plst 20107 WB</t>
  </si>
  <si>
    <t>PC Plst 908 Sailormoon</t>
  </si>
  <si>
    <t>PC Plst Disney 0093/ SB-36-2 M Mouse</t>
  </si>
  <si>
    <t>PC Plst HT 1024 minion</t>
  </si>
  <si>
    <t>PC Plst HT 406</t>
  </si>
  <si>
    <t>PC Plst HT 408 MM</t>
  </si>
  <si>
    <t>PC Plst kotak B 1F 1502</t>
  </si>
  <si>
    <t>PC Plst kotak B 1F 1504</t>
  </si>
  <si>
    <t>PC Plst PC-102 PB (Princess/ Disney)</t>
  </si>
  <si>
    <t>57 ls</t>
  </si>
  <si>
    <t>PC Plst SH 0121</t>
  </si>
  <si>
    <t>PC Plst SN 7206</t>
  </si>
  <si>
    <t>PC Plst Topla PBC-05</t>
  </si>
  <si>
    <t>PC Plst TT 6800-6802 kitty</t>
  </si>
  <si>
    <t>PC Plst TT 6800-6802 Thomas</t>
  </si>
  <si>
    <t>PC Plst WB-20108</t>
  </si>
  <si>
    <t>Pc PS 002</t>
  </si>
  <si>
    <t>PC r 64</t>
  </si>
  <si>
    <t>PC Ret 1006</t>
  </si>
  <si>
    <t>PC Ret 1123</t>
  </si>
  <si>
    <t>PC Ret 192 coffee</t>
  </si>
  <si>
    <t>PC Ret 2 oval Burung Hantu</t>
  </si>
  <si>
    <t>PC Ret 2M 8126A</t>
  </si>
  <si>
    <t>PC Ret 2T 8850</t>
  </si>
  <si>
    <t>PC Ret 337</t>
  </si>
  <si>
    <t>PC Ret 3478</t>
  </si>
  <si>
    <t>PC Ret 385 Imitasi</t>
  </si>
  <si>
    <t>27 ls</t>
  </si>
  <si>
    <t>PC Ret 5080</t>
  </si>
  <si>
    <t>PC Ret 5198</t>
  </si>
  <si>
    <t>PC Ret 6658</t>
  </si>
  <si>
    <t>PC Ret 6806 (6813)/ 6808</t>
  </si>
  <si>
    <t>PC Ret 686</t>
  </si>
  <si>
    <t>PC Ret 802(2)/ 8031(2)</t>
  </si>
  <si>
    <t>PC Ret 8155(2)/ Ret 8118 (1)</t>
  </si>
  <si>
    <t xml:space="preserve">PC Ret 8298 </t>
  </si>
  <si>
    <t>PC Ret 8360</t>
  </si>
  <si>
    <t>PC Ret 8963</t>
  </si>
  <si>
    <t>PC Ret 906 (6181)</t>
  </si>
  <si>
    <t>PC Ret 908</t>
  </si>
  <si>
    <t>PC Ret 9207 Strong</t>
  </si>
  <si>
    <t>PC Ret 9308</t>
  </si>
  <si>
    <t>PC Ret Cool Zone 8848</t>
  </si>
  <si>
    <t>PC Ret CQ9-052</t>
  </si>
  <si>
    <t>198 pc</t>
  </si>
  <si>
    <t>PC Ret DM 6210</t>
  </si>
  <si>
    <t>PC Ret Hj D 4167</t>
  </si>
  <si>
    <t>PC Ret Hj D 4170</t>
  </si>
  <si>
    <t>PC ret imitasi 385</t>
  </si>
  <si>
    <t>PC Ret Imitasi Disney Mbl/ Ben-10/ Boneka/ Naruto/ Brb/ Strobery/ Spider</t>
  </si>
  <si>
    <t>PC Ret JX-5626 MM</t>
  </si>
  <si>
    <t>PC Ret JX-93007</t>
  </si>
  <si>
    <t>PC Ret Kain XD 3308 FR</t>
  </si>
  <si>
    <t>PC Ret Ky 1114</t>
  </si>
  <si>
    <t>PC Ret Ky 1123</t>
  </si>
  <si>
    <t>PC Ret Ky 1192</t>
  </si>
  <si>
    <t>PC Ret Ky 1194</t>
  </si>
  <si>
    <t>PC Ret Ky 1196</t>
  </si>
  <si>
    <t>PC Ret Ky 6159</t>
  </si>
  <si>
    <t>PC Ret Ky 6173</t>
  </si>
  <si>
    <t>PC Ret Ky 6186</t>
  </si>
  <si>
    <t>PC Ret Ky 6197</t>
  </si>
  <si>
    <t>PC Ret Ky A 2009</t>
  </si>
  <si>
    <t>PC Ret oval 2 Bunga</t>
  </si>
  <si>
    <t>PC Ret SF 1508 pita (30)</t>
  </si>
  <si>
    <t>PC Ret SF 54 77</t>
  </si>
  <si>
    <t>PC Ret SGp 2</t>
  </si>
  <si>
    <t>PC Ret SH 7256/ jaring</t>
  </si>
  <si>
    <t>PC Ret Strong moshi</t>
  </si>
  <si>
    <t>PC Ret TZ 1179</t>
  </si>
  <si>
    <t>PC Ret Worry WJ-2198</t>
  </si>
  <si>
    <t>PC Ret XD 3305K</t>
  </si>
  <si>
    <t>PC Ret XS 29N LoL garis black</t>
  </si>
  <si>
    <t>PC Ret Zhili 8952</t>
  </si>
  <si>
    <t>PC Sandal km 16 Bk</t>
  </si>
  <si>
    <t>PC Set 8015 (A-008)</t>
  </si>
  <si>
    <t>PC Spoon M. Mouse</t>
  </si>
  <si>
    <t>PC Susun Saka 2 susun</t>
  </si>
  <si>
    <t>PC Susun Sika FIR</t>
  </si>
  <si>
    <t>PC Tesla TS 777</t>
  </si>
  <si>
    <t>PC Topla PL 05</t>
  </si>
  <si>
    <t xml:space="preserve">PC WLT 9905 </t>
  </si>
  <si>
    <t xml:space="preserve">PC WLT 9906 </t>
  </si>
  <si>
    <t>PC WLT 9907</t>
  </si>
  <si>
    <t>PC WLT 9908</t>
  </si>
  <si>
    <t>PC WLT 9909</t>
  </si>
  <si>
    <t>PC WLT 9910</t>
  </si>
  <si>
    <t>PC XM 7222 Hk</t>
  </si>
  <si>
    <t>PC XM D222 FR</t>
  </si>
  <si>
    <t>PC/ Stationery set 8801</t>
  </si>
  <si>
    <t>PC/ Stationery set 8801 kantong blk</t>
  </si>
  <si>
    <t>PC/ Stationery set 8802</t>
  </si>
  <si>
    <t>PC/ Stationery Tp set 2233 Blk</t>
  </si>
  <si>
    <t>Pembatas/ L Leaf Nariko 690</t>
  </si>
  <si>
    <t>Pen Stand JX 3811</t>
  </si>
  <si>
    <t>Penghapus W/B 803 B Enter</t>
  </si>
  <si>
    <t>Penghapus W/B Gunindo 803</t>
  </si>
  <si>
    <t>Penghapus W/B Kenjoy lubang K</t>
  </si>
  <si>
    <t>Pensil (SBS) 1 Set</t>
  </si>
  <si>
    <t>3600pc</t>
  </si>
  <si>
    <t>Pensil + Kuas Staedler 256-261</t>
  </si>
  <si>
    <t>7 1/2 grs</t>
  </si>
  <si>
    <t>Pensil + Stip 378 mobil (36)</t>
  </si>
  <si>
    <t>Pensil + Stip 5221 Ninja</t>
  </si>
  <si>
    <t>23 box</t>
  </si>
  <si>
    <t>Pensil + Stip Boneka 5520 (36)</t>
  </si>
  <si>
    <t>27 box</t>
  </si>
  <si>
    <t>Pensil + Stip Klg KB-147 (30)</t>
  </si>
  <si>
    <t>96 tabung</t>
  </si>
  <si>
    <t>Pensil + Stip Klg KB-148</t>
  </si>
  <si>
    <t>Pensil + Stip Kodok 033</t>
  </si>
  <si>
    <t>19 box</t>
  </si>
  <si>
    <t>Pensil 2B Fancy (36) 8 Seri</t>
  </si>
  <si>
    <t>Pensil 2B Fancy Ky FPP50</t>
  </si>
  <si>
    <t>Pensil 2B Flouren Zendi 288 (36)</t>
  </si>
  <si>
    <t>Pensil 2B Flouren+stip 388(36)</t>
  </si>
  <si>
    <t>Pensil 2B Holoscop</t>
  </si>
  <si>
    <t>Pensil 6925 A putar</t>
  </si>
  <si>
    <t>Pensil 6925 ATAS</t>
  </si>
  <si>
    <t>Pensil Chung Hwa 2B 6151</t>
  </si>
  <si>
    <t>30 grs</t>
  </si>
  <si>
    <t>Pensil Chung Hwa 6161 2B</t>
  </si>
  <si>
    <t>Pensil Chung Hwa 8899</t>
  </si>
  <si>
    <t>Pensil Collen 2B Fancy</t>
  </si>
  <si>
    <t>Pensil Cowry 2B Fancy</t>
  </si>
  <si>
    <t>Pensil DM 5188</t>
  </si>
  <si>
    <t>Pensil DM 7812</t>
  </si>
  <si>
    <t>10 box</t>
  </si>
  <si>
    <t>Pensil Fancy 2B Dsy Tp Stip 001</t>
  </si>
  <si>
    <t>40 gr</t>
  </si>
  <si>
    <t>Pensil Fancy lucu (100)</t>
  </si>
  <si>
    <t>24 dos</t>
  </si>
  <si>
    <t>Pensil Grebell paket ujian</t>
  </si>
  <si>
    <t>288 set</t>
  </si>
  <si>
    <t>Pensil HB RT 6 (makro)</t>
  </si>
  <si>
    <t>40 dos</t>
  </si>
  <si>
    <t>Pensil Jumbo + asahan (458)</t>
  </si>
  <si>
    <t>Pensil Jumbo biasa (1058)</t>
  </si>
  <si>
    <t>Pensil L Tree S 3061</t>
  </si>
  <si>
    <t>Pensil L Tree S 3062</t>
  </si>
  <si>
    <t>Pensil metalik white word</t>
  </si>
  <si>
    <t>Pensil TF 77 S depan kantor</t>
  </si>
  <si>
    <t>Pensil TF 88 S</t>
  </si>
  <si>
    <t>Pensil TF 888</t>
  </si>
  <si>
    <t>Pensil TF 99 S</t>
  </si>
  <si>
    <t>Pensil TZ Pc LE</t>
  </si>
  <si>
    <t>Pensil Unicorn P588 (50)</t>
  </si>
  <si>
    <t>Pensil Venox (Bensia) (100)</t>
  </si>
  <si>
    <t>Pensil warna 12w pjg Zoo</t>
  </si>
  <si>
    <t>Pensil XD 2071 (40)</t>
  </si>
  <si>
    <t>Pensil Zhong Hwa 69 2B</t>
  </si>
  <si>
    <t>Pianika marvel koper Biru</t>
  </si>
  <si>
    <t>Piring Cat air 003 besar Katak</t>
  </si>
  <si>
    <t>Piring Cat air 005 Sdg Kumbang</t>
  </si>
  <si>
    <t>Piring Cat air 006 B Kumbang</t>
  </si>
  <si>
    <t>Piring Cat air 009 B Boneka</t>
  </si>
  <si>
    <t>Piring Cat air Bunga</t>
  </si>
  <si>
    <t>Piring cat air Nakoya 108</t>
  </si>
  <si>
    <t>Piring Cat air segi (L Ku)</t>
  </si>
  <si>
    <t>Pisau ukir 4 pc</t>
  </si>
  <si>
    <t>Pita 18 polos motif</t>
  </si>
  <si>
    <t>Pita 18 renda motif</t>
  </si>
  <si>
    <t>Pita 30 Renda motif</t>
  </si>
  <si>
    <t>Pita jepang motif</t>
  </si>
  <si>
    <t>Pita kado LS 30-1</t>
  </si>
  <si>
    <t>Pita tarik 18 renda motif</t>
  </si>
  <si>
    <t>Pita tarik 23 list gold</t>
  </si>
  <si>
    <t>Pita tarik 23 motif polos</t>
  </si>
  <si>
    <t>Pita tarik 30 list emas</t>
  </si>
  <si>
    <t>Pita tarik 30 renda</t>
  </si>
  <si>
    <t>Pompa Balon 020-1</t>
  </si>
  <si>
    <t>Pompa balon 020-1 (B)</t>
  </si>
  <si>
    <t>Pompa balon 020-3 / 001-4 (k)</t>
  </si>
  <si>
    <t>Post it 889 K pony</t>
  </si>
  <si>
    <t>Post it 96-15</t>
  </si>
  <si>
    <t>Post it 96-20</t>
  </si>
  <si>
    <t>Post it 96-21</t>
  </si>
  <si>
    <t>Post it kertas 8899 Y</t>
  </si>
  <si>
    <t>Post it PF 1368</t>
  </si>
  <si>
    <t>Post it PF 1899(1)/ 2899(8)</t>
  </si>
  <si>
    <t>Post it PF 2368</t>
  </si>
  <si>
    <t>Post it PF 3368(5)/ 4368(4)</t>
  </si>
  <si>
    <t>Post it PF 3899</t>
  </si>
  <si>
    <t>Post it PF 5368(3)/ 6368(6)</t>
  </si>
  <si>
    <t>Post it PF 5899(2)/ 6899(2)</t>
  </si>
  <si>
    <t>Post it Post A</t>
  </si>
  <si>
    <t>Post it SHF 5</t>
  </si>
  <si>
    <t>Punch 821 Stempel</t>
  </si>
  <si>
    <t>Punch General (B) (330)</t>
  </si>
  <si>
    <t>Punch General (K) (220)</t>
  </si>
  <si>
    <t>Push pin warna Nariko</t>
  </si>
  <si>
    <t>720 pk</t>
  </si>
  <si>
    <t>Puzzle M 6662</t>
  </si>
  <si>
    <t>Puzzle S 6663</t>
  </si>
  <si>
    <t>Puzzle Spiderman Gloria</t>
  </si>
  <si>
    <t>260 pc</t>
  </si>
  <si>
    <t>Puzzle TG PO-01 Fancy CMP</t>
  </si>
  <si>
    <t>PW 12W Demo</t>
  </si>
  <si>
    <t>PW 12w panjang BTS</t>
  </si>
  <si>
    <t>PW 12w panjang Vanco 200</t>
  </si>
  <si>
    <t>PW Infico 3,5 pdk 1235</t>
  </si>
  <si>
    <t>PW Kayagi 12w panjang Ky Cp 12K</t>
  </si>
  <si>
    <t>PW Klg 12w AB &amp; S5 Kym Cp 120T</t>
  </si>
  <si>
    <t>PW Klg RRT 12w pendek</t>
  </si>
  <si>
    <t>PW Pjg 12/ 24 W 0723</t>
  </si>
  <si>
    <t>PW set 10703/ 12w panjang</t>
  </si>
  <si>
    <t>PW Station I pendek</t>
  </si>
  <si>
    <t>PW Super Lead 3724</t>
  </si>
  <si>
    <t>PW Trifelo 12w TF-128-12 Double colour</t>
  </si>
  <si>
    <t>PW Trifelo 6/ 12w</t>
  </si>
  <si>
    <t>Refill Cross</t>
  </si>
  <si>
    <t>1000 ls</t>
  </si>
  <si>
    <t>Sampul Folio lem alexander</t>
  </si>
  <si>
    <t>Sampul Kenjoy 34,5 motif warna</t>
  </si>
  <si>
    <t>Sampul Kwarto batik UTN</t>
  </si>
  <si>
    <t>240 pk</t>
  </si>
  <si>
    <t>Sampul OPP alex Kwarto lem (1Q 296 pk)</t>
  </si>
  <si>
    <t>Sampul OPP alexander boxy</t>
  </si>
  <si>
    <t>Sampul OPP jersy Folio TBL 50 micron</t>
  </si>
  <si>
    <t>Sampul Roll Dust 454</t>
  </si>
  <si>
    <t>Sampul Samson Boxy batik</t>
  </si>
  <si>
    <t>Selongsong pentel Enter</t>
  </si>
  <si>
    <t>Silet gagang plastik</t>
  </si>
  <si>
    <t>Simpoa moshi-moshi jumbo 1803</t>
  </si>
  <si>
    <t>Sipoa 13 baris JAYA</t>
  </si>
  <si>
    <t>Sipoa 17 baris kayu</t>
  </si>
  <si>
    <t>Sipoa 2831</t>
  </si>
  <si>
    <t>Sipoa 8010</t>
  </si>
  <si>
    <t>Sipoa 8011 apel</t>
  </si>
  <si>
    <t>Sipoa 8012</t>
  </si>
  <si>
    <t>Sipoa 8013</t>
  </si>
  <si>
    <t>Sipoa 8022 VanArt</t>
  </si>
  <si>
    <t>Sipoa 8023</t>
  </si>
  <si>
    <t>Sipoa Besco BC 117</t>
  </si>
  <si>
    <t>Sipoa CS 816 Rabbit</t>
  </si>
  <si>
    <t>Sipoa kaki B 808 Moshi Moshi BLK</t>
  </si>
  <si>
    <t>Sipoa kaki K 807 Moshi Moshi BLK</t>
  </si>
  <si>
    <t>Sipoa rainbow besar</t>
  </si>
  <si>
    <t>1 grs</t>
  </si>
  <si>
    <t>Sipoa sedang 8590</t>
  </si>
  <si>
    <t>Sipoa TZ 8012</t>
  </si>
  <si>
    <t>Sipoa YM 011</t>
  </si>
  <si>
    <t>Spidol 1F Wp 634-12 Infico</t>
  </si>
  <si>
    <t>16 grs</t>
  </si>
  <si>
    <t>Spidol 1F Wp 636-12 Infico</t>
  </si>
  <si>
    <t>Spidol Hitam Xue Si WT-8009 Executive</t>
  </si>
  <si>
    <t>Spidol Infico 886-12</t>
  </si>
  <si>
    <t>Spidol marker Chagli PM 9905</t>
  </si>
  <si>
    <t>Spidol Show 8 warna</t>
  </si>
  <si>
    <t>Spidol Tabung 661-8</t>
  </si>
  <si>
    <t>Stabillo 12W DB SP 701</t>
  </si>
  <si>
    <t>56 set</t>
  </si>
  <si>
    <t>Stabillo 2w HL 219 Zendi</t>
  </si>
  <si>
    <t>Stabillo 6608</t>
  </si>
  <si>
    <t>112 box</t>
  </si>
  <si>
    <t>Stabillo CS 187</t>
  </si>
  <si>
    <t>Stabillo CS 2001 Cosh Blk</t>
  </si>
  <si>
    <t>Stabillo Fancy STF-2588 mini</t>
  </si>
  <si>
    <t>Stabillo Gell GH 789/ 808 joss</t>
  </si>
  <si>
    <t>Stabillo HL 510 (faktur)</t>
  </si>
  <si>
    <t>Stabillo HP 6608A K</t>
  </si>
  <si>
    <t>Stabillo PR 9002</t>
  </si>
  <si>
    <t>Stabillo TF JHP 789 jelly</t>
  </si>
  <si>
    <t>Stabillo TF Mini 105(4)</t>
  </si>
  <si>
    <t>2 ls</t>
  </si>
  <si>
    <t>Stabillo WT-7002 (@ 10pc) Executive</t>
  </si>
  <si>
    <t>Stabillo XDM MH 545 (48 pc)</t>
  </si>
  <si>
    <t>Stamp Flash Pkc</t>
  </si>
  <si>
    <t>Stamp Set 340-02</t>
  </si>
  <si>
    <t>Stampad 1000 G</t>
  </si>
  <si>
    <t>Stampad Deboz DB 03</t>
  </si>
  <si>
    <t>Stampad Hero k</t>
  </si>
  <si>
    <t>Stampad Hero no 2</t>
  </si>
  <si>
    <t>Stampad KS DB HD 2</t>
  </si>
  <si>
    <t>Standart Bk V tech 6.5</t>
  </si>
  <si>
    <t>Standart Bk V Tech no 7</t>
  </si>
  <si>
    <t>Stapler Achuna 110</t>
  </si>
  <si>
    <t>Stapler HD 10 (STHD 10)</t>
  </si>
  <si>
    <t>Stapler Rapid Soon</t>
  </si>
  <si>
    <t>Stapler V Tech HD 10NR</t>
  </si>
  <si>
    <t>Stapler V Tech HD 45L</t>
  </si>
  <si>
    <t>Stapler V Tech HDZ 10M</t>
  </si>
  <si>
    <t>Stapler V Tech MOD-10</t>
  </si>
  <si>
    <t>Stapler V Tech MOD-10M</t>
  </si>
  <si>
    <t>Stapler V Tech MOD-45M</t>
  </si>
  <si>
    <t>Stapler V Tech NR 10</t>
  </si>
  <si>
    <t>Stapler V Tech Standy 10</t>
  </si>
  <si>
    <t>Stationery Box Fy 03 Hp</t>
  </si>
  <si>
    <t>Stempel SK 1602</t>
  </si>
  <si>
    <t>Stempel SK 849K</t>
  </si>
  <si>
    <t>Stick note 654 4C</t>
  </si>
  <si>
    <t>Stick Note DF AO 3L (garis)</t>
  </si>
  <si>
    <t>Stick note KC 5830</t>
  </si>
  <si>
    <t>Stick Note plastik 112</t>
  </si>
  <si>
    <t>Stick Note TF 0243</t>
  </si>
  <si>
    <t>Stick Transparant MH (Wi WW01) Balon</t>
  </si>
  <si>
    <t>Sticker 2U 501-520</t>
  </si>
  <si>
    <t>Sticker Book Seal 500 (1x90)</t>
  </si>
  <si>
    <t>20 card</t>
  </si>
  <si>
    <t>Sticker JB 96</t>
  </si>
  <si>
    <t>Sticker Nama Disney (blm jadi) 1 pak 2pc</t>
  </si>
  <si>
    <t>Sticker TWM 1001-1012</t>
  </si>
  <si>
    <t>Sticker WTP Timbul 4 Design (@ 30pc)</t>
  </si>
  <si>
    <t>2520 pc</t>
  </si>
  <si>
    <t>StickerRom Decor 2FXH 8011-8019</t>
  </si>
  <si>
    <t>StickerRom Decor FHD 001-012</t>
  </si>
  <si>
    <t>StickerRom Decor Ok V 025-032</t>
  </si>
  <si>
    <t>StickerRom Decor SC 1001-08/</t>
  </si>
  <si>
    <t>Stip 002 Bunga Beauty (1 card=12)</t>
  </si>
  <si>
    <t>100 card</t>
  </si>
  <si>
    <t>Stip 1402 Sepak bola (36)</t>
  </si>
  <si>
    <t>Stip 2115</t>
  </si>
  <si>
    <t>Stip 2819 Monochi (30 pc) Boneka coklat</t>
  </si>
  <si>
    <t>Stip 3901 PR</t>
  </si>
  <si>
    <t>Stip 4005 (1x40)</t>
  </si>
  <si>
    <t>Stip 5218 Monster (1 Box=32)</t>
  </si>
  <si>
    <t>20 Dos</t>
  </si>
  <si>
    <t>Stip 5220 Boneka (1 Box=36)</t>
  </si>
  <si>
    <t>Stip 5221 Ninja (1 Box=36)</t>
  </si>
  <si>
    <t>Stip 6171</t>
  </si>
  <si>
    <t>Stip 6180</t>
  </si>
  <si>
    <t>Stip 6195</t>
  </si>
  <si>
    <t>Stip 6213</t>
  </si>
  <si>
    <t>Stip 6219</t>
  </si>
  <si>
    <t>Stip 8904</t>
  </si>
  <si>
    <t>Stip 943 Kotak (1 Box=24)</t>
  </si>
  <si>
    <t>Stip 944 Botol (1 Box=32)</t>
  </si>
  <si>
    <t>Stip A 032 bentuk Shaun (1x24)</t>
  </si>
  <si>
    <t>Stip A 037 Smurf</t>
  </si>
  <si>
    <t>Stip A 081-082</t>
  </si>
  <si>
    <t>Stip A 086 Apple (1x20)</t>
  </si>
  <si>
    <t>40 tas</t>
  </si>
  <si>
    <t>Stip A 089 Kupu2 (1x18)</t>
  </si>
  <si>
    <t>45 tas</t>
  </si>
  <si>
    <t>Stip A 090 WTP (1x24)</t>
  </si>
  <si>
    <t>Stip A 091-092 (1x48)</t>
  </si>
  <si>
    <t>Stip A 093 WTP (1x12)</t>
  </si>
  <si>
    <t>Stip A 098 Boneka (1x40)</t>
  </si>
  <si>
    <t>Stip Abjad Disney (26)</t>
  </si>
  <si>
    <t>Stip bentuk love warna K 6934 (120)</t>
  </si>
  <si>
    <t>Stip BF 109</t>
  </si>
  <si>
    <t>Stip Boneka salju 6219</t>
  </si>
  <si>
    <t>Stip Brush C14-228 (48)</t>
  </si>
  <si>
    <t>Stip Collen (36)</t>
  </si>
  <si>
    <t>Stip Deboss DB B20 putih</t>
  </si>
  <si>
    <t>Stip Deboss DB B40 P</t>
  </si>
  <si>
    <t>Stip Doraemon 0931 (24)</t>
  </si>
  <si>
    <t>Stip ER 02c ZRM</t>
  </si>
  <si>
    <t>40 pk</t>
  </si>
  <si>
    <t>Stip ER 1318 minion (30)</t>
  </si>
  <si>
    <t>Stip ER 2065 lapis 1 box 24</t>
  </si>
  <si>
    <t>Stip girls pjg Ky H 8113</t>
  </si>
  <si>
    <t>Stip HK besar 6764 (60)</t>
  </si>
  <si>
    <t>Stip HK K 6762 (120 pc) BLK</t>
  </si>
  <si>
    <t>Stip Jersey putih</t>
  </si>
  <si>
    <t>Stip Jumbo 1038 Big Hero</t>
  </si>
  <si>
    <t>Stip Jumbo Disney 4710 (24)</t>
  </si>
  <si>
    <t>Stip JX-99002 Set + Asahan Apple bear (24 pc)</t>
  </si>
  <si>
    <t>Stip JX-99009 Kursi goyang (24 pc)</t>
  </si>
  <si>
    <t>Stip Kucing 6171/ Robot 6193</t>
  </si>
  <si>
    <t>Stip Matahari 0025</t>
  </si>
  <si>
    <t>Stip Minion (36)</t>
  </si>
  <si>
    <t>Stip minion 1316/ 17 (36)</t>
  </si>
  <si>
    <t>40 pak</t>
  </si>
  <si>
    <t>Stip Minion 6763 (120) K</t>
  </si>
  <si>
    <t>Stip Minion B 6765 (60)</t>
  </si>
  <si>
    <t>Stip MK-01 M Mouse (1x100)</t>
  </si>
  <si>
    <t>Stip Monokurobo Oval (B) Mnk 828 (24)</t>
  </si>
  <si>
    <t>Stip Monokurobo Oval (Tg) Mnk 827 (24)</t>
  </si>
  <si>
    <t>Stip MS 2078 + magic(36)</t>
  </si>
  <si>
    <t>21 box</t>
  </si>
  <si>
    <t>Stip P09/ 2pc (48)</t>
  </si>
  <si>
    <t>Stip RC 6031 (48)</t>
  </si>
  <si>
    <t>Stip RC 6032</t>
  </si>
  <si>
    <t>Stip RC 6034</t>
  </si>
  <si>
    <t>Stip RC 6035</t>
  </si>
  <si>
    <t>Stip RC 6037</t>
  </si>
  <si>
    <t>Stip Sika 369 Besar</t>
  </si>
  <si>
    <t>Stip TB 1602 (30)</t>
  </si>
  <si>
    <t>75 ls</t>
  </si>
  <si>
    <t>Stip TB 1605 (30)</t>
  </si>
  <si>
    <t>Stip TB 8000</t>
  </si>
  <si>
    <t>Stip TB 8059</t>
  </si>
  <si>
    <t>Stip TB 8066</t>
  </si>
  <si>
    <t>Stip TB 9856 (30)</t>
  </si>
  <si>
    <t>Stip TB 9865 (36)</t>
  </si>
  <si>
    <t>Stip TB 9866 (60)</t>
  </si>
  <si>
    <t>Stip Toples 134 (1x50) Panda</t>
  </si>
  <si>
    <t>Stip Trifello 300 B</t>
  </si>
  <si>
    <t>Stip Trifello TF-377 (@ 24)</t>
  </si>
  <si>
    <t>Stip+Asahan M-78 (30)</t>
  </si>
  <si>
    <t>Super Box Topla TP/ SB</t>
  </si>
  <si>
    <t>Tali Cantol plastik M</t>
  </si>
  <si>
    <t>Tali jepit ht biasa gading</t>
  </si>
  <si>
    <t>Tali Jepit kilap Biru/ ID Card gading biru</t>
  </si>
  <si>
    <t>Tali Jepit metalik K 806 M</t>
  </si>
  <si>
    <t>Tali jepita cantol Hj</t>
  </si>
  <si>
    <t>Tali jepita cantol K</t>
  </si>
  <si>
    <t>Tali jepita cantol M</t>
  </si>
  <si>
    <t>Tali Jepitan Yoyo butek (1 box=100) Kng</t>
  </si>
  <si>
    <t>Tali metalik (kecil) B(8) K(4) Ht(2) Hj(2)</t>
  </si>
  <si>
    <t>Tali metalik Hj/ K/ M Besar</t>
  </si>
  <si>
    <t>Tali Plk 10-04 Dy 31x38 Tali Kur</t>
  </si>
  <si>
    <t>Tali yoyo Merah Butek</t>
  </si>
  <si>
    <t>Tali yoyo orange</t>
  </si>
  <si>
    <t>Tas 017</t>
  </si>
  <si>
    <t>Tas 34x31</t>
  </si>
  <si>
    <t>Tas 602(2)/ 601 L/ 621(1)</t>
  </si>
  <si>
    <t>Tas 8185 4S</t>
  </si>
  <si>
    <t>Tas A5 Fancy (Hk+BB)</t>
  </si>
  <si>
    <t>32 ls</t>
  </si>
  <si>
    <t>Tas batik B (BS)</t>
  </si>
  <si>
    <t>Tas batik mas Buku kecil</t>
  </si>
  <si>
    <t>Tas batik Mj 1 kecil</t>
  </si>
  <si>
    <t>Tas batik MJ 2 (T)</t>
  </si>
  <si>
    <t>Tas batik Mj1</t>
  </si>
  <si>
    <t>Tas batik panjang/ sarung (Baru)</t>
  </si>
  <si>
    <t>Tas batik Topline K</t>
  </si>
  <si>
    <t>Tas Beauty B</t>
  </si>
  <si>
    <t>Tas Biru mix Besar pohon(2)/ Bulat(2)</t>
  </si>
  <si>
    <t>Tas Fabric Ck F6</t>
  </si>
  <si>
    <t>Tas Fabric Xmy 106 motif Horse</t>
  </si>
  <si>
    <t>Tas Fabric Xmy 15A</t>
  </si>
  <si>
    <t>Tas Fabric Xmy 1714-15</t>
  </si>
  <si>
    <t>Tas Fabric Xmy JDG 32x32 gagang</t>
  </si>
  <si>
    <t>Tas Fabric Xmy JDG/ motif korea</t>
  </si>
  <si>
    <t>Tas Fancy plastik K 18x22 (T1,75)</t>
  </si>
  <si>
    <t>Tas Fancy plastik T 22x28 (T1,76)</t>
  </si>
  <si>
    <t>Tas Folio tali 1 Bola Bale</t>
  </si>
  <si>
    <t>Tas Folio tali 1 Fancy(2)/ tali 1 minion(1)</t>
  </si>
  <si>
    <t>Tas Folio tali 2 Fancy Minion</t>
  </si>
  <si>
    <t>Tas Gagang butek putih B kcg</t>
  </si>
  <si>
    <t>Tas Gagang transparan B (AD 25)</t>
  </si>
  <si>
    <t>Tas Gagang transparan K (AD 27)</t>
  </si>
  <si>
    <t>Tas GG 02 HZD 711/ 263</t>
  </si>
  <si>
    <t>Tas GG 02 HZD 9093/ 750</t>
  </si>
  <si>
    <t>Tas GG 02 HZD mix</t>
  </si>
  <si>
    <t>Tas GG 03 2063/ 2064/ 2065</t>
  </si>
  <si>
    <t>Tas GG 03 6012</t>
  </si>
  <si>
    <t>Tas HB T01 Tali Kur batik</t>
  </si>
  <si>
    <t>Tas HBE 06/M Tali Bendera</t>
  </si>
  <si>
    <t>Tas HD 095</t>
  </si>
  <si>
    <t>Tas HD 158</t>
  </si>
  <si>
    <t>Tas HD 197</t>
  </si>
  <si>
    <t>Tas HD 22006</t>
  </si>
  <si>
    <t>Tas HD 234</t>
  </si>
  <si>
    <t>Tas HD polos (823)</t>
  </si>
  <si>
    <t>Tas J 0053</t>
  </si>
  <si>
    <t>Tas J 1706</t>
  </si>
  <si>
    <t>Tas J 2729</t>
  </si>
  <si>
    <t>Tas jinjing 912 kecil</t>
  </si>
  <si>
    <t>Tas K 20x25 Etj</t>
  </si>
  <si>
    <t>Tas Kado FG L/19</t>
  </si>
  <si>
    <t>Tas Kado FG XL</t>
  </si>
  <si>
    <t>Tas Kain E 100 A</t>
  </si>
  <si>
    <t>300 PCS</t>
  </si>
  <si>
    <t>Tas Kain E 101 A</t>
  </si>
  <si>
    <t>Tas Kain Fancy B restleting</t>
  </si>
  <si>
    <t>Tas Kain Ret K-27 (Hj/ Htm/ Coklat/ Mr Tua) cream</t>
  </si>
  <si>
    <t xml:space="preserve">Tas Karung A (65x55) </t>
  </si>
  <si>
    <t>Tas Karung B (55x50)</t>
  </si>
  <si>
    <t>Tas karung BG 21 004J</t>
  </si>
  <si>
    <t>Tas Karung C (45x50) (50x45)</t>
  </si>
  <si>
    <t>Tas Kertas (Emas, Silver, Hj daun) PHS</t>
  </si>
  <si>
    <t>Tas Kertas 1/ SS/ 12,5 x 16</t>
  </si>
  <si>
    <t>Tas Kertas 8863C/ 181C</t>
  </si>
  <si>
    <t>Tas Kertas 8891A/ 8875A</t>
  </si>
  <si>
    <t>Tas Kertas 8891C/ 8875C</t>
  </si>
  <si>
    <t>Tas Kertas 9173M</t>
  </si>
  <si>
    <t>Tas Kertas BL 9173 L</t>
  </si>
  <si>
    <t>Tas Kertas DU bk 9173 H</t>
  </si>
  <si>
    <t>Tas Kertas Ly SD 282 B</t>
  </si>
  <si>
    <t>Tas Kertas Ly XL 277 B</t>
  </si>
  <si>
    <t>Tas Kertas Ly XL 289</t>
  </si>
  <si>
    <t>Tas Kertas pk 10-04/ 31 X381 XL</t>
  </si>
  <si>
    <t>Tas LL D (K)</t>
  </si>
  <si>
    <t>Tas lux My 017</t>
  </si>
  <si>
    <t>Tas lux My 024</t>
  </si>
  <si>
    <t>Tas lux My 025</t>
  </si>
  <si>
    <t>200 bh</t>
  </si>
  <si>
    <t>Tas Ly 083/ 086 B</t>
  </si>
  <si>
    <t>Tas Ly HD 126/ 131B</t>
  </si>
  <si>
    <t>Tas Ly HD 132 B</t>
  </si>
  <si>
    <t>Tas Ly HD 148 B</t>
  </si>
  <si>
    <t>Tas Ly HD 149 B</t>
  </si>
  <si>
    <t>Tas Ly HD 150 B</t>
  </si>
  <si>
    <t>Tas Ly HD 151 B</t>
  </si>
  <si>
    <t>Tas Ly SD 211B</t>
  </si>
  <si>
    <t>Tas LySD 154 K</t>
  </si>
  <si>
    <t>Tas LySD 229 K</t>
  </si>
  <si>
    <t>Tas LySD 241 K</t>
  </si>
  <si>
    <t>Tas LySD 572 K</t>
  </si>
  <si>
    <t>Tas Mika besar Tenteng tangan R 013</t>
  </si>
  <si>
    <t>Tas Mika PP ME 812 kecil</t>
  </si>
  <si>
    <t>Tas Mika PP TM 911</t>
  </si>
  <si>
    <t>Tas Mika+Tali CL MM</t>
  </si>
  <si>
    <t>848 pc</t>
  </si>
  <si>
    <t>Tas Nariko 4A</t>
  </si>
  <si>
    <t>Tas Plastik B C1</t>
  </si>
  <si>
    <t>130 pc</t>
  </si>
  <si>
    <t>Tas plastik Besar C1</t>
  </si>
  <si>
    <t>Tas Plastik kecil A1</t>
  </si>
  <si>
    <t>Tas plastik kecil A1</t>
  </si>
  <si>
    <t>Tas Plastik T B1</t>
  </si>
  <si>
    <t>Tas plastik Tanggung B1</t>
  </si>
  <si>
    <t>110 pc</t>
  </si>
  <si>
    <t>Tas PLK 10-06/ M</t>
  </si>
  <si>
    <t>Tas PLK 10-07 Dy (26x34) Tali L</t>
  </si>
  <si>
    <t>Tas PLK 10-08 Tali Tenteng</t>
  </si>
  <si>
    <t>Tas polos 131 k</t>
  </si>
  <si>
    <t>Tas polos 804/ 832/ 838</t>
  </si>
  <si>
    <t xml:space="preserve">Tas Ransel Spon Bond FR+Hk </t>
  </si>
  <si>
    <t>Tas SB 1514-8 Set T</t>
  </si>
  <si>
    <t>Tas SEP 194</t>
  </si>
  <si>
    <t>Tas Shoes C15 246/ Hp 363 (60)</t>
  </si>
  <si>
    <t>36 pk</t>
  </si>
  <si>
    <t>Tas Shop Ly FD 683</t>
  </si>
  <si>
    <t>Tas Shop Ly SD 287 B</t>
  </si>
  <si>
    <t>Tas Shop Ly SD 291B</t>
  </si>
  <si>
    <t>Tas Shop Ly SD L 280 B</t>
  </si>
  <si>
    <t>Tas Shop Ly SD L 288 B</t>
  </si>
  <si>
    <t>Tas Shop Ly SD L XL</t>
  </si>
  <si>
    <t>Tas Shop Ly SD S Tg</t>
  </si>
  <si>
    <t>Tas Shop Teng-Teng Sleting (10 pc) WKD</t>
  </si>
  <si>
    <t>30 bks</t>
  </si>
  <si>
    <t xml:space="preserve">Tas Shopcraft LyNP 542-1/4 </t>
  </si>
  <si>
    <t xml:space="preserve">Tas Shopcraft Tly Mp 061/ 064 </t>
  </si>
  <si>
    <t>Tas Silver 18x23</t>
  </si>
  <si>
    <t>Tas Sleret S</t>
  </si>
  <si>
    <t>Tas Sleret XLL</t>
  </si>
  <si>
    <t xml:space="preserve">Tas Sleting (A5 52) jaring </t>
  </si>
  <si>
    <t>Tas Spon Bond mukenah 27x29x12</t>
  </si>
  <si>
    <t>Tas T 34x31 ETJ</t>
  </si>
  <si>
    <t>Tas T 41x36 ETJ</t>
  </si>
  <si>
    <t>22 ls</t>
  </si>
  <si>
    <t>Tas tali 22x22</t>
  </si>
  <si>
    <t>85 ls</t>
  </si>
  <si>
    <t>Tas tali 25x35</t>
  </si>
  <si>
    <t>Tas tali 30x40</t>
  </si>
  <si>
    <t>Tas Tali Cartoon 20x25 Tg</t>
  </si>
  <si>
    <t>Tas Tali Folio 1 Frozen</t>
  </si>
  <si>
    <t>Tas Tali kecil kur JB S2-2 jos Mimikado</t>
  </si>
  <si>
    <t>Tas Tali Kertas Kado bsr AL (1 Pk=10 pc)</t>
  </si>
  <si>
    <t>218 pk</t>
  </si>
  <si>
    <t>Tas Tali Kertas Tg (Pelangi/ Biru Grs/ Silver Bunga/ Mrh Garis) 25x25</t>
  </si>
  <si>
    <t>Tas Tali kur batik S</t>
  </si>
  <si>
    <t xml:space="preserve">Tas Tali Metalik (1 Pk=12 pc) Gold Silver </t>
  </si>
  <si>
    <t>Tas Tali Metalik (1 Pk=12 pc) Gold/ Silver 20x25</t>
  </si>
  <si>
    <t>Tas Tali Metalik 15x20 (K)</t>
  </si>
  <si>
    <t>Tas Tali Metalik 15x20 Kcl</t>
  </si>
  <si>
    <t>Tas Tali plst 222 A (K)</t>
  </si>
  <si>
    <t>Tas Tali plst K (B545)</t>
  </si>
  <si>
    <t>Tas Tali plst kecil jos JBS 4-5</t>
  </si>
  <si>
    <t>Tas Tali Pot mika</t>
  </si>
  <si>
    <t>Tas Tali Transp RD-L/ Tg (PHS)</t>
  </si>
  <si>
    <t>Tas Tali Tulisan" kecil campur</t>
  </si>
  <si>
    <t>Tas Tali Ultah Kcl Iching</t>
  </si>
  <si>
    <t>Tas Tenteng Butek 184 B</t>
  </si>
  <si>
    <t>Tas Tenteng trans/ handbag XS</t>
  </si>
  <si>
    <t>Tas Tenteng Transparent 10-06 M</t>
  </si>
  <si>
    <t>Tas Transparan L(tanggung) Tali</t>
  </si>
  <si>
    <t>Tas Tulisan 20x25</t>
  </si>
  <si>
    <t>Tas ultah 5w</t>
  </si>
  <si>
    <t>Tas ultah polkadot kecil 15x25</t>
  </si>
  <si>
    <t>Tas ultah warna warna</t>
  </si>
  <si>
    <t>500 pk</t>
  </si>
  <si>
    <t>Tas Xmy 1609-12</t>
  </si>
  <si>
    <t>Tas Xmy JDL (1609-04)</t>
  </si>
  <si>
    <t>Tas Xmy KT</t>
  </si>
  <si>
    <t>Tas Zipper Folio Tali 1 MM Topla</t>
  </si>
  <si>
    <t xml:space="preserve">Tas Zipper Folio Tali 2 MM </t>
  </si>
  <si>
    <t>Tas/ MAP jinjing Cute bear</t>
  </si>
  <si>
    <t>Tas/ paper Bag motif campur</t>
  </si>
  <si>
    <t>Tempelan Kaca 2,5</t>
  </si>
  <si>
    <t>7200 pc</t>
  </si>
  <si>
    <t>Tempelan Kaca 3,5</t>
  </si>
  <si>
    <t>Tempelan Kaca 33 D (3,5")</t>
  </si>
  <si>
    <t>20.000 pc</t>
  </si>
  <si>
    <t>Tempelan Kaca 35 D (Gantungan kcl+Tg)</t>
  </si>
  <si>
    <t>70.000 pc</t>
  </si>
  <si>
    <t>Tempelan Kaca 4,5</t>
  </si>
  <si>
    <t>5040 pc</t>
  </si>
  <si>
    <t>Tempelan Kaca 8</t>
  </si>
  <si>
    <t>2016 pc</t>
  </si>
  <si>
    <t>Tinta 20mm (1 line)</t>
  </si>
  <si>
    <t>Tinta Daishen B</t>
  </si>
  <si>
    <t>Tinta Daishen U</t>
  </si>
  <si>
    <t>Tinta Daishen U/B</t>
  </si>
  <si>
    <t>Tinta Hero</t>
  </si>
  <si>
    <t>64 ls</t>
  </si>
  <si>
    <t>2304 pc</t>
  </si>
  <si>
    <t>12 box/ 30</t>
  </si>
  <si>
    <t>76 pc</t>
  </si>
  <si>
    <t>Tipe-ex 9189</t>
  </si>
  <si>
    <t>Tipe-ex 9187</t>
  </si>
  <si>
    <t>Topeng ultah 129/ 55 isi 10</t>
  </si>
  <si>
    <t>250 pk</t>
  </si>
  <si>
    <t>Topi Fancy party Crown (mahkota)</t>
  </si>
  <si>
    <t>Topi Kerucut</t>
  </si>
  <si>
    <t>Topi Kerucut alpindo</t>
  </si>
  <si>
    <t>Topi ultah disney</t>
  </si>
  <si>
    <t>Topi ultah isi 5 ETJ</t>
  </si>
  <si>
    <t>Water colour Vanco CA 110 (9 ml)</t>
  </si>
  <si>
    <t>WC 110n/ 120 osama</t>
  </si>
  <si>
    <t>WC marries 1306/ 12w 9m</t>
  </si>
  <si>
    <t>WC Marries 1325/ 12w SBY</t>
  </si>
  <si>
    <t>WC marries E 1337 B/ 14w</t>
  </si>
  <si>
    <t>WC TF WC 1331 pp</t>
  </si>
  <si>
    <t>Cutter Kenko K-200</t>
  </si>
  <si>
    <t>Bp gell Kenko Fun Ht B</t>
  </si>
  <si>
    <t>Acrylic V-tech</t>
  </si>
  <si>
    <t>Cat air Opini 110</t>
  </si>
  <si>
    <t>Cat air Opini 120</t>
  </si>
  <si>
    <t>Karbon S/B double B (F)</t>
  </si>
  <si>
    <t>Karbon S/B double B</t>
  </si>
  <si>
    <t>Tali cantol ht</t>
  </si>
  <si>
    <t>Double Foam polar Sp 016 (2)/ F(4)</t>
  </si>
  <si>
    <t>M1A</t>
  </si>
  <si>
    <t>M1B</t>
  </si>
  <si>
    <t>M2A</t>
  </si>
  <si>
    <t>M2B</t>
  </si>
  <si>
    <t>L leaf A5 50 koala MTK kotak</t>
  </si>
  <si>
    <t>Abjad &amp; angka ABC123 DR</t>
  </si>
  <si>
    <t>BN B5 8102</t>
  </si>
  <si>
    <t>BTS spiral 25100-56 (import)</t>
  </si>
  <si>
    <t>BTS WZ A6 80/ tali 5110-15w</t>
  </si>
  <si>
    <t>Dispenser Kenjoy 50</t>
  </si>
  <si>
    <t>Dispenser Topla 801</t>
  </si>
  <si>
    <t>Garisan BT 840</t>
  </si>
  <si>
    <t>Isi gel 1.0 TC 308 ht</t>
  </si>
  <si>
    <t>Jangka besi DBC 4001</t>
  </si>
  <si>
    <t>Loose leaf B550 rainbow garis</t>
  </si>
  <si>
    <t>Tas BG 15-026 (40x45x20)</t>
  </si>
  <si>
    <t>Tipe-ex Microtop 737</t>
  </si>
  <si>
    <t>Tas batik B alpindo</t>
  </si>
  <si>
    <t>M3B</t>
  </si>
  <si>
    <t>M3A</t>
  </si>
  <si>
    <t>Stapler Kenko 12N/ 13</t>
  </si>
  <si>
    <t>6 pc</t>
  </si>
  <si>
    <t>Stapler Kenko 12L/ 24</t>
  </si>
  <si>
    <t>Asahan meja 9233</t>
  </si>
  <si>
    <t>Drawing board BT 21 no.216</t>
  </si>
  <si>
    <t>Garisan BT no.8</t>
  </si>
  <si>
    <t>Garisan BT no.10</t>
  </si>
  <si>
    <t>Tas BG 13-021 (55x65)</t>
  </si>
  <si>
    <t>Tas BG 16-033B (45x60x20)</t>
  </si>
  <si>
    <t>Agenda kulit ular k</t>
  </si>
  <si>
    <t>NB A5 BTS 80 biasa 25100-36</t>
  </si>
  <si>
    <t>Stick note holo plastik 9083</t>
  </si>
  <si>
    <t>L Leaf JK A5 tanpa Cover Mix Mogu/ Minim/ Mola(4)</t>
  </si>
  <si>
    <t>M4B</t>
  </si>
  <si>
    <t>M4A</t>
  </si>
  <si>
    <t>Bk ASB Folio</t>
  </si>
  <si>
    <t>Bp Zhixin 3039/ 3050/ 3053</t>
  </si>
  <si>
    <t>Isi gel Fancy Vtro isi 20 dos 4 seri</t>
  </si>
  <si>
    <t>Letter tray besi 3 susun (2003)</t>
  </si>
  <si>
    <t>Tali cantol plastik B</t>
  </si>
  <si>
    <t>Tas batik MJ-1 coklat (Baru)</t>
  </si>
  <si>
    <t>Map UTN Dove 2w K(2)/ Hj(10)</t>
  </si>
  <si>
    <t>PC 9002 (4)/ 9008(1)</t>
  </si>
  <si>
    <t>Tas GG 02 HZD 793(4)/ 955</t>
  </si>
  <si>
    <t>23-28</t>
  </si>
  <si>
    <t>60 LSN</t>
  </si>
  <si>
    <t>30 GRS</t>
  </si>
  <si>
    <t>Stip Kenko 40 hitam</t>
  </si>
  <si>
    <t>Stip Kenko 40 putih</t>
  </si>
  <si>
    <t>20 LSN</t>
  </si>
  <si>
    <t>36 LSN</t>
  </si>
  <si>
    <t>Stapler Kenko HD 50 OJ</t>
  </si>
  <si>
    <t>NAMA BARANG</t>
  </si>
  <si>
    <t>Kartu stock Kwarto B</t>
  </si>
  <si>
    <t>Kartu stock Kwarto Hj</t>
  </si>
  <si>
    <t>Kartu stock Kwarto K</t>
  </si>
  <si>
    <t>Kartu Stock Kwarto M</t>
  </si>
  <si>
    <t>Kartu stock Kwarto P</t>
  </si>
  <si>
    <t>Memo Fancy 0248</t>
  </si>
  <si>
    <t>NB Exclusive 0801/ 80</t>
  </si>
  <si>
    <t>Sampul Roll 34T Kenjoy</t>
  </si>
  <si>
    <t>Sampul Roll 45B Kenjoy</t>
  </si>
  <si>
    <t>Tipe-ex 737</t>
  </si>
  <si>
    <t>Marker permanen Kenko PM-100 hitam</t>
  </si>
  <si>
    <t>Marker WB Kenko WM-100 hitam</t>
  </si>
  <si>
    <t>Cutter Kenko A-300</t>
  </si>
  <si>
    <t>30 LSN</t>
  </si>
  <si>
    <t>10 LSN</t>
  </si>
  <si>
    <t>Gel pen Kenko K-1 hitam</t>
  </si>
  <si>
    <t>12 GRS</t>
  </si>
  <si>
    <t>Gel pen Kenko K-1 biru</t>
  </si>
  <si>
    <t>Gel pen Kenko KE-100 hitam</t>
  </si>
  <si>
    <t>24 LSN</t>
  </si>
  <si>
    <t>Binder clip JK 280</t>
  </si>
  <si>
    <t>3 GRS</t>
  </si>
  <si>
    <t>Clip warna Kenko 3100</t>
  </si>
  <si>
    <t>48 LSN</t>
  </si>
  <si>
    <t>40 PC</t>
  </si>
  <si>
    <t>Gel pen Kenko KE-303 T-gel biru</t>
  </si>
  <si>
    <t>Gunting Kenko SC-828</t>
  </si>
  <si>
    <t>25 LSN</t>
  </si>
  <si>
    <t>Isi cutter Kenko A-100 kecil</t>
  </si>
  <si>
    <t>120 LSN</t>
  </si>
  <si>
    <t>120 PC</t>
  </si>
  <si>
    <t>L Leaf Kenko A5-LL 100-2070</t>
  </si>
  <si>
    <t>96 PCS</t>
  </si>
  <si>
    <t>L Leaf Kenko B5-LL 100-2670</t>
  </si>
  <si>
    <t>80 PCS</t>
  </si>
  <si>
    <t>Lem cair Kenko LG-50</t>
  </si>
  <si>
    <t>Lem JK GL-R35</t>
  </si>
  <si>
    <t>Lem stick Kenko 8gr kecil</t>
  </si>
  <si>
    <t>36 BOX</t>
  </si>
  <si>
    <t>Mika laminating Kenko LF100-2234</t>
  </si>
  <si>
    <t>10 BOX</t>
  </si>
  <si>
    <t>O pastel JK 12W OP-12 S</t>
  </si>
  <si>
    <t>12 LSN</t>
  </si>
  <si>
    <t>Paper cutter JK PC-2638 (F4)</t>
  </si>
  <si>
    <t>5 PCS</t>
  </si>
  <si>
    <t>Pensil JK P-88 2B</t>
  </si>
  <si>
    <t>Pensil JK P-93 2B</t>
  </si>
  <si>
    <t>Plakban kain Kenko 48mm plst biru</t>
  </si>
  <si>
    <t>60 ROL</t>
  </si>
  <si>
    <t>Punch JK no.85</t>
  </si>
  <si>
    <t>24 PCS</t>
  </si>
  <si>
    <t>PW bicolor Kenko 12W CP-12 FBC classic</t>
  </si>
  <si>
    <t>PW JK 24W CP-101</t>
  </si>
  <si>
    <t>72 SET</t>
  </si>
  <si>
    <t>PW Kenko 12W CP-12 F classic panjang</t>
  </si>
  <si>
    <t>PW Kenko 12W CP-12 F Tin case classic</t>
  </si>
  <si>
    <t>PW Kenko 12W CP-12HALF classic</t>
  </si>
  <si>
    <t>PW Kenko 24W CP-24 F classic panjang</t>
  </si>
  <si>
    <t>144 LS</t>
  </si>
  <si>
    <t>Stapler Kenko HD-10</t>
  </si>
  <si>
    <t>Stip JK 526-B20</t>
  </si>
  <si>
    <t>50 BOX</t>
  </si>
  <si>
    <t>Stip JK 526-B40 P</t>
  </si>
  <si>
    <t>Tipe-ex JK-101</t>
  </si>
  <si>
    <t>Tipe-ex Kenko KE-826 M</t>
  </si>
  <si>
    <t>Tipe-ex kertas JK CT-507</t>
  </si>
  <si>
    <t>Binder clip Kenko no.105</t>
  </si>
  <si>
    <t>Binder clip Kenko no.155</t>
  </si>
  <si>
    <t>Binder clip Kenko no.200</t>
  </si>
  <si>
    <t>Binder clip Kenko no.260</t>
  </si>
  <si>
    <t>Bp JK BP-273 Zeto hitam</t>
  </si>
  <si>
    <t>Call JK CC-8 A</t>
  </si>
  <si>
    <t>Call JK CC-800 CH</t>
  </si>
  <si>
    <t>Call JK CC-810 CH</t>
  </si>
  <si>
    <t>Clip Jumbo JK no.5</t>
  </si>
  <si>
    <t>Clip Jumbo Kenko no.5</t>
  </si>
  <si>
    <t>Clip Trigonal JK no.3</t>
  </si>
  <si>
    <t>Clip trigonal Kenko no.3</t>
  </si>
  <si>
    <t>Counter hand tally Kenko HT-302</t>
  </si>
  <si>
    <t>Date Stamp Kenko D-4 4mm</t>
  </si>
  <si>
    <t>Double tape Kenko 12mm HG plst biru</t>
  </si>
  <si>
    <t>Double tape Kenko 6mm HG plst biru</t>
  </si>
  <si>
    <t>Gel pen Kenko Easy Gel hitam</t>
  </si>
  <si>
    <t>Gel pen Kenko Hitech 0.28mm biru</t>
  </si>
  <si>
    <t>Gel pen Kenko Hitech 0.28mm hitam</t>
  </si>
  <si>
    <t>Isi stapler (staples) Kenko no.3</t>
  </si>
  <si>
    <t>Jangka set Kenko C-288</t>
  </si>
  <si>
    <t>Label JK LB-P2 LN 2brs</t>
  </si>
  <si>
    <t>Lem stick JK GS-100</t>
  </si>
  <si>
    <t>Lem stick Kenko 15gr tanggung</t>
  </si>
  <si>
    <t>Mesin label harga Kenko MX-5500</t>
  </si>
  <si>
    <t>O pastel JK 24W OP-24 S</t>
  </si>
  <si>
    <t>O pastel JK 36W OP-36 S</t>
  </si>
  <si>
    <t>P case JK PC-0719AC-36A/F Animal Calender</t>
  </si>
  <si>
    <t>P case JK PC-0719GZ-34A/F Gozzy</t>
  </si>
  <si>
    <t>Paper Clip JK C-3100</t>
  </si>
  <si>
    <t>Pensil JK P-90</t>
  </si>
  <si>
    <t>Plakban kain hitam Kenko 36mm plst merah</t>
  </si>
  <si>
    <t>Plakban kain hitam Kenko 48mm plst merah</t>
  </si>
  <si>
    <t>Punch Kenko no.30</t>
  </si>
  <si>
    <t>Punch Kenko no.40</t>
  </si>
  <si>
    <t>PW JK 12W CP-100</t>
  </si>
  <si>
    <t>Stabillo Highlighter JK HL-1 kuning</t>
  </si>
  <si>
    <t>Stamp plate dater Kenko S-68 (lunas)</t>
  </si>
  <si>
    <t>Stapler JK HD-10</t>
  </si>
  <si>
    <t>Stapler JK HD-10 M</t>
  </si>
  <si>
    <t>Stapler JK HD-12N/13</t>
  </si>
  <si>
    <t>Stapler JK HD-50</t>
  </si>
  <si>
    <t>Stapler Kenko HD-50</t>
  </si>
  <si>
    <t>Tape cutter  JK TD-2H</t>
  </si>
  <si>
    <t>Tas S.Bag JK SPB-30 CT-29 A/B Culture</t>
  </si>
  <si>
    <t>Tipe-ex JK-101 A</t>
  </si>
  <si>
    <t>Tipe-ex kertas Kenko CT-309</t>
  </si>
  <si>
    <t>Tipe-ex kertas Kenko CT-902</t>
  </si>
  <si>
    <t>Binder clip 105 JK</t>
  </si>
  <si>
    <t>Binder clip 107 JK</t>
  </si>
  <si>
    <t>Binder clip 111 JK</t>
  </si>
  <si>
    <t>Binder clip 200 JK</t>
  </si>
  <si>
    <t>Lem stick JK GS-15 (15gr)</t>
  </si>
  <si>
    <t>5 GRS</t>
  </si>
  <si>
    <t>50 GRS</t>
  </si>
  <si>
    <t>20 GRS</t>
  </si>
  <si>
    <t>10 GRS</t>
  </si>
  <si>
    <t>120 PCS</t>
  </si>
  <si>
    <t>60 PCS</t>
  </si>
  <si>
    <t>200 BOX</t>
  </si>
  <si>
    <t>500 BOX</t>
  </si>
  <si>
    <t>240 ROL</t>
  </si>
  <si>
    <t>480 ROL</t>
  </si>
  <si>
    <t>144 LSN</t>
  </si>
  <si>
    <t>1000 ROL</t>
  </si>
  <si>
    <t>36 BOX (24)</t>
  </si>
  <si>
    <t>36 BOX (20)</t>
  </si>
  <si>
    <t>50 PCS</t>
  </si>
  <si>
    <t>48 SET</t>
  </si>
  <si>
    <t>36 SET</t>
  </si>
  <si>
    <t>6 LSN</t>
  </si>
  <si>
    <t>80 ROL</t>
  </si>
  <si>
    <t>12 PCS</t>
  </si>
  <si>
    <t>100 PCS</t>
  </si>
  <si>
    <t xml:space="preserve">Bk Bank Folio </t>
  </si>
  <si>
    <t xml:space="preserve">Bk Bank Kwarto </t>
  </si>
  <si>
    <t>Bk BNPP FOLIO (PAJAK)</t>
  </si>
  <si>
    <t>Bk BNPP Kwarto (PAJAK)</t>
  </si>
  <si>
    <t>BN A5 FPHY 002</t>
  </si>
  <si>
    <t>BN A5-20 H-1</t>
  </si>
  <si>
    <t>BN B5 FPHY 001</t>
  </si>
  <si>
    <t>BN B5 FPHY 002</t>
  </si>
  <si>
    <t>Bp Gp 9112(1)/ 9006(10)</t>
  </si>
  <si>
    <t>Bp TF 3135</t>
  </si>
  <si>
    <t>Bp X data M2</t>
  </si>
  <si>
    <t>Bp Zhixin 3027 (2)</t>
  </si>
  <si>
    <t>Bp Zhixin 3036 (1)/ 3078 (1)</t>
  </si>
  <si>
    <t>Cutter 6898/ 6838</t>
  </si>
  <si>
    <t>Cutter Golden 888 B</t>
  </si>
  <si>
    <t>garisan bt no.12</t>
  </si>
  <si>
    <t>Isi GW no.10</t>
  </si>
  <si>
    <t>Jangka JF 8021</t>
  </si>
  <si>
    <t>Palet Apel</t>
  </si>
  <si>
    <t>Pc klg 009-3/set</t>
  </si>
  <si>
    <t>Pc klg 1609</t>
  </si>
  <si>
    <t>Pc Magnit 7806</t>
  </si>
  <si>
    <t>Pita gold 1cm-19/ gold glitter</t>
  </si>
  <si>
    <t>Pita gold 1cm-19/ silver glitter</t>
  </si>
  <si>
    <t>Pita gold 2cm-20/ gold glitter</t>
  </si>
  <si>
    <t>Pita gold 2cm-20/ silver glitter</t>
  </si>
  <si>
    <t>Pita tarik 30 motif polos</t>
  </si>
  <si>
    <t>12 LS</t>
  </si>
  <si>
    <t>6 LS</t>
  </si>
  <si>
    <t>784 LS</t>
  </si>
  <si>
    <t>270 PC</t>
  </si>
  <si>
    <t>144 pcs</t>
  </si>
  <si>
    <t>144 BOX</t>
  </si>
  <si>
    <t>1152 PC</t>
  </si>
  <si>
    <t>900 PCS</t>
  </si>
  <si>
    <t>72 PCS</t>
  </si>
  <si>
    <t>240 LSN</t>
  </si>
  <si>
    <t>96 LSN</t>
  </si>
  <si>
    <t>121 LSN</t>
  </si>
  <si>
    <t>122 LSN</t>
  </si>
  <si>
    <t>123 LSN</t>
  </si>
  <si>
    <t>124 LSN</t>
  </si>
  <si>
    <t>125 LSN</t>
  </si>
  <si>
    <t>126 LSN</t>
  </si>
  <si>
    <t>127 LSN</t>
  </si>
  <si>
    <t>240 PCS</t>
  </si>
  <si>
    <t>18 LSN</t>
  </si>
  <si>
    <t>40 PCS</t>
  </si>
  <si>
    <t>5 LSN</t>
  </si>
  <si>
    <t>200 LSN</t>
  </si>
  <si>
    <t>16 LSN</t>
  </si>
  <si>
    <t>80 PAK</t>
  </si>
  <si>
    <t>240 DOS</t>
  </si>
  <si>
    <t>50 PAK</t>
  </si>
  <si>
    <t>20 PAK</t>
  </si>
  <si>
    <t>96 BOX</t>
  </si>
  <si>
    <t>25 PAK</t>
  </si>
  <si>
    <t>180 PCS</t>
  </si>
  <si>
    <t>2O LSN</t>
  </si>
  <si>
    <t>50 LSN</t>
  </si>
  <si>
    <t>144 PCS</t>
  </si>
  <si>
    <t>60 SLOP</t>
  </si>
  <si>
    <t>200 ROL</t>
  </si>
  <si>
    <t>40 LSN</t>
  </si>
  <si>
    <t>Isi cutter Kenko L-150 besar</t>
  </si>
  <si>
    <t>isi label 2 line JK</t>
  </si>
  <si>
    <t>Asahan 18106</t>
  </si>
  <si>
    <t>Bp gel Koxi KX GP 926</t>
  </si>
  <si>
    <t>Bp gel Koxi KX GP 927</t>
  </si>
  <si>
    <t>Bp gel Koxi KX GP 928</t>
  </si>
  <si>
    <t>Bp gel Koxi KX GP 929</t>
  </si>
  <si>
    <t>Bp gel Koxi KX GP 930</t>
  </si>
  <si>
    <t>Bp mini G 212 color + isi</t>
  </si>
  <si>
    <t>Bp ZinZhua HT 1020</t>
  </si>
  <si>
    <t>192 LSN</t>
  </si>
  <si>
    <t>Garisan BT 15cm</t>
  </si>
  <si>
    <t>960 PCS</t>
  </si>
  <si>
    <t>Garisan Kayagi 30cm 3127</t>
  </si>
  <si>
    <t>80 LSN</t>
  </si>
  <si>
    <t>Garisan Kayagi 30cm 3151</t>
  </si>
  <si>
    <t>Garisan Kayagi 30cm 3136</t>
  </si>
  <si>
    <t>Garisan Kayagi 30cm 3139</t>
  </si>
  <si>
    <t>Isi gel TG 308 ht</t>
  </si>
  <si>
    <t>Isi gel TG 308 B</t>
  </si>
  <si>
    <t>Mech pen G 9001</t>
  </si>
  <si>
    <t>Mech pen G 9002</t>
  </si>
  <si>
    <t>Mech pen G 9003</t>
  </si>
  <si>
    <t>Mech pen G 9004</t>
  </si>
  <si>
    <t>Mech pen G 9005</t>
  </si>
  <si>
    <t>Pc karton KK 1299 3D/ 3 susun</t>
  </si>
  <si>
    <t>Pc Magnet Ly 99-2</t>
  </si>
  <si>
    <t>Pianika Brother P</t>
  </si>
  <si>
    <t>Pianika brother B</t>
  </si>
  <si>
    <t>Pensil PF 3062</t>
  </si>
  <si>
    <t>Pensil PF 3065</t>
  </si>
  <si>
    <t>Pensil PF 3060</t>
  </si>
  <si>
    <t>Pensil Kayagi 3052</t>
  </si>
  <si>
    <t>Pensil Kayagi 3040</t>
  </si>
  <si>
    <t>Pensil Kayagi 3042</t>
  </si>
  <si>
    <t>Pensil Kayagi 3025</t>
  </si>
  <si>
    <t>Pensil Kayagi 3060</t>
  </si>
  <si>
    <t>Pensil Kayagi 2022</t>
  </si>
  <si>
    <t>Pensil Kayagi 2026</t>
  </si>
  <si>
    <t>Pensil Kayagi 3039</t>
  </si>
  <si>
    <t>Pensil Kayagi 3050</t>
  </si>
  <si>
    <t>32 PAK</t>
  </si>
  <si>
    <t>Stabillo TF 616</t>
  </si>
  <si>
    <t>Tipe-ex Debozz CT 005</t>
  </si>
  <si>
    <t>Tipe-ex Debozz 010</t>
  </si>
  <si>
    <t>Tipe-ex Debozz 013</t>
  </si>
  <si>
    <t>Asahan Meja A 33</t>
  </si>
  <si>
    <t>Bp Zhixin 3033 (2)/ 3037 (1)</t>
  </si>
  <si>
    <t>Bp Zhixin 3060 (1)/ 3062 (2)</t>
  </si>
  <si>
    <t>Bp Zhixin 3068/ 3086</t>
  </si>
  <si>
    <t>Bp Zhixin 3087</t>
  </si>
  <si>
    <t>Bp Zhixin 3035</t>
  </si>
  <si>
    <t>Garisan 30cm Enter</t>
  </si>
  <si>
    <t>Bp 265 JK</t>
  </si>
  <si>
    <t>Bp 266 JK</t>
  </si>
  <si>
    <t>Bp 338 JK (bonus)</t>
  </si>
  <si>
    <t>Isi cutter JK L-150 besar</t>
  </si>
  <si>
    <t>Cutter JK A-300 A</t>
  </si>
  <si>
    <t>Jangka set MS 28 JK</t>
  </si>
  <si>
    <t>OP 12W putar panjang JK</t>
  </si>
  <si>
    <t>OP Titii 24W</t>
  </si>
  <si>
    <t>48 PCS</t>
  </si>
  <si>
    <t>OP Titi 12CH JK</t>
  </si>
  <si>
    <t>OP Titi 36 JK</t>
  </si>
  <si>
    <t>OP Titi 55 JK</t>
  </si>
  <si>
    <t>OP Titi 12</t>
  </si>
  <si>
    <t>Punch JK no.30</t>
  </si>
  <si>
    <t>20 PCS</t>
  </si>
  <si>
    <t>Punch Kenko 30 XL</t>
  </si>
  <si>
    <t>PW JK 12 pendek</t>
  </si>
  <si>
    <t>Pensil JK P90</t>
  </si>
  <si>
    <t>Pensil JK P88</t>
  </si>
  <si>
    <t>Stapler Kenko HD-10D</t>
  </si>
  <si>
    <t>Stip JK 20 P</t>
  </si>
  <si>
    <t>Stip JK 30 P</t>
  </si>
  <si>
    <t>Stip JK 40 P</t>
  </si>
  <si>
    <t>Tipe-ex JK 101</t>
  </si>
  <si>
    <t>Bp TF 1191</t>
  </si>
  <si>
    <t>Bp TG 340 ht(1), B(2)</t>
  </si>
  <si>
    <t>Bp TG 340 B faktur</t>
  </si>
  <si>
    <t>Garisan BT 20cm</t>
  </si>
  <si>
    <t>100 LSN</t>
  </si>
  <si>
    <t>200 PAK</t>
  </si>
  <si>
    <t>Isi Stapler SDI 1213</t>
  </si>
  <si>
    <t>Masker (bonus)</t>
  </si>
  <si>
    <t>192 PCS</t>
  </si>
  <si>
    <t>Sampul Boxy Fancy</t>
  </si>
  <si>
    <t>Sampul Kwarto Fancy</t>
  </si>
  <si>
    <t>Tas Batik XXL (B5) buka samping 30x40</t>
  </si>
  <si>
    <t>Bensia 909</t>
  </si>
  <si>
    <t>Bp TG 340 B (F)</t>
  </si>
  <si>
    <t>PW Kiko 12/12W</t>
  </si>
  <si>
    <t>Gel pen Kenko K-1</t>
  </si>
  <si>
    <t>Gel pen Kenko K-100</t>
  </si>
  <si>
    <t>Stabillo ZRM 2H 103 K</t>
  </si>
  <si>
    <t>600 PCS</t>
  </si>
  <si>
    <t>Tipe-ex JK P.235</t>
  </si>
  <si>
    <t>Tipe-ex JK S.225</t>
  </si>
  <si>
    <t>BN gasta A5 2005</t>
  </si>
  <si>
    <t>Box file besi microtop MT 115/ 155</t>
  </si>
  <si>
    <t>14 PCS</t>
  </si>
  <si>
    <t>Block note spiral Enter 501</t>
  </si>
  <si>
    <t>Bp Gel SQ 203 Retro</t>
  </si>
  <si>
    <t>Bp Gel SQ 120 United</t>
  </si>
  <si>
    <t>Bp Gel SQ 119 Robot Cross</t>
  </si>
  <si>
    <t>Bp Gel SQ 205 Teen Cute</t>
  </si>
  <si>
    <t>Bp Gel SQ 103 Paris</t>
  </si>
  <si>
    <t>Bp Gel SQ 112 Popcorn</t>
  </si>
  <si>
    <t>Bp Gel SQ 118 OWL cute</t>
  </si>
  <si>
    <t>Bp Gel SQ 812 Candy Now</t>
  </si>
  <si>
    <t>Bp Fine Tech 0.3 ht Dong A</t>
  </si>
  <si>
    <t>Cat air Enter A 129</t>
  </si>
  <si>
    <t>120 SET</t>
  </si>
  <si>
    <t>Crayon putar 1012 (Gading)</t>
  </si>
  <si>
    <t>Desk set 9058 (MT 113) Besi</t>
  </si>
  <si>
    <t>1500 LSN</t>
  </si>
  <si>
    <t>Id card Tali cantol B</t>
  </si>
  <si>
    <t>Id card Tali Cantol Ht</t>
  </si>
  <si>
    <t>Letter Tray Besi Microtop 2 susun</t>
  </si>
  <si>
    <t>Letter Tray Besi Microtop 118 - 4</t>
  </si>
  <si>
    <t>Pc klg 17-33</t>
  </si>
  <si>
    <t>Pc klg 19-15</t>
  </si>
  <si>
    <t>Pc magnit + call 7806</t>
  </si>
  <si>
    <t>Pc magnit + call PB 11</t>
  </si>
  <si>
    <t>Pc rest BD 191</t>
  </si>
  <si>
    <t>Plakband Bening Womy</t>
  </si>
  <si>
    <t>Sampul Batik Boxy</t>
  </si>
  <si>
    <t>Bk Mewarnai ART A4 B</t>
  </si>
  <si>
    <t>Bp Gp 9002</t>
  </si>
  <si>
    <t>Bk Kas Kwarto</t>
  </si>
  <si>
    <t>Bk Tamu Batik</t>
  </si>
  <si>
    <t>BkTamu ECO love</t>
  </si>
  <si>
    <t>PC Ret Ky 1202</t>
  </si>
  <si>
    <t>Tas GG 03 721(2)/ 929(3)</t>
  </si>
  <si>
    <t>Crayon putar JK 12W Panjang</t>
  </si>
  <si>
    <t>Gunting JK 848</t>
  </si>
  <si>
    <t>BN B5 93.833-16K Slow Life</t>
  </si>
  <si>
    <t>BN B5 93.834-16K Corner</t>
  </si>
  <si>
    <t>BN B5 93.835-16K Street Basket</t>
  </si>
  <si>
    <t>BN B5 93.836-16K Cute Activity</t>
  </si>
  <si>
    <t>BN A5 93206-32K</t>
  </si>
  <si>
    <t>128 PCS</t>
  </si>
  <si>
    <t>BN A5 64834-32K Corner</t>
  </si>
  <si>
    <t>BN A5 64835-32K Basket</t>
  </si>
  <si>
    <t>BN A5 64836-32K Cute</t>
  </si>
  <si>
    <t>BN Wengu A5-B 0164 (4W)</t>
  </si>
  <si>
    <t>BN Wengu B5-B 0164 (4W)</t>
  </si>
  <si>
    <t>BN Wengu A5-B 0164 (3W)</t>
  </si>
  <si>
    <t>Bp PELNA 0.1 Ht</t>
  </si>
  <si>
    <t>BP SQ 203</t>
  </si>
  <si>
    <t>BP SQ 119</t>
  </si>
  <si>
    <t>BP SQ 204</t>
  </si>
  <si>
    <t>BP SQ 205</t>
  </si>
  <si>
    <t>BP SQ 112</t>
  </si>
  <si>
    <t>BP SQ 118</t>
  </si>
  <si>
    <t>BP SQ 116</t>
  </si>
  <si>
    <t>BP SQ 812</t>
  </si>
  <si>
    <t>Kantong OPP 18x36</t>
  </si>
  <si>
    <t>700 PAK</t>
  </si>
  <si>
    <t>OP Debozz 36</t>
  </si>
  <si>
    <t>Bp Gel SQ 116 Hijab cute</t>
  </si>
  <si>
    <t>Bp Gel SQ 204 Vintage</t>
  </si>
  <si>
    <t>Bp Tizo TG 348 D Faktur</t>
  </si>
  <si>
    <t>10 PCS</t>
  </si>
  <si>
    <t>Pianika Koper Fluffy</t>
  </si>
  <si>
    <t>26 box</t>
  </si>
  <si>
    <t>70 pc</t>
  </si>
  <si>
    <t>88 pc</t>
  </si>
  <si>
    <t>98 pc</t>
  </si>
  <si>
    <t>2500 pc</t>
  </si>
  <si>
    <t>34 ls</t>
  </si>
  <si>
    <t>150 pc</t>
  </si>
  <si>
    <t>83 pc</t>
  </si>
  <si>
    <t>116 pc</t>
  </si>
  <si>
    <t>140 pc</t>
  </si>
  <si>
    <t>167 pc</t>
  </si>
  <si>
    <t>170 pc</t>
  </si>
  <si>
    <t>186 pc</t>
  </si>
  <si>
    <t>15.000 pc</t>
  </si>
  <si>
    <t>Asahan 9040 A Rumah</t>
  </si>
  <si>
    <t>126 PCS</t>
  </si>
  <si>
    <t>Bensia CYLN 6203/ 5333</t>
  </si>
  <si>
    <t>48 BOX (50)</t>
  </si>
  <si>
    <t>Bensia 03LM4 (6202)</t>
  </si>
  <si>
    <t>48 BOX (42)</t>
  </si>
  <si>
    <t>Bensia 04LM1 (5921</t>
  </si>
  <si>
    <t>Bensia 05LM2 (6021)</t>
  </si>
  <si>
    <t>Bensia 06LM1 (6034)</t>
  </si>
  <si>
    <t>Bensia 08LM1 (6221)</t>
  </si>
  <si>
    <t>Bensia 09LM1 (6213)</t>
  </si>
  <si>
    <t>Bensia 10LM1 (6209)</t>
  </si>
  <si>
    <t>Bensia 13LM1 (6212)</t>
  </si>
  <si>
    <t>48 BOX (36)</t>
  </si>
  <si>
    <t>BN Wengu A5 B0164 3W(4 pc), 4W(92 pc)</t>
  </si>
  <si>
    <t>Box File Enter kcg Biru</t>
  </si>
  <si>
    <t>Bp TF 1190 Ht (71), B (15)</t>
  </si>
  <si>
    <t>Cutter Taco Kecil 78</t>
  </si>
  <si>
    <t>Karet Pentil 1/2 KG</t>
  </si>
  <si>
    <t>20 PK</t>
  </si>
  <si>
    <t>Pc Magnit 9315</t>
  </si>
  <si>
    <t xml:space="preserve">Tas Batik T Alpindo </t>
  </si>
  <si>
    <t>BN A5 64833-32K Slow Life</t>
  </si>
  <si>
    <t>Bp Tizo TG 30735</t>
  </si>
  <si>
    <t>STACK</t>
  </si>
  <si>
    <t>1</t>
  </si>
  <si>
    <t>2</t>
  </si>
  <si>
    <t>3</t>
  </si>
  <si>
    <t>4</t>
  </si>
  <si>
    <t>CONCAT</t>
  </si>
  <si>
    <t>Acrylic 11x16</t>
  </si>
  <si>
    <t>Box File MT 115 (SB 221503)</t>
  </si>
  <si>
    <t>Bp TF 1190 Hitam (biasa)</t>
  </si>
  <si>
    <t>Bp Tizo 340 Hitam</t>
  </si>
  <si>
    <t>Bp Tizo 340 Biru</t>
  </si>
  <si>
    <t>Coin Bank L</t>
  </si>
  <si>
    <t>Drawing board 216</t>
  </si>
  <si>
    <t>8 LSN</t>
  </si>
  <si>
    <t>Garisan Kayagi 30cm KY 3131</t>
  </si>
  <si>
    <t>Isi GW No.10 (faktur)</t>
  </si>
  <si>
    <t>Magic board TK 806</t>
  </si>
  <si>
    <t>Magic board TK 9810</t>
  </si>
  <si>
    <t>Magic board TK 9811</t>
  </si>
  <si>
    <t>Magic board TK 9812</t>
  </si>
  <si>
    <t>Magic board TK 9813</t>
  </si>
  <si>
    <t>Magic board TK 2001</t>
  </si>
  <si>
    <t>Magic board TK 2002</t>
  </si>
  <si>
    <t>Magic board TK 207</t>
  </si>
  <si>
    <t>Magic board TK 606</t>
  </si>
  <si>
    <t>Magic board TK 808</t>
  </si>
  <si>
    <t>Magic board TK 901</t>
  </si>
  <si>
    <t>Magic board TK 9903</t>
  </si>
  <si>
    <t>Magic board TK 701</t>
  </si>
  <si>
    <t>Magic board 105</t>
  </si>
  <si>
    <t>Magic board 106</t>
  </si>
  <si>
    <t>Magic board 20196</t>
  </si>
  <si>
    <t>Mech Tizo G 9000/ 9001</t>
  </si>
  <si>
    <t>Mech Tizo G 9002/ 9003/ 9004</t>
  </si>
  <si>
    <t>Mech Tizo 01800 A</t>
  </si>
  <si>
    <t>Mech Tizo 030 A-1/ 030 B</t>
  </si>
  <si>
    <t>Mech Tizo 030 G</t>
  </si>
  <si>
    <t>Pc magnit B 3513-15 (F)</t>
  </si>
  <si>
    <t>Pc magnit 35165 (F)</t>
  </si>
  <si>
    <t>Pc magnit 35138-21 (F)</t>
  </si>
  <si>
    <t>Pc magnit B 35145 (F)</t>
  </si>
  <si>
    <t>Pc magnit 0-022 (F)</t>
  </si>
  <si>
    <t>Pc magnit B 3513-15 (biasa)</t>
  </si>
  <si>
    <t>Pc magnit 35165 (biasa)</t>
  </si>
  <si>
    <t>Pc magnit 35138-21 (biasa)</t>
  </si>
  <si>
    <t>Pc magnit 35145 (biasa)</t>
  </si>
  <si>
    <t>PW KY CF 1224</t>
  </si>
  <si>
    <t>Pianika Lovely</t>
  </si>
  <si>
    <t>Sampul Boxy Batik</t>
  </si>
  <si>
    <t>Tas Karung XY 70x70</t>
  </si>
  <si>
    <t>Bp Hitech 0.28 Ht Kenko</t>
  </si>
  <si>
    <t>Bp KE 200 Kenko Ht</t>
  </si>
  <si>
    <t>Bp Easy gel Ht Kenko</t>
  </si>
  <si>
    <t>Cutter JK 300 A</t>
  </si>
  <si>
    <t>PW Kenko 36 F</t>
  </si>
  <si>
    <t>Tipe-ex JK 101 A</t>
  </si>
  <si>
    <t>Balon Love LKL 2200</t>
  </si>
  <si>
    <t>Bp gel DB G 05</t>
  </si>
  <si>
    <t>Clip Board 6688 TR Koala</t>
  </si>
  <si>
    <t>Crayon Putar Panjang SQ12L (1012)</t>
  </si>
  <si>
    <r>
      <t xml:space="preserve">Garisan </t>
    </r>
    <r>
      <rPr>
        <sz val="11"/>
        <color theme="1"/>
        <rFont val="Arial"/>
        <family val="2"/>
      </rPr>
      <t>Δ no.</t>
    </r>
    <r>
      <rPr>
        <sz val="11"/>
        <color theme="1"/>
        <rFont val="Tahoma"/>
        <family val="2"/>
      </rPr>
      <t>10 Kojiko</t>
    </r>
  </si>
  <si>
    <r>
      <t xml:space="preserve">Garisan </t>
    </r>
    <r>
      <rPr>
        <sz val="11"/>
        <color theme="1"/>
        <rFont val="Arial"/>
        <family val="2"/>
      </rPr>
      <t>Δ</t>
    </r>
    <r>
      <rPr>
        <sz val="11"/>
        <color theme="1"/>
        <rFont val="Tahoma"/>
        <family val="2"/>
      </rPr>
      <t xml:space="preserve"> no.8 Kojiko</t>
    </r>
  </si>
  <si>
    <t>Gunting Gunindo OLL</t>
  </si>
  <si>
    <t>Gunting Gunindo OSS</t>
  </si>
  <si>
    <t>Isolasi Tape 1.5 x 3m Fancy</t>
  </si>
  <si>
    <t>Letter tray 3 susun debozz dt 300</t>
  </si>
  <si>
    <t>Pc Klg K 668</t>
  </si>
  <si>
    <t>160 PCS</t>
  </si>
  <si>
    <t>Pc Magnit CC 7806</t>
  </si>
  <si>
    <t>Stabillo ZRM 103 kuning</t>
  </si>
  <si>
    <t>Bp Kenko KE-200</t>
  </si>
  <si>
    <t>Gunting JK 838 SG</t>
  </si>
  <si>
    <t>Block note enter spiral 403</t>
  </si>
  <si>
    <t>Block note enter spiral 404</t>
  </si>
  <si>
    <t>Op Pastel 12W panjang putar 1012</t>
  </si>
  <si>
    <t>Pc Magnit 1628 Sp</t>
  </si>
  <si>
    <t>Tas GG 03 9060</t>
  </si>
  <si>
    <t>Binder Clip Kenko no.280</t>
  </si>
  <si>
    <t>BN B5 Fancy JK</t>
  </si>
  <si>
    <t>Label Roll Kenko 2 line P</t>
  </si>
  <si>
    <t>Call JK CC-15A</t>
  </si>
  <si>
    <t>Call JK CC-8CO</t>
  </si>
  <si>
    <t>Acrylic 11x21.5</t>
  </si>
  <si>
    <t>BN B5 93836 (1), 93833 (1)</t>
  </si>
  <si>
    <t>BN A5 64834-32</t>
  </si>
  <si>
    <t>BN A5 64835-32</t>
  </si>
  <si>
    <t>BN A5 64833-32</t>
  </si>
  <si>
    <t>Bp Tizo TG 30630</t>
  </si>
  <si>
    <t>Bk Mewarnai Jumbo SJ</t>
  </si>
  <si>
    <t>Celengan XL</t>
  </si>
  <si>
    <t>Gunting Gunindo OMM</t>
  </si>
  <si>
    <t>Gunting Junior J 300</t>
  </si>
  <si>
    <t>Gunting Junior J 500</t>
  </si>
  <si>
    <t>Isi GW 369</t>
  </si>
  <si>
    <t>50 DOS</t>
  </si>
  <si>
    <t>Jangka TZ 4001</t>
  </si>
  <si>
    <t>Kartu Undangan Anak B (TB)</t>
  </si>
  <si>
    <t>Meja belajar</t>
  </si>
  <si>
    <t>Pc Karton 1 susun biasa 8003</t>
  </si>
  <si>
    <t>168 PCS</t>
  </si>
  <si>
    <t>Pc Topla 2879 B</t>
  </si>
  <si>
    <t>Pc Topla 2878</t>
  </si>
  <si>
    <t>216 PCS</t>
  </si>
  <si>
    <t>Pc klg GP 008</t>
  </si>
  <si>
    <t>Pc klg GP 009</t>
  </si>
  <si>
    <t>Pc klg GP 018</t>
  </si>
  <si>
    <t>Pc M A 6682</t>
  </si>
  <si>
    <t>Tas karung BG 16 033 B</t>
  </si>
  <si>
    <t>Tas karung BG 15 026</t>
  </si>
  <si>
    <t>Tas karung BG 15 027</t>
  </si>
  <si>
    <t>Tas karung BG 15 028</t>
  </si>
  <si>
    <t>WC 12W Mozaki</t>
  </si>
  <si>
    <t>Bp Tizo TG 3091 Faktur</t>
  </si>
  <si>
    <t>Crayon 12w Squeezy</t>
  </si>
  <si>
    <t>Gunting Junior J 100</t>
  </si>
  <si>
    <t>Gunting Junior J 200</t>
  </si>
  <si>
    <t>Map Topla 20 lb</t>
  </si>
  <si>
    <t>PC Ret Kain 1245 FR(11)/ 3175(1)</t>
  </si>
  <si>
    <t>Penghapus W/B B 803</t>
  </si>
  <si>
    <t>Penghapus W/B Enter 802 k</t>
  </si>
  <si>
    <t>Bk Tamu Batik 2920</t>
  </si>
  <si>
    <t>Bp Kenko KS 97</t>
  </si>
  <si>
    <t>Dispenser kenko 323</t>
  </si>
  <si>
    <t>Label Kenko 2 line 5002 P</t>
  </si>
  <si>
    <t>Lem Kenko 15gr</t>
  </si>
  <si>
    <t>Op Kenko 18 Garden</t>
  </si>
  <si>
    <t>Punch Kenko 85</t>
  </si>
  <si>
    <t>Punch Kenko 85XL</t>
  </si>
  <si>
    <t>PW Kenko 36W</t>
  </si>
  <si>
    <t>Asahan meja 18107</t>
  </si>
  <si>
    <t>Asahan meja 18109</t>
  </si>
  <si>
    <t>Asahan meja 18121</t>
  </si>
  <si>
    <t>BTS WZ A6-80 28850-19 W</t>
  </si>
  <si>
    <t>BTS WZ A6-80 28850-41 Putih</t>
  </si>
  <si>
    <t>BTS WZ A6-80 28850-51 Putih</t>
  </si>
  <si>
    <t>BTS WZ A6-80 28850-64 W</t>
  </si>
  <si>
    <t>BTS WZ A6-80 50100-43 Putih</t>
  </si>
  <si>
    <t>BTS WZ A6-80 50100-58 P</t>
  </si>
  <si>
    <t>BTS WZ A6-80 50100-68 W</t>
  </si>
  <si>
    <t>Bp Tizo TG 31220</t>
  </si>
  <si>
    <t>Dispenser Microtop M 700</t>
  </si>
  <si>
    <t>Garisan Besi 100 Yoeker (70100)</t>
  </si>
  <si>
    <t>Bp TF 1190 Hitam (faktur)</t>
  </si>
  <si>
    <t>Bp Tizo TG 31763 Biasa</t>
  </si>
  <si>
    <t>Crayon 12W Van Art new</t>
  </si>
  <si>
    <t>Garisan VC 084 30cm Faktur</t>
  </si>
  <si>
    <t>480 PCS</t>
  </si>
  <si>
    <t>576 PCS</t>
  </si>
  <si>
    <t>432 PCS</t>
  </si>
  <si>
    <t>720 PCS</t>
  </si>
  <si>
    <t>738 PCS</t>
  </si>
  <si>
    <t>320 PCS</t>
  </si>
  <si>
    <t>400 PCS</t>
  </si>
  <si>
    <t>200 PCS</t>
  </si>
  <si>
    <t>60 BOX</t>
  </si>
  <si>
    <t>BT JA 2833 R Pink</t>
  </si>
  <si>
    <t>BT Kenko 2920-03 Bunga</t>
  </si>
  <si>
    <t>BT Kenko 2920 Batik</t>
  </si>
  <si>
    <t>BT Kenko 3224-01 Bunga</t>
  </si>
  <si>
    <t>BT Kenko 3224-BTK 02</t>
  </si>
  <si>
    <t>Bp JK GP 266 Itech 2</t>
  </si>
  <si>
    <t>Cutter Kenko L 500</t>
  </si>
  <si>
    <t>Gunting Kenko SC 838 N</t>
  </si>
  <si>
    <t>Lem Kenko LG 50</t>
  </si>
  <si>
    <t>Lem Stick JK GS 09</t>
  </si>
  <si>
    <t>64 BOX</t>
  </si>
  <si>
    <t>Lem Stick JK GS 25</t>
  </si>
  <si>
    <r>
      <t>Plakband Kain Kenko 1.</t>
    </r>
    <r>
      <rPr>
        <sz val="10"/>
        <color theme="1"/>
        <rFont val="Calibri"/>
        <family val="2"/>
        <scheme val="minor"/>
      </rPr>
      <t>1/2</t>
    </r>
  </si>
  <si>
    <t>Spidol Permanent PM100 Ht</t>
  </si>
  <si>
    <t>Binder clip Kenko no.111</t>
  </si>
  <si>
    <t>Bp gel CS G 163</t>
  </si>
  <si>
    <t>Bp gel CS G 165</t>
  </si>
  <si>
    <t>Bp gel CS G 167</t>
  </si>
  <si>
    <t>Bp gel CS G 168</t>
  </si>
  <si>
    <t>Bp Gel TF 342 B</t>
  </si>
  <si>
    <t>Bp Tizo 340 B Faktur</t>
  </si>
  <si>
    <t>Garisan Set B.013/ B.019 (50)</t>
  </si>
  <si>
    <t>16 BOX</t>
  </si>
  <si>
    <t>Kaca Pembesar TF Biasa 60</t>
  </si>
  <si>
    <t>Kaca Pembesar TF Biasa 50</t>
  </si>
  <si>
    <t>Lem Water Glue TF 6038</t>
  </si>
  <si>
    <t>Pc KRT KK 2C 8D-SS2 Faktur</t>
  </si>
  <si>
    <t>Pc BD 191-25</t>
  </si>
  <si>
    <t>Pc BD 180-UN1</t>
  </si>
  <si>
    <t>Pc BD 194-UN</t>
  </si>
  <si>
    <t>Stick Note TF 0244 (400)</t>
  </si>
  <si>
    <t>108 PCS</t>
  </si>
  <si>
    <t>Bp Sika 189 Ht (19)/ biru(3)</t>
  </si>
  <si>
    <t>Garisan Besi 30 Yoeker (5030)</t>
  </si>
  <si>
    <t>L Leaf A5 100 gasta Kitty</t>
  </si>
  <si>
    <t>L Leaf A5 100 vintage gasta/ Frozen</t>
  </si>
  <si>
    <t>Mech Tizo 030 D</t>
  </si>
  <si>
    <t>PC Ret Beile Dog 8881(1)/ 8882 restleting(3)</t>
  </si>
  <si>
    <t>Tipe-ex 0425 B/ 25/ 4</t>
  </si>
  <si>
    <t>Tipe-ex 0807 PR</t>
  </si>
  <si>
    <t>Tipe-ex 0808 H.Kitty</t>
  </si>
  <si>
    <t>Tipe-ex 1001(3)/ 240(2)</t>
  </si>
  <si>
    <t>Tipe-ex 1002(13)/ 3010(8)</t>
  </si>
  <si>
    <t>Tipe-ex 1005(9)/ 3009(6)</t>
  </si>
  <si>
    <t>Tipe-ex 1007(8)/ 1009(9)</t>
  </si>
  <si>
    <t>Tipe-ex 1291</t>
  </si>
  <si>
    <t>Tipe-ex 136(12)/ 202(13)</t>
  </si>
  <si>
    <t>Tipe-ex 1878 Dos</t>
  </si>
  <si>
    <t>Tipe-ex 1878 mika</t>
  </si>
  <si>
    <t>Tipe-ex 203</t>
  </si>
  <si>
    <t>Tipe-ex 2201(53)/ 241(35)</t>
  </si>
  <si>
    <t>Tipe-ex 2264 (24 pc)</t>
  </si>
  <si>
    <t>Tipe-ex 242(14)/ 968(2)</t>
  </si>
  <si>
    <t>Tipe-ex 264(2)</t>
  </si>
  <si>
    <t>Tipe-ex 3003(6)/ 3006(9)</t>
  </si>
  <si>
    <t>Tipe-ex 3005(6)/ 302(17)</t>
  </si>
  <si>
    <t>Tipe-ex 313</t>
  </si>
  <si>
    <t>Tipe-ex 328/ 338</t>
  </si>
  <si>
    <t>Tipe-ex 351</t>
  </si>
  <si>
    <t>Tipe-ex 358</t>
  </si>
  <si>
    <t>Tipe-ex 636(36)</t>
  </si>
  <si>
    <t>Tipe-ex 65(10)/ 241(6)</t>
  </si>
  <si>
    <t>Tipe-ex 715</t>
  </si>
  <si>
    <t>Tipe-ex 7287(5)/ 327(21)</t>
  </si>
  <si>
    <t>Tipe-ex 731</t>
  </si>
  <si>
    <t>Tipe-ex 749</t>
  </si>
  <si>
    <t>Tipe-ex 8113</t>
  </si>
  <si>
    <t>Tipe-ex 8171</t>
  </si>
  <si>
    <t>Tipe-ex 821(14)/ 612(35)</t>
  </si>
  <si>
    <t>Tipe-ex 8219 A Bear (24)</t>
  </si>
  <si>
    <t>Tipe-ex 835(7)/ 901(11)</t>
  </si>
  <si>
    <t>Tipe-ex 837(5)</t>
  </si>
  <si>
    <t>Tipe-ex 889(9)/ 890(11)</t>
  </si>
  <si>
    <t>Tipe-ex 8958 (24)</t>
  </si>
  <si>
    <t>Tipe-ex 905</t>
  </si>
  <si>
    <t>Tipe-ex A263(2)</t>
  </si>
  <si>
    <t>Tipe-ex Aopo 939 besi</t>
  </si>
  <si>
    <t>Tipe-ex Aopo 953</t>
  </si>
  <si>
    <t>Tipe-ex Aopo 958</t>
  </si>
  <si>
    <t>Tipe-ex Bengke</t>
  </si>
  <si>
    <t>Tipe-ex Candy 6M 2C 506</t>
  </si>
  <si>
    <t>Tipe-ex Candy CC 5001</t>
  </si>
  <si>
    <t>Tipe-ex CF 6004</t>
  </si>
  <si>
    <t>Tipe-ex Cp 8237</t>
  </si>
  <si>
    <t>Tipe-ex CR 811 (blk)</t>
  </si>
  <si>
    <t>Tipe-ex CR 837/ 5X3D (1 box 24 pc)</t>
  </si>
  <si>
    <t>Tipe-ex CR 853 (24)</t>
  </si>
  <si>
    <t>Tipe-ex CR 881</t>
  </si>
  <si>
    <t>Tipe-ex CT 328/ 325</t>
  </si>
  <si>
    <t>Tipe-ex DMS 304 (36)</t>
  </si>
  <si>
    <t>Tipe-ex DMS 312 (36)</t>
  </si>
  <si>
    <t>Tipe-ex DMS 332 (48)</t>
  </si>
  <si>
    <t>Tipe-ex DMS 336</t>
  </si>
  <si>
    <t>Tipe-ex DMS 338</t>
  </si>
  <si>
    <t>Tipe-ex DMS 342(3)/ 347(8)</t>
  </si>
  <si>
    <t>Tipe-ex Dominic Dp 8908 FR</t>
  </si>
  <si>
    <t>Tipe-ex DP 3147 berisi botol</t>
  </si>
  <si>
    <t>Tipe-ex DP 8152</t>
  </si>
  <si>
    <t>Tipe-ex DP 8181</t>
  </si>
  <si>
    <t>Tipe-ex DT 5050-4</t>
  </si>
  <si>
    <t>Tipe-ex Hk 0810</t>
  </si>
  <si>
    <t>Tipe-ex jos CF 01 B</t>
  </si>
  <si>
    <t>Tipe-ex KC 2088</t>
  </si>
  <si>
    <t>Tipe-ex KL 409 A robot</t>
  </si>
  <si>
    <t>Tipe-ex KT 1126/ kitty</t>
  </si>
  <si>
    <t>Tipe-ex Ky CT 486 blk</t>
  </si>
  <si>
    <t>Tipe-ex Ky CT 487 blk</t>
  </si>
  <si>
    <t>Tipe-ex KY DB 7001</t>
  </si>
  <si>
    <t>Tipe-ex KY DB 7002</t>
  </si>
  <si>
    <t>Tipe-ex labu 1878</t>
  </si>
  <si>
    <t>Tipe-ex sakura 328 pjg</t>
  </si>
  <si>
    <t>Tipe-ex senter 5000 Hk</t>
  </si>
  <si>
    <t>Tipe-ex senter 5012 Smurf</t>
  </si>
  <si>
    <t>Tipe-ex XDM 702</t>
  </si>
  <si>
    <t>Tipe-ex XDM 752 (48)</t>
  </si>
  <si>
    <t>Tipe-ex YS 1082</t>
  </si>
  <si>
    <t>Pc botol bts 1063 (BLK)</t>
  </si>
  <si>
    <t>Pc Karton KK 2C8 D</t>
  </si>
  <si>
    <t>Pc Kayagi 1160/ 6159</t>
  </si>
  <si>
    <t>Pc Klg XD 9555 WB</t>
  </si>
  <si>
    <t>Pc klg XDA 3339 Doraemon  /TSUM</t>
  </si>
  <si>
    <t>Pc KM 3115</t>
  </si>
  <si>
    <t>Pc KRT 2203 2 susun metallik</t>
  </si>
  <si>
    <t>Pc magnit 1628 kalkulator</t>
  </si>
  <si>
    <t>Pc magnit 35128</t>
  </si>
  <si>
    <t>Pc magnit 35139</t>
  </si>
  <si>
    <t>Pc magnit 3514-17</t>
  </si>
  <si>
    <t>Pc magnit 3549-18</t>
  </si>
  <si>
    <t>Pc magnit 3569-19</t>
  </si>
  <si>
    <t>Pc Magnit call MC 7121 BLK</t>
  </si>
  <si>
    <t>Pc oval BTS 1067 (BLK)</t>
  </si>
  <si>
    <t>Pc rest 8833</t>
  </si>
  <si>
    <t>Pc rest 8906</t>
  </si>
  <si>
    <t>Pc rest BD 762</t>
  </si>
  <si>
    <t>Pc rest BD 772</t>
  </si>
  <si>
    <t>Desk Set Kenko k 8312</t>
  </si>
  <si>
    <t>Dispenser JK TD 2S</t>
  </si>
  <si>
    <t>L Leaf Kenko A5 50</t>
  </si>
  <si>
    <t>Laminating Kenko LF 2234</t>
  </si>
  <si>
    <t>PW JK 12W CP-103</t>
  </si>
  <si>
    <t>Binder Clip Kenko no.107</t>
  </si>
  <si>
    <t>Bp Hitech Kenko 0.4 (Hijau, Orange, Pink, Ungu)</t>
  </si>
  <si>
    <t>Clip Warna JK C.3100</t>
  </si>
  <si>
    <t>Lem JK GL-50</t>
  </si>
  <si>
    <t>Lem JK GL R-50</t>
  </si>
  <si>
    <t>Lem Stick Kenko 25gr besar</t>
  </si>
  <si>
    <t>PW JK 24W CP-24 TC kaleng</t>
  </si>
  <si>
    <t>PW JK 24W CP-S 24 Pendek</t>
  </si>
  <si>
    <t>PW JK 12W CP-S 12 pendek</t>
  </si>
  <si>
    <t>Stip JK ER-110</t>
  </si>
  <si>
    <t>Stip JK 40 Ht</t>
  </si>
  <si>
    <t>Bp TB SG 09</t>
  </si>
  <si>
    <t>Bp Debozz DB G 05</t>
  </si>
  <si>
    <t>Bp Debozz DB G 08</t>
  </si>
  <si>
    <t>Bp TF 1190 B</t>
  </si>
  <si>
    <t>BN A5 60 FPHY 001</t>
  </si>
  <si>
    <t>BN B5 60 FPHY 001</t>
  </si>
  <si>
    <t>Isi Refill card CY RFI Bensia</t>
  </si>
  <si>
    <t>864 PCS</t>
  </si>
  <si>
    <t>Mech pen TM 030A-1</t>
  </si>
  <si>
    <t>Sipoa 13 tiang (ETJ)</t>
  </si>
  <si>
    <t>Stip DBH B40</t>
  </si>
  <si>
    <t>2000 PCS</t>
  </si>
  <si>
    <t>Plakband Kain Kenko 1.1/2</t>
  </si>
  <si>
    <t>Bp JK GP 330</t>
  </si>
  <si>
    <t>Bp Kenko NK 7B Hitam</t>
  </si>
  <si>
    <t>Dispenser Kenko 505</t>
  </si>
  <si>
    <t>Dispenser Kenko 321</t>
  </si>
  <si>
    <t>Dispenser JK 103</t>
  </si>
  <si>
    <t>Lem Stick JK GS 15</t>
  </si>
  <si>
    <t>54 LSN</t>
  </si>
  <si>
    <t>O pastel Titi 72W JK</t>
  </si>
  <si>
    <t>Binder clip 260 JK</t>
  </si>
  <si>
    <t>BN gasta A5 HP 2005 P</t>
  </si>
  <si>
    <t>BN Gasta B5 P2601 F</t>
  </si>
  <si>
    <t>BN Gasta B5 UN 1909</t>
  </si>
  <si>
    <t>BN Microtop A5 CA 35 Campus</t>
  </si>
  <si>
    <t>BN Microtop A5 CL 35 College</t>
  </si>
  <si>
    <t>BN Microtop A5 UT 35 University</t>
  </si>
  <si>
    <t>BN A5 Gasta 1510 Jahit</t>
  </si>
  <si>
    <t>BN Gasta A5 W2 77725-25 Vintage</t>
  </si>
  <si>
    <t>Bp Zhui Zhua HY 1020</t>
  </si>
  <si>
    <t>Cip Board Kayu Kotak Candy</t>
  </si>
  <si>
    <t>Garisan Kayu 1 meter</t>
  </si>
  <si>
    <t>ID Card Tali Peony Ht (SBS)</t>
  </si>
  <si>
    <t>Penghapus W/B Enter Kecil 823</t>
  </si>
  <si>
    <t xml:space="preserve">Penghapus W/B Kenjoy Lubang Kecil </t>
  </si>
  <si>
    <t>Pianika Marvel Box Kain Biru</t>
  </si>
  <si>
    <t>Isi gel Vtro 2016 (2)/ 2015 (1)</t>
  </si>
  <si>
    <t>PC Ret Ky 6203(5)/ 6214 (1)</t>
  </si>
  <si>
    <t>PC Ret Ky A 6201</t>
  </si>
  <si>
    <t>Penghapus W/B clear Besar</t>
  </si>
  <si>
    <t>Stabillo 2w HL 220(6)/ 221(12)</t>
  </si>
  <si>
    <t>Tas Tali Batik Putih Alpin B</t>
  </si>
  <si>
    <t>Spidol Color marker Kenko Hj</t>
  </si>
  <si>
    <t>Spidol Kenko H lighter Or(3)/ Hj(1)</t>
  </si>
  <si>
    <t>Binder Clip 111 Flower (48)</t>
  </si>
  <si>
    <t>Binder Clip 155 Flower (24)</t>
  </si>
  <si>
    <t>Binder Note A5 besi Fancy 4D</t>
  </si>
  <si>
    <t>Binder Note A5 Pon GZ-015 Sheepo</t>
  </si>
  <si>
    <t>Binder Note A5 Pons Plst Dragon(5)/ MM(4)</t>
  </si>
  <si>
    <t>BN memo batik T(76)</t>
  </si>
  <si>
    <t>L Leaf polos T</t>
  </si>
  <si>
    <t>L Leaf A5 100 LBR Koala MTK Strimin</t>
  </si>
  <si>
    <t>L Leaf A5 100 MTK Kotak B</t>
  </si>
  <si>
    <t>L Leaf A5 50 MTK kotak b</t>
  </si>
  <si>
    <t>Mesin Label JA MX-3300</t>
  </si>
  <si>
    <t>Lem water glue 50ml</t>
  </si>
  <si>
    <t>Mech pen 3049</t>
  </si>
  <si>
    <t>Mech pen 405</t>
  </si>
  <si>
    <t>Mech pen bensia AB/ Hk/ PR(P1260)</t>
  </si>
  <si>
    <t>Mech pen C10-0630 AB 8008</t>
  </si>
  <si>
    <t>Mech pen Colour disney C10-0348</t>
  </si>
  <si>
    <t>Mech pen Colour disney PR 6W(1)/ Hk(2)</t>
  </si>
  <si>
    <t>Mech pen DF 125</t>
  </si>
  <si>
    <t>Mech pen MEC 1317 AB 1 box 12 pc</t>
  </si>
  <si>
    <t>Mech pen Segitiga Nariko</t>
  </si>
  <si>
    <t>Mech pen Vanco 521</t>
  </si>
  <si>
    <t>NB B64 fresh fruit (8 gambar)</t>
  </si>
  <si>
    <t>Oil Pastel Debozz 12</t>
  </si>
  <si>
    <t>Oil Pastel Debozz 18</t>
  </si>
  <si>
    <t>Oil Pastel Debozz 24</t>
  </si>
  <si>
    <t>Oil Pastel putar 12w pdk 1011 Box</t>
  </si>
  <si>
    <t>Oil Pastel twister TF 003</t>
  </si>
  <si>
    <t>Oil Pastel twister TF 029</t>
  </si>
  <si>
    <t>Call JK DTC-1516</t>
  </si>
  <si>
    <t>Mesin label harga JK MX-5500</t>
  </si>
  <si>
    <t>Agenda 123 polos mix</t>
  </si>
  <si>
    <t>Agenda Pro Deluxe PC 121 WK</t>
  </si>
  <si>
    <t>BN A5 B 0181</t>
  </si>
  <si>
    <t>BN B5 B 0181</t>
  </si>
  <si>
    <t>BN B5 26H-3</t>
  </si>
  <si>
    <t>BN B5 93835-16K</t>
  </si>
  <si>
    <t>Kemoceng Plastik Kecil (B5109)</t>
  </si>
  <si>
    <t>500 PCS</t>
  </si>
  <si>
    <t>Notes 156-80</t>
  </si>
  <si>
    <t>Simpoa 8025</t>
  </si>
  <si>
    <t>Suling Yamaha</t>
  </si>
  <si>
    <t>Tas Motif Bunga B</t>
  </si>
  <si>
    <t>336 PCS</t>
  </si>
  <si>
    <t>Tas Motif Bunga k</t>
  </si>
  <si>
    <t>M5A</t>
  </si>
  <si>
    <t>M5B</t>
  </si>
  <si>
    <t>M2B_h</t>
  </si>
  <si>
    <t>M3B_h</t>
  </si>
  <si>
    <t>M4B_h</t>
  </si>
  <si>
    <t>M5B_h</t>
  </si>
  <si>
    <t>BN A5 517 JK</t>
  </si>
  <si>
    <t>BN A5 416/ 401 Campus JK</t>
  </si>
  <si>
    <t>BN A5 Fancy 511/ 484 JK</t>
  </si>
  <si>
    <t>Bp JK 266 Hitam</t>
  </si>
  <si>
    <t>Crayon 12W Putar Pendek JK</t>
  </si>
  <si>
    <t>Isi Cutter JK Kecil</t>
  </si>
  <si>
    <t>Kuas JK BR-4</t>
  </si>
  <si>
    <t>Balon Macaron LKM 2800</t>
  </si>
  <si>
    <t>BN A5-60 FPHY002</t>
  </si>
  <si>
    <t>BN A5 F 2002 T</t>
  </si>
  <si>
    <t>BN B5 P 2601 F</t>
  </si>
  <si>
    <t>BN B5 P 2602 T</t>
  </si>
  <si>
    <t>BN Gasta A5 1510 Jahit</t>
  </si>
  <si>
    <t>Bp Zhixin 3126/ 3129</t>
  </si>
  <si>
    <t>Bp Pelna 01</t>
  </si>
  <si>
    <t>Crayon Putar 12W panjang karakter CP 1012 (dos)</t>
  </si>
  <si>
    <t>Garisan kayu 1M</t>
  </si>
  <si>
    <t>Gunting SPL Coklat</t>
  </si>
  <si>
    <t>Gunting FM Coklat</t>
  </si>
  <si>
    <t>ID card holder Vertical 0174</t>
  </si>
  <si>
    <t>Map kcg 2 sika Hijau (3) / Merah (4)</t>
  </si>
  <si>
    <t>Map resleting Jala BLK/ M</t>
  </si>
  <si>
    <t>Map resleting Jala Hijau</t>
  </si>
  <si>
    <t>Map kcg sika 05 Merah</t>
  </si>
  <si>
    <t>Map kcg 05 B/P</t>
  </si>
  <si>
    <t>Palet Anggur</t>
  </si>
  <si>
    <t>Stampad Hero B</t>
  </si>
  <si>
    <t>Stick Note TF 0244 (400lb)</t>
  </si>
  <si>
    <t>Tali Jepit Cantol B (007)</t>
  </si>
  <si>
    <t>Tali Jepit Cantol Hj (008)</t>
  </si>
  <si>
    <t>Tali Cepit Cantol Ht (009)</t>
  </si>
  <si>
    <t>Tali Batik Putih B Alpindo</t>
  </si>
  <si>
    <t>Agenda 6212(2)/ 6213(1)</t>
  </si>
  <si>
    <t>BN A5 FPHY 001</t>
  </si>
  <si>
    <t>Block note Enter 403</t>
  </si>
  <si>
    <t>Block note Enter 404</t>
  </si>
  <si>
    <t>Block note Enter 501</t>
  </si>
  <si>
    <t>Bp D Tian 801</t>
  </si>
  <si>
    <t>Bp D Tian 2036</t>
  </si>
  <si>
    <t>Bp T2 8401 4W</t>
  </si>
  <si>
    <t>Garisan 15cm YD 1516 (30)</t>
  </si>
  <si>
    <t>80 BOX</t>
  </si>
  <si>
    <t>Isi GW no.10 Faktur</t>
  </si>
  <si>
    <t>100 DOZ</t>
  </si>
  <si>
    <t>Kantong Plastik 25 x 50</t>
  </si>
  <si>
    <t>Kantong Plastik 18 x 36</t>
  </si>
  <si>
    <t xml:space="preserve">Lem Tebak B MS Putih </t>
  </si>
  <si>
    <t>Meja Belajar</t>
  </si>
  <si>
    <t>Magic board YE 103</t>
  </si>
  <si>
    <t>Magic board YE 108</t>
  </si>
  <si>
    <t>Pc Kalkulator 1 susun 8003</t>
  </si>
  <si>
    <t>Bp Vanco VC 559 Ht FAKTUR</t>
  </si>
  <si>
    <t>Bp Zhxin 3112</t>
  </si>
  <si>
    <t>Kuas JK BR-9</t>
  </si>
  <si>
    <t>Stapler Kenko HD-10 S Mini</t>
  </si>
  <si>
    <t>Crayon 12W Putar Mini</t>
  </si>
  <si>
    <t>Bensia Dadu (faktur)</t>
  </si>
  <si>
    <t>768 PCS</t>
  </si>
  <si>
    <t>Karet Cantik K</t>
  </si>
  <si>
    <t>Label harga Kojiko 99</t>
  </si>
  <si>
    <t>Map L B</t>
  </si>
  <si>
    <t>Map L K</t>
  </si>
  <si>
    <t>Map L M</t>
  </si>
  <si>
    <t>Map L Hj</t>
  </si>
  <si>
    <t>Bussines file enter K</t>
  </si>
  <si>
    <t>Map gagang kcg 2 batik nariko Hj(1) M(1) B(1) Coklat (1)</t>
  </si>
  <si>
    <t>PC KRT 2C 8D (faktur)</t>
  </si>
  <si>
    <t>Garisan 30cm Kenko besi</t>
  </si>
  <si>
    <t>Label JK 1 line k</t>
  </si>
  <si>
    <t>Label JK 1 line p</t>
  </si>
  <si>
    <t>Label JK 2 line k</t>
  </si>
  <si>
    <t>Label JK 2 line p</t>
  </si>
  <si>
    <t>Map Bag JK 2637 b, m, k</t>
  </si>
  <si>
    <t>Bp Hitech Kenko 0.4 Hitam</t>
  </si>
  <si>
    <t>Bp Microtec Kenko 0.28 Hitam</t>
  </si>
  <si>
    <t>Bp Microtec Kenko 0.4 Hitam</t>
  </si>
  <si>
    <t>Asahan Meja 1006 Rumah</t>
  </si>
  <si>
    <t>Asahan TR 385 Hippo (54)</t>
  </si>
  <si>
    <t>60 BOX)</t>
  </si>
  <si>
    <t>BN B5 93836-16K</t>
  </si>
  <si>
    <t>BN B5 93833-16K</t>
  </si>
  <si>
    <t>BN B5 93834 16K</t>
  </si>
  <si>
    <t>Bp Zhixin 3126</t>
  </si>
  <si>
    <t>Balon Smile Kuning LKS 3200 SK</t>
  </si>
  <si>
    <t>BN B5 5938-32</t>
  </si>
  <si>
    <t>Celengan M</t>
  </si>
  <si>
    <t>Cutter A-18 Transparan Gunindo</t>
  </si>
  <si>
    <t>Celengan Jumbo Plastik BTS 3101</t>
  </si>
  <si>
    <t>Pc Klg 3348 Minion</t>
  </si>
  <si>
    <t>BN A5 Sika K(3)/ M(1) ring 20</t>
  </si>
  <si>
    <t>Celengan Bulat 310</t>
  </si>
  <si>
    <t>Isi Gel Fancy Vtro 2013</t>
  </si>
  <si>
    <t>Isi Gel Fancy Vtro 2015</t>
  </si>
  <si>
    <t>Isi Gel Fancy Vtro 2018</t>
  </si>
  <si>
    <t>Kartu Stock Folio M</t>
  </si>
  <si>
    <t>Kuas PBB 1110 Pagoda</t>
  </si>
  <si>
    <t>Kuas PBB 1111 Pagoda</t>
  </si>
  <si>
    <t>Label Kenjoy 103</t>
  </si>
  <si>
    <t>Tali Jepit Cantol K</t>
  </si>
  <si>
    <t>SUPPLIER</t>
  </si>
  <si>
    <t>JENIS</t>
  </si>
  <si>
    <t>KENKO</t>
  </si>
  <si>
    <t>JOYKO</t>
  </si>
  <si>
    <t>SDI</t>
  </si>
  <si>
    <t>asahan</t>
  </si>
  <si>
    <t>clip</t>
  </si>
  <si>
    <t>pen</t>
  </si>
  <si>
    <t>kalkulator</t>
  </si>
  <si>
    <t>map</t>
  </si>
  <si>
    <t>crayon/ op</t>
  </si>
  <si>
    <t>cutter</t>
  </si>
  <si>
    <t>desk set</t>
  </si>
  <si>
    <t>tape cutter</t>
  </si>
  <si>
    <t>garisan</t>
  </si>
  <si>
    <t>gunting</t>
  </si>
  <si>
    <t>isi</t>
  </si>
  <si>
    <t>jangka</t>
  </si>
  <si>
    <t>kuas</t>
  </si>
  <si>
    <t>loose leaf</t>
  </si>
  <si>
    <t>label</t>
  </si>
  <si>
    <t>lem</t>
  </si>
  <si>
    <t>p case</t>
  </si>
  <si>
    <t>p warna</t>
  </si>
  <si>
    <t>spidol</t>
  </si>
  <si>
    <t>stampad</t>
  </si>
  <si>
    <t>stapler</t>
  </si>
  <si>
    <t>stip</t>
  </si>
  <si>
    <t>tas</t>
  </si>
  <si>
    <t>tipe-ex</t>
  </si>
  <si>
    <t>plakband</t>
  </si>
  <si>
    <t>5</t>
  </si>
  <si>
    <t>Q/CTN</t>
  </si>
  <si>
    <t>KET CTN</t>
  </si>
  <si>
    <t>GRS</t>
  </si>
  <si>
    <t>BOX</t>
  </si>
  <si>
    <t>LSN</t>
  </si>
  <si>
    <t>PCS</t>
  </si>
  <si>
    <t>-</t>
  </si>
  <si>
    <t>7</t>
  </si>
  <si>
    <t>6</t>
  </si>
  <si>
    <t>P case JK PC-0719-35 pastel</t>
  </si>
  <si>
    <t>Tipe-ex Kenko 210 SL</t>
  </si>
  <si>
    <t>Asahan meja 8909</t>
  </si>
  <si>
    <t>90 PCS</t>
  </si>
  <si>
    <t>Bk kas Folio</t>
  </si>
  <si>
    <t>Bp Zhixin 3120 (1), 3121 (2)</t>
  </si>
  <si>
    <t>Bp Zhixin 3110 (1), 3112 (1)</t>
  </si>
  <si>
    <t>Bp Zhixin 3109 (1), 3129 (1)</t>
  </si>
  <si>
    <t>Bp Zhixin 3567</t>
  </si>
  <si>
    <t>Bp Zhixin 3568</t>
  </si>
  <si>
    <t>Bp TG 346 C</t>
  </si>
  <si>
    <t>Bp 31060</t>
  </si>
  <si>
    <t>Bp 313</t>
  </si>
  <si>
    <t>Bp DB GP 900</t>
  </si>
  <si>
    <t>Garisan BT 180'/ 12cm</t>
  </si>
  <si>
    <t>Isi gel 501 Ht</t>
  </si>
  <si>
    <t>Jangka TZ 8186</t>
  </si>
  <si>
    <t>Kertas lipat Fluorescent 16 x 16</t>
  </si>
  <si>
    <t>Kertas lipat Fluorescent 20 x 20</t>
  </si>
  <si>
    <t>Karet putih (A Mandala)</t>
  </si>
  <si>
    <t>Magic board 9811</t>
  </si>
  <si>
    <t>Map Jaring TZ 6003</t>
  </si>
  <si>
    <t>Mech pen Tizo 030 D</t>
  </si>
  <si>
    <t>NB Spiral A6 SQY 190402</t>
  </si>
  <si>
    <t>288 PCS</t>
  </si>
  <si>
    <t>NB Spiral XQ 80K-851 (A6)</t>
  </si>
  <si>
    <t>Spidol DB 218-12</t>
  </si>
  <si>
    <t>Stabilo Debozz 007</t>
  </si>
  <si>
    <t>Stabilo TF 616</t>
  </si>
  <si>
    <t>Tipe-ex 8003</t>
  </si>
  <si>
    <t>Tipe-ex 8005</t>
  </si>
  <si>
    <t>Tipe-ex 8014</t>
  </si>
  <si>
    <t>1200 pk</t>
  </si>
  <si>
    <t>Lem tembak k Adtek FAKTUR</t>
  </si>
  <si>
    <t>Map Dokumen Keeper 40lb TNT 021 (moshi")</t>
  </si>
  <si>
    <t>Map UTN Dove 2w mix kcg</t>
  </si>
  <si>
    <t>PC Box magnit DF 08 (9)/ DF 09 (7)</t>
  </si>
  <si>
    <t>Jangka set MS 25 JK</t>
  </si>
  <si>
    <t>P case JK PC-0719-32 polos</t>
  </si>
  <si>
    <t>P case JK PC-0719-35 polos</t>
  </si>
  <si>
    <t>Tape Cutter Kenko 503</t>
  </si>
  <si>
    <t>Karet Pentil Bebek Besar</t>
  </si>
  <si>
    <t>125 PAK</t>
  </si>
  <si>
    <t>Stip Kenko 20 Putih</t>
  </si>
  <si>
    <t>Gunting Gunindo FL Coklat</t>
  </si>
  <si>
    <t>Gunting Gunindo FM Coklat</t>
  </si>
  <si>
    <t>Karet Pentil k Bebek</t>
  </si>
  <si>
    <t>Stip RC 6008</t>
  </si>
  <si>
    <t>64 BOX (24)</t>
  </si>
  <si>
    <t>Asahan Payu 825</t>
  </si>
  <si>
    <t>Asahan Payu 830</t>
  </si>
  <si>
    <t>Bensia LT 131 (30 pc) (36)</t>
  </si>
  <si>
    <t>Bp TF 1190 Ht (biasa)</t>
  </si>
  <si>
    <t>Bp Zhixin 3096</t>
  </si>
  <si>
    <t>Bp Zhixin 3555A</t>
  </si>
  <si>
    <t>Gunting Kuku Vanco GK 605</t>
  </si>
  <si>
    <t>Karet Pentil (Anugrah Mandala)</t>
  </si>
  <si>
    <t>Tas Kertas Ly SD 283 B(2)/ 284 B(17)</t>
  </si>
  <si>
    <t>L Leaf JK A5 100</t>
  </si>
  <si>
    <t>Pensil Kenko 6388</t>
  </si>
  <si>
    <t>Bp Gel TG 33580</t>
  </si>
  <si>
    <t>Bp Zhixin 3102</t>
  </si>
  <si>
    <t>Bp Zhixin 3115</t>
  </si>
  <si>
    <t>Bp Zhixin 3119</t>
  </si>
  <si>
    <t>Bp Zhixin 3123</t>
  </si>
  <si>
    <t>Bp TZ 501 Ht (faktur)</t>
  </si>
  <si>
    <t>Bp TZ 501 Ht</t>
  </si>
  <si>
    <t>Clip Board F4 moshi²</t>
  </si>
  <si>
    <t>Cutter transparan 128 k</t>
  </si>
  <si>
    <t>Cutter Vanco U 750</t>
  </si>
  <si>
    <t>Lem renteng 1588</t>
  </si>
  <si>
    <t>160 LSN</t>
  </si>
  <si>
    <t>Map Tali Sika AC 06 Biru</t>
  </si>
  <si>
    <t>Tali Batik Putih T Alpindo</t>
  </si>
  <si>
    <t>Tipe-ex 737 A</t>
  </si>
  <si>
    <t>Tipe-ex 747 A</t>
  </si>
  <si>
    <t>Tipe-ex 757</t>
  </si>
  <si>
    <t>Tipe-ex Kenko CT-202N</t>
  </si>
  <si>
    <t>Tipe-ex Kenko 310 SL</t>
  </si>
  <si>
    <t>Agenda 5148</t>
  </si>
  <si>
    <t>Acrylic Marries 812/ 12w Biasa (BT)</t>
  </si>
  <si>
    <t>Balon metalik LMP 2800</t>
  </si>
  <si>
    <t>Balon FS LKF 3200 HB</t>
  </si>
  <si>
    <t>Balon FS Bintang Bulan M12</t>
  </si>
  <si>
    <t>Bp TG 340 B</t>
  </si>
  <si>
    <t>Bp Zhixin 3108 (1), 3117 (3)</t>
  </si>
  <si>
    <t>Bp Zhixin 3125 (2), 3126 (1)</t>
  </si>
  <si>
    <t>Business file Sika AC-106 B</t>
  </si>
  <si>
    <t>Business file Sika AC-106 K</t>
  </si>
  <si>
    <t>Business file Sika AC-106 Hj</t>
  </si>
  <si>
    <t>Business file Sika AC-106 P</t>
  </si>
  <si>
    <t>Business file Sika AC-106 M</t>
  </si>
  <si>
    <t>Cutter Gunindo A 18 Trans</t>
  </si>
  <si>
    <t>Celengan S</t>
  </si>
  <si>
    <t>Isi Bensia LT 11-32 (faktur)</t>
  </si>
  <si>
    <t>Kuas TF ART 2023</t>
  </si>
  <si>
    <t>L Leaf A5 50 koala MTK kotak</t>
  </si>
  <si>
    <t>Map Jala A5 enter kcg 355-2 B</t>
  </si>
  <si>
    <t>Map Jala A5 enter kcg 355-2 K</t>
  </si>
  <si>
    <t>Map Kcg Sika 1 P</t>
  </si>
  <si>
    <t>Map Tali Sika biru</t>
  </si>
  <si>
    <t>Map Tali Sika hijau</t>
  </si>
  <si>
    <t>Map Tali Sika putih</t>
  </si>
  <si>
    <t>Map Tali Sika merah</t>
  </si>
  <si>
    <t>Pc klg XDA 3348 Dmix</t>
  </si>
  <si>
    <t>Bp JK 249 Lino</t>
  </si>
  <si>
    <t>Crayon putar Titi 12W Panjang</t>
  </si>
  <si>
    <t>Isi pensil Kenko 2B</t>
  </si>
  <si>
    <t>18 GRS</t>
  </si>
  <si>
    <t>Mech Pen Kenko MP 01</t>
  </si>
  <si>
    <t>Asahan Tiko 0531</t>
  </si>
  <si>
    <t>BN Gasta B5 B 65 Batik</t>
  </si>
  <si>
    <t>Bp X data M1</t>
  </si>
  <si>
    <t>Bp Xdata X2</t>
  </si>
  <si>
    <t>Pianika Gambar Cewek TZ 326</t>
  </si>
  <si>
    <t>Pianika Gambar Cowok</t>
  </si>
  <si>
    <t>Stabillo Twin Tozcha 8001</t>
  </si>
  <si>
    <t>90 LSN</t>
  </si>
  <si>
    <t>Tas Karung 029</t>
  </si>
  <si>
    <t>Tas Karung 030</t>
  </si>
  <si>
    <t>Asahan Payu 823</t>
  </si>
  <si>
    <t>Asahan Payu 851</t>
  </si>
  <si>
    <t>Bp 4W Tozcha 8401</t>
  </si>
  <si>
    <t>Column1</t>
  </si>
  <si>
    <t>Row Labels</t>
  </si>
  <si>
    <t>349ABC</t>
  </si>
  <si>
    <t>Letter</t>
  </si>
  <si>
    <t>009</t>
  </si>
  <si>
    <t>Magnit</t>
  </si>
  <si>
    <t>ZD-9089</t>
  </si>
  <si>
    <t>Pocket</t>
  </si>
  <si>
    <t>ZD-9091</t>
  </si>
  <si>
    <t>ZD-9099</t>
  </si>
  <si>
    <t>1000</t>
  </si>
  <si>
    <t>Stamp</t>
  </si>
  <si>
    <t>QJ126</t>
  </si>
  <si>
    <t>Call Bell</t>
  </si>
  <si>
    <t>YS-C55</t>
  </si>
  <si>
    <t>B5 File</t>
  </si>
  <si>
    <t>6606</t>
  </si>
  <si>
    <t>Ruler</t>
  </si>
  <si>
    <t>6605</t>
  </si>
  <si>
    <t>XNB-0031</t>
  </si>
  <si>
    <t>984</t>
  </si>
  <si>
    <t>4311</t>
  </si>
  <si>
    <t>4317</t>
  </si>
  <si>
    <t>1516</t>
  </si>
  <si>
    <t>HC-12</t>
  </si>
  <si>
    <t>Pull Ribbon</t>
  </si>
  <si>
    <t>HC-18</t>
  </si>
  <si>
    <t>HC-30</t>
  </si>
  <si>
    <t>LS-30-1</t>
  </si>
  <si>
    <t>JG-88 Kayu</t>
  </si>
  <si>
    <t>Ballpen</t>
  </si>
  <si>
    <t>271 Lampu</t>
  </si>
  <si>
    <t>SG-6060</t>
  </si>
  <si>
    <t>Note book</t>
  </si>
  <si>
    <t>J-B002</t>
  </si>
  <si>
    <t>Scissors</t>
  </si>
  <si>
    <t>J-B003</t>
  </si>
  <si>
    <t>J-B004</t>
  </si>
  <si>
    <t>HY011</t>
  </si>
  <si>
    <t>ZD9099</t>
  </si>
  <si>
    <t>ZD9134</t>
  </si>
  <si>
    <t>SL-920</t>
  </si>
  <si>
    <t>H-8114</t>
  </si>
  <si>
    <t>BC-6018</t>
  </si>
  <si>
    <t>3CM</t>
  </si>
  <si>
    <t>Hooks</t>
  </si>
  <si>
    <t>3.5CM</t>
  </si>
  <si>
    <t>4CM</t>
  </si>
  <si>
    <t>4.5CM</t>
  </si>
  <si>
    <t>6CM</t>
  </si>
  <si>
    <t>8CM</t>
  </si>
  <si>
    <t>Tape</t>
  </si>
  <si>
    <t>1503-CD</t>
  </si>
  <si>
    <t>1510-G</t>
  </si>
  <si>
    <t>251-73A</t>
  </si>
  <si>
    <t>Brush</t>
  </si>
  <si>
    <t>B-6626</t>
  </si>
  <si>
    <t>B-6636</t>
  </si>
  <si>
    <t>CP8391</t>
  </si>
  <si>
    <t>Correction tape</t>
  </si>
  <si>
    <t>SK849K</t>
  </si>
  <si>
    <t>Eraser</t>
  </si>
  <si>
    <t>Y-02</t>
  </si>
  <si>
    <t>Glitter</t>
  </si>
  <si>
    <t>783-12</t>
  </si>
  <si>
    <t>782-12</t>
  </si>
  <si>
    <t>GF-88</t>
  </si>
  <si>
    <t>GF-2012</t>
  </si>
  <si>
    <t>349 ANGKA</t>
  </si>
  <si>
    <t>Pallete</t>
  </si>
  <si>
    <t>845</t>
  </si>
  <si>
    <t>850</t>
  </si>
  <si>
    <t>HC2907</t>
  </si>
  <si>
    <t>Sharpener</t>
  </si>
  <si>
    <t>30*20</t>
  </si>
  <si>
    <t>30*24</t>
  </si>
  <si>
    <t>33*27</t>
  </si>
  <si>
    <t>Pocket L tidur</t>
  </si>
  <si>
    <t>28*32</t>
  </si>
  <si>
    <t>857</t>
  </si>
  <si>
    <t>856</t>
  </si>
  <si>
    <t>859</t>
  </si>
  <si>
    <t>251-6B</t>
  </si>
  <si>
    <t>GF-32</t>
  </si>
  <si>
    <t>GB-30</t>
  </si>
  <si>
    <t>B1</t>
  </si>
  <si>
    <t>B3</t>
  </si>
  <si>
    <t>Card</t>
  </si>
  <si>
    <t>B4</t>
  </si>
  <si>
    <t>BC-8996</t>
  </si>
  <si>
    <t>105</t>
  </si>
  <si>
    <t>Pencil box</t>
  </si>
  <si>
    <t>A-1359</t>
  </si>
  <si>
    <t>A-1185</t>
  </si>
  <si>
    <t>KW-1919</t>
  </si>
  <si>
    <t>KW-1616</t>
  </si>
  <si>
    <t>6612</t>
  </si>
  <si>
    <t>ID Card (Ht habis)</t>
  </si>
  <si>
    <t>NO.2030</t>
  </si>
  <si>
    <t>1862</t>
  </si>
  <si>
    <t>JR620</t>
  </si>
  <si>
    <t>Sharpener (60 pc)</t>
  </si>
  <si>
    <t>8077</t>
  </si>
  <si>
    <t>3083</t>
  </si>
  <si>
    <t>3082</t>
  </si>
  <si>
    <t>A906</t>
  </si>
  <si>
    <t>7712</t>
  </si>
  <si>
    <t>A803</t>
  </si>
  <si>
    <t>DP-986</t>
  </si>
  <si>
    <t>TW-8068</t>
  </si>
  <si>
    <t>KT005</t>
  </si>
  <si>
    <t>308</t>
  </si>
  <si>
    <t>SK1617</t>
  </si>
  <si>
    <t>Stempel</t>
  </si>
  <si>
    <t>5245</t>
  </si>
  <si>
    <t>8898</t>
  </si>
  <si>
    <t>Stationery set</t>
  </si>
  <si>
    <t>KT-6601</t>
  </si>
  <si>
    <t>RS-3000</t>
  </si>
  <si>
    <t>C-9960</t>
  </si>
  <si>
    <t>KW-1717</t>
  </si>
  <si>
    <t>A-6500</t>
  </si>
  <si>
    <t>A-1301</t>
  </si>
  <si>
    <t>HB5246</t>
  </si>
  <si>
    <t>MM-818</t>
  </si>
  <si>
    <t>E-01</t>
  </si>
  <si>
    <t>Pencil</t>
  </si>
  <si>
    <t>8867A</t>
  </si>
  <si>
    <t>Paper Pocket</t>
  </si>
  <si>
    <t>8853A</t>
  </si>
  <si>
    <t>8913A</t>
  </si>
  <si>
    <t>GB-40</t>
  </si>
  <si>
    <t>GB-60</t>
  </si>
  <si>
    <t>LW-60</t>
  </si>
  <si>
    <t>Magnifier</t>
  </si>
  <si>
    <t>LW-70</t>
  </si>
  <si>
    <t>LW-80</t>
  </si>
  <si>
    <t>LW-90</t>
  </si>
  <si>
    <t>YT-1003</t>
  </si>
  <si>
    <t>YT-1004</t>
  </si>
  <si>
    <t>YT-1009</t>
  </si>
  <si>
    <t>YS-01</t>
  </si>
  <si>
    <t>YS-02</t>
  </si>
  <si>
    <t>661-8</t>
  </si>
  <si>
    <t>N-006</t>
  </si>
  <si>
    <t>YM-006</t>
  </si>
  <si>
    <t>H-01</t>
  </si>
  <si>
    <t>Palette</t>
  </si>
  <si>
    <t>Y-2</t>
  </si>
  <si>
    <t>Y-4</t>
  </si>
  <si>
    <t>B-4</t>
  </si>
  <si>
    <t>B-6</t>
  </si>
  <si>
    <t>KM-7733L</t>
  </si>
  <si>
    <t>KM-7733</t>
  </si>
  <si>
    <t>KM-8833L</t>
  </si>
  <si>
    <t>KM-8833</t>
  </si>
  <si>
    <t>532-A4</t>
  </si>
  <si>
    <t>File</t>
  </si>
  <si>
    <t>532-A5</t>
  </si>
  <si>
    <t>532-B4</t>
  </si>
  <si>
    <t>532-B5</t>
  </si>
  <si>
    <t>532-B6</t>
  </si>
  <si>
    <t>WLT9900</t>
  </si>
  <si>
    <t>WLT9901</t>
  </si>
  <si>
    <t>WLT9902</t>
  </si>
  <si>
    <t>WLT9903</t>
  </si>
  <si>
    <t>12cm</t>
  </si>
  <si>
    <t>18cm</t>
  </si>
  <si>
    <t>18cm-1</t>
  </si>
  <si>
    <t>LS-18</t>
  </si>
  <si>
    <t>LS-23</t>
  </si>
  <si>
    <t>SERI</t>
  </si>
  <si>
    <t>QTY</t>
  </si>
  <si>
    <t>A</t>
  </si>
  <si>
    <t>TGL</t>
  </si>
  <si>
    <t>2019 POST IT</t>
  </si>
  <si>
    <t>WLT-8838</t>
  </si>
  <si>
    <t>Post It WALITO</t>
  </si>
  <si>
    <t>WLT-8933</t>
  </si>
  <si>
    <t>WLT-8927</t>
  </si>
  <si>
    <t>WLT-8921</t>
  </si>
  <si>
    <t>WLT-8840</t>
  </si>
  <si>
    <t>WLT-8886</t>
  </si>
  <si>
    <t>WLT-8846</t>
  </si>
  <si>
    <t>WLT-8909</t>
  </si>
  <si>
    <t>WLT-8891</t>
  </si>
  <si>
    <t>WLT-8946</t>
  </si>
  <si>
    <t>WLT-8952</t>
  </si>
  <si>
    <t>WLT-8890A</t>
  </si>
  <si>
    <t>WLT-8889A</t>
  </si>
  <si>
    <t>WLT-8962</t>
  </si>
  <si>
    <t>WLT-8839</t>
  </si>
  <si>
    <t>WLT-8850</t>
  </si>
  <si>
    <t>WLT-8953</t>
  </si>
  <si>
    <t>WLT-8843</t>
  </si>
  <si>
    <t>WLT-8841</t>
  </si>
  <si>
    <t>WLT-8935</t>
  </si>
  <si>
    <t>WLT-8922</t>
  </si>
  <si>
    <t>Post It plastik gambar (fancy) biasa/ holo</t>
  </si>
  <si>
    <t>HMB-820</t>
  </si>
  <si>
    <t>Book Tab</t>
  </si>
  <si>
    <t>HMB-812</t>
  </si>
  <si>
    <t>PF-3368</t>
  </si>
  <si>
    <t>Stick Marker</t>
  </si>
  <si>
    <t>PF-6368</t>
  </si>
  <si>
    <t>PF-4368</t>
  </si>
  <si>
    <t>PF-5368</t>
  </si>
  <si>
    <t>PF-2368</t>
  </si>
  <si>
    <t>PF-6899</t>
  </si>
  <si>
    <t>PF-3899</t>
  </si>
  <si>
    <t>PF-2899</t>
  </si>
  <si>
    <t>PF-1368</t>
  </si>
  <si>
    <t>PF-1899</t>
  </si>
  <si>
    <t>PF-5899</t>
  </si>
  <si>
    <t>HMB-120</t>
  </si>
  <si>
    <t>HMB-220</t>
  </si>
  <si>
    <t>HMB-320</t>
  </si>
  <si>
    <t>BL-8</t>
  </si>
  <si>
    <t>145mm-6"</t>
  </si>
  <si>
    <t>Clips</t>
  </si>
  <si>
    <t>BP-A8021</t>
  </si>
  <si>
    <t>Gell pen</t>
  </si>
  <si>
    <t>BP-A8031</t>
  </si>
  <si>
    <t>BP-A8032</t>
  </si>
  <si>
    <t>BP-A8035</t>
  </si>
  <si>
    <t>BP-A9031</t>
  </si>
  <si>
    <t>BP-A9032</t>
  </si>
  <si>
    <t>BP-A9035</t>
  </si>
  <si>
    <t>BP-A9037</t>
  </si>
  <si>
    <t>BP-8781</t>
  </si>
  <si>
    <t>BP-8782</t>
  </si>
  <si>
    <t>BP-8785</t>
  </si>
  <si>
    <t>BP-8788</t>
  </si>
  <si>
    <t>BP-8793</t>
  </si>
  <si>
    <t>BP-8795</t>
  </si>
  <si>
    <t>BP-A8005</t>
  </si>
  <si>
    <t>BP-A8010</t>
  </si>
  <si>
    <t>BP-A8025</t>
  </si>
  <si>
    <t>A8001</t>
  </si>
  <si>
    <t>A8015</t>
  </si>
  <si>
    <t>A8028</t>
  </si>
  <si>
    <t>A8023</t>
  </si>
  <si>
    <t>JOSS-188 B</t>
  </si>
  <si>
    <t>GR-89 (12)</t>
  </si>
  <si>
    <t>Gell Refill</t>
  </si>
  <si>
    <t>JOSS-268</t>
  </si>
  <si>
    <t>Gell Refill biru</t>
  </si>
  <si>
    <t>Gell Refill Hitam</t>
  </si>
  <si>
    <t>Magnet</t>
  </si>
  <si>
    <t>006</t>
  </si>
  <si>
    <t>002</t>
  </si>
  <si>
    <t>8011-6</t>
  </si>
  <si>
    <t>3010T</t>
  </si>
  <si>
    <t>2010T</t>
  </si>
  <si>
    <t>X3510</t>
  </si>
  <si>
    <t>X4008</t>
  </si>
  <si>
    <t>X3010</t>
  </si>
  <si>
    <t>Magnet Smile kuning</t>
  </si>
  <si>
    <t>3010J</t>
  </si>
  <si>
    <t>Magnet Smile warna</t>
  </si>
  <si>
    <t>Note Book</t>
  </si>
  <si>
    <t>70100-9</t>
  </si>
  <si>
    <t>18-35</t>
  </si>
  <si>
    <t>25-35</t>
  </si>
  <si>
    <t>Pencil Box</t>
  </si>
  <si>
    <t>24x20</t>
  </si>
  <si>
    <t>30x20</t>
  </si>
  <si>
    <t>30x23</t>
  </si>
  <si>
    <t>33x27</t>
  </si>
  <si>
    <t>Pocket B</t>
  </si>
  <si>
    <t>27x33</t>
  </si>
  <si>
    <t>40x30</t>
  </si>
  <si>
    <t>45x33</t>
  </si>
  <si>
    <t>35x40</t>
  </si>
  <si>
    <t>40x45</t>
  </si>
  <si>
    <t>45x50</t>
  </si>
  <si>
    <t>16x25</t>
  </si>
  <si>
    <t>22x32</t>
  </si>
  <si>
    <t>Pocket kantong ultah</t>
  </si>
  <si>
    <t>NO-859-M</t>
  </si>
  <si>
    <t>Pocket biasa kecil</t>
  </si>
  <si>
    <t>H-8095-M</t>
  </si>
  <si>
    <t>NO-003-M</t>
  </si>
  <si>
    <t>H-8233-M</t>
  </si>
  <si>
    <t>H-4007-M</t>
  </si>
  <si>
    <t>NO-893-M</t>
  </si>
  <si>
    <t>XM-3003-M</t>
  </si>
  <si>
    <t>NO-1036-M</t>
  </si>
  <si>
    <t>ZD-678-M</t>
  </si>
  <si>
    <t>NO-859-L</t>
  </si>
  <si>
    <t>Pocket biasa Tg</t>
  </si>
  <si>
    <t>H-4007-L</t>
  </si>
  <si>
    <t>NO-1036-L</t>
  </si>
  <si>
    <t>XM2083-M</t>
  </si>
  <si>
    <t>Pocket glitter kecil</t>
  </si>
  <si>
    <t>ZD-789-M</t>
  </si>
  <si>
    <t>SL-7701-M</t>
  </si>
  <si>
    <t>ZD-206-M</t>
  </si>
  <si>
    <t>NO-3026-M</t>
  </si>
  <si>
    <t>XM-2019-M</t>
  </si>
  <si>
    <t>RQ-612-M</t>
  </si>
  <si>
    <t>ZD203-M</t>
  </si>
  <si>
    <t>NO1029-M</t>
  </si>
  <si>
    <t>XM2083-L</t>
  </si>
  <si>
    <t>Pocket glitter Tg</t>
  </si>
  <si>
    <t>ZD-206-L</t>
  </si>
  <si>
    <t>NO-3026-L</t>
  </si>
  <si>
    <t>XM-2019-L</t>
  </si>
  <si>
    <t>RQ-612-L</t>
  </si>
  <si>
    <t>ZD203-L</t>
  </si>
  <si>
    <t>NO1029-L</t>
  </si>
  <si>
    <t>CH-30</t>
  </si>
  <si>
    <t>Ribbon</t>
  </si>
  <si>
    <t>CH-30-1</t>
  </si>
  <si>
    <t>TH-30</t>
  </si>
  <si>
    <t>TH-50</t>
  </si>
  <si>
    <t>TH-30-1</t>
  </si>
  <si>
    <t>TH-50-1</t>
  </si>
  <si>
    <t>THT-30</t>
  </si>
  <si>
    <t>THT-30-1</t>
  </si>
  <si>
    <t>JC-30</t>
  </si>
  <si>
    <t>XS-30</t>
  </si>
  <si>
    <t>CL-888</t>
  </si>
  <si>
    <t>Sharpener isi (60)</t>
  </si>
  <si>
    <t>NO.930</t>
  </si>
  <si>
    <t>Sharpener isi (48)</t>
  </si>
  <si>
    <t>1000G</t>
  </si>
  <si>
    <t>JN-S</t>
  </si>
  <si>
    <t>Sticker</t>
  </si>
  <si>
    <t>JN-H</t>
  </si>
  <si>
    <t>YZ6662</t>
  </si>
  <si>
    <t>Study Board</t>
  </si>
  <si>
    <t>YZ6663</t>
  </si>
  <si>
    <t>JQ-969</t>
  </si>
  <si>
    <t>NO.329</t>
  </si>
  <si>
    <t>Sticker Holo</t>
  </si>
  <si>
    <t>NO.330</t>
  </si>
  <si>
    <t>WLT-9612</t>
  </si>
  <si>
    <t>Sticker hijab</t>
  </si>
  <si>
    <t>WLT-9613</t>
  </si>
  <si>
    <t>Sticker hijab cewek</t>
  </si>
  <si>
    <t>WLT-9615</t>
  </si>
  <si>
    <t>WLT-9616</t>
  </si>
  <si>
    <t>WLT-9617</t>
  </si>
  <si>
    <t>Sticker cowok hijab</t>
  </si>
  <si>
    <t>WLT-9618</t>
  </si>
  <si>
    <t>WLT-9620</t>
  </si>
  <si>
    <t>Sticker cewek non hijab</t>
  </si>
  <si>
    <t>WLT-9621</t>
  </si>
  <si>
    <t>WLT-9622</t>
  </si>
  <si>
    <t>WLT-9623</t>
  </si>
  <si>
    <t>WLT-9624</t>
  </si>
  <si>
    <t>WLT-9625</t>
  </si>
  <si>
    <t>WLT-9626</t>
  </si>
  <si>
    <t>WLT-9627</t>
  </si>
  <si>
    <t>WLT-9628</t>
  </si>
  <si>
    <t>NO.303</t>
  </si>
  <si>
    <t>Sticker princess</t>
  </si>
  <si>
    <t>NO.304</t>
  </si>
  <si>
    <t>Sticker barbie</t>
  </si>
  <si>
    <t>NO.305</t>
  </si>
  <si>
    <t>Sticker kuda pony</t>
  </si>
  <si>
    <t>NO.306 Tayo</t>
  </si>
  <si>
    <t>Sticker tayo</t>
  </si>
  <si>
    <t>NO.307</t>
  </si>
  <si>
    <t>Sticker super hero</t>
  </si>
  <si>
    <t>NO.308</t>
  </si>
  <si>
    <t>Sticker tsum tsum</t>
  </si>
  <si>
    <t>NO.309</t>
  </si>
  <si>
    <t>Sticker frozen</t>
  </si>
  <si>
    <t>NO.310</t>
  </si>
  <si>
    <t>Sticker Holo kuda pony</t>
  </si>
  <si>
    <t>NO.323</t>
  </si>
  <si>
    <t>Sticker LOL</t>
  </si>
  <si>
    <t>NO.324</t>
  </si>
  <si>
    <t>NO.325</t>
  </si>
  <si>
    <t>NO.326</t>
  </si>
  <si>
    <t>NO.327</t>
  </si>
  <si>
    <t>Sticker BIASA LOL</t>
  </si>
  <si>
    <t>NO.328</t>
  </si>
  <si>
    <t>WLT-9629</t>
  </si>
  <si>
    <t>Book end</t>
  </si>
  <si>
    <t>SB-8877</t>
  </si>
  <si>
    <t>Brush Pagoda</t>
  </si>
  <si>
    <t>251-1</t>
  </si>
  <si>
    <t>251-2</t>
  </si>
  <si>
    <t>251-3</t>
  </si>
  <si>
    <t>251-4</t>
  </si>
  <si>
    <t>251-6</t>
  </si>
  <si>
    <t>251-7</t>
  </si>
  <si>
    <t>251-8</t>
  </si>
  <si>
    <t>251-9</t>
  </si>
  <si>
    <t>251-10</t>
  </si>
  <si>
    <t>251-11</t>
  </si>
  <si>
    <t>251-12</t>
  </si>
  <si>
    <t>Brush Eterna HijiAyi</t>
  </si>
  <si>
    <t>929-1</t>
  </si>
  <si>
    <t>Brush Eterna</t>
  </si>
  <si>
    <t>929-2</t>
  </si>
  <si>
    <t>929-3</t>
  </si>
  <si>
    <t>929-4</t>
  </si>
  <si>
    <t>929-5</t>
  </si>
  <si>
    <t>929-6</t>
  </si>
  <si>
    <t>929-7</t>
  </si>
  <si>
    <t>929-8</t>
  </si>
  <si>
    <t>929-9</t>
  </si>
  <si>
    <t>929-10</t>
  </si>
  <si>
    <t>929-11</t>
  </si>
  <si>
    <t>929-12</t>
  </si>
  <si>
    <t>K3NIL</t>
  </si>
  <si>
    <t>K7NIL</t>
  </si>
  <si>
    <t>YH-53-1</t>
  </si>
  <si>
    <t>B-05</t>
  </si>
  <si>
    <t>21839-6</t>
  </si>
  <si>
    <t>21839-4</t>
  </si>
  <si>
    <t>21839-16</t>
  </si>
  <si>
    <t>WC-88</t>
  </si>
  <si>
    <t>Correction Tape</t>
  </si>
  <si>
    <t>ZC-9914</t>
  </si>
  <si>
    <t>9316</t>
  </si>
  <si>
    <t>G-01</t>
  </si>
  <si>
    <t>G-02</t>
  </si>
  <si>
    <t>G-03</t>
  </si>
  <si>
    <t>G-04</t>
  </si>
  <si>
    <t>784-12</t>
  </si>
  <si>
    <t>785-12</t>
  </si>
  <si>
    <t>786-12</t>
  </si>
  <si>
    <t>Y-01</t>
  </si>
  <si>
    <t>Y-03</t>
  </si>
  <si>
    <t>Y-04</t>
  </si>
  <si>
    <t>G-08</t>
  </si>
  <si>
    <t>G56B00-7</t>
  </si>
  <si>
    <t>Mark Pen</t>
  </si>
  <si>
    <t>ST-1722-12</t>
  </si>
  <si>
    <t>ST1722-24</t>
  </si>
  <si>
    <t>21839-8</t>
  </si>
  <si>
    <t>21839-10</t>
  </si>
  <si>
    <t>21839-12</t>
  </si>
  <si>
    <t>DY-349B</t>
  </si>
  <si>
    <t>RC-9057</t>
  </si>
  <si>
    <t>Staples</t>
  </si>
  <si>
    <t>131/6</t>
  </si>
  <si>
    <t>A6</t>
  </si>
  <si>
    <t>21839-7</t>
  </si>
  <si>
    <t>5070-2</t>
  </si>
  <si>
    <t>Wrapper</t>
  </si>
  <si>
    <t>30CM-1</t>
  </si>
  <si>
    <t>STD-2183</t>
  </si>
  <si>
    <t>ZH-1001</t>
  </si>
  <si>
    <t>1-5</t>
  </si>
  <si>
    <t>11-15</t>
  </si>
  <si>
    <t>16-20</t>
  </si>
  <si>
    <t>131/ 6</t>
  </si>
  <si>
    <t>NO 304</t>
  </si>
  <si>
    <t>NO 308</t>
  </si>
  <si>
    <t>NO 310</t>
  </si>
  <si>
    <t>WLT-9609</t>
  </si>
  <si>
    <t>WLT-8986</t>
  </si>
  <si>
    <t>SN-8924</t>
  </si>
  <si>
    <t>SN-8927</t>
  </si>
  <si>
    <t>SN-8937</t>
  </si>
  <si>
    <t>SN-8939</t>
  </si>
  <si>
    <t>SN-8941</t>
  </si>
  <si>
    <t>NO 313</t>
  </si>
  <si>
    <t>NO 315</t>
  </si>
  <si>
    <t>NO 323</t>
  </si>
  <si>
    <t>NO 327</t>
  </si>
  <si>
    <t>NO 328</t>
  </si>
  <si>
    <t>NO 330</t>
  </si>
  <si>
    <t>NO 324</t>
  </si>
  <si>
    <t>NO 325</t>
  </si>
  <si>
    <t>NO 326</t>
  </si>
  <si>
    <t>NO 329</t>
  </si>
  <si>
    <t>SN-8931</t>
  </si>
  <si>
    <t>NO-3026-M/ K</t>
  </si>
  <si>
    <t>Pocket K</t>
  </si>
  <si>
    <t>NO-1029-M/ K</t>
  </si>
  <si>
    <t>NO-3026-L/ M</t>
  </si>
  <si>
    <t>Pocket M</t>
  </si>
  <si>
    <t>NO-1029-L/ M</t>
  </si>
  <si>
    <t>NO-859-M/ K</t>
  </si>
  <si>
    <t>NO-003-M/ K</t>
  </si>
  <si>
    <t>NO-893-M/ K</t>
  </si>
  <si>
    <t>NO-1036-M/ K</t>
  </si>
  <si>
    <t>NO-859-L/ M</t>
  </si>
  <si>
    <t>NO-003-L/ M</t>
  </si>
  <si>
    <t>NO-893-L/ M</t>
  </si>
  <si>
    <t>NO-1036-L/ M</t>
  </si>
  <si>
    <t>F-2016-S (new)</t>
  </si>
  <si>
    <t>ZD-278-M (new)</t>
  </si>
  <si>
    <t>ZD-835-M (new)</t>
  </si>
  <si>
    <t>ZD-870-M (new)</t>
  </si>
  <si>
    <t>NO-936-M (new)</t>
  </si>
  <si>
    <t>NO-934-M (new)</t>
  </si>
  <si>
    <t>NO-939-L (new)</t>
  </si>
  <si>
    <t>NO-1052-L (new)</t>
  </si>
  <si>
    <t>NO-941-L (new)</t>
  </si>
  <si>
    <t>NO-1050-L (new)</t>
  </si>
  <si>
    <t>B2</t>
  </si>
  <si>
    <t>ZD-260-S (new)</t>
  </si>
  <si>
    <t>ZD-280-M (new)</t>
  </si>
  <si>
    <t>ZD-266-M (new)</t>
  </si>
  <si>
    <t>ZD-872-M (new)</t>
  </si>
  <si>
    <t>ZD-265-M (new)</t>
  </si>
  <si>
    <t>ZD-892-M (new)</t>
  </si>
  <si>
    <t>ZD-263-M (new)</t>
  </si>
  <si>
    <t>23985-1</t>
  </si>
  <si>
    <t>XNB-1828</t>
  </si>
  <si>
    <t>Ruler (1 Meter)</t>
  </si>
  <si>
    <t>PBI-61-002</t>
  </si>
  <si>
    <t>CH-100</t>
  </si>
  <si>
    <t>Clear Holder</t>
  </si>
  <si>
    <t>DX-612</t>
  </si>
  <si>
    <t>Rope</t>
  </si>
  <si>
    <t>7050-2</t>
  </si>
  <si>
    <t>Notebook</t>
  </si>
  <si>
    <t>70100-2</t>
  </si>
  <si>
    <t>7025-11</t>
  </si>
  <si>
    <t>7050-11</t>
  </si>
  <si>
    <t>70100-11</t>
  </si>
  <si>
    <t>7050-18</t>
  </si>
  <si>
    <t>7050-19</t>
  </si>
  <si>
    <t>7050-20</t>
  </si>
  <si>
    <t>7050-21</t>
  </si>
  <si>
    <t>7501 / 3211</t>
  </si>
  <si>
    <t>UTN-1</t>
  </si>
  <si>
    <t>QJ125</t>
  </si>
  <si>
    <t>CH-50</t>
  </si>
  <si>
    <t>CH-50-1</t>
  </si>
  <si>
    <t>TH50-1</t>
  </si>
  <si>
    <t>GG-1</t>
  </si>
  <si>
    <t>GR-89</t>
  </si>
  <si>
    <t>Gel Refill</t>
  </si>
  <si>
    <t>8550B</t>
  </si>
  <si>
    <t>Number</t>
  </si>
  <si>
    <t>8550A</t>
  </si>
  <si>
    <t>8801</t>
  </si>
  <si>
    <t>120</t>
  </si>
  <si>
    <t>8100</t>
  </si>
  <si>
    <t>8016</t>
  </si>
  <si>
    <t>240</t>
  </si>
  <si>
    <t>007</t>
  </si>
  <si>
    <t>5503</t>
  </si>
  <si>
    <t>384</t>
  </si>
  <si>
    <t>668</t>
  </si>
  <si>
    <t>360</t>
  </si>
  <si>
    <t>081</t>
  </si>
  <si>
    <t>3180</t>
  </si>
  <si>
    <t>9900</t>
  </si>
  <si>
    <t>792</t>
  </si>
  <si>
    <t>876</t>
  </si>
  <si>
    <t>600</t>
  </si>
  <si>
    <t>878</t>
  </si>
  <si>
    <t>TR-3006</t>
  </si>
  <si>
    <t>2160</t>
  </si>
  <si>
    <t>H505-1</t>
  </si>
  <si>
    <t>Letter-Big</t>
  </si>
  <si>
    <t>200</t>
  </si>
  <si>
    <t>8</t>
  </si>
  <si>
    <t>H505-2</t>
  </si>
  <si>
    <t>H505-3</t>
  </si>
  <si>
    <t>Letter-Small</t>
  </si>
  <si>
    <t>H026</t>
  </si>
  <si>
    <t>400</t>
  </si>
  <si>
    <t>H027</t>
  </si>
  <si>
    <t>H008</t>
  </si>
  <si>
    <t>15cm</t>
  </si>
  <si>
    <t>Aluminium Ruler</t>
  </si>
  <si>
    <t>20cm</t>
  </si>
  <si>
    <t>30cm</t>
  </si>
  <si>
    <t>7025-18</t>
  </si>
  <si>
    <t>7025-19</t>
  </si>
  <si>
    <t>7025-20</t>
  </si>
  <si>
    <t>50CM</t>
  </si>
  <si>
    <t>SJ-50</t>
  </si>
  <si>
    <t>LS-50</t>
  </si>
  <si>
    <t>THY-50</t>
  </si>
  <si>
    <t>349A</t>
  </si>
  <si>
    <t>349B</t>
  </si>
  <si>
    <t>9900-3</t>
  </si>
  <si>
    <t>Study board</t>
  </si>
  <si>
    <t>HT-015</t>
  </si>
  <si>
    <t>HT-018</t>
  </si>
  <si>
    <t>JQ-1909</t>
  </si>
  <si>
    <t>810-A</t>
  </si>
  <si>
    <t>Gel Pen</t>
  </si>
  <si>
    <t>TR-3071</t>
  </si>
  <si>
    <t>UC-143</t>
  </si>
  <si>
    <t>TR-3061</t>
  </si>
  <si>
    <t>FG-201</t>
  </si>
  <si>
    <t>FG-301</t>
  </si>
  <si>
    <t>L-201</t>
  </si>
  <si>
    <t>XL-301</t>
  </si>
  <si>
    <t>GG-2</t>
  </si>
  <si>
    <t>GG-3</t>
  </si>
  <si>
    <t>13/8</t>
  </si>
  <si>
    <t>Staples (isi) koala</t>
  </si>
  <si>
    <t>GP-168</t>
  </si>
  <si>
    <t>Gel Pen koala</t>
  </si>
  <si>
    <t>25-127</t>
  </si>
  <si>
    <t>28825-65</t>
  </si>
  <si>
    <t>Note Book A5</t>
  </si>
  <si>
    <t>DW9021-12</t>
  </si>
  <si>
    <t>DW9019-12</t>
  </si>
  <si>
    <t>DY-8209</t>
  </si>
  <si>
    <t>DY-8223</t>
  </si>
  <si>
    <t>DY-8620</t>
  </si>
  <si>
    <t>DY-8616</t>
  </si>
  <si>
    <t>DY8205</t>
  </si>
  <si>
    <t>C1</t>
  </si>
  <si>
    <t>C2</t>
  </si>
  <si>
    <t>C3</t>
  </si>
  <si>
    <t>C4</t>
  </si>
  <si>
    <t>C5</t>
  </si>
  <si>
    <t>938</t>
  </si>
  <si>
    <t>717</t>
  </si>
  <si>
    <t>925</t>
  </si>
  <si>
    <t>903</t>
  </si>
  <si>
    <t>944</t>
  </si>
  <si>
    <t>918</t>
  </si>
  <si>
    <t>904</t>
  </si>
  <si>
    <t>941</t>
  </si>
  <si>
    <t>907</t>
  </si>
  <si>
    <t>711</t>
  </si>
  <si>
    <t>ZC-9136</t>
  </si>
  <si>
    <t>DY8208</t>
  </si>
  <si>
    <t>DY-8240</t>
  </si>
  <si>
    <t>DY-8241</t>
  </si>
  <si>
    <t>DY8206</t>
  </si>
  <si>
    <t>NO.9413</t>
  </si>
  <si>
    <t>NO.8525</t>
  </si>
  <si>
    <t>NO.8016</t>
  </si>
  <si>
    <t>XB-B222</t>
  </si>
  <si>
    <t>XB-B220</t>
  </si>
  <si>
    <t>XB-B221</t>
  </si>
  <si>
    <t>A-1207</t>
  </si>
  <si>
    <t>A-3322</t>
  </si>
  <si>
    <t>17-01A</t>
  </si>
  <si>
    <t>B-725</t>
  </si>
  <si>
    <t>MS-4001</t>
  </si>
  <si>
    <t>Compasses</t>
  </si>
  <si>
    <t>25100-59</t>
  </si>
  <si>
    <t>50100-59</t>
  </si>
  <si>
    <t>28825-60</t>
  </si>
  <si>
    <t>28850-60</t>
  </si>
  <si>
    <t>25100-54</t>
  </si>
  <si>
    <t>50100-54</t>
  </si>
  <si>
    <t>28850-57</t>
  </si>
  <si>
    <t>28850-65</t>
  </si>
  <si>
    <t>YS-6661</t>
  </si>
  <si>
    <t>YS-6662</t>
  </si>
  <si>
    <t>5070-3</t>
  </si>
  <si>
    <t>NO.9362</t>
  </si>
  <si>
    <t>DW-9022-12</t>
  </si>
  <si>
    <t>722B</t>
  </si>
  <si>
    <t>722A</t>
  </si>
  <si>
    <t>717A</t>
  </si>
  <si>
    <t>7809</t>
  </si>
  <si>
    <t>6600-B</t>
  </si>
  <si>
    <t>9022</t>
  </si>
  <si>
    <t>RC-9021 / 9051</t>
  </si>
  <si>
    <t>814</t>
  </si>
  <si>
    <t>CQ718-6</t>
  </si>
  <si>
    <t>Glitter Pen</t>
  </si>
  <si>
    <t>CQ718-8</t>
  </si>
  <si>
    <t>CQ718-12</t>
  </si>
  <si>
    <t>3020</t>
  </si>
  <si>
    <t>DJ3012</t>
  </si>
  <si>
    <t>DJ3017</t>
  </si>
  <si>
    <t>DJ2027</t>
  </si>
  <si>
    <t>DJ2023</t>
  </si>
  <si>
    <t>XG-103</t>
  </si>
  <si>
    <t>XG-105</t>
  </si>
  <si>
    <t>XG-108</t>
  </si>
  <si>
    <t>XG-106</t>
  </si>
  <si>
    <t>KK-12993D</t>
  </si>
  <si>
    <t>B-667</t>
  </si>
  <si>
    <t>B-675</t>
  </si>
  <si>
    <t>A-1159</t>
  </si>
  <si>
    <t>A-829</t>
  </si>
  <si>
    <t>AC-2893-3</t>
  </si>
  <si>
    <t>A-1161</t>
  </si>
  <si>
    <t>AC-2829-3</t>
  </si>
  <si>
    <t>17--01A</t>
  </si>
  <si>
    <t>ZL-178</t>
  </si>
  <si>
    <t>X-3010</t>
  </si>
  <si>
    <t>GP-090</t>
  </si>
  <si>
    <t>Staples (isi) Joss</t>
  </si>
  <si>
    <t>1007F</t>
  </si>
  <si>
    <t>Stapler</t>
  </si>
  <si>
    <t>Gel Pen jos</t>
  </si>
  <si>
    <t xml:space="preserve">Gel Pen </t>
  </si>
  <si>
    <t>GP-801</t>
  </si>
  <si>
    <t>30 cm</t>
  </si>
  <si>
    <t>50 cm</t>
  </si>
  <si>
    <t>30cm-1</t>
  </si>
  <si>
    <t>50cm-1</t>
  </si>
  <si>
    <t>LS-30</t>
  </si>
  <si>
    <t>LS-50-1</t>
  </si>
  <si>
    <t>251-6LB</t>
  </si>
  <si>
    <t>21839-7H</t>
  </si>
  <si>
    <t>21839-5H</t>
  </si>
  <si>
    <t>251-6TJ</t>
  </si>
  <si>
    <t>251-6BJ</t>
  </si>
  <si>
    <t>251-6HB</t>
  </si>
  <si>
    <t>251-6CJ</t>
  </si>
  <si>
    <t>251-6TB</t>
  </si>
  <si>
    <t>251-6CB</t>
  </si>
  <si>
    <t>9903</t>
  </si>
  <si>
    <t>Colouring Book</t>
  </si>
  <si>
    <t>2206</t>
  </si>
  <si>
    <t>6001</t>
  </si>
  <si>
    <t>0888</t>
  </si>
  <si>
    <t>DY-8243</t>
  </si>
  <si>
    <t>NO.8019</t>
  </si>
  <si>
    <t>NO.9360</t>
  </si>
  <si>
    <t>CP-9382</t>
  </si>
  <si>
    <t>HD-5521</t>
  </si>
  <si>
    <t>Fluorescent Pen</t>
  </si>
  <si>
    <t>6616</t>
  </si>
  <si>
    <t>8025</t>
  </si>
  <si>
    <t>HCA570</t>
  </si>
  <si>
    <t>HCB570</t>
  </si>
  <si>
    <t>B1018（A5）</t>
  </si>
  <si>
    <t>B1004（A5）</t>
  </si>
  <si>
    <t>B1005（B5）</t>
  </si>
  <si>
    <t>ZD-102</t>
  </si>
  <si>
    <t>Twist Tie</t>
  </si>
  <si>
    <t>915</t>
  </si>
  <si>
    <t>811</t>
  </si>
  <si>
    <t>812</t>
  </si>
  <si>
    <t>815</t>
  </si>
  <si>
    <t>826</t>
  </si>
  <si>
    <t>828</t>
  </si>
  <si>
    <t>GR-090</t>
  </si>
  <si>
    <t>FG-101</t>
  </si>
  <si>
    <t>5070-1</t>
  </si>
  <si>
    <t>Learning Board</t>
  </si>
  <si>
    <t>1.0SLG</t>
  </si>
  <si>
    <t>KC-008</t>
  </si>
  <si>
    <t>Key Ring</t>
  </si>
  <si>
    <t>ID Card</t>
  </si>
  <si>
    <t>NO.9411</t>
  </si>
  <si>
    <t>NO.9304</t>
  </si>
  <si>
    <t>B1010（A5）</t>
  </si>
  <si>
    <t>B1012（A5）</t>
  </si>
  <si>
    <t>B078（A5）</t>
  </si>
  <si>
    <t>B1010（B5）</t>
  </si>
  <si>
    <t>B1012（B5）</t>
  </si>
  <si>
    <t>B1019（B5）</t>
  </si>
  <si>
    <t>B1018（B5）</t>
  </si>
  <si>
    <t>B0193（A5）</t>
  </si>
  <si>
    <t>B0217（A5）</t>
  </si>
  <si>
    <t>B0196（A5）</t>
  </si>
  <si>
    <t>B0200（A5）</t>
  </si>
  <si>
    <t>B0216（A5）</t>
  </si>
  <si>
    <t>B017（B5）</t>
  </si>
  <si>
    <t>B0196（B5）</t>
  </si>
  <si>
    <t>B0200（B5）</t>
  </si>
  <si>
    <t>ID</t>
  </si>
  <si>
    <t>Gunting Kenko SC 848</t>
  </si>
  <si>
    <t>Gunting Kenko SC 848 SG</t>
  </si>
  <si>
    <t>Lem stick JK GS-102</t>
  </si>
  <si>
    <t>O pastel JK 12W CHC</t>
  </si>
  <si>
    <t>Pc Kenko 0719 pastel</t>
  </si>
  <si>
    <t>Pocket note Kenko 403</t>
  </si>
  <si>
    <t>Tipe-ex kertas JK CT-522</t>
  </si>
  <si>
    <t>Tipe-ex Kenko KE-823</t>
  </si>
  <si>
    <t>Acrylic TF 003</t>
  </si>
  <si>
    <t>Balon FS Cupcake LKF 3200 M 16</t>
  </si>
  <si>
    <t>Bp DB 530 Biasa</t>
  </si>
  <si>
    <t>Bp DB 550 Biasa</t>
  </si>
  <si>
    <t>Bp TF 2037 6W</t>
  </si>
  <si>
    <t>Bp TF G 3114</t>
  </si>
  <si>
    <t>clip board kayu Candy</t>
  </si>
  <si>
    <t>clip board Kayu Kotak SQ</t>
  </si>
  <si>
    <t>Clip Board Kayu</t>
  </si>
  <si>
    <t>Card DX K (9), Hj (14) 612</t>
  </si>
  <si>
    <t>Card DX M (15), B (17) 612</t>
  </si>
  <si>
    <t>Card DX P 612</t>
  </si>
  <si>
    <t>Garisan 30cm Kayagi 3127 B</t>
  </si>
  <si>
    <t>Garisan 30cm Kayagi 3139</t>
  </si>
  <si>
    <t>Garisan 30cm kayagi 3140</t>
  </si>
  <si>
    <t>Garisan 30cm Kayagi 3141</t>
  </si>
  <si>
    <t>Garisan 30cm lipat 008 (24)</t>
  </si>
  <si>
    <t>Garisan Busur 180/ 10cm</t>
  </si>
  <si>
    <t>Garisan set 3 30cm yencheng</t>
  </si>
  <si>
    <t>Garisan set 30cm 5010 (M.mouse, Brb, WTP, dinosaurus)</t>
  </si>
  <si>
    <t>Garisan set 608/ 15cm (50)</t>
  </si>
  <si>
    <t>Garisan TF 1190 Busur 180 B</t>
  </si>
  <si>
    <t>Garisan TF 1191 Busur 360 K</t>
  </si>
  <si>
    <t>Garisan TF 1192 Busur 360 B</t>
  </si>
  <si>
    <t>ID Card T 017</t>
  </si>
  <si>
    <t>1600 PCS</t>
  </si>
  <si>
    <t>Lem 7x29 WOMY</t>
  </si>
  <si>
    <t>PC Kode 3 Susun lampu SP 398</t>
  </si>
  <si>
    <t>Pensil TF 488</t>
  </si>
  <si>
    <t>Pensil TF 588</t>
  </si>
  <si>
    <t>Pensil TF 688</t>
  </si>
  <si>
    <t>Tali Transparant Yoyo montana Ht(5)/ M(22)</t>
  </si>
  <si>
    <t>Asahan JK B 23</t>
  </si>
  <si>
    <t>Bp Kenko T-303 Triangular Hitam</t>
  </si>
  <si>
    <t>L Leaf A5 Kenko</t>
  </si>
  <si>
    <t>Label Kenko 5002 (2 LINE)</t>
  </si>
  <si>
    <t>Label Kenko 6001 (1 LINE)</t>
  </si>
  <si>
    <t>Stapler JK HD-12A/13</t>
  </si>
  <si>
    <t>Stapler Kenko 12N/ 24</t>
  </si>
  <si>
    <t>6 PCS</t>
  </si>
  <si>
    <t>Box File Enter Bentuk</t>
  </si>
  <si>
    <t>Dok Ret Optima</t>
  </si>
  <si>
    <t>Kartu absen Kojiko Merah</t>
  </si>
  <si>
    <t>Box File Enter kcg Hitam</t>
  </si>
  <si>
    <t>Clip board 6688 Trans koala</t>
  </si>
  <si>
    <t>ID card A1 (jelek)</t>
  </si>
  <si>
    <t>Kantong Plastik 20 x 40</t>
  </si>
  <si>
    <t>Map Topla 3090 K (3), B (2), Hijau (2)</t>
  </si>
  <si>
    <t>Map Topla 3090 M (1), Ungu (1), Orange (1)</t>
  </si>
  <si>
    <t>NB A5 KY 8812</t>
  </si>
  <si>
    <t>PC magnit S 9696</t>
  </si>
  <si>
    <t>Stick Note TF 010</t>
  </si>
  <si>
    <t>Tas Kado GG2 3021-3024</t>
  </si>
  <si>
    <t>Tas Kado GG2 248</t>
  </si>
  <si>
    <t>Tas Kado GG2 Coklat Tali Rajut</t>
  </si>
  <si>
    <t>Bp Kenko K1 Hitam</t>
  </si>
  <si>
    <t>Bp JK 338</t>
  </si>
  <si>
    <t>Gunting JK SC-848</t>
  </si>
  <si>
    <t>Gunting JK SC-838</t>
  </si>
  <si>
    <t>Paper cutter JK PC-1938 (A4)</t>
  </si>
  <si>
    <t>PW JK CP-104</t>
  </si>
  <si>
    <t>PW JK CP-107</t>
  </si>
  <si>
    <t>Tipe-ex Kenko KE-107 M</t>
  </si>
  <si>
    <t>120 BOX</t>
  </si>
  <si>
    <t>Asahan Payu 824</t>
  </si>
  <si>
    <t>Asahan Payu 829</t>
  </si>
  <si>
    <t>Asahan Payu 845</t>
  </si>
  <si>
    <t>Asahan Payu 846</t>
  </si>
  <si>
    <t>Asahan Payu 835</t>
  </si>
  <si>
    <t>Asahan Payu 844</t>
  </si>
  <si>
    <t>Bp Zhixin 3117, 3118</t>
  </si>
  <si>
    <t>Isolasi Warna Polos kecil (BO 5076)</t>
  </si>
  <si>
    <t>Acrylic Enter A 912</t>
  </si>
  <si>
    <t>40 SLOP</t>
  </si>
  <si>
    <t>Pita jepang polos</t>
  </si>
  <si>
    <t>Pita jepang garis emas</t>
  </si>
  <si>
    <t>Pianika Altos Kain</t>
  </si>
  <si>
    <t>Pianika Altos Box</t>
  </si>
  <si>
    <t>Isolasi 1503</t>
  </si>
  <si>
    <t>Clip Kenko no.1</t>
  </si>
  <si>
    <t>Tape Cutter Kenko TD-323</t>
  </si>
  <si>
    <t>PW JK 24W CP-24 PB panjang</t>
  </si>
  <si>
    <t>BN Kenko A5 BNPP BC Basis</t>
  </si>
  <si>
    <t>BN Kenko A5 BNPP PC Pastel</t>
  </si>
  <si>
    <t>Bp TG 346 E</t>
  </si>
  <si>
    <t>Tas Batik Mj 1 Kecil (baru)</t>
  </si>
  <si>
    <t>Garisan 30cm BT</t>
  </si>
  <si>
    <t>Gunting Davis M</t>
  </si>
  <si>
    <t>Map Topla 3080 Hj</t>
  </si>
  <si>
    <t>Map Topla 3080 Ht</t>
  </si>
  <si>
    <t>Map Topla 3080 K</t>
  </si>
  <si>
    <t>Map Topla 3080 ungu</t>
  </si>
  <si>
    <t>Map Topla 3080 orange</t>
  </si>
  <si>
    <t>Map Topla 3080 m</t>
  </si>
  <si>
    <t xml:space="preserve">Map Topla 3080 B </t>
  </si>
  <si>
    <t>Pc rest BD 17728 A</t>
  </si>
  <si>
    <t>Pc Rest BD 331-22</t>
  </si>
  <si>
    <t>Pianika Gambar Cewek</t>
  </si>
  <si>
    <t xml:space="preserve">Suling Trend 900 </t>
  </si>
  <si>
    <t>Acrylic A5 15 x 21</t>
  </si>
  <si>
    <t>BN A5 Sika B(3)/ or(2) ring 20</t>
  </si>
  <si>
    <t>Bp AODM 011 (5)/ 010 (7) Faktur</t>
  </si>
  <si>
    <t>BTS gasta A6-801</t>
  </si>
  <si>
    <t>Crayon 1012 Panjang</t>
  </si>
  <si>
    <t>192 pcs</t>
  </si>
  <si>
    <t>144 dos (24)</t>
  </si>
  <si>
    <t>Isi stapler SDI no.3 (1204)</t>
  </si>
  <si>
    <t>Map Jala Rest Trans jos K(18)/ M(10) warna</t>
  </si>
  <si>
    <t>Map Jala Rest Trans jos B(17)/ Hj(19) warna</t>
  </si>
  <si>
    <t>Map Kcg Sika P</t>
  </si>
  <si>
    <t>Stapler 414 Yuan Chong 414 Faktur</t>
  </si>
  <si>
    <t>Map Batik Jersey</t>
  </si>
  <si>
    <t>BTS W2 A5-80 28825-36</t>
  </si>
  <si>
    <t>BTS W2 A5-80 28825-50</t>
  </si>
  <si>
    <t>BTS W2 A5-80 28825-65</t>
  </si>
  <si>
    <t>BTS W2 A6-80 50100-62W</t>
  </si>
  <si>
    <t>BTS W2 A6-80 50100-68W</t>
  </si>
  <si>
    <t>BTS W2 A6-80 50100-72W</t>
  </si>
  <si>
    <t>Isi gel TZ-501</t>
  </si>
  <si>
    <t>Mini Diary 120 Warna Coklat</t>
  </si>
  <si>
    <t>Tas 16 x 21</t>
  </si>
  <si>
    <t>Call JK CC 36</t>
  </si>
  <si>
    <t>Call JK CC 11A</t>
  </si>
  <si>
    <t>Call JK CC 47 CO</t>
  </si>
  <si>
    <t>Call JK DTC 3131</t>
  </si>
  <si>
    <t>Tipe-ex Kenko CT-3001</t>
  </si>
  <si>
    <t>O pastel JK 72W OP-72 S</t>
  </si>
  <si>
    <t>O pastel JK 18W OP-18 S</t>
  </si>
  <si>
    <t>Amplop microtop data F 54/ A5</t>
  </si>
  <si>
    <t>Amplop microtop data F 53/ B5</t>
  </si>
  <si>
    <t>Bp/ Vullpen TF 801 (8)/ TF 802 (23)</t>
  </si>
  <si>
    <t>Slide Binder 7mm K</t>
  </si>
  <si>
    <t>Tas Kado GG2 787</t>
  </si>
  <si>
    <t>Carry file Topla 8830 Hj/ Merah</t>
  </si>
  <si>
    <t>Carry file Topla 8830 Kn/ Br</t>
  </si>
  <si>
    <t>Isi Stapler SDI 1210 (23/ 10) FAKTUR</t>
  </si>
  <si>
    <t>Kertas Lipat Origami Alfa Fluorescent 12 x 12</t>
  </si>
  <si>
    <t>Kertas Lipat Origami Alfa Fluorescent 14 x 14</t>
  </si>
  <si>
    <t>Kertas Lipat Origami Alfa Fluorescent 20 x 20</t>
  </si>
  <si>
    <t>Kertas Lipat Origami Alfa Fluorescent 16 x 16</t>
  </si>
  <si>
    <t>Stapler SDI 1102 FAKTUR</t>
  </si>
  <si>
    <t>Stapler SDI 1104 FAKTUR</t>
  </si>
  <si>
    <t>Stapler SDI 1123 FAKTUR</t>
  </si>
  <si>
    <t>Acrylic 21.5 x 33</t>
  </si>
  <si>
    <t>Bp Gel TG 670</t>
  </si>
  <si>
    <t>Bp Gel TG 690</t>
  </si>
  <si>
    <t>72 LSN</t>
  </si>
  <si>
    <t>Bp Weiyada E 681</t>
  </si>
  <si>
    <t>PW Kayagi 12-24</t>
  </si>
  <si>
    <t>Crayon 24W Putar Pendek JK</t>
  </si>
  <si>
    <t>Isi Gel K1 Kenko</t>
  </si>
  <si>
    <t>288 LSN</t>
  </si>
  <si>
    <t>Jangka set C 2011 Kenko</t>
  </si>
  <si>
    <t>Tipe-ex Kenko 634</t>
  </si>
  <si>
    <t>Tipe-ex Kenko 809</t>
  </si>
  <si>
    <t>Acrylic A12 - 9 12W</t>
  </si>
  <si>
    <t>Asahan Toples Golden (24)</t>
  </si>
  <si>
    <t>Garisan 30cm Vtro Besi</t>
  </si>
  <si>
    <t>Bp TG 32610</t>
  </si>
  <si>
    <t>Clip Board Transp Koala</t>
  </si>
  <si>
    <t>LCD Tab</t>
  </si>
  <si>
    <t>Lem Stick 10gram Vtro (24)</t>
  </si>
  <si>
    <t>40 BOX</t>
  </si>
  <si>
    <t>Pc LPY 99-6</t>
  </si>
  <si>
    <t>312 PCS</t>
  </si>
  <si>
    <t>Pc klg B 597</t>
  </si>
  <si>
    <t>Pc klg B 233</t>
  </si>
  <si>
    <t>PW 12W Jos 812</t>
  </si>
  <si>
    <t>Tali Peony K</t>
  </si>
  <si>
    <t>Zipper Data envelope DE F4 lama</t>
  </si>
  <si>
    <t>Lem Stik JK GS 100</t>
  </si>
  <si>
    <t>P case Kenko 0719 TK.01 Fancy</t>
  </si>
  <si>
    <t>Punch JK no.40 XL</t>
  </si>
  <si>
    <t>Tipe-ex JK CF-S 209</t>
  </si>
  <si>
    <t>Tipe-ex JK CF-S 209 A</t>
  </si>
  <si>
    <t>Bk Mewarnai Jumbo (Putri 3)</t>
  </si>
  <si>
    <t>Clip File Yushinca 318 Ht</t>
  </si>
  <si>
    <t>Clip File Yushinca 318 B.Tua</t>
  </si>
  <si>
    <t>Clip File Yushinca 318 B.Muda</t>
  </si>
  <si>
    <t>Coinbank 2647 (7)/ 8090 (3)</t>
  </si>
  <si>
    <t>Cutter Taco 78 Kecil</t>
  </si>
  <si>
    <t>Cutter Taco 88 Besar</t>
  </si>
  <si>
    <t>Garisan 100cm besi TF</t>
  </si>
  <si>
    <t>Isolasi (Decorative) Cartoon Type 1.5x3m</t>
  </si>
  <si>
    <t>Map Batik Sika</t>
  </si>
  <si>
    <t>Name Tag Dos Biru</t>
  </si>
  <si>
    <t>Oil Pastel HW 12</t>
  </si>
  <si>
    <t>Tas Kado GG2 811 (2), 903 (1)</t>
  </si>
  <si>
    <t>Spidol 12W 838 Golden</t>
  </si>
  <si>
    <t>Garisan XD 1516/ 15cm lentur 1x36 PR (1)</t>
  </si>
  <si>
    <t xml:space="preserve">Garisan Δ no.12 Kojiko </t>
  </si>
  <si>
    <t>225 pc</t>
  </si>
  <si>
    <t>Meja Belajar Polos (Baru) (Faktur)</t>
  </si>
  <si>
    <t>PC Klg 19-15</t>
  </si>
  <si>
    <t>PC Klg B 652</t>
  </si>
  <si>
    <t>PC Kode 3D 1299</t>
  </si>
  <si>
    <t>PC Ret 4172</t>
  </si>
  <si>
    <t>PC Ret Imitasi 385</t>
  </si>
  <si>
    <t>Spidol Vtro great pen 12w</t>
  </si>
  <si>
    <t>Topi Kerucut 3D</t>
  </si>
  <si>
    <t>Topi Mahkota</t>
  </si>
  <si>
    <t>Bp Hitech 0,28 Microtec</t>
  </si>
  <si>
    <t>Isi cutter JK B</t>
  </si>
  <si>
    <t>Label JK 1 line putih</t>
  </si>
  <si>
    <t>Label JK 2 line kuning</t>
  </si>
  <si>
    <t>Lem Stik Kenko 15 gr</t>
  </si>
  <si>
    <t>Lem Stik Kenko 25 gr</t>
  </si>
  <si>
    <t>OP JK 12w</t>
  </si>
  <si>
    <t>OP JK 24w</t>
  </si>
  <si>
    <t>Pensil Glass PC 100 Ht (1) P(2)</t>
  </si>
  <si>
    <t>PW JK 12w panjang</t>
  </si>
  <si>
    <t>PW JK 24w panjang</t>
  </si>
  <si>
    <t>Stapler HD 10 CL JK</t>
  </si>
  <si>
    <t>Stapler HD 50 CL</t>
  </si>
  <si>
    <t>Stapler JK HD 50</t>
  </si>
  <si>
    <t>Tipe ex CF S 203 A JK</t>
  </si>
  <si>
    <t>Tipe ex CF S 209 A JK</t>
  </si>
  <si>
    <t>Tipe ex CT 522 JK</t>
  </si>
  <si>
    <t>Tipe ex CT J 205 PT JK</t>
  </si>
  <si>
    <t>Tipe ex CT S 201 PT JK</t>
  </si>
  <si>
    <t>Tipe ex JK 101</t>
  </si>
  <si>
    <t>Tipe ex Kenko 310 SL (12M)</t>
  </si>
  <si>
    <t>Tipe ex Kenko CT 309 (12M)</t>
  </si>
  <si>
    <t>Garisan set Δ 9102 pony</t>
  </si>
  <si>
    <t>Stampad Fancy 25090</t>
  </si>
  <si>
    <t>Topi Kerucut (Parama)</t>
  </si>
  <si>
    <t>Kartu Stock Folio P</t>
  </si>
  <si>
    <t>10 PAK</t>
  </si>
  <si>
    <t>Kartu Stock Folio K</t>
  </si>
  <si>
    <t>Kartu Stock Folio B</t>
  </si>
  <si>
    <t>Sipoa 011</t>
  </si>
  <si>
    <t>324 PCS</t>
  </si>
  <si>
    <t>360 PCS</t>
  </si>
  <si>
    <t>Bp Kenko KE-16 Dot n Dot</t>
  </si>
  <si>
    <t>OP Titi 18 JK</t>
  </si>
  <si>
    <t>OP Titi 24 JK</t>
  </si>
  <si>
    <t>2 GRS</t>
  </si>
  <si>
    <t>Pensil Kenko 2B 6191</t>
  </si>
  <si>
    <t>Pensil Kenko 2B 6909 Batik</t>
  </si>
  <si>
    <t>Box file tylo C 306 Bmuda(6), M(4)</t>
  </si>
  <si>
    <t>Box file tylo C 306 ht(6), Btua(3)</t>
  </si>
  <si>
    <t>Box file tylo C 306 Orange(4), Hj(4)</t>
  </si>
  <si>
    <t>Bp D Tian 1015 (6)/ 108 (8)</t>
  </si>
  <si>
    <t>Isi Organiser Hologram BB Smart</t>
  </si>
  <si>
    <t>Bp TF 1190 Hitam</t>
  </si>
  <si>
    <t>Bp TG 340 Ht</t>
  </si>
  <si>
    <t>Celengan L</t>
  </si>
  <si>
    <t>Kertas crepe Koala Mix</t>
  </si>
  <si>
    <t>Isolasi National</t>
  </si>
  <si>
    <t>L Leaf A5 polos Alfa 50 lb</t>
  </si>
  <si>
    <t>L Leaf A5 Holo Alfa campur</t>
  </si>
  <si>
    <t>Map kcg Sika K</t>
  </si>
  <si>
    <t>Meja belajar Jumbo Karakter</t>
  </si>
  <si>
    <t>Pc Klg 3348 lucu Hj</t>
  </si>
  <si>
    <t>Pc Klg 3348 lucu Br</t>
  </si>
  <si>
    <t>Pc Klg 3348 lucu pink</t>
  </si>
  <si>
    <t>Pc Klg 3348 MM</t>
  </si>
  <si>
    <t>Pc Klg 3348 HK</t>
  </si>
  <si>
    <t>Pc Klg 3348 Tsum</t>
  </si>
  <si>
    <t>Penghapus W/B Enter 803 B</t>
  </si>
  <si>
    <t>Bk Tabungan Enter</t>
  </si>
  <si>
    <t>3600 PCS</t>
  </si>
  <si>
    <t>BT Kembang Enter</t>
  </si>
  <si>
    <t>BT Batik Enter</t>
  </si>
  <si>
    <t xml:space="preserve">Clip Board Kayu Enter Kotak </t>
  </si>
  <si>
    <t>Stabillo HL 1 (K) 2/ Hj (1)</t>
  </si>
  <si>
    <t>Stabillo HL 3 (Br), HL 5 (Or)</t>
  </si>
  <si>
    <t>Binder clip 155 JK</t>
  </si>
  <si>
    <t>Call JK CC-57</t>
  </si>
  <si>
    <t>Call JK CC-56</t>
  </si>
  <si>
    <t>Call JK CC-19 A</t>
  </si>
  <si>
    <t>Clip JK No.1</t>
  </si>
  <si>
    <t>Pensil Kenko 3181</t>
  </si>
  <si>
    <t>Pensil Kenko 2B 6906</t>
  </si>
  <si>
    <t>Pensil Kenko 2B 6019</t>
  </si>
  <si>
    <t>Stampad Kenko no.0</t>
  </si>
  <si>
    <t>Stapler Kenko HD-10 D</t>
  </si>
  <si>
    <t>Tipe-ex Kenko 802</t>
  </si>
  <si>
    <t>Tipe-ex JK CT-522</t>
  </si>
  <si>
    <t>Penghapus W/B clear kecil BLK</t>
  </si>
  <si>
    <t>Pensil Zhong hwa M/B kecil 120 (faktur)</t>
  </si>
  <si>
    <t>Bk mewarnai jumbo</t>
  </si>
  <si>
    <t>Busur 4 plastik B</t>
  </si>
  <si>
    <t>1000 LSN</t>
  </si>
  <si>
    <t>Bp Tizo TG 395 F</t>
  </si>
  <si>
    <t>Garisan BT 30cm</t>
  </si>
  <si>
    <t>Garisan set Payu PS 8901 / 02 (40)</t>
  </si>
  <si>
    <t>Garisan set Payu PS 8903/ 04</t>
  </si>
  <si>
    <t>Garisan set Payu 8905</t>
  </si>
  <si>
    <t>Garisan set Payu 9810/ 9811</t>
  </si>
  <si>
    <t>Garisan set Payu 9812</t>
  </si>
  <si>
    <t>Jarum Pentol Mika (40)</t>
  </si>
  <si>
    <t>Map L Sika Putih (27)/ M (2)</t>
  </si>
  <si>
    <t>Pc Ret BD 180-26</t>
  </si>
  <si>
    <t>Pc Kode 3D A 2020D</t>
  </si>
  <si>
    <t>Pc M 0052</t>
  </si>
  <si>
    <t>Tas BG 15-025</t>
  </si>
  <si>
    <t>Tas BG 15-029</t>
  </si>
  <si>
    <t>Tas Coklat Besar Tebal</t>
  </si>
  <si>
    <t>Asahan Tabung 231 (24)</t>
  </si>
  <si>
    <t>Balon Smile Warna LKS 3200 SW</t>
  </si>
  <si>
    <t>Bp Gel Deboss DB 607</t>
  </si>
  <si>
    <t>Isi GW no.369 (faktur)</t>
  </si>
  <si>
    <t>Isi stapler SDI no.3 1204 SDI (faktur)</t>
  </si>
  <si>
    <t>Map L sika kuning</t>
  </si>
  <si>
    <t>Map Zipper Jala Br (biasa)</t>
  </si>
  <si>
    <t>Map Zipper Jala Hj (biasa)</t>
  </si>
  <si>
    <t>Pc Ret BD 933</t>
  </si>
  <si>
    <t>Pensil Carpenter 500</t>
  </si>
  <si>
    <t>Pita Jepang Polos Mix</t>
  </si>
  <si>
    <t>Pita Jepang Motif Polos Mix</t>
  </si>
  <si>
    <t>Pita Jepang List Gold Mix</t>
  </si>
  <si>
    <t>Stampad JK no 1</t>
  </si>
  <si>
    <t>Tipe-ex Kenko 1505</t>
  </si>
  <si>
    <t>Tipe-ex Kenko 909</t>
  </si>
  <si>
    <t>Asahan 9910(9)/ 9916(2) BLK</t>
  </si>
  <si>
    <t>Lem lilin Tembak 1,1 x 30 B (kuning)</t>
  </si>
  <si>
    <t>Map Kcg Sika Br</t>
  </si>
  <si>
    <t>Tas Kado GG2 2048 (10, 249 (6)</t>
  </si>
  <si>
    <t>WC Marries 1325/ 12W BT (34) GM (30)</t>
  </si>
  <si>
    <t>Crayon putar 12W 1012 pjg mix WOMY (Win's)</t>
  </si>
  <si>
    <t>Crayon putar 12W 1012 pjg mix (B Jaya)</t>
  </si>
  <si>
    <t>Gliter CG 8891-2 metalik</t>
  </si>
  <si>
    <t>Gunting Ideal K 300</t>
  </si>
  <si>
    <t>Gunting Ideal K 500</t>
  </si>
  <si>
    <t>Isi Gel 2015 PR</t>
  </si>
  <si>
    <t>Isi Gel 2016 Animal Dos</t>
  </si>
  <si>
    <t>Isi Gel 2018 TSUM</t>
  </si>
  <si>
    <t>Isi Gel 2019 Hello Doraemon</t>
  </si>
  <si>
    <t>Isi Gel 2020 Hijab Love</t>
  </si>
  <si>
    <t>Lem Stik 7x30 WOMY putih k</t>
  </si>
  <si>
    <t>Lem Stik 11x29 WOMY putih B</t>
  </si>
  <si>
    <t>Letter Tray Besi 118 - 3</t>
  </si>
  <si>
    <t>Map Topla 1928 Br (3), Hj(3)</t>
  </si>
  <si>
    <t>Map Topla 1928 Mr (3), Kn(3)</t>
  </si>
  <si>
    <t>Map Topla 1928 Ungu (1), Or(1)</t>
  </si>
  <si>
    <t>Pc M 1758 Faktur</t>
  </si>
  <si>
    <t>Pc M 9363</t>
  </si>
  <si>
    <t>Pc M KT 1111</t>
  </si>
  <si>
    <t>Pc M KT 387-1</t>
  </si>
  <si>
    <t>Pc M 65071-1</t>
  </si>
  <si>
    <t>Pc M XU 0080</t>
  </si>
  <si>
    <t>Pianika D.H Box Premium</t>
  </si>
  <si>
    <t>Tali Yoyo Putih Trans</t>
  </si>
  <si>
    <t>Tas Karung 70x70</t>
  </si>
  <si>
    <t>Tas Karung 55x65</t>
  </si>
  <si>
    <t>Tas Karung 50x55</t>
  </si>
  <si>
    <t>Tas Karung 45x50</t>
  </si>
  <si>
    <t>Tas Karung 40x45</t>
  </si>
  <si>
    <t>BN JK A5 Campus</t>
  </si>
  <si>
    <t>Cutter JK L-500</t>
  </si>
  <si>
    <t>PC Ret Ky 1203</t>
  </si>
  <si>
    <t>Tali metalik B Br</t>
  </si>
  <si>
    <t>Tali Transparant Yoyo montana Hj(23)/ B(11)</t>
  </si>
  <si>
    <t>Dispenser polar MN 305 (Faktur)</t>
  </si>
  <si>
    <t>ID Card B2</t>
  </si>
  <si>
    <t>Kemoceng Panjang Duster</t>
  </si>
  <si>
    <t>Kertas Krep Jersy</t>
  </si>
  <si>
    <t>Lem Cair 15gr 188</t>
  </si>
  <si>
    <t>Lem Cair F 5036 (50 ml) (Faktur)</t>
  </si>
  <si>
    <t>Mesin Tembak K 20 V Hot Melt</t>
  </si>
  <si>
    <t>Name Tag Dos Merah 301</t>
  </si>
  <si>
    <t>40000 PCS</t>
  </si>
  <si>
    <t>Pc Magnit C 1756 (Faktur)</t>
  </si>
  <si>
    <t>Pianika Super Pro Tas</t>
  </si>
  <si>
    <t>Stabillo HL 520 Vanco (Faktur)</t>
  </si>
  <si>
    <t>Stabillo TF 610</t>
  </si>
  <si>
    <t>24 BOX</t>
  </si>
  <si>
    <t>Bp Kenko KE-100</t>
  </si>
  <si>
    <t>Isi stapler (staples) Kenko 1210</t>
  </si>
  <si>
    <t>Tipe-ex Kenko 108</t>
  </si>
  <si>
    <t>Tipe-ex Kenko 831</t>
  </si>
  <si>
    <t>Key ring Debozz DBKC 003</t>
  </si>
  <si>
    <t>Map UTN Dove 2w Hj</t>
  </si>
  <si>
    <t>Sipoa Angel Strawberry</t>
  </si>
  <si>
    <t>Sampul Boxy Fancy (150 stok 26)</t>
  </si>
  <si>
    <t>BTS Gasta A5-60 Biasa 6006</t>
  </si>
  <si>
    <t>BTS Gasta A5-60 Biasa 6001/ 6002</t>
  </si>
  <si>
    <t>BTS Gasta A5-60 Biasa 6003/ 6005</t>
  </si>
  <si>
    <t>BTS WZ A5 Biasa 25100-59 warna</t>
  </si>
  <si>
    <t>BTS WZ A5 Biasa 25100-65</t>
  </si>
  <si>
    <t>BTS WZ A5 Biasa 25100-70</t>
  </si>
  <si>
    <t>BTS WZ A5 Biasa 28825-64</t>
  </si>
  <si>
    <t>BTS WZ A5 Biasa 28825-65</t>
  </si>
  <si>
    <t>Isi Pensil DB 062</t>
  </si>
  <si>
    <t>Bp Tizo TG 31475</t>
  </si>
  <si>
    <t>Bp Tizo TG 348</t>
  </si>
  <si>
    <t>Karet Pentil Legenda k</t>
  </si>
  <si>
    <t>Karet Pentil Seri Swan B</t>
  </si>
  <si>
    <t>Map kcg Sika Hj</t>
  </si>
  <si>
    <t>Map Kcg Sika M</t>
  </si>
  <si>
    <t>Meja Belajar Fancy</t>
  </si>
  <si>
    <t>Sampul Dust 25</t>
  </si>
  <si>
    <t>Sampul Dust 34</t>
  </si>
  <si>
    <t>Bp Hitech Kenko Fun Color Ht</t>
  </si>
  <si>
    <t>Bp Hitech Kenko Fun Color Br</t>
  </si>
  <si>
    <t>Bp Hitech Kenko 0,28 Ht</t>
  </si>
  <si>
    <t>Bp Hitech Kenko 0.28 Br</t>
  </si>
  <si>
    <t>Bp Hitech Kenko 0.4 Ht</t>
  </si>
  <si>
    <t>Bp Hitech Kenko 0.4 Br</t>
  </si>
  <si>
    <t>Fastener JK Putih</t>
  </si>
  <si>
    <t>Fastener JK Warna</t>
  </si>
  <si>
    <t>Lem Kenko LG-35</t>
  </si>
  <si>
    <t>Tas Kertas Ly SD 286 B</t>
  </si>
  <si>
    <t>Balon FS polkadot LKF 3200 PP</t>
  </si>
  <si>
    <t>Balon FS polkadot LKF 3200 PW</t>
  </si>
  <si>
    <t>Balon Macaron LKM 2200</t>
  </si>
  <si>
    <t>60 PAK</t>
  </si>
  <si>
    <t>Balon Jumbo LJ 1836</t>
  </si>
  <si>
    <t>Bp Tizo 340 Hitam (FAKTUR)</t>
  </si>
  <si>
    <t>Clip Board Enter Anti Pecah</t>
  </si>
  <si>
    <t>Garisan busur No.4 Tebal</t>
  </si>
  <si>
    <t>480 LSN</t>
  </si>
  <si>
    <t>Garisan Busur 3.1/2 Tp</t>
  </si>
  <si>
    <t>Map Tali Sika kuning</t>
  </si>
  <si>
    <t>Pensil TF 168</t>
  </si>
  <si>
    <t>PW Kiko 18/36W</t>
  </si>
  <si>
    <t>PW Kiko 12/24W</t>
  </si>
  <si>
    <t>PW Kiko 6/12W</t>
  </si>
  <si>
    <t>Stick Note TF 0245-8C</t>
  </si>
  <si>
    <t>Stick Note TF 654-8C</t>
  </si>
  <si>
    <t>Stick Note TF 654 5C</t>
  </si>
  <si>
    <t>Garisan TF 1988</t>
  </si>
  <si>
    <t>Garisan TF 1989 Lingkaran</t>
  </si>
  <si>
    <t>L Leaf A5-100 Doted/ Titik</t>
  </si>
  <si>
    <t>L Leaf A5-50 Doted/ Titik</t>
  </si>
  <si>
    <t>L Leaf B5-50 Koala MTK</t>
  </si>
  <si>
    <t>L Leaf B5-100 Koala MTK</t>
  </si>
  <si>
    <t>Stabillo TF 1147 (5W)</t>
  </si>
  <si>
    <t>Pc KLG B 673 Mobil Anak</t>
  </si>
  <si>
    <t>Pc KLG B 725 Mobil 2ss</t>
  </si>
  <si>
    <t>Pc KLG H 9903</t>
  </si>
  <si>
    <t>Pc KLG LPY 99-10</t>
  </si>
  <si>
    <t>Pc KLG LPY 99-12</t>
  </si>
  <si>
    <t>Pc KLG LPY 99-8</t>
  </si>
  <si>
    <t>O pastel JK 36W OP-55 S</t>
  </si>
  <si>
    <t>OP Titi 48 JK</t>
  </si>
  <si>
    <t>Spidol Brush Pen DBP 12W Kenko</t>
  </si>
  <si>
    <t>Double Foam polar Sp 015 (2)/ F(2)</t>
  </si>
  <si>
    <t>Pensil TF 988</t>
  </si>
  <si>
    <t>Tali Peony Ht</t>
  </si>
  <si>
    <t>Tali Peony M (4), P (3)</t>
  </si>
  <si>
    <t>Tali Peony Or (4), B (9)</t>
  </si>
  <si>
    <t>Tipe-ex Kertas 7013/ mini</t>
  </si>
  <si>
    <t>Tipe-ex Kertas 8001 M mouse</t>
  </si>
  <si>
    <t>Tipe-ex Kertas 9147</t>
  </si>
  <si>
    <t>Tipe-ex Kertas Candy 4M 3C 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</si>
</sst>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26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0"/>
      <color rgb="FF9C6500"/>
      <name val="Arial"/>
      <family val="2"/>
    </font>
    <font>
      <sz val="11"/>
      <color theme="1"/>
      <name val="Calibri"/>
      <family val="2"/>
      <charset val="1"/>
      <scheme val="minor"/>
    </font>
    <font>
      <sz val="12"/>
      <name val="宋体"/>
      <charset val="134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sz val="11"/>
      <name val="Tahoma"/>
      <family val="2"/>
    </font>
    <font>
      <sz val="10"/>
      <color theme="1"/>
      <name val="Calibri"/>
      <family val="2"/>
      <scheme val="minor"/>
    </font>
    <font>
      <b/>
      <sz val="11"/>
      <name val="Tahoma"/>
      <family val="2"/>
    </font>
    <font>
      <sz val="11"/>
      <color theme="1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sz val="11"/>
      <name val="Tahoma"/>
      <family val="2"/>
    </font>
    <font>
      <sz val="11"/>
      <color theme="1"/>
      <name val="Arial"/>
      <family val="2"/>
    </font>
    <font>
      <sz val="11"/>
      <color theme="1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sz val="1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5" fillId="2" borderId="0" applyNumberFormat="0" applyBorder="0" applyAlignment="0" applyProtection="0"/>
    <xf numFmtId="0" fontId="6" fillId="0" borderId="0"/>
    <xf numFmtId="0" fontId="7" fillId="0" borderId="0"/>
    <xf numFmtId="0" fontId="7" fillId="0" borderId="0"/>
  </cellStyleXfs>
  <cellXfs count="114">
    <xf numFmtId="0" fontId="0" fillId="0" borderId="0" xfId="0"/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NumberFormat="1" applyFont="1"/>
    <xf numFmtId="0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right"/>
    </xf>
    <xf numFmtId="0" fontId="0" fillId="0" borderId="0" xfId="0" applyFill="1"/>
    <xf numFmtId="49" fontId="0" fillId="0" borderId="0" xfId="0" applyNumberFormat="1" applyFill="1" applyAlignment="1">
      <alignment wrapText="1"/>
    </xf>
    <xf numFmtId="0" fontId="9" fillId="0" borderId="0" xfId="0" applyFont="1" applyFill="1" applyAlignment="1">
      <alignment horizontal="center"/>
    </xf>
    <xf numFmtId="0" fontId="9" fillId="0" borderId="0" xfId="0" applyFont="1" applyFill="1"/>
    <xf numFmtId="0" fontId="9" fillId="0" borderId="0" xfId="0" applyNumberFormat="1" applyFont="1" applyFill="1" applyAlignment="1">
      <alignment horizontal="center"/>
    </xf>
    <xf numFmtId="0" fontId="9" fillId="0" borderId="0" xfId="0" applyNumberFormat="1" applyFont="1" applyFill="1"/>
    <xf numFmtId="0" fontId="9" fillId="0" borderId="0" xfId="0" applyNumberFormat="1" applyFont="1" applyFill="1" applyBorder="1" applyAlignment="1">
      <alignment horizontal="center"/>
    </xf>
    <xf numFmtId="0" fontId="9" fillId="0" borderId="0" xfId="0" applyFont="1" applyFill="1" applyBorder="1"/>
    <xf numFmtId="0" fontId="9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/>
    </xf>
    <xf numFmtId="0" fontId="0" fillId="0" borderId="0" xfId="0" applyFont="1" applyFill="1"/>
    <xf numFmtId="0" fontId="10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center" vertical="center"/>
    </xf>
    <xf numFmtId="0" fontId="9" fillId="0" borderId="0" xfId="1" applyFont="1" applyFill="1" applyBorder="1" applyAlignment="1">
      <alignment horizontal="left" vertical="center"/>
    </xf>
    <xf numFmtId="0" fontId="9" fillId="0" borderId="0" xfId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/>
    </xf>
    <xf numFmtId="0" fontId="10" fillId="0" borderId="0" xfId="0" applyFont="1" applyFill="1" applyBorder="1" applyAlignment="1">
      <alignment vertical="center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  <xf numFmtId="0" fontId="7" fillId="0" borderId="0" xfId="0" applyFont="1" applyAlignment="1">
      <alignment horizontal="right"/>
    </xf>
    <xf numFmtId="0" fontId="0" fillId="0" borderId="0" xfId="0" applyNumberFormat="1" applyFill="1"/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8" fillId="0" borderId="0" xfId="0" applyFont="1" applyFill="1" applyBorder="1"/>
    <xf numFmtId="0" fontId="8" fillId="0" borderId="0" xfId="0" applyFont="1" applyFill="1" applyBorder="1" applyAlignment="1">
      <alignment horizontal="center"/>
    </xf>
    <xf numFmtId="0" fontId="8" fillId="0" borderId="0" xfId="0" applyFont="1" applyFill="1"/>
    <xf numFmtId="49" fontId="8" fillId="0" borderId="0" xfId="0" applyNumberFormat="1" applyFont="1" applyFill="1" applyAlignment="1"/>
    <xf numFmtId="49" fontId="8" fillId="0" borderId="0" xfId="0" applyNumberFormat="1" applyFont="1" applyFill="1"/>
    <xf numFmtId="0" fontId="9" fillId="0" borderId="0" xfId="0" applyNumberFormat="1" applyFont="1" applyFill="1" applyBorder="1"/>
    <xf numFmtId="0" fontId="0" fillId="0" borderId="0" xfId="0" applyNumberFormat="1" applyFont="1" applyFill="1" applyAlignment="1">
      <alignment horizontal="center"/>
    </xf>
    <xf numFmtId="41" fontId="9" fillId="0" borderId="0" xfId="0" applyNumberFormat="1" applyFont="1" applyFill="1"/>
    <xf numFmtId="41" fontId="9" fillId="0" borderId="0" xfId="0" applyNumberFormat="1" applyFont="1" applyFill="1" applyBorder="1"/>
    <xf numFmtId="41" fontId="0" fillId="0" borderId="0" xfId="0" applyNumberFormat="1" applyFill="1"/>
    <xf numFmtId="0" fontId="12" fillId="0" borderId="0" xfId="0" applyFont="1" applyFill="1" applyBorder="1" applyAlignment="1">
      <alignment horizontal="right"/>
    </xf>
    <xf numFmtId="0" fontId="10" fillId="0" borderId="0" xfId="0" applyFont="1" applyFill="1" applyBorder="1" applyAlignment="1">
      <alignment horizontal="center"/>
    </xf>
    <xf numFmtId="0" fontId="10" fillId="0" borderId="0" xfId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49" fontId="0" fillId="0" borderId="0" xfId="0" applyNumberFormat="1" applyFill="1" applyAlignment="1">
      <alignment horizontal="center" wrapText="1"/>
    </xf>
    <xf numFmtId="0" fontId="13" fillId="0" borderId="0" xfId="0" applyNumberFormat="1" applyFont="1" applyFill="1" applyAlignment="1">
      <alignment horizontal="center"/>
    </xf>
    <xf numFmtId="0" fontId="13" fillId="0" borderId="0" xfId="0" applyFont="1" applyFill="1" applyBorder="1" applyAlignment="1">
      <alignment horizontal="left" vertical="center"/>
    </xf>
    <xf numFmtId="0" fontId="13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41" fontId="13" fillId="0" borderId="0" xfId="0" applyNumberFormat="1" applyFont="1" applyFill="1"/>
    <xf numFmtId="0" fontId="13" fillId="0" borderId="0" xfId="0" applyFont="1" applyFill="1"/>
    <xf numFmtId="0" fontId="13" fillId="0" borderId="0" xfId="0" applyNumberFormat="1" applyFont="1" applyFill="1"/>
    <xf numFmtId="0" fontId="15" fillId="0" borderId="0" xfId="0" applyNumberFormat="1" applyFont="1" applyFill="1" applyAlignment="1">
      <alignment horizontal="center"/>
    </xf>
    <xf numFmtId="0" fontId="15" fillId="0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41" fontId="15" fillId="0" borderId="0" xfId="0" applyNumberFormat="1" applyFont="1" applyFill="1"/>
    <xf numFmtId="0" fontId="15" fillId="0" borderId="0" xfId="0" applyFont="1" applyFill="1"/>
    <xf numFmtId="0" fontId="15" fillId="0" borderId="0" xfId="0" applyNumberFormat="1" applyFont="1" applyFill="1"/>
    <xf numFmtId="41" fontId="0" fillId="0" borderId="0" xfId="0" applyNumberFormat="1" applyFill="1" applyAlignment="1">
      <alignment horizontal="center"/>
    </xf>
    <xf numFmtId="0" fontId="17" fillId="0" borderId="0" xfId="0" applyNumberFormat="1" applyFont="1" applyFill="1" applyAlignment="1">
      <alignment horizontal="center"/>
    </xf>
    <xf numFmtId="0" fontId="18" fillId="0" borderId="0" xfId="0" applyFont="1" applyFill="1" applyBorder="1" applyAlignment="1">
      <alignment horizontal="center" vertical="center"/>
    </xf>
    <xf numFmtId="41" fontId="17" fillId="0" borderId="0" xfId="0" applyNumberFormat="1" applyFont="1" applyFill="1"/>
    <xf numFmtId="0" fontId="17" fillId="0" borderId="0" xfId="0" applyFont="1" applyFill="1"/>
    <xf numFmtId="0" fontId="17" fillId="0" borderId="0" xfId="0" applyNumberFormat="1" applyFont="1" applyFill="1"/>
    <xf numFmtId="0" fontId="17" fillId="0" borderId="0" xfId="0" applyFont="1" applyFill="1" applyBorder="1" applyAlignment="1">
      <alignment horizontal="left" vertical="center"/>
    </xf>
    <xf numFmtId="0" fontId="17" fillId="0" borderId="0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/>
    </xf>
    <xf numFmtId="0" fontId="9" fillId="3" borderId="0" xfId="0" applyFont="1" applyFill="1" applyBorder="1" applyAlignment="1">
      <alignment horizontal="left" vertical="center"/>
    </xf>
    <xf numFmtId="0" fontId="9" fillId="3" borderId="0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center" vertical="center"/>
    </xf>
    <xf numFmtId="41" fontId="9" fillId="3" borderId="0" xfId="0" applyNumberFormat="1" applyFont="1" applyFill="1"/>
    <xf numFmtId="0" fontId="9" fillId="3" borderId="0" xfId="0" applyFont="1" applyFill="1"/>
    <xf numFmtId="0" fontId="9" fillId="3" borderId="0" xfId="0" applyNumberFormat="1" applyFont="1" applyFill="1"/>
    <xf numFmtId="0" fontId="19" fillId="0" borderId="0" xfId="0" applyNumberFormat="1" applyFont="1" applyFill="1" applyAlignment="1">
      <alignment horizontal="center"/>
    </xf>
    <xf numFmtId="0" fontId="19" fillId="0" borderId="0" xfId="0" applyFont="1" applyFill="1" applyBorder="1" applyAlignment="1">
      <alignment horizontal="left" vertical="center"/>
    </xf>
    <xf numFmtId="0" fontId="19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41" fontId="19" fillId="0" borderId="0" xfId="0" applyNumberFormat="1" applyFont="1" applyFill="1"/>
    <xf numFmtId="0" fontId="19" fillId="0" borderId="0" xfId="0" applyFont="1" applyFill="1"/>
    <xf numFmtId="0" fontId="19" fillId="0" borderId="0" xfId="0" applyNumberFormat="1" applyFont="1" applyFill="1"/>
    <xf numFmtId="0" fontId="21" fillId="0" borderId="0" xfId="0" applyNumberFormat="1" applyFont="1"/>
    <xf numFmtId="0" fontId="21" fillId="0" borderId="0" xfId="0" applyNumberFormat="1" applyFont="1" applyAlignment="1">
      <alignment horizontal="center"/>
    </xf>
    <xf numFmtId="0" fontId="21" fillId="0" borderId="0" xfId="0" applyNumberFormat="1" applyFont="1" applyAlignment="1">
      <alignment horizontal="right"/>
    </xf>
    <xf numFmtId="0" fontId="0" fillId="0" borderId="0" xfId="0" applyFill="1" applyAlignment="1"/>
    <xf numFmtId="0" fontId="22" fillId="0" borderId="0" xfId="0" applyNumberFormat="1" applyFont="1" applyFill="1" applyAlignment="1">
      <alignment horizontal="center"/>
    </xf>
    <xf numFmtId="0" fontId="22" fillId="0" borderId="0" xfId="0" applyFont="1" applyFill="1" applyBorder="1" applyAlignment="1">
      <alignment horizontal="left" vertical="center"/>
    </xf>
    <xf numFmtId="0" fontId="22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41" fontId="22" fillId="0" borderId="0" xfId="0" applyNumberFormat="1" applyFont="1" applyFill="1"/>
    <xf numFmtId="0" fontId="22" fillId="0" borderId="0" xfId="0" applyFont="1" applyFill="1"/>
    <xf numFmtId="0" fontId="22" fillId="0" borderId="0" xfId="0" applyNumberFormat="1" applyFont="1" applyFill="1"/>
    <xf numFmtId="0" fontId="24" fillId="0" borderId="0" xfId="0" applyNumberFormat="1" applyFont="1" applyFill="1" applyAlignment="1">
      <alignment horizontal="center"/>
    </xf>
    <xf numFmtId="0" fontId="24" fillId="0" borderId="0" xfId="0" applyFont="1" applyFill="1" applyBorder="1" applyAlignment="1">
      <alignment horizontal="left" vertical="center"/>
    </xf>
    <xf numFmtId="0" fontId="24" fillId="0" borderId="0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41" fontId="24" fillId="0" borderId="0" xfId="0" applyNumberFormat="1" applyFont="1" applyFill="1"/>
    <xf numFmtId="0" fontId="24" fillId="0" borderId="0" xfId="0" applyFont="1" applyFill="1"/>
    <xf numFmtId="0" fontId="24" fillId="0" borderId="0" xfId="0" applyNumberFormat="1" applyFont="1" applyFill="1"/>
    <xf numFmtId="0" fontId="2" fillId="0" borderId="0" xfId="0" applyNumberFormat="1" applyFont="1"/>
    <xf numFmtId="0" fontId="2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right"/>
    </xf>
    <xf numFmtId="49" fontId="0" fillId="0" borderId="0" xfId="0" applyNumberFormat="1" applyFill="1" applyAlignment="1">
      <alignment horizontal="center" wrapText="1"/>
    </xf>
    <xf numFmtId="49" fontId="0" fillId="0" borderId="0" xfId="0" applyNumberFormat="1" applyFill="1" applyAlignment="1">
      <alignment wrapText="1"/>
    </xf>
    <xf numFmtId="49" fontId="8" fillId="0" borderId="0" xfId="0" applyNumberFormat="1" applyFont="1" applyFill="1" applyAlignment="1">
      <alignment horizontal="center"/>
    </xf>
  </cellXfs>
  <cellStyles count="5">
    <cellStyle name="Neutral" xfId="1" builtinId="28"/>
    <cellStyle name="Normal" xfId="0" builtinId="0"/>
    <cellStyle name="Normal 2" xfId="2"/>
    <cellStyle name="常规 2" xfId="4"/>
    <cellStyle name="常规 3" xfId="3"/>
  </cellStyles>
  <dxfs count="114"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33" formatCode="_(* #,##0_);_(* \(#,##0\);_(* &quot;-&quot;_);_(@_)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ahoma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ahoma"/>
        <scheme val="none"/>
      </font>
      <fill>
        <patternFill patternType="none">
          <fgColor indexed="64"/>
          <bgColor indexed="65"/>
        </patternFill>
      </fill>
    </dxf>
    <dxf>
      <font>
        <b/>
        <strike val="0"/>
        <outline val="0"/>
        <shadow val="0"/>
        <u val="none"/>
        <vertAlign val="baseline"/>
        <sz val="11"/>
        <name val="Tahoma"/>
        <scheme val="none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3" formatCode="_(* #,##0_);_(* \(#,##0\);_(* &quot;-&quot;_);_(@_)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4976.834788194443" createdVersion="5" refreshedVersion="5" minRefreshableVersion="3" recordCount="3078">
  <cacheSource type="worksheet">
    <worksheetSource name="Table2"/>
  </cacheSource>
  <cacheFields count="20">
    <cacheField name="//" numFmtId="0">
      <sharedItems containsMixedTypes="1" containsNumber="1" containsInteger="1" minValue="3" maxValue="3080" count="3079"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s v=""/>
        <n v="2515" u="1"/>
        <n v="2558" u="1"/>
        <n v="2601" u="1"/>
        <n v="2644" u="1"/>
        <n v="2687" u="1"/>
        <n v="2730" u="1"/>
        <n v="2773" u="1"/>
        <n v="2816" u="1"/>
        <n v="2859" u="1"/>
        <n v="2902" u="1"/>
        <n v="2945" u="1"/>
        <n v="2988" u="1"/>
        <n v="3031" u="1"/>
        <n v="3074" u="1"/>
        <n v="2322" u="1"/>
        <n v="2365" u="1"/>
        <n v="2408" u="1"/>
        <n v="2451" u="1"/>
        <n v="2494" u="1"/>
        <n v="2537" u="1"/>
        <n v="2580" u="1"/>
        <n v="2623" u="1"/>
        <n v="2666" u="1"/>
        <n v="2709" u="1"/>
        <n v="2752" u="1"/>
        <n v="2795" u="1"/>
        <n v="2838" u="1"/>
        <n v="2881" u="1"/>
        <n v="2924" u="1"/>
        <n v="2967" u="1"/>
        <n v="3010" u="1"/>
        <n v="3053" u="1"/>
        <n v="2344" u="1"/>
        <n v="2387" u="1"/>
        <n v="2430" u="1"/>
        <n v="2473" u="1"/>
        <n v="2516" u="1"/>
        <n v="2559" u="1"/>
        <n v="2602" u="1"/>
        <n v="2645" u="1"/>
        <n v="2688" u="1"/>
        <n v="2731" u="1"/>
        <n v="2774" u="1"/>
        <n v="2817" u="1"/>
        <n v="2860" u="1"/>
        <n v="2903" u="1"/>
        <n v="2946" u="1"/>
        <n v="2989" u="1"/>
        <n v="3032" u="1"/>
        <n v="3075" u="1"/>
        <n v="2323" u="1"/>
        <n v="2366" u="1"/>
        <n v="2409" u="1"/>
        <n v="2452" u="1"/>
        <n v="2495" u="1"/>
        <n v="2538" u="1"/>
        <n v="2581" u="1"/>
        <n v="2624" u="1"/>
        <n v="2667" u="1"/>
        <n v="2710" u="1"/>
        <n v="2753" u="1"/>
        <n v="2796" u="1"/>
        <n v="2839" u="1"/>
        <n v="2882" u="1"/>
        <n v="2925" u="1"/>
        <n v="2968" u="1"/>
        <n v="3011" u="1"/>
        <n v="3054" u="1"/>
        <n v="2345" u="1"/>
        <n v="2388" u="1"/>
        <n v="2431" u="1"/>
        <n v="2474" u="1"/>
        <n v="2517" u="1"/>
        <n v="2560" u="1"/>
        <n v="2603" u="1"/>
        <n v="2646" u="1"/>
        <n v="2689" u="1"/>
        <n v="2732" u="1"/>
        <n v="2775" u="1"/>
        <n v="2818" u="1"/>
        <n v="2861" u="1"/>
        <n v="2904" u="1"/>
        <n v="2947" u="1"/>
        <n v="2990" u="1"/>
        <n v="3033" u="1"/>
        <n v="3076" u="1"/>
        <n v="2324" u="1"/>
        <n v="2367" u="1"/>
        <n v="2410" u="1"/>
        <n v="2453" u="1"/>
        <n v="2496" u="1"/>
        <n v="2539" u="1"/>
        <n v="2582" u="1"/>
        <n v="2625" u="1"/>
        <n v="2668" u="1"/>
        <n v="2711" u="1"/>
        <n v="2754" u="1"/>
        <n v="2797" u="1"/>
        <n v="2840" u="1"/>
        <n v="2883" u="1"/>
        <n v="2926" u="1"/>
        <n v="2969" u="1"/>
        <n v="3012" u="1"/>
        <n v="3055" u="1"/>
        <n v="2346" u="1"/>
        <n v="2389" u="1"/>
        <n v="2432" u="1"/>
        <n v="2475" u="1"/>
        <n v="2518" u="1"/>
        <n v="2561" u="1"/>
        <n v="2604" u="1"/>
        <n v="2647" u="1"/>
        <n v="2690" u="1"/>
        <n v="2733" u="1"/>
        <n v="2776" u="1"/>
        <n v="2819" u="1"/>
        <n v="2862" u="1"/>
        <n v="2905" u="1"/>
        <n v="2948" u="1"/>
        <n v="2991" u="1"/>
        <n v="3034" u="1"/>
        <n v="3077" u="1"/>
        <n v="2325" u="1"/>
        <n v="2368" u="1"/>
        <n v="2411" u="1"/>
        <n v="2454" u="1"/>
        <n v="2497" u="1"/>
        <n v="2540" u="1"/>
        <n v="2583" u="1"/>
        <n v="2626" u="1"/>
        <n v="2669" u="1"/>
        <n v="2712" u="1"/>
        <n v="2755" u="1"/>
        <n v="2798" u="1"/>
        <n v="2841" u="1"/>
        <n v="2884" u="1"/>
        <n v="2927" u="1"/>
        <n v="2970" u="1"/>
        <n v="3013" u="1"/>
        <n v="3056" u="1"/>
        <n v="2347" u="1"/>
        <n v="2390" u="1"/>
        <n v="2433" u="1"/>
        <n v="2476" u="1"/>
        <n v="2519" u="1"/>
        <n v="2562" u="1"/>
        <n v="2605" u="1"/>
        <n v="2648" u="1"/>
        <n v="2691" u="1"/>
        <n v="2734" u="1"/>
        <n v="2777" u="1"/>
        <n v="2820" u="1"/>
        <n v="2863" u="1"/>
        <n v="2906" u="1"/>
        <n v="2949" u="1"/>
        <n v="2992" u="1"/>
        <n v="3035" u="1"/>
        <n v="3078" u="1"/>
        <n v="2326" u="1"/>
        <n v="2369" u="1"/>
        <n v="2412" u="1"/>
        <n v="2455" u="1"/>
        <n v="2498" u="1"/>
        <n v="2541" u="1"/>
        <n v="2584" u="1"/>
        <n v="2627" u="1"/>
        <n v="2670" u="1"/>
        <n v="2713" u="1"/>
        <n v="2756" u="1"/>
        <n v="2799" u="1"/>
        <n v="2842" u="1"/>
        <n v="2885" u="1"/>
        <n v="2928" u="1"/>
        <n v="2971" u="1"/>
        <n v="3014" u="1"/>
        <n v="3057" u="1"/>
        <n v="2348" u="1"/>
        <n v="2391" u="1"/>
        <n v="2434" u="1"/>
        <n v="2477" u="1"/>
        <n v="2520" u="1"/>
        <n v="2563" u="1"/>
        <n v="2606" u="1"/>
        <n v="2649" u="1"/>
        <n v="2692" u="1"/>
        <n v="2735" u="1"/>
        <n v="2778" u="1"/>
        <n v="2821" u="1"/>
        <n v="2864" u="1"/>
        <n v="2907" u="1"/>
        <n v="2950" u="1"/>
        <n v="2993" u="1"/>
        <n v="3036" u="1"/>
        <n v="3079" u="1"/>
        <n v="2327" u="1"/>
        <n v="2370" u="1"/>
        <n v="2413" u="1"/>
        <n v="2456" u="1"/>
        <n v="2499" u="1"/>
        <n v="2542" u="1"/>
        <n v="2585" u="1"/>
        <n v="2628" u="1"/>
        <n v="2671" u="1"/>
        <n v="2714" u="1"/>
        <n v="2757" u="1"/>
        <n v="2800" u="1"/>
        <n v="2843" u="1"/>
        <n v="2886" u="1"/>
        <n v="2929" u="1"/>
        <n v="2972" u="1"/>
        <n v="3015" u="1"/>
        <n v="3058" u="1"/>
        <n v="2349" u="1"/>
        <n v="2392" u="1"/>
        <n v="2435" u="1"/>
        <n v="2478" u="1"/>
        <n v="2521" u="1"/>
        <n v="2564" u="1"/>
        <n v="2607" u="1"/>
        <n v="2650" u="1"/>
        <n v="2693" u="1"/>
        <n v="2736" u="1"/>
        <n v="2779" u="1"/>
        <n v="2822" u="1"/>
        <n v="2865" u="1"/>
        <n v="2908" u="1"/>
        <n v="2951" u="1"/>
        <n v="2994" u="1"/>
        <n v="3037" u="1"/>
        <n v="3080" u="1"/>
        <n v="2328" u="1"/>
        <n v="2371" u="1"/>
        <n v="2414" u="1"/>
        <n v="2457" u="1"/>
        <n v="2500" u="1"/>
        <n v="2543" u="1"/>
        <n v="2586" u="1"/>
        <n v="2629" u="1"/>
        <n v="2672" u="1"/>
        <n v="2715" u="1"/>
        <n v="2758" u="1"/>
        <n v="2801" u="1"/>
        <n v="2844" u="1"/>
        <n v="2887" u="1"/>
        <n v="2930" u="1"/>
        <n v="2973" u="1"/>
        <n v="3016" u="1"/>
        <n v="3059" u="1"/>
        <n v="2350" u="1"/>
        <n v="2393" u="1"/>
        <n v="2436" u="1"/>
        <n v="2479" u="1"/>
        <n v="2522" u="1"/>
        <n v="2565" u="1"/>
        <n v="2608" u="1"/>
        <n v="2651" u="1"/>
        <n v="2694" u="1"/>
        <n v="2737" u="1"/>
        <n v="2780" u="1"/>
        <n v="2823" u="1"/>
        <n v="2866" u="1"/>
        <n v="2909" u="1"/>
        <n v="2952" u="1"/>
        <n v="2995" u="1"/>
        <n v="3038" u="1"/>
        <n v="2329" u="1"/>
        <n v="2372" u="1"/>
        <n v="2415" u="1"/>
        <n v="2458" u="1"/>
        <n v="2501" u="1"/>
        <n v="2544" u="1"/>
        <n v="2587" u="1"/>
        <n v="2630" u="1"/>
        <n v="2673" u="1"/>
        <n v="2716" u="1"/>
        <n v="2759" u="1"/>
        <n v="2802" u="1"/>
        <n v="2845" u="1"/>
        <n v="2888" u="1"/>
        <n v="2931" u="1"/>
        <n v="2974" u="1"/>
        <n v="3017" u="1"/>
        <n v="3060" u="1"/>
        <n v="2351" u="1"/>
        <n v="2394" u="1"/>
        <n v="2437" u="1"/>
        <n v="2480" u="1"/>
        <n v="2523" u="1"/>
        <n v="2566" u="1"/>
        <n v="2609" u="1"/>
        <n v="2652" u="1"/>
        <n v="2695" u="1"/>
        <n v="2738" u="1"/>
        <n v="2781" u="1"/>
        <n v="2824" u="1"/>
        <n v="2867" u="1"/>
        <n v="2910" u="1"/>
        <n v="2953" u="1"/>
        <n v="2996" u="1"/>
        <n v="3039" u="1"/>
        <n v="2330" u="1"/>
        <n v="2373" u="1"/>
        <n v="2416" u="1"/>
        <n v="2459" u="1"/>
        <n v="2502" u="1"/>
        <n v="2545" u="1"/>
        <n v="2588" u="1"/>
        <n v="2631" u="1"/>
        <n v="2674" u="1"/>
        <n v="2717" u="1"/>
        <n v="2760" u="1"/>
        <n v="2803" u="1"/>
        <n v="2846" u="1"/>
        <n v="2889" u="1"/>
        <n v="2932" u="1"/>
        <n v="2975" u="1"/>
        <n v="3018" u="1"/>
        <n v="3061" u="1"/>
        <n v="2352" u="1"/>
        <n v="2395" u="1"/>
        <n v="2438" u="1"/>
        <n v="2481" u="1"/>
        <n v="2524" u="1"/>
        <n v="2567" u="1"/>
        <n v="2610" u="1"/>
        <n v="2653" u="1"/>
        <n v="2696" u="1"/>
        <n v="2739" u="1"/>
        <n v="2782" u="1"/>
        <n v="2825" u="1"/>
        <n v="2868" u="1"/>
        <n v="2911" u="1"/>
        <n v="2954" u="1"/>
        <n v="2997" u="1"/>
        <n v="3040" u="1"/>
        <n v="2331" u="1"/>
        <n v="2374" u="1"/>
        <n v="2417" u="1"/>
        <n v="2460" u="1"/>
        <n v="2503" u="1"/>
        <n v="2546" u="1"/>
        <n v="2589" u="1"/>
        <n v="2632" u="1"/>
        <n v="2675" u="1"/>
        <n v="2718" u="1"/>
        <n v="2761" u="1"/>
        <n v="2804" u="1"/>
        <n v="2847" u="1"/>
        <n v="2890" u="1"/>
        <n v="2933" u="1"/>
        <n v="2976" u="1"/>
        <n v="3019" u="1"/>
        <n v="3062" u="1"/>
        <n v="2353" u="1"/>
        <n v="2396" u="1"/>
        <n v="2439" u="1"/>
        <n v="2482" u="1"/>
        <n v="2525" u="1"/>
        <n v="2568" u="1"/>
        <n v="2611" u="1"/>
        <n v="2654" u="1"/>
        <n v="2697" u="1"/>
        <n v="2740" u="1"/>
        <n v="2783" u="1"/>
        <n v="2826" u="1"/>
        <n v="2869" u="1"/>
        <n v="2912" u="1"/>
        <n v="2955" u="1"/>
        <n v="2998" u="1"/>
        <n v="3041" u="1"/>
        <n v="2332" u="1"/>
        <n v="2375" u="1"/>
        <n v="2418" u="1"/>
        <n v="2461" u="1"/>
        <n v="2504" u="1"/>
        <n v="2547" u="1"/>
        <n v="2590" u="1"/>
        <n v="2633" u="1"/>
        <n v="2676" u="1"/>
        <n v="2719" u="1"/>
        <n v="2762" u="1"/>
        <n v="2805" u="1"/>
        <n v="2848" u="1"/>
        <n v="2891" u="1"/>
        <n v="2934" u="1"/>
        <n v="2977" u="1"/>
        <n v="3020" u="1"/>
        <n v="3063" u="1"/>
        <n v="2354" u="1"/>
        <n v="2397" u="1"/>
        <n v="2440" u="1"/>
        <n v="2483" u="1"/>
        <n v="2526" u="1"/>
        <n v="2569" u="1"/>
        <n v="2612" u="1"/>
        <n v="2655" u="1"/>
        <n v="2698" u="1"/>
        <n v="2741" u="1"/>
        <n v="2784" u="1"/>
        <n v="2827" u="1"/>
        <n v="2870" u="1"/>
        <n v="2913" u="1"/>
        <n v="2956" u="1"/>
        <n v="2999" u="1"/>
        <n v="3042" u="1"/>
        <n v="2333" u="1"/>
        <n v="2376" u="1"/>
        <n v="2419" u="1"/>
        <n v="2462" u="1"/>
        <n v="2505" u="1"/>
        <n v="2548" u="1"/>
        <n v="2591" u="1"/>
        <n v="2634" u="1"/>
        <n v="2677" u="1"/>
        <n v="2720" u="1"/>
        <n v="2763" u="1"/>
        <n v="2806" u="1"/>
        <n v="2849" u="1"/>
        <n v="2892" u="1"/>
        <n v="2935" u="1"/>
        <n v="2978" u="1"/>
        <n v="3021" u="1"/>
        <n v="3064" u="1"/>
        <n v="2355" u="1"/>
        <n v="2398" u="1"/>
        <n v="2441" u="1"/>
        <n v="2484" u="1"/>
        <n v="2527" u="1"/>
        <n v="2570" u="1"/>
        <n v="2613" u="1"/>
        <n v="2656" u="1"/>
        <n v="2699" u="1"/>
        <n v="2742" u="1"/>
        <n v="2785" u="1"/>
        <n v="2828" u="1"/>
        <n v="2871" u="1"/>
        <n v="2914" u="1"/>
        <n v="2957" u="1"/>
        <n v="3000" u="1"/>
        <n v="3043" u="1"/>
        <n v="2334" u="1"/>
        <n v="2377" u="1"/>
        <n v="2420" u="1"/>
        <n v="2463" u="1"/>
        <n v="2506" u="1"/>
        <n v="2549" u="1"/>
        <n v="2592" u="1"/>
        <n v="2635" u="1"/>
        <n v="2678" u="1"/>
        <n v="2721" u="1"/>
        <n v="2764" u="1"/>
        <n v="2807" u="1"/>
        <n v="2850" u="1"/>
        <n v="2893" u="1"/>
        <n v="2936" u="1"/>
        <n v="2979" u="1"/>
        <n v="3022" u="1"/>
        <n v="3065" u="1"/>
        <n v="2356" u="1"/>
        <n v="2399" u="1"/>
        <n v="2442" u="1"/>
        <n v="2485" u="1"/>
        <n v="2528" u="1"/>
        <n v="2571" u="1"/>
        <n v="2614" u="1"/>
        <n v="2657" u="1"/>
        <n v="2700" u="1"/>
        <n v="2743" u="1"/>
        <n v="2786" u="1"/>
        <n v="2829" u="1"/>
        <n v="2872" u="1"/>
        <n v="2915" u="1"/>
        <n v="2958" u="1"/>
        <n v="3001" u="1"/>
        <n v="3044" u="1"/>
        <n v="2335" u="1"/>
        <n v="2378" u="1"/>
        <n v="2421" u="1"/>
        <n v="2464" u="1"/>
        <n v="2507" u="1"/>
        <n v="2550" u="1"/>
        <n v="2593" u="1"/>
        <n v="2636" u="1"/>
        <n v="2679" u="1"/>
        <n v="2722" u="1"/>
        <n v="2765" u="1"/>
        <n v="2808" u="1"/>
        <n v="2851" u="1"/>
        <n v="2894" u="1"/>
        <n v="2937" u="1"/>
        <n v="2980" u="1"/>
        <n v="3023" u="1"/>
        <n v="3066" u="1"/>
        <n v="2357" u="1"/>
        <n v="2400" u="1"/>
        <n v="2443" u="1"/>
        <n v="2486" u="1"/>
        <n v="2529" u="1"/>
        <n v="2572" u="1"/>
        <n v="2615" u="1"/>
        <n v="2658" u="1"/>
        <n v="2701" u="1"/>
        <n v="2744" u="1"/>
        <n v="2787" u="1"/>
        <n v="2830" u="1"/>
        <n v="2873" u="1"/>
        <n v="2916" u="1"/>
        <n v="2959" u="1"/>
        <n v="3002" u="1"/>
        <n v="3045" u="1"/>
        <n v="2336" u="1"/>
        <n v="2379" u="1"/>
        <n v="2422" u="1"/>
        <n v="2465" u="1"/>
        <n v="2508" u="1"/>
        <n v="2551" u="1"/>
        <n v="2594" u="1"/>
        <n v="2637" u="1"/>
        <n v="2680" u="1"/>
        <n v="2723" u="1"/>
        <n v="2766" u="1"/>
        <n v="2809" u="1"/>
        <n v="2852" u="1"/>
        <n v="2895" u="1"/>
        <n v="2938" u="1"/>
        <n v="2981" u="1"/>
        <n v="3024" u="1"/>
        <n v="3067" u="1"/>
        <n v="2358" u="1"/>
        <n v="2401" u="1"/>
        <n v="2444" u="1"/>
        <n v="2487" u="1"/>
        <n v="2530" u="1"/>
        <n v="2573" u="1"/>
        <n v="2616" u="1"/>
        <n v="2659" u="1"/>
        <n v="2702" u="1"/>
        <n v="2745" u="1"/>
        <n v="2788" u="1"/>
        <n v="2831" u="1"/>
        <n v="2874" u="1"/>
        <n v="2917" u="1"/>
        <n v="2960" u="1"/>
        <n v="3003" u="1"/>
        <n v="3046" u="1"/>
        <n v="2337" u="1"/>
        <n v="2380" u="1"/>
        <n v="2423" u="1"/>
        <n v="2466" u="1"/>
        <n v="2509" u="1"/>
        <n v="2552" u="1"/>
        <n v="2595" u="1"/>
        <n v="2638" u="1"/>
        <n v="2681" u="1"/>
        <n v="2724" u="1"/>
        <n v="2767" u="1"/>
        <n v="2810" u="1"/>
        <n v="2853" u="1"/>
        <n v="2896" u="1"/>
        <n v="2939" u="1"/>
        <n v="2982" u="1"/>
        <n v="3025" u="1"/>
        <n v="3068" u="1"/>
        <n v="2359" u="1"/>
        <n v="2402" u="1"/>
        <n v="2445" u="1"/>
        <n v="2488" u="1"/>
        <n v="2531" u="1"/>
        <n v="2574" u="1"/>
        <n v="2617" u="1"/>
        <n v="2660" u="1"/>
        <n v="2703" u="1"/>
        <n v="2746" u="1"/>
        <n v="2789" u="1"/>
        <n v="2832" u="1"/>
        <n v="2875" u="1"/>
        <n v="2918" u="1"/>
        <n v="2961" u="1"/>
        <n v="3004" u="1"/>
        <n v="3047" u="1"/>
        <n v="2338" u="1"/>
        <n v="2381" u="1"/>
        <n v="2424" u="1"/>
        <n v="2467" u="1"/>
        <n v="2510" u="1"/>
        <n v="2553" u="1"/>
        <n v="2596" u="1"/>
        <n v="2639" u="1"/>
        <n v="2682" u="1"/>
        <n v="2725" u="1"/>
        <n v="2768" u="1"/>
        <n v="2811" u="1"/>
        <n v="2854" u="1"/>
        <n v="2897" u="1"/>
        <n v="2940" u="1"/>
        <n v="2983" u="1"/>
        <n v="3026" u="1"/>
        <n v="3069" u="1"/>
        <n v="2360" u="1"/>
        <n v="2403" u="1"/>
        <n v="2446" u="1"/>
        <n v="2489" u="1"/>
        <n v="2532" u="1"/>
        <n v="2575" u="1"/>
        <n v="2618" u="1"/>
        <n v="2661" u="1"/>
        <n v="2704" u="1"/>
        <n v="2747" u="1"/>
        <n v="2790" u="1"/>
        <n v="2833" u="1"/>
        <n v="2876" u="1"/>
        <n v="2919" u="1"/>
        <n v="2962" u="1"/>
        <n v="3005" u="1"/>
        <n v="3048" u="1"/>
        <n v="2339" u="1"/>
        <n v="2382" u="1"/>
        <n v="2425" u="1"/>
        <n v="2468" u="1"/>
        <n v="2511" u="1"/>
        <n v="2554" u="1"/>
        <n v="2597" u="1"/>
        <n v="2640" u="1"/>
        <n v="2683" u="1"/>
        <n v="2726" u="1"/>
        <n v="2769" u="1"/>
        <n v="2812" u="1"/>
        <n v="2855" u="1"/>
        <n v="2898" u="1"/>
        <n v="2941" u="1"/>
        <n v="2984" u="1"/>
        <n v="3027" u="1"/>
        <n v="3070" u="1"/>
        <n v="2361" u="1"/>
        <n v="2404" u="1"/>
        <n v="2447" u="1"/>
        <n v="2490" u="1"/>
        <n v="2533" u="1"/>
        <n v="2576" u="1"/>
        <n v="2619" u="1"/>
        <n v="2662" u="1"/>
        <n v="2705" u="1"/>
        <n v="2748" u="1"/>
        <n v="2791" u="1"/>
        <n v="2834" u="1"/>
        <n v="2877" u="1"/>
        <n v="2920" u="1"/>
        <n v="2963" u="1"/>
        <n v="3006" u="1"/>
        <n v="3049" u="1"/>
        <n v="2340" u="1"/>
        <n v="2383" u="1"/>
        <n v="2426" u="1"/>
        <n v="2469" u="1"/>
        <n v="2512" u="1"/>
        <n v="2555" u="1"/>
        <n v="2598" u="1"/>
        <n v="2641" u="1"/>
        <n v="2684" u="1"/>
        <n v="2727" u="1"/>
        <n v="2770" u="1"/>
        <n v="2813" u="1"/>
        <n v="2856" u="1"/>
        <n v="2899" u="1"/>
        <n v="2942" u="1"/>
        <n v="2985" u="1"/>
        <n v="3028" u="1"/>
        <n v="3071" u="1"/>
        <n v="2319" u="1"/>
        <n v="2362" u="1"/>
        <n v="2405" u="1"/>
        <n v="2448" u="1"/>
        <n v="2491" u="1"/>
        <n v="2534" u="1"/>
        <n v="2577" u="1"/>
        <n v="2620" u="1"/>
        <n v="2663" u="1"/>
        <n v="2706" u="1"/>
        <n v="2749" u="1"/>
        <n v="2792" u="1"/>
        <n v="2835" u="1"/>
        <n v="2878" u="1"/>
        <n v="2921" u="1"/>
        <n v="2964" u="1"/>
        <n v="3007" u="1"/>
        <n v="3050" u="1"/>
        <n v="2341" u="1"/>
        <n v="2384" u="1"/>
        <n v="2427" u="1"/>
        <n v="2470" u="1"/>
        <n v="2513" u="1"/>
        <n v="2556" u="1"/>
        <n v="2599" u="1"/>
        <n v="2642" u="1"/>
        <n v="2685" u="1"/>
        <n v="2728" u="1"/>
        <n v="2771" u="1"/>
        <n v="2814" u="1"/>
        <n v="2857" u="1"/>
        <n v="2900" u="1"/>
        <n v="2943" u="1"/>
        <n v="2986" u="1"/>
        <n v="3029" u="1"/>
        <n v="3072" u="1"/>
        <n v="2320" u="1"/>
        <n v="2363" u="1"/>
        <n v="2406" u="1"/>
        <n v="2449" u="1"/>
        <n v="2492" u="1"/>
        <n v="2535" u="1"/>
        <n v="2578" u="1"/>
        <n v="2621" u="1"/>
        <n v="2664" u="1"/>
        <n v="2707" u="1"/>
        <n v="2750" u="1"/>
        <n v="2793" u="1"/>
        <n v="2836" u="1"/>
        <n v="2879" u="1"/>
        <n v="2922" u="1"/>
        <n v="2965" u="1"/>
        <n v="3008" u="1"/>
        <n v="3051" u="1"/>
        <n v="2342" u="1"/>
        <n v="2385" u="1"/>
        <n v="2428" u="1"/>
        <n v="2471" u="1"/>
        <n v="2514" u="1"/>
        <n v="2557" u="1"/>
        <n v="2600" u="1"/>
        <n v="2643" u="1"/>
        <n v="2686" u="1"/>
        <n v="2729" u="1"/>
        <n v="2772" u="1"/>
        <n v="2815" u="1"/>
        <n v="2858" u="1"/>
        <n v="2901" u="1"/>
        <n v="2944" u="1"/>
        <n v="2987" u="1"/>
        <n v="3030" u="1"/>
        <n v="3073" u="1"/>
        <n v="2321" u="1"/>
        <n v="2364" u="1"/>
        <n v="2407" u="1"/>
        <n v="2450" u="1"/>
        <n v="2493" u="1"/>
        <n v="2536" u="1"/>
        <n v="2579" u="1"/>
        <n v="2622" u="1"/>
        <n v="2665" u="1"/>
        <n v="2708" u="1"/>
        <n v="2751" u="1"/>
        <n v="2794" u="1"/>
        <n v="2837" u="1"/>
        <n v="2880" u="1"/>
        <n v="2923" u="1"/>
        <n v="2966" u="1"/>
        <n v="3009" u="1"/>
        <n v="3052" u="1"/>
        <n v="2343" u="1"/>
        <n v="2386" u="1"/>
        <n v="2429" u="1"/>
        <n v="2472" u="1"/>
      </sharedItems>
    </cacheField>
    <cacheField name="CONCAT" numFmtId="0">
      <sharedItems/>
    </cacheField>
    <cacheField name="NAMA BARANG" numFmtId="0">
      <sharedItems/>
    </cacheField>
    <cacheField name="AWAL" numFmtId="0">
      <sharedItems containsString="0" containsBlank="1" containsNumber="1" containsInteger="1" minValue="0" maxValue="191"/>
    </cacheField>
    <cacheField name="KET" numFmtId="0">
      <sharedItems containsBlank="1" containsMixedTypes="1" containsNumber="1" containsInteger="1" minValue="4" maxValue="20000"/>
    </cacheField>
    <cacheField name="TT" numFmtId="41">
      <sharedItems containsSemiMixedTypes="0" containsString="0" containsNumber="1" containsInteger="1" minValue="0" maxValue="158"/>
    </cacheField>
    <cacheField name="M1A" numFmtId="0">
      <sharedItems containsString="0" containsBlank="1" containsNumber="1" containsInteger="1" minValue="0" maxValue="181"/>
    </cacheField>
    <cacheField name="M1B" numFmtId="0">
      <sharedItems containsMixedTypes="1" containsNumber="1" containsInteger="1" minValue="-16" maxValue="50"/>
    </cacheField>
    <cacheField name="M2A" numFmtId="0">
      <sharedItems containsString="0" containsBlank="1" containsNumber="1" containsInteger="1" minValue="0" maxValue="125"/>
    </cacheField>
    <cacheField name="M2B" numFmtId="0">
      <sharedItems containsMixedTypes="1" containsNumber="1" containsInteger="1" minValue="-163" maxValue="29"/>
    </cacheField>
    <cacheField name="M3A" numFmtId="0">
      <sharedItems containsNonDate="0" containsString="0" containsBlank="1"/>
    </cacheField>
    <cacheField name="M3B" numFmtId="0">
      <sharedItems/>
    </cacheField>
    <cacheField name="M4A" numFmtId="0">
      <sharedItems containsNonDate="0" containsString="0" containsBlank="1"/>
    </cacheField>
    <cacheField name="M4B" numFmtId="0">
      <sharedItems/>
    </cacheField>
    <cacheField name="M5A" numFmtId="0">
      <sharedItems containsNonDate="0" containsString="0" containsBlank="1"/>
    </cacheField>
    <cacheField name="M5B" numFmtId="0">
      <sharedItems/>
    </cacheField>
    <cacheField name="M2B_h" numFmtId="0">
      <sharedItems containsSemiMixedTypes="0" containsString="0" containsNumber="1" containsInteger="1" minValue="0" maxValue="181"/>
    </cacheField>
    <cacheField name="M3B_h" numFmtId="0">
      <sharedItems containsSemiMixedTypes="0" containsString="0" containsNumber="1" containsInteger="1" minValue="0" maxValue="158"/>
    </cacheField>
    <cacheField name="M4B_h" numFmtId="0">
      <sharedItems containsSemiMixedTypes="0" containsString="0" containsNumber="1" containsInteger="1" minValue="0" maxValue="158"/>
    </cacheField>
    <cacheField name="M5B_h" numFmtId="0">
      <sharedItems containsSemiMixedTypes="0" containsString="0" containsNumber="1" containsInteger="1" minValue="0" maxValue="15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78">
  <r>
    <x v="0"/>
    <s v="abjaddr260kcl"/>
    <s v="Abjad &quot;D &amp; R&quot; 260 Kcl"/>
    <n v="4"/>
    <s v="20 ls"/>
    <n v="4"/>
    <m/>
    <s v=""/>
    <m/>
    <s v=""/>
    <m/>
    <s v=""/>
    <m/>
    <s v=""/>
    <m/>
    <s v=""/>
    <n v="4"/>
    <n v="4"/>
    <n v="4"/>
    <n v="4"/>
  </r>
  <r>
    <x v="1"/>
    <s v="abjadmagnitkb8125"/>
    <s v="Abjad Magnit K B 8125"/>
    <n v="2"/>
    <s v="24 ls"/>
    <n v="2"/>
    <m/>
    <s v=""/>
    <m/>
    <s v=""/>
    <m/>
    <s v=""/>
    <m/>
    <s v=""/>
    <m/>
    <s v=""/>
    <n v="2"/>
    <n v="2"/>
    <n v="2"/>
    <n v="2"/>
  </r>
  <r>
    <x v="2"/>
    <s v="acrylic21.5x33"/>
    <s v="Acrylic 21.5 x 33"/>
    <n v="1"/>
    <s v="40 PCS"/>
    <n v="1"/>
    <m/>
    <s v=""/>
    <m/>
    <s v=""/>
    <m/>
    <s v=""/>
    <m/>
    <s v=""/>
    <m/>
    <s v=""/>
    <n v="1"/>
    <n v="1"/>
    <n v="1"/>
    <n v="1"/>
  </r>
  <r>
    <x v="3"/>
    <s v="acrylic8x20"/>
    <s v="Acrylic 8 x 20"/>
    <n v="7"/>
    <s v="144 pc"/>
    <n v="7"/>
    <m/>
    <s v=""/>
    <m/>
    <s v=""/>
    <m/>
    <s v=""/>
    <m/>
    <s v=""/>
    <m/>
    <s v=""/>
    <n v="7"/>
    <n v="7"/>
    <n v="7"/>
    <n v="7"/>
  </r>
  <r>
    <x v="4"/>
    <s v="acrylic8x25"/>
    <s v="Acrylic 8 x 25"/>
    <n v="16"/>
    <s v="144 pc"/>
    <n v="16"/>
    <m/>
    <s v=""/>
    <m/>
    <s v=""/>
    <m/>
    <s v=""/>
    <m/>
    <s v=""/>
    <m/>
    <s v=""/>
    <n v="16"/>
    <n v="16"/>
    <n v="16"/>
    <n v="16"/>
  </r>
  <r>
    <x v="5"/>
    <s v="acrylic8x30"/>
    <s v="Acrylic 8 x 30"/>
    <n v="18"/>
    <s v="144 pc"/>
    <n v="18"/>
    <m/>
    <s v=""/>
    <m/>
    <s v=""/>
    <m/>
    <s v=""/>
    <m/>
    <s v=""/>
    <m/>
    <s v=""/>
    <n v="18"/>
    <n v="18"/>
    <n v="18"/>
    <n v="18"/>
  </r>
  <r>
    <x v="6"/>
    <s v="acrylica12912w"/>
    <s v="Acrylic A12 - 9 12W"/>
    <n v="2"/>
    <s v="120 PCS"/>
    <n v="2"/>
    <m/>
    <s v=""/>
    <m/>
    <s v=""/>
    <m/>
    <s v=""/>
    <m/>
    <s v=""/>
    <m/>
    <s v=""/>
    <n v="2"/>
    <n v="2"/>
    <n v="2"/>
    <n v="2"/>
  </r>
  <r>
    <x v="7"/>
    <s v="acrylicentera912"/>
    <s v="Acrylic Enter A 912"/>
    <n v="8"/>
    <n v="120"/>
    <n v="4"/>
    <m/>
    <s v=""/>
    <n v="4"/>
    <n v="-4"/>
    <m/>
    <s v=""/>
    <m/>
    <s v=""/>
    <m/>
    <s v=""/>
    <n v="8"/>
    <n v="4"/>
    <n v="4"/>
    <n v="4"/>
  </r>
  <r>
    <x v="8"/>
    <s v="acrylicmarries81212wbiasabt"/>
    <s v="Acrylic Marries 812/ 12w Biasa (BT)"/>
    <n v="21"/>
    <n v="60"/>
    <n v="20"/>
    <m/>
    <s v=""/>
    <n v="20"/>
    <n v="-1"/>
    <m/>
    <s v=""/>
    <m/>
    <s v=""/>
    <m/>
    <s v=""/>
    <n v="21"/>
    <n v="20"/>
    <n v="20"/>
    <n v="20"/>
  </r>
  <r>
    <x v="9"/>
    <s v="acrylicmarries81818w"/>
    <s v="Acrylic Marries 818/ 18w"/>
    <n v="76"/>
    <s v="3 ls"/>
    <n v="76"/>
    <m/>
    <s v=""/>
    <m/>
    <s v=""/>
    <m/>
    <s v=""/>
    <m/>
    <s v=""/>
    <m/>
    <s v=""/>
    <n v="76"/>
    <n v="76"/>
    <n v="76"/>
    <n v="76"/>
  </r>
  <r>
    <x v="10"/>
    <s v="acrylicnt7x20"/>
    <s v="Acrylic NT 7X20"/>
    <n v="3"/>
    <s v="144 pc"/>
    <n v="3"/>
    <m/>
    <s v=""/>
    <m/>
    <s v=""/>
    <m/>
    <s v=""/>
    <m/>
    <s v=""/>
    <m/>
    <s v=""/>
    <n v="3"/>
    <n v="3"/>
    <n v="3"/>
    <n v="3"/>
  </r>
  <r>
    <x v="11"/>
    <s v="acrylicnt7x25"/>
    <s v="Acrylic NT 7X25"/>
    <n v="16"/>
    <s v="144 pc"/>
    <n v="16"/>
    <m/>
    <s v=""/>
    <m/>
    <s v=""/>
    <m/>
    <s v=""/>
    <m/>
    <s v=""/>
    <m/>
    <s v=""/>
    <n v="16"/>
    <n v="16"/>
    <n v="16"/>
    <n v="16"/>
  </r>
  <r>
    <x v="12"/>
    <s v="acrylicnt7x30"/>
    <s v="Acrylic NT 7X30"/>
    <n v="17"/>
    <s v="144 pc"/>
    <n v="16"/>
    <n v="16"/>
    <n v="-1"/>
    <m/>
    <s v=""/>
    <m/>
    <s v=""/>
    <m/>
    <s v=""/>
    <m/>
    <s v=""/>
    <n v="16"/>
    <n v="16"/>
    <n v="16"/>
    <n v="16"/>
  </r>
  <r>
    <x v="13"/>
    <s v="acrylictf002"/>
    <s v="Acrylic TF 002"/>
    <n v="16"/>
    <s v="60 pc"/>
    <n v="13"/>
    <n v="15"/>
    <n v="-1"/>
    <n v="13"/>
    <n v="-2"/>
    <m/>
    <s v=""/>
    <m/>
    <s v=""/>
    <m/>
    <s v=""/>
    <n v="15"/>
    <n v="13"/>
    <n v="13"/>
    <n v="13"/>
  </r>
  <r>
    <x v="14"/>
    <s v="acrylictf003"/>
    <s v="Acrylic TF 003"/>
    <n v="3"/>
    <n v="72"/>
    <n v="2"/>
    <n v="2"/>
    <n v="-1"/>
    <m/>
    <s v=""/>
    <m/>
    <s v=""/>
    <m/>
    <s v=""/>
    <m/>
    <s v=""/>
    <n v="2"/>
    <n v="2"/>
    <n v="2"/>
    <n v="2"/>
  </r>
  <r>
    <x v="15"/>
    <s v="acrylicvtech"/>
    <s v="Acrylic V-tech"/>
    <n v="191"/>
    <s v="6 LS"/>
    <n v="18"/>
    <n v="181"/>
    <n v="-10"/>
    <n v="18"/>
    <n v="-163"/>
    <m/>
    <s v=""/>
    <m/>
    <s v=""/>
    <m/>
    <s v=""/>
    <n v="181"/>
    <n v="18"/>
    <n v="18"/>
    <n v="18"/>
  </r>
  <r>
    <x v="16"/>
    <s v="address107rapico"/>
    <s v="Address 107 Rapico"/>
    <n v="1"/>
    <s v="100 ls"/>
    <n v="1"/>
    <m/>
    <s v=""/>
    <m/>
    <s v=""/>
    <m/>
    <s v=""/>
    <m/>
    <s v=""/>
    <m/>
    <s v=""/>
    <n v="1"/>
    <n v="1"/>
    <n v="1"/>
    <n v="1"/>
  </r>
  <r>
    <x v="17"/>
    <s v="addressfancypkcholo106"/>
    <s v="Address Fancy Pkc Holo 106"/>
    <n v="1"/>
    <s v="784 ls"/>
    <n v="1"/>
    <m/>
    <s v=""/>
    <m/>
    <s v=""/>
    <m/>
    <s v=""/>
    <m/>
    <s v=""/>
    <m/>
    <s v=""/>
    <n v="1"/>
    <n v="1"/>
    <n v="1"/>
    <n v="1"/>
  </r>
  <r>
    <x v="18"/>
    <s v="addressfancypkctdkholo106"/>
    <s v="Address Fancy Pkc tdk Holo 106"/>
    <n v="1"/>
    <s v="784 ls"/>
    <n v="1"/>
    <m/>
    <s v=""/>
    <m/>
    <s v=""/>
    <m/>
    <s v=""/>
    <m/>
    <s v=""/>
    <m/>
    <s v=""/>
    <n v="1"/>
    <n v="1"/>
    <n v="1"/>
    <n v="1"/>
  </r>
  <r>
    <x v="19"/>
    <s v="addressfancypkctdkholo106"/>
    <s v="Address Fancy Pkc tdk Holo 106"/>
    <n v="1"/>
    <s v="200 ls"/>
    <n v="1"/>
    <m/>
    <s v=""/>
    <m/>
    <s v=""/>
    <m/>
    <s v=""/>
    <m/>
    <s v=""/>
    <m/>
    <s v=""/>
    <n v="1"/>
    <n v="1"/>
    <n v="1"/>
    <n v="1"/>
  </r>
  <r>
    <x v="20"/>
    <s v="addressfancywtpholo106"/>
    <s v="Address Fancy WTP Holo 106"/>
    <n v="4"/>
    <s v="500 ls"/>
    <n v="4"/>
    <m/>
    <s v=""/>
    <m/>
    <s v=""/>
    <m/>
    <s v=""/>
    <m/>
    <s v=""/>
    <m/>
    <s v=""/>
    <n v="4"/>
    <n v="4"/>
    <n v="4"/>
    <n v="4"/>
  </r>
  <r>
    <x v="21"/>
    <s v="addresshkmill2000"/>
    <s v="Address Hk Mill 2000"/>
    <n v="12"/>
    <s v="230 ls"/>
    <n v="12"/>
    <m/>
    <s v=""/>
    <m/>
    <s v=""/>
    <m/>
    <s v=""/>
    <m/>
    <s v=""/>
    <m/>
    <s v=""/>
    <n v="12"/>
    <n v="12"/>
    <n v="12"/>
    <n v="12"/>
  </r>
  <r>
    <x v="22"/>
    <s v="addresskacax1002+indeks"/>
    <s v="Address Kaca X-1002 + Indeks"/>
    <n v="1"/>
    <s v="42 ls"/>
    <n v="1"/>
    <m/>
    <s v=""/>
    <m/>
    <s v=""/>
    <m/>
    <s v=""/>
    <m/>
    <s v=""/>
    <m/>
    <s v=""/>
    <n v="1"/>
    <n v="1"/>
    <n v="1"/>
    <n v="1"/>
  </r>
  <r>
    <x v="23"/>
    <s v="addressmagnit056gantkunci"/>
    <s v="Address Magnit 056 Gant kunci"/>
    <n v="14"/>
    <s v="125 ls"/>
    <n v="14"/>
    <m/>
    <s v=""/>
    <m/>
    <s v=""/>
    <m/>
    <s v=""/>
    <m/>
    <s v=""/>
    <m/>
    <s v=""/>
    <n v="14"/>
    <n v="14"/>
    <n v="14"/>
    <n v="14"/>
  </r>
  <r>
    <x v="24"/>
    <s v="addressmagnit058bsr"/>
    <s v="Address Magnit 058 bsr"/>
    <n v="7"/>
    <s v="125 ls"/>
    <n v="7"/>
    <m/>
    <s v=""/>
    <m/>
    <s v=""/>
    <m/>
    <s v=""/>
    <m/>
    <s v=""/>
    <m/>
    <s v=""/>
    <n v="7"/>
    <n v="7"/>
    <n v="7"/>
    <n v="7"/>
  </r>
  <r>
    <x v="25"/>
    <s v="addressmagnitartishongkong"/>
    <s v="Address Magnit Artis Hongkong"/>
    <n v="1"/>
    <s v="50 ls"/>
    <n v="1"/>
    <m/>
    <s v=""/>
    <m/>
    <s v=""/>
    <m/>
    <s v=""/>
    <m/>
    <s v=""/>
    <m/>
    <s v=""/>
    <n v="1"/>
    <n v="1"/>
    <n v="1"/>
    <n v="1"/>
  </r>
  <r>
    <x v="26"/>
    <s v="addressmagnitf4+gantkunci"/>
    <s v="Address Magnit F4+Gant kunci"/>
    <n v="2"/>
    <s v="1200 pc"/>
    <n v="2"/>
    <m/>
    <s v=""/>
    <m/>
    <s v=""/>
    <m/>
    <s v=""/>
    <m/>
    <s v=""/>
    <m/>
    <s v=""/>
    <n v="2"/>
    <n v="2"/>
    <n v="2"/>
    <n v="2"/>
  </r>
  <r>
    <x v="27"/>
    <s v="addressmagnithkb5372wrn"/>
    <s v="Address Magnit Hk B-5372 Wrn"/>
    <n v="6"/>
    <s v="500 pc"/>
    <n v="6"/>
    <m/>
    <s v=""/>
    <m/>
    <s v=""/>
    <m/>
    <s v=""/>
    <m/>
    <s v=""/>
    <m/>
    <s v=""/>
    <n v="6"/>
    <n v="6"/>
    <n v="6"/>
    <n v="6"/>
  </r>
  <r>
    <x v="28"/>
    <s v="addressmagnitkclwtp"/>
    <s v="Address Magnit Kcl WTP"/>
    <n v="2"/>
    <s v="120 ls"/>
    <n v="2"/>
    <m/>
    <s v=""/>
    <m/>
    <s v=""/>
    <m/>
    <s v=""/>
    <m/>
    <s v=""/>
    <m/>
    <s v=""/>
    <n v="2"/>
    <n v="2"/>
    <n v="2"/>
    <n v="2"/>
  </r>
  <r>
    <x v="29"/>
    <s v="addressmagnitpkcliekcl5tg5"/>
    <s v="Address Magnit Pkc (lie) Kcl(5)/ Tg(5)"/>
    <n v="10"/>
    <s v="120 ls"/>
    <n v="10"/>
    <m/>
    <s v=""/>
    <m/>
    <s v=""/>
    <m/>
    <s v=""/>
    <m/>
    <s v=""/>
    <m/>
    <s v=""/>
    <n v="10"/>
    <n v="10"/>
    <n v="10"/>
    <n v="10"/>
  </r>
  <r>
    <x v="30"/>
    <s v="addressmagnitpkcbsrlie"/>
    <s v="Address Magnit Pkc Bsr (lie)"/>
    <n v="9"/>
    <s v="96 ls"/>
    <n v="9"/>
    <m/>
    <s v=""/>
    <m/>
    <s v=""/>
    <m/>
    <s v=""/>
    <m/>
    <s v=""/>
    <m/>
    <s v=""/>
    <n v="9"/>
    <n v="9"/>
    <n v="9"/>
    <n v="9"/>
  </r>
  <r>
    <x v="31"/>
    <s v="addressmagnitpkcbsrmmas"/>
    <s v="Address Magnit Pkc Bsr (mmas)"/>
    <n v="1"/>
    <s v="1000 pc"/>
    <n v="1"/>
    <m/>
    <s v=""/>
    <m/>
    <s v=""/>
    <m/>
    <s v=""/>
    <m/>
    <s v=""/>
    <m/>
    <s v=""/>
    <n v="1"/>
    <n v="1"/>
    <n v="1"/>
    <n v="1"/>
  </r>
  <r>
    <x v="32"/>
    <s v="addressmagnittalhk3br2bsr"/>
    <s v="Address Magnit Tal Hk(3)/ BR(2) Bsr"/>
    <n v="5"/>
    <s v="60 ls"/>
    <n v="5"/>
    <m/>
    <s v=""/>
    <m/>
    <s v=""/>
    <m/>
    <s v=""/>
    <m/>
    <s v=""/>
    <m/>
    <s v=""/>
    <n v="5"/>
    <n v="5"/>
    <n v="5"/>
    <n v="5"/>
  </r>
  <r>
    <x v="33"/>
    <s v="addressmagnittamhk6dny4br6bsr"/>
    <s v="Address Magnit Tam Hk(6)/ DNY(4)/ BR(6) Bsr"/>
    <n v="16"/>
    <s v="60 ls"/>
    <n v="16"/>
    <m/>
    <s v=""/>
    <m/>
    <s v=""/>
    <m/>
    <s v=""/>
    <m/>
    <s v=""/>
    <m/>
    <s v=""/>
    <n v="16"/>
    <n v="16"/>
    <n v="16"/>
    <n v="16"/>
  </r>
  <r>
    <x v="34"/>
    <s v="addressmagnittgwtp"/>
    <s v="Address Magnit Tg WTP"/>
    <n v="1"/>
    <s v="120 ls"/>
    <n v="1"/>
    <m/>
    <s v=""/>
    <m/>
    <s v=""/>
    <m/>
    <s v=""/>
    <m/>
    <s v=""/>
    <m/>
    <s v=""/>
    <n v="1"/>
    <n v="1"/>
    <n v="1"/>
    <n v="1"/>
  </r>
  <r>
    <x v="35"/>
    <s v="addresstelpmmoroa06080161a06280121"/>
    <s v="Address Telp Mmoro A-060/ 8016(1)/ A-062/ 8012(1)"/>
    <n v="2"/>
    <s v="90 ls"/>
    <n v="2"/>
    <m/>
    <s v=""/>
    <m/>
    <s v=""/>
    <m/>
    <s v=""/>
    <m/>
    <s v=""/>
    <m/>
    <s v=""/>
    <n v="2"/>
    <n v="2"/>
    <n v="2"/>
    <n v="2"/>
  </r>
  <r>
    <x v="36"/>
    <s v="agenda22kba22k"/>
    <s v="Agenda 22k (BA 22k)"/>
    <n v="1"/>
    <s v="160 pc"/>
    <n v="1"/>
    <m/>
    <s v=""/>
    <m/>
    <s v=""/>
    <m/>
    <s v=""/>
    <m/>
    <s v=""/>
    <m/>
    <s v=""/>
    <n v="1"/>
    <n v="1"/>
    <n v="1"/>
    <n v="1"/>
  </r>
  <r>
    <x v="37"/>
    <s v="agenda32kba32kkuncib"/>
    <s v="Agenda 32k (BA 32k) Kunci B"/>
    <n v="2"/>
    <s v="300 pc"/>
    <n v="2"/>
    <m/>
    <s v=""/>
    <m/>
    <s v=""/>
    <m/>
    <s v=""/>
    <m/>
    <s v=""/>
    <m/>
    <s v=""/>
    <n v="2"/>
    <n v="2"/>
    <n v="2"/>
    <n v="2"/>
  </r>
  <r>
    <x v="38"/>
    <s v="agendakulitulark"/>
    <s v="Agenda kulit ular k"/>
    <n v="1"/>
    <s v="270 PC"/>
    <n v="1"/>
    <m/>
    <s v=""/>
    <m/>
    <s v=""/>
    <m/>
    <s v=""/>
    <m/>
    <s v=""/>
    <m/>
    <s v=""/>
    <n v="1"/>
    <n v="1"/>
    <n v="1"/>
    <n v="1"/>
  </r>
  <r>
    <x v="39"/>
    <s v="alphabethurufabc8714"/>
    <s v="Alphabet huruf ABC 8714"/>
    <n v="7"/>
    <s v="456 pc"/>
    <n v="7"/>
    <m/>
    <s v=""/>
    <m/>
    <s v=""/>
    <m/>
    <s v=""/>
    <m/>
    <s v=""/>
    <m/>
    <s v=""/>
    <n v="7"/>
    <n v="7"/>
    <n v="7"/>
    <n v="7"/>
  </r>
  <r>
    <x v="40"/>
    <s v="alphabethurufabc8715"/>
    <s v="Alphabet Huruf ABC 8715"/>
    <n v="6"/>
    <s v="456 pc"/>
    <n v="6"/>
    <m/>
    <s v=""/>
    <m/>
    <s v=""/>
    <m/>
    <s v=""/>
    <m/>
    <s v=""/>
    <m/>
    <s v=""/>
    <n v="6"/>
    <n v="6"/>
    <n v="6"/>
    <n v="6"/>
  </r>
  <r>
    <x v="41"/>
    <s v="alphabetmagneticletterhuruf"/>
    <s v="Alphabet Magnetic letter/ Huruf"/>
    <n v="21"/>
    <s v="400 pc"/>
    <n v="21"/>
    <m/>
    <s v=""/>
    <m/>
    <s v=""/>
    <m/>
    <s v=""/>
    <m/>
    <s v=""/>
    <m/>
    <s v=""/>
    <n v="21"/>
    <n v="21"/>
    <n v="21"/>
    <n v="21"/>
  </r>
  <r>
    <x v="42"/>
    <s v="alphabetmagneticnumberangka"/>
    <s v="Alphabet Magnetic number/ Angka"/>
    <n v="25"/>
    <s v="400 pc"/>
    <n v="25"/>
    <m/>
    <s v=""/>
    <m/>
    <s v=""/>
    <m/>
    <s v=""/>
    <m/>
    <s v=""/>
    <m/>
    <s v=""/>
    <n v="25"/>
    <n v="25"/>
    <n v="25"/>
    <n v="25"/>
  </r>
  <r>
    <x v="43"/>
    <s v="alphabetmagnitangkaak18026"/>
    <s v="Alphabet magnit Angka Ak 18/ 026"/>
    <n v="17"/>
    <s v="400 pc"/>
    <n v="17"/>
    <m/>
    <s v=""/>
    <m/>
    <s v=""/>
    <m/>
    <s v=""/>
    <m/>
    <s v=""/>
    <m/>
    <s v=""/>
    <n v="17"/>
    <n v="17"/>
    <n v="17"/>
    <n v="17"/>
  </r>
  <r>
    <x v="44"/>
    <s v="alphabetmagnithurufak17005"/>
    <s v="Alphabet magnit Huruf Ak 17/ 005"/>
    <n v="19"/>
    <s v="400 pc"/>
    <n v="19"/>
    <m/>
    <s v=""/>
    <m/>
    <s v=""/>
    <m/>
    <s v=""/>
    <m/>
    <s v=""/>
    <m/>
    <s v=""/>
    <n v="19"/>
    <n v="19"/>
    <n v="19"/>
    <n v="19"/>
  </r>
  <r>
    <x v="45"/>
    <s v="amplopbe55"/>
    <s v="Amplop BE 55"/>
    <n v="4"/>
    <s v="40 ls"/>
    <n v="4"/>
    <m/>
    <s v=""/>
    <m/>
    <s v=""/>
    <m/>
    <s v=""/>
    <m/>
    <s v=""/>
    <m/>
    <s v=""/>
    <n v="4"/>
    <n v="4"/>
    <n v="4"/>
    <n v="4"/>
  </r>
  <r>
    <x v="46"/>
    <s v="amplopdatabt53"/>
    <s v="Amplop Data BT 53"/>
    <n v="3"/>
    <s v="50 ls"/>
    <n v="3"/>
    <m/>
    <s v=""/>
    <m/>
    <s v=""/>
    <m/>
    <s v=""/>
    <m/>
    <s v=""/>
    <m/>
    <s v=""/>
    <n v="3"/>
    <n v="3"/>
    <n v="3"/>
    <n v="3"/>
  </r>
  <r>
    <x v="47"/>
    <s v="amplopdatagastagd57"/>
    <s v="Amplop data gasta GD 57"/>
    <n v="2"/>
    <n v="240"/>
    <n v="2"/>
    <m/>
    <s v=""/>
    <m/>
    <s v=""/>
    <m/>
    <s v=""/>
    <m/>
    <s v=""/>
    <m/>
    <s v=""/>
    <n v="2"/>
    <n v="2"/>
    <n v="2"/>
    <n v="2"/>
  </r>
  <r>
    <x v="48"/>
    <s v="amplopdatamicrotopcf57"/>
    <s v="Amplop Data microtop CF 57"/>
    <n v="4"/>
    <s v="240 pc"/>
    <n v="4"/>
    <m/>
    <s v=""/>
    <m/>
    <s v=""/>
    <m/>
    <s v=""/>
    <m/>
    <s v=""/>
    <m/>
    <s v=""/>
    <n v="4"/>
    <n v="4"/>
    <n v="4"/>
    <n v="4"/>
  </r>
  <r>
    <x v="49"/>
    <s v="amplopdatateslats55batik"/>
    <s v="Amplop Data Tesla TS 55 batik"/>
    <n v="3"/>
    <s v="50 ls"/>
    <n v="3"/>
    <m/>
    <s v=""/>
    <m/>
    <s v=""/>
    <m/>
    <s v=""/>
    <m/>
    <s v=""/>
    <m/>
    <s v=""/>
    <n v="3"/>
    <n v="3"/>
    <n v="3"/>
    <n v="3"/>
  </r>
  <r>
    <x v="50"/>
    <s v="amplopdatamapgastagf56"/>
    <s v="Amplop Data/ Map gasta GF56"/>
    <n v="1"/>
    <s v="30 LSN"/>
    <n v="1"/>
    <m/>
    <s v=""/>
    <m/>
    <s v=""/>
    <m/>
    <s v=""/>
    <m/>
    <s v=""/>
    <m/>
    <s v=""/>
    <n v="1"/>
    <n v="1"/>
    <n v="1"/>
    <n v="1"/>
  </r>
  <r>
    <x v="51"/>
    <s v="amplopf54"/>
    <s v="Amplop F54"/>
    <n v="2"/>
    <s v="80 ls"/>
    <n v="2"/>
    <m/>
    <s v=""/>
    <m/>
    <s v=""/>
    <m/>
    <s v=""/>
    <m/>
    <s v=""/>
    <m/>
    <s v=""/>
    <n v="2"/>
    <n v="2"/>
    <n v="2"/>
    <n v="2"/>
  </r>
  <r>
    <x v="52"/>
    <s v="amplopgastace56"/>
    <s v="Amplop gasta CE 56"/>
    <n v="1"/>
    <s v="360 ls"/>
    <n v="1"/>
    <m/>
    <s v=""/>
    <m/>
    <s v=""/>
    <m/>
    <s v=""/>
    <m/>
    <s v=""/>
    <m/>
    <s v=""/>
    <n v="1"/>
    <n v="1"/>
    <n v="1"/>
    <n v="1"/>
  </r>
  <r>
    <x v="53"/>
    <s v="amplopgastafc56"/>
    <s v="Amplop gasta FC 56"/>
    <n v="3"/>
    <s v="30 ls"/>
    <n v="3"/>
    <m/>
    <s v=""/>
    <m/>
    <s v=""/>
    <m/>
    <s v=""/>
    <m/>
    <s v=""/>
    <m/>
    <s v=""/>
    <n v="3"/>
    <n v="3"/>
    <n v="3"/>
    <n v="3"/>
  </r>
  <r>
    <x v="54"/>
    <s v="amplopgastagd56"/>
    <s v="Amplop gasta GD 56"/>
    <n v="1"/>
    <n v="360"/>
    <n v="1"/>
    <m/>
    <s v=""/>
    <m/>
    <s v=""/>
    <m/>
    <s v=""/>
    <m/>
    <s v=""/>
    <m/>
    <s v=""/>
    <n v="1"/>
    <n v="1"/>
    <n v="1"/>
    <n v="1"/>
  </r>
  <r>
    <x v="55"/>
    <s v="amplophutangpiutang"/>
    <s v="Amplop hutang piutang"/>
    <n v="5"/>
    <n v="500"/>
    <n v="5"/>
    <m/>
    <s v=""/>
    <m/>
    <s v=""/>
    <m/>
    <s v=""/>
    <m/>
    <s v=""/>
    <m/>
    <s v=""/>
    <n v="5"/>
    <n v="5"/>
    <n v="5"/>
    <n v="5"/>
  </r>
  <r>
    <x v="56"/>
    <s v="amplopkd865b5"/>
    <s v="Amplop KD 865/ B5"/>
    <n v="4"/>
    <s v="40 ls"/>
    <n v="4"/>
    <m/>
    <s v=""/>
    <m/>
    <s v=""/>
    <m/>
    <s v=""/>
    <m/>
    <s v=""/>
    <m/>
    <s v=""/>
    <n v="4"/>
    <n v="4"/>
    <n v="4"/>
    <n v="4"/>
  </r>
  <r>
    <x v="57"/>
    <s v="amplopmicrotopdataf53b5"/>
    <s v="Amplop microtop data F 53/ B5"/>
    <n v="1"/>
    <s v="100 LSN"/>
    <n v="1"/>
    <m/>
    <s v=""/>
    <m/>
    <s v=""/>
    <m/>
    <s v=""/>
    <m/>
    <s v=""/>
    <m/>
    <s v=""/>
    <n v="1"/>
    <n v="1"/>
    <n v="1"/>
    <n v="1"/>
  </r>
  <r>
    <x v="58"/>
    <s v="amplopdataenvelopedea4"/>
    <s v="Amplop/ Data envelope DE A4"/>
    <n v="4"/>
    <s v="576 pc"/>
    <n v="4"/>
    <m/>
    <s v=""/>
    <m/>
    <s v=""/>
    <m/>
    <s v=""/>
    <m/>
    <s v=""/>
    <m/>
    <s v=""/>
    <n v="4"/>
    <n v="4"/>
    <n v="4"/>
    <n v="4"/>
  </r>
  <r>
    <x v="59"/>
    <s v="amplopmapdatafc53"/>
    <s v="Amplop/ map Data FC 53"/>
    <n v="3"/>
    <s v="600 pc"/>
    <n v="3"/>
    <m/>
    <s v=""/>
    <m/>
    <s v=""/>
    <m/>
    <s v=""/>
    <m/>
    <s v=""/>
    <m/>
    <s v=""/>
    <n v="3"/>
    <n v="3"/>
    <n v="3"/>
    <n v="3"/>
  </r>
  <r>
    <x v="60"/>
    <s v="amplopmapdatamicrotopkd861"/>
    <s v="Amplop/ map Data microtop KD 861"/>
    <n v="8"/>
    <s v="50 ls"/>
    <n v="8"/>
    <m/>
    <s v=""/>
    <m/>
    <s v=""/>
    <m/>
    <s v=""/>
    <m/>
    <s v=""/>
    <m/>
    <s v=""/>
    <n v="8"/>
    <n v="8"/>
    <n v="8"/>
    <n v="8"/>
  </r>
  <r>
    <x v="61"/>
    <s v="amplopmapgastabm53"/>
    <s v="Amplop/ map gasta BM 53"/>
    <n v="7"/>
    <s v="600 pc"/>
    <n v="7"/>
    <m/>
    <s v=""/>
    <m/>
    <s v=""/>
    <m/>
    <s v=""/>
    <m/>
    <s v=""/>
    <m/>
    <s v=""/>
    <n v="7"/>
    <n v="7"/>
    <n v="7"/>
    <n v="7"/>
  </r>
  <r>
    <x v="62"/>
    <s v="amplopmapgastabm56"/>
    <s v="Amplop/ map gasta BM 56"/>
    <n v="3"/>
    <s v="360 pc"/>
    <n v="3"/>
    <m/>
    <s v=""/>
    <m/>
    <s v=""/>
    <m/>
    <s v=""/>
    <m/>
    <s v=""/>
    <m/>
    <s v=""/>
    <n v="3"/>
    <n v="3"/>
    <n v="3"/>
    <n v="3"/>
  </r>
  <r>
    <x v="63"/>
    <s v="amplopmapgastacf56"/>
    <s v="Amplop/ map gasta CF 56"/>
    <n v="1"/>
    <s v="360 pc"/>
    <n v="1"/>
    <m/>
    <s v=""/>
    <m/>
    <s v=""/>
    <m/>
    <s v=""/>
    <m/>
    <s v=""/>
    <m/>
    <s v=""/>
    <n v="1"/>
    <n v="1"/>
    <n v="1"/>
    <n v="1"/>
  </r>
  <r>
    <x v="64"/>
    <s v="amplopmapteslabatikbt53s"/>
    <s v="Amplop/ map Tesla batik BT 53 S"/>
    <n v="2"/>
    <s v="660 pc"/>
    <n v="2"/>
    <m/>
    <s v=""/>
    <m/>
    <s v=""/>
    <m/>
    <s v=""/>
    <m/>
    <s v=""/>
    <m/>
    <s v=""/>
    <n v="2"/>
    <n v="2"/>
    <n v="2"/>
    <n v="2"/>
  </r>
  <r>
    <x v="65"/>
    <s v="asahan006ikan48"/>
    <s v="Asahan 006 Ikan (48)"/>
    <n v="2"/>
    <s v="1440 pc"/>
    <n v="2"/>
    <m/>
    <s v=""/>
    <m/>
    <s v=""/>
    <m/>
    <s v=""/>
    <m/>
    <s v=""/>
    <m/>
    <s v=""/>
    <n v="2"/>
    <n v="2"/>
    <n v="2"/>
    <n v="2"/>
  </r>
  <r>
    <x v="66"/>
    <s v="asahan101103ph1x24"/>
    <s v="Asahan 101-103 PH (1x24)"/>
    <n v="8"/>
    <s v="48 box"/>
    <n v="8"/>
    <m/>
    <s v=""/>
    <m/>
    <s v=""/>
    <m/>
    <s v=""/>
    <m/>
    <s v=""/>
    <m/>
    <s v=""/>
    <n v="8"/>
    <n v="8"/>
    <n v="8"/>
    <n v="8"/>
  </r>
  <r>
    <x v="67"/>
    <s v="asahan2016042"/>
    <s v="Asahan 20160 (42)"/>
    <n v="2"/>
    <s v="36 box"/>
    <n v="2"/>
    <m/>
    <s v=""/>
    <m/>
    <s v=""/>
    <m/>
    <s v=""/>
    <m/>
    <s v=""/>
    <m/>
    <s v=""/>
    <n v="2"/>
    <n v="2"/>
    <n v="2"/>
    <n v="2"/>
  </r>
  <r>
    <x v="68"/>
    <s v="asahan3006pesawat45"/>
    <s v="Asahan 3006 pesawat (45)"/>
    <n v="2"/>
    <s v="48 pot"/>
    <n v="2"/>
    <m/>
    <s v=""/>
    <m/>
    <s v=""/>
    <m/>
    <s v=""/>
    <m/>
    <s v=""/>
    <m/>
    <s v=""/>
    <n v="2"/>
    <n v="2"/>
    <n v="2"/>
    <n v="2"/>
  </r>
  <r>
    <x v="69"/>
    <s v="asahan34648"/>
    <s v="Asahan 346 (48)"/>
    <n v="16"/>
    <s v="90 box"/>
    <n v="16"/>
    <m/>
    <s v=""/>
    <m/>
    <s v=""/>
    <m/>
    <s v=""/>
    <m/>
    <s v=""/>
    <m/>
    <s v=""/>
    <n v="16"/>
    <n v="16"/>
    <n v="16"/>
    <n v="16"/>
  </r>
  <r>
    <x v="70"/>
    <s v="asahan385212"/>
    <s v="Asahan 3852 (12)"/>
    <n v="3"/>
    <s v="64 box"/>
    <n v="3"/>
    <m/>
    <s v=""/>
    <m/>
    <s v=""/>
    <m/>
    <s v=""/>
    <m/>
    <s v=""/>
    <m/>
    <s v=""/>
    <n v="3"/>
    <n v="3"/>
    <n v="3"/>
    <n v="3"/>
  </r>
  <r>
    <x v="71"/>
    <s v="asahan387hipo"/>
    <s v="Asahan 387 Hipo"/>
    <n v="7"/>
    <s v="1440 pc"/>
    <n v="7"/>
    <m/>
    <s v=""/>
    <m/>
    <s v=""/>
    <m/>
    <s v=""/>
    <m/>
    <s v=""/>
    <m/>
    <s v=""/>
    <n v="7"/>
    <n v="7"/>
    <n v="7"/>
    <n v="7"/>
  </r>
  <r>
    <x v="72"/>
    <s v="asahan3in13281frozenlancip"/>
    <s v="Asahan 3in1 3281 Frozen lancip"/>
    <n v="14"/>
    <s v="144 ls"/>
    <n v="14"/>
    <m/>
    <s v=""/>
    <m/>
    <s v=""/>
    <m/>
    <s v=""/>
    <m/>
    <s v=""/>
    <m/>
    <s v=""/>
    <n v="14"/>
    <n v="14"/>
    <n v="14"/>
    <n v="14"/>
  </r>
  <r>
    <x v="73"/>
    <s v="asahan51102"/>
    <s v="Asahan 51102"/>
    <n v="2"/>
    <s v="480 PCS"/>
    <n v="2"/>
    <m/>
    <s v=""/>
    <m/>
    <s v=""/>
    <m/>
    <s v=""/>
    <m/>
    <s v=""/>
    <m/>
    <s v=""/>
    <n v="2"/>
    <n v="2"/>
    <n v="2"/>
    <n v="2"/>
  </r>
  <r>
    <x v="74"/>
    <s v="asahan601"/>
    <s v="Asahan 601"/>
    <n v="8"/>
    <n v="96"/>
    <n v="8"/>
    <m/>
    <s v=""/>
    <m/>
    <s v=""/>
    <m/>
    <s v=""/>
    <m/>
    <s v=""/>
    <m/>
    <s v=""/>
    <n v="8"/>
    <n v="8"/>
    <n v="8"/>
    <n v="8"/>
  </r>
  <r>
    <x v="75"/>
    <s v="asahan62216948"/>
    <s v="Asahan 62 2169 (48)"/>
    <n v="3"/>
    <s v="96 box"/>
    <n v="3"/>
    <m/>
    <s v=""/>
    <m/>
    <s v=""/>
    <m/>
    <s v=""/>
    <m/>
    <s v=""/>
    <m/>
    <s v=""/>
    <n v="3"/>
    <n v="3"/>
    <n v="3"/>
    <n v="3"/>
  </r>
  <r>
    <x v="76"/>
    <s v="asahan653"/>
    <s v="Asahan 653"/>
    <n v="3"/>
    <s v="1152 pc"/>
    <n v="3"/>
    <m/>
    <s v=""/>
    <m/>
    <s v=""/>
    <m/>
    <s v=""/>
    <m/>
    <s v=""/>
    <m/>
    <s v=""/>
    <n v="3"/>
    <n v="3"/>
    <n v="3"/>
    <n v="3"/>
  </r>
  <r>
    <x v="77"/>
    <s v="asahan661166192pc27"/>
    <s v="Asahan 6611 6619/ 2pc (27)"/>
    <n v="2"/>
    <s v="60 box"/>
    <n v="2"/>
    <m/>
    <s v=""/>
    <m/>
    <s v=""/>
    <m/>
    <s v=""/>
    <m/>
    <s v=""/>
    <m/>
    <s v=""/>
    <n v="2"/>
    <n v="2"/>
    <n v="2"/>
    <n v="2"/>
  </r>
  <r>
    <x v="78"/>
    <s v="asahan7528botol"/>
    <s v="Asahan 7528 botol"/>
    <n v="4"/>
    <s v="24 botol"/>
    <n v="4"/>
    <m/>
    <s v=""/>
    <m/>
    <s v=""/>
    <m/>
    <s v=""/>
    <m/>
    <s v=""/>
    <m/>
    <s v=""/>
    <n v="4"/>
    <n v="4"/>
    <n v="4"/>
    <n v="4"/>
  </r>
  <r>
    <x v="79"/>
    <s v="asahan859cangkir12"/>
    <s v="Asahan 859 Cangkir (12)"/>
    <n v="2"/>
    <s v="5 grs"/>
    <n v="2"/>
    <m/>
    <s v=""/>
    <m/>
    <s v=""/>
    <m/>
    <s v=""/>
    <m/>
    <s v=""/>
    <m/>
    <s v=""/>
    <n v="2"/>
    <n v="2"/>
    <n v="2"/>
    <n v="2"/>
  </r>
  <r>
    <x v="80"/>
    <s v="asahan888h24"/>
    <s v="Asahan 888 H (24)"/>
    <n v="1"/>
    <s v="60 box"/>
    <n v="1"/>
    <m/>
    <s v=""/>
    <m/>
    <s v=""/>
    <m/>
    <s v=""/>
    <m/>
    <s v=""/>
    <m/>
    <s v=""/>
    <n v="1"/>
    <n v="1"/>
    <n v="1"/>
    <n v="1"/>
  </r>
  <r>
    <x v="81"/>
    <s v="asahan888k3"/>
    <s v="Asahan 888 K(3)"/>
    <n v="3"/>
    <s v="60 box"/>
    <n v="3"/>
    <m/>
    <s v=""/>
    <m/>
    <s v=""/>
    <m/>
    <s v=""/>
    <m/>
    <s v=""/>
    <m/>
    <s v=""/>
    <n v="3"/>
    <n v="3"/>
    <n v="3"/>
    <n v="3"/>
  </r>
  <r>
    <x v="82"/>
    <s v="asahan888e"/>
    <s v="Asahan 888E"/>
    <n v="1"/>
    <s v="60 box"/>
    <n v="1"/>
    <m/>
    <s v=""/>
    <m/>
    <s v=""/>
    <m/>
    <s v=""/>
    <m/>
    <s v=""/>
    <m/>
    <s v=""/>
    <n v="1"/>
    <n v="1"/>
    <n v="1"/>
    <n v="1"/>
  </r>
  <r>
    <x v="83"/>
    <s v="asahan9040arumah"/>
    <s v="Asahan 9040 A Rumah"/>
    <n v="4"/>
    <s v="144 PCS"/>
    <n v="4"/>
    <m/>
    <s v=""/>
    <m/>
    <s v=""/>
    <m/>
    <s v=""/>
    <m/>
    <s v=""/>
    <m/>
    <s v=""/>
    <n v="4"/>
    <n v="4"/>
    <n v="4"/>
    <n v="4"/>
  </r>
  <r>
    <x v="84"/>
    <s v="asahan9040arumah"/>
    <s v="Asahan 9040 A Rumah"/>
    <n v="1"/>
    <s v="126 PCS"/>
    <n v="1"/>
    <m/>
    <s v=""/>
    <m/>
    <s v=""/>
    <m/>
    <s v=""/>
    <m/>
    <s v=""/>
    <m/>
    <s v=""/>
    <n v="1"/>
    <n v="1"/>
    <n v="1"/>
    <n v="1"/>
  </r>
  <r>
    <x v="85"/>
    <s v="asahan9102bubble24"/>
    <s v="Asahan 9102 bubble(24)"/>
    <n v="2"/>
    <s v="48 box"/>
    <n v="2"/>
    <m/>
    <s v=""/>
    <m/>
    <s v=""/>
    <m/>
    <s v=""/>
    <m/>
    <s v=""/>
    <m/>
    <s v=""/>
    <n v="2"/>
    <n v="2"/>
    <n v="2"/>
    <n v="2"/>
  </r>
  <r>
    <x v="86"/>
    <s v="asahan9910999162blk"/>
    <s v="Asahan 9910(9)/ 9916(2) BLK"/>
    <n v="11"/>
    <s v="96 PCS"/>
    <n v="11"/>
    <m/>
    <s v=""/>
    <m/>
    <s v=""/>
    <m/>
    <s v=""/>
    <m/>
    <s v=""/>
    <m/>
    <s v=""/>
    <n v="11"/>
    <n v="11"/>
    <n v="11"/>
    <n v="11"/>
  </r>
  <r>
    <x v="87"/>
    <s v="asahanb7521x24pc"/>
    <s v="Asahan B 752 (1x24 pc)"/>
    <n v="6"/>
    <s v="-"/>
    <n v="6"/>
    <m/>
    <s v=""/>
    <m/>
    <s v=""/>
    <m/>
    <s v=""/>
    <m/>
    <s v=""/>
    <m/>
    <s v=""/>
    <n v="6"/>
    <n v="6"/>
    <n v="6"/>
    <n v="6"/>
  </r>
  <r>
    <x v="88"/>
    <s v="asahanbear839"/>
    <s v="Asahan Bear 839"/>
    <n v="7"/>
    <s v="48 ls"/>
    <n v="7"/>
    <m/>
    <s v=""/>
    <m/>
    <s v=""/>
    <m/>
    <s v=""/>
    <m/>
    <s v=""/>
    <m/>
    <s v=""/>
    <n v="7"/>
    <n v="7"/>
    <n v="7"/>
    <n v="7"/>
  </r>
  <r>
    <x v="89"/>
    <s v="asahanbulatdisney10833d24"/>
    <s v="Asahan Bulat Disney 1083 3D (24)"/>
    <n v="4"/>
    <s v="48 box"/>
    <n v="4"/>
    <m/>
    <s v=""/>
    <m/>
    <s v=""/>
    <m/>
    <s v=""/>
    <m/>
    <s v=""/>
    <m/>
    <s v=""/>
    <n v="4"/>
    <n v="4"/>
    <n v="4"/>
    <n v="4"/>
  </r>
  <r>
    <x v="90"/>
    <s v="asahancarmiccolor35130"/>
    <s v="Asahan Car mic color 351 (30)"/>
    <n v="2"/>
    <s v="120 ls"/>
    <n v="2"/>
    <m/>
    <s v=""/>
    <m/>
    <s v=""/>
    <m/>
    <s v=""/>
    <m/>
    <s v=""/>
    <m/>
    <s v=""/>
    <n v="2"/>
    <n v="2"/>
    <n v="2"/>
    <n v="2"/>
  </r>
  <r>
    <x v="91"/>
    <s v="asahancc215"/>
    <s v="Asahan CC 215"/>
    <n v="1"/>
    <s v="144 set"/>
    <n v="1"/>
    <m/>
    <s v=""/>
    <m/>
    <s v=""/>
    <m/>
    <s v=""/>
    <m/>
    <s v=""/>
    <m/>
    <s v=""/>
    <n v="1"/>
    <n v="1"/>
    <n v="1"/>
    <n v="1"/>
  </r>
  <r>
    <x v="92"/>
    <s v="asahanchanglicl1612hole"/>
    <s v="Asahan Changli CL 161-2 Hole"/>
    <n v="1"/>
    <s v="1440 pc"/>
    <n v="1"/>
    <m/>
    <s v=""/>
    <m/>
    <s v=""/>
    <m/>
    <s v=""/>
    <m/>
    <s v=""/>
    <m/>
    <s v=""/>
    <n v="1"/>
    <n v="1"/>
    <n v="1"/>
    <n v="1"/>
  </r>
  <r>
    <x v="93"/>
    <s v="asahancl135mini72"/>
    <s v="Asahan CL 135/ mini (72)"/>
    <n v="18"/>
    <s v="36 box"/>
    <n v="18"/>
    <m/>
    <s v=""/>
    <m/>
    <s v=""/>
    <m/>
    <s v=""/>
    <m/>
    <s v=""/>
    <m/>
    <s v=""/>
    <n v="18"/>
    <n v="18"/>
    <n v="18"/>
    <n v="18"/>
  </r>
  <r>
    <x v="94"/>
    <s v="asahancl1132h1x48"/>
    <s v="Asahan CL-113/2H 1x48"/>
    <n v="1"/>
    <s v="30 box"/>
    <n v="1"/>
    <m/>
    <s v=""/>
    <m/>
    <s v=""/>
    <m/>
    <s v=""/>
    <m/>
    <s v=""/>
    <m/>
    <s v=""/>
    <n v="1"/>
    <n v="1"/>
    <n v="1"/>
    <n v="1"/>
  </r>
  <r>
    <x v="95"/>
    <s v="asahancli4581pinguin24"/>
    <s v="Asahan CLI - 4581 pinguin (24)"/>
    <n v="2"/>
    <s v="60 box"/>
    <n v="2"/>
    <m/>
    <s v=""/>
    <m/>
    <s v=""/>
    <m/>
    <s v=""/>
    <m/>
    <s v=""/>
    <m/>
    <s v=""/>
    <n v="2"/>
    <n v="2"/>
    <n v="2"/>
    <n v="2"/>
  </r>
  <r>
    <x v="96"/>
    <s v="asahandinosaurus8188"/>
    <s v="Asahan dinosaurus 8188"/>
    <n v="4"/>
    <s v="1728 pc"/>
    <n v="4"/>
    <m/>
    <s v=""/>
    <m/>
    <s v=""/>
    <m/>
    <s v=""/>
    <m/>
    <s v=""/>
    <m/>
    <s v=""/>
    <n v="4"/>
    <n v="4"/>
    <n v="4"/>
    <n v="4"/>
  </r>
  <r>
    <x v="97"/>
    <s v="asahandms03036"/>
    <s v="Asahan DMS 030(36)"/>
    <n v="9"/>
    <s v="48 box"/>
    <n v="8"/>
    <n v="8"/>
    <n v="-1"/>
    <m/>
    <s v=""/>
    <m/>
    <s v=""/>
    <m/>
    <s v=""/>
    <m/>
    <s v=""/>
    <n v="8"/>
    <n v="8"/>
    <n v="8"/>
    <n v="8"/>
  </r>
  <r>
    <x v="98"/>
    <s v="asahandms038"/>
    <s v="Asahan DMS 038"/>
    <n v="14"/>
    <s v="1152 pc"/>
    <n v="14"/>
    <m/>
    <s v=""/>
    <m/>
    <s v=""/>
    <m/>
    <s v=""/>
    <m/>
    <s v=""/>
    <m/>
    <s v=""/>
    <n v="14"/>
    <n v="14"/>
    <n v="14"/>
    <n v="14"/>
  </r>
  <r>
    <x v="99"/>
    <s v="asahandy358hp1x48"/>
    <s v="Asahan DY - 358 HP (1x48)"/>
    <n v="13"/>
    <s v="24 box"/>
    <n v="13"/>
    <m/>
    <s v=""/>
    <m/>
    <s v=""/>
    <m/>
    <s v=""/>
    <m/>
    <s v=""/>
    <m/>
    <s v=""/>
    <n v="13"/>
    <n v="13"/>
    <n v="13"/>
    <n v="13"/>
  </r>
  <r>
    <x v="100"/>
    <s v="asahanfc2258otopet"/>
    <s v="Asahan FC - 2258 Otopet"/>
    <n v="3"/>
    <s v="96 ls"/>
    <n v="3"/>
    <m/>
    <s v=""/>
    <m/>
    <s v=""/>
    <m/>
    <s v=""/>
    <m/>
    <s v=""/>
    <m/>
    <s v=""/>
    <n v="3"/>
    <n v="3"/>
    <n v="3"/>
    <n v="3"/>
  </r>
  <r>
    <x v="101"/>
    <s v="asahangc208phdotdisney1box30pc"/>
    <s v="Asahan GC 208/ PH/ Dot Disney 1 box (30 pc)"/>
    <n v="1"/>
    <s v="40 box"/>
    <n v="1"/>
    <m/>
    <s v=""/>
    <m/>
    <s v=""/>
    <m/>
    <s v=""/>
    <m/>
    <s v=""/>
    <m/>
    <s v=""/>
    <n v="1"/>
    <n v="1"/>
    <n v="1"/>
    <n v="1"/>
  </r>
  <r>
    <x v="102"/>
    <s v="asahangz.469"/>
    <s v="Asahan GZ.469"/>
    <n v="1"/>
    <s v="48 pc"/>
    <n v="1"/>
    <m/>
    <s v=""/>
    <m/>
    <s v=""/>
    <m/>
    <s v=""/>
    <m/>
    <s v=""/>
    <m/>
    <s v=""/>
    <n v="1"/>
    <n v="1"/>
    <n v="1"/>
    <n v="1"/>
  </r>
  <r>
    <x v="103"/>
    <s v="asahanh10048"/>
    <s v="Asahan H 100 (48)"/>
    <n v="1"/>
    <s v="48 box"/>
    <n v="1"/>
    <m/>
    <s v=""/>
    <m/>
    <s v=""/>
    <m/>
    <s v=""/>
    <m/>
    <s v=""/>
    <m/>
    <s v=""/>
    <n v="1"/>
    <n v="1"/>
    <n v="1"/>
    <n v="1"/>
  </r>
  <r>
    <x v="104"/>
    <s v="asahanh20048"/>
    <s v="Asahan H 200 (48)"/>
    <n v="2"/>
    <s v="36 box"/>
    <n v="2"/>
    <m/>
    <s v=""/>
    <m/>
    <s v=""/>
    <m/>
    <s v=""/>
    <m/>
    <s v=""/>
    <m/>
    <s v=""/>
    <n v="2"/>
    <n v="2"/>
    <n v="2"/>
    <n v="2"/>
  </r>
  <r>
    <x v="105"/>
    <s v="asahanhatis1382"/>
    <s v="Asahan Hati S 1382"/>
    <n v="1"/>
    <s v="360 ls"/>
    <n v="1"/>
    <m/>
    <s v=""/>
    <m/>
    <s v=""/>
    <m/>
    <s v=""/>
    <m/>
    <s v=""/>
    <m/>
    <s v=""/>
    <n v="1"/>
    <n v="1"/>
    <n v="1"/>
    <n v="1"/>
  </r>
  <r>
    <x v="106"/>
    <s v="asahanhippox357"/>
    <s v="Asahan Hippo X357"/>
    <n v="19"/>
    <s v="135 ls"/>
    <n v="19"/>
    <m/>
    <s v=""/>
    <m/>
    <s v=""/>
    <m/>
    <s v=""/>
    <m/>
    <s v=""/>
    <m/>
    <s v=""/>
    <n v="19"/>
    <n v="19"/>
    <n v="19"/>
    <n v="19"/>
  </r>
  <r>
    <x v="107"/>
    <s v="asahanhkc15190"/>
    <s v="Asahan Hk C15-190"/>
    <n v="3"/>
    <s v="10 ls"/>
    <n v="3"/>
    <m/>
    <s v=""/>
    <m/>
    <s v=""/>
    <m/>
    <s v=""/>
    <m/>
    <s v=""/>
    <m/>
    <s v=""/>
    <n v="3"/>
    <n v="3"/>
    <n v="3"/>
    <n v="3"/>
  </r>
  <r>
    <x v="108"/>
    <s v="asahanht032prangkobarbie1033barbie1"/>
    <s v="Asahan HT 032 Prangko Barbie(1)/ 033 Barbie(1)"/>
    <n v="2"/>
    <s v="320 ls"/>
    <n v="2"/>
    <m/>
    <s v=""/>
    <m/>
    <s v=""/>
    <m/>
    <s v=""/>
    <m/>
    <s v=""/>
    <m/>
    <s v=""/>
    <n v="2"/>
    <n v="2"/>
    <n v="2"/>
    <n v="2"/>
  </r>
  <r>
    <x v="109"/>
    <s v="asahanjx374924"/>
    <s v="Asahan JX 3749 (24)"/>
    <n v="2"/>
    <s v="30 box"/>
    <n v="2"/>
    <m/>
    <s v=""/>
    <m/>
    <s v=""/>
    <m/>
    <s v=""/>
    <m/>
    <s v=""/>
    <m/>
    <s v=""/>
    <n v="2"/>
    <n v="2"/>
    <n v="2"/>
    <n v="2"/>
  </r>
  <r>
    <x v="110"/>
    <s v="asahankayua16312"/>
    <s v="Asahan Kayu A-163 (12)"/>
    <n v="1"/>
    <s v="90 ls"/>
    <n v="1"/>
    <m/>
    <s v=""/>
    <m/>
    <s v=""/>
    <m/>
    <s v=""/>
    <m/>
    <s v=""/>
    <m/>
    <s v=""/>
    <n v="1"/>
    <n v="1"/>
    <n v="1"/>
    <n v="1"/>
  </r>
  <r>
    <x v="111"/>
    <s v="asahankerangikan294beningbe28sm"/>
    <s v="Asahan Kerang/ Ikan 29-4 bening/ BE-28 (SM)"/>
    <n v="8"/>
    <s v="60 ls"/>
    <n v="8"/>
    <m/>
    <s v=""/>
    <m/>
    <s v=""/>
    <m/>
    <s v=""/>
    <m/>
    <s v=""/>
    <m/>
    <s v=""/>
    <n v="8"/>
    <n v="8"/>
    <n v="8"/>
    <n v="8"/>
  </r>
  <r>
    <x v="112"/>
    <s v="asahankeretaapikayu"/>
    <s v="Asahan kereta api kayu"/>
    <n v="1"/>
    <s v="80 box"/>
    <n v="1"/>
    <m/>
    <s v=""/>
    <m/>
    <s v=""/>
    <m/>
    <s v=""/>
    <m/>
    <s v=""/>
    <m/>
    <s v=""/>
    <n v="1"/>
    <n v="1"/>
    <n v="1"/>
    <n v="1"/>
  </r>
  <r>
    <x v="113"/>
    <s v="asahankfc"/>
    <s v="Asahan KFC"/>
    <n v="8"/>
    <s v="48 box"/>
    <n v="8"/>
    <m/>
    <s v=""/>
    <m/>
    <s v=""/>
    <m/>
    <s v=""/>
    <m/>
    <s v=""/>
    <m/>
    <s v=""/>
    <n v="8"/>
    <n v="8"/>
    <n v="8"/>
    <n v="8"/>
  </r>
  <r>
    <x v="114"/>
    <s v="asahankm9088d2hole"/>
    <s v="Asahan KM 9088D/ 2 Hole"/>
    <n v="1"/>
    <s v="960 pc"/>
    <n v="1"/>
    <m/>
    <s v=""/>
    <m/>
    <s v=""/>
    <m/>
    <s v=""/>
    <m/>
    <s v=""/>
    <m/>
    <s v=""/>
    <n v="1"/>
    <n v="1"/>
    <n v="1"/>
    <n v="1"/>
  </r>
  <r>
    <x v="115"/>
    <s v="asahanlokomotif2535"/>
    <s v="Asahan Lokomotif 2535"/>
    <n v="3"/>
    <s v="60 ls"/>
    <n v="3"/>
    <m/>
    <s v=""/>
    <m/>
    <s v=""/>
    <m/>
    <s v=""/>
    <m/>
    <s v=""/>
    <m/>
    <s v=""/>
    <n v="3"/>
    <n v="3"/>
    <n v="3"/>
    <n v="3"/>
  </r>
  <r>
    <x v="116"/>
    <s v="asahanmeja004blk"/>
    <s v="Asahan Meja 004 blk"/>
    <n v="4"/>
    <s v="96 pc"/>
    <n v="4"/>
    <m/>
    <s v=""/>
    <m/>
    <s v=""/>
    <m/>
    <s v=""/>
    <m/>
    <s v=""/>
    <m/>
    <s v=""/>
    <n v="4"/>
    <n v="4"/>
    <n v="4"/>
    <n v="4"/>
  </r>
  <r>
    <x v="117"/>
    <s v="asahanmeja0613"/>
    <s v="Asahan Meja 0613"/>
    <n v="9"/>
    <s v="72 pc"/>
    <n v="9"/>
    <m/>
    <s v=""/>
    <m/>
    <s v=""/>
    <m/>
    <s v=""/>
    <m/>
    <s v=""/>
    <m/>
    <s v=""/>
    <n v="9"/>
    <n v="9"/>
    <n v="9"/>
    <n v="9"/>
  </r>
  <r>
    <x v="118"/>
    <s v="asahanmeja0618"/>
    <s v="Asahan Meja 0618"/>
    <n v="4"/>
    <s v="96 pc"/>
    <n v="4"/>
    <m/>
    <s v=""/>
    <m/>
    <s v=""/>
    <m/>
    <s v=""/>
    <m/>
    <s v=""/>
    <m/>
    <s v=""/>
    <n v="4"/>
    <n v="4"/>
    <n v="4"/>
    <n v="4"/>
  </r>
  <r>
    <x v="119"/>
    <s v="asahanmeja0619tank"/>
    <s v="Asahan Meja 0619 Tank"/>
    <n v="7"/>
    <s v="96 pc"/>
    <n v="7"/>
    <m/>
    <s v=""/>
    <m/>
    <s v=""/>
    <m/>
    <s v=""/>
    <m/>
    <s v=""/>
    <m/>
    <s v=""/>
    <n v="7"/>
    <n v="7"/>
    <n v="7"/>
    <n v="7"/>
  </r>
  <r>
    <x v="120"/>
    <s v="asahanmeja1001"/>
    <s v="Asahan Meja 1001"/>
    <n v="7"/>
    <s v="120 pc"/>
    <n v="7"/>
    <m/>
    <s v=""/>
    <m/>
    <s v=""/>
    <m/>
    <s v=""/>
    <m/>
    <s v=""/>
    <m/>
    <s v=""/>
    <n v="7"/>
    <n v="7"/>
    <n v="7"/>
    <n v="7"/>
  </r>
  <r>
    <x v="121"/>
    <s v="asahanmeja1006rumah"/>
    <s v="Asahan Meja 1006 Rumah"/>
    <n v="1"/>
    <s v="96 pc"/>
    <n v="2"/>
    <n v="2"/>
    <n v="1"/>
    <m/>
    <s v=""/>
    <m/>
    <s v=""/>
    <m/>
    <s v=""/>
    <m/>
    <s v=""/>
    <n v="2"/>
    <n v="2"/>
    <n v="2"/>
    <n v="2"/>
  </r>
  <r>
    <x v="122"/>
    <s v="asahanmeja18121"/>
    <s v="Asahan meja 18121"/>
    <n v="1"/>
    <n v="192"/>
    <n v="1"/>
    <m/>
    <s v=""/>
    <m/>
    <s v=""/>
    <m/>
    <s v=""/>
    <m/>
    <s v=""/>
    <m/>
    <s v=""/>
    <n v="1"/>
    <n v="1"/>
    <n v="1"/>
    <n v="1"/>
  </r>
  <r>
    <x v="123"/>
    <s v="asahanmeja1fyf9103"/>
    <s v="Asahan Meja 1F YF 9103"/>
    <n v="5"/>
    <s v="72 pc"/>
    <n v="5"/>
    <m/>
    <s v=""/>
    <m/>
    <s v=""/>
    <m/>
    <s v=""/>
    <m/>
    <s v=""/>
    <m/>
    <s v=""/>
    <n v="5"/>
    <n v="5"/>
    <n v="5"/>
    <n v="5"/>
  </r>
  <r>
    <x v="124"/>
    <s v="asahanmeja601mm"/>
    <s v="Asahan Meja 601 MM"/>
    <n v="3"/>
    <s v="96 pc"/>
    <n v="3"/>
    <m/>
    <s v=""/>
    <m/>
    <s v=""/>
    <m/>
    <s v=""/>
    <m/>
    <s v=""/>
    <m/>
    <s v=""/>
    <n v="3"/>
    <n v="3"/>
    <n v="3"/>
    <n v="3"/>
  </r>
  <r>
    <x v="125"/>
    <s v="asahanmeja610"/>
    <s v="Asahan Meja 610"/>
    <n v="5"/>
    <s v="96 pc"/>
    <n v="5"/>
    <m/>
    <s v=""/>
    <m/>
    <s v=""/>
    <m/>
    <s v=""/>
    <m/>
    <s v=""/>
    <m/>
    <s v=""/>
    <n v="5"/>
    <n v="5"/>
    <n v="5"/>
    <n v="5"/>
  </r>
  <r>
    <x v="126"/>
    <s v="asahanmeja612"/>
    <s v="Asahan Meja 612"/>
    <n v="17"/>
    <s v="36 pc"/>
    <n v="17"/>
    <m/>
    <s v=""/>
    <m/>
    <s v=""/>
    <m/>
    <s v=""/>
    <m/>
    <s v=""/>
    <m/>
    <s v=""/>
    <n v="17"/>
    <n v="17"/>
    <n v="17"/>
    <n v="17"/>
  </r>
  <r>
    <x v="127"/>
    <s v="asahanmeja615"/>
    <s v="Asahan meja 615"/>
    <n v="5"/>
    <n v="96"/>
    <n v="5"/>
    <m/>
    <s v=""/>
    <m/>
    <s v=""/>
    <m/>
    <s v=""/>
    <m/>
    <s v=""/>
    <m/>
    <s v=""/>
    <n v="5"/>
    <n v="5"/>
    <n v="5"/>
    <n v="5"/>
  </r>
  <r>
    <x v="128"/>
    <s v="asahanmeja6516piglet"/>
    <s v="Asahan Meja 6516 Piglet"/>
    <n v="3"/>
    <s v="96 pc"/>
    <n v="3"/>
    <m/>
    <s v=""/>
    <m/>
    <s v=""/>
    <m/>
    <s v=""/>
    <m/>
    <s v=""/>
    <m/>
    <s v=""/>
    <n v="3"/>
    <n v="3"/>
    <n v="3"/>
    <n v="3"/>
  </r>
  <r>
    <x v="129"/>
    <s v="asahanmeja7922blk"/>
    <s v="Asahan Meja 7922 blk"/>
    <n v="1"/>
    <s v="144 pc"/>
    <n v="1"/>
    <m/>
    <s v=""/>
    <m/>
    <s v=""/>
    <m/>
    <s v=""/>
    <m/>
    <s v=""/>
    <m/>
    <s v=""/>
    <n v="1"/>
    <n v="1"/>
    <n v="1"/>
    <n v="1"/>
  </r>
  <r>
    <x v="130"/>
    <s v="asahanmeja7923"/>
    <s v="Asahan Meja 7923"/>
    <n v="12"/>
    <s v="144 pc"/>
    <n v="12"/>
    <m/>
    <s v=""/>
    <m/>
    <s v=""/>
    <m/>
    <s v=""/>
    <m/>
    <s v=""/>
    <m/>
    <s v=""/>
    <n v="12"/>
    <n v="12"/>
    <n v="12"/>
    <n v="12"/>
  </r>
  <r>
    <x v="131"/>
    <s v="asahanmeja8005a"/>
    <s v="Asahan Meja 8005 A"/>
    <n v="1"/>
    <s v="120 ls"/>
    <n v="1"/>
    <m/>
    <s v=""/>
    <m/>
    <s v=""/>
    <m/>
    <s v=""/>
    <m/>
    <s v=""/>
    <m/>
    <s v=""/>
    <n v="1"/>
    <n v="1"/>
    <n v="1"/>
    <n v="1"/>
  </r>
  <r>
    <x v="132"/>
    <s v="asahanmeja826kotakmotif"/>
    <s v="Asahan Meja 826 kotak motif"/>
    <n v="24"/>
    <s v="180 pc"/>
    <n v="24"/>
    <m/>
    <s v=""/>
    <m/>
    <s v=""/>
    <m/>
    <s v=""/>
    <m/>
    <s v=""/>
    <m/>
    <s v=""/>
    <n v="24"/>
    <n v="24"/>
    <n v="24"/>
    <n v="24"/>
  </r>
  <r>
    <x v="133"/>
    <s v="asahanmeja8621dragon"/>
    <s v="Asahan Meja 8621 Dragon"/>
    <n v="6"/>
    <s v="96 pc"/>
    <n v="6"/>
    <m/>
    <s v=""/>
    <m/>
    <s v=""/>
    <m/>
    <s v=""/>
    <m/>
    <s v=""/>
    <m/>
    <s v=""/>
    <n v="6"/>
    <n v="6"/>
    <n v="6"/>
    <n v="6"/>
  </r>
  <r>
    <x v="134"/>
    <s v="asahanmeja8808ablk"/>
    <s v="Asahan Meja 8808A blk"/>
    <n v="1"/>
    <s v="120 pc"/>
    <n v="1"/>
    <m/>
    <s v=""/>
    <m/>
    <s v=""/>
    <m/>
    <s v=""/>
    <m/>
    <s v=""/>
    <m/>
    <s v=""/>
    <n v="1"/>
    <n v="1"/>
    <n v="1"/>
    <n v="1"/>
  </r>
  <r>
    <x v="135"/>
    <s v="asahanmeja8909"/>
    <s v="Asahan meja 8909"/>
    <n v="1"/>
    <s v="96 PCS"/>
    <n v="1"/>
    <m/>
    <s v=""/>
    <m/>
    <s v=""/>
    <m/>
    <s v=""/>
    <m/>
    <s v=""/>
    <m/>
    <s v=""/>
    <n v="1"/>
    <n v="1"/>
    <n v="1"/>
    <n v="1"/>
  </r>
  <r>
    <x v="136"/>
    <s v="asahanmeja9163"/>
    <s v="Asahan Meja 9163"/>
    <n v="8"/>
    <s v="144 pc"/>
    <n v="8"/>
    <m/>
    <s v=""/>
    <m/>
    <s v=""/>
    <m/>
    <s v=""/>
    <m/>
    <s v=""/>
    <m/>
    <s v=""/>
    <n v="8"/>
    <n v="8"/>
    <n v="8"/>
    <n v="8"/>
  </r>
  <r>
    <x v="137"/>
    <s v="asahanmeja9233"/>
    <s v="Asahan meja 9233"/>
    <n v="16"/>
    <s v="144 pcs"/>
    <n v="16"/>
    <m/>
    <s v=""/>
    <m/>
    <s v=""/>
    <m/>
    <s v=""/>
    <m/>
    <s v=""/>
    <m/>
    <s v=""/>
    <n v="16"/>
    <n v="16"/>
    <n v="16"/>
    <n v="16"/>
  </r>
  <r>
    <x v="138"/>
    <s v="asahanmejaa33"/>
    <s v="Asahan Meja A 33"/>
    <n v="20"/>
    <s v="96 PCS"/>
    <n v="20"/>
    <m/>
    <s v=""/>
    <m/>
    <s v=""/>
    <m/>
    <s v=""/>
    <m/>
    <s v=""/>
    <m/>
    <s v=""/>
    <n v="20"/>
    <n v="20"/>
    <n v="20"/>
    <n v="20"/>
  </r>
  <r>
    <x v="139"/>
    <s v="asahanmejaa002"/>
    <s v="Asahan Meja A002"/>
    <n v="2"/>
    <s v="96 pc"/>
    <n v="2"/>
    <m/>
    <s v=""/>
    <m/>
    <s v=""/>
    <m/>
    <s v=""/>
    <m/>
    <s v=""/>
    <m/>
    <s v=""/>
    <n v="2"/>
    <n v="2"/>
    <n v="2"/>
    <n v="2"/>
  </r>
  <r>
    <x v="140"/>
    <s v="asahanmejacl204"/>
    <s v="Asahan Meja CL 204"/>
    <n v="2"/>
    <s v="120 pc"/>
    <n v="2"/>
    <m/>
    <s v=""/>
    <m/>
    <s v=""/>
    <m/>
    <s v=""/>
    <m/>
    <s v=""/>
    <m/>
    <s v=""/>
    <n v="2"/>
    <n v="2"/>
    <n v="2"/>
    <n v="2"/>
  </r>
  <r>
    <x v="141"/>
    <s v="asahanmejas229egg"/>
    <s v="Asahan Meja S 229 EGG"/>
    <n v="3"/>
    <s v="120 pc"/>
    <n v="3"/>
    <m/>
    <s v=""/>
    <m/>
    <s v=""/>
    <m/>
    <s v=""/>
    <m/>
    <s v=""/>
    <m/>
    <s v=""/>
    <n v="3"/>
    <n v="3"/>
    <n v="3"/>
    <n v="3"/>
  </r>
  <r>
    <x v="142"/>
    <s v="asahanmejas5227"/>
    <s v="Asahan Meja S 5227"/>
    <n v="8"/>
    <s v="120 pc"/>
    <n v="8"/>
    <m/>
    <s v=""/>
    <m/>
    <s v=""/>
    <m/>
    <s v=""/>
    <m/>
    <s v=""/>
    <m/>
    <s v=""/>
    <n v="8"/>
    <n v="8"/>
    <n v="8"/>
    <n v="8"/>
  </r>
  <r>
    <x v="143"/>
    <s v="asahanmejas530"/>
    <s v="Asahan Meja S530"/>
    <n v="2"/>
    <s v="180 pc"/>
    <n v="2"/>
    <m/>
    <s v=""/>
    <m/>
    <s v=""/>
    <m/>
    <s v=""/>
    <m/>
    <s v=""/>
    <m/>
    <s v=""/>
    <n v="2"/>
    <n v="2"/>
    <n v="2"/>
    <n v="2"/>
  </r>
  <r>
    <x v="144"/>
    <s v="asahanmejas558"/>
    <s v="Asahan Meja S558"/>
    <n v="9"/>
    <s v="96 pc"/>
    <n v="9"/>
    <m/>
    <s v=""/>
    <m/>
    <s v=""/>
    <m/>
    <s v=""/>
    <m/>
    <s v=""/>
    <m/>
    <s v=""/>
    <n v="9"/>
    <n v="9"/>
    <n v="9"/>
    <n v="9"/>
  </r>
  <r>
    <x v="145"/>
    <s v="asahanmejasx0057"/>
    <s v="Asahan Meja SX 0057"/>
    <n v="12"/>
    <s v="72 pc"/>
    <n v="12"/>
    <m/>
    <s v=""/>
    <m/>
    <s v=""/>
    <m/>
    <s v=""/>
    <m/>
    <s v=""/>
    <m/>
    <s v=""/>
    <n v="12"/>
    <n v="12"/>
    <n v="12"/>
    <n v="12"/>
  </r>
  <r>
    <x v="146"/>
    <s v="asahanmejatg3081"/>
    <s v="Asahan Meja TG 3081"/>
    <n v="2"/>
    <s v="96 pc"/>
    <n v="2"/>
    <m/>
    <s v=""/>
    <m/>
    <s v=""/>
    <m/>
    <s v=""/>
    <m/>
    <s v=""/>
    <m/>
    <s v=""/>
    <n v="2"/>
    <n v="2"/>
    <n v="2"/>
    <n v="2"/>
  </r>
  <r>
    <x v="147"/>
    <s v="asahanmejaxcs223"/>
    <s v="Asahan Meja XC S223"/>
    <n v="3"/>
    <s v="120 pc"/>
    <n v="3"/>
    <m/>
    <s v=""/>
    <m/>
    <s v=""/>
    <m/>
    <s v=""/>
    <m/>
    <s v=""/>
    <m/>
    <s v=""/>
    <n v="3"/>
    <n v="3"/>
    <n v="3"/>
    <n v="3"/>
  </r>
  <r>
    <x v="148"/>
    <s v="asahanmejaxm8005"/>
    <s v="Asahan Meja XM 8005"/>
    <n v="69"/>
    <s v="120 pc"/>
    <n v="69"/>
    <m/>
    <s v=""/>
    <m/>
    <s v=""/>
    <m/>
    <s v=""/>
    <m/>
    <s v=""/>
    <m/>
    <s v=""/>
    <n v="69"/>
    <n v="69"/>
    <n v="69"/>
    <n v="69"/>
  </r>
  <r>
    <x v="149"/>
    <s v="asahanmono9081x32"/>
    <s v="Asahan Mono 908 (1x32)"/>
    <n v="1"/>
    <s v="40 box"/>
    <n v="1"/>
    <m/>
    <s v=""/>
    <m/>
    <s v=""/>
    <m/>
    <s v=""/>
    <m/>
    <s v=""/>
    <m/>
    <s v=""/>
    <n v="1"/>
    <n v="1"/>
    <n v="1"/>
    <n v="1"/>
  </r>
  <r>
    <x v="150"/>
    <s v="asahanp52748"/>
    <s v="Asahan P 527 (48)"/>
    <n v="1"/>
    <s v="36 box"/>
    <n v="1"/>
    <m/>
    <s v=""/>
    <m/>
    <s v=""/>
    <m/>
    <s v=""/>
    <m/>
    <s v=""/>
    <m/>
    <s v=""/>
    <n v="1"/>
    <n v="1"/>
    <n v="1"/>
    <n v="1"/>
  </r>
  <r>
    <x v="151"/>
    <s v="asahanpayu823"/>
    <s v="Asahan Payu 823"/>
    <n v="5"/>
    <s v="120 BOX"/>
    <n v="5"/>
    <m/>
    <s v=""/>
    <m/>
    <s v=""/>
    <m/>
    <s v=""/>
    <m/>
    <s v=""/>
    <m/>
    <s v=""/>
    <n v="5"/>
    <n v="5"/>
    <n v="5"/>
    <n v="5"/>
  </r>
  <r>
    <x v="152"/>
    <s v="asahanpayu824"/>
    <s v="Asahan Payu 824"/>
    <n v="4"/>
    <s v="120 BOX"/>
    <n v="4"/>
    <m/>
    <s v=""/>
    <m/>
    <s v=""/>
    <m/>
    <s v=""/>
    <m/>
    <s v=""/>
    <m/>
    <s v=""/>
    <n v="4"/>
    <n v="4"/>
    <n v="4"/>
    <n v="4"/>
  </r>
  <r>
    <x v="153"/>
    <s v="asahanpayu825"/>
    <s v="Asahan Payu 825"/>
    <n v="6"/>
    <s v="120 BOX"/>
    <n v="6"/>
    <m/>
    <s v=""/>
    <m/>
    <s v=""/>
    <m/>
    <s v=""/>
    <m/>
    <s v=""/>
    <m/>
    <s v=""/>
    <n v="6"/>
    <n v="6"/>
    <n v="6"/>
    <n v="6"/>
  </r>
  <r>
    <x v="154"/>
    <s v="asahanpayu829"/>
    <s v="Asahan Payu 829"/>
    <n v="4"/>
    <s v="120 BOX"/>
    <n v="4"/>
    <m/>
    <s v=""/>
    <m/>
    <s v=""/>
    <m/>
    <s v=""/>
    <m/>
    <s v=""/>
    <m/>
    <s v=""/>
    <n v="4"/>
    <n v="4"/>
    <n v="4"/>
    <n v="4"/>
  </r>
  <r>
    <x v="155"/>
    <s v="asahanpayu830"/>
    <s v="Asahan Payu 830"/>
    <n v="5"/>
    <s v="120 BOX"/>
    <n v="5"/>
    <m/>
    <s v=""/>
    <m/>
    <s v=""/>
    <m/>
    <s v=""/>
    <m/>
    <s v=""/>
    <m/>
    <s v=""/>
    <n v="5"/>
    <n v="5"/>
    <n v="5"/>
    <n v="5"/>
  </r>
  <r>
    <x v="156"/>
    <s v="asahanpayu835"/>
    <s v="Asahan Payu 835"/>
    <n v="4"/>
    <s v="120 BOX"/>
    <n v="4"/>
    <m/>
    <s v=""/>
    <m/>
    <s v=""/>
    <m/>
    <s v=""/>
    <m/>
    <s v=""/>
    <m/>
    <s v=""/>
    <n v="4"/>
    <n v="4"/>
    <n v="4"/>
    <n v="4"/>
  </r>
  <r>
    <x v="157"/>
    <s v="asahanpayu844"/>
    <s v="Asahan Payu 844"/>
    <n v="6"/>
    <s v="120 BOX"/>
    <n v="6"/>
    <m/>
    <s v=""/>
    <m/>
    <s v=""/>
    <m/>
    <s v=""/>
    <m/>
    <s v=""/>
    <m/>
    <s v=""/>
    <n v="6"/>
    <n v="6"/>
    <n v="6"/>
    <n v="6"/>
  </r>
  <r>
    <x v="158"/>
    <s v="asahanpayu845"/>
    <s v="Asahan Payu 845"/>
    <n v="5"/>
    <s v="120 BOX"/>
    <n v="5"/>
    <m/>
    <s v=""/>
    <m/>
    <s v=""/>
    <m/>
    <s v=""/>
    <m/>
    <s v=""/>
    <m/>
    <s v=""/>
    <n v="5"/>
    <n v="5"/>
    <n v="5"/>
    <n v="5"/>
  </r>
  <r>
    <x v="159"/>
    <s v="asahanpayu846"/>
    <s v="Asahan Payu 846"/>
    <n v="5"/>
    <s v="120 BOX"/>
    <n v="5"/>
    <m/>
    <s v=""/>
    <m/>
    <s v=""/>
    <m/>
    <s v=""/>
    <m/>
    <s v=""/>
    <m/>
    <s v=""/>
    <n v="5"/>
    <n v="5"/>
    <n v="5"/>
    <n v="5"/>
  </r>
  <r>
    <x v="160"/>
    <s v="asahanpayu851"/>
    <s v="Asahan Payu 851"/>
    <n v="6"/>
    <s v="120 BOX"/>
    <n v="6"/>
    <m/>
    <s v=""/>
    <m/>
    <s v=""/>
    <m/>
    <s v=""/>
    <m/>
    <s v=""/>
    <m/>
    <s v=""/>
    <n v="6"/>
    <n v="6"/>
    <n v="6"/>
    <n v="6"/>
  </r>
  <r>
    <x v="161"/>
    <s v="asahanpensilk2177"/>
    <s v="Asahan pensil K 2177"/>
    <n v="136"/>
    <s v="60 ls"/>
    <n v="136"/>
    <m/>
    <s v=""/>
    <m/>
    <s v=""/>
    <m/>
    <s v=""/>
    <m/>
    <s v=""/>
    <m/>
    <s v=""/>
    <n v="136"/>
    <n v="136"/>
    <n v="136"/>
    <n v="136"/>
  </r>
  <r>
    <x v="162"/>
    <s v="asahanpensiltf987"/>
    <s v="Asahan pensil TF 987"/>
    <n v="34"/>
    <s v="36 ls"/>
    <n v="34"/>
    <m/>
    <s v=""/>
    <m/>
    <s v=""/>
    <m/>
    <s v=""/>
    <m/>
    <s v=""/>
    <m/>
    <s v=""/>
    <n v="34"/>
    <n v="34"/>
    <n v="34"/>
    <n v="34"/>
  </r>
  <r>
    <x v="163"/>
    <s v="asahanpot802224"/>
    <s v="Asahan pot 8022 (24)"/>
    <n v="1"/>
    <s v="48 box"/>
    <n v="1"/>
    <m/>
    <s v=""/>
    <m/>
    <s v=""/>
    <m/>
    <s v=""/>
    <m/>
    <s v=""/>
    <m/>
    <s v=""/>
    <n v="1"/>
    <n v="1"/>
    <n v="1"/>
    <n v="1"/>
  </r>
  <r>
    <x v="164"/>
    <s v="asahanpotr300954"/>
    <s v="Asahan pot R 3009 (54) "/>
    <n v="2"/>
    <s v="40 pot"/>
    <n v="2"/>
    <m/>
    <s v=""/>
    <m/>
    <s v=""/>
    <m/>
    <s v=""/>
    <m/>
    <s v=""/>
    <m/>
    <s v=""/>
    <n v="2"/>
    <n v="2"/>
    <n v="2"/>
    <n v="2"/>
  </r>
  <r>
    <x v="165"/>
    <s v="asahanr602448"/>
    <s v="Asahan R 6024 (48)"/>
    <n v="1"/>
    <s v="40 box"/>
    <n v="1"/>
    <m/>
    <s v=""/>
    <m/>
    <s v=""/>
    <m/>
    <s v=""/>
    <m/>
    <s v=""/>
    <m/>
    <s v=""/>
    <n v="1"/>
    <n v="1"/>
    <n v="1"/>
    <n v="1"/>
  </r>
  <r>
    <x v="166"/>
    <s v="asahanrc6008"/>
    <s v="Asahan RC 6008"/>
    <n v="23"/>
    <s v="128 ls"/>
    <n v="23"/>
    <m/>
    <s v=""/>
    <m/>
    <s v=""/>
    <m/>
    <s v=""/>
    <m/>
    <s v=""/>
    <m/>
    <s v=""/>
    <n v="23"/>
    <n v="23"/>
    <n v="23"/>
    <n v="23"/>
  </r>
  <r>
    <x v="167"/>
    <s v="asahanrc8042"/>
    <s v="Asahan RC 8042"/>
    <n v="4"/>
    <s v="24 box"/>
    <n v="4"/>
    <m/>
    <s v=""/>
    <m/>
    <s v=""/>
    <m/>
    <s v=""/>
    <m/>
    <s v=""/>
    <m/>
    <s v=""/>
    <n v="4"/>
    <n v="4"/>
    <n v="4"/>
    <n v="4"/>
  </r>
  <r>
    <x v="168"/>
    <s v="asahanrc80602h24"/>
    <s v="Asahan RC 8060/ 2H (24)"/>
    <n v="2"/>
    <s v="48 box"/>
    <n v="2"/>
    <m/>
    <s v=""/>
    <m/>
    <s v=""/>
    <m/>
    <s v=""/>
    <m/>
    <s v=""/>
    <m/>
    <s v=""/>
    <n v="2"/>
    <n v="2"/>
    <n v="2"/>
    <n v="2"/>
  </r>
  <r>
    <x v="169"/>
    <s v="asahanrc84724"/>
    <s v="Asahan RC 847 (24)"/>
    <n v="3"/>
    <s v="48 box"/>
    <n v="3"/>
    <m/>
    <s v=""/>
    <m/>
    <s v=""/>
    <m/>
    <s v=""/>
    <m/>
    <s v=""/>
    <m/>
    <s v=""/>
    <n v="3"/>
    <n v="3"/>
    <n v="3"/>
    <n v="3"/>
  </r>
  <r>
    <x v="170"/>
    <s v="asahanremcai894"/>
    <s v="Asahan Remcai 894"/>
    <n v="2"/>
    <s v="96 ls"/>
    <n v="2"/>
    <m/>
    <s v=""/>
    <m/>
    <s v=""/>
    <m/>
    <s v=""/>
    <m/>
    <s v=""/>
    <m/>
    <s v=""/>
    <n v="2"/>
    <n v="2"/>
    <n v="2"/>
    <n v="2"/>
  </r>
  <r>
    <x v="171"/>
    <s v="asahanremcairc6016"/>
    <s v="Asahan Remcai RC 6016"/>
    <n v="5"/>
    <s v="96 ls"/>
    <n v="5"/>
    <m/>
    <s v=""/>
    <m/>
    <s v=""/>
    <m/>
    <s v=""/>
    <m/>
    <s v=""/>
    <m/>
    <s v=""/>
    <n v="5"/>
    <n v="5"/>
    <n v="5"/>
    <n v="5"/>
  </r>
  <r>
    <x v="172"/>
    <s v="asahanremcairc700"/>
    <s v="Asahan Remcai RC 700"/>
    <n v="4"/>
    <s v="128 ls"/>
    <n v="4"/>
    <m/>
    <s v=""/>
    <m/>
    <s v=""/>
    <m/>
    <s v=""/>
    <m/>
    <s v=""/>
    <m/>
    <s v=""/>
    <n v="4"/>
    <n v="4"/>
    <n v="4"/>
    <n v="4"/>
  </r>
  <r>
    <x v="173"/>
    <s v="asahansc6023"/>
    <s v="Asahan SC 6023"/>
    <n v="38"/>
    <s v="72 ls"/>
    <n v="37"/>
    <n v="37"/>
    <n v="-1"/>
    <m/>
    <s v=""/>
    <m/>
    <s v=""/>
    <m/>
    <s v=""/>
    <m/>
    <s v=""/>
    <n v="37"/>
    <n v="37"/>
    <n v="37"/>
    <n v="37"/>
  </r>
  <r>
    <x v="174"/>
    <s v="asahansc6029"/>
    <s v="Asahan SC 6029"/>
    <n v="1"/>
    <s v="40 ls"/>
    <n v="1"/>
    <m/>
    <s v=""/>
    <m/>
    <s v=""/>
    <m/>
    <s v=""/>
    <m/>
    <s v=""/>
    <m/>
    <s v=""/>
    <n v="1"/>
    <n v="1"/>
    <n v="1"/>
    <n v="1"/>
  </r>
  <r>
    <x v="175"/>
    <s v="asahansc60292h48"/>
    <s v="Asahan SC 6029/ 2H (48)"/>
    <n v="1"/>
    <s v="24 box"/>
    <n v="1"/>
    <m/>
    <s v=""/>
    <m/>
    <s v=""/>
    <m/>
    <s v=""/>
    <m/>
    <s v=""/>
    <m/>
    <s v=""/>
    <n v="1"/>
    <n v="1"/>
    <n v="1"/>
    <n v="1"/>
  </r>
  <r>
    <x v="176"/>
    <s v="asahansc62148"/>
    <s v="Asahan SC 621 (48)"/>
    <n v="5"/>
    <s v="24 box"/>
    <n v="5"/>
    <m/>
    <s v=""/>
    <m/>
    <s v=""/>
    <m/>
    <s v=""/>
    <m/>
    <s v=""/>
    <m/>
    <s v=""/>
    <n v="5"/>
    <n v="5"/>
    <n v="5"/>
    <n v="5"/>
  </r>
  <r>
    <x v="177"/>
    <s v="asahansh20324"/>
    <s v="Asahan SH 203 (24)"/>
    <n v="19"/>
    <s v="120 pot"/>
    <n v="19"/>
    <m/>
    <s v=""/>
    <m/>
    <s v=""/>
    <m/>
    <s v=""/>
    <m/>
    <s v=""/>
    <m/>
    <s v=""/>
    <n v="19"/>
    <n v="19"/>
    <n v="19"/>
    <n v="19"/>
  </r>
  <r>
    <x v="178"/>
    <s v="asahansh324jos48"/>
    <s v="Asahan SH 324 jos (48)"/>
    <n v="4"/>
    <s v="90 pot"/>
    <n v="4"/>
    <m/>
    <s v=""/>
    <m/>
    <s v=""/>
    <m/>
    <s v=""/>
    <m/>
    <s v=""/>
    <m/>
    <s v=""/>
    <n v="4"/>
    <n v="4"/>
    <n v="4"/>
    <n v="4"/>
  </r>
  <r>
    <x v="179"/>
    <s v="asahansh6512ovalapplebear1box=20"/>
    <s v="Asahan SH 6512 oval Apple Bear (1 box=20)"/>
    <n v="1"/>
    <s v="480 pc"/>
    <n v="1"/>
    <m/>
    <s v=""/>
    <m/>
    <s v=""/>
    <m/>
    <s v=""/>
    <m/>
    <s v=""/>
    <m/>
    <s v=""/>
    <n v="1"/>
    <n v="1"/>
    <n v="1"/>
    <n v="1"/>
  </r>
  <r>
    <x v="180"/>
    <s v="asahansp720tabungcoller1x24"/>
    <s v="Asahan SP-720 Tabung Coller (1x24)"/>
    <n v="4"/>
    <s v="60 ls"/>
    <n v="4"/>
    <m/>
    <s v=""/>
    <m/>
    <s v=""/>
    <m/>
    <s v=""/>
    <m/>
    <s v=""/>
    <m/>
    <s v=""/>
    <n v="4"/>
    <n v="4"/>
    <n v="4"/>
    <n v="4"/>
  </r>
  <r>
    <x v="181"/>
    <s v="asahansr870b72"/>
    <s v="Asahan SR 870B (72)"/>
    <n v="4"/>
    <s v="72 box"/>
    <n v="4"/>
    <m/>
    <s v=""/>
    <m/>
    <s v=""/>
    <m/>
    <s v=""/>
    <m/>
    <s v=""/>
    <m/>
    <s v=""/>
    <n v="4"/>
    <n v="4"/>
    <n v="4"/>
    <n v="4"/>
  </r>
  <r>
    <x v="182"/>
    <s v="asahant334smile60pc"/>
    <s v="Asahan T334 Smile (60 pc)"/>
    <n v="2"/>
    <s v="36 pot"/>
    <n v="2"/>
    <m/>
    <s v=""/>
    <m/>
    <s v=""/>
    <m/>
    <s v=""/>
    <m/>
    <s v=""/>
    <m/>
    <s v=""/>
    <n v="2"/>
    <n v="2"/>
    <n v="2"/>
    <n v="2"/>
  </r>
  <r>
    <x v="183"/>
    <s v="asahantabung23124"/>
    <s v="Asahan Tabung 231 (24)"/>
    <n v="58"/>
    <s v="120 BOX"/>
    <n v="58"/>
    <m/>
    <s v=""/>
    <m/>
    <s v=""/>
    <m/>
    <s v=""/>
    <m/>
    <s v=""/>
    <m/>
    <s v=""/>
    <n v="58"/>
    <n v="58"/>
    <n v="58"/>
    <n v="58"/>
  </r>
  <r>
    <x v="184"/>
    <s v="asahantabungsp8865ikan"/>
    <s v="Asahan tabung SP 8865 Ikan"/>
    <n v="8"/>
    <s v="45 box x 48 pc"/>
    <n v="8"/>
    <m/>
    <s v=""/>
    <m/>
    <s v=""/>
    <m/>
    <s v=""/>
    <m/>
    <s v=""/>
    <m/>
    <s v=""/>
    <n v="8"/>
    <n v="8"/>
    <n v="8"/>
    <n v="8"/>
  </r>
  <r>
    <x v="185"/>
    <s v="asahantashpotter378e48"/>
    <s v="Asahan Tas H Potter 378 E (48)"/>
    <n v="1"/>
    <s v="58 box"/>
    <n v="1"/>
    <m/>
    <s v=""/>
    <m/>
    <s v=""/>
    <m/>
    <s v=""/>
    <m/>
    <s v=""/>
    <m/>
    <s v=""/>
    <n v="1"/>
    <n v="1"/>
    <n v="1"/>
    <n v="1"/>
  </r>
  <r>
    <x v="186"/>
    <s v="asahanthomastabung9938"/>
    <s v="Asahan Thomas tabung 9938"/>
    <n v="2"/>
    <s v="150 box"/>
    <n v="2"/>
    <m/>
    <s v=""/>
    <m/>
    <s v=""/>
    <m/>
    <s v=""/>
    <m/>
    <s v=""/>
    <m/>
    <s v=""/>
    <n v="2"/>
    <n v="2"/>
    <n v="2"/>
    <n v="2"/>
  </r>
  <r>
    <x v="187"/>
    <s v="asahantiko0531"/>
    <s v="Asahan Tiko 0531"/>
    <n v="3"/>
    <s v="720 PCS"/>
    <n v="3"/>
    <m/>
    <s v=""/>
    <m/>
    <s v=""/>
    <m/>
    <s v=""/>
    <m/>
    <s v=""/>
    <m/>
    <s v=""/>
    <n v="3"/>
    <n v="3"/>
    <n v="3"/>
    <n v="3"/>
  </r>
  <r>
    <x v="188"/>
    <s v="asahantiko54424"/>
    <s v="Asahan Tiko 544 (24)"/>
    <n v="1"/>
    <s v="20 box"/>
    <n v="1"/>
    <m/>
    <s v=""/>
    <m/>
    <s v=""/>
    <m/>
    <s v=""/>
    <m/>
    <s v=""/>
    <m/>
    <s v=""/>
    <n v="1"/>
    <n v="1"/>
    <n v="1"/>
    <n v="1"/>
  </r>
  <r>
    <x v="189"/>
    <s v="asahantopily80436"/>
    <s v="Asahan Topi LY-804 (36)"/>
    <n v="8"/>
    <s v="48 ls"/>
    <n v="8"/>
    <m/>
    <s v=""/>
    <m/>
    <s v=""/>
    <m/>
    <s v=""/>
    <m/>
    <s v=""/>
    <m/>
    <s v=""/>
    <n v="8"/>
    <n v="8"/>
    <n v="8"/>
    <n v="8"/>
  </r>
  <r>
    <x v="190"/>
    <s v="asahantoples50"/>
    <s v="Asahan Toples (50)"/>
    <n v="3"/>
    <s v="2400 pc"/>
    <n v="3"/>
    <m/>
    <s v=""/>
    <m/>
    <s v=""/>
    <m/>
    <s v=""/>
    <m/>
    <s v=""/>
    <m/>
    <s v=""/>
    <n v="3"/>
    <n v="3"/>
    <n v="3"/>
    <n v="3"/>
  </r>
  <r>
    <x v="191"/>
    <s v="asahantoplesgolden24"/>
    <s v="Asahan Toples Golden (24)"/>
    <n v="10"/>
    <s v="144 BOX"/>
    <n v="9"/>
    <n v="9"/>
    <n v="-1"/>
    <m/>
    <s v=""/>
    <m/>
    <s v=""/>
    <m/>
    <s v=""/>
    <m/>
    <s v=""/>
    <n v="9"/>
    <n v="9"/>
    <n v="9"/>
    <n v="9"/>
  </r>
  <r>
    <x v="192"/>
    <s v="asahantoplestpl527"/>
    <s v="Asahan Toples TPL 5-27"/>
    <n v="22"/>
    <s v="80 box"/>
    <n v="22"/>
    <m/>
    <s v=""/>
    <m/>
    <s v=""/>
    <m/>
    <s v=""/>
    <m/>
    <s v=""/>
    <m/>
    <s v=""/>
    <n v="22"/>
    <n v="22"/>
    <n v="22"/>
    <n v="22"/>
  </r>
  <r>
    <x v="193"/>
    <s v="asahantr340gs34024"/>
    <s v="Asahan TR 340/ GS 340 (24)"/>
    <n v="10"/>
    <s v="60 box"/>
    <n v="10"/>
    <m/>
    <s v=""/>
    <m/>
    <s v=""/>
    <m/>
    <s v=""/>
    <m/>
    <s v=""/>
    <m/>
    <s v=""/>
    <n v="10"/>
    <n v="10"/>
    <n v="10"/>
    <n v="10"/>
  </r>
  <r>
    <x v="194"/>
    <s v="asahantr37248"/>
    <s v="Asahan TR 372 (48)"/>
    <n v="1"/>
    <s v="17 box"/>
    <n v="1"/>
    <m/>
    <s v=""/>
    <m/>
    <s v=""/>
    <m/>
    <s v=""/>
    <m/>
    <s v=""/>
    <m/>
    <s v=""/>
    <n v="1"/>
    <n v="1"/>
    <n v="1"/>
    <n v="1"/>
  </r>
  <r>
    <x v="195"/>
    <s v="asahantr385hippo54"/>
    <s v="Asahan TR 385 Hippo (54)"/>
    <n v="4"/>
    <s v="60 BOX)"/>
    <n v="4"/>
    <m/>
    <s v=""/>
    <m/>
    <s v=""/>
    <m/>
    <s v=""/>
    <m/>
    <s v=""/>
    <m/>
    <s v=""/>
    <n v="4"/>
    <n v="4"/>
    <n v="4"/>
    <n v="4"/>
  </r>
  <r>
    <x v="196"/>
    <s v="asahantt90660"/>
    <s v="Asahan TT 906 (60)"/>
    <n v="4"/>
    <s v="48 box"/>
    <n v="4"/>
    <m/>
    <s v=""/>
    <m/>
    <s v=""/>
    <m/>
    <s v=""/>
    <m/>
    <s v=""/>
    <m/>
    <s v=""/>
    <n v="4"/>
    <n v="4"/>
    <n v="4"/>
    <n v="4"/>
  </r>
  <r>
    <x v="197"/>
    <s v="asahantt91048"/>
    <s v="Asahan TT 910 (48)"/>
    <n v="8"/>
    <s v="48 box"/>
    <n v="8"/>
    <m/>
    <s v=""/>
    <m/>
    <s v=""/>
    <m/>
    <s v=""/>
    <m/>
    <s v=""/>
    <m/>
    <s v=""/>
    <n v="8"/>
    <n v="8"/>
    <n v="8"/>
    <n v="8"/>
  </r>
  <r>
    <x v="198"/>
    <s v="asahanttx81512"/>
    <s v="Asahan TTX-815 (12)"/>
    <n v="3"/>
    <s v="72 ls"/>
    <n v="3"/>
    <m/>
    <s v=""/>
    <m/>
    <s v=""/>
    <m/>
    <s v=""/>
    <m/>
    <s v=""/>
    <m/>
    <s v=""/>
    <n v="3"/>
    <n v="3"/>
    <n v="3"/>
    <n v="3"/>
  </r>
  <r>
    <x v="199"/>
    <s v="asahantx819tikus24"/>
    <s v="Asahan TX-819 tikus (24)"/>
    <n v="2"/>
    <s v="96 ls"/>
    <n v="2"/>
    <m/>
    <s v=""/>
    <m/>
    <s v=""/>
    <m/>
    <s v=""/>
    <m/>
    <s v=""/>
    <m/>
    <s v=""/>
    <n v="2"/>
    <n v="2"/>
    <n v="2"/>
    <n v="2"/>
  </r>
  <r>
    <x v="200"/>
    <s v="asahanxl376aircraft36"/>
    <s v="Asahan XL 376 aircraft (36)"/>
    <n v="3"/>
    <s v="72 box"/>
    <n v="3"/>
    <m/>
    <s v=""/>
    <m/>
    <s v=""/>
    <m/>
    <s v=""/>
    <m/>
    <s v=""/>
    <m/>
    <s v=""/>
    <n v="3"/>
    <n v="3"/>
    <n v="3"/>
    <n v="3"/>
  </r>
  <r>
    <x v="201"/>
    <s v="asahany8189"/>
    <s v="Asahan Y 8189"/>
    <n v="1"/>
    <s v="36 box"/>
    <n v="1"/>
    <m/>
    <s v=""/>
    <m/>
    <s v=""/>
    <m/>
    <s v=""/>
    <m/>
    <s v=""/>
    <m/>
    <s v=""/>
    <n v="1"/>
    <n v="1"/>
    <n v="1"/>
    <n v="1"/>
  </r>
  <r>
    <x v="202"/>
    <s v="balonbl10010"/>
    <s v="Balon BL 10010"/>
    <n v="8"/>
    <n v="100"/>
    <n v="8"/>
    <m/>
    <s v=""/>
    <m/>
    <s v=""/>
    <m/>
    <s v=""/>
    <m/>
    <s v=""/>
    <m/>
    <s v=""/>
    <n v="8"/>
    <n v="8"/>
    <n v="8"/>
    <n v="8"/>
  </r>
  <r>
    <x v="203"/>
    <s v="balonbl100178mp"/>
    <s v="Balon BL 100178 M/ P"/>
    <n v="23"/>
    <n v="100"/>
    <n v="23"/>
    <m/>
    <s v=""/>
    <m/>
    <s v=""/>
    <m/>
    <s v=""/>
    <m/>
    <s v=""/>
    <m/>
    <s v=""/>
    <n v="23"/>
    <n v="23"/>
    <n v="23"/>
    <n v="23"/>
  </r>
  <r>
    <x v="204"/>
    <s v="balonbl100192"/>
    <s v="Balon BL 100192"/>
    <n v="1"/>
    <n v="100"/>
    <n v="1"/>
    <m/>
    <s v=""/>
    <m/>
    <s v=""/>
    <m/>
    <s v=""/>
    <m/>
    <s v=""/>
    <m/>
    <s v=""/>
    <n v="1"/>
    <n v="1"/>
    <n v="1"/>
    <n v="1"/>
  </r>
  <r>
    <x v="205"/>
    <s v="balonbl1002"/>
    <s v="Balon BL 1002"/>
    <n v="13"/>
    <n v="100"/>
    <n v="13"/>
    <m/>
    <s v=""/>
    <m/>
    <s v=""/>
    <m/>
    <s v=""/>
    <m/>
    <s v=""/>
    <m/>
    <s v=""/>
    <n v="13"/>
    <n v="13"/>
    <n v="13"/>
    <n v="13"/>
  </r>
  <r>
    <x v="206"/>
    <s v="balonbl10022"/>
    <s v="Balon BL 10022"/>
    <n v="5"/>
    <n v="100"/>
    <n v="5"/>
    <m/>
    <s v=""/>
    <m/>
    <s v=""/>
    <m/>
    <s v=""/>
    <m/>
    <s v=""/>
    <m/>
    <s v=""/>
    <n v="5"/>
    <n v="5"/>
    <n v="5"/>
    <n v="5"/>
  </r>
  <r>
    <x v="207"/>
    <s v="balonbl10023"/>
    <s v="Balon BL 10023"/>
    <n v="16"/>
    <n v="100"/>
    <n v="16"/>
    <m/>
    <s v=""/>
    <m/>
    <s v=""/>
    <m/>
    <s v=""/>
    <m/>
    <s v=""/>
    <m/>
    <s v=""/>
    <n v="16"/>
    <n v="16"/>
    <n v="16"/>
    <n v="16"/>
  </r>
  <r>
    <x v="208"/>
    <s v="balonbl10025"/>
    <s v="Balon BL 10025"/>
    <n v="10"/>
    <n v="100"/>
    <n v="9"/>
    <n v="9"/>
    <n v="-1"/>
    <m/>
    <s v=""/>
    <m/>
    <s v=""/>
    <m/>
    <s v=""/>
    <m/>
    <s v=""/>
    <n v="9"/>
    <n v="9"/>
    <n v="9"/>
    <n v="9"/>
  </r>
  <r>
    <x v="209"/>
    <s v="balonbl1003"/>
    <s v="Balon BL 1003"/>
    <n v="11"/>
    <n v="100"/>
    <n v="11"/>
    <m/>
    <s v=""/>
    <m/>
    <s v=""/>
    <m/>
    <s v=""/>
    <m/>
    <s v=""/>
    <m/>
    <s v=""/>
    <n v="11"/>
    <n v="11"/>
    <n v="11"/>
    <n v="11"/>
  </r>
  <r>
    <x v="210"/>
    <s v="balonbl1005"/>
    <s v="Balon BL 1005"/>
    <n v="10"/>
    <n v="100"/>
    <n v="10"/>
    <m/>
    <s v=""/>
    <m/>
    <s v=""/>
    <m/>
    <s v=""/>
    <m/>
    <s v=""/>
    <m/>
    <s v=""/>
    <n v="10"/>
    <n v="10"/>
    <n v="10"/>
    <n v="10"/>
  </r>
  <r>
    <x v="211"/>
    <s v="balonbl1006"/>
    <s v="Balon BL 1006"/>
    <n v="9"/>
    <n v="100"/>
    <n v="9"/>
    <m/>
    <s v=""/>
    <m/>
    <s v=""/>
    <m/>
    <s v=""/>
    <m/>
    <s v=""/>
    <m/>
    <s v=""/>
    <n v="9"/>
    <n v="9"/>
    <n v="9"/>
    <n v="9"/>
  </r>
  <r>
    <x v="212"/>
    <s v="balonbl1007"/>
    <s v="Balon BL 1007"/>
    <n v="10"/>
    <n v="100"/>
    <n v="10"/>
    <m/>
    <s v=""/>
    <m/>
    <s v=""/>
    <m/>
    <s v=""/>
    <m/>
    <s v=""/>
    <m/>
    <s v=""/>
    <n v="10"/>
    <n v="10"/>
    <n v="10"/>
    <n v="10"/>
  </r>
  <r>
    <x v="213"/>
    <s v="balonbl1008"/>
    <s v="Balon BL 1008"/>
    <n v="7"/>
    <n v="100"/>
    <n v="7"/>
    <m/>
    <s v=""/>
    <m/>
    <s v=""/>
    <m/>
    <s v=""/>
    <m/>
    <s v=""/>
    <m/>
    <s v=""/>
    <n v="7"/>
    <n v="7"/>
    <n v="7"/>
    <n v="7"/>
  </r>
  <r>
    <x v="214"/>
    <s v="balonbl10082"/>
    <s v="Balon BL 10082"/>
    <n v="11"/>
    <n v="100"/>
    <n v="11"/>
    <m/>
    <s v=""/>
    <m/>
    <s v=""/>
    <m/>
    <s v=""/>
    <m/>
    <s v=""/>
    <m/>
    <s v=""/>
    <n v="11"/>
    <n v="11"/>
    <n v="11"/>
    <n v="11"/>
  </r>
  <r>
    <x v="215"/>
    <s v="balonbl1009"/>
    <s v="Balon BL 1009"/>
    <n v="8"/>
    <n v="100"/>
    <n v="8"/>
    <m/>
    <s v=""/>
    <m/>
    <s v=""/>
    <m/>
    <s v=""/>
    <m/>
    <s v=""/>
    <m/>
    <s v=""/>
    <n v="8"/>
    <n v="8"/>
    <n v="8"/>
    <n v="8"/>
  </r>
  <r>
    <x v="216"/>
    <s v="balonbl10092"/>
    <s v="Balon BL 10092"/>
    <n v="6"/>
    <n v="100"/>
    <n v="6"/>
    <m/>
    <s v=""/>
    <m/>
    <s v=""/>
    <m/>
    <s v=""/>
    <m/>
    <s v=""/>
    <m/>
    <s v=""/>
    <n v="6"/>
    <n v="6"/>
    <n v="6"/>
    <n v="6"/>
  </r>
  <r>
    <x v="217"/>
    <s v="balonbulanbintangbl1808"/>
    <s v="Balon Bulan bintang BL 1808"/>
    <n v="1"/>
    <n v="100"/>
    <n v="1"/>
    <m/>
    <s v=""/>
    <m/>
    <s v=""/>
    <m/>
    <s v=""/>
    <m/>
    <s v=""/>
    <m/>
    <s v=""/>
    <n v="1"/>
    <n v="1"/>
    <n v="1"/>
    <n v="1"/>
  </r>
  <r>
    <x v="218"/>
    <s v="balonfsbintangbulanm12"/>
    <s v="Balon FS Bintang Bulan M12"/>
    <n v="1"/>
    <s v="50 PAK"/>
    <n v="1"/>
    <m/>
    <s v=""/>
    <m/>
    <s v=""/>
    <m/>
    <s v=""/>
    <m/>
    <s v=""/>
    <m/>
    <s v=""/>
    <n v="1"/>
    <n v="1"/>
    <n v="1"/>
    <n v="1"/>
  </r>
  <r>
    <x v="219"/>
    <s v="balonfscupcakelkf3200m16"/>
    <s v="Balon FS Cupcake LKF 3200 M 16"/>
    <n v="11"/>
    <n v="50"/>
    <n v="11"/>
    <m/>
    <s v=""/>
    <m/>
    <s v=""/>
    <m/>
    <s v=""/>
    <m/>
    <s v=""/>
    <m/>
    <s v=""/>
    <n v="11"/>
    <n v="11"/>
    <n v="11"/>
    <n v="11"/>
  </r>
  <r>
    <x v="220"/>
    <s v="balonfspolkadotlkf3200pp"/>
    <s v="Balon FS polkadot LKF 3200 PP"/>
    <m/>
    <s v="50 PAK"/>
    <n v="2"/>
    <m/>
    <s v=""/>
    <n v="2"/>
    <n v="2"/>
    <m/>
    <s v=""/>
    <m/>
    <s v=""/>
    <m/>
    <s v=""/>
    <n v="0"/>
    <n v="2"/>
    <n v="2"/>
    <n v="2"/>
  </r>
  <r>
    <x v="221"/>
    <s v="balonfspolkadotlkf3200pw"/>
    <s v="Balon FS polkadot LKF 3200 PW"/>
    <n v="4"/>
    <s v="50 pk"/>
    <n v="4"/>
    <m/>
    <s v=""/>
    <m/>
    <s v=""/>
    <m/>
    <s v=""/>
    <m/>
    <s v=""/>
    <m/>
    <s v=""/>
    <n v="4"/>
    <n v="4"/>
    <n v="4"/>
    <n v="4"/>
  </r>
  <r>
    <x v="222"/>
    <s v="balonjumbolj1836"/>
    <s v="Balon Jumbo LJ 1836"/>
    <m/>
    <s v="50 PAK"/>
    <n v="2"/>
    <m/>
    <s v=""/>
    <n v="2"/>
    <n v="2"/>
    <m/>
    <s v=""/>
    <m/>
    <s v=""/>
    <m/>
    <s v=""/>
    <n v="0"/>
    <n v="2"/>
    <n v="2"/>
    <n v="2"/>
  </r>
  <r>
    <x v="223"/>
    <s v="balonlmp2200"/>
    <s v="Balon LMP 2200"/>
    <n v="6"/>
    <s v="60 pc"/>
    <n v="6"/>
    <m/>
    <s v=""/>
    <m/>
    <s v=""/>
    <m/>
    <s v=""/>
    <m/>
    <s v=""/>
    <m/>
    <s v=""/>
    <n v="6"/>
    <n v="6"/>
    <n v="6"/>
    <n v="6"/>
  </r>
  <r>
    <x v="224"/>
    <s v="balonmacaronlkm2200"/>
    <s v="Balon Macaron LKM 2200"/>
    <m/>
    <s v="60 PAK"/>
    <n v="2"/>
    <m/>
    <s v=""/>
    <n v="2"/>
    <n v="2"/>
    <m/>
    <s v=""/>
    <m/>
    <s v=""/>
    <m/>
    <s v=""/>
    <n v="0"/>
    <n v="2"/>
    <n v="2"/>
    <n v="2"/>
  </r>
  <r>
    <x v="225"/>
    <s v="balonmetaliklmp2800"/>
    <s v="Balon metalik LMP 2800"/>
    <n v="5"/>
    <s v="50 PAK"/>
    <n v="6"/>
    <n v="4"/>
    <n v="-1"/>
    <n v="6"/>
    <n v="2"/>
    <m/>
    <s v=""/>
    <m/>
    <s v=""/>
    <m/>
    <s v=""/>
    <n v="4"/>
    <n v="6"/>
    <n v="6"/>
    <n v="6"/>
  </r>
  <r>
    <x v="226"/>
    <s v="balonmetalikyoeker20"/>
    <s v="Balon metalik Yoeker (20)"/>
    <n v="37"/>
    <s v="100 Disp"/>
    <n v="37"/>
    <m/>
    <s v=""/>
    <m/>
    <s v=""/>
    <m/>
    <s v=""/>
    <m/>
    <s v=""/>
    <m/>
    <s v=""/>
    <n v="37"/>
    <n v="37"/>
    <n v="37"/>
    <n v="37"/>
  </r>
  <r>
    <x v="227"/>
    <s v="balonmickeykcl20"/>
    <s v="Balon mickey Kcl (20)"/>
    <n v="4"/>
    <s v="150 Disp"/>
    <n v="4"/>
    <m/>
    <s v=""/>
    <m/>
    <s v=""/>
    <m/>
    <s v=""/>
    <m/>
    <s v=""/>
    <m/>
    <s v=""/>
    <n v="4"/>
    <n v="4"/>
    <n v="4"/>
    <n v="4"/>
  </r>
  <r>
    <x v="228"/>
    <s v="balontatasuryaks1222"/>
    <s v="Balon Tata Surya KS 1222"/>
    <n v="8"/>
    <s v="80 pk"/>
    <n v="8"/>
    <m/>
    <s v=""/>
    <m/>
    <s v=""/>
    <m/>
    <s v=""/>
    <m/>
    <s v=""/>
    <m/>
    <s v=""/>
    <n v="8"/>
    <n v="8"/>
    <n v="8"/>
    <n v="8"/>
  </r>
  <r>
    <x v="229"/>
    <s v="balonzodiak2260"/>
    <s v="Balon Zodiak 2260"/>
    <n v="1"/>
    <s v="80 pk"/>
    <n v="1"/>
    <m/>
    <s v=""/>
    <m/>
    <s v=""/>
    <m/>
    <s v=""/>
    <m/>
    <s v=""/>
    <m/>
    <s v=""/>
    <n v="1"/>
    <n v="1"/>
    <n v="1"/>
    <n v="1"/>
  </r>
  <r>
    <x v="230"/>
    <s v="bandokingrajamixgoldsilver"/>
    <s v="Bando King (Raja) mix gold/ silver"/>
    <n v="2"/>
    <s v="1000 pc"/>
    <n v="2"/>
    <m/>
    <s v=""/>
    <m/>
    <s v=""/>
    <m/>
    <s v=""/>
    <m/>
    <s v=""/>
    <m/>
    <s v=""/>
    <n v="2"/>
    <n v="2"/>
    <n v="2"/>
    <n v="2"/>
  </r>
  <r>
    <x v="231"/>
    <s v="bandokingratugold"/>
    <s v="Bando King (Ratu) gold"/>
    <n v="2"/>
    <s v="600 pc"/>
    <n v="2"/>
    <m/>
    <s v=""/>
    <m/>
    <s v=""/>
    <m/>
    <s v=""/>
    <m/>
    <s v=""/>
    <m/>
    <s v=""/>
    <n v="2"/>
    <n v="2"/>
    <n v="2"/>
    <n v="2"/>
  </r>
  <r>
    <x v="232"/>
    <s v="bannerballetb312bs"/>
    <s v="Banner Ballet B312 BS"/>
    <n v="1"/>
    <s v="400 pc"/>
    <n v="1"/>
    <m/>
    <s v=""/>
    <m/>
    <s v=""/>
    <m/>
    <s v=""/>
    <m/>
    <s v=""/>
    <m/>
    <s v=""/>
    <n v="1"/>
    <n v="1"/>
    <n v="1"/>
    <n v="1"/>
  </r>
  <r>
    <x v="233"/>
    <s v="bensia03lm46202"/>
    <s v="Bensia 03LM4 (6202)"/>
    <n v="35"/>
    <s v="48 BOX (42)"/>
    <n v="35"/>
    <m/>
    <s v=""/>
    <m/>
    <s v=""/>
    <m/>
    <s v=""/>
    <m/>
    <s v=""/>
    <m/>
    <s v=""/>
    <n v="35"/>
    <n v="35"/>
    <n v="35"/>
    <n v="35"/>
  </r>
  <r>
    <x v="234"/>
    <s v="bensia04lm15921"/>
    <s v="Bensia 04LM1 (5921"/>
    <n v="29"/>
    <s v="48 BOX (50)"/>
    <n v="29"/>
    <m/>
    <s v=""/>
    <m/>
    <s v=""/>
    <m/>
    <s v=""/>
    <m/>
    <s v=""/>
    <m/>
    <s v=""/>
    <n v="29"/>
    <n v="29"/>
    <n v="29"/>
    <n v="29"/>
  </r>
  <r>
    <x v="235"/>
    <s v="bensia05lm26021"/>
    <s v="Bensia 05LM2 (6021)"/>
    <n v="27"/>
    <s v="48 BOX (42)"/>
    <n v="27"/>
    <m/>
    <s v=""/>
    <m/>
    <s v=""/>
    <m/>
    <s v=""/>
    <m/>
    <s v=""/>
    <m/>
    <s v=""/>
    <n v="27"/>
    <n v="27"/>
    <n v="27"/>
    <n v="27"/>
  </r>
  <r>
    <x v="236"/>
    <s v="bensia06lmh4m3hatimetalikpendek"/>
    <s v="Bensia 06 LMH 4M-3 Hati metalik pendek"/>
    <n v="8"/>
    <s v="1152 pc"/>
    <n v="8"/>
    <m/>
    <s v=""/>
    <m/>
    <s v=""/>
    <m/>
    <s v=""/>
    <m/>
    <s v=""/>
    <m/>
    <s v=""/>
    <n v="8"/>
    <n v="8"/>
    <n v="8"/>
    <n v="8"/>
  </r>
  <r>
    <x v="237"/>
    <s v="bensia06lm16034"/>
    <s v="Bensia 06LM1 (6034)"/>
    <n v="17"/>
    <s v="48 BOX (36)"/>
    <n v="17"/>
    <m/>
    <s v=""/>
    <m/>
    <s v=""/>
    <m/>
    <s v=""/>
    <m/>
    <s v=""/>
    <m/>
    <s v=""/>
    <n v="17"/>
    <n v="17"/>
    <n v="17"/>
    <n v="17"/>
  </r>
  <r>
    <x v="238"/>
    <s v="bensia08lm16221"/>
    <s v="Bensia 08LM1 (6221)"/>
    <n v="21"/>
    <s v="48 BOX (36)"/>
    <n v="21"/>
    <m/>
    <s v=""/>
    <m/>
    <s v=""/>
    <m/>
    <s v=""/>
    <m/>
    <s v=""/>
    <m/>
    <s v=""/>
    <n v="21"/>
    <n v="21"/>
    <n v="21"/>
    <n v="21"/>
  </r>
  <r>
    <x v="239"/>
    <s v="bensia09lm16213"/>
    <s v="Bensia 09LM1 (6213)"/>
    <n v="25"/>
    <s v="48 BOX (42)"/>
    <n v="25"/>
    <m/>
    <s v=""/>
    <m/>
    <s v=""/>
    <m/>
    <s v=""/>
    <m/>
    <s v=""/>
    <m/>
    <s v=""/>
    <n v="25"/>
    <n v="25"/>
    <n v="25"/>
    <n v="25"/>
  </r>
  <r>
    <x v="240"/>
    <s v="bensia10lm16209"/>
    <s v="Bensia 10LM1 (6209)"/>
    <n v="15"/>
    <s v="48 BOX (50)"/>
    <n v="15"/>
    <m/>
    <s v=""/>
    <m/>
    <s v=""/>
    <m/>
    <s v=""/>
    <m/>
    <s v=""/>
    <m/>
    <s v=""/>
    <n v="15"/>
    <n v="15"/>
    <n v="15"/>
    <n v="15"/>
  </r>
  <r>
    <x v="241"/>
    <s v="bensia13lm16212"/>
    <s v="Bensia 13LM1 (6212)"/>
    <n v="22"/>
    <s v="48 BOX (50)"/>
    <n v="22"/>
    <m/>
    <s v=""/>
    <m/>
    <s v=""/>
    <m/>
    <s v=""/>
    <m/>
    <s v=""/>
    <m/>
    <s v=""/>
    <n v="22"/>
    <n v="22"/>
    <n v="22"/>
    <n v="22"/>
  </r>
  <r>
    <x v="242"/>
    <s v="bensia905"/>
    <s v="Bensia 905"/>
    <n v="6"/>
    <s v="1152 pc"/>
    <n v="6"/>
    <m/>
    <s v=""/>
    <m/>
    <s v=""/>
    <m/>
    <s v=""/>
    <m/>
    <s v=""/>
    <m/>
    <s v=""/>
    <n v="6"/>
    <n v="6"/>
    <n v="6"/>
    <n v="6"/>
  </r>
  <r>
    <x v="243"/>
    <s v="bensia909"/>
    <s v="Bensia 909"/>
    <n v="6"/>
    <s v="1152 PC"/>
    <n v="6"/>
    <m/>
    <s v=""/>
    <m/>
    <s v=""/>
    <m/>
    <s v=""/>
    <m/>
    <s v=""/>
    <m/>
    <s v=""/>
    <n v="6"/>
    <n v="6"/>
    <n v="6"/>
    <n v="6"/>
  </r>
  <r>
    <x v="244"/>
    <s v="bensia9935pluit42"/>
    <s v="Bensia 9935 pluit (42)"/>
    <n v="1"/>
    <s v="48 box"/>
    <n v="1"/>
    <m/>
    <s v=""/>
    <m/>
    <s v=""/>
    <m/>
    <s v=""/>
    <m/>
    <s v=""/>
    <m/>
    <s v=""/>
    <n v="1"/>
    <n v="1"/>
    <n v="1"/>
    <n v="1"/>
  </r>
  <r>
    <x v="245"/>
    <s v="bensia9938cerminkaca32"/>
    <s v="Bensia 9938 Cermin Kaca (32)"/>
    <n v="4"/>
    <s v="48 box"/>
    <n v="4"/>
    <m/>
    <s v=""/>
    <m/>
    <s v=""/>
    <m/>
    <s v=""/>
    <m/>
    <s v=""/>
    <m/>
    <s v=""/>
    <n v="4"/>
    <n v="4"/>
    <n v="4"/>
    <n v="4"/>
  </r>
  <r>
    <x v="246"/>
    <s v="bensia9939dadu32"/>
    <s v="Bensia 9939 Dadu (32)"/>
    <n v="1"/>
    <s v="48 box"/>
    <n v="1"/>
    <m/>
    <s v=""/>
    <m/>
    <s v=""/>
    <m/>
    <s v=""/>
    <m/>
    <s v=""/>
    <m/>
    <s v=""/>
    <n v="1"/>
    <n v="1"/>
    <n v="1"/>
    <n v="1"/>
  </r>
  <r>
    <x v="247"/>
    <s v="bensiabaea0091x50"/>
    <s v="Bensia BAEA 009 (1x50)"/>
    <n v="4"/>
    <s v="48 box"/>
    <n v="4"/>
    <m/>
    <s v=""/>
    <m/>
    <s v=""/>
    <m/>
    <s v=""/>
    <m/>
    <s v=""/>
    <m/>
    <s v=""/>
    <n v="4"/>
    <n v="4"/>
    <n v="4"/>
    <n v="4"/>
  </r>
  <r>
    <x v="248"/>
    <s v="bensiacyd31smile"/>
    <s v="Bensia CYD3-1 Smile"/>
    <n v="6"/>
    <s v="1200 set"/>
    <n v="6"/>
    <m/>
    <s v=""/>
    <m/>
    <s v=""/>
    <m/>
    <s v=""/>
    <m/>
    <s v=""/>
    <m/>
    <s v=""/>
    <n v="6"/>
    <n v="6"/>
    <n v="6"/>
    <n v="6"/>
  </r>
  <r>
    <x v="249"/>
    <s v="bensiacyd35angel0322"/>
    <s v="Bensia CYD3-5 Angel 0322"/>
    <n v="8"/>
    <s v="1200 set"/>
    <n v="8"/>
    <m/>
    <s v=""/>
    <m/>
    <s v=""/>
    <m/>
    <s v=""/>
    <m/>
    <s v=""/>
    <m/>
    <s v=""/>
    <n v="8"/>
    <n v="8"/>
    <n v="8"/>
    <n v="8"/>
  </r>
  <r>
    <x v="250"/>
    <s v="bensiacyln62035333"/>
    <s v="Bensia CYLN 6203/ 5333"/>
    <n v="30"/>
    <s v="48 BOX (50)"/>
    <n v="30"/>
    <m/>
    <s v=""/>
    <m/>
    <s v=""/>
    <m/>
    <s v=""/>
    <m/>
    <s v=""/>
    <m/>
    <s v=""/>
    <n v="30"/>
    <n v="30"/>
    <n v="30"/>
    <n v="30"/>
  </r>
  <r>
    <x v="251"/>
    <s v="bensiadadufaktur"/>
    <s v="Bensia Dadu (faktur)"/>
    <n v="17"/>
    <s v="768 PCS"/>
    <n v="17"/>
    <m/>
    <s v=""/>
    <m/>
    <s v=""/>
    <m/>
    <s v=""/>
    <m/>
    <s v=""/>
    <m/>
    <s v=""/>
    <n v="17"/>
    <n v="17"/>
    <n v="17"/>
    <n v="17"/>
  </r>
  <r>
    <x v="252"/>
    <s v="bensiadollar"/>
    <s v="Bensia Dollar"/>
    <n v="1"/>
    <s v="12 grs"/>
    <n v="1"/>
    <m/>
    <s v=""/>
    <m/>
    <s v=""/>
    <m/>
    <s v=""/>
    <m/>
    <s v=""/>
    <m/>
    <s v=""/>
    <n v="1"/>
    <n v="1"/>
    <n v="1"/>
    <n v="1"/>
  </r>
  <r>
    <x v="253"/>
    <s v="bensialt13130pc36"/>
    <s v="Bensia LT 131 (30 pc) (36)"/>
    <n v="7"/>
    <s v="30 box"/>
    <n v="7"/>
    <m/>
    <s v=""/>
    <m/>
    <s v=""/>
    <m/>
    <s v=""/>
    <m/>
    <s v=""/>
    <m/>
    <s v=""/>
    <n v="7"/>
    <n v="7"/>
    <n v="7"/>
    <n v="7"/>
  </r>
  <r>
    <x v="254"/>
    <s v="bensiapluit9925a"/>
    <s v="Bensia pluit 9925 A"/>
    <n v="1"/>
    <s v="40 box"/>
    <n v="1"/>
    <m/>
    <s v=""/>
    <m/>
    <s v=""/>
    <m/>
    <s v=""/>
    <m/>
    <s v=""/>
    <m/>
    <s v=""/>
    <n v="1"/>
    <n v="1"/>
    <n v="1"/>
    <n v="1"/>
  </r>
  <r>
    <x v="255"/>
    <s v="bensiasf9925btangan42f"/>
    <s v="Bensia SF 9925 B (Tangan 42 F)"/>
    <n v="2"/>
    <s v="40 box"/>
    <n v="2"/>
    <m/>
    <s v=""/>
    <m/>
    <s v=""/>
    <m/>
    <s v=""/>
    <m/>
    <s v=""/>
    <m/>
    <s v=""/>
    <n v="2"/>
    <n v="2"/>
    <n v="2"/>
    <n v="2"/>
  </r>
  <r>
    <x v="256"/>
    <s v="bensiasf9925cbiasa"/>
    <s v="Bensia SF 9925 C (Biasa)"/>
    <n v="1"/>
    <s v="38 box"/>
    <n v="1"/>
    <m/>
    <s v=""/>
    <m/>
    <s v=""/>
    <m/>
    <s v=""/>
    <m/>
    <s v=""/>
    <m/>
    <s v=""/>
    <n v="1"/>
    <n v="1"/>
    <n v="1"/>
    <n v="1"/>
  </r>
  <r>
    <x v="257"/>
    <s v="bensiasf9925cfaktur"/>
    <s v="Bensia SF 9925 C (Faktur)"/>
    <n v="7"/>
    <s v="40 box"/>
    <n v="7"/>
    <m/>
    <s v=""/>
    <m/>
    <s v=""/>
    <m/>
    <s v=""/>
    <m/>
    <s v=""/>
    <m/>
    <s v=""/>
    <n v="7"/>
    <n v="7"/>
    <n v="7"/>
    <n v="7"/>
  </r>
  <r>
    <x v="258"/>
    <s v="bensiasf9925csendok42biasa"/>
    <s v="Bensia SF 9925 C (Sendok 42 Biasa)"/>
    <n v="19"/>
    <s v="40 box"/>
    <n v="19"/>
    <m/>
    <s v=""/>
    <m/>
    <s v=""/>
    <m/>
    <s v=""/>
    <m/>
    <s v=""/>
    <m/>
    <s v=""/>
    <n v="19"/>
    <n v="19"/>
    <n v="19"/>
    <n v="19"/>
  </r>
  <r>
    <x v="259"/>
    <s v="bensiazc105pluit"/>
    <s v="Bensia ZC 105 pluit"/>
    <n v="4"/>
    <s v="1728 pc"/>
    <n v="4"/>
    <m/>
    <s v=""/>
    <m/>
    <s v=""/>
    <m/>
    <s v=""/>
    <m/>
    <s v=""/>
    <m/>
    <s v=""/>
    <n v="4"/>
    <n v="4"/>
    <n v="4"/>
    <n v="4"/>
  </r>
  <r>
    <x v="260"/>
    <s v="bensiazc131fan30boxisi48"/>
    <s v="Bensia ZC 131 Fan (30 Box) isi 48"/>
    <n v="24"/>
    <s v="1728 pc"/>
    <n v="24"/>
    <m/>
    <s v=""/>
    <m/>
    <s v=""/>
    <m/>
    <s v=""/>
    <m/>
    <s v=""/>
    <m/>
    <s v=""/>
    <n v="24"/>
    <n v="24"/>
    <n v="24"/>
    <n v="24"/>
  </r>
  <r>
    <x v="261"/>
    <s v="bensiazc993750"/>
    <s v="Bensia ZC 9937 (50)"/>
    <n v="23"/>
    <s v="72 box"/>
    <n v="23"/>
    <m/>
    <s v=""/>
    <m/>
    <s v=""/>
    <m/>
    <s v=""/>
    <m/>
    <s v=""/>
    <m/>
    <s v=""/>
    <n v="23"/>
    <n v="23"/>
    <n v="23"/>
    <n v="23"/>
  </r>
  <r>
    <x v="262"/>
    <s v="binderclip111flower48"/>
    <s v="Binder Clip 111 Flower (48)"/>
    <n v="1"/>
    <s v="96 Tab"/>
    <n v="1"/>
    <m/>
    <s v=""/>
    <m/>
    <s v=""/>
    <m/>
    <s v=""/>
    <m/>
    <s v=""/>
    <m/>
    <s v=""/>
    <n v="1"/>
    <n v="1"/>
    <n v="1"/>
    <n v="1"/>
  </r>
  <r>
    <x v="263"/>
    <s v="binderclip155flower24"/>
    <s v="Binder Clip 155 Flower (24)"/>
    <n v="2"/>
    <s v="96 Tab"/>
    <n v="2"/>
    <m/>
    <s v=""/>
    <m/>
    <s v=""/>
    <m/>
    <s v=""/>
    <m/>
    <s v=""/>
    <m/>
    <s v=""/>
    <n v="2"/>
    <n v="2"/>
    <n v="2"/>
    <n v="2"/>
  </r>
  <r>
    <x v="264"/>
    <s v="bindernotea5besifancy4d"/>
    <s v="Binder Note A5 besi Fancy 4D"/>
    <n v="3"/>
    <s v="120 pc"/>
    <n v="3"/>
    <m/>
    <s v=""/>
    <m/>
    <s v=""/>
    <m/>
    <s v=""/>
    <m/>
    <s v=""/>
    <m/>
    <s v=""/>
    <n v="3"/>
    <n v="3"/>
    <n v="3"/>
    <n v="3"/>
  </r>
  <r>
    <x v="265"/>
    <s v="bindernotea5pongz015sheepo"/>
    <s v="Binder Note A5 Pon GZ-015 Sheepo"/>
    <n v="4"/>
    <s v="96 pc"/>
    <n v="4"/>
    <m/>
    <s v=""/>
    <m/>
    <s v=""/>
    <m/>
    <s v=""/>
    <m/>
    <s v=""/>
    <m/>
    <s v=""/>
    <n v="4"/>
    <n v="4"/>
    <n v="4"/>
    <n v="4"/>
  </r>
  <r>
    <x v="266"/>
    <s v="bindernotea5ponsplstdragon5mm4"/>
    <s v="Binder Note A5 Pons Plst Dragon(5)/ MM(4)"/>
    <n v="7"/>
    <s v="96 pc"/>
    <n v="7"/>
    <m/>
    <s v=""/>
    <m/>
    <s v=""/>
    <m/>
    <s v=""/>
    <m/>
    <s v=""/>
    <m/>
    <s v=""/>
    <n v="7"/>
    <n v="7"/>
    <n v="7"/>
    <n v="7"/>
  </r>
  <r>
    <x v="267"/>
    <s v="bkbankfolio"/>
    <s v="Bk Bank Folio "/>
    <n v="1"/>
    <n v="50"/>
    <n v="1"/>
    <m/>
    <s v=""/>
    <m/>
    <s v=""/>
    <m/>
    <s v=""/>
    <m/>
    <s v=""/>
    <m/>
    <s v=""/>
    <n v="1"/>
    <n v="1"/>
    <n v="1"/>
    <n v="1"/>
  </r>
  <r>
    <x v="268"/>
    <s v="bkbnppkwartopajak"/>
    <s v="Bk BNPP Kwarto (PAJAK)"/>
    <n v="1"/>
    <n v="100"/>
    <n v="1"/>
    <m/>
    <s v=""/>
    <m/>
    <s v=""/>
    <m/>
    <s v=""/>
    <m/>
    <s v=""/>
    <m/>
    <s v=""/>
    <n v="1"/>
    <n v="1"/>
    <n v="1"/>
    <n v="1"/>
  </r>
  <r>
    <x v="269"/>
    <s v="bkdiary1273"/>
    <s v="Bk Diary 1273"/>
    <n v="1"/>
    <s v="300 pc"/>
    <n v="1"/>
    <m/>
    <s v=""/>
    <m/>
    <s v=""/>
    <m/>
    <s v=""/>
    <m/>
    <s v=""/>
    <m/>
    <s v=""/>
    <n v="1"/>
    <n v="1"/>
    <n v="1"/>
    <n v="1"/>
  </r>
  <r>
    <x v="270"/>
    <s v="bkdiary1277"/>
    <s v="Bk Diary 1277"/>
    <n v="2"/>
    <s v="300 pc"/>
    <n v="2"/>
    <m/>
    <s v=""/>
    <m/>
    <s v=""/>
    <m/>
    <s v=""/>
    <m/>
    <s v=""/>
    <m/>
    <s v=""/>
    <n v="2"/>
    <n v="2"/>
    <n v="2"/>
    <n v="2"/>
  </r>
  <r>
    <x v="271"/>
    <s v="bkmewarnaiceritamiring"/>
    <s v="Bk mewarnai &amp; cerita miring"/>
    <n v="29"/>
    <s v="128 ls"/>
    <n v="29"/>
    <m/>
    <s v=""/>
    <m/>
    <s v=""/>
    <m/>
    <s v=""/>
    <m/>
    <s v=""/>
    <m/>
    <s v=""/>
    <n v="29"/>
    <n v="29"/>
    <n v="29"/>
    <n v="29"/>
  </r>
  <r>
    <x v="272"/>
    <s v="bkmewarnai21x29b"/>
    <s v="Bk mewarnai 21x29 B"/>
    <n v="4"/>
    <s v="600 pc"/>
    <n v="4"/>
    <m/>
    <s v=""/>
    <m/>
    <s v=""/>
    <m/>
    <s v=""/>
    <m/>
    <s v=""/>
    <m/>
    <s v=""/>
    <n v="4"/>
    <n v="4"/>
    <n v="4"/>
    <n v="4"/>
  </r>
  <r>
    <x v="273"/>
    <s v="bkmewarnaiart8design32x50"/>
    <s v="Bk mewarnai ART 8 design (32x50)"/>
    <n v="12"/>
    <s v="1600 pc"/>
    <n v="12"/>
    <m/>
    <s v=""/>
    <m/>
    <s v=""/>
    <m/>
    <s v=""/>
    <m/>
    <s v=""/>
    <m/>
    <s v=""/>
    <n v="12"/>
    <n v="12"/>
    <n v="12"/>
    <n v="12"/>
  </r>
  <r>
    <x v="274"/>
    <s v="bkmewarnaiarta4b"/>
    <s v="Bk Mewarnai ART A4 B"/>
    <n v="5"/>
    <s v="900 PCS"/>
    <n v="5"/>
    <m/>
    <s v=""/>
    <m/>
    <s v=""/>
    <m/>
    <s v=""/>
    <m/>
    <s v=""/>
    <m/>
    <s v=""/>
    <n v="5"/>
    <n v="5"/>
    <n v="5"/>
    <n v="5"/>
  </r>
  <r>
    <x v="275"/>
    <s v="bkmewarnaihtl600650"/>
    <s v="Bk mewarnai HTL 600-650"/>
    <n v="2"/>
    <s v="160 ls"/>
    <n v="2"/>
    <m/>
    <s v=""/>
    <m/>
    <s v=""/>
    <m/>
    <s v=""/>
    <m/>
    <s v=""/>
    <m/>
    <s v=""/>
    <n v="2"/>
    <n v="2"/>
    <n v="2"/>
    <n v="2"/>
  </r>
  <r>
    <x v="276"/>
    <s v="bkmewarnaijumbo"/>
    <s v="Bk mewarnai jumbo"/>
    <n v="2"/>
    <n v="600"/>
    <n v="2"/>
    <m/>
    <s v=""/>
    <m/>
    <s v=""/>
    <m/>
    <s v=""/>
    <m/>
    <s v=""/>
    <m/>
    <s v=""/>
    <n v="2"/>
    <n v="2"/>
    <n v="2"/>
    <n v="2"/>
  </r>
  <r>
    <x v="277"/>
    <s v="bkmewarnaijumboputri3"/>
    <s v="Bk Mewarnai Jumbo (Putri 3)"/>
    <n v="2"/>
    <s v="600 PCS"/>
    <n v="2"/>
    <m/>
    <s v=""/>
    <m/>
    <s v=""/>
    <m/>
    <s v=""/>
    <m/>
    <s v=""/>
    <m/>
    <s v=""/>
    <n v="2"/>
    <n v="2"/>
    <n v="2"/>
    <n v="2"/>
  </r>
  <r>
    <x v="278"/>
    <s v="bkmewarnaijumbokode8a41"/>
    <s v="Bk mewarnai jumbo kode 8A4-1"/>
    <n v="2"/>
    <s v="1200 pc"/>
    <n v="2"/>
    <m/>
    <s v=""/>
    <m/>
    <s v=""/>
    <m/>
    <s v=""/>
    <m/>
    <s v=""/>
    <m/>
    <s v=""/>
    <n v="2"/>
    <n v="2"/>
    <n v="2"/>
    <n v="2"/>
  </r>
  <r>
    <x v="279"/>
    <s v="bkmewarnaijumbosj"/>
    <s v="Bk Mewarnai Jumbo SJ"/>
    <n v="1"/>
    <s v="600 PCS"/>
    <n v="1"/>
    <m/>
    <s v=""/>
    <m/>
    <s v=""/>
    <m/>
    <s v=""/>
    <m/>
    <s v=""/>
    <m/>
    <s v=""/>
    <n v="1"/>
    <n v="1"/>
    <n v="1"/>
    <n v="1"/>
  </r>
  <r>
    <x v="280"/>
    <s v="bkspiralgliterhappycherubg121pk=6a017polos"/>
    <s v="Bk Spiral Gliter Happy Cherub G-12 (1 Pk=6)/ A-017 polos"/>
    <n v="6"/>
    <s v="30 ls"/>
    <n v="6"/>
    <m/>
    <s v=""/>
    <m/>
    <s v=""/>
    <m/>
    <s v=""/>
    <m/>
    <s v=""/>
    <m/>
    <s v=""/>
    <n v="6"/>
    <n v="6"/>
    <n v="6"/>
    <n v="6"/>
  </r>
  <r>
    <x v="281"/>
    <s v="bkspiralx019mmgliter3052hk5"/>
    <s v="Bk Spiral X-019 MM Gliter(3)/ 052 Hk(5)"/>
    <n v="8"/>
    <s v="400 pc"/>
    <n v="8"/>
    <m/>
    <s v=""/>
    <m/>
    <s v=""/>
    <m/>
    <s v=""/>
    <m/>
    <s v=""/>
    <m/>
    <s v=""/>
    <n v="8"/>
    <n v="8"/>
    <n v="8"/>
    <n v="8"/>
  </r>
  <r>
    <x v="282"/>
    <s v="bkspiralx053mmtimbul"/>
    <s v="Bk Spiral X-053 MM timbul"/>
    <n v="2"/>
    <s v="400 pc"/>
    <n v="2"/>
    <m/>
    <s v=""/>
    <m/>
    <s v=""/>
    <m/>
    <s v=""/>
    <m/>
    <s v=""/>
    <m/>
    <s v=""/>
    <n v="2"/>
    <n v="2"/>
    <n v="2"/>
    <n v="2"/>
  </r>
  <r>
    <x v="283"/>
    <s v="bktabunganenter"/>
    <s v="Bk Tabungan Enter"/>
    <n v="1"/>
    <s v="3600 PCS"/>
    <n v="1"/>
    <m/>
    <s v=""/>
    <m/>
    <s v=""/>
    <m/>
    <s v=""/>
    <m/>
    <s v=""/>
    <m/>
    <s v=""/>
    <n v="1"/>
    <n v="1"/>
    <n v="1"/>
    <n v="1"/>
  </r>
  <r>
    <x v="284"/>
    <s v="bkdiary1047"/>
    <s v="Bk/ Diary 1047"/>
    <n v="1"/>
    <s v="-"/>
    <n v="1"/>
    <m/>
    <s v=""/>
    <m/>
    <s v=""/>
    <m/>
    <s v=""/>
    <m/>
    <s v=""/>
    <m/>
    <s v=""/>
    <n v="1"/>
    <n v="1"/>
    <n v="1"/>
    <n v="1"/>
  </r>
  <r>
    <x v="285"/>
    <s v="bknba318b1"/>
    <s v="Bk/ NB A 318B(1)"/>
    <n v="1"/>
    <s v="120 pc"/>
    <n v="1"/>
    <m/>
    <s v=""/>
    <m/>
    <s v=""/>
    <m/>
    <s v=""/>
    <m/>
    <s v=""/>
    <m/>
    <s v=""/>
    <n v="1"/>
    <n v="1"/>
    <n v="1"/>
    <n v="1"/>
  </r>
  <r>
    <x v="286"/>
    <s v="bknba326k5a343k1"/>
    <s v="Bk/ NB A 326K(5)/ A 343K(1)"/>
    <n v="6"/>
    <s v="180 pc"/>
    <n v="6"/>
    <m/>
    <s v=""/>
    <m/>
    <s v=""/>
    <m/>
    <s v=""/>
    <m/>
    <s v=""/>
    <m/>
    <s v=""/>
    <n v="6"/>
    <n v="6"/>
    <n v="6"/>
    <n v="6"/>
  </r>
  <r>
    <x v="287"/>
    <s v="bknba331b"/>
    <s v="Bk/ NB A 331B"/>
    <n v="3"/>
    <s v="120 pc"/>
    <n v="3"/>
    <m/>
    <s v=""/>
    <m/>
    <s v=""/>
    <m/>
    <s v=""/>
    <m/>
    <s v=""/>
    <m/>
    <s v=""/>
    <n v="3"/>
    <n v="3"/>
    <n v="3"/>
    <n v="3"/>
  </r>
  <r>
    <x v="288"/>
    <s v="bknba342k"/>
    <s v="Bk/ NB A 342K"/>
    <n v="9"/>
    <s v="180 pc"/>
    <n v="9"/>
    <m/>
    <s v=""/>
    <m/>
    <s v=""/>
    <m/>
    <s v=""/>
    <m/>
    <s v=""/>
    <m/>
    <s v=""/>
    <n v="9"/>
    <n v="9"/>
    <n v="9"/>
    <n v="9"/>
  </r>
  <r>
    <x v="289"/>
    <s v="bknbkancinga5dsy"/>
    <s v="Bk/ NB Kancing A5 Dsy"/>
    <n v="2"/>
    <s v="210 pc"/>
    <n v="2"/>
    <m/>
    <s v=""/>
    <m/>
    <s v=""/>
    <m/>
    <s v=""/>
    <m/>
    <s v=""/>
    <m/>
    <s v=""/>
    <n v="2"/>
    <n v="2"/>
    <n v="2"/>
    <n v="2"/>
  </r>
  <r>
    <x v="290"/>
    <s v="bknbspiral66506450a6"/>
    <s v="Bk/ NB Spiral 6650/ 6450 (A6)"/>
    <n v="3"/>
    <s v="240 pc"/>
    <n v="3"/>
    <m/>
    <s v=""/>
    <m/>
    <s v=""/>
    <m/>
    <s v=""/>
    <m/>
    <s v=""/>
    <m/>
    <s v=""/>
    <n v="3"/>
    <n v="3"/>
    <n v="3"/>
    <n v="3"/>
  </r>
  <r>
    <x v="291"/>
    <s v="bknbspirala6120tab"/>
    <s v="Bk/ NB Spiral A6-120 Tab"/>
    <n v="1"/>
    <s v="160 pc"/>
    <n v="1"/>
    <m/>
    <s v=""/>
    <m/>
    <s v=""/>
    <m/>
    <s v=""/>
    <m/>
    <s v=""/>
    <m/>
    <s v=""/>
    <n v="1"/>
    <n v="1"/>
    <n v="1"/>
    <n v="1"/>
  </r>
  <r>
    <x v="292"/>
    <s v="bktamuecolove"/>
    <s v="BkTamu ECO love"/>
    <n v="6"/>
    <s v="7 ls"/>
    <n v="5"/>
    <m/>
    <s v=""/>
    <n v="5"/>
    <n v="-1"/>
    <m/>
    <s v=""/>
    <m/>
    <s v=""/>
    <m/>
    <s v=""/>
    <n v="6"/>
    <n v="5"/>
    <n v="5"/>
    <n v="5"/>
  </r>
  <r>
    <x v="293"/>
    <s v="blocknoteenter404"/>
    <s v="Block note Enter 404"/>
    <n v="2"/>
    <s v="40 LSN"/>
    <n v="1"/>
    <n v="1"/>
    <n v="-1"/>
    <m/>
    <s v=""/>
    <m/>
    <s v=""/>
    <m/>
    <s v=""/>
    <m/>
    <s v=""/>
    <n v="1"/>
    <n v="1"/>
    <n v="1"/>
    <n v="1"/>
  </r>
  <r>
    <x v="294"/>
    <s v="blocknoteenter501"/>
    <s v="Block note Enter 501"/>
    <n v="1"/>
    <s v="60 LSN"/>
    <n v="1"/>
    <m/>
    <s v=""/>
    <m/>
    <s v=""/>
    <m/>
    <s v=""/>
    <m/>
    <s v=""/>
    <m/>
    <s v=""/>
    <n v="1"/>
    <n v="1"/>
    <n v="1"/>
    <n v="1"/>
  </r>
  <r>
    <x v="295"/>
    <s v="blocknotenba4"/>
    <s v="Block Note/ NB A4"/>
    <n v="3"/>
    <s v="72 pc"/>
    <n v="3"/>
    <m/>
    <s v=""/>
    <m/>
    <s v=""/>
    <m/>
    <s v=""/>
    <m/>
    <s v=""/>
    <m/>
    <s v=""/>
    <n v="3"/>
    <n v="3"/>
    <n v="3"/>
    <n v="3"/>
  </r>
  <r>
    <x v="296"/>
    <s v="bn7102a520"/>
    <s v="BN 7102 A5-20"/>
    <n v="4"/>
    <s v="96 pc"/>
    <n v="4"/>
    <m/>
    <s v=""/>
    <m/>
    <s v=""/>
    <m/>
    <s v=""/>
    <m/>
    <s v=""/>
    <m/>
    <s v=""/>
    <n v="4"/>
    <n v="4"/>
    <n v="4"/>
    <n v="4"/>
  </r>
  <r>
    <x v="297"/>
    <s v="bna5fancy0913minion"/>
    <s v="BN A5 Fancy 0913 (Minion)"/>
    <n v="1"/>
    <s v="72 pc"/>
    <n v="1"/>
    <m/>
    <s v=""/>
    <m/>
    <s v=""/>
    <m/>
    <s v=""/>
    <m/>
    <s v=""/>
    <m/>
    <s v=""/>
    <n v="1"/>
    <n v="1"/>
    <n v="1"/>
    <n v="1"/>
  </r>
  <r>
    <x v="298"/>
    <s v="bna5fphy001"/>
    <s v="BN A5 FPHY 001"/>
    <n v="3"/>
    <n v="96"/>
    <n v="1"/>
    <n v="1"/>
    <n v="-2"/>
    <m/>
    <s v=""/>
    <m/>
    <s v=""/>
    <m/>
    <s v=""/>
    <m/>
    <s v=""/>
    <n v="1"/>
    <n v="1"/>
    <n v="1"/>
    <n v="1"/>
  </r>
  <r>
    <x v="299"/>
    <s v="bna5fphy002"/>
    <s v="BN A5 FPHY 002"/>
    <n v="3"/>
    <n v="96"/>
    <n v="3"/>
    <m/>
    <s v=""/>
    <m/>
    <s v=""/>
    <m/>
    <s v=""/>
    <m/>
    <s v=""/>
    <m/>
    <s v=""/>
    <n v="3"/>
    <n v="3"/>
    <n v="3"/>
    <n v="3"/>
  </r>
  <r>
    <x v="300"/>
    <s v="bna5rabbitkoala"/>
    <s v="BN A5 Rabbit/ koala"/>
    <n v="7"/>
    <s v="66 pc"/>
    <n v="7"/>
    <m/>
    <s v=""/>
    <m/>
    <s v=""/>
    <m/>
    <s v=""/>
    <m/>
    <s v=""/>
    <m/>
    <s v=""/>
    <n v="7"/>
    <n v="7"/>
    <n v="7"/>
    <n v="7"/>
  </r>
  <r>
    <x v="301"/>
    <s v="bna5sikab3or2ring20"/>
    <s v="BN A5 Sika B(3)/ or(2) ring 20"/>
    <n v="5"/>
    <n v="72"/>
    <n v="5"/>
    <m/>
    <s v=""/>
    <m/>
    <s v=""/>
    <m/>
    <s v=""/>
    <m/>
    <s v=""/>
    <m/>
    <s v=""/>
    <n v="5"/>
    <n v="5"/>
    <n v="5"/>
    <n v="5"/>
  </r>
  <r>
    <x v="302"/>
    <s v="bna5sikak3m1ring20"/>
    <s v="BN A5 Sika K(3)/ M(1) ring 20"/>
    <n v="3"/>
    <n v="72"/>
    <n v="3"/>
    <m/>
    <s v=""/>
    <m/>
    <s v=""/>
    <m/>
    <s v=""/>
    <m/>
    <s v=""/>
    <m/>
    <s v=""/>
    <n v="3"/>
    <n v="3"/>
    <n v="3"/>
    <n v="3"/>
  </r>
  <r>
    <x v="303"/>
    <s v="bnb5fphy001"/>
    <s v="BN B5 FPHY 001"/>
    <n v="2"/>
    <n v="72"/>
    <n v="1"/>
    <n v="1"/>
    <n v="-1"/>
    <m/>
    <s v=""/>
    <m/>
    <s v=""/>
    <m/>
    <s v=""/>
    <m/>
    <s v=""/>
    <n v="1"/>
    <n v="1"/>
    <n v="1"/>
    <n v="1"/>
  </r>
  <r>
    <x v="304"/>
    <s v="bngastab5b65batik"/>
    <s v="BN Gasta B5 B 65 Batik"/>
    <n v="1"/>
    <s v="96 PCS"/>
    <n v="1"/>
    <m/>
    <s v=""/>
    <m/>
    <s v=""/>
    <m/>
    <s v=""/>
    <m/>
    <s v=""/>
    <m/>
    <s v=""/>
    <n v="1"/>
    <n v="1"/>
    <n v="1"/>
    <n v="1"/>
  </r>
  <r>
    <x v="305"/>
    <s v="bnmemobatikt76"/>
    <s v="BN memo batik T(76)"/>
    <n v="10"/>
    <s v="384 pc"/>
    <n v="10"/>
    <m/>
    <s v=""/>
    <m/>
    <s v=""/>
    <m/>
    <s v=""/>
    <m/>
    <s v=""/>
    <m/>
    <s v=""/>
    <n v="10"/>
    <n v="10"/>
    <n v="10"/>
    <n v="10"/>
  </r>
  <r>
    <x v="306"/>
    <s v="bns032ks002pr"/>
    <s v="BN S 032k - S002 PR"/>
    <n v="1"/>
    <s v="296 pc"/>
    <n v="1"/>
    <m/>
    <s v=""/>
    <m/>
    <s v=""/>
    <m/>
    <s v=""/>
    <m/>
    <s v=""/>
    <m/>
    <s v=""/>
    <n v="1"/>
    <n v="1"/>
    <n v="1"/>
    <n v="1"/>
  </r>
  <r>
    <x v="307"/>
    <s v="bnslipa5sikacampus"/>
    <s v="BN Slip A5 Sika Campus"/>
    <n v="18"/>
    <n v="72"/>
    <n v="18"/>
    <m/>
    <s v=""/>
    <m/>
    <s v=""/>
    <m/>
    <s v=""/>
    <m/>
    <s v=""/>
    <m/>
    <s v=""/>
    <n v="18"/>
    <n v="18"/>
    <n v="18"/>
    <n v="18"/>
  </r>
  <r>
    <x v="308"/>
    <s v="bnwengua5b01643w"/>
    <s v="BN Wengu A5-B 0164 (3W)"/>
    <n v="24"/>
    <s v="96 PCS"/>
    <n v="24"/>
    <m/>
    <s v=""/>
    <m/>
    <s v=""/>
    <m/>
    <s v=""/>
    <m/>
    <s v=""/>
    <m/>
    <s v=""/>
    <n v="24"/>
    <n v="24"/>
    <n v="24"/>
    <n v="24"/>
  </r>
  <r>
    <x v="309"/>
    <s v="bnwengua5b01644w"/>
    <s v="BN Wengu A5-B 0164 (4W)"/>
    <n v="64"/>
    <s v="96 PCS"/>
    <n v="64"/>
    <m/>
    <s v=""/>
    <m/>
    <s v=""/>
    <m/>
    <s v=""/>
    <m/>
    <s v=""/>
    <m/>
    <s v=""/>
    <n v="64"/>
    <n v="64"/>
    <n v="64"/>
    <n v="64"/>
  </r>
  <r>
    <x v="310"/>
    <s v="bnwengub5b01644w"/>
    <s v="BN Wengu B5-B 0164 (4W)"/>
    <n v="18"/>
    <n v="72"/>
    <n v="18"/>
    <m/>
    <s v=""/>
    <m/>
    <s v=""/>
    <m/>
    <s v=""/>
    <m/>
    <s v=""/>
    <m/>
    <s v=""/>
    <n v="18"/>
    <n v="18"/>
    <n v="18"/>
    <n v="18"/>
  </r>
  <r>
    <x v="311"/>
    <s v="bnla25603738a5besar"/>
    <s v="BNL A2560-37/38/ A5 besar"/>
    <n v="1"/>
    <s v="36 ls"/>
    <n v="1"/>
    <m/>
    <s v=""/>
    <m/>
    <s v=""/>
    <m/>
    <s v=""/>
    <m/>
    <s v=""/>
    <m/>
    <s v=""/>
    <n v="1"/>
    <n v="1"/>
    <n v="1"/>
    <n v="1"/>
  </r>
  <r>
    <x v="312"/>
    <s v="bnsxb72k1273"/>
    <s v="BNS XB 72k 1273"/>
    <n v="1"/>
    <s v="24 ls"/>
    <n v="1"/>
    <m/>
    <s v=""/>
    <m/>
    <s v=""/>
    <m/>
    <s v=""/>
    <m/>
    <s v=""/>
    <m/>
    <s v=""/>
    <n v="1"/>
    <n v="1"/>
    <n v="1"/>
    <n v="1"/>
  </r>
  <r>
    <x v="313"/>
    <s v="bnsxb72k1352"/>
    <s v="BNS XB 72k 1352"/>
    <n v="3"/>
    <s v="300 pc"/>
    <n v="3"/>
    <m/>
    <s v=""/>
    <m/>
    <s v=""/>
    <m/>
    <s v=""/>
    <m/>
    <s v=""/>
    <m/>
    <s v=""/>
    <n v="3"/>
    <n v="3"/>
    <n v="3"/>
    <n v="3"/>
  </r>
  <r>
    <x v="314"/>
    <s v="bnsxq95k415440"/>
    <s v="BNS XQ 95k 415/ 440"/>
    <n v="1"/>
    <n v="480"/>
    <n v="1"/>
    <m/>
    <s v=""/>
    <m/>
    <s v=""/>
    <m/>
    <s v=""/>
    <m/>
    <s v=""/>
    <m/>
    <s v=""/>
    <n v="1"/>
    <n v="1"/>
    <n v="1"/>
    <n v="1"/>
  </r>
  <r>
    <x v="315"/>
    <s v="bnsxq95k500511"/>
    <s v="BNS XQ 95k 500/ 511"/>
    <n v="1"/>
    <n v="480"/>
    <n v="1"/>
    <m/>
    <s v=""/>
    <m/>
    <s v=""/>
    <m/>
    <s v=""/>
    <m/>
    <s v=""/>
    <m/>
    <s v=""/>
    <n v="1"/>
    <n v="1"/>
    <n v="1"/>
    <n v="1"/>
  </r>
  <r>
    <x v="316"/>
    <s v="bnt256045"/>
    <s v="BNT 2560-45"/>
    <n v="1"/>
    <s v="200 pc"/>
    <n v="1"/>
    <m/>
    <s v=""/>
    <m/>
    <s v=""/>
    <m/>
    <s v=""/>
    <m/>
    <s v=""/>
    <m/>
    <s v=""/>
    <n v="1"/>
    <n v="1"/>
    <n v="1"/>
    <n v="1"/>
  </r>
  <r>
    <x v="317"/>
    <s v="boxfilebesimicrotopmt115155"/>
    <s v="Box file besi microtop MT 115/ 155"/>
    <n v="1"/>
    <s v="24 PCS"/>
    <n v="1"/>
    <m/>
    <s v=""/>
    <m/>
    <s v=""/>
    <m/>
    <s v=""/>
    <m/>
    <s v=""/>
    <m/>
    <s v=""/>
    <n v="1"/>
    <n v="1"/>
    <n v="1"/>
    <n v="1"/>
  </r>
  <r>
    <x v="318"/>
    <s v="boxfileenterbentuk"/>
    <s v="Box File Enter Bentuk"/>
    <n v="1"/>
    <s v="8 LSN"/>
    <n v="1"/>
    <m/>
    <s v=""/>
    <m/>
    <s v=""/>
    <m/>
    <s v=""/>
    <m/>
    <s v=""/>
    <m/>
    <s v=""/>
    <n v="1"/>
    <n v="1"/>
    <n v="1"/>
    <n v="1"/>
  </r>
  <r>
    <x v="319"/>
    <s v="boxfileenterkcgbiru"/>
    <s v="Box File Enter kcg Biru"/>
    <n v="6"/>
    <s v="60 PCS"/>
    <n v="6"/>
    <m/>
    <s v=""/>
    <m/>
    <s v=""/>
    <m/>
    <s v=""/>
    <m/>
    <s v=""/>
    <m/>
    <s v=""/>
    <n v="6"/>
    <n v="6"/>
    <n v="6"/>
    <n v="6"/>
  </r>
  <r>
    <x v="320"/>
    <s v="boxfileenterkcghitam"/>
    <s v="Box File Enter kcg Hitam"/>
    <n v="4"/>
    <s v="60 PCS"/>
    <n v="4"/>
    <m/>
    <s v=""/>
    <m/>
    <s v=""/>
    <m/>
    <s v=""/>
    <m/>
    <s v=""/>
    <m/>
    <s v=""/>
    <n v="4"/>
    <n v="4"/>
    <n v="4"/>
    <n v="4"/>
  </r>
  <r>
    <x v="321"/>
    <s v="boxfilemicrotopa.6183susun"/>
    <s v="Box file Microtop A.618/ 3 susun"/>
    <n v="7"/>
    <s v="48 pc"/>
    <n v="6"/>
    <n v="6"/>
    <n v="-1"/>
    <m/>
    <s v=""/>
    <m/>
    <s v=""/>
    <m/>
    <s v=""/>
    <m/>
    <s v=""/>
    <n v="6"/>
    <n v="6"/>
    <n v="6"/>
    <n v="6"/>
  </r>
  <r>
    <x v="322"/>
    <s v="boxfilemicrotopa.6484susun"/>
    <s v="Box file Microtop A.648/ 4 susun"/>
    <n v="3"/>
    <s v="40 pc"/>
    <n v="3"/>
    <m/>
    <s v=""/>
    <m/>
    <s v=""/>
    <m/>
    <s v=""/>
    <m/>
    <s v=""/>
    <m/>
    <s v=""/>
    <n v="3"/>
    <n v="3"/>
    <n v="3"/>
    <n v="3"/>
  </r>
  <r>
    <x v="323"/>
    <s v="boxfilemt115sb221503"/>
    <s v="Box File MT 115 (SB 221503)"/>
    <n v="1"/>
    <s v="24 PCS"/>
    <n v="1"/>
    <m/>
    <s v=""/>
    <m/>
    <s v=""/>
    <m/>
    <s v=""/>
    <m/>
    <s v=""/>
    <m/>
    <s v=""/>
    <n v="1"/>
    <n v="1"/>
    <n v="1"/>
    <n v="1"/>
  </r>
  <r>
    <x v="324"/>
    <s v="boxfiletyloc306bmuda6m4"/>
    <s v="Box file tylo C 306 Bmuda(6), M(4)"/>
    <n v="10"/>
    <s v="48 pc"/>
    <n v="10"/>
    <m/>
    <s v=""/>
    <m/>
    <s v=""/>
    <m/>
    <s v=""/>
    <m/>
    <s v=""/>
    <m/>
    <s v=""/>
    <n v="10"/>
    <n v="10"/>
    <n v="10"/>
    <n v="10"/>
  </r>
  <r>
    <x v="325"/>
    <s v="boxfiletyloc306ht6btua3"/>
    <s v="Box file tylo C 306 ht(6), Btua(3)"/>
    <n v="9"/>
    <s v="48 pc"/>
    <n v="9"/>
    <m/>
    <s v=""/>
    <m/>
    <s v=""/>
    <m/>
    <s v=""/>
    <m/>
    <s v=""/>
    <m/>
    <s v=""/>
    <n v="9"/>
    <n v="9"/>
    <n v="9"/>
    <n v="9"/>
  </r>
  <r>
    <x v="326"/>
    <s v="boxfiletyloc306orange4hj4"/>
    <s v="Box file tylo C 306 Orange(4), Hj(4)"/>
    <n v="8"/>
    <s v="48 pc"/>
    <n v="8"/>
    <m/>
    <s v=""/>
    <m/>
    <s v=""/>
    <m/>
    <s v=""/>
    <m/>
    <s v=""/>
    <m/>
    <s v=""/>
    <n v="8"/>
    <n v="8"/>
    <n v="8"/>
    <n v="8"/>
  </r>
  <r>
    <x v="327"/>
    <s v="bp0218sekuter48"/>
    <s v="Bp 0218 Sekuter (48)"/>
    <n v="2"/>
    <s v="144 ls"/>
    <n v="2"/>
    <m/>
    <s v=""/>
    <m/>
    <s v=""/>
    <m/>
    <s v=""/>
    <m/>
    <s v=""/>
    <m/>
    <s v=""/>
    <n v="2"/>
    <n v="2"/>
    <n v="2"/>
    <n v="2"/>
  </r>
  <r>
    <x v="328"/>
    <s v="bp0908s3biru36"/>
    <s v="Bp 0908/ S3 Biru (36)"/>
    <n v="6"/>
    <s v="40 box"/>
    <n v="6"/>
    <m/>
    <s v=""/>
    <m/>
    <s v=""/>
    <m/>
    <s v=""/>
    <m/>
    <s v=""/>
    <m/>
    <s v=""/>
    <n v="6"/>
    <n v="6"/>
    <n v="6"/>
    <n v="6"/>
  </r>
  <r>
    <x v="329"/>
    <s v="bp0929"/>
    <s v="Bp 0929"/>
    <n v="3"/>
    <s v="144 ls"/>
    <n v="3"/>
    <m/>
    <s v=""/>
    <m/>
    <s v=""/>
    <m/>
    <s v=""/>
    <m/>
    <s v=""/>
    <m/>
    <s v=""/>
    <n v="3"/>
    <n v="3"/>
    <n v="3"/>
    <n v="3"/>
  </r>
  <r>
    <x v="330"/>
    <s v="bp10wsmurf14wsmurf1"/>
    <s v="Bp 10w Smurf(1)/ 4w Smurf(1)"/>
    <n v="1"/>
    <s v="36 box"/>
    <n v="1"/>
    <m/>
    <s v=""/>
    <m/>
    <s v=""/>
    <m/>
    <s v=""/>
    <m/>
    <s v=""/>
    <m/>
    <s v=""/>
    <n v="1"/>
    <n v="1"/>
    <n v="1"/>
    <n v="1"/>
  </r>
  <r>
    <x v="331"/>
    <s v="bp1120kaki"/>
    <s v="Bp 1120 kaki"/>
    <n v="5"/>
    <s v="144 ls"/>
    <n v="5"/>
    <m/>
    <s v=""/>
    <m/>
    <s v=""/>
    <m/>
    <s v=""/>
    <m/>
    <s v=""/>
    <m/>
    <s v=""/>
    <n v="5"/>
    <n v="5"/>
    <n v="5"/>
    <n v="5"/>
  </r>
  <r>
    <x v="332"/>
    <s v="bp11636"/>
    <s v="Bp 116 (36)"/>
    <n v="6"/>
    <s v="48 box"/>
    <n v="6"/>
    <m/>
    <s v=""/>
    <m/>
    <s v=""/>
    <m/>
    <s v=""/>
    <m/>
    <s v=""/>
    <m/>
    <s v=""/>
    <n v="6"/>
    <n v="6"/>
    <n v="6"/>
    <n v="6"/>
  </r>
  <r>
    <x v="333"/>
    <s v="bp12onoffmmouse"/>
    <s v="Bp 12/ on off M mouse"/>
    <n v="5"/>
    <s v="200 ls"/>
    <n v="5"/>
    <m/>
    <s v=""/>
    <m/>
    <s v=""/>
    <m/>
    <s v=""/>
    <m/>
    <s v=""/>
    <m/>
    <s v=""/>
    <n v="5"/>
    <n v="5"/>
    <n v="5"/>
    <n v="5"/>
  </r>
  <r>
    <x v="334"/>
    <s v="bp1890jamur"/>
    <s v="Bp 1890 jamur"/>
    <n v="3"/>
    <s v="18 box"/>
    <n v="3"/>
    <m/>
    <s v=""/>
    <m/>
    <s v=""/>
    <m/>
    <s v=""/>
    <m/>
    <s v=""/>
    <m/>
    <s v=""/>
    <n v="3"/>
    <n v="3"/>
    <n v="3"/>
    <n v="3"/>
  </r>
  <r>
    <x v="335"/>
    <s v="bp2028"/>
    <s v="Bp 2028"/>
    <n v="3"/>
    <s v="144 ls"/>
    <n v="3"/>
    <m/>
    <s v=""/>
    <m/>
    <s v=""/>
    <m/>
    <s v=""/>
    <m/>
    <s v=""/>
    <m/>
    <s v=""/>
    <n v="3"/>
    <n v="3"/>
    <n v="3"/>
    <n v="3"/>
  </r>
  <r>
    <x v="336"/>
    <s v="bp2313"/>
    <s v="Bp 2313"/>
    <n v="1"/>
    <s v="144 ls"/>
    <n v="1"/>
    <m/>
    <s v=""/>
    <m/>
    <s v=""/>
    <m/>
    <s v=""/>
    <m/>
    <s v=""/>
    <m/>
    <s v=""/>
    <n v="1"/>
    <n v="1"/>
    <n v="1"/>
    <n v="1"/>
  </r>
  <r>
    <x v="337"/>
    <s v="bp2319198093"/>
    <s v="Bp 2319 (1)/ 9809 (3)"/>
    <n v="4"/>
    <s v="144 ls"/>
    <n v="4"/>
    <m/>
    <s v=""/>
    <m/>
    <s v=""/>
    <m/>
    <s v=""/>
    <m/>
    <s v=""/>
    <m/>
    <s v=""/>
    <n v="4"/>
    <n v="4"/>
    <n v="4"/>
    <n v="4"/>
  </r>
  <r>
    <x v="338"/>
    <s v="bp23251"/>
    <s v="Bp 2325 (1)"/>
    <n v="1"/>
    <s v="144 ls"/>
    <n v="1"/>
    <m/>
    <s v=""/>
    <m/>
    <s v=""/>
    <m/>
    <s v=""/>
    <m/>
    <s v=""/>
    <m/>
    <s v=""/>
    <n v="1"/>
    <n v="1"/>
    <n v="1"/>
    <n v="1"/>
  </r>
  <r>
    <x v="339"/>
    <s v="bp2326299283"/>
    <s v="Bp 2326 (2)/ 9928 (3)"/>
    <n v="5"/>
    <s v="144 ls"/>
    <n v="5"/>
    <m/>
    <s v=""/>
    <m/>
    <s v=""/>
    <m/>
    <s v=""/>
    <m/>
    <s v=""/>
    <m/>
    <s v=""/>
    <n v="5"/>
    <n v="5"/>
    <n v="5"/>
    <n v="5"/>
  </r>
  <r>
    <x v="340"/>
    <s v="bp25001"/>
    <s v="Bp 25001"/>
    <n v="5"/>
    <s v="36 box"/>
    <n v="5"/>
    <m/>
    <s v=""/>
    <m/>
    <s v=""/>
    <m/>
    <s v=""/>
    <m/>
    <s v=""/>
    <m/>
    <s v=""/>
    <n v="5"/>
    <n v="5"/>
    <n v="5"/>
    <n v="5"/>
  </r>
  <r>
    <x v="341"/>
    <s v="bp25001"/>
    <s v="Bp 25001"/>
    <n v="5"/>
    <s v="18 box"/>
    <n v="5"/>
    <m/>
    <s v=""/>
    <m/>
    <s v=""/>
    <m/>
    <s v=""/>
    <m/>
    <s v=""/>
    <m/>
    <s v=""/>
    <n v="5"/>
    <n v="5"/>
    <n v="5"/>
    <n v="5"/>
  </r>
  <r>
    <x v="342"/>
    <s v="bp2628"/>
    <s v="Bp 2628"/>
    <n v="4"/>
    <s v="36 box"/>
    <n v="4"/>
    <m/>
    <s v=""/>
    <m/>
    <s v=""/>
    <m/>
    <s v=""/>
    <m/>
    <s v=""/>
    <m/>
    <s v=""/>
    <n v="4"/>
    <n v="4"/>
    <n v="4"/>
    <n v="4"/>
  </r>
  <r>
    <x v="343"/>
    <s v="bp2710tentara"/>
    <s v="Bp 2710 tentara"/>
    <n v="3"/>
    <s v="18 box"/>
    <n v="3"/>
    <m/>
    <s v=""/>
    <m/>
    <s v=""/>
    <m/>
    <s v=""/>
    <m/>
    <s v=""/>
    <m/>
    <s v=""/>
    <n v="3"/>
    <n v="3"/>
    <n v="3"/>
    <n v="3"/>
  </r>
  <r>
    <x v="344"/>
    <s v="bp2710tentara48"/>
    <s v="Bp 2710 tentara (48)"/>
    <n v="4"/>
    <s v="16 box"/>
    <n v="4"/>
    <m/>
    <s v=""/>
    <m/>
    <s v=""/>
    <m/>
    <s v=""/>
    <m/>
    <s v=""/>
    <m/>
    <s v=""/>
    <n v="4"/>
    <n v="4"/>
    <n v="4"/>
    <n v="4"/>
  </r>
  <r>
    <x v="345"/>
    <s v="bp2710tentara48"/>
    <s v="Bp 2710 tentara (48)"/>
    <n v="1"/>
    <s v="20 box"/>
    <n v="1"/>
    <m/>
    <s v=""/>
    <m/>
    <s v=""/>
    <m/>
    <s v=""/>
    <m/>
    <s v=""/>
    <m/>
    <s v=""/>
    <n v="1"/>
    <n v="1"/>
    <n v="1"/>
    <n v="1"/>
  </r>
  <r>
    <x v="346"/>
    <s v="bp2725"/>
    <s v="Bp 2725"/>
    <n v="1"/>
    <s v="120 ls"/>
    <n v="1"/>
    <m/>
    <s v=""/>
    <m/>
    <s v=""/>
    <m/>
    <s v=""/>
    <m/>
    <s v=""/>
    <m/>
    <s v=""/>
    <n v="1"/>
    <n v="1"/>
    <n v="1"/>
    <n v="1"/>
  </r>
  <r>
    <x v="347"/>
    <s v="bp2731"/>
    <s v="Bp 2731"/>
    <n v="1"/>
    <s v="18 box"/>
    <n v="1"/>
    <m/>
    <s v=""/>
    <m/>
    <s v=""/>
    <m/>
    <s v=""/>
    <m/>
    <s v=""/>
    <m/>
    <s v=""/>
    <n v="1"/>
    <n v="1"/>
    <n v="1"/>
    <n v="1"/>
  </r>
  <r>
    <x v="348"/>
    <s v="bp3028lovestraw7=18box1=21box1x48"/>
    <s v="Bp 3028 love straw (7=18 box/ 1= 21 box) 1x48"/>
    <n v="4"/>
    <s v="18 box"/>
    <n v="4"/>
    <m/>
    <s v=""/>
    <m/>
    <s v=""/>
    <m/>
    <s v=""/>
    <m/>
    <s v=""/>
    <m/>
    <s v=""/>
    <n v="4"/>
    <n v="4"/>
    <n v="4"/>
    <n v="4"/>
  </r>
  <r>
    <x v="349"/>
    <s v="bp313"/>
    <s v="Bp 313"/>
    <n v="1"/>
    <s v="144 LSN"/>
    <n v="1"/>
    <m/>
    <s v=""/>
    <m/>
    <s v=""/>
    <m/>
    <s v=""/>
    <m/>
    <s v=""/>
    <m/>
    <s v=""/>
    <n v="1"/>
    <n v="1"/>
    <n v="1"/>
    <n v="1"/>
  </r>
  <r>
    <x v="350"/>
    <s v="bp3333gelas+pedang"/>
    <s v="Bp 3333 gelas + pedang"/>
    <n v="1"/>
    <s v="72 box"/>
    <n v="1"/>
    <m/>
    <s v=""/>
    <m/>
    <s v=""/>
    <m/>
    <s v=""/>
    <m/>
    <s v=""/>
    <m/>
    <s v=""/>
    <n v="1"/>
    <n v="1"/>
    <n v="1"/>
    <n v="1"/>
  </r>
  <r>
    <x v="351"/>
    <s v="bp3653kuda48"/>
    <s v="Bp 3653 kuda (48)"/>
    <n v="1"/>
    <s v="18 box"/>
    <n v="1"/>
    <m/>
    <s v=""/>
    <m/>
    <s v=""/>
    <m/>
    <s v=""/>
    <m/>
    <s v=""/>
    <m/>
    <s v=""/>
    <n v="1"/>
    <n v="1"/>
    <n v="1"/>
    <n v="1"/>
  </r>
  <r>
    <x v="352"/>
    <s v="bp3801x36"/>
    <s v="Bp 380 (1x36)"/>
    <n v="1"/>
    <s v="48 box"/>
    <n v="1"/>
    <m/>
    <s v=""/>
    <m/>
    <s v=""/>
    <m/>
    <s v=""/>
    <m/>
    <s v=""/>
    <m/>
    <s v=""/>
    <n v="1"/>
    <n v="1"/>
    <n v="1"/>
    <n v="1"/>
  </r>
  <r>
    <x v="353"/>
    <s v="bp389ab1x36"/>
    <s v="Bp 389 AB (1x36)"/>
    <n v="2"/>
    <s v="48 box"/>
    <n v="2"/>
    <m/>
    <s v=""/>
    <m/>
    <s v=""/>
    <m/>
    <s v=""/>
    <m/>
    <s v=""/>
    <m/>
    <s v=""/>
    <n v="2"/>
    <n v="2"/>
    <n v="2"/>
    <n v="2"/>
  </r>
  <r>
    <x v="354"/>
    <s v="bp506"/>
    <s v="Bp 506"/>
    <n v="4"/>
    <s v="144 ls"/>
    <n v="4"/>
    <m/>
    <s v=""/>
    <m/>
    <s v=""/>
    <m/>
    <s v=""/>
    <m/>
    <s v=""/>
    <m/>
    <s v=""/>
    <n v="4"/>
    <n v="4"/>
    <n v="4"/>
    <n v="4"/>
  </r>
  <r>
    <x v="355"/>
    <s v="bp6warnahk606024"/>
    <s v="Bp 6 warna HK 6060 (24)"/>
    <n v="1"/>
    <s v="60 box"/>
    <n v="1"/>
    <m/>
    <s v=""/>
    <m/>
    <s v=""/>
    <m/>
    <s v=""/>
    <m/>
    <s v=""/>
    <m/>
    <s v=""/>
    <n v="1"/>
    <n v="1"/>
    <n v="1"/>
    <n v="1"/>
  </r>
  <r>
    <x v="356"/>
    <s v="bp6653"/>
    <s v="Bp 6653"/>
    <n v="3"/>
    <s v="144 ls"/>
    <n v="3"/>
    <m/>
    <s v=""/>
    <m/>
    <s v=""/>
    <m/>
    <s v=""/>
    <m/>
    <s v=""/>
    <m/>
    <s v=""/>
    <n v="3"/>
    <n v="3"/>
    <n v="3"/>
    <n v="3"/>
  </r>
  <r>
    <x v="357"/>
    <s v="bp680diamondhati48"/>
    <s v="Bp 680 diamond Hati (48)"/>
    <n v="6"/>
    <s v="20 box"/>
    <n v="6"/>
    <m/>
    <s v=""/>
    <m/>
    <s v=""/>
    <m/>
    <s v=""/>
    <m/>
    <s v=""/>
    <m/>
    <s v=""/>
    <n v="6"/>
    <n v="6"/>
    <n v="6"/>
    <n v="6"/>
  </r>
  <r>
    <x v="358"/>
    <s v="bp68003apel"/>
    <s v="Bp 68003 apel"/>
    <n v="2"/>
    <s v="144 ls"/>
    <n v="2"/>
    <m/>
    <s v=""/>
    <m/>
    <s v=""/>
    <m/>
    <s v=""/>
    <m/>
    <s v=""/>
    <m/>
    <s v=""/>
    <n v="2"/>
    <n v="2"/>
    <n v="2"/>
    <n v="2"/>
  </r>
  <r>
    <x v="359"/>
    <s v="bp688s3biru30"/>
    <s v="Bp 688/ S3 Biru (30)"/>
    <n v="1"/>
    <s v="32 box"/>
    <n v="1"/>
    <m/>
    <s v=""/>
    <m/>
    <s v=""/>
    <m/>
    <s v=""/>
    <m/>
    <s v=""/>
    <m/>
    <s v=""/>
    <n v="1"/>
    <n v="1"/>
    <n v="1"/>
    <n v="1"/>
  </r>
  <r>
    <x v="360"/>
    <s v="bp6w6767sika"/>
    <s v="Bp 6w 6767 sika"/>
    <n v="2"/>
    <s v="108 ls"/>
    <n v="2"/>
    <m/>
    <s v=""/>
    <m/>
    <s v=""/>
    <m/>
    <s v=""/>
    <m/>
    <s v=""/>
    <m/>
    <s v=""/>
    <n v="2"/>
    <n v="2"/>
    <n v="2"/>
    <n v="2"/>
  </r>
  <r>
    <x v="361"/>
    <s v="bp6wmixkarakter6gambar"/>
    <s v="Bp 6w MIX karakter 6 gambar"/>
    <n v="9"/>
    <s v="1296 pc"/>
    <n v="9"/>
    <m/>
    <s v=""/>
    <m/>
    <s v=""/>
    <m/>
    <s v=""/>
    <m/>
    <s v=""/>
    <m/>
    <s v=""/>
    <n v="9"/>
    <n v="9"/>
    <n v="9"/>
    <n v="9"/>
  </r>
  <r>
    <x v="362"/>
    <s v="bp7064"/>
    <s v="Bp 7064"/>
    <n v="11"/>
    <s v="192 ls"/>
    <n v="11"/>
    <m/>
    <s v=""/>
    <m/>
    <s v=""/>
    <m/>
    <s v=""/>
    <m/>
    <s v=""/>
    <m/>
    <s v=""/>
    <n v="11"/>
    <n v="11"/>
    <n v="11"/>
    <n v="11"/>
  </r>
  <r>
    <x v="363"/>
    <s v="bp7067"/>
    <s v="Bp 7067"/>
    <n v="16"/>
    <s v="192 ls"/>
    <n v="16"/>
    <m/>
    <s v=""/>
    <m/>
    <s v=""/>
    <m/>
    <s v=""/>
    <m/>
    <s v=""/>
    <m/>
    <s v=""/>
    <n v="16"/>
    <n v="16"/>
    <n v="16"/>
    <n v="16"/>
  </r>
  <r>
    <x v="364"/>
    <s v="bp789"/>
    <s v="Bp 789"/>
    <n v="2"/>
    <s v="48 box"/>
    <n v="2"/>
    <m/>
    <s v=""/>
    <m/>
    <s v=""/>
    <m/>
    <s v=""/>
    <m/>
    <s v=""/>
    <m/>
    <s v=""/>
    <n v="2"/>
    <n v="2"/>
    <n v="2"/>
    <n v="2"/>
  </r>
  <r>
    <x v="365"/>
    <s v="bp82018garukanrabbit"/>
    <s v="Bp 82018 garukan/ rabbit"/>
    <n v="1"/>
    <s v="144 ls"/>
    <n v="1"/>
    <m/>
    <s v=""/>
    <m/>
    <s v=""/>
    <m/>
    <s v=""/>
    <m/>
    <s v=""/>
    <m/>
    <s v=""/>
    <n v="1"/>
    <n v="1"/>
    <n v="1"/>
    <n v="1"/>
  </r>
  <r>
    <x v="366"/>
    <s v="bp8646"/>
    <s v="Bp 8646"/>
    <n v="6"/>
    <s v="144 ls"/>
    <n v="6"/>
    <m/>
    <s v=""/>
    <m/>
    <s v=""/>
    <m/>
    <s v=""/>
    <m/>
    <s v=""/>
    <m/>
    <s v=""/>
    <n v="6"/>
    <n v="6"/>
    <n v="6"/>
    <n v="6"/>
  </r>
  <r>
    <x v="367"/>
    <s v="bp8813bebek48"/>
    <s v="Bp 8813 bebek (48)"/>
    <n v="1"/>
    <s v="36 box"/>
    <n v="1"/>
    <m/>
    <s v=""/>
    <m/>
    <s v=""/>
    <m/>
    <s v=""/>
    <m/>
    <s v=""/>
    <m/>
    <s v=""/>
    <n v="1"/>
    <n v="1"/>
    <n v="1"/>
    <n v="1"/>
  </r>
  <r>
    <x v="368"/>
    <s v="bp8889hati"/>
    <s v="Bp 8889 hati"/>
    <n v="3"/>
    <s v="144 ls"/>
    <n v="3"/>
    <m/>
    <s v=""/>
    <m/>
    <s v=""/>
    <m/>
    <s v=""/>
    <m/>
    <s v=""/>
    <m/>
    <s v=""/>
    <n v="3"/>
    <n v="3"/>
    <n v="3"/>
    <n v="3"/>
  </r>
  <r>
    <x v="369"/>
    <s v="bp8wmegan"/>
    <s v="Bp 8W megan"/>
    <n v="2"/>
    <s v="144 ls"/>
    <n v="2"/>
    <m/>
    <s v=""/>
    <m/>
    <s v=""/>
    <m/>
    <s v=""/>
    <m/>
    <s v=""/>
    <m/>
    <s v=""/>
    <n v="2"/>
    <n v="2"/>
    <n v="2"/>
    <n v="2"/>
  </r>
  <r>
    <x v="370"/>
    <s v="bp9799"/>
    <s v="Bp 9799"/>
    <n v="2"/>
    <s v="144 ls"/>
    <n v="2"/>
    <m/>
    <s v=""/>
    <m/>
    <s v=""/>
    <m/>
    <s v=""/>
    <m/>
    <s v=""/>
    <m/>
    <s v=""/>
    <n v="2"/>
    <n v="2"/>
    <n v="2"/>
    <n v="2"/>
  </r>
  <r>
    <x v="371"/>
    <s v="bp9892"/>
    <s v="Bp 9892"/>
    <n v="11"/>
    <s v="144 ls"/>
    <n v="11"/>
    <m/>
    <s v=""/>
    <m/>
    <s v=""/>
    <m/>
    <s v=""/>
    <m/>
    <s v=""/>
    <m/>
    <s v=""/>
    <n v="11"/>
    <n v="11"/>
    <n v="11"/>
    <n v="11"/>
  </r>
  <r>
    <x v="372"/>
    <s v="bp9938"/>
    <s v="Bp 9938"/>
    <n v="1"/>
    <s v="144 ls"/>
    <n v="1"/>
    <m/>
    <s v=""/>
    <m/>
    <s v=""/>
    <m/>
    <s v=""/>
    <m/>
    <s v=""/>
    <m/>
    <s v=""/>
    <n v="1"/>
    <n v="1"/>
    <n v="1"/>
    <n v="1"/>
  </r>
  <r>
    <x v="373"/>
    <s v="bpaodm01150107faktur"/>
    <s v="Bp AODM 011 (5)/ 010 (7) Faktur"/>
    <n v="12"/>
    <s v="240 LSN"/>
    <n v="12"/>
    <m/>
    <s v=""/>
    <m/>
    <s v=""/>
    <m/>
    <s v=""/>
    <m/>
    <s v=""/>
    <m/>
    <s v=""/>
    <n v="12"/>
    <n v="12"/>
    <n v="12"/>
    <n v="12"/>
  </r>
  <r>
    <x v="374"/>
    <s v="bpaodm021faktur"/>
    <s v="Bp AODM 021 Faktur"/>
    <n v="5"/>
    <s v="240 ls"/>
    <n v="5"/>
    <m/>
    <s v=""/>
    <m/>
    <s v=""/>
    <m/>
    <s v=""/>
    <m/>
    <s v=""/>
    <m/>
    <s v=""/>
    <n v="5"/>
    <n v="5"/>
    <n v="5"/>
    <n v="5"/>
  </r>
  <r>
    <x v="375"/>
    <s v="bpaodm911"/>
    <s v="Bp AODM 911"/>
    <n v="1"/>
    <s v="144 ls"/>
    <n v="1"/>
    <m/>
    <s v=""/>
    <m/>
    <s v=""/>
    <m/>
    <s v=""/>
    <m/>
    <s v=""/>
    <m/>
    <s v=""/>
    <n v="1"/>
    <n v="1"/>
    <n v="1"/>
    <n v="1"/>
  </r>
  <r>
    <x v="376"/>
    <s v="bpaopo335htm24"/>
    <s v="Bp Aopo 335 htm (24)"/>
    <n v="1"/>
    <s v="240 ls"/>
    <n v="1"/>
    <m/>
    <s v=""/>
    <m/>
    <s v=""/>
    <m/>
    <s v=""/>
    <m/>
    <s v=""/>
    <m/>
    <s v=""/>
    <n v="1"/>
    <n v="1"/>
    <n v="1"/>
    <n v="1"/>
  </r>
  <r>
    <x v="377"/>
    <s v="bpaopo4506b"/>
    <s v="Bp Aopo 4506 B"/>
    <n v="1"/>
    <s v="144 ls"/>
    <n v="1"/>
    <m/>
    <s v=""/>
    <m/>
    <s v=""/>
    <m/>
    <s v=""/>
    <m/>
    <s v=""/>
    <m/>
    <s v=""/>
    <n v="1"/>
    <n v="1"/>
    <n v="1"/>
    <n v="1"/>
  </r>
  <r>
    <x v="378"/>
    <s v="bpart3013"/>
    <s v="Bp art 3013"/>
    <n v="1"/>
    <s v="5400 pc"/>
    <n v="1"/>
    <m/>
    <s v=""/>
    <m/>
    <s v=""/>
    <m/>
    <s v=""/>
    <m/>
    <s v=""/>
    <m/>
    <s v=""/>
    <n v="1"/>
    <n v="1"/>
    <n v="1"/>
    <n v="1"/>
  </r>
  <r>
    <x v="379"/>
    <s v="bpatmcrystal"/>
    <s v="Bp ATM crystal"/>
    <n v="2"/>
    <s v="20 grs"/>
    <n v="2"/>
    <m/>
    <s v=""/>
    <m/>
    <s v=""/>
    <m/>
    <s v=""/>
    <m/>
    <s v=""/>
    <m/>
    <s v=""/>
    <n v="2"/>
    <n v="2"/>
    <n v="2"/>
    <n v="2"/>
  </r>
  <r>
    <x v="380"/>
    <s v="bpb88"/>
    <s v="Bp B-88"/>
    <n v="7"/>
    <s v="20 grs"/>
    <n v="7"/>
    <m/>
    <s v=""/>
    <m/>
    <s v=""/>
    <m/>
    <s v=""/>
    <m/>
    <s v=""/>
    <m/>
    <s v=""/>
    <n v="7"/>
    <n v="7"/>
    <n v="7"/>
    <n v="7"/>
  </r>
  <r>
    <x v="381"/>
    <s v="bpbellignafoss"/>
    <s v="Bp bellignafoss"/>
    <n v="2"/>
    <s v="12 grs"/>
    <n v="2"/>
    <m/>
    <s v=""/>
    <m/>
    <s v=""/>
    <m/>
    <s v=""/>
    <m/>
    <s v=""/>
    <m/>
    <s v=""/>
    <n v="2"/>
    <n v="2"/>
    <n v="2"/>
    <n v="2"/>
  </r>
  <r>
    <x v="382"/>
    <s v="bpbensiakmn008007"/>
    <s v="Bp bensia KMN 008/ 007"/>
    <n v="1"/>
    <s v="48 box"/>
    <n v="1"/>
    <m/>
    <s v=""/>
    <m/>
    <s v=""/>
    <m/>
    <s v=""/>
    <m/>
    <s v=""/>
    <m/>
    <s v=""/>
    <n v="1"/>
    <n v="1"/>
    <n v="1"/>
    <n v="1"/>
  </r>
  <r>
    <x v="383"/>
    <s v="bpbf81188w"/>
    <s v="Bp BF 8118/ 8w"/>
    <n v="1"/>
    <s v="144 ls"/>
    <n v="1"/>
    <m/>
    <s v=""/>
    <m/>
    <s v=""/>
    <m/>
    <s v=""/>
    <m/>
    <s v=""/>
    <m/>
    <s v=""/>
    <n v="1"/>
    <n v="1"/>
    <n v="1"/>
    <n v="1"/>
  </r>
  <r>
    <x v="384"/>
    <s v="bpbolangbaling1box48"/>
    <s v="Bp bolang-baling 1 box 48"/>
    <n v="2"/>
    <s v="36 box"/>
    <n v="2"/>
    <m/>
    <s v=""/>
    <m/>
    <s v=""/>
    <m/>
    <s v=""/>
    <m/>
    <s v=""/>
    <m/>
    <s v=""/>
    <n v="2"/>
    <n v="2"/>
    <n v="2"/>
    <n v="2"/>
  </r>
  <r>
    <x v="385"/>
    <s v="bpbox1000k1000"/>
    <s v="Bp box 1000 K 1000"/>
    <n v="3"/>
    <s v="72 ls"/>
    <n v="3"/>
    <m/>
    <s v=""/>
    <m/>
    <s v=""/>
    <m/>
    <s v=""/>
    <m/>
    <s v=""/>
    <m/>
    <s v=""/>
    <n v="3"/>
    <n v="3"/>
    <n v="3"/>
    <n v="3"/>
  </r>
  <r>
    <x v="386"/>
    <s v="bpboxketapelab2921"/>
    <s v="Bp box ketapel AB 2921"/>
    <n v="7"/>
    <s v="135 ls"/>
    <n v="7"/>
    <m/>
    <s v=""/>
    <m/>
    <s v=""/>
    <m/>
    <s v=""/>
    <m/>
    <s v=""/>
    <m/>
    <s v=""/>
    <n v="7"/>
    <n v="7"/>
    <n v="7"/>
    <n v="7"/>
  </r>
  <r>
    <x v="387"/>
    <s v="bpcabeg103+jepitanret"/>
    <s v="Bp cabe (G-103) + jepitan ret"/>
    <n v="1"/>
    <s v="1392 pc"/>
    <n v="1"/>
    <m/>
    <s v=""/>
    <m/>
    <s v=""/>
    <m/>
    <s v=""/>
    <m/>
    <s v=""/>
    <m/>
    <s v=""/>
    <n v="1"/>
    <n v="1"/>
    <n v="1"/>
    <n v="1"/>
  </r>
  <r>
    <x v="388"/>
    <s v="bpcabeg103+jepitanretknghj"/>
    <s v="Bp cabe (G-103) + jepitan ret (kng/Hj)"/>
    <n v="13"/>
    <s v="2000 pc"/>
    <n v="13"/>
    <m/>
    <s v=""/>
    <m/>
    <s v=""/>
    <m/>
    <s v=""/>
    <m/>
    <s v=""/>
    <m/>
    <s v=""/>
    <n v="13"/>
    <n v="13"/>
    <n v="13"/>
    <n v="13"/>
  </r>
  <r>
    <x v="389"/>
    <s v="bpcoshcs8501"/>
    <s v="Bp Cosh CS 8501"/>
    <n v="5"/>
    <s v="144 ls"/>
    <n v="5"/>
    <m/>
    <s v=""/>
    <m/>
    <s v=""/>
    <m/>
    <s v=""/>
    <m/>
    <s v=""/>
    <m/>
    <s v=""/>
    <n v="5"/>
    <n v="5"/>
    <n v="5"/>
    <n v="5"/>
  </r>
  <r>
    <x v="390"/>
    <s v="bpcoshcs8601"/>
    <s v="Bp Cosh CS 8601"/>
    <n v="1"/>
    <s v="144 ls"/>
    <n v="1"/>
    <m/>
    <s v=""/>
    <m/>
    <s v=""/>
    <m/>
    <s v=""/>
    <m/>
    <s v=""/>
    <m/>
    <s v=""/>
    <n v="1"/>
    <n v="1"/>
    <n v="1"/>
    <n v="1"/>
  </r>
  <r>
    <x v="391"/>
    <s v="bpcoshcsls919"/>
    <s v="Bp Cosh CS LS 919"/>
    <n v="3"/>
    <s v="144 ls"/>
    <n v="3"/>
    <m/>
    <s v=""/>
    <m/>
    <s v=""/>
    <m/>
    <s v=""/>
    <m/>
    <s v=""/>
    <m/>
    <s v=""/>
    <n v="3"/>
    <n v="3"/>
    <n v="3"/>
    <n v="3"/>
  </r>
  <r>
    <x v="392"/>
    <s v="bpdtian101561088"/>
    <s v="Bp D Tian 1015 (6)/ 108 (8)"/>
    <n v="14"/>
    <s v="144 ls"/>
    <n v="14"/>
    <m/>
    <s v=""/>
    <m/>
    <s v=""/>
    <m/>
    <s v=""/>
    <m/>
    <s v=""/>
    <m/>
    <s v=""/>
    <n v="14"/>
    <n v="14"/>
    <n v="14"/>
    <n v="14"/>
  </r>
  <r>
    <x v="393"/>
    <s v="bpdtian2036"/>
    <s v="Bp D Tian 2036"/>
    <n v="26"/>
    <s v="144 LSN"/>
    <n v="26"/>
    <m/>
    <s v=""/>
    <m/>
    <s v=""/>
    <m/>
    <s v=""/>
    <m/>
    <s v=""/>
    <m/>
    <s v=""/>
    <n v="26"/>
    <n v="26"/>
    <n v="26"/>
    <n v="26"/>
  </r>
  <r>
    <x v="394"/>
    <s v="bpdb530biasa"/>
    <s v="Bp DB 530 Biasa"/>
    <n v="2"/>
    <s v="120 ls"/>
    <n v="2"/>
    <m/>
    <s v=""/>
    <m/>
    <s v=""/>
    <m/>
    <s v=""/>
    <m/>
    <s v=""/>
    <m/>
    <s v=""/>
    <n v="2"/>
    <n v="2"/>
    <n v="2"/>
    <n v="2"/>
  </r>
  <r>
    <x v="395"/>
    <s v="bpdbsgg99"/>
    <s v="Bp Dbs GG 99"/>
    <n v="4"/>
    <s v="144 ls"/>
    <n v="4"/>
    <m/>
    <s v=""/>
    <m/>
    <s v=""/>
    <m/>
    <s v=""/>
    <m/>
    <s v=""/>
    <m/>
    <s v=""/>
    <n v="4"/>
    <n v="4"/>
    <n v="4"/>
    <n v="4"/>
  </r>
  <r>
    <x v="396"/>
    <s v="bpdesignkepalaabkotakbulat"/>
    <s v="Bp Design kepala AB kotak/ bulat"/>
    <n v="1"/>
    <s v="135 ls"/>
    <n v="1"/>
    <m/>
    <s v=""/>
    <m/>
    <s v=""/>
    <m/>
    <s v=""/>
    <m/>
    <s v=""/>
    <m/>
    <s v=""/>
    <n v="1"/>
    <n v="1"/>
    <n v="1"/>
    <n v="1"/>
  </r>
  <r>
    <x v="397"/>
    <s v="bpdoraemon3008"/>
    <s v="Bp Doraemon 3008"/>
    <n v="2"/>
    <s v="1152 pc"/>
    <n v="2"/>
    <m/>
    <s v=""/>
    <m/>
    <s v=""/>
    <m/>
    <s v=""/>
    <m/>
    <s v=""/>
    <m/>
    <s v=""/>
    <n v="2"/>
    <n v="2"/>
    <n v="2"/>
    <n v="2"/>
  </r>
  <r>
    <x v="398"/>
    <s v="bpelegant1803"/>
    <s v="Bp elegant 1803"/>
    <n v="2"/>
    <s v="144 ls"/>
    <n v="2"/>
    <m/>
    <s v=""/>
    <m/>
    <s v=""/>
    <m/>
    <s v=""/>
    <m/>
    <s v=""/>
    <m/>
    <s v=""/>
    <n v="2"/>
    <n v="2"/>
    <n v="2"/>
    <n v="2"/>
  </r>
  <r>
    <x v="399"/>
    <s v="bpexecutivebm300merah"/>
    <s v="Bp executive BM 300 merah"/>
    <n v="1"/>
    <s v="144 ls"/>
    <n v="1"/>
    <m/>
    <s v=""/>
    <m/>
    <s v=""/>
    <m/>
    <s v=""/>
    <m/>
    <s v=""/>
    <m/>
    <s v=""/>
    <n v="1"/>
    <n v="1"/>
    <n v="1"/>
    <n v="1"/>
  </r>
  <r>
    <x v="400"/>
    <s v="bpf00103012wglitermix"/>
    <s v="Bp F001 030/12w glitermix"/>
    <n v="5"/>
    <s v="160 pc"/>
    <n v="5"/>
    <m/>
    <s v=""/>
    <m/>
    <s v=""/>
    <m/>
    <s v=""/>
    <m/>
    <s v=""/>
    <m/>
    <s v=""/>
    <n v="5"/>
    <n v="5"/>
    <n v="5"/>
    <n v="5"/>
  </r>
  <r>
    <x v="401"/>
    <s v="bpf4aw4680181x36"/>
    <s v="Bp F4 AW 46/ 8018 (1x36)"/>
    <n v="7"/>
    <s v="96 box"/>
    <n v="7"/>
    <m/>
    <s v=""/>
    <m/>
    <s v=""/>
    <m/>
    <s v=""/>
    <m/>
    <s v=""/>
    <m/>
    <s v=""/>
    <n v="7"/>
    <n v="7"/>
    <n v="7"/>
    <n v="7"/>
  </r>
  <r>
    <x v="402"/>
    <s v="bpfancy18888"/>
    <s v="Bp Fancy 18888"/>
    <n v="1"/>
    <s v="144 ls"/>
    <n v="1"/>
    <m/>
    <s v=""/>
    <m/>
    <s v=""/>
    <m/>
    <s v=""/>
    <m/>
    <s v=""/>
    <m/>
    <s v=""/>
    <n v="1"/>
    <n v="1"/>
    <n v="1"/>
    <n v="1"/>
  </r>
  <r>
    <x v="403"/>
    <s v="bpfancyabbesar2638"/>
    <s v="Bp Fancy AB besar 2638"/>
    <n v="2"/>
    <s v="144 ls"/>
    <n v="2"/>
    <m/>
    <s v=""/>
    <m/>
    <s v=""/>
    <m/>
    <s v=""/>
    <m/>
    <s v=""/>
    <m/>
    <s v=""/>
    <n v="2"/>
    <n v="2"/>
    <n v="2"/>
    <n v="2"/>
  </r>
  <r>
    <x v="404"/>
    <s v="bpfancyketapeltiup2629a5abtiup26594"/>
    <s v="Bp Fancy ketapel tiup 2629A (5)/ AB tiup 2659 (4)"/>
    <n v="9"/>
    <s v="144 ls"/>
    <n v="9"/>
    <m/>
    <s v=""/>
    <m/>
    <s v=""/>
    <m/>
    <s v=""/>
    <m/>
    <s v=""/>
    <m/>
    <s v=""/>
    <n v="9"/>
    <n v="9"/>
    <n v="9"/>
    <n v="9"/>
  </r>
  <r>
    <x v="405"/>
    <s v="bpfootball1box=24"/>
    <s v="Bp Football (1 box=24)"/>
    <n v="1"/>
    <s v="40 box"/>
    <n v="1"/>
    <m/>
    <s v=""/>
    <m/>
    <s v=""/>
    <m/>
    <s v=""/>
    <m/>
    <s v=""/>
    <m/>
    <s v=""/>
    <n v="1"/>
    <n v="1"/>
    <n v="1"/>
    <n v="1"/>
  </r>
  <r>
    <x v="406"/>
    <s v="bpgeldebossdb607"/>
    <s v="Bp Gel Deboss DB 607"/>
    <n v="1"/>
    <s v="120 LSN"/>
    <n v="1"/>
    <m/>
    <s v=""/>
    <m/>
    <s v=""/>
    <m/>
    <s v=""/>
    <m/>
    <s v=""/>
    <m/>
    <s v=""/>
    <n v="1"/>
    <n v="1"/>
    <n v="1"/>
    <n v="1"/>
  </r>
  <r>
    <x v="407"/>
    <s v="bpgeltg670"/>
    <s v="Bp Gel TG 670"/>
    <n v="1"/>
    <s v="96 LSN"/>
    <n v="1"/>
    <m/>
    <s v=""/>
    <m/>
    <s v=""/>
    <m/>
    <s v=""/>
    <m/>
    <s v=""/>
    <m/>
    <s v=""/>
    <n v="1"/>
    <n v="1"/>
    <n v="1"/>
    <n v="1"/>
  </r>
  <r>
    <x v="408"/>
    <s v="bpgeltz1002"/>
    <s v="Bp gel TZ 1002"/>
    <n v="14"/>
    <s v="144 ls"/>
    <n v="14"/>
    <m/>
    <s v=""/>
    <m/>
    <s v=""/>
    <m/>
    <s v=""/>
    <m/>
    <s v=""/>
    <m/>
    <s v=""/>
    <n v="14"/>
    <n v="14"/>
    <n v="14"/>
    <n v="14"/>
  </r>
  <r>
    <x v="409"/>
    <s v="bpgell01369030hati+mainan"/>
    <s v="Bp Gell 013 (69030) hati+ mainan"/>
    <n v="1"/>
    <s v="144 ls"/>
    <n v="1"/>
    <m/>
    <s v=""/>
    <m/>
    <s v=""/>
    <m/>
    <s v=""/>
    <m/>
    <s v=""/>
    <m/>
    <s v=""/>
    <n v="1"/>
    <n v="1"/>
    <n v="1"/>
    <n v="1"/>
  </r>
  <r>
    <x v="410"/>
    <s v="bpgell0313"/>
    <s v="Bp Gell 0313"/>
    <n v="1"/>
    <s v="192 ls"/>
    <n v="1"/>
    <m/>
    <s v=""/>
    <m/>
    <s v=""/>
    <m/>
    <s v=""/>
    <m/>
    <s v=""/>
    <m/>
    <s v=""/>
    <n v="1"/>
    <n v="1"/>
    <n v="1"/>
    <n v="1"/>
  </r>
  <r>
    <x v="411"/>
    <s v="bpgell0910boneka"/>
    <s v="Bp Gell 0910 boneka"/>
    <n v="1"/>
    <s v="144 ls"/>
    <n v="1"/>
    <m/>
    <s v=""/>
    <m/>
    <s v=""/>
    <m/>
    <s v=""/>
    <m/>
    <s v=""/>
    <m/>
    <s v=""/>
    <n v="1"/>
    <n v="1"/>
    <n v="1"/>
    <n v="1"/>
  </r>
  <r>
    <x v="412"/>
    <s v="bpgell1188"/>
    <s v="Bp Gell 1188"/>
    <n v="15"/>
    <s v="144 ls"/>
    <n v="15"/>
    <m/>
    <s v=""/>
    <m/>
    <s v=""/>
    <m/>
    <s v=""/>
    <m/>
    <s v=""/>
    <m/>
    <s v=""/>
    <n v="15"/>
    <n v="15"/>
    <n v="15"/>
    <n v="15"/>
  </r>
  <r>
    <x v="413"/>
    <s v="bpgell12w2010m19a"/>
    <s v="Bp Gell 12w 2010M 19A"/>
    <n v="1"/>
    <s v="144 ls"/>
    <n v="1"/>
    <m/>
    <s v=""/>
    <m/>
    <s v=""/>
    <m/>
    <s v=""/>
    <m/>
    <s v=""/>
    <m/>
    <s v=""/>
    <n v="1"/>
    <n v="1"/>
    <n v="1"/>
    <n v="1"/>
  </r>
  <r>
    <x v="414"/>
    <s v="bpgell15181"/>
    <s v="Bp Gell 1518(1)"/>
    <n v="1"/>
    <s v="192 ls"/>
    <n v="1"/>
    <m/>
    <s v=""/>
    <m/>
    <s v=""/>
    <m/>
    <s v=""/>
    <m/>
    <s v=""/>
    <m/>
    <s v=""/>
    <n v="1"/>
    <n v="1"/>
    <n v="1"/>
    <n v="1"/>
  </r>
  <r>
    <x v="415"/>
    <s v="bpgell566"/>
    <s v="Bp Gell 566"/>
    <n v="2"/>
    <s v="144 ls"/>
    <n v="2"/>
    <m/>
    <s v=""/>
    <m/>
    <s v=""/>
    <m/>
    <s v=""/>
    <m/>
    <s v=""/>
    <m/>
    <s v=""/>
    <n v="2"/>
    <n v="2"/>
    <n v="2"/>
    <n v="2"/>
  </r>
  <r>
    <x v="416"/>
    <s v="bpgell585"/>
    <s v="Bp Gell 585"/>
    <n v="16"/>
    <s v="144 ls"/>
    <n v="16"/>
    <m/>
    <s v=""/>
    <m/>
    <s v=""/>
    <m/>
    <s v=""/>
    <m/>
    <s v=""/>
    <m/>
    <s v=""/>
    <n v="16"/>
    <n v="16"/>
    <n v="16"/>
    <n v="16"/>
  </r>
  <r>
    <x v="417"/>
    <s v="bpgell7013"/>
    <s v="Bp Gell 7013"/>
    <n v="13"/>
    <s v="192 ls"/>
    <n v="13"/>
    <m/>
    <s v=""/>
    <m/>
    <s v=""/>
    <m/>
    <s v=""/>
    <m/>
    <s v=""/>
    <m/>
    <s v=""/>
    <n v="13"/>
    <n v="13"/>
    <n v="13"/>
    <n v="13"/>
  </r>
  <r>
    <x v="418"/>
    <s v="bpgell7022kunci"/>
    <s v="Bp Gell 7022 kunci"/>
    <n v="40"/>
    <s v="192 ls"/>
    <n v="40"/>
    <m/>
    <s v=""/>
    <m/>
    <s v=""/>
    <m/>
    <s v=""/>
    <m/>
    <s v=""/>
    <m/>
    <s v=""/>
    <n v="40"/>
    <n v="40"/>
    <n v="40"/>
    <n v="40"/>
  </r>
  <r>
    <x v="419"/>
    <s v="bpgell7026"/>
    <s v="Bp Gell 7026"/>
    <n v="17"/>
    <s v="192 ls"/>
    <n v="17"/>
    <m/>
    <s v=""/>
    <m/>
    <s v=""/>
    <m/>
    <s v=""/>
    <m/>
    <s v=""/>
    <m/>
    <s v=""/>
    <n v="17"/>
    <n v="17"/>
    <n v="17"/>
    <n v="17"/>
  </r>
  <r>
    <x v="420"/>
    <s v="bpgell7038"/>
    <s v="Bp Gell 7038"/>
    <n v="7"/>
    <s v="192 ls"/>
    <n v="7"/>
    <m/>
    <s v=""/>
    <m/>
    <s v=""/>
    <m/>
    <s v=""/>
    <m/>
    <s v=""/>
    <m/>
    <s v=""/>
    <n v="7"/>
    <n v="7"/>
    <n v="7"/>
    <n v="7"/>
  </r>
  <r>
    <x v="421"/>
    <s v="bpgell7039"/>
    <s v="Bp Gell 7039"/>
    <n v="1"/>
    <s v="192 ls"/>
    <n v="1"/>
    <m/>
    <s v=""/>
    <m/>
    <s v=""/>
    <m/>
    <s v=""/>
    <m/>
    <s v=""/>
    <m/>
    <s v=""/>
    <n v="1"/>
    <n v="1"/>
    <n v="1"/>
    <n v="1"/>
  </r>
  <r>
    <x v="422"/>
    <s v="bpgell7043"/>
    <s v="Bp Gell 7043"/>
    <n v="40"/>
    <s v="192 ls"/>
    <n v="40"/>
    <m/>
    <s v=""/>
    <m/>
    <s v=""/>
    <m/>
    <s v=""/>
    <m/>
    <s v=""/>
    <m/>
    <s v=""/>
    <n v="40"/>
    <n v="40"/>
    <n v="40"/>
    <n v="40"/>
  </r>
  <r>
    <x v="423"/>
    <s v="bpgell7045"/>
    <s v="Bp Gell 7045"/>
    <n v="29"/>
    <s v="192 ls"/>
    <n v="29"/>
    <m/>
    <s v=""/>
    <m/>
    <s v=""/>
    <m/>
    <s v=""/>
    <m/>
    <s v=""/>
    <m/>
    <s v=""/>
    <n v="29"/>
    <n v="29"/>
    <n v="29"/>
    <n v="29"/>
  </r>
  <r>
    <x v="424"/>
    <s v="bpgell7092"/>
    <s v="Bp Gell 7092"/>
    <n v="36"/>
    <s v="192 ls"/>
    <n v="36"/>
    <m/>
    <s v=""/>
    <m/>
    <s v=""/>
    <m/>
    <s v=""/>
    <m/>
    <s v=""/>
    <m/>
    <s v=""/>
    <n v="36"/>
    <n v="36"/>
    <n v="36"/>
    <n v="36"/>
  </r>
  <r>
    <x v="425"/>
    <s v="bpgell8021080310"/>
    <s v="Bp Gell 802(10)/ 803(10)"/>
    <n v="20"/>
    <s v="144 ls"/>
    <n v="20"/>
    <m/>
    <s v=""/>
    <m/>
    <s v=""/>
    <m/>
    <s v=""/>
    <m/>
    <s v=""/>
    <m/>
    <s v=""/>
    <n v="20"/>
    <n v="20"/>
    <n v="20"/>
    <n v="20"/>
  </r>
  <r>
    <x v="426"/>
    <s v="bpgell805118069"/>
    <s v="Bp Gell 805(11)/ 806(9)"/>
    <n v="20"/>
    <s v="144 ls"/>
    <n v="20"/>
    <m/>
    <s v=""/>
    <m/>
    <s v=""/>
    <m/>
    <s v=""/>
    <m/>
    <s v=""/>
    <m/>
    <s v=""/>
    <n v="20"/>
    <n v="20"/>
    <n v="20"/>
    <n v="20"/>
  </r>
  <r>
    <x v="427"/>
    <s v="bpgell807"/>
    <s v="Bp Gell 807"/>
    <n v="15"/>
    <s v="144 ls"/>
    <n v="15"/>
    <m/>
    <s v=""/>
    <m/>
    <s v=""/>
    <m/>
    <s v=""/>
    <m/>
    <s v=""/>
    <m/>
    <s v=""/>
    <n v="15"/>
    <n v="15"/>
    <n v="15"/>
    <n v="15"/>
  </r>
  <r>
    <x v="428"/>
    <s v="bpgell8853segitigabola"/>
    <s v="Bp Gell 8853 segitiga bola"/>
    <n v="7"/>
    <s v="144 ls"/>
    <n v="7"/>
    <m/>
    <s v=""/>
    <m/>
    <s v=""/>
    <m/>
    <s v=""/>
    <m/>
    <s v=""/>
    <m/>
    <s v=""/>
    <n v="7"/>
    <n v="7"/>
    <n v="7"/>
    <n v="7"/>
  </r>
  <r>
    <x v="429"/>
    <s v="bpgell917903"/>
    <s v="Bp Gell 917/ 903"/>
    <n v="13"/>
    <s v="144 ls"/>
    <n v="13"/>
    <m/>
    <s v=""/>
    <m/>
    <s v=""/>
    <m/>
    <s v=""/>
    <m/>
    <s v=""/>
    <m/>
    <s v=""/>
    <n v="13"/>
    <n v="13"/>
    <n v="13"/>
    <n v="13"/>
  </r>
  <r>
    <x v="430"/>
    <s v="bpgell9518tankair"/>
    <s v="Bp Gell 9518 tank air"/>
    <n v="2"/>
    <s v="142 ls"/>
    <n v="2"/>
    <m/>
    <s v=""/>
    <m/>
    <s v=""/>
    <m/>
    <s v=""/>
    <m/>
    <s v=""/>
    <m/>
    <s v=""/>
    <n v="2"/>
    <n v="2"/>
    <n v="2"/>
    <n v="2"/>
  </r>
  <r>
    <x v="431"/>
    <s v="bpgellaopogp1895"/>
    <s v="Bp Gell Aopo Gp 1895"/>
    <n v="2"/>
    <s v="144 ls"/>
    <n v="2"/>
    <m/>
    <s v=""/>
    <m/>
    <s v=""/>
    <m/>
    <s v=""/>
    <m/>
    <s v=""/>
    <m/>
    <s v=""/>
    <n v="2"/>
    <n v="2"/>
    <n v="2"/>
    <n v="2"/>
  </r>
  <r>
    <x v="432"/>
    <s v="bpgellaopogp032warna"/>
    <s v="Bp Gell Aopo Gp-032 warna"/>
    <n v="2"/>
    <s v="24 ls"/>
    <n v="2"/>
    <m/>
    <s v=""/>
    <m/>
    <s v=""/>
    <m/>
    <s v=""/>
    <m/>
    <s v=""/>
    <m/>
    <s v=""/>
    <n v="2"/>
    <n v="2"/>
    <n v="2"/>
    <n v="2"/>
  </r>
  <r>
    <x v="433"/>
    <s v="bpgellb1550366"/>
    <s v="Bp Gell B155 (0366)"/>
    <n v="14"/>
    <s v="144 ls"/>
    <n v="14"/>
    <m/>
    <s v=""/>
    <m/>
    <s v=""/>
    <m/>
    <s v=""/>
    <m/>
    <s v=""/>
    <m/>
    <s v=""/>
    <n v="14"/>
    <n v="14"/>
    <n v="14"/>
    <n v="14"/>
  </r>
  <r>
    <x v="434"/>
    <s v="bpgellelmoh1m1"/>
    <s v="Bp Gell elmo H(1) M(1)"/>
    <n v="2"/>
    <s v="120 ls"/>
    <n v="2"/>
    <m/>
    <s v=""/>
    <m/>
    <s v=""/>
    <m/>
    <s v=""/>
    <m/>
    <s v=""/>
    <m/>
    <s v=""/>
    <n v="2"/>
    <n v="2"/>
    <n v="2"/>
    <n v="2"/>
  </r>
  <r>
    <x v="435"/>
    <s v="bpgellexecutive16927773"/>
    <s v="Bp Gell executive 169 (2)/ 777 (3)"/>
    <n v="5"/>
    <s v="144 ls"/>
    <n v="5"/>
    <m/>
    <s v=""/>
    <m/>
    <s v=""/>
    <m/>
    <s v=""/>
    <m/>
    <s v=""/>
    <m/>
    <s v=""/>
    <n v="5"/>
    <n v="5"/>
    <n v="5"/>
    <n v="5"/>
  </r>
  <r>
    <x v="436"/>
    <s v="bpgellg2036biru"/>
    <s v="Bp Gell G 2036 biru"/>
    <n v="5"/>
    <s v="144 ls"/>
    <n v="5"/>
    <m/>
    <s v=""/>
    <m/>
    <s v=""/>
    <m/>
    <s v=""/>
    <m/>
    <s v=""/>
    <m/>
    <s v=""/>
    <n v="5"/>
    <n v="5"/>
    <n v="5"/>
    <n v="5"/>
  </r>
  <r>
    <x v="437"/>
    <s v="bpgellgp1016gold"/>
    <s v="Bp gell Gp 1016 gold"/>
    <n v="5"/>
    <s v="144 ls"/>
    <n v="5"/>
    <m/>
    <s v=""/>
    <m/>
    <s v=""/>
    <m/>
    <s v=""/>
    <m/>
    <s v=""/>
    <m/>
    <s v=""/>
    <n v="5"/>
    <n v="5"/>
    <n v="5"/>
    <n v="5"/>
  </r>
  <r>
    <x v="438"/>
    <s v="bpgellgp1016silver"/>
    <s v="Bp gell Gp 1016 silver"/>
    <n v="4"/>
    <s v="144 ls"/>
    <n v="4"/>
    <m/>
    <s v=""/>
    <m/>
    <s v=""/>
    <m/>
    <s v=""/>
    <m/>
    <s v=""/>
    <m/>
    <s v=""/>
    <n v="4"/>
    <n v="4"/>
    <n v="4"/>
    <n v="4"/>
  </r>
  <r>
    <x v="439"/>
    <s v="bpgellgp956"/>
    <s v="Bp Gell Gp 956"/>
    <n v="2"/>
    <s v="144 ls"/>
    <n v="2"/>
    <m/>
    <s v=""/>
    <m/>
    <s v=""/>
    <m/>
    <s v=""/>
    <m/>
    <s v=""/>
    <m/>
    <s v=""/>
    <n v="2"/>
    <n v="2"/>
    <n v="2"/>
    <n v="2"/>
  </r>
  <r>
    <x v="440"/>
    <s v="bpgellgp963"/>
    <s v="Bp Gell Gp 963"/>
    <n v="3"/>
    <s v="144 ls"/>
    <n v="3"/>
    <m/>
    <s v=""/>
    <m/>
    <s v=""/>
    <m/>
    <s v=""/>
    <m/>
    <s v=""/>
    <m/>
    <s v=""/>
    <n v="3"/>
    <n v="3"/>
    <n v="3"/>
    <n v="3"/>
  </r>
  <r>
    <x v="441"/>
    <s v="bpgellgramatah15h213"/>
    <s v="Bp Gell Gramata H1(5)/ H2(13)"/>
    <n v="18"/>
    <s v="144 ls"/>
    <n v="18"/>
    <m/>
    <s v=""/>
    <m/>
    <s v=""/>
    <m/>
    <s v=""/>
    <m/>
    <s v=""/>
    <m/>
    <s v=""/>
    <n v="18"/>
    <n v="18"/>
    <n v="18"/>
    <n v="18"/>
  </r>
  <r>
    <x v="442"/>
    <s v="bpgellgramatah5"/>
    <s v="Bp Gell Gramata H5"/>
    <n v="5"/>
    <s v="144 ls"/>
    <n v="5"/>
    <m/>
    <s v=""/>
    <m/>
    <s v=""/>
    <m/>
    <s v=""/>
    <m/>
    <s v=""/>
    <m/>
    <s v=""/>
    <n v="5"/>
    <n v="5"/>
    <n v="5"/>
    <n v="5"/>
  </r>
  <r>
    <x v="443"/>
    <s v="bpgellhbk510"/>
    <s v="Bp Gell HB k 510"/>
    <n v="7"/>
    <s v="144 ls"/>
    <n v="7"/>
    <m/>
    <s v=""/>
    <m/>
    <s v=""/>
    <m/>
    <s v=""/>
    <m/>
    <s v=""/>
    <m/>
    <s v=""/>
    <n v="7"/>
    <n v="7"/>
    <n v="7"/>
    <n v="7"/>
  </r>
  <r>
    <x v="444"/>
    <s v="bpgellhs1215"/>
    <s v="Bp gell HS 1215"/>
    <n v="2"/>
    <s v="144 ls"/>
    <n v="2"/>
    <m/>
    <s v=""/>
    <m/>
    <s v=""/>
    <m/>
    <s v=""/>
    <m/>
    <s v=""/>
    <m/>
    <s v=""/>
    <n v="2"/>
    <n v="2"/>
    <n v="2"/>
    <n v="2"/>
  </r>
  <r>
    <x v="445"/>
    <s v="bpgelljd.860mmoro70"/>
    <s v="Bp Gell JD. 860 MMORO (70)"/>
    <n v="10"/>
    <s v="36 box"/>
    <n v="10"/>
    <m/>
    <s v=""/>
    <m/>
    <s v=""/>
    <m/>
    <s v=""/>
    <m/>
    <s v=""/>
    <m/>
    <s v=""/>
    <n v="10"/>
    <n v="10"/>
    <n v="10"/>
    <n v="10"/>
  </r>
  <r>
    <x v="446"/>
    <s v="bpgelljiausue8color1set=8pc"/>
    <s v="Bp Gell jiausue 8 color (1 set = 8pc)"/>
    <n v="3"/>
    <s v="200 set"/>
    <n v="3"/>
    <m/>
    <s v=""/>
    <m/>
    <s v=""/>
    <m/>
    <s v=""/>
    <m/>
    <s v=""/>
    <m/>
    <s v=""/>
    <n v="3"/>
    <n v="3"/>
    <n v="3"/>
    <n v="3"/>
  </r>
  <r>
    <x v="447"/>
    <s v="bpgellk593"/>
    <s v="Bp Gell K 593"/>
    <n v="27"/>
    <s v="144 ls"/>
    <n v="27"/>
    <m/>
    <s v=""/>
    <m/>
    <s v=""/>
    <m/>
    <s v=""/>
    <m/>
    <s v=""/>
    <m/>
    <s v=""/>
    <n v="27"/>
    <n v="27"/>
    <n v="27"/>
    <n v="27"/>
  </r>
  <r>
    <x v="448"/>
    <s v="bpgellmicrotop808ht"/>
    <s v="Bp Gell microtop 808 Ht"/>
    <n v="6"/>
    <s v="200 ls"/>
    <n v="6"/>
    <m/>
    <s v=""/>
    <m/>
    <s v=""/>
    <m/>
    <s v=""/>
    <m/>
    <s v=""/>
    <m/>
    <s v=""/>
    <n v="6"/>
    <n v="6"/>
    <n v="6"/>
    <n v="6"/>
  </r>
  <r>
    <x v="449"/>
    <s v="bpgellmp10124"/>
    <s v="Bp Gell MP 1012 (4)"/>
    <n v="4"/>
    <s v="144 ls"/>
    <n v="4"/>
    <m/>
    <s v=""/>
    <m/>
    <s v=""/>
    <m/>
    <s v=""/>
    <m/>
    <s v=""/>
    <m/>
    <s v=""/>
    <n v="4"/>
    <n v="4"/>
    <n v="4"/>
    <n v="4"/>
  </r>
  <r>
    <x v="450"/>
    <s v="bpgellmp1118"/>
    <s v="Bp Gell MP 1118"/>
    <n v="5"/>
    <s v="144 ls"/>
    <n v="5"/>
    <m/>
    <s v=""/>
    <m/>
    <s v=""/>
    <m/>
    <s v=""/>
    <m/>
    <s v=""/>
    <m/>
    <s v=""/>
    <n v="5"/>
    <n v="5"/>
    <n v="5"/>
    <n v="5"/>
  </r>
  <r>
    <x v="451"/>
    <s v="bpgellnatto88551x48"/>
    <s v="Bp Gell natto 8855 (1x48)"/>
    <n v="3"/>
    <s v="144 ls"/>
    <n v="3"/>
    <m/>
    <s v=""/>
    <m/>
    <s v=""/>
    <m/>
    <s v=""/>
    <m/>
    <s v=""/>
    <m/>
    <s v=""/>
    <n v="3"/>
    <n v="3"/>
    <n v="3"/>
    <n v="3"/>
  </r>
  <r>
    <x v="452"/>
    <s v="bpgellpong2merah1dos=20"/>
    <s v="Bp Gell Pong2 merah (1 dos=20)"/>
    <n v="4"/>
    <s v="90 dos"/>
    <n v="4"/>
    <m/>
    <s v=""/>
    <m/>
    <s v=""/>
    <m/>
    <s v=""/>
    <m/>
    <s v=""/>
    <m/>
    <s v=""/>
    <n v="4"/>
    <n v="4"/>
    <n v="4"/>
    <n v="4"/>
  </r>
  <r>
    <x v="453"/>
    <s v="bpgellsanmao2320"/>
    <s v="Bp Gell SanMao 2320"/>
    <n v="5"/>
    <s v="144 ls"/>
    <n v="5"/>
    <m/>
    <s v=""/>
    <m/>
    <s v=""/>
    <m/>
    <s v=""/>
    <m/>
    <s v=""/>
    <m/>
    <s v=""/>
    <n v="5"/>
    <n v="5"/>
    <n v="5"/>
    <n v="5"/>
  </r>
  <r>
    <x v="454"/>
    <s v="bpgellsanmao9578"/>
    <s v="Bp Gell SanMao 9578"/>
    <n v="5"/>
    <s v="1728 pc"/>
    <n v="5"/>
    <m/>
    <s v=""/>
    <m/>
    <s v=""/>
    <m/>
    <s v=""/>
    <m/>
    <s v=""/>
    <m/>
    <s v=""/>
    <n v="5"/>
    <n v="5"/>
    <n v="5"/>
    <n v="5"/>
  </r>
  <r>
    <x v="455"/>
    <s v="bpgellsanmao95903"/>
    <s v="Bp Gell SanMao 9590(3)"/>
    <n v="2"/>
    <s v="1728 pc"/>
    <n v="2"/>
    <m/>
    <s v=""/>
    <m/>
    <s v=""/>
    <m/>
    <s v=""/>
    <m/>
    <s v=""/>
    <m/>
    <s v=""/>
    <n v="2"/>
    <n v="2"/>
    <n v="2"/>
    <n v="2"/>
  </r>
  <r>
    <x v="456"/>
    <s v="bpgellsanmao97333"/>
    <s v="Bp Gell SanMao 9733(3)"/>
    <n v="2"/>
    <s v="144 ls"/>
    <n v="2"/>
    <m/>
    <s v=""/>
    <m/>
    <s v=""/>
    <m/>
    <s v=""/>
    <m/>
    <s v=""/>
    <m/>
    <s v=""/>
    <n v="2"/>
    <n v="2"/>
    <n v="2"/>
    <n v="2"/>
  </r>
  <r>
    <x v="457"/>
    <s v="bpgellsanmao9909"/>
    <s v="Bp Gell SanMao 9909"/>
    <n v="7"/>
    <s v="144 ls"/>
    <n v="7"/>
    <m/>
    <s v=""/>
    <m/>
    <s v=""/>
    <m/>
    <s v=""/>
    <m/>
    <s v=""/>
    <m/>
    <s v=""/>
    <n v="7"/>
    <n v="7"/>
    <n v="7"/>
    <n v="7"/>
  </r>
  <r>
    <x v="458"/>
    <s v="bpgellspraygp218"/>
    <s v="Bp Gell Spray Gp-218"/>
    <n v="2"/>
    <s v="144 ls"/>
    <n v="2"/>
    <m/>
    <s v=""/>
    <m/>
    <s v=""/>
    <m/>
    <s v=""/>
    <m/>
    <s v=""/>
    <m/>
    <s v=""/>
    <n v="2"/>
    <n v="2"/>
    <n v="2"/>
    <n v="2"/>
  </r>
  <r>
    <x v="459"/>
    <s v="bpgliter12wbdo2912c14144"/>
    <s v="Bp gliter 12w BDO29-12/ C14-144"/>
    <n v="5"/>
    <s v="160 set"/>
    <n v="5"/>
    <m/>
    <s v=""/>
    <m/>
    <s v=""/>
    <m/>
    <s v=""/>
    <m/>
    <s v=""/>
    <m/>
    <s v=""/>
    <n v="5"/>
    <n v="5"/>
    <n v="5"/>
    <n v="5"/>
  </r>
  <r>
    <x v="460"/>
    <s v="bpgliter12wbdo4912c14147"/>
    <s v="Bp gliter 12w BDO49-12/ C14-147"/>
    <n v="8"/>
    <s v="1920 pc"/>
    <n v="8"/>
    <m/>
    <s v=""/>
    <m/>
    <s v=""/>
    <m/>
    <s v=""/>
    <m/>
    <s v=""/>
    <m/>
    <s v=""/>
    <n v="8"/>
    <n v="8"/>
    <n v="8"/>
    <n v="8"/>
  </r>
  <r>
    <x v="461"/>
    <s v="bpgliter12wc1133"/>
    <s v="Bp gliter 12w C11-33"/>
    <n v="9"/>
    <s v="160 set"/>
    <n v="9"/>
    <m/>
    <s v=""/>
    <m/>
    <s v=""/>
    <m/>
    <s v=""/>
    <m/>
    <s v=""/>
    <m/>
    <s v=""/>
    <n v="9"/>
    <n v="9"/>
    <n v="9"/>
    <n v="9"/>
  </r>
  <r>
    <x v="462"/>
    <s v="bpgliter12wk701a1k7014"/>
    <s v="Bp gliter 12w K701 A(1)/ K 701(4)"/>
    <n v="5"/>
    <s v="144 ls"/>
    <n v="5"/>
    <m/>
    <s v=""/>
    <m/>
    <s v=""/>
    <m/>
    <s v=""/>
    <m/>
    <s v=""/>
    <m/>
    <s v=""/>
    <n v="5"/>
    <n v="5"/>
    <n v="5"/>
    <n v="5"/>
  </r>
  <r>
    <x v="463"/>
    <s v="bpgp1022"/>
    <s v="Bp Gp 1022"/>
    <n v="4"/>
    <s v="144 ls"/>
    <n v="4"/>
    <m/>
    <s v=""/>
    <m/>
    <s v=""/>
    <m/>
    <s v=""/>
    <m/>
    <s v=""/>
    <m/>
    <s v=""/>
    <n v="4"/>
    <n v="4"/>
    <n v="4"/>
    <n v="4"/>
  </r>
  <r>
    <x v="464"/>
    <s v="bpgp3139"/>
    <s v="Bp Gp 3139"/>
    <n v="3"/>
    <s v="180 ls"/>
    <n v="3"/>
    <m/>
    <s v=""/>
    <m/>
    <s v=""/>
    <m/>
    <s v=""/>
    <m/>
    <s v=""/>
    <m/>
    <s v=""/>
    <n v="3"/>
    <n v="3"/>
    <n v="3"/>
    <n v="3"/>
  </r>
  <r>
    <x v="465"/>
    <s v="bpgp609"/>
    <s v="Bp Gp 609"/>
    <n v="4"/>
    <s v="144 ls"/>
    <n v="4"/>
    <m/>
    <s v=""/>
    <m/>
    <s v=""/>
    <m/>
    <s v=""/>
    <m/>
    <s v=""/>
    <m/>
    <s v=""/>
    <n v="4"/>
    <n v="4"/>
    <n v="4"/>
    <n v="4"/>
  </r>
  <r>
    <x v="466"/>
    <s v="bpgp7037"/>
    <s v="Bp Gp 7037"/>
    <n v="4"/>
    <s v="192 ls"/>
    <n v="4"/>
    <m/>
    <s v=""/>
    <m/>
    <s v=""/>
    <m/>
    <s v=""/>
    <m/>
    <s v=""/>
    <m/>
    <s v=""/>
    <n v="4"/>
    <n v="4"/>
    <n v="4"/>
    <n v="4"/>
  </r>
  <r>
    <x v="467"/>
    <s v="bpgp9002"/>
    <s v="Bp Gp 9002"/>
    <n v="2"/>
    <s v="192 ls"/>
    <n v="2"/>
    <m/>
    <s v=""/>
    <m/>
    <s v=""/>
    <m/>
    <s v=""/>
    <m/>
    <s v=""/>
    <m/>
    <s v=""/>
    <n v="2"/>
    <n v="2"/>
    <n v="2"/>
    <n v="2"/>
  </r>
  <r>
    <x v="468"/>
    <s v="bpgp91121900610"/>
    <s v="Bp Gp 9112(1)/ 9006(10)"/>
    <n v="11"/>
    <s v="192 ls"/>
    <n v="11"/>
    <m/>
    <s v=""/>
    <m/>
    <s v=""/>
    <m/>
    <s v=""/>
    <m/>
    <s v=""/>
    <m/>
    <s v=""/>
    <n v="11"/>
    <n v="11"/>
    <n v="11"/>
    <n v="11"/>
  </r>
  <r>
    <x v="469"/>
    <s v="bphapusv6791"/>
    <s v="Bp Hapus V 6791"/>
    <n v="8"/>
    <s v="96 ls"/>
    <n v="8"/>
    <m/>
    <s v=""/>
    <m/>
    <s v=""/>
    <m/>
    <s v=""/>
    <m/>
    <s v=""/>
    <m/>
    <s v=""/>
    <n v="8"/>
    <n v="8"/>
    <n v="8"/>
    <n v="8"/>
  </r>
  <r>
    <x v="470"/>
    <s v="bpheroset50"/>
    <s v="Bp Heroset 50"/>
    <n v="13"/>
    <s v="20 ls"/>
    <n v="13"/>
    <m/>
    <s v=""/>
    <m/>
    <s v=""/>
    <m/>
    <s v=""/>
    <m/>
    <s v=""/>
    <m/>
    <s v=""/>
    <n v="13"/>
    <n v="13"/>
    <n v="13"/>
    <n v="13"/>
  </r>
  <r>
    <x v="471"/>
    <s v="bphilltopht1020"/>
    <s v="Bp Hilltop HT 1020"/>
    <n v="12"/>
    <s v="144 ls"/>
    <n v="6"/>
    <n v="11"/>
    <n v="-1"/>
    <n v="6"/>
    <n v="-5"/>
    <m/>
    <s v=""/>
    <m/>
    <s v=""/>
    <m/>
    <s v=""/>
    <n v="11"/>
    <n v="6"/>
    <n v="6"/>
    <n v="6"/>
  </r>
  <r>
    <x v="472"/>
    <s v="bphkpanjang36"/>
    <s v="Bp Hk panjang (36)"/>
    <n v="2"/>
    <s v="60 box"/>
    <n v="2"/>
    <m/>
    <s v=""/>
    <m/>
    <s v=""/>
    <m/>
    <s v=""/>
    <m/>
    <s v=""/>
    <m/>
    <s v=""/>
    <n v="2"/>
    <n v="2"/>
    <n v="2"/>
    <n v="2"/>
  </r>
  <r>
    <x v="473"/>
    <s v="bpht590balontiup3mp2131ayunandemon1box481"/>
    <s v="Bp Ht 590 balon tiup (3)/ MP 2131 ayunan demon (1 box 48) (1)"/>
    <n v="4"/>
    <s v="36 box"/>
    <n v="4"/>
    <m/>
    <s v=""/>
    <m/>
    <s v=""/>
    <m/>
    <s v=""/>
    <m/>
    <s v=""/>
    <m/>
    <s v=""/>
    <n v="4"/>
    <n v="4"/>
    <n v="4"/>
    <n v="4"/>
  </r>
  <r>
    <x v="474"/>
    <s v="bpikantali"/>
    <s v="Bp ikan tali"/>
    <n v="2"/>
    <s v="200 ls"/>
    <n v="2"/>
    <m/>
    <s v=""/>
    <m/>
    <s v=""/>
    <m/>
    <s v=""/>
    <m/>
    <s v=""/>
    <m/>
    <s v=""/>
    <n v="2"/>
    <n v="2"/>
    <n v="2"/>
    <n v="2"/>
  </r>
  <r>
    <x v="475"/>
    <s v="bpjb2731000"/>
    <s v="Bp JB 273/ 1000"/>
    <n v="8"/>
    <s v="36 box"/>
    <n v="8"/>
    <m/>
    <s v=""/>
    <m/>
    <s v=""/>
    <m/>
    <s v=""/>
    <m/>
    <s v=""/>
    <m/>
    <s v=""/>
    <n v="8"/>
    <n v="8"/>
    <n v="8"/>
    <n v="8"/>
  </r>
  <r>
    <x v="476"/>
    <s v="bpkg1b"/>
    <s v="Bp KG 1 B"/>
    <n v="6"/>
    <s v="144 ls"/>
    <n v="6"/>
    <m/>
    <s v=""/>
    <m/>
    <s v=""/>
    <m/>
    <s v=""/>
    <m/>
    <s v=""/>
    <m/>
    <s v=""/>
    <n v="6"/>
    <n v="6"/>
    <n v="6"/>
    <n v="6"/>
  </r>
  <r>
    <x v="477"/>
    <s v="bplightkittyhand"/>
    <s v="Bp light kitty hand"/>
    <n v="4"/>
    <s v="20 box"/>
    <n v="4"/>
    <m/>
    <s v=""/>
    <m/>
    <s v=""/>
    <m/>
    <s v=""/>
    <m/>
    <s v=""/>
    <m/>
    <s v=""/>
    <n v="4"/>
    <n v="4"/>
    <n v="4"/>
    <n v="4"/>
  </r>
  <r>
    <x v="478"/>
    <s v="bplightprincesshand"/>
    <s v="Bp light princess hand"/>
    <n v="9"/>
    <s v="20 box"/>
    <n v="9"/>
    <m/>
    <s v=""/>
    <m/>
    <s v=""/>
    <m/>
    <s v=""/>
    <m/>
    <s v=""/>
    <m/>
    <s v=""/>
    <n v="9"/>
    <n v="9"/>
    <n v="9"/>
    <n v="9"/>
  </r>
  <r>
    <x v="479"/>
    <s v="bpmanik0011x60"/>
    <s v="Bp Manik 001 (1x60)"/>
    <n v="9"/>
    <s v="40 box"/>
    <n v="9"/>
    <m/>
    <s v=""/>
    <m/>
    <s v=""/>
    <m/>
    <s v=""/>
    <m/>
    <s v=""/>
    <m/>
    <s v=""/>
    <n v="9"/>
    <n v="9"/>
    <n v="9"/>
    <n v="9"/>
  </r>
  <r>
    <x v="480"/>
    <s v="bpmd104tangan"/>
    <s v="Bp MD 104 tangan"/>
    <n v="2"/>
    <s v="350 ls"/>
    <n v="2"/>
    <m/>
    <s v=""/>
    <m/>
    <s v=""/>
    <m/>
    <s v=""/>
    <m/>
    <s v=""/>
    <m/>
    <s v=""/>
    <n v="2"/>
    <n v="2"/>
    <n v="2"/>
    <n v="2"/>
  </r>
  <r>
    <x v="481"/>
    <s v="bpmejabps202foot"/>
    <s v="Bp Meja BPS 202 Foot"/>
    <n v="7"/>
    <s v="500 pc"/>
    <n v="7"/>
    <m/>
    <s v=""/>
    <m/>
    <s v=""/>
    <m/>
    <s v=""/>
    <m/>
    <s v=""/>
    <m/>
    <s v=""/>
    <n v="7"/>
    <n v="7"/>
    <n v="7"/>
    <n v="7"/>
  </r>
  <r>
    <x v="482"/>
    <s v="bpmilk30236"/>
    <s v="Bp Milk 302 (36)"/>
    <n v="35"/>
    <s v="1440 pc"/>
    <n v="35"/>
    <m/>
    <s v=""/>
    <m/>
    <s v=""/>
    <m/>
    <s v=""/>
    <m/>
    <s v=""/>
    <m/>
    <s v=""/>
    <n v="35"/>
    <n v="35"/>
    <n v="35"/>
    <n v="35"/>
  </r>
  <r>
    <x v="483"/>
    <s v="bpminigellmaxxist133c"/>
    <s v="Bp mini Gell Maxxist 133C"/>
    <n v="2"/>
    <s v="24 gr"/>
    <n v="2"/>
    <m/>
    <s v=""/>
    <m/>
    <s v=""/>
    <m/>
    <s v=""/>
    <m/>
    <s v=""/>
    <m/>
    <s v=""/>
    <n v="2"/>
    <n v="2"/>
    <n v="2"/>
    <n v="2"/>
  </r>
  <r>
    <x v="484"/>
    <s v="bpminigellsparklegold"/>
    <s v="Bp mini Gell Sparkle Gold"/>
    <n v="1"/>
    <s v="144 ls"/>
    <n v="1"/>
    <m/>
    <s v=""/>
    <m/>
    <s v=""/>
    <m/>
    <s v=""/>
    <m/>
    <s v=""/>
    <m/>
    <s v=""/>
    <n v="1"/>
    <n v="1"/>
    <n v="1"/>
    <n v="1"/>
  </r>
  <r>
    <x v="485"/>
    <s v="bpmmbening300ma"/>
    <s v="Bp MM bening 300 Ma"/>
    <n v="2"/>
    <s v="250 ls"/>
    <n v="2"/>
    <m/>
    <s v=""/>
    <m/>
    <s v=""/>
    <m/>
    <s v=""/>
    <m/>
    <s v=""/>
    <m/>
    <s v=""/>
    <n v="2"/>
    <n v="2"/>
    <n v="2"/>
    <n v="2"/>
  </r>
  <r>
    <x v="486"/>
    <s v="bpmmbutek300mb"/>
    <s v="Bp MM butek 300 MB"/>
    <n v="1"/>
    <s v="144 ls"/>
    <n v="1"/>
    <m/>
    <s v=""/>
    <m/>
    <s v=""/>
    <m/>
    <s v=""/>
    <m/>
    <s v=""/>
    <m/>
    <s v=""/>
    <n v="1"/>
    <n v="1"/>
    <n v="1"/>
    <n v="1"/>
  </r>
  <r>
    <x v="487"/>
    <s v="bpmobilkombinasipolos"/>
    <s v="Bp Mobil Kombinasi Polos"/>
    <n v="11"/>
    <s v="2000 pc"/>
    <n v="11"/>
    <m/>
    <s v=""/>
    <m/>
    <s v=""/>
    <m/>
    <s v=""/>
    <m/>
    <s v=""/>
    <m/>
    <s v=""/>
    <n v="11"/>
    <n v="11"/>
    <n v="11"/>
    <n v="11"/>
  </r>
  <r>
    <x v="488"/>
    <s v="bpmp0206kincir"/>
    <s v="Bp MP 0206 kincir"/>
    <n v="2"/>
    <s v="576 PCS"/>
    <n v="2"/>
    <m/>
    <s v=""/>
    <m/>
    <s v=""/>
    <m/>
    <s v=""/>
    <m/>
    <s v=""/>
    <m/>
    <s v=""/>
    <n v="2"/>
    <n v="2"/>
    <n v="2"/>
    <n v="2"/>
  </r>
  <r>
    <x v="489"/>
    <s v="bpmp2105minion"/>
    <s v="Bp MP 2105 minion"/>
    <n v="8"/>
    <s v="144 ls"/>
    <n v="8"/>
    <m/>
    <s v=""/>
    <m/>
    <s v=""/>
    <m/>
    <s v=""/>
    <m/>
    <s v=""/>
    <m/>
    <s v=""/>
    <n v="8"/>
    <n v="8"/>
    <n v="8"/>
    <n v="8"/>
  </r>
  <r>
    <x v="490"/>
    <s v="bpmp6026love"/>
    <s v="Bp MP 6026 love"/>
    <n v="6"/>
    <s v="144 ls"/>
    <n v="6"/>
    <m/>
    <s v=""/>
    <m/>
    <s v=""/>
    <m/>
    <s v=""/>
    <m/>
    <s v=""/>
    <m/>
    <s v=""/>
    <n v="6"/>
    <n v="6"/>
    <n v="6"/>
    <n v="6"/>
  </r>
  <r>
    <x v="491"/>
    <s v="bpmp60992smurf1x48"/>
    <s v="Bp MP 60992 smurf 1x48"/>
    <n v="2"/>
    <s v="36 box"/>
    <n v="2"/>
    <m/>
    <s v=""/>
    <m/>
    <s v=""/>
    <m/>
    <s v=""/>
    <m/>
    <s v=""/>
    <m/>
    <s v=""/>
    <n v="2"/>
    <n v="2"/>
    <n v="2"/>
    <n v="2"/>
  </r>
  <r>
    <x v="492"/>
    <s v="bponoffmmouse"/>
    <s v="Bp On-Off M Mouse"/>
    <n v="1"/>
    <s v="288 ls"/>
    <n v="1"/>
    <m/>
    <s v=""/>
    <m/>
    <s v=""/>
    <m/>
    <s v=""/>
    <m/>
    <s v=""/>
    <m/>
    <s v=""/>
    <n v="1"/>
    <n v="1"/>
    <n v="1"/>
    <n v="1"/>
  </r>
  <r>
    <x v="493"/>
    <s v="bpougierrabbit"/>
    <s v="Bp Ougier Rabbit"/>
    <n v="18"/>
    <s v="48 box"/>
    <n v="18"/>
    <m/>
    <s v=""/>
    <m/>
    <s v=""/>
    <m/>
    <s v=""/>
    <m/>
    <s v=""/>
    <m/>
    <s v=""/>
    <n v="18"/>
    <n v="18"/>
    <n v="18"/>
    <n v="18"/>
  </r>
  <r>
    <x v="494"/>
    <s v="bppelangi661120052"/>
    <s v="Bp Pelangi 6611(2)/ 005(2)"/>
    <n v="4"/>
    <s v="1728 pc"/>
    <n v="4"/>
    <m/>
    <s v=""/>
    <m/>
    <s v=""/>
    <m/>
    <s v=""/>
    <m/>
    <s v=""/>
    <m/>
    <s v=""/>
    <n v="4"/>
    <n v="4"/>
    <n v="4"/>
    <n v="4"/>
  </r>
  <r>
    <x v="495"/>
    <s v="bppelangi9310"/>
    <s v="Bp Pelangi 9310"/>
    <n v="2"/>
    <s v="1728 pc"/>
    <n v="2"/>
    <m/>
    <s v=""/>
    <m/>
    <s v=""/>
    <m/>
    <s v=""/>
    <m/>
    <s v=""/>
    <m/>
    <s v=""/>
    <n v="2"/>
    <n v="2"/>
    <n v="2"/>
    <n v="2"/>
  </r>
  <r>
    <x v="496"/>
    <s v="bppelna01"/>
    <s v="Bp Pelna 01"/>
    <n v="12"/>
    <s v="20 GRS"/>
    <n v="12"/>
    <m/>
    <s v=""/>
    <m/>
    <s v=""/>
    <m/>
    <s v=""/>
    <m/>
    <s v=""/>
    <m/>
    <s v=""/>
    <n v="12"/>
    <n v="12"/>
    <n v="12"/>
    <n v="12"/>
  </r>
  <r>
    <x v="497"/>
    <s v="bppengliterlestari"/>
    <s v="Bp pen gliter lestari"/>
    <n v="11"/>
    <s v="160 ls"/>
    <n v="11"/>
    <m/>
    <s v=""/>
    <m/>
    <s v=""/>
    <m/>
    <s v=""/>
    <m/>
    <s v=""/>
    <m/>
    <s v=""/>
    <n v="11"/>
    <n v="11"/>
    <n v="11"/>
    <n v="11"/>
  </r>
  <r>
    <x v="498"/>
    <s v="bpsepaturoda08448"/>
    <s v="Bp sepatu roda 084 (48)"/>
    <n v="2"/>
    <s v="144 ls"/>
    <n v="2"/>
    <m/>
    <s v=""/>
    <m/>
    <s v=""/>
    <m/>
    <s v=""/>
    <m/>
    <s v=""/>
    <m/>
    <s v=""/>
    <n v="2"/>
    <n v="2"/>
    <n v="2"/>
    <n v="2"/>
  </r>
  <r>
    <x v="499"/>
    <s v="bpsf2991twoinone"/>
    <s v="Bp SF -2991 two in one"/>
    <n v="11"/>
    <s v="192 ls"/>
    <n v="11"/>
    <m/>
    <s v=""/>
    <m/>
    <s v=""/>
    <m/>
    <s v=""/>
    <m/>
    <s v=""/>
    <m/>
    <s v=""/>
    <n v="11"/>
    <n v="11"/>
    <n v="11"/>
    <n v="11"/>
  </r>
  <r>
    <x v="500"/>
    <s v="bpsika189ht19biru3"/>
    <s v="Bp Sika 189 Ht (19)/ biru(3)"/>
    <n v="22"/>
    <s v="180 ls"/>
    <n v="22"/>
    <m/>
    <s v=""/>
    <m/>
    <s v=""/>
    <m/>
    <s v=""/>
    <m/>
    <s v=""/>
    <m/>
    <s v=""/>
    <n v="22"/>
    <n v="22"/>
    <n v="22"/>
    <n v="22"/>
  </r>
  <r>
    <x v="501"/>
    <s v="bpskylines6black"/>
    <s v="Bp Skyline S-6 Black"/>
    <n v="3"/>
    <s v="144 ls"/>
    <n v="3"/>
    <m/>
    <s v=""/>
    <m/>
    <s v=""/>
    <m/>
    <s v=""/>
    <m/>
    <s v=""/>
    <m/>
    <s v=""/>
    <n v="3"/>
    <n v="3"/>
    <n v="3"/>
    <n v="3"/>
  </r>
  <r>
    <x v="502"/>
    <s v="bpsmile203836"/>
    <s v="Bp Smile 2038 (36)"/>
    <n v="36"/>
    <s v="1440 pc"/>
    <n v="36"/>
    <m/>
    <s v=""/>
    <m/>
    <s v=""/>
    <m/>
    <s v=""/>
    <m/>
    <s v=""/>
    <m/>
    <s v=""/>
    <n v="36"/>
    <n v="36"/>
    <n v="36"/>
    <n v="36"/>
  </r>
  <r>
    <x v="503"/>
    <s v="bpsnoopybening300ma"/>
    <s v="Bp Snoopy Bening 300 MA"/>
    <n v="4"/>
    <s v="250 ls"/>
    <n v="4"/>
    <m/>
    <s v=""/>
    <m/>
    <s v=""/>
    <m/>
    <s v=""/>
    <m/>
    <s v=""/>
    <m/>
    <s v=""/>
    <n v="4"/>
    <n v="4"/>
    <n v="4"/>
    <n v="4"/>
  </r>
  <r>
    <x v="504"/>
    <s v="bpsq812"/>
    <s v="BP SQ 812"/>
    <n v="7"/>
    <s v="144 LSN"/>
    <n v="7"/>
    <m/>
    <s v=""/>
    <m/>
    <s v=""/>
    <m/>
    <s v=""/>
    <m/>
    <s v=""/>
    <m/>
    <s v=""/>
    <n v="7"/>
    <n v="7"/>
    <n v="7"/>
    <n v="7"/>
  </r>
  <r>
    <x v="505"/>
    <s v="bpst40055w+mech"/>
    <s v="Bp ST 4005/ 5w+mech"/>
    <n v="2"/>
    <s v="-"/>
    <n v="2"/>
    <m/>
    <s v=""/>
    <m/>
    <s v=""/>
    <m/>
    <s v=""/>
    <m/>
    <s v=""/>
    <m/>
    <s v=""/>
    <n v="2"/>
    <n v="2"/>
    <n v="2"/>
    <n v="2"/>
  </r>
  <r>
    <x v="506"/>
    <s v="bpstandpenb9212"/>
    <s v="Bp Stand pen B 9212"/>
    <n v="2"/>
    <s v="500 pc"/>
    <n v="2"/>
    <m/>
    <s v=""/>
    <m/>
    <s v=""/>
    <m/>
    <s v=""/>
    <m/>
    <s v=""/>
    <m/>
    <s v=""/>
    <n v="2"/>
    <n v="2"/>
    <n v="2"/>
    <n v="2"/>
  </r>
  <r>
    <x v="507"/>
    <s v="bpstickcolortopht"/>
    <s v="Bp Stick color Top Ht"/>
    <n v="4"/>
    <s v="12 gr"/>
    <n v="4"/>
    <m/>
    <s v=""/>
    <m/>
    <s v=""/>
    <m/>
    <s v=""/>
    <m/>
    <s v=""/>
    <m/>
    <s v=""/>
    <n v="4"/>
    <n v="4"/>
    <n v="4"/>
    <n v="4"/>
  </r>
  <r>
    <x v="508"/>
    <s v="bpstickcolortoplightblue"/>
    <s v="Bp Stick color Top light blue"/>
    <n v="3"/>
    <s v="12 gr"/>
    <n v="3"/>
    <m/>
    <s v=""/>
    <m/>
    <s v=""/>
    <m/>
    <s v=""/>
    <m/>
    <s v=""/>
    <m/>
    <s v=""/>
    <n v="3"/>
    <n v="3"/>
    <n v="3"/>
    <n v="3"/>
  </r>
  <r>
    <x v="509"/>
    <s v="bpsulingbutek2856"/>
    <s v="Bp Suling Butek 2856"/>
    <n v="2"/>
    <s v="144 ls"/>
    <n v="2"/>
    <m/>
    <s v=""/>
    <m/>
    <s v=""/>
    <m/>
    <s v=""/>
    <m/>
    <s v=""/>
    <m/>
    <s v=""/>
    <n v="2"/>
    <n v="2"/>
    <n v="2"/>
    <n v="2"/>
  </r>
  <r>
    <x v="510"/>
    <s v="bptali1835"/>
    <s v="Bp tali 1835"/>
    <n v="2"/>
    <s v="100 ls"/>
    <n v="2"/>
    <m/>
    <s v=""/>
    <m/>
    <s v=""/>
    <m/>
    <s v=""/>
    <m/>
    <s v=""/>
    <m/>
    <s v=""/>
    <n v="2"/>
    <n v="2"/>
    <n v="2"/>
    <n v="2"/>
  </r>
  <r>
    <x v="511"/>
    <s v="bptalipn1001"/>
    <s v="Bp tali PN 1001"/>
    <n v="8"/>
    <s v="200 ls"/>
    <n v="8"/>
    <m/>
    <s v=""/>
    <m/>
    <s v=""/>
    <m/>
    <s v=""/>
    <m/>
    <s v=""/>
    <m/>
    <s v=""/>
    <n v="8"/>
    <n v="8"/>
    <n v="8"/>
    <n v="8"/>
  </r>
  <r>
    <x v="512"/>
    <s v="bptekkenwarnapp30"/>
    <s v="Bp Tekken warna pp 30"/>
    <n v="3"/>
    <s v="48 box"/>
    <n v="3"/>
    <m/>
    <s v=""/>
    <m/>
    <s v=""/>
    <m/>
    <s v=""/>
    <m/>
    <s v=""/>
    <m/>
    <s v=""/>
    <n v="3"/>
    <n v="3"/>
    <n v="3"/>
    <n v="3"/>
  </r>
  <r>
    <x v="513"/>
    <s v="bpterompet48"/>
    <s v="Bp Terompet (48)"/>
    <n v="6"/>
    <s v="36 box"/>
    <n v="6"/>
    <m/>
    <s v=""/>
    <m/>
    <s v=""/>
    <m/>
    <s v=""/>
    <m/>
    <s v=""/>
    <m/>
    <s v=""/>
    <n v="6"/>
    <n v="6"/>
    <n v="6"/>
    <n v="6"/>
  </r>
  <r>
    <x v="514"/>
    <s v="bptf228"/>
    <s v="Bp TF 228"/>
    <n v="16"/>
    <s v="144 ls"/>
    <n v="16"/>
    <m/>
    <s v=""/>
    <m/>
    <s v=""/>
    <m/>
    <s v=""/>
    <m/>
    <s v=""/>
    <m/>
    <s v=""/>
    <n v="16"/>
    <n v="16"/>
    <n v="16"/>
    <n v="16"/>
  </r>
  <r>
    <x v="515"/>
    <s v="bptf3115"/>
    <s v="Bp TF 3115"/>
    <n v="0"/>
    <s v="144 LSN"/>
    <n v="1"/>
    <m/>
    <s v=""/>
    <n v="1"/>
    <n v="1"/>
    <m/>
    <s v=""/>
    <m/>
    <s v=""/>
    <m/>
    <s v=""/>
    <n v="0"/>
    <n v="1"/>
    <n v="1"/>
    <n v="1"/>
  </r>
  <r>
    <x v="516"/>
    <s v="bptf3135"/>
    <s v="Bp TF 3135"/>
    <n v="5"/>
    <s v="144 LSN"/>
    <n v="5"/>
    <m/>
    <s v=""/>
    <m/>
    <s v=""/>
    <m/>
    <s v=""/>
    <m/>
    <s v=""/>
    <m/>
    <s v=""/>
    <n v="5"/>
    <n v="5"/>
    <n v="5"/>
    <n v="5"/>
  </r>
  <r>
    <x v="517"/>
    <s v="bptf3135batikblk"/>
    <s v="Bp TF 3135 batik blk"/>
    <n v="77"/>
    <s v="72 ls"/>
    <n v="77"/>
    <m/>
    <s v=""/>
    <m/>
    <s v=""/>
    <m/>
    <s v=""/>
    <m/>
    <s v=""/>
    <m/>
    <s v=""/>
    <n v="77"/>
    <n v="77"/>
    <n v="77"/>
    <n v="77"/>
  </r>
  <r>
    <x v="518"/>
    <s v="bptf344batik"/>
    <s v="Bp TF 344 batik"/>
    <n v="5"/>
    <s v="108 ls"/>
    <n v="5"/>
    <m/>
    <s v=""/>
    <m/>
    <s v=""/>
    <m/>
    <s v=""/>
    <m/>
    <s v=""/>
    <m/>
    <s v=""/>
    <n v="5"/>
    <n v="5"/>
    <n v="5"/>
    <n v="5"/>
  </r>
  <r>
    <x v="519"/>
    <s v="bptf719"/>
    <s v="Bp TF 719"/>
    <n v="3"/>
    <s v="108 ls"/>
    <n v="3"/>
    <m/>
    <s v=""/>
    <m/>
    <s v=""/>
    <m/>
    <s v=""/>
    <m/>
    <s v=""/>
    <m/>
    <s v=""/>
    <n v="3"/>
    <n v="3"/>
    <n v="3"/>
    <n v="3"/>
  </r>
  <r>
    <x v="520"/>
    <s v="bptf729"/>
    <s v="Bp TF 729"/>
    <n v="4"/>
    <s v="108 ls"/>
    <n v="4"/>
    <m/>
    <s v=""/>
    <m/>
    <s v=""/>
    <m/>
    <s v=""/>
    <m/>
    <s v=""/>
    <m/>
    <s v=""/>
    <n v="4"/>
    <n v="4"/>
    <n v="4"/>
    <n v="4"/>
  </r>
  <r>
    <x v="521"/>
    <s v="bptizo340hitam"/>
    <s v="Bp Tizo 340 Hitam"/>
    <n v="0"/>
    <s v="96 LSN"/>
    <n v="1"/>
    <m/>
    <s v=""/>
    <n v="1"/>
    <n v="1"/>
    <m/>
    <s v=""/>
    <m/>
    <s v=""/>
    <m/>
    <s v=""/>
    <n v="0"/>
    <n v="1"/>
    <n v="1"/>
    <n v="1"/>
  </r>
  <r>
    <x v="522"/>
    <s v="bptizo340hitamfaktur"/>
    <s v="Bp Tizo 340 Hitam (FAKTUR)"/>
    <n v="0"/>
    <s v="96 LSN"/>
    <n v="3"/>
    <m/>
    <s v=""/>
    <n v="3"/>
    <n v="3"/>
    <m/>
    <s v=""/>
    <m/>
    <s v=""/>
    <m/>
    <s v=""/>
    <n v="0"/>
    <n v="3"/>
    <n v="3"/>
    <n v="3"/>
  </r>
  <r>
    <x v="523"/>
    <s v="bptizotg31475"/>
    <s v="Bp Tizo TG 31475"/>
    <n v="2"/>
    <s v="144 LSN"/>
    <n v="2"/>
    <n v="2"/>
    <n v="0"/>
    <m/>
    <s v=""/>
    <m/>
    <s v=""/>
    <m/>
    <s v=""/>
    <m/>
    <s v=""/>
    <n v="2"/>
    <n v="2"/>
    <n v="2"/>
    <n v="2"/>
  </r>
  <r>
    <x v="524"/>
    <s v="bptizotg348"/>
    <s v="Bp Tizo TG 348"/>
    <n v="2"/>
    <s v="144 LSN"/>
    <n v="2"/>
    <n v="3"/>
    <n v="1"/>
    <n v="2"/>
    <n v="-1"/>
    <m/>
    <s v=""/>
    <m/>
    <s v=""/>
    <m/>
    <s v=""/>
    <n v="3"/>
    <n v="2"/>
    <n v="2"/>
    <n v="2"/>
  </r>
  <r>
    <x v="525"/>
    <s v="bptop5559"/>
    <s v="Bp Top 5559"/>
    <n v="2"/>
    <s v="48 box"/>
    <n v="2"/>
    <m/>
    <s v=""/>
    <m/>
    <s v=""/>
    <m/>
    <s v=""/>
    <m/>
    <s v=""/>
    <m/>
    <s v=""/>
    <n v="2"/>
    <n v="2"/>
    <n v="2"/>
    <n v="2"/>
  </r>
  <r>
    <x v="526"/>
    <s v="bptop5559"/>
    <s v="Bp Top 5559"/>
    <n v="2"/>
    <s v="33 box"/>
    <n v="2"/>
    <m/>
    <s v=""/>
    <m/>
    <s v=""/>
    <m/>
    <s v=""/>
    <m/>
    <s v=""/>
    <m/>
    <s v=""/>
    <n v="2"/>
    <n v="2"/>
    <n v="2"/>
    <n v="2"/>
  </r>
  <r>
    <x v="527"/>
    <s v="bptrix150"/>
    <s v="Bp Trix 150"/>
    <n v="2"/>
    <s v="192 ls"/>
    <n v="2"/>
    <m/>
    <s v=""/>
    <m/>
    <s v=""/>
    <m/>
    <s v=""/>
    <m/>
    <s v=""/>
    <m/>
    <s v=""/>
    <n v="2"/>
    <n v="2"/>
    <n v="2"/>
    <n v="2"/>
  </r>
  <r>
    <x v="528"/>
    <s v="bpttsenter6014smurf"/>
    <s v="Bp TT senter 6014 smurf "/>
    <n v="2"/>
    <s v="72 ls"/>
    <n v="2"/>
    <m/>
    <s v=""/>
    <m/>
    <s v=""/>
    <m/>
    <s v=""/>
    <m/>
    <s v=""/>
    <m/>
    <s v=""/>
    <n v="2"/>
    <n v="2"/>
    <n v="2"/>
    <n v="2"/>
  </r>
  <r>
    <x v="529"/>
    <s v="bptx152"/>
    <s v="Bp TX 152"/>
    <n v="2"/>
    <s v="192 ls"/>
    <n v="2"/>
    <m/>
    <s v=""/>
    <m/>
    <s v=""/>
    <m/>
    <s v=""/>
    <m/>
    <s v=""/>
    <m/>
    <s v=""/>
    <n v="2"/>
    <n v="2"/>
    <n v="2"/>
    <n v="2"/>
  </r>
  <r>
    <x v="530"/>
    <s v="bptz501ht"/>
    <s v="Bp TZ 501 Ht"/>
    <n v="1"/>
    <s v="144 LSN"/>
    <n v="1"/>
    <m/>
    <s v=""/>
    <m/>
    <s v=""/>
    <m/>
    <s v=""/>
    <m/>
    <s v=""/>
    <m/>
    <s v=""/>
    <n v="1"/>
    <n v="1"/>
    <n v="1"/>
    <n v="1"/>
  </r>
  <r>
    <x v="531"/>
    <s v="bptz501htfaktur"/>
    <s v="Bp TZ 501 Ht (faktur)"/>
    <n v="2"/>
    <s v="144 LSN"/>
    <n v="2"/>
    <m/>
    <s v=""/>
    <m/>
    <s v=""/>
    <m/>
    <s v=""/>
    <m/>
    <s v=""/>
    <m/>
    <s v=""/>
    <n v="2"/>
    <n v="2"/>
    <n v="2"/>
    <n v="2"/>
  </r>
  <r>
    <x v="532"/>
    <s v="bpusatp"/>
    <s v="Bp USA TP"/>
    <n v="4"/>
    <s v="100 ls"/>
    <n v="4"/>
    <m/>
    <s v=""/>
    <m/>
    <s v=""/>
    <m/>
    <s v=""/>
    <m/>
    <s v=""/>
    <m/>
    <s v=""/>
    <n v="4"/>
    <n v="4"/>
    <n v="4"/>
    <n v="4"/>
  </r>
  <r>
    <x v="533"/>
    <s v="bpvancovc559htfaktur"/>
    <s v="Bp Vanco VC 559 Ht FAKTUR"/>
    <n v="1"/>
    <s v="144 LSN"/>
    <n v="1"/>
    <m/>
    <s v=""/>
    <m/>
    <s v=""/>
    <m/>
    <s v=""/>
    <m/>
    <s v=""/>
    <m/>
    <s v=""/>
    <n v="1"/>
    <n v="1"/>
    <n v="1"/>
    <n v="1"/>
  </r>
  <r>
    <x v="534"/>
    <s v="bpvc529a200vanco"/>
    <s v="Bp VC 529 A 200 Vanco"/>
    <n v="3"/>
    <s v="144 ls"/>
    <n v="3"/>
    <m/>
    <s v=""/>
    <m/>
    <s v=""/>
    <m/>
    <s v=""/>
    <m/>
    <s v=""/>
    <m/>
    <s v=""/>
    <n v="3"/>
    <n v="3"/>
    <n v="3"/>
    <n v="3"/>
  </r>
  <r>
    <x v="535"/>
    <s v="bpvc600segiempatbatik"/>
    <s v="Bp VC 600 SegiEmpat batik"/>
    <n v="1"/>
    <s v="144 ls"/>
    <n v="1"/>
    <m/>
    <s v=""/>
    <m/>
    <s v=""/>
    <m/>
    <s v=""/>
    <m/>
    <s v=""/>
    <m/>
    <s v=""/>
    <n v="1"/>
    <n v="1"/>
    <n v="1"/>
    <n v="1"/>
  </r>
  <r>
    <x v="536"/>
    <s v="bpvtro220bts"/>
    <s v="Bp Vtro 220 BTS"/>
    <n v="5"/>
    <s v="144 ls"/>
    <n v="2"/>
    <n v="2"/>
    <n v="-3"/>
    <m/>
    <s v=""/>
    <m/>
    <s v=""/>
    <m/>
    <s v=""/>
    <m/>
    <s v=""/>
    <n v="2"/>
    <n v="2"/>
    <n v="2"/>
    <n v="2"/>
  </r>
  <r>
    <x v="537"/>
    <s v="bpwrgp112s12w"/>
    <s v="Bp WR Gp 112s 12w"/>
    <n v="1"/>
    <s v="160 set"/>
    <n v="1"/>
    <m/>
    <s v=""/>
    <m/>
    <s v=""/>
    <m/>
    <s v=""/>
    <m/>
    <s v=""/>
    <m/>
    <s v=""/>
    <n v="1"/>
    <n v="1"/>
    <n v="1"/>
    <n v="1"/>
  </r>
  <r>
    <x v="538"/>
    <s v="bpxdatam1"/>
    <s v="Bp X data M1"/>
    <n v="0"/>
    <s v="20 GRS"/>
    <n v="9"/>
    <n v="12"/>
    <n v="12"/>
    <n v="9"/>
    <n v="-3"/>
    <m/>
    <s v=""/>
    <m/>
    <s v=""/>
    <m/>
    <s v=""/>
    <n v="12"/>
    <n v="9"/>
    <n v="9"/>
    <n v="9"/>
  </r>
  <r>
    <x v="539"/>
    <s v="bpxdatam2"/>
    <s v="Bp X data M2"/>
    <n v="0"/>
    <s v="20 GRS"/>
    <n v="5"/>
    <n v="3"/>
    <n v="3"/>
    <n v="5"/>
    <n v="2"/>
    <m/>
    <s v=""/>
    <m/>
    <s v=""/>
    <m/>
    <s v=""/>
    <n v="3"/>
    <n v="5"/>
    <n v="5"/>
    <n v="5"/>
  </r>
  <r>
    <x v="540"/>
    <s v="bpxd061h5w+mech"/>
    <s v="Bp XD 061H/ 5w+mech"/>
    <n v="1"/>
    <s v="1296 pc"/>
    <n v="1"/>
    <m/>
    <s v=""/>
    <m/>
    <s v=""/>
    <m/>
    <s v=""/>
    <m/>
    <s v=""/>
    <m/>
    <s v=""/>
    <n v="1"/>
    <n v="1"/>
    <n v="1"/>
    <n v="1"/>
  </r>
  <r>
    <x v="541"/>
    <s v="bpxd070b103w"/>
    <s v="Bp XD 070 B10/ 3w"/>
    <n v="3"/>
    <s v="144 ls"/>
    <n v="3"/>
    <m/>
    <s v=""/>
    <m/>
    <s v=""/>
    <m/>
    <s v=""/>
    <m/>
    <s v=""/>
    <m/>
    <s v=""/>
    <n v="3"/>
    <n v="3"/>
    <n v="3"/>
    <n v="3"/>
  </r>
  <r>
    <x v="542"/>
    <s v="bpxdm3017"/>
    <s v="Bp XDM 3017"/>
    <n v="2"/>
    <s v="144 ls"/>
    <n v="2"/>
    <m/>
    <s v=""/>
    <m/>
    <s v=""/>
    <m/>
    <s v=""/>
    <m/>
    <s v=""/>
    <m/>
    <s v=""/>
    <n v="2"/>
    <n v="2"/>
    <n v="2"/>
    <n v="2"/>
  </r>
  <r>
    <x v="543"/>
    <s v="bpxdm3155"/>
    <s v="Bp XDM 3155"/>
    <n v="2"/>
    <s v="144 ls"/>
    <n v="2"/>
    <m/>
    <s v=""/>
    <m/>
    <s v=""/>
    <m/>
    <s v=""/>
    <m/>
    <s v=""/>
    <m/>
    <s v=""/>
    <n v="2"/>
    <n v="2"/>
    <n v="2"/>
    <n v="2"/>
  </r>
  <r>
    <x v="544"/>
    <s v="bpxdmfancy3124131251"/>
    <s v="Bp XDM Fancy 3124(1)/ 3125(1)"/>
    <n v="2"/>
    <s v="180 ls"/>
    <n v="2"/>
    <m/>
    <s v=""/>
    <m/>
    <s v=""/>
    <m/>
    <s v=""/>
    <m/>
    <s v=""/>
    <m/>
    <s v=""/>
    <n v="2"/>
    <n v="2"/>
    <n v="2"/>
    <n v="2"/>
  </r>
  <r>
    <x v="545"/>
    <s v="bpxdmfancy3126"/>
    <s v="Bp XDM Fancy 3126"/>
    <n v="3"/>
    <s v="180 ls"/>
    <n v="3"/>
    <m/>
    <s v=""/>
    <m/>
    <s v=""/>
    <m/>
    <s v=""/>
    <m/>
    <s v=""/>
    <m/>
    <s v=""/>
    <n v="3"/>
    <n v="3"/>
    <n v="3"/>
    <n v="3"/>
  </r>
  <r>
    <x v="546"/>
    <s v="bpxdmp213"/>
    <s v="Bp XDM P213"/>
    <n v="1"/>
    <s v="144 ls"/>
    <n v="1"/>
    <m/>
    <s v=""/>
    <m/>
    <s v=""/>
    <m/>
    <s v=""/>
    <m/>
    <s v=""/>
    <m/>
    <s v=""/>
    <n v="1"/>
    <n v="1"/>
    <n v="1"/>
    <n v="1"/>
  </r>
  <r>
    <x v="547"/>
    <s v="bpyl1000hkpanjang1x48"/>
    <s v="Bp Y L1000 HK panjang 1x48"/>
    <n v="1"/>
    <s v="36 box"/>
    <n v="1"/>
    <m/>
    <s v=""/>
    <m/>
    <s v=""/>
    <m/>
    <s v=""/>
    <m/>
    <s v=""/>
    <m/>
    <s v=""/>
    <n v="1"/>
    <n v="1"/>
    <n v="1"/>
    <n v="1"/>
  </r>
  <r>
    <x v="548"/>
    <s v="bpzhixin3568"/>
    <s v="Bp Zhixin 3568"/>
    <n v="1"/>
    <s v="144 LSN"/>
    <n v="1"/>
    <m/>
    <s v=""/>
    <m/>
    <s v=""/>
    <m/>
    <s v=""/>
    <m/>
    <s v=""/>
    <m/>
    <s v=""/>
    <n v="1"/>
    <n v="1"/>
    <n v="1"/>
    <n v="1"/>
  </r>
  <r>
    <x v="549"/>
    <s v="bpzhixinzh101"/>
    <s v="Bp Zhixin ZH 101"/>
    <n v="7"/>
    <n v="120"/>
    <n v="3"/>
    <n v="3"/>
    <n v="-4"/>
    <m/>
    <s v=""/>
    <m/>
    <s v=""/>
    <m/>
    <s v=""/>
    <m/>
    <s v=""/>
    <n v="3"/>
    <n v="3"/>
    <n v="3"/>
    <n v="3"/>
  </r>
  <r>
    <x v="550"/>
    <s v="bpzhixinzh102"/>
    <s v="Bp Zhixin ZH 102"/>
    <n v="13"/>
    <s v="120 ls"/>
    <n v="9"/>
    <n v="9"/>
    <n v="-4"/>
    <m/>
    <s v=""/>
    <m/>
    <s v=""/>
    <m/>
    <s v=""/>
    <m/>
    <s v=""/>
    <n v="9"/>
    <n v="9"/>
    <n v="9"/>
    <n v="9"/>
  </r>
  <r>
    <x v="551"/>
    <s v="bppenholderph9094"/>
    <s v="Bp/ pen holder PH 909(4)"/>
    <n v="4"/>
    <s v="96 pc"/>
    <n v="4"/>
    <m/>
    <s v=""/>
    <m/>
    <s v=""/>
    <m/>
    <s v=""/>
    <m/>
    <s v=""/>
    <m/>
    <s v=""/>
    <n v="4"/>
    <n v="4"/>
    <n v="4"/>
    <n v="4"/>
  </r>
  <r>
    <x v="552"/>
    <s v="bpvullpen308113083130952"/>
    <s v="Bp/ Vullpen 3081(1)/ 3083(1)/ 3095(2)"/>
    <n v="2"/>
    <s v="20 ls"/>
    <n v="2"/>
    <m/>
    <s v=""/>
    <m/>
    <s v=""/>
    <m/>
    <s v=""/>
    <m/>
    <s v=""/>
    <m/>
    <s v=""/>
    <n v="2"/>
    <n v="2"/>
    <n v="2"/>
    <n v="2"/>
  </r>
  <r>
    <x v="553"/>
    <s v="bpvullpentf8018tf80223"/>
    <s v="Bp/ Vullpen TF 801 (8)/ TF 802 (23)"/>
    <n v="31"/>
    <s v="50 ls"/>
    <n v="31"/>
    <m/>
    <s v=""/>
    <m/>
    <s v=""/>
    <m/>
    <s v=""/>
    <m/>
    <s v=""/>
    <m/>
    <s v=""/>
    <n v="31"/>
    <n v="31"/>
    <n v="31"/>
    <n v="31"/>
  </r>
  <r>
    <x v="554"/>
    <s v="btla25603738a530lb"/>
    <s v="BTL A 2560-37/38 A5/30lb"/>
    <n v="1"/>
    <s v="432 PCS"/>
    <n v="1"/>
    <m/>
    <s v=""/>
    <m/>
    <s v=""/>
    <m/>
    <s v=""/>
    <m/>
    <s v=""/>
    <m/>
    <s v=""/>
    <n v="1"/>
    <n v="1"/>
    <n v="1"/>
    <n v="1"/>
  </r>
  <r>
    <x v="555"/>
    <s v="bts3291a6"/>
    <s v="BTS 329-1A/ 6"/>
    <n v="3"/>
    <s v="240 pc"/>
    <n v="3"/>
    <m/>
    <s v=""/>
    <m/>
    <s v=""/>
    <m/>
    <s v=""/>
    <m/>
    <s v=""/>
    <m/>
    <s v=""/>
    <n v="3"/>
    <n v="3"/>
    <n v="3"/>
    <n v="3"/>
  </r>
  <r>
    <x v="556"/>
    <s v="bts3292a5100"/>
    <s v="BTS 329-2 A5-100"/>
    <n v="7"/>
    <s v="240 pc"/>
    <n v="7"/>
    <m/>
    <s v=""/>
    <m/>
    <s v=""/>
    <m/>
    <s v=""/>
    <m/>
    <s v=""/>
    <m/>
    <s v=""/>
    <n v="7"/>
    <n v="7"/>
    <n v="7"/>
    <n v="7"/>
  </r>
  <r>
    <x v="557"/>
    <s v="bts60404"/>
    <s v="BTS 60 404"/>
    <n v="1"/>
    <s v="80 pc"/>
    <n v="1"/>
    <m/>
    <s v=""/>
    <m/>
    <s v=""/>
    <m/>
    <s v=""/>
    <m/>
    <s v=""/>
    <m/>
    <s v=""/>
    <n v="1"/>
    <n v="1"/>
    <n v="1"/>
    <n v="1"/>
  </r>
  <r>
    <x v="558"/>
    <s v="bts60404a545depan"/>
    <s v="BTS 60-404/A5-45 Depan"/>
    <n v="8"/>
    <n v="320"/>
    <n v="8"/>
    <m/>
    <s v=""/>
    <m/>
    <s v=""/>
    <m/>
    <s v=""/>
    <m/>
    <s v=""/>
    <m/>
    <s v=""/>
    <n v="8"/>
    <n v="8"/>
    <n v="8"/>
    <n v="8"/>
  </r>
  <r>
    <x v="559"/>
    <s v="btsa680083"/>
    <s v="BTS A680-08 (3)"/>
    <n v="3"/>
    <n v="320"/>
    <n v="3"/>
    <m/>
    <s v=""/>
    <m/>
    <s v=""/>
    <m/>
    <s v=""/>
    <m/>
    <s v=""/>
    <m/>
    <s v=""/>
    <n v="3"/>
    <n v="3"/>
    <n v="3"/>
    <n v="3"/>
  </r>
  <r>
    <x v="560"/>
    <s v="btsb156a6index"/>
    <s v="BTS B156/ A6 Index"/>
    <n v="2"/>
    <n v="160"/>
    <n v="2"/>
    <m/>
    <s v=""/>
    <m/>
    <s v=""/>
    <m/>
    <s v=""/>
    <m/>
    <s v=""/>
    <m/>
    <s v=""/>
    <n v="2"/>
    <n v="2"/>
    <n v="2"/>
    <n v="2"/>
  </r>
  <r>
    <x v="561"/>
    <s v="btsgastaa58012bola"/>
    <s v="BTS gasta A5 80-12 Bola"/>
    <n v="6"/>
    <s v="168 pc"/>
    <n v="6"/>
    <m/>
    <s v=""/>
    <m/>
    <s v=""/>
    <m/>
    <s v=""/>
    <m/>
    <s v=""/>
    <m/>
    <s v=""/>
    <n v="6"/>
    <n v="6"/>
    <n v="6"/>
    <n v="6"/>
  </r>
  <r>
    <x v="562"/>
    <s v="btsgastaa560biasa60016002"/>
    <s v="BTS Gasta A5-60 Biasa 6001/ 6002"/>
    <m/>
    <n v="192"/>
    <n v="2"/>
    <n v="2"/>
    <n v="2"/>
    <m/>
    <s v=""/>
    <m/>
    <s v=""/>
    <m/>
    <s v=""/>
    <m/>
    <s v=""/>
    <n v="2"/>
    <n v="2"/>
    <n v="2"/>
    <n v="2"/>
  </r>
  <r>
    <x v="563"/>
    <s v="btsgastaa560biasa60036005"/>
    <s v="BTS Gasta A5-60 Biasa 6003/ 6005"/>
    <m/>
    <n v="192"/>
    <n v="2"/>
    <n v="2"/>
    <n v="2"/>
    <m/>
    <s v=""/>
    <m/>
    <s v=""/>
    <m/>
    <s v=""/>
    <m/>
    <s v=""/>
    <n v="2"/>
    <n v="2"/>
    <n v="2"/>
    <n v="2"/>
  </r>
  <r>
    <x v="564"/>
    <s v="btsgastaa560biasa6006"/>
    <s v="BTS Gasta A5-60 Biasa 6006"/>
    <m/>
    <n v="192"/>
    <n v="1"/>
    <n v="1"/>
    <n v="1"/>
    <m/>
    <s v=""/>
    <m/>
    <s v=""/>
    <m/>
    <s v=""/>
    <m/>
    <s v=""/>
    <n v="1"/>
    <n v="1"/>
    <n v="1"/>
    <n v="1"/>
  </r>
  <r>
    <x v="565"/>
    <s v="btsgastaha328211a550fr"/>
    <s v="BTS gasta HA 32-8211/ A5-50 FR"/>
    <n v="2"/>
    <s v="320 pc"/>
    <n v="2"/>
    <m/>
    <s v=""/>
    <m/>
    <s v=""/>
    <m/>
    <s v=""/>
    <m/>
    <s v=""/>
    <m/>
    <s v=""/>
    <n v="2"/>
    <n v="2"/>
    <n v="2"/>
    <n v="2"/>
  </r>
  <r>
    <x v="566"/>
    <s v="btsgastaha328213a550fr"/>
    <s v="BTS gasta HA 32-8213/ A5-50 FR"/>
    <n v="1"/>
    <s v="320 pc"/>
    <n v="1"/>
    <m/>
    <s v=""/>
    <m/>
    <s v=""/>
    <m/>
    <s v=""/>
    <m/>
    <s v=""/>
    <m/>
    <s v=""/>
    <n v="1"/>
    <n v="1"/>
    <n v="1"/>
    <n v="1"/>
  </r>
  <r>
    <x v="567"/>
    <s v="btswza52510064w"/>
    <s v="BTS WZ A5 25100-64 w"/>
    <n v="1"/>
    <n v="160"/>
    <n v="1"/>
    <m/>
    <s v=""/>
    <m/>
    <s v=""/>
    <m/>
    <s v=""/>
    <m/>
    <s v=""/>
    <m/>
    <s v=""/>
    <n v="1"/>
    <n v="1"/>
    <n v="1"/>
    <n v="1"/>
  </r>
  <r>
    <x v="568"/>
    <s v="btswza5biasa2510059warna"/>
    <s v="BTS WZ A5 Biasa 25100-59 warna"/>
    <m/>
    <n v="160"/>
    <n v="2"/>
    <n v="2"/>
    <n v="2"/>
    <m/>
    <s v=""/>
    <m/>
    <s v=""/>
    <m/>
    <s v=""/>
    <m/>
    <s v=""/>
    <n v="2"/>
    <n v="2"/>
    <n v="2"/>
    <n v="2"/>
  </r>
  <r>
    <x v="569"/>
    <s v="btswza5biasa2510065"/>
    <s v="BTS WZ A5 Biasa 25100-65"/>
    <m/>
    <n v="160"/>
    <n v="2"/>
    <n v="2"/>
    <n v="2"/>
    <m/>
    <s v=""/>
    <m/>
    <s v=""/>
    <m/>
    <s v=""/>
    <m/>
    <s v=""/>
    <n v="2"/>
    <n v="2"/>
    <n v="2"/>
    <n v="2"/>
  </r>
  <r>
    <x v="570"/>
    <s v="btswza5biasa2510070"/>
    <s v="BTS WZ A5 Biasa 25100-70"/>
    <m/>
    <n v="160"/>
    <n v="2"/>
    <n v="2"/>
    <n v="2"/>
    <m/>
    <s v=""/>
    <m/>
    <s v=""/>
    <m/>
    <s v=""/>
    <m/>
    <s v=""/>
    <n v="2"/>
    <n v="2"/>
    <n v="2"/>
    <n v="2"/>
  </r>
  <r>
    <x v="571"/>
    <s v="btswza5biasa2882564"/>
    <s v="BTS WZ A5 Biasa 28825-64"/>
    <m/>
    <n v="160"/>
    <n v="2"/>
    <n v="2"/>
    <n v="2"/>
    <m/>
    <s v=""/>
    <m/>
    <s v=""/>
    <m/>
    <s v=""/>
    <m/>
    <s v=""/>
    <n v="2"/>
    <n v="2"/>
    <n v="2"/>
    <n v="2"/>
  </r>
  <r>
    <x v="572"/>
    <s v="btswza5biasa2882565"/>
    <s v="BTS WZ A5 Biasa 28825-65"/>
    <m/>
    <n v="160"/>
    <n v="2"/>
    <n v="2"/>
    <n v="2"/>
    <m/>
    <s v=""/>
    <m/>
    <s v=""/>
    <m/>
    <s v=""/>
    <m/>
    <s v=""/>
    <n v="2"/>
    <n v="2"/>
    <n v="2"/>
    <n v="2"/>
  </r>
  <r>
    <x v="573"/>
    <s v="buldogclip3dinglivtech240024"/>
    <s v="Buldog Clip 3 Dingli/ V Tech (24) 0024"/>
    <n v="14"/>
    <s v="60 ls"/>
    <n v="14"/>
    <m/>
    <s v=""/>
    <m/>
    <s v=""/>
    <m/>
    <s v=""/>
    <m/>
    <s v=""/>
    <m/>
    <s v=""/>
    <n v="14"/>
    <n v="14"/>
    <n v="14"/>
    <n v="14"/>
  </r>
  <r>
    <x v="574"/>
    <s v="buldogclip4vtech180023"/>
    <s v="Buldog Clip 4 V tech (18) 0023"/>
    <n v="20"/>
    <s v="30 ls"/>
    <n v="20"/>
    <m/>
    <s v=""/>
    <m/>
    <s v=""/>
    <m/>
    <s v=""/>
    <m/>
    <s v=""/>
    <m/>
    <s v=""/>
    <n v="20"/>
    <n v="20"/>
    <n v="20"/>
    <n v="20"/>
  </r>
  <r>
    <x v="575"/>
    <s v="bulldogclipjossbc00234etj"/>
    <s v="Bulldog clip joss BC 0023 (4) ETJ"/>
    <n v="4"/>
    <s v="360 pc"/>
    <n v="4"/>
    <m/>
    <s v=""/>
    <m/>
    <s v=""/>
    <m/>
    <s v=""/>
    <m/>
    <s v=""/>
    <m/>
    <s v=""/>
    <n v="4"/>
    <n v="4"/>
    <n v="4"/>
    <n v="4"/>
  </r>
  <r>
    <x v="576"/>
    <s v="businessfiledfilep"/>
    <s v="Business file D file P"/>
    <n v="3"/>
    <s v="50 ls"/>
    <n v="3"/>
    <m/>
    <s v=""/>
    <m/>
    <s v=""/>
    <m/>
    <s v=""/>
    <m/>
    <s v=""/>
    <m/>
    <s v=""/>
    <n v="3"/>
    <n v="3"/>
    <n v="3"/>
    <n v="3"/>
  </r>
  <r>
    <x v="577"/>
    <s v="businessfilesikaac106b"/>
    <s v="Business file Sika AC-106 B"/>
    <n v="16"/>
    <s v="50 LSN"/>
    <n v="16"/>
    <m/>
    <s v=""/>
    <m/>
    <s v=""/>
    <m/>
    <s v=""/>
    <m/>
    <s v=""/>
    <m/>
    <s v=""/>
    <n v="16"/>
    <n v="16"/>
    <n v="16"/>
    <n v="16"/>
  </r>
  <r>
    <x v="578"/>
    <s v="businessfilesikaac106hj"/>
    <s v="Business file Sika AC-106 Hj"/>
    <n v="22"/>
    <s v="50 LSN"/>
    <n v="22"/>
    <m/>
    <s v=""/>
    <m/>
    <s v=""/>
    <m/>
    <s v=""/>
    <m/>
    <s v=""/>
    <m/>
    <s v=""/>
    <n v="22"/>
    <n v="22"/>
    <n v="22"/>
    <n v="22"/>
  </r>
  <r>
    <x v="579"/>
    <s v="businessfilesikaac106k"/>
    <s v="Business file Sika AC-106 K"/>
    <n v="18"/>
    <s v="50 LSN"/>
    <n v="18"/>
    <m/>
    <s v=""/>
    <m/>
    <s v=""/>
    <m/>
    <s v=""/>
    <m/>
    <s v=""/>
    <m/>
    <s v=""/>
    <n v="18"/>
    <n v="18"/>
    <n v="18"/>
    <n v="18"/>
  </r>
  <r>
    <x v="580"/>
    <s v="businessfilesikaac106m"/>
    <s v="Business file Sika AC-106 M"/>
    <n v="19"/>
    <s v="50 LSN"/>
    <n v="19"/>
    <m/>
    <s v=""/>
    <m/>
    <s v=""/>
    <m/>
    <s v=""/>
    <m/>
    <s v=""/>
    <m/>
    <s v=""/>
    <n v="19"/>
    <n v="19"/>
    <n v="19"/>
    <n v="19"/>
  </r>
  <r>
    <x v="581"/>
    <s v="businessfilesikaac106p"/>
    <s v="Business file Sika AC-106 P"/>
    <n v="11"/>
    <s v="50 LSN"/>
    <n v="11"/>
    <m/>
    <s v=""/>
    <m/>
    <s v=""/>
    <m/>
    <s v=""/>
    <m/>
    <s v=""/>
    <m/>
    <s v=""/>
    <n v="11"/>
    <n v="11"/>
    <n v="11"/>
    <n v="11"/>
  </r>
  <r>
    <x v="582"/>
    <s v="bussinesfileenterk"/>
    <s v="Bussines file enter K"/>
    <n v="2"/>
    <s v="50 ls"/>
    <n v="2"/>
    <m/>
    <s v=""/>
    <m/>
    <s v=""/>
    <m/>
    <s v=""/>
    <m/>
    <s v=""/>
    <m/>
    <s v=""/>
    <n v="2"/>
    <n v="2"/>
    <n v="2"/>
    <n v="2"/>
  </r>
  <r>
    <x v="583"/>
    <s v="bussinesfilemardex"/>
    <s v="Bussines file mardex"/>
    <n v="1"/>
    <s v="50 ls"/>
    <n v="1"/>
    <m/>
    <s v=""/>
    <m/>
    <s v=""/>
    <m/>
    <s v=""/>
    <m/>
    <s v=""/>
    <m/>
    <s v=""/>
    <n v="1"/>
    <n v="1"/>
    <n v="1"/>
    <n v="1"/>
  </r>
  <r>
    <x v="584"/>
    <s v="busur4plastikb"/>
    <s v="Busur 4 plastik B"/>
    <n v="1"/>
    <s v="1000 LSN"/>
    <n v="1"/>
    <m/>
    <s v=""/>
    <m/>
    <s v=""/>
    <m/>
    <s v=""/>
    <m/>
    <s v=""/>
    <m/>
    <s v=""/>
    <n v="1"/>
    <n v="1"/>
    <n v="1"/>
    <n v="1"/>
  </r>
  <r>
    <x v="585"/>
    <s v="carddx62210biru"/>
    <s v="Card DX 622 (10 Biru)"/>
    <n v="69"/>
    <s v="1000 pc"/>
    <n v="69"/>
    <m/>
    <s v=""/>
    <m/>
    <s v=""/>
    <m/>
    <s v=""/>
    <m/>
    <s v=""/>
    <m/>
    <s v=""/>
    <n v="69"/>
    <n v="69"/>
    <n v="69"/>
    <n v="69"/>
  </r>
  <r>
    <x v="586"/>
    <s v="carddx622etjp2"/>
    <s v="Card DX 622 (eTJ) P(2)"/>
    <n v="2"/>
    <n v="1000"/>
    <n v="2"/>
    <m/>
    <s v=""/>
    <m/>
    <s v=""/>
    <m/>
    <s v=""/>
    <m/>
    <s v=""/>
    <m/>
    <s v=""/>
    <n v="2"/>
    <n v="2"/>
    <n v="2"/>
    <n v="2"/>
  </r>
  <r>
    <x v="587"/>
    <s v="carddxk9hj14612"/>
    <s v="Card DX K (9), Hj (14) 612"/>
    <n v="23"/>
    <n v="1000"/>
    <n v="23"/>
    <m/>
    <s v=""/>
    <m/>
    <s v=""/>
    <m/>
    <s v=""/>
    <m/>
    <s v=""/>
    <m/>
    <s v=""/>
    <n v="23"/>
    <n v="23"/>
    <n v="23"/>
    <n v="23"/>
  </r>
  <r>
    <x v="588"/>
    <s v="carddxm15b17612"/>
    <s v="Card DX M (15), B (17) 612"/>
    <n v="31"/>
    <n v="1000"/>
    <n v="31"/>
    <m/>
    <s v=""/>
    <m/>
    <s v=""/>
    <m/>
    <s v=""/>
    <m/>
    <s v=""/>
    <m/>
    <s v=""/>
    <n v="31"/>
    <n v="31"/>
    <n v="31"/>
    <n v="31"/>
  </r>
  <r>
    <x v="589"/>
    <s v="carddxp612"/>
    <s v="Card DX P 612"/>
    <n v="5"/>
    <n v="1000"/>
    <n v="5"/>
    <m/>
    <s v=""/>
    <m/>
    <s v=""/>
    <m/>
    <s v=""/>
    <m/>
    <s v=""/>
    <m/>
    <s v=""/>
    <n v="5"/>
    <n v="5"/>
    <n v="5"/>
    <n v="5"/>
  </r>
  <r>
    <x v="590"/>
    <s v="carryfiletopla8820b"/>
    <s v="Carry file Topla 8820 B"/>
    <n v="8"/>
    <n v="4"/>
    <n v="8"/>
    <m/>
    <s v=""/>
    <m/>
    <s v=""/>
    <m/>
    <s v=""/>
    <m/>
    <s v=""/>
    <m/>
    <s v=""/>
    <n v="8"/>
    <n v="8"/>
    <n v="8"/>
    <n v="8"/>
  </r>
  <r>
    <x v="591"/>
    <s v="carryfiletopla8820hj"/>
    <s v="Carry file Topla 8820 Hj"/>
    <n v="5"/>
    <n v="4"/>
    <n v="5"/>
    <m/>
    <s v=""/>
    <m/>
    <s v=""/>
    <m/>
    <s v=""/>
    <m/>
    <s v=""/>
    <m/>
    <s v=""/>
    <n v="5"/>
    <n v="5"/>
    <n v="5"/>
    <n v="5"/>
  </r>
  <r>
    <x v="592"/>
    <s v="carryfiletopla8820m6k7"/>
    <s v="Carry file Topla 8820 M(6)/ K(7)"/>
    <n v="13"/>
    <n v="40"/>
    <n v="13"/>
    <m/>
    <s v=""/>
    <m/>
    <s v=""/>
    <m/>
    <s v=""/>
    <m/>
    <s v=""/>
    <m/>
    <s v=""/>
    <n v="13"/>
    <n v="13"/>
    <n v="13"/>
    <n v="13"/>
  </r>
  <r>
    <x v="593"/>
    <s v="carryfiletopla8820putih"/>
    <s v="Carry file Topla 8820 putih"/>
    <n v="9"/>
    <n v="40"/>
    <n v="9"/>
    <m/>
    <s v=""/>
    <m/>
    <s v=""/>
    <m/>
    <s v=""/>
    <m/>
    <s v=""/>
    <m/>
    <s v=""/>
    <n v="9"/>
    <n v="9"/>
    <n v="9"/>
    <n v="9"/>
  </r>
  <r>
    <x v="594"/>
    <s v="carryfiletopla8830putih"/>
    <s v="Carry file Topla 8830 putih"/>
    <n v="1"/>
    <n v="30"/>
    <n v="1"/>
    <m/>
    <s v=""/>
    <m/>
    <s v=""/>
    <m/>
    <s v=""/>
    <m/>
    <s v=""/>
    <m/>
    <s v=""/>
    <n v="1"/>
    <n v="1"/>
    <n v="1"/>
    <n v="1"/>
  </r>
  <r>
    <x v="595"/>
    <s v="catairentera129"/>
    <s v="Cat air Enter A 129"/>
    <n v="3"/>
    <s v="120 SET"/>
    <n v="2"/>
    <m/>
    <s v=""/>
    <n v="2"/>
    <n v="-1"/>
    <m/>
    <s v=""/>
    <m/>
    <s v=""/>
    <m/>
    <s v=""/>
    <n v="3"/>
    <n v="2"/>
    <n v="2"/>
    <n v="2"/>
  </r>
  <r>
    <x v="596"/>
    <s v="catairopini110"/>
    <s v="Cat air Opini 110"/>
    <n v="16"/>
    <s v="18 LSN"/>
    <n v="13"/>
    <n v="13"/>
    <n v="-3"/>
    <m/>
    <s v=""/>
    <m/>
    <s v=""/>
    <m/>
    <s v=""/>
    <m/>
    <s v=""/>
    <n v="13"/>
    <n v="13"/>
    <n v="13"/>
    <n v="13"/>
  </r>
  <r>
    <x v="597"/>
    <s v="catairopini120"/>
    <s v="Cat air Opini 120"/>
    <n v="11"/>
    <s v="12 LSN"/>
    <n v="8"/>
    <n v="8"/>
    <n v="-3"/>
    <m/>
    <s v=""/>
    <m/>
    <s v=""/>
    <m/>
    <s v=""/>
    <m/>
    <s v=""/>
    <n v="8"/>
    <n v="8"/>
    <n v="8"/>
    <n v="8"/>
  </r>
  <r>
    <x v="598"/>
    <s v="caturmagnittntao32"/>
    <s v="Catur magnit TNT AO32"/>
    <n v="4"/>
    <s v="192 pc"/>
    <n v="4"/>
    <m/>
    <s v=""/>
    <m/>
    <s v=""/>
    <m/>
    <s v=""/>
    <m/>
    <s v=""/>
    <m/>
    <s v=""/>
    <n v="4"/>
    <n v="4"/>
    <n v="4"/>
    <n v="4"/>
  </r>
  <r>
    <x v="599"/>
    <s v="cd3680besar"/>
    <s v="CD 3680 besar"/>
    <n v="3"/>
    <s v="160 pc"/>
    <n v="3"/>
    <m/>
    <s v=""/>
    <m/>
    <s v=""/>
    <m/>
    <s v=""/>
    <m/>
    <s v=""/>
    <m/>
    <s v=""/>
    <n v="3"/>
    <n v="3"/>
    <n v="3"/>
    <n v="3"/>
  </r>
  <r>
    <x v="600"/>
    <s v="cdbagbolatnt274"/>
    <s v="CD Bag bola TNT 274"/>
    <n v="2"/>
    <s v="800 pc"/>
    <n v="2"/>
    <m/>
    <s v=""/>
    <m/>
    <s v=""/>
    <m/>
    <s v=""/>
    <m/>
    <s v=""/>
    <m/>
    <s v=""/>
    <n v="2"/>
    <n v="2"/>
    <n v="2"/>
    <n v="2"/>
  </r>
  <r>
    <x v="601"/>
    <s v="cdbagdisneytnt277"/>
    <s v="CD Bag Disney TNT 277"/>
    <n v="4"/>
    <s v="200 pc"/>
    <n v="4"/>
    <m/>
    <s v=""/>
    <m/>
    <s v=""/>
    <m/>
    <s v=""/>
    <m/>
    <s v=""/>
    <m/>
    <s v=""/>
    <n v="4"/>
    <n v="4"/>
    <n v="4"/>
    <n v="4"/>
  </r>
  <r>
    <x v="602"/>
    <s v="celenganjumboplastikbts3101"/>
    <s v="Celengan Jumbo Plastik BTS 3101"/>
    <n v="2"/>
    <s v="72 PCS"/>
    <n v="2"/>
    <m/>
    <s v=""/>
    <m/>
    <s v=""/>
    <m/>
    <s v=""/>
    <m/>
    <s v=""/>
    <m/>
    <s v=""/>
    <n v="2"/>
    <n v="2"/>
    <n v="2"/>
    <n v="2"/>
  </r>
  <r>
    <x v="603"/>
    <s v="celenganl8house"/>
    <s v="Celengan L 8 House"/>
    <n v="4"/>
    <s v="120 bh"/>
    <n v="4"/>
    <m/>
    <s v=""/>
    <m/>
    <s v=""/>
    <m/>
    <s v=""/>
    <m/>
    <s v=""/>
    <m/>
    <s v=""/>
    <n v="4"/>
    <n v="4"/>
    <n v="4"/>
    <n v="4"/>
  </r>
  <r>
    <x v="604"/>
    <s v="celenganp32house"/>
    <s v="Celengan P 32 House"/>
    <n v="6"/>
    <s v="120 bh"/>
    <n v="6"/>
    <m/>
    <s v=""/>
    <m/>
    <s v=""/>
    <m/>
    <s v=""/>
    <m/>
    <s v=""/>
    <m/>
    <s v=""/>
    <n v="6"/>
    <n v="6"/>
    <n v="6"/>
    <n v="6"/>
  </r>
  <r>
    <x v="605"/>
    <s v="clearholder20lbgmhijau"/>
    <s v="Clear Holder 20 lb GM hijau"/>
    <n v="1"/>
    <n v="144"/>
    <n v="1"/>
    <m/>
    <s v=""/>
    <m/>
    <s v=""/>
    <m/>
    <s v=""/>
    <m/>
    <s v=""/>
    <m/>
    <s v=""/>
    <n v="1"/>
    <n v="1"/>
    <n v="1"/>
    <n v="1"/>
  </r>
  <r>
    <x v="606"/>
    <s v="clearholder20lbgmkuning"/>
    <s v="Clear Holder 20 lb GM kuning"/>
    <n v="1"/>
    <s v="144 pc"/>
    <n v="1"/>
    <m/>
    <s v=""/>
    <m/>
    <s v=""/>
    <m/>
    <s v=""/>
    <m/>
    <s v=""/>
    <m/>
    <s v=""/>
    <n v="1"/>
    <n v="1"/>
    <n v="1"/>
    <n v="1"/>
  </r>
  <r>
    <x v="607"/>
    <s v="clearholder40entermix"/>
    <s v="Clear holder 40 enter mix"/>
    <n v="1"/>
    <s v="12 ls"/>
    <n v="1"/>
    <m/>
    <s v=""/>
    <m/>
    <s v=""/>
    <m/>
    <s v=""/>
    <m/>
    <s v=""/>
    <m/>
    <s v=""/>
    <n v="1"/>
    <n v="1"/>
    <n v="1"/>
    <n v="1"/>
  </r>
  <r>
    <x v="608"/>
    <s v="clearholder60ltrambosnowpeak"/>
    <s v="Clear Holder 60L Trambo/ snow peak"/>
    <n v="5"/>
    <s v="10 ls"/>
    <n v="5"/>
    <m/>
    <s v=""/>
    <m/>
    <s v=""/>
    <m/>
    <s v=""/>
    <m/>
    <s v=""/>
    <m/>
    <s v=""/>
    <n v="5"/>
    <n v="5"/>
    <n v="5"/>
    <n v="5"/>
  </r>
  <r>
    <x v="609"/>
    <s v="clearholderalot20lbrabuhjpinkhtm"/>
    <s v="Clear Holder A-lot 20 lbr Abu/Hj/Pink/Htm"/>
    <n v="2"/>
    <s v="300 pc"/>
    <n v="2"/>
    <m/>
    <s v=""/>
    <m/>
    <s v=""/>
    <m/>
    <s v=""/>
    <m/>
    <s v=""/>
    <m/>
    <s v=""/>
    <n v="2"/>
    <n v="2"/>
    <n v="2"/>
    <n v="2"/>
  </r>
  <r>
    <x v="610"/>
    <s v="clearholderamandaf420lb"/>
    <s v="Clear Holder amanda F4 20 lb"/>
    <n v="2"/>
    <s v="96 pc"/>
    <n v="2"/>
    <m/>
    <s v=""/>
    <m/>
    <s v=""/>
    <m/>
    <s v=""/>
    <m/>
    <s v=""/>
    <m/>
    <s v=""/>
    <n v="2"/>
    <n v="2"/>
    <n v="2"/>
    <n v="2"/>
  </r>
  <r>
    <x v="611"/>
    <s v="clearholderch020utn"/>
    <s v="Clear Holder CH 020 UTN "/>
    <n v="102"/>
    <s v="120 pc"/>
    <n v="102"/>
    <m/>
    <s v=""/>
    <m/>
    <s v=""/>
    <m/>
    <s v=""/>
    <m/>
    <s v=""/>
    <m/>
    <s v=""/>
    <n v="102"/>
    <n v="102"/>
    <n v="102"/>
    <n v="102"/>
  </r>
  <r>
    <x v="612"/>
    <s v="clearholderch040utn"/>
    <s v="Clear Holder CH 040 UTN "/>
    <n v="7"/>
    <s v="96 pc"/>
    <n v="7"/>
    <m/>
    <s v=""/>
    <m/>
    <s v=""/>
    <m/>
    <s v=""/>
    <m/>
    <s v=""/>
    <m/>
    <s v=""/>
    <n v="7"/>
    <n v="7"/>
    <n v="7"/>
    <n v="7"/>
  </r>
  <r>
    <x v="613"/>
    <s v="clearholderch060utn"/>
    <s v="Clear Holder CH 060 UTN "/>
    <n v="3"/>
    <s v="72 pc"/>
    <n v="3"/>
    <m/>
    <s v=""/>
    <m/>
    <s v=""/>
    <m/>
    <s v=""/>
    <m/>
    <s v=""/>
    <m/>
    <s v=""/>
    <n v="3"/>
    <n v="3"/>
    <n v="3"/>
    <n v="3"/>
  </r>
  <r>
    <x v="614"/>
    <s v="clearholderch080utn"/>
    <s v="Clear Holder CH 080 UTN "/>
    <n v="28"/>
    <s v="72 pc"/>
    <n v="28"/>
    <m/>
    <s v=""/>
    <m/>
    <s v=""/>
    <m/>
    <s v=""/>
    <m/>
    <s v=""/>
    <m/>
    <s v=""/>
    <n v="28"/>
    <n v="28"/>
    <n v="28"/>
    <n v="28"/>
  </r>
  <r>
    <x v="615"/>
    <s v="clearholderhuajie60lbbutek"/>
    <s v="Clear Holder Huajie 60 lb Butek"/>
    <n v="1"/>
    <s v="160 pc"/>
    <n v="1"/>
    <m/>
    <s v=""/>
    <m/>
    <s v=""/>
    <m/>
    <s v=""/>
    <m/>
    <s v=""/>
    <m/>
    <s v=""/>
    <n v="1"/>
    <n v="1"/>
    <n v="1"/>
    <n v="1"/>
  </r>
  <r>
    <x v="616"/>
    <s v="clearholderhuajie60lbtrans"/>
    <s v="Clear Holder Huajie 60 lb Trans"/>
    <n v="1"/>
    <s v="160 pc"/>
    <n v="1"/>
    <m/>
    <s v=""/>
    <m/>
    <s v=""/>
    <m/>
    <s v=""/>
    <m/>
    <s v=""/>
    <m/>
    <s v=""/>
    <n v="1"/>
    <n v="1"/>
    <n v="1"/>
    <n v="1"/>
  </r>
  <r>
    <x v="617"/>
    <s v="clearholderjos20"/>
    <s v="Clear holder jos 20"/>
    <n v="1"/>
    <n v="120"/>
    <n v="1"/>
    <m/>
    <s v=""/>
    <m/>
    <s v=""/>
    <m/>
    <s v=""/>
    <m/>
    <s v=""/>
    <m/>
    <s v=""/>
    <n v="1"/>
    <n v="1"/>
    <n v="1"/>
    <n v="1"/>
  </r>
  <r>
    <x v="618"/>
    <s v="clearholderjos80fl"/>
    <s v="Clear Holder jos 80 FL"/>
    <n v="14"/>
    <n v="48"/>
    <n v="14"/>
    <m/>
    <s v=""/>
    <m/>
    <s v=""/>
    <m/>
    <s v=""/>
    <m/>
    <s v=""/>
    <m/>
    <s v=""/>
    <n v="14"/>
    <n v="14"/>
    <n v="14"/>
    <n v="14"/>
  </r>
  <r>
    <x v="619"/>
    <s v="clearholdermetalch840a4"/>
    <s v="Clear Holder metal CH 840 A4"/>
    <n v="2"/>
    <s v="60 pc"/>
    <n v="2"/>
    <m/>
    <s v=""/>
    <m/>
    <s v=""/>
    <m/>
    <s v=""/>
    <m/>
    <s v=""/>
    <m/>
    <s v=""/>
    <n v="2"/>
    <n v="2"/>
    <n v="2"/>
    <n v="2"/>
  </r>
  <r>
    <x v="620"/>
    <s v="clearholdermetalch860a4"/>
    <s v="Clear Holder metal CH 860 A4"/>
    <n v="40"/>
    <s v="60 pc"/>
    <n v="40"/>
    <m/>
    <s v=""/>
    <m/>
    <s v=""/>
    <m/>
    <s v=""/>
    <m/>
    <s v=""/>
    <m/>
    <s v=""/>
    <n v="40"/>
    <n v="40"/>
    <n v="40"/>
    <n v="40"/>
  </r>
  <r>
    <x v="621"/>
    <s v="clearholdersnowpeak20lbrunguhjpinkorange"/>
    <s v="Clear Holder Snowpeak 20 lbr (Ungu/ Hj/Pink/ Orange)"/>
    <n v="1"/>
    <s v="10 ls"/>
    <n v="1"/>
    <m/>
    <s v=""/>
    <m/>
    <s v=""/>
    <m/>
    <s v=""/>
    <m/>
    <s v=""/>
    <m/>
    <s v=""/>
    <n v="1"/>
    <n v="1"/>
    <n v="1"/>
    <n v="1"/>
  </r>
  <r>
    <x v="622"/>
    <s v="clearholdertizob2hj1"/>
    <s v="Clear Holder Tizo B(2)/ Hj(1)"/>
    <n v="3"/>
    <s v="120 pc"/>
    <n v="3"/>
    <m/>
    <s v=""/>
    <m/>
    <s v=""/>
    <m/>
    <s v=""/>
    <m/>
    <s v=""/>
    <m/>
    <s v=""/>
    <n v="3"/>
    <n v="3"/>
    <n v="3"/>
    <n v="3"/>
  </r>
  <r>
    <x v="623"/>
    <s v="clearholdervtechvtf20kht1hj4"/>
    <s v="Clear Holder V-Tech VTF 20K Ht(1) Hj(4)"/>
    <n v="5"/>
    <s v="96 pc"/>
    <n v="5"/>
    <m/>
    <s v=""/>
    <m/>
    <s v=""/>
    <m/>
    <s v=""/>
    <m/>
    <s v=""/>
    <m/>
    <s v=""/>
    <n v="5"/>
    <n v="5"/>
    <n v="5"/>
    <n v="5"/>
  </r>
  <r>
    <x v="624"/>
    <s v="clipboard303clipbesar"/>
    <s v="Clip Board 303 (Clip Besar)"/>
    <n v="1"/>
    <s v="8 ls"/>
    <n v="1"/>
    <m/>
    <s v=""/>
    <m/>
    <s v=""/>
    <m/>
    <s v=""/>
    <m/>
    <s v=""/>
    <m/>
    <s v=""/>
    <n v="1"/>
    <n v="1"/>
    <n v="1"/>
    <n v="1"/>
  </r>
  <r>
    <x v="625"/>
    <s v="clipboardenterantipecah"/>
    <s v="Clip Board Enter Anti Pecah"/>
    <m/>
    <s v="8 LSN"/>
    <n v="2"/>
    <m/>
    <s v=""/>
    <n v="2"/>
    <n v="2"/>
    <m/>
    <s v=""/>
    <m/>
    <s v=""/>
    <m/>
    <s v=""/>
    <n v="0"/>
    <n v="2"/>
    <n v="2"/>
    <n v="2"/>
  </r>
  <r>
    <x v="626"/>
    <s v="clipboardfancybbbarbie"/>
    <s v="Clip Board Fancy BB/ Barbie"/>
    <n v="1"/>
    <s v="144 pc"/>
    <n v="1"/>
    <m/>
    <s v=""/>
    <m/>
    <s v=""/>
    <m/>
    <s v=""/>
    <m/>
    <s v=""/>
    <m/>
    <s v=""/>
    <n v="1"/>
    <n v="1"/>
    <n v="1"/>
    <n v="1"/>
  </r>
  <r>
    <x v="627"/>
    <s v="clipboardfancydisneyholo"/>
    <s v="Clip Board Fancy Disney Holo"/>
    <n v="1"/>
    <s v="144 pc"/>
    <n v="1"/>
    <m/>
    <s v=""/>
    <m/>
    <s v=""/>
    <m/>
    <s v=""/>
    <m/>
    <s v=""/>
    <m/>
    <s v=""/>
    <n v="1"/>
    <n v="1"/>
    <n v="1"/>
    <n v="1"/>
  </r>
  <r>
    <x v="628"/>
    <s v="clipboardfancyloveholo"/>
    <s v="Clip Board Fancy Love Holo"/>
    <n v="4"/>
    <s v="144 pc"/>
    <n v="4"/>
    <m/>
    <s v=""/>
    <m/>
    <s v=""/>
    <m/>
    <s v=""/>
    <m/>
    <s v=""/>
    <m/>
    <s v=""/>
    <n v="4"/>
    <n v="4"/>
    <n v="4"/>
    <n v="4"/>
  </r>
  <r>
    <x v="629"/>
    <s v="clipboardfancymikagalaxy"/>
    <s v="Clip Board Fancy mika galaxy"/>
    <n v="9"/>
    <s v="144 pc"/>
    <n v="9"/>
    <m/>
    <s v=""/>
    <m/>
    <s v=""/>
    <m/>
    <s v=""/>
    <m/>
    <s v=""/>
    <m/>
    <s v=""/>
    <n v="9"/>
    <n v="9"/>
    <n v="9"/>
    <n v="9"/>
  </r>
  <r>
    <x v="630"/>
    <s v="clipboardfancyms168smart"/>
    <s v="Clip Board Fancy MS 168 (Smart)"/>
    <n v="2"/>
    <s v="15 ls"/>
    <n v="2"/>
    <m/>
    <s v=""/>
    <m/>
    <s v=""/>
    <m/>
    <s v=""/>
    <m/>
    <s v=""/>
    <m/>
    <s v=""/>
    <n v="2"/>
    <n v="2"/>
    <n v="2"/>
    <n v="2"/>
  </r>
  <r>
    <x v="631"/>
    <s v="clipboardfancynttopla"/>
    <s v="Clip Board Fancy NT Topla"/>
    <n v="3"/>
    <s v="12 ls"/>
    <n v="3"/>
    <m/>
    <s v=""/>
    <m/>
    <s v=""/>
    <m/>
    <s v=""/>
    <m/>
    <s v=""/>
    <m/>
    <s v=""/>
    <n v="3"/>
    <n v="3"/>
    <n v="3"/>
    <n v="3"/>
  </r>
  <r>
    <x v="632"/>
    <s v="clipboardfoliofancysmmdeluxe"/>
    <s v="Clip Board Folio Fancy SMM Deluxe"/>
    <n v="1"/>
    <s v="12 ls"/>
    <n v="1"/>
    <m/>
    <s v=""/>
    <m/>
    <s v=""/>
    <m/>
    <s v=""/>
    <m/>
    <s v=""/>
    <m/>
    <s v=""/>
    <n v="1"/>
    <n v="1"/>
    <n v="1"/>
    <n v="1"/>
  </r>
  <r>
    <x v="633"/>
    <s v="clipboardholo2mk"/>
    <s v="Clip board holo 2 mk"/>
    <n v="124"/>
    <s v="12 ls"/>
    <n v="110"/>
    <n v="110"/>
    <n v="-14"/>
    <m/>
    <s v=""/>
    <m/>
    <s v=""/>
    <m/>
    <s v=""/>
    <m/>
    <s v=""/>
    <n v="110"/>
    <n v="110"/>
    <n v="110"/>
    <n v="110"/>
  </r>
  <r>
    <x v="634"/>
    <s v="clipboardkayuenterkotak"/>
    <s v="Clip Board Kayu Enter Kotak "/>
    <n v="0"/>
    <s v="12 LSN"/>
    <n v="4"/>
    <n v="4"/>
    <n v="4"/>
    <m/>
    <s v=""/>
    <m/>
    <s v=""/>
    <m/>
    <s v=""/>
    <m/>
    <s v=""/>
    <n v="4"/>
    <n v="4"/>
    <n v="4"/>
    <n v="4"/>
  </r>
  <r>
    <x v="635"/>
    <s v="clipboardkayukotaksq"/>
    <s v="clip board Kayu Kotak SQ"/>
    <n v="6"/>
    <s v="12 LSN"/>
    <n v="3"/>
    <n v="3"/>
    <n v="-3"/>
    <m/>
    <s v=""/>
    <m/>
    <s v=""/>
    <m/>
    <s v=""/>
    <m/>
    <s v=""/>
    <n v="3"/>
    <n v="3"/>
    <n v="3"/>
    <n v="3"/>
  </r>
  <r>
    <x v="636"/>
    <s v="clipboardkwalitasfancy"/>
    <s v="Clip Board kwalitas Fancy"/>
    <n v="9"/>
    <s v="16 ls"/>
    <n v="9"/>
    <m/>
    <s v=""/>
    <m/>
    <s v=""/>
    <m/>
    <s v=""/>
    <m/>
    <s v=""/>
    <m/>
    <s v=""/>
    <n v="9"/>
    <n v="9"/>
    <n v="9"/>
    <n v="9"/>
  </r>
  <r>
    <x v="637"/>
    <s v="clipboardmikafancybarubbfrblkkponyspdav"/>
    <s v="Clip Board mika Fancy (Baru) BB, FR (blk), K pony, SPD/ AV"/>
    <n v="9"/>
    <s v="144 pc"/>
    <n v="9"/>
    <m/>
    <s v=""/>
    <m/>
    <s v=""/>
    <m/>
    <s v=""/>
    <m/>
    <s v=""/>
    <m/>
    <s v=""/>
    <n v="9"/>
    <n v="9"/>
    <n v="9"/>
    <n v="9"/>
  </r>
  <r>
    <x v="638"/>
    <s v="clipboardmikaholofancybaru"/>
    <s v="Clip Board mika Holo Fancy (baru)"/>
    <n v="16"/>
    <s v="120 pc"/>
    <n v="16"/>
    <m/>
    <s v=""/>
    <m/>
    <s v=""/>
    <m/>
    <s v=""/>
    <m/>
    <s v=""/>
    <m/>
    <s v=""/>
    <n v="16"/>
    <n v="16"/>
    <n v="16"/>
    <n v="16"/>
  </r>
  <r>
    <x v="639"/>
    <s v="clipboardmikarainbow"/>
    <s v="Clip Board mika Rainbow"/>
    <n v="2"/>
    <s v="120 pc"/>
    <n v="2"/>
    <m/>
    <s v=""/>
    <m/>
    <s v=""/>
    <m/>
    <s v=""/>
    <m/>
    <s v=""/>
    <m/>
    <s v=""/>
    <n v="2"/>
    <n v="2"/>
    <n v="2"/>
    <n v="2"/>
  </r>
  <r>
    <x v="640"/>
    <s v="clipboardpapandoublefancy"/>
    <s v="Clip Board papan double Fancy"/>
    <n v="4"/>
    <s v="16 ls"/>
    <n v="4"/>
    <m/>
    <s v=""/>
    <m/>
    <s v=""/>
    <m/>
    <s v=""/>
    <m/>
    <s v=""/>
    <m/>
    <s v=""/>
    <n v="4"/>
    <n v="4"/>
    <n v="4"/>
    <n v="4"/>
  </r>
  <r>
    <x v="641"/>
    <s v="clipboardtranspkoala"/>
    <s v="Clip Board Transp Koala"/>
    <n v="28"/>
    <s v="12 LSN"/>
    <n v="39"/>
    <n v="39"/>
    <n v="11"/>
    <m/>
    <s v=""/>
    <m/>
    <s v=""/>
    <m/>
    <s v=""/>
    <m/>
    <s v=""/>
    <n v="39"/>
    <n v="39"/>
    <n v="39"/>
    <n v="39"/>
  </r>
  <r>
    <x v="642"/>
    <s v="clipcandyno1"/>
    <s v="Clip Candy no 1"/>
    <n v="36"/>
    <s v="500 pc"/>
    <n v="36"/>
    <m/>
    <s v=""/>
    <m/>
    <s v=""/>
    <m/>
    <s v=""/>
    <m/>
    <s v=""/>
    <m/>
    <s v=""/>
    <n v="36"/>
    <n v="36"/>
    <n v="36"/>
    <n v="36"/>
  </r>
  <r>
    <x v="643"/>
    <s v="clipfileyushinca318b.muda"/>
    <s v="Clip File Yushinca 318 B.Muda"/>
    <n v="5"/>
    <s v="60 PCS"/>
    <n v="5"/>
    <m/>
    <s v=""/>
    <m/>
    <s v=""/>
    <m/>
    <s v=""/>
    <m/>
    <s v=""/>
    <m/>
    <s v=""/>
    <n v="5"/>
    <n v="5"/>
    <n v="5"/>
    <n v="5"/>
  </r>
  <r>
    <x v="644"/>
    <s v="clipfileyushinca318b.tua"/>
    <s v="Clip File Yushinca 318 B.Tua"/>
    <n v="6"/>
    <s v="60 PCS"/>
    <n v="5"/>
    <n v="5"/>
    <n v="-1"/>
    <m/>
    <s v=""/>
    <m/>
    <s v=""/>
    <m/>
    <s v=""/>
    <m/>
    <s v=""/>
    <n v="5"/>
    <n v="5"/>
    <n v="5"/>
    <n v="5"/>
  </r>
  <r>
    <x v="645"/>
    <s v="clipfileyushinca318ht"/>
    <s v="Clip File Yushinca 318 Ht"/>
    <n v="5"/>
    <s v="60 PCS"/>
    <n v="5"/>
    <m/>
    <s v=""/>
    <m/>
    <s v=""/>
    <m/>
    <s v=""/>
    <m/>
    <s v=""/>
    <m/>
    <s v=""/>
    <n v="5"/>
    <n v="5"/>
    <n v="5"/>
    <n v="5"/>
  </r>
  <r>
    <x v="646"/>
    <s v="cliptali10blkkbm"/>
    <s v="Clip Tali 1,0 BLK K B M"/>
    <n v="11"/>
    <n v="2000"/>
    <n v="11"/>
    <m/>
    <s v=""/>
    <m/>
    <s v=""/>
    <m/>
    <s v=""/>
    <m/>
    <s v=""/>
    <m/>
    <s v=""/>
    <n v="11"/>
    <n v="11"/>
    <n v="11"/>
    <n v="11"/>
  </r>
  <r>
    <x v="647"/>
    <s v="coinbank2647780903"/>
    <s v="Coinbank 2647 (7)/ 8090 (3)"/>
    <n v="10"/>
    <s v="144 pc"/>
    <n v="10"/>
    <m/>
    <s v=""/>
    <m/>
    <s v=""/>
    <m/>
    <s v=""/>
    <m/>
    <s v=""/>
    <m/>
    <s v=""/>
    <n v="10"/>
    <n v="10"/>
    <n v="10"/>
    <n v="10"/>
  </r>
  <r>
    <x v="648"/>
    <s v="coinbank88118815|musicab"/>
    <s v="CoinBank 8811-8815 | music AB"/>
    <n v="3"/>
    <s v="48 pc"/>
    <n v="3"/>
    <m/>
    <s v=""/>
    <m/>
    <s v=""/>
    <m/>
    <s v=""/>
    <m/>
    <s v=""/>
    <m/>
    <s v=""/>
    <n v="3"/>
    <n v="3"/>
    <n v="3"/>
    <n v="3"/>
  </r>
  <r>
    <x v="649"/>
    <s v="coinbankdme001"/>
    <s v="CoinBank DME 001"/>
    <n v="4"/>
    <s v="240 pc"/>
    <n v="4"/>
    <m/>
    <s v=""/>
    <m/>
    <s v=""/>
    <m/>
    <s v=""/>
    <m/>
    <s v=""/>
    <m/>
    <s v=""/>
    <n v="4"/>
    <n v="4"/>
    <n v="4"/>
    <n v="4"/>
  </r>
  <r>
    <x v="650"/>
    <s v="compasdc452a"/>
    <s v="Compas DC 45-2A"/>
    <n v="3"/>
    <s v="12 ls"/>
    <n v="3"/>
    <m/>
    <s v=""/>
    <m/>
    <s v=""/>
    <m/>
    <s v=""/>
    <m/>
    <s v=""/>
    <m/>
    <s v=""/>
    <n v="3"/>
    <n v="3"/>
    <n v="3"/>
    <n v="3"/>
  </r>
  <r>
    <x v="651"/>
    <s v="compasdc453a"/>
    <s v="Compas DC 45-3A"/>
    <n v="8"/>
    <s v="12 ls"/>
    <n v="8"/>
    <m/>
    <s v=""/>
    <m/>
    <s v=""/>
    <m/>
    <s v=""/>
    <m/>
    <s v=""/>
    <m/>
    <s v=""/>
    <n v="8"/>
    <n v="8"/>
    <n v="8"/>
    <n v="8"/>
  </r>
  <r>
    <x v="652"/>
    <s v="compass44mm"/>
    <s v="Compass 44mm"/>
    <n v="1"/>
    <s v="1000 pc"/>
    <n v="1"/>
    <m/>
    <s v=""/>
    <m/>
    <s v=""/>
    <m/>
    <s v=""/>
    <m/>
    <s v=""/>
    <m/>
    <s v=""/>
    <n v="1"/>
    <n v="1"/>
    <n v="1"/>
    <n v="1"/>
  </r>
  <r>
    <x v="653"/>
    <s v="compass60mm"/>
    <s v="Compass 60mm"/>
    <n v="1"/>
    <n v="430"/>
    <n v="1"/>
    <m/>
    <s v=""/>
    <m/>
    <s v=""/>
    <m/>
    <s v=""/>
    <m/>
    <s v=""/>
    <m/>
    <s v=""/>
    <n v="1"/>
    <n v="1"/>
    <n v="1"/>
    <n v="1"/>
  </r>
  <r>
    <x v="654"/>
    <s v="compassgoldca026igold"/>
    <s v="Compass gold CA 026 I gold"/>
    <n v="2"/>
    <s v="144 pc"/>
    <n v="2"/>
    <m/>
    <s v=""/>
    <m/>
    <s v=""/>
    <m/>
    <s v=""/>
    <m/>
    <s v=""/>
    <m/>
    <s v=""/>
    <n v="2"/>
    <n v="2"/>
    <n v="2"/>
    <n v="2"/>
  </r>
  <r>
    <x v="655"/>
    <s v="crayon010112ybabydragonbaru"/>
    <s v="Crayon 01-01 12y baby Dragon baru"/>
    <n v="2"/>
    <s v="24 ls"/>
    <n v="2"/>
    <m/>
    <s v=""/>
    <m/>
    <s v=""/>
    <m/>
    <s v=""/>
    <m/>
    <s v=""/>
    <m/>
    <s v=""/>
    <n v="2"/>
    <n v="2"/>
    <n v="2"/>
    <n v="2"/>
  </r>
  <r>
    <x v="656"/>
    <s v="crayon1012panjang"/>
    <s v="Crayon 1012 Panjang"/>
    <n v="2"/>
    <s v="192 pcs"/>
    <n v="2"/>
    <m/>
    <s v=""/>
    <m/>
    <s v=""/>
    <m/>
    <s v=""/>
    <m/>
    <s v=""/>
    <m/>
    <s v=""/>
    <n v="2"/>
    <n v="2"/>
    <n v="2"/>
    <n v="2"/>
  </r>
  <r>
    <x v="657"/>
    <s v="crayon59918"/>
    <s v="Crayon 59918"/>
    <n v="2"/>
    <n v="96"/>
    <n v="2"/>
    <m/>
    <s v=""/>
    <m/>
    <s v=""/>
    <m/>
    <s v=""/>
    <m/>
    <s v=""/>
    <m/>
    <s v=""/>
    <n v="2"/>
    <n v="2"/>
    <n v="2"/>
    <n v="2"/>
  </r>
  <r>
    <x v="658"/>
    <s v="crayondb77718putar"/>
    <s v="Crayon DB 777 18 putar"/>
    <n v="21"/>
    <s v="60 pc"/>
    <n v="21"/>
    <m/>
    <s v=""/>
    <m/>
    <s v=""/>
    <m/>
    <s v=""/>
    <m/>
    <s v=""/>
    <m/>
    <s v=""/>
    <n v="21"/>
    <n v="21"/>
    <n v="21"/>
    <n v="21"/>
  </r>
  <r>
    <x v="659"/>
    <s v="crayonkojico12w"/>
    <s v="Crayon Kojico 12w"/>
    <n v="8"/>
    <s v="48 ls"/>
    <n v="8"/>
    <m/>
    <s v=""/>
    <m/>
    <s v=""/>
    <m/>
    <s v=""/>
    <m/>
    <s v=""/>
    <m/>
    <s v=""/>
    <n v="8"/>
    <n v="8"/>
    <n v="8"/>
    <n v="8"/>
  </r>
  <r>
    <x v="660"/>
    <s v="crayonnavanta55w"/>
    <s v="Crayon Navanta 55w"/>
    <n v="61"/>
    <s v="24 set"/>
    <n v="61"/>
    <m/>
    <s v=""/>
    <m/>
    <s v=""/>
    <m/>
    <s v=""/>
    <m/>
    <s v=""/>
    <m/>
    <s v=""/>
    <n v="61"/>
    <n v="61"/>
    <n v="61"/>
    <n v="61"/>
  </r>
  <r>
    <x v="661"/>
    <s v="crayonputar12w1012pjgmixbjaya"/>
    <s v="Crayon putar 12W 1012 pjg mix (B Jaya)"/>
    <n v="49"/>
    <n v="192"/>
    <n v="49"/>
    <m/>
    <s v=""/>
    <m/>
    <s v=""/>
    <m/>
    <s v=""/>
    <m/>
    <s v=""/>
    <m/>
    <s v=""/>
    <n v="49"/>
    <n v="49"/>
    <n v="49"/>
    <n v="49"/>
  </r>
  <r>
    <x v="662"/>
    <s v="crayonputar12w1012pjgmixwomywin's"/>
    <s v="Crayon putar 12W 1012 pjg mix WOMY (Win's)"/>
    <n v="8"/>
    <s v="192 PCS"/>
    <n v="8"/>
    <m/>
    <s v=""/>
    <m/>
    <s v=""/>
    <m/>
    <s v=""/>
    <m/>
    <s v=""/>
    <m/>
    <s v=""/>
    <n v="8"/>
    <n v="8"/>
    <n v="8"/>
    <n v="8"/>
  </r>
  <r>
    <x v="663"/>
    <s v="crayonputar12wno208pendek"/>
    <s v="Crayon putar 12w no 208 pendek"/>
    <n v="8"/>
    <s v="144 pc"/>
    <n v="8"/>
    <m/>
    <s v=""/>
    <m/>
    <s v=""/>
    <m/>
    <s v=""/>
    <m/>
    <s v=""/>
    <m/>
    <s v=""/>
    <n v="8"/>
    <n v="8"/>
    <n v="8"/>
    <n v="8"/>
  </r>
  <r>
    <x v="664"/>
    <s v="crayonputar12wpanjangkaraktercp1012dos"/>
    <s v="Crayon Putar 12W panjang karakter CP 1012 (dos)"/>
    <n v="34"/>
    <s v="144 PCS"/>
    <n v="32"/>
    <m/>
    <s v=""/>
    <n v="32"/>
    <n v="-2"/>
    <m/>
    <s v=""/>
    <m/>
    <s v=""/>
    <m/>
    <s v=""/>
    <n v="34"/>
    <n v="32"/>
    <n v="32"/>
    <n v="32"/>
  </r>
  <r>
    <x v="665"/>
    <s v="crayonputar12wpdkdeboss"/>
    <s v="Crayon putar 12w pdk Deboss"/>
    <n v="6"/>
    <s v="60 pc"/>
    <n v="6"/>
    <m/>
    <s v=""/>
    <m/>
    <s v=""/>
    <m/>
    <s v=""/>
    <m/>
    <s v=""/>
    <m/>
    <s v=""/>
    <n v="6"/>
    <n v="6"/>
    <n v="6"/>
    <n v="6"/>
  </r>
  <r>
    <x v="666"/>
    <s v="crayonputar24wdeboss"/>
    <s v="Crayon putar 24w Deboss"/>
    <n v="39"/>
    <s v="72 pc"/>
    <n v="39"/>
    <m/>
    <s v=""/>
    <m/>
    <s v=""/>
    <m/>
    <s v=""/>
    <m/>
    <s v=""/>
    <m/>
    <s v=""/>
    <n v="39"/>
    <n v="39"/>
    <n v="39"/>
    <n v="39"/>
  </r>
  <r>
    <x v="667"/>
    <s v="crayonputar602zhendi"/>
    <s v="Crayon putar 602 Zhendi"/>
    <n v="4"/>
    <s v="288 pc"/>
    <n v="4"/>
    <m/>
    <s v=""/>
    <m/>
    <s v=""/>
    <m/>
    <s v=""/>
    <m/>
    <s v=""/>
    <m/>
    <s v=""/>
    <n v="4"/>
    <n v="4"/>
    <n v="4"/>
    <n v="4"/>
  </r>
  <r>
    <x v="668"/>
    <s v="crayonputarfancypdk12wseeyou"/>
    <s v="Crayon putar Fancy pdk 12w Seeyou"/>
    <n v="21"/>
    <s v="144 pc"/>
    <n v="21"/>
    <m/>
    <s v=""/>
    <m/>
    <s v=""/>
    <m/>
    <s v=""/>
    <m/>
    <s v=""/>
    <m/>
    <s v=""/>
    <n v="21"/>
    <n v="21"/>
    <n v="21"/>
    <n v="21"/>
  </r>
  <r>
    <x v="669"/>
    <s v="crayonputarpjgfancykarakter12w2530mix"/>
    <s v="Crayon putar pjg Fancy karakter 12w 2530 mix"/>
    <n v="2"/>
    <s v="144 pc"/>
    <n v="2"/>
    <m/>
    <s v=""/>
    <m/>
    <s v=""/>
    <m/>
    <s v=""/>
    <m/>
    <s v=""/>
    <m/>
    <s v=""/>
    <n v="2"/>
    <n v="2"/>
    <n v="2"/>
    <n v="2"/>
  </r>
  <r>
    <x v="670"/>
    <s v="crayonputarsmalltc12montanapdk"/>
    <s v="Crayon putar small T C12 montana pdk"/>
    <n v="3"/>
    <s v="144 pc"/>
    <n v="3"/>
    <m/>
    <s v=""/>
    <m/>
    <s v=""/>
    <m/>
    <s v=""/>
    <m/>
    <s v=""/>
    <m/>
    <s v=""/>
    <n v="3"/>
    <n v="3"/>
    <n v="3"/>
    <n v="3"/>
  </r>
  <r>
    <x v="671"/>
    <s v="crayontss12putarpjgminion"/>
    <s v="Crayon TSS 12 putar pjg minion"/>
    <n v="14"/>
    <s v="144 pc"/>
    <n v="14"/>
    <m/>
    <s v=""/>
    <m/>
    <s v=""/>
    <m/>
    <s v=""/>
    <m/>
    <s v=""/>
    <m/>
    <s v=""/>
    <n v="14"/>
    <n v="14"/>
    <n v="14"/>
    <n v="14"/>
  </r>
  <r>
    <x v="672"/>
    <s v="crayontwister24wtfspp"/>
    <s v="Crayon Twister 24w TF Spp"/>
    <n v="3"/>
    <s v="48 pc"/>
    <n v="3"/>
    <m/>
    <s v=""/>
    <m/>
    <s v=""/>
    <m/>
    <s v=""/>
    <m/>
    <s v=""/>
    <m/>
    <s v=""/>
    <n v="3"/>
    <n v="3"/>
    <n v="3"/>
    <n v="3"/>
  </r>
  <r>
    <x v="673"/>
    <s v="crayonzhonghwamini2h12crs"/>
    <s v="Crayon Zhong Hwa mini 2H 12 CRS"/>
    <n v="4"/>
    <s v="144 pc"/>
    <n v="4"/>
    <m/>
    <s v=""/>
    <m/>
    <s v=""/>
    <m/>
    <s v=""/>
    <m/>
    <s v=""/>
    <m/>
    <s v=""/>
    <n v="4"/>
    <n v="4"/>
    <n v="4"/>
    <n v="4"/>
  </r>
  <r>
    <x v="674"/>
    <s v="cutter332"/>
    <s v="Cutter 332"/>
    <n v="42"/>
    <s v="40 ls"/>
    <n v="42"/>
    <m/>
    <s v=""/>
    <m/>
    <s v=""/>
    <m/>
    <s v=""/>
    <m/>
    <s v=""/>
    <m/>
    <s v=""/>
    <n v="42"/>
    <n v="42"/>
    <n v="42"/>
    <n v="42"/>
  </r>
  <r>
    <x v="675"/>
    <s v="cutter68986838"/>
    <s v="Cutter 6898/ 6838"/>
    <n v="2"/>
    <s v="400 pc"/>
    <n v="1"/>
    <n v="1"/>
    <n v="-1"/>
    <m/>
    <s v=""/>
    <m/>
    <s v=""/>
    <m/>
    <s v=""/>
    <m/>
    <s v=""/>
    <n v="1"/>
    <n v="1"/>
    <n v="1"/>
    <n v="1"/>
  </r>
  <r>
    <x v="676"/>
    <s v="cuttertaco78kecil"/>
    <s v="Cutter Taco 78 Kecil"/>
    <n v="35"/>
    <s v="120 LSN"/>
    <n v="35"/>
    <m/>
    <s v=""/>
    <m/>
    <s v=""/>
    <m/>
    <s v=""/>
    <m/>
    <s v=""/>
    <m/>
    <s v=""/>
    <n v="35"/>
    <n v="35"/>
    <n v="35"/>
    <n v="35"/>
  </r>
  <r>
    <x v="677"/>
    <s v="cuttertaco88besar"/>
    <s v="Cutter Taco 88 Besar"/>
    <n v="35"/>
    <s v="60 LSN"/>
    <n v="34"/>
    <m/>
    <s v=""/>
    <n v="34"/>
    <n v="-1"/>
    <m/>
    <s v=""/>
    <m/>
    <s v=""/>
    <m/>
    <s v=""/>
    <n v="35"/>
    <n v="34"/>
    <n v="34"/>
    <n v="34"/>
  </r>
  <r>
    <x v="678"/>
    <s v="cuttertacokcl78trpremiumtransparan4"/>
    <s v="Cutter Taco Kcl 78 TR Premium Transparan(4)"/>
    <n v="4"/>
    <s v="120 ls"/>
    <n v="4"/>
    <m/>
    <s v=""/>
    <m/>
    <s v=""/>
    <m/>
    <s v=""/>
    <m/>
    <s v=""/>
    <m/>
    <s v=""/>
    <n v="4"/>
    <n v="4"/>
    <n v="4"/>
    <n v="4"/>
  </r>
  <r>
    <x v="679"/>
    <s v="cuttertranspgoldengc888"/>
    <s v="Cutter Transp golden GC 888"/>
    <n v="7"/>
    <s v="60 ls"/>
    <n v="7"/>
    <m/>
    <s v=""/>
    <m/>
    <s v=""/>
    <m/>
    <s v=""/>
    <m/>
    <s v=""/>
    <m/>
    <s v=""/>
    <n v="7"/>
    <n v="7"/>
    <n v="7"/>
    <n v="7"/>
  </r>
  <r>
    <x v="680"/>
    <s v="cuttertransparan128k"/>
    <s v="Cutter transparan 128 k"/>
    <n v="3"/>
    <s v="120 LSN"/>
    <n v="3"/>
    <m/>
    <s v=""/>
    <m/>
    <s v=""/>
    <m/>
    <s v=""/>
    <m/>
    <s v=""/>
    <m/>
    <s v=""/>
    <n v="3"/>
    <n v="3"/>
    <n v="3"/>
    <n v="3"/>
  </r>
  <r>
    <x v="681"/>
    <s v="deskorganiser838"/>
    <s v="Desk Organiser 838"/>
    <n v="9"/>
    <s v="72 pc"/>
    <n v="9"/>
    <m/>
    <s v=""/>
    <m/>
    <s v=""/>
    <m/>
    <s v=""/>
    <m/>
    <s v=""/>
    <m/>
    <s v=""/>
    <n v="9"/>
    <n v="9"/>
    <n v="9"/>
    <n v="9"/>
  </r>
  <r>
    <x v="682"/>
    <s v="desksetbulat802ht"/>
    <s v="Desk Set bulat 802 Ht"/>
    <n v="59"/>
    <n v="96"/>
    <n v="59"/>
    <m/>
    <s v=""/>
    <m/>
    <s v=""/>
    <m/>
    <s v=""/>
    <m/>
    <s v=""/>
    <m/>
    <s v=""/>
    <n v="59"/>
    <n v="59"/>
    <n v="59"/>
    <n v="59"/>
  </r>
  <r>
    <x v="683"/>
    <s v="desksetdeluxe5098bening"/>
    <s v="Desk Set Deluxe 5098 bening"/>
    <n v="2"/>
    <s v="60 pc"/>
    <n v="2"/>
    <m/>
    <s v=""/>
    <m/>
    <s v=""/>
    <m/>
    <s v=""/>
    <m/>
    <s v=""/>
    <m/>
    <s v=""/>
    <n v="2"/>
    <n v="2"/>
    <n v="2"/>
    <n v="2"/>
  </r>
  <r>
    <x v="684"/>
    <s v="desksetkotak804ht"/>
    <s v="Desk Set kotak 804 Ht"/>
    <n v="80"/>
    <n v="96"/>
    <n v="80"/>
    <m/>
    <s v=""/>
    <m/>
    <s v=""/>
    <m/>
    <s v=""/>
    <m/>
    <s v=""/>
    <m/>
    <s v=""/>
    <n v="80"/>
    <n v="80"/>
    <n v="80"/>
    <n v="80"/>
  </r>
  <r>
    <x v="685"/>
    <s v="diarydostasgliterfs32003"/>
    <s v="Diary Dos Tas Gliter FS-32-003"/>
    <n v="3"/>
    <s v="40 pc"/>
    <n v="3"/>
    <m/>
    <s v=""/>
    <m/>
    <s v=""/>
    <m/>
    <s v=""/>
    <m/>
    <s v=""/>
    <m/>
    <s v=""/>
    <n v="3"/>
    <n v="3"/>
    <n v="3"/>
    <n v="3"/>
  </r>
  <r>
    <x v="686"/>
    <s v="diarygpkclkholo"/>
    <s v="Diary g Pkc Lk Holo"/>
    <n v="11"/>
    <s v="20 ls"/>
    <n v="11"/>
    <m/>
    <s v=""/>
    <m/>
    <s v=""/>
    <m/>
    <s v=""/>
    <m/>
    <s v=""/>
    <m/>
    <s v=""/>
    <n v="11"/>
    <n v="11"/>
    <n v="11"/>
    <n v="11"/>
  </r>
  <r>
    <x v="687"/>
    <s v="diaryhololiccakcl"/>
    <s v="Diary Holo Licca Kcl"/>
    <n v="9"/>
    <s v="40 ls"/>
    <n v="9"/>
    <m/>
    <s v=""/>
    <m/>
    <s v=""/>
    <m/>
    <s v=""/>
    <m/>
    <s v=""/>
    <m/>
    <s v=""/>
    <n v="9"/>
    <n v="9"/>
    <n v="9"/>
    <n v="9"/>
  </r>
  <r>
    <x v="688"/>
    <s v="diaryholopkctgphsmillenium2000"/>
    <s v="Diary Holo Pkc Tg PHS Millenium 2000"/>
    <n v="1"/>
    <s v="30 ls"/>
    <n v="1"/>
    <m/>
    <s v=""/>
    <m/>
    <s v=""/>
    <m/>
    <s v=""/>
    <m/>
    <s v=""/>
    <m/>
    <s v=""/>
    <n v="1"/>
    <n v="1"/>
    <n v="1"/>
    <n v="1"/>
  </r>
  <r>
    <x v="689"/>
    <s v="diarykancingnbs402"/>
    <s v="Diary Kancing NBS 402"/>
    <n v="2"/>
    <s v="144 pc"/>
    <n v="2"/>
    <m/>
    <s v=""/>
    <m/>
    <s v=""/>
    <m/>
    <s v=""/>
    <m/>
    <s v=""/>
    <m/>
    <s v=""/>
    <n v="2"/>
    <n v="2"/>
    <n v="2"/>
    <n v="2"/>
  </r>
  <r>
    <x v="690"/>
    <s v="diarykunci64kb0239"/>
    <s v="Diary Kunci 64k B0239"/>
    <n v="6"/>
    <s v="120 pc"/>
    <n v="6"/>
    <m/>
    <s v=""/>
    <m/>
    <s v=""/>
    <m/>
    <s v=""/>
    <m/>
    <s v=""/>
    <m/>
    <s v=""/>
    <n v="6"/>
    <n v="6"/>
    <n v="6"/>
    <n v="6"/>
  </r>
  <r>
    <x v="691"/>
    <s v="diarykunciholojumbosnoopy"/>
    <s v="Diary Kunci Holo Jumbo Snoopy"/>
    <n v="2"/>
    <s v="12 ls"/>
    <n v="2"/>
    <m/>
    <s v=""/>
    <m/>
    <s v=""/>
    <m/>
    <s v=""/>
    <m/>
    <s v=""/>
    <m/>
    <s v=""/>
    <n v="2"/>
    <n v="2"/>
    <n v="2"/>
    <n v="2"/>
  </r>
  <r>
    <x v="692"/>
    <s v="diarykuncimutiara2500"/>
    <s v="Diary Kunci mutiara 2500"/>
    <n v="42"/>
    <s v="120 bh"/>
    <n v="42"/>
    <m/>
    <s v=""/>
    <m/>
    <s v=""/>
    <m/>
    <s v=""/>
    <m/>
    <s v=""/>
    <m/>
    <s v=""/>
    <n v="42"/>
    <n v="42"/>
    <n v="42"/>
    <n v="42"/>
  </r>
  <r>
    <x v="693"/>
    <s v="diaryminikadommouse"/>
    <s v="Diary Mini Kado M Mouse"/>
    <n v="3"/>
    <s v="92 ls"/>
    <n v="3"/>
    <m/>
    <s v=""/>
    <m/>
    <s v=""/>
    <m/>
    <s v=""/>
    <m/>
    <s v=""/>
    <m/>
    <s v=""/>
    <n v="3"/>
    <n v="3"/>
    <n v="3"/>
    <n v="3"/>
  </r>
  <r>
    <x v="694"/>
    <s v="diaryminikembangtigro"/>
    <s v="Diary Mini Kembang/ Tigro"/>
    <n v="1"/>
    <s v="135 ls"/>
    <n v="1"/>
    <m/>
    <s v=""/>
    <m/>
    <s v=""/>
    <m/>
    <s v=""/>
    <m/>
    <s v=""/>
    <m/>
    <s v=""/>
    <n v="1"/>
    <n v="1"/>
    <n v="1"/>
    <n v="1"/>
  </r>
  <r>
    <x v="695"/>
    <s v="diaryparfumeasiong"/>
    <s v="Diary parfume Asiong"/>
    <n v="1"/>
    <s v="144 pc"/>
    <n v="1"/>
    <m/>
    <s v=""/>
    <m/>
    <s v=""/>
    <m/>
    <s v=""/>
    <m/>
    <s v=""/>
    <m/>
    <s v=""/>
    <n v="1"/>
    <n v="1"/>
    <n v="1"/>
    <n v="1"/>
  </r>
  <r>
    <x v="696"/>
    <s v="diaryprincesssheepmm"/>
    <s v="Diary Princess/ sheep/ MM"/>
    <n v="2"/>
    <s v="240 pc"/>
    <n v="2"/>
    <m/>
    <s v=""/>
    <m/>
    <s v=""/>
    <m/>
    <s v=""/>
    <m/>
    <s v=""/>
    <m/>
    <s v=""/>
    <n v="2"/>
    <n v="2"/>
    <n v="2"/>
    <n v="2"/>
  </r>
  <r>
    <x v="697"/>
    <s v="diaryq32ks002fr"/>
    <s v="Diary Q 32K- S002 FR"/>
    <n v="2"/>
    <n v="320"/>
    <n v="2"/>
    <m/>
    <s v=""/>
    <m/>
    <s v=""/>
    <m/>
    <s v=""/>
    <m/>
    <s v=""/>
    <m/>
    <s v=""/>
    <n v="2"/>
    <n v="2"/>
    <n v="2"/>
    <n v="2"/>
  </r>
  <r>
    <x v="698"/>
    <s v="diaryq32kg318fr"/>
    <s v="Diary Q 32K-G 318 FR"/>
    <n v="5"/>
    <n v="240"/>
    <n v="5"/>
    <m/>
    <s v=""/>
    <m/>
    <s v=""/>
    <m/>
    <s v=""/>
    <m/>
    <s v=""/>
    <m/>
    <s v=""/>
    <n v="5"/>
    <n v="5"/>
    <n v="5"/>
    <n v="5"/>
  </r>
  <r>
    <x v="699"/>
    <s v="diaryq64ks001kitty"/>
    <s v="Diary Q 64K- S001/ Kitty"/>
    <n v="5"/>
    <n v="520"/>
    <n v="5"/>
    <m/>
    <s v=""/>
    <m/>
    <s v=""/>
    <m/>
    <s v=""/>
    <m/>
    <s v=""/>
    <m/>
    <s v=""/>
    <n v="5"/>
    <n v="5"/>
    <n v="5"/>
    <n v="5"/>
  </r>
  <r>
    <x v="700"/>
    <s v="diaryq64ks002pr"/>
    <s v="Diary Q 64K- S002 PR"/>
    <n v="2"/>
    <n v="520"/>
    <n v="2"/>
    <m/>
    <s v=""/>
    <m/>
    <s v=""/>
    <m/>
    <s v=""/>
    <m/>
    <s v=""/>
    <m/>
    <s v=""/>
    <n v="2"/>
    <n v="2"/>
    <n v="2"/>
    <n v="2"/>
  </r>
  <r>
    <x v="701"/>
    <s v="diarysampulmikahellokittybsr"/>
    <s v="Diary Sampul Mika Hello Kitty Bsr"/>
    <n v="11"/>
    <s v="20 ls"/>
    <n v="11"/>
    <m/>
    <s v=""/>
    <m/>
    <s v=""/>
    <m/>
    <s v=""/>
    <m/>
    <s v=""/>
    <m/>
    <s v=""/>
    <n v="11"/>
    <n v="11"/>
    <n v="11"/>
    <n v="11"/>
  </r>
  <r>
    <x v="702"/>
    <s v="diarysepakbolabholo"/>
    <s v="Diary Sepak Bola B Holo"/>
    <n v="1"/>
    <s v="15 ls"/>
    <n v="1"/>
    <m/>
    <s v=""/>
    <m/>
    <s v=""/>
    <m/>
    <s v=""/>
    <m/>
    <s v=""/>
    <m/>
    <s v=""/>
    <n v="1"/>
    <n v="1"/>
    <n v="1"/>
    <n v="1"/>
  </r>
  <r>
    <x v="703"/>
    <s v="diaryshinchanab"/>
    <s v="Diary Shinchan A/ B"/>
    <n v="1"/>
    <s v="35 ls"/>
    <n v="1"/>
    <m/>
    <s v=""/>
    <m/>
    <s v=""/>
    <m/>
    <s v=""/>
    <m/>
    <s v=""/>
    <m/>
    <s v=""/>
    <n v="1"/>
    <n v="1"/>
    <n v="1"/>
    <n v="1"/>
  </r>
  <r>
    <x v="704"/>
    <s v="diaryspiralparohama"/>
    <s v="Diary spiral Pa ROHAMA"/>
    <n v="7"/>
    <s v="600 pc"/>
    <n v="7"/>
    <m/>
    <s v=""/>
    <m/>
    <s v=""/>
    <m/>
    <s v=""/>
    <m/>
    <s v=""/>
    <m/>
    <s v=""/>
    <n v="7"/>
    <n v="7"/>
    <n v="7"/>
    <n v="7"/>
  </r>
  <r>
    <x v="705"/>
    <s v="diaryspoonfd2000hkmmwtptltb"/>
    <s v="Diary Spoon FD 2000 Hk/ MM/ WTP/ TLTB"/>
    <n v="10"/>
    <s v="30 ls"/>
    <n v="10"/>
    <m/>
    <s v=""/>
    <m/>
    <s v=""/>
    <m/>
    <s v=""/>
    <m/>
    <s v=""/>
    <m/>
    <s v=""/>
    <n v="10"/>
    <n v="10"/>
    <n v="10"/>
    <n v="10"/>
  </r>
  <r>
    <x v="706"/>
    <s v="diarysystem1000el3m593withlock"/>
    <s v="Diary System 1000 EL 3m 593 with Lock"/>
    <n v="1"/>
    <s v="390 pc"/>
    <n v="1"/>
    <m/>
    <s v=""/>
    <m/>
    <s v=""/>
    <m/>
    <s v=""/>
    <m/>
    <s v=""/>
    <m/>
    <s v=""/>
    <n v="1"/>
    <n v="1"/>
    <n v="1"/>
    <n v="1"/>
  </r>
  <r>
    <x v="707"/>
    <s v="diarysystemjsld1078bsr"/>
    <s v="Diary System JSL D-1078 Bsr"/>
    <n v="12"/>
    <s v="120 pc"/>
    <n v="12"/>
    <m/>
    <s v=""/>
    <m/>
    <s v=""/>
    <m/>
    <s v=""/>
    <m/>
    <s v=""/>
    <m/>
    <s v=""/>
    <n v="12"/>
    <n v="12"/>
    <n v="12"/>
    <n v="12"/>
  </r>
  <r>
    <x v="708"/>
    <s v="diarytgdigimon"/>
    <s v="Diary Tg Digimon"/>
    <n v="3"/>
    <s v="30 ls"/>
    <n v="3"/>
    <m/>
    <s v=""/>
    <m/>
    <s v=""/>
    <m/>
    <s v=""/>
    <m/>
    <s v=""/>
    <m/>
    <s v=""/>
    <n v="3"/>
    <n v="3"/>
    <n v="3"/>
    <n v="3"/>
  </r>
  <r>
    <x v="709"/>
    <s v="dispenser+solasi10604"/>
    <s v="Dispenser + Solasi 10604"/>
    <n v="7"/>
    <s v="50 box"/>
    <n v="7"/>
    <m/>
    <s v=""/>
    <m/>
    <s v=""/>
    <m/>
    <s v=""/>
    <m/>
    <s v=""/>
    <m/>
    <s v=""/>
    <n v="7"/>
    <n v="7"/>
    <n v="7"/>
    <n v="7"/>
  </r>
  <r>
    <x v="710"/>
    <s v="dispenserbesienter"/>
    <s v="Dispenser Besi Enter"/>
    <n v="4"/>
    <s v="100 pc"/>
    <n v="4"/>
    <m/>
    <s v=""/>
    <m/>
    <s v=""/>
    <m/>
    <s v=""/>
    <m/>
    <s v=""/>
    <m/>
    <s v=""/>
    <n v="4"/>
    <n v="4"/>
    <n v="4"/>
    <n v="4"/>
  </r>
  <r>
    <x v="711"/>
    <s v="dispensercamat"/>
    <s v="Dispenser Camat"/>
    <n v="4"/>
    <s v="288 pc"/>
    <n v="4"/>
    <m/>
    <s v=""/>
    <m/>
    <s v=""/>
    <m/>
    <s v=""/>
    <m/>
    <s v=""/>
    <m/>
    <s v=""/>
    <n v="4"/>
    <n v="4"/>
    <n v="4"/>
    <n v="4"/>
  </r>
  <r>
    <x v="712"/>
    <s v="dispenserkenjoy25"/>
    <s v="Dispenser Kenjoy 25"/>
    <n v="12"/>
    <n v="175"/>
    <n v="12"/>
    <m/>
    <s v=""/>
    <m/>
    <s v=""/>
    <m/>
    <s v=""/>
    <m/>
    <s v=""/>
    <m/>
    <s v=""/>
    <n v="12"/>
    <n v="12"/>
    <n v="12"/>
    <n v="12"/>
  </r>
  <r>
    <x v="713"/>
    <s v="dispenserkenjoy50"/>
    <s v="Dispenser Kenjoy 50"/>
    <n v="17"/>
    <s v="40 PCS"/>
    <n v="17"/>
    <m/>
    <s v=""/>
    <m/>
    <s v=""/>
    <m/>
    <s v=""/>
    <m/>
    <s v=""/>
    <m/>
    <s v=""/>
    <n v="17"/>
    <n v="17"/>
    <n v="17"/>
    <n v="17"/>
  </r>
  <r>
    <x v="714"/>
    <s v="dispenserkeongvt216"/>
    <s v="Dispenser Keong VT 216"/>
    <n v="29"/>
    <s v="100 pc"/>
    <n v="29"/>
    <m/>
    <s v=""/>
    <m/>
    <s v=""/>
    <m/>
    <s v=""/>
    <m/>
    <s v=""/>
    <m/>
    <s v=""/>
    <n v="29"/>
    <n v="29"/>
    <n v="29"/>
    <n v="29"/>
  </r>
  <r>
    <x v="715"/>
    <s v="dispensermini+refill20st"/>
    <s v="Dispenser Mini+Refill 20st"/>
    <n v="5"/>
    <s v="400 set"/>
    <n v="5"/>
    <m/>
    <s v=""/>
    <m/>
    <s v=""/>
    <m/>
    <s v=""/>
    <m/>
    <s v=""/>
    <m/>
    <s v=""/>
    <n v="5"/>
    <n v="5"/>
    <n v="5"/>
    <n v="5"/>
  </r>
  <r>
    <x v="716"/>
    <s v="dispenserplakbandbesia806moshi"/>
    <s v="Dispenser plakband besi a 806 moshi&quot;"/>
    <n v="21"/>
    <n v="100"/>
    <n v="21"/>
    <m/>
    <s v=""/>
    <m/>
    <s v=""/>
    <m/>
    <s v=""/>
    <m/>
    <s v=""/>
    <m/>
    <s v=""/>
    <n v="21"/>
    <n v="21"/>
    <n v="21"/>
    <n v="21"/>
  </r>
  <r>
    <x v="717"/>
    <s v="dispenserplakbandplastika805moshi"/>
    <s v="Dispenser plakband plastik A 805 moshi&quot;"/>
    <n v="13"/>
    <s v="288 pc"/>
    <n v="13"/>
    <m/>
    <s v=""/>
    <m/>
    <s v=""/>
    <m/>
    <s v=""/>
    <m/>
    <s v=""/>
    <m/>
    <s v=""/>
    <n v="13"/>
    <n v="13"/>
    <n v="13"/>
    <n v="13"/>
  </r>
  <r>
    <x v="718"/>
    <s v="dispenserpolarmn305faktur"/>
    <s v="Dispenser polar MN 305 (Faktur)"/>
    <n v="9"/>
    <s v="48 ls"/>
    <n v="9"/>
    <m/>
    <s v=""/>
    <m/>
    <s v=""/>
    <m/>
    <s v=""/>
    <m/>
    <s v=""/>
    <m/>
    <s v=""/>
    <n v="9"/>
    <n v="9"/>
    <n v="9"/>
    <n v="9"/>
  </r>
  <r>
    <x v="719"/>
    <s v="dispensersy901397013harrypotter"/>
    <s v="Dispenser SY 9013 (97013) Harry potter"/>
    <n v="13"/>
    <s v="960 pc"/>
    <n v="13"/>
    <m/>
    <s v=""/>
    <m/>
    <s v=""/>
    <m/>
    <s v=""/>
    <m/>
    <s v=""/>
    <m/>
    <s v=""/>
    <n v="13"/>
    <n v="13"/>
    <n v="13"/>
    <n v="13"/>
  </r>
  <r>
    <x v="720"/>
    <s v="dispensertapetz52048"/>
    <s v="Dispenser Tape TZ 52048"/>
    <n v="4"/>
    <n v="72"/>
    <n v="4"/>
    <m/>
    <s v=""/>
    <m/>
    <s v=""/>
    <m/>
    <s v=""/>
    <m/>
    <s v=""/>
    <m/>
    <s v=""/>
    <n v="4"/>
    <n v="4"/>
    <n v="4"/>
    <n v="4"/>
  </r>
  <r>
    <x v="721"/>
    <s v="dispensertf100"/>
    <s v="Dispenser TF 100"/>
    <n v="2"/>
    <n v="24"/>
    <n v="2"/>
    <m/>
    <s v=""/>
    <m/>
    <s v=""/>
    <m/>
    <s v=""/>
    <m/>
    <s v=""/>
    <m/>
    <s v=""/>
    <n v="2"/>
    <n v="2"/>
    <n v="2"/>
    <n v="2"/>
  </r>
  <r>
    <x v="722"/>
    <s v="dispensertopla801"/>
    <s v="Dispenser Topla 801"/>
    <n v="13"/>
    <s v="24 PCS"/>
    <n v="11"/>
    <n v="11"/>
    <n v="-2"/>
    <m/>
    <s v=""/>
    <m/>
    <s v=""/>
    <m/>
    <s v=""/>
    <m/>
    <s v=""/>
    <n v="11"/>
    <n v="11"/>
    <n v="11"/>
    <n v="11"/>
  </r>
  <r>
    <x v="723"/>
    <s v="dispensertopla805"/>
    <s v="Dispenser Topla 805"/>
    <n v="4"/>
    <s v="36 pc"/>
    <n v="1"/>
    <n v="2"/>
    <n v="-2"/>
    <n v="1"/>
    <n v="-1"/>
    <m/>
    <s v=""/>
    <m/>
    <s v=""/>
    <m/>
    <s v=""/>
    <n v="2"/>
    <n v="1"/>
    <n v="1"/>
    <n v="1"/>
  </r>
  <r>
    <x v="724"/>
    <s v="documentbagfilef001"/>
    <s v="Document bag File F 001"/>
    <n v="3"/>
    <s v="480 pc"/>
    <n v="3"/>
    <m/>
    <s v=""/>
    <m/>
    <s v=""/>
    <m/>
    <s v=""/>
    <m/>
    <s v=""/>
    <m/>
    <s v=""/>
    <n v="3"/>
    <n v="3"/>
    <n v="3"/>
    <n v="3"/>
  </r>
  <r>
    <x v="725"/>
    <s v="dokchp20florecionyoeker"/>
    <s v="Dok CHp 20 Florecion/ YOEKER"/>
    <n v="12"/>
    <s v="10 ls"/>
    <n v="12"/>
    <m/>
    <s v=""/>
    <m/>
    <s v=""/>
    <m/>
    <s v=""/>
    <m/>
    <s v=""/>
    <m/>
    <s v=""/>
    <n v="12"/>
    <n v="12"/>
    <n v="12"/>
    <n v="12"/>
  </r>
  <r>
    <x v="726"/>
    <s v="dokchp60florecionyoeker"/>
    <s v="Dok CHp 60 Florecion/ YOEKER"/>
    <n v="10"/>
    <s v="10 ls"/>
    <n v="10"/>
    <m/>
    <s v=""/>
    <m/>
    <s v=""/>
    <m/>
    <s v=""/>
    <m/>
    <s v=""/>
    <m/>
    <s v=""/>
    <n v="10"/>
    <n v="10"/>
    <n v="10"/>
    <n v="10"/>
  </r>
  <r>
    <x v="727"/>
    <s v="dokkeepermicrotopkt340h"/>
    <s v="Dok keeper microtop KT 340H"/>
    <n v="5"/>
    <s v="180 pc"/>
    <n v="5"/>
    <m/>
    <s v=""/>
    <m/>
    <s v=""/>
    <m/>
    <s v=""/>
    <m/>
    <s v=""/>
    <m/>
    <s v=""/>
    <n v="5"/>
    <n v="5"/>
    <n v="5"/>
    <n v="5"/>
  </r>
  <r>
    <x v="728"/>
    <s v="dokumenmicrotopkt320"/>
    <s v="Dokumen microtop KT 320 "/>
    <n v="3"/>
    <s v="240 pc"/>
    <n v="3"/>
    <m/>
    <s v=""/>
    <m/>
    <s v=""/>
    <m/>
    <s v=""/>
    <m/>
    <s v=""/>
    <m/>
    <s v=""/>
    <n v="3"/>
    <n v="3"/>
    <n v="3"/>
    <n v="3"/>
  </r>
  <r>
    <x v="729"/>
    <s v="doublefoampolarsp0153f2"/>
    <s v="Double Foam polar Sp 015 (3)/ F(2)"/>
    <n v="5"/>
    <s v="36 BOX"/>
    <n v="5"/>
    <m/>
    <s v=""/>
    <m/>
    <s v=""/>
    <m/>
    <s v=""/>
    <m/>
    <s v=""/>
    <m/>
    <s v=""/>
    <n v="5"/>
    <n v="5"/>
    <n v="5"/>
    <n v="5"/>
  </r>
  <r>
    <x v="730"/>
    <s v="doublefoampolarsp0162f4"/>
    <s v="Double Foam polar Sp 016 (2)/ F(4)"/>
    <n v="6"/>
    <s v="36 BOX"/>
    <n v="6"/>
    <m/>
    <s v=""/>
    <m/>
    <s v=""/>
    <m/>
    <s v=""/>
    <m/>
    <s v=""/>
    <m/>
    <s v=""/>
    <n v="6"/>
    <n v="6"/>
    <n v="6"/>
    <n v="6"/>
  </r>
  <r>
    <x v="731"/>
    <s v="doubletapenippon1hj"/>
    <s v="Double Tape Nippon 1 Hj"/>
    <n v="86"/>
    <n v="150"/>
    <n v="85"/>
    <n v="85"/>
    <n v="-1"/>
    <m/>
    <s v=""/>
    <m/>
    <s v=""/>
    <m/>
    <s v=""/>
    <m/>
    <s v=""/>
    <n v="85"/>
    <n v="85"/>
    <n v="85"/>
    <n v="85"/>
  </r>
  <r>
    <x v="732"/>
    <s v="drawingboard2mukads20x30k"/>
    <s v="Drawing Board 2 muka DS 20x30 K"/>
    <n v="2"/>
    <s v="72 pc"/>
    <n v="2"/>
    <m/>
    <s v=""/>
    <m/>
    <s v=""/>
    <m/>
    <s v=""/>
    <m/>
    <s v=""/>
    <m/>
    <s v=""/>
    <n v="2"/>
    <n v="2"/>
    <n v="2"/>
    <n v="2"/>
  </r>
  <r>
    <x v="733"/>
    <s v="drawingboard2mukads25x35k"/>
    <s v="Drawing Board 2 muka DS 25x35 K"/>
    <n v="2"/>
    <s v="60 pc"/>
    <n v="2"/>
    <m/>
    <s v=""/>
    <m/>
    <s v=""/>
    <m/>
    <s v=""/>
    <m/>
    <s v=""/>
    <m/>
    <s v=""/>
    <n v="2"/>
    <n v="2"/>
    <n v="2"/>
    <n v="2"/>
  </r>
  <r>
    <x v="734"/>
    <s v="drawingboardbt21no.216"/>
    <s v="Drawing board BT 21 no.216"/>
    <n v="3"/>
    <s v="96 PCS"/>
    <n v="3"/>
    <m/>
    <s v=""/>
    <m/>
    <s v=""/>
    <m/>
    <s v=""/>
    <m/>
    <s v=""/>
    <m/>
    <s v=""/>
    <n v="3"/>
    <n v="3"/>
    <n v="3"/>
    <n v="3"/>
  </r>
  <r>
    <x v="735"/>
    <s v="drawingboardfancykecilfd057"/>
    <s v="Drawing Board Fancy Kecil FD-057"/>
    <n v="13"/>
    <s v="96 pc"/>
    <n v="13"/>
    <m/>
    <s v=""/>
    <m/>
    <s v=""/>
    <m/>
    <s v=""/>
    <m/>
    <s v=""/>
    <m/>
    <s v=""/>
    <n v="13"/>
    <n v="13"/>
    <n v="13"/>
    <n v="13"/>
  </r>
  <r>
    <x v="736"/>
    <s v="drawingboardkertas29x21"/>
    <s v="Drawing Board Kertas (29x21)"/>
    <n v="4"/>
    <s v="16 ls"/>
    <n v="4"/>
    <m/>
    <s v=""/>
    <m/>
    <s v=""/>
    <m/>
    <s v=""/>
    <m/>
    <s v=""/>
    <m/>
    <s v=""/>
    <n v="4"/>
    <n v="4"/>
    <n v="4"/>
    <n v="4"/>
  </r>
  <r>
    <x v="737"/>
    <s v="drawingboardkertas29x21"/>
    <s v="Drawing Board Kertas 29x21"/>
    <n v="5"/>
    <s v="10 ls"/>
    <n v="5"/>
    <m/>
    <s v=""/>
    <m/>
    <s v=""/>
    <m/>
    <s v=""/>
    <m/>
    <s v=""/>
    <m/>
    <s v=""/>
    <n v="5"/>
    <n v="5"/>
    <n v="5"/>
    <n v="5"/>
  </r>
  <r>
    <x v="738"/>
    <s v="drawingboardsh0902d20x30"/>
    <s v="Drawing Board SH 0902 D/ 20x30"/>
    <n v="14"/>
    <s v="72 pc"/>
    <n v="14"/>
    <m/>
    <s v=""/>
    <m/>
    <s v=""/>
    <m/>
    <s v=""/>
    <m/>
    <s v=""/>
    <m/>
    <s v=""/>
    <n v="14"/>
    <n v="14"/>
    <n v="14"/>
    <n v="14"/>
  </r>
  <r>
    <x v="739"/>
    <s v="elevatedtray602"/>
    <s v="Elevated tray 602"/>
    <n v="1"/>
    <s v="12 pc"/>
    <n v="1"/>
    <m/>
    <s v=""/>
    <m/>
    <s v=""/>
    <m/>
    <s v=""/>
    <m/>
    <s v=""/>
    <m/>
    <s v=""/>
    <n v="1"/>
    <n v="1"/>
    <n v="1"/>
    <n v="1"/>
  </r>
  <r>
    <x v="740"/>
    <s v="expandingfile5304"/>
    <s v="Expanding file 5304"/>
    <n v="12"/>
    <s v="60 pc"/>
    <n v="12"/>
    <m/>
    <s v=""/>
    <m/>
    <s v=""/>
    <m/>
    <s v=""/>
    <m/>
    <s v=""/>
    <m/>
    <s v=""/>
    <n v="12"/>
    <n v="12"/>
    <n v="12"/>
    <n v="12"/>
  </r>
  <r>
    <x v="741"/>
    <s v="expandingfile8402"/>
    <s v="Expanding file 8402"/>
    <n v="2"/>
    <s v="48 pc"/>
    <n v="2"/>
    <m/>
    <s v=""/>
    <m/>
    <s v=""/>
    <m/>
    <s v=""/>
    <m/>
    <s v=""/>
    <m/>
    <s v=""/>
    <n v="2"/>
    <n v="2"/>
    <n v="2"/>
    <n v="2"/>
  </r>
  <r>
    <x v="742"/>
    <s v="expandingfiletz2012"/>
    <s v="Expanding file TZ 2012"/>
    <n v="11"/>
    <s v="200 pc"/>
    <n v="11"/>
    <m/>
    <s v=""/>
    <m/>
    <s v=""/>
    <m/>
    <s v=""/>
    <m/>
    <s v=""/>
    <m/>
    <s v=""/>
    <n v="11"/>
    <n v="11"/>
    <n v="11"/>
    <n v="11"/>
  </r>
  <r>
    <x v="743"/>
    <s v="expandingfiletz2016"/>
    <s v="Expanding file TZ 2016"/>
    <n v="4"/>
    <s v="200 pc"/>
    <n v="3"/>
    <n v="3"/>
    <n v="-1"/>
    <m/>
    <s v=""/>
    <m/>
    <s v=""/>
    <m/>
    <s v=""/>
    <m/>
    <s v=""/>
    <n v="3"/>
    <n v="3"/>
    <n v="3"/>
    <n v="3"/>
  </r>
  <r>
    <x v="744"/>
    <s v="faceshieldanakm"/>
    <s v="Face Shield anak (M)"/>
    <n v="1"/>
    <s v="300 pc"/>
    <n v="1"/>
    <m/>
    <s v=""/>
    <m/>
    <s v=""/>
    <m/>
    <s v=""/>
    <m/>
    <s v=""/>
    <m/>
    <s v=""/>
    <n v="1"/>
    <n v="1"/>
    <n v="1"/>
    <n v="1"/>
  </r>
  <r>
    <x v="745"/>
    <s v="faceshielddewasa"/>
    <s v="Face Shield Dewasa"/>
    <n v="48"/>
    <s v="300 pc"/>
    <n v="48"/>
    <m/>
    <s v=""/>
    <m/>
    <s v=""/>
    <m/>
    <s v=""/>
    <m/>
    <s v=""/>
    <m/>
    <s v=""/>
    <n v="48"/>
    <n v="48"/>
    <n v="48"/>
    <n v="48"/>
  </r>
  <r>
    <x v="746"/>
    <s v="faceshieldkacamata12"/>
    <s v="Face Shield kacamata 12"/>
    <n v="6"/>
    <s v="720 pc"/>
    <n v="6"/>
    <m/>
    <s v=""/>
    <m/>
    <s v=""/>
    <m/>
    <s v=""/>
    <m/>
    <s v=""/>
    <m/>
    <s v=""/>
    <n v="6"/>
    <n v="6"/>
    <n v="6"/>
    <n v="6"/>
  </r>
  <r>
    <x v="747"/>
    <s v="fancyset2062"/>
    <s v="Fancy Set 2062"/>
    <n v="11"/>
    <s v="144 pc"/>
    <n v="11"/>
    <m/>
    <s v=""/>
    <m/>
    <s v=""/>
    <m/>
    <s v=""/>
    <m/>
    <s v=""/>
    <m/>
    <s v=""/>
    <n v="11"/>
    <n v="11"/>
    <n v="11"/>
    <n v="11"/>
  </r>
  <r>
    <x v="748"/>
    <s v="fancyset2067"/>
    <s v="Fancy Set 2067"/>
    <n v="1"/>
    <s v="144 pc"/>
    <n v="1"/>
    <m/>
    <s v=""/>
    <m/>
    <s v=""/>
    <m/>
    <s v=""/>
    <m/>
    <s v=""/>
    <m/>
    <s v=""/>
    <n v="1"/>
    <n v="1"/>
    <n v="1"/>
    <n v="1"/>
  </r>
  <r>
    <x v="749"/>
    <s v="fancysetabjbsm30hk1"/>
    <s v="Fancy Set AB JB SM 30 Hk 1"/>
    <n v="47"/>
    <s v="240 pc"/>
    <n v="47"/>
    <m/>
    <s v=""/>
    <m/>
    <s v=""/>
    <m/>
    <s v=""/>
    <m/>
    <s v=""/>
    <m/>
    <s v=""/>
    <n v="47"/>
    <n v="47"/>
    <n v="47"/>
    <n v="47"/>
  </r>
  <r>
    <x v="750"/>
    <s v="fancysetsf5896ab45696shaun1"/>
    <s v="Fancy Set SF 5896 AB(4)/ 5696 Shaun(1)"/>
    <n v="5"/>
    <s v="240 pc"/>
    <n v="5"/>
    <m/>
    <s v=""/>
    <m/>
    <s v=""/>
    <m/>
    <s v=""/>
    <m/>
    <s v=""/>
    <m/>
    <s v=""/>
    <n v="5"/>
    <n v="5"/>
    <n v="5"/>
    <n v="5"/>
  </r>
  <r>
    <x v="751"/>
    <s v="fancysetxd8005"/>
    <s v="Fancy Set XD 8005"/>
    <n v="14"/>
    <s v="144 pc"/>
    <n v="14"/>
    <m/>
    <s v=""/>
    <m/>
    <s v=""/>
    <m/>
    <s v=""/>
    <m/>
    <s v=""/>
    <m/>
    <s v=""/>
    <n v="14"/>
    <n v="14"/>
    <n v="14"/>
    <n v="14"/>
  </r>
  <r>
    <x v="752"/>
    <s v="fancysetxd8010b2w3m4q3k22"/>
    <s v="Fancy Set XD 8010 B(2)/ W(3)/ M(4)/ Q(3)/ K(2)/ (2)"/>
    <n v="12"/>
    <s v="384 pc"/>
    <n v="12"/>
    <m/>
    <s v=""/>
    <m/>
    <s v=""/>
    <m/>
    <s v=""/>
    <m/>
    <s v=""/>
    <m/>
    <s v=""/>
    <n v="12"/>
    <n v="12"/>
    <n v="12"/>
    <n v="12"/>
  </r>
  <r>
    <x v="753"/>
    <s v="fotoframehjd2105plstbabybird"/>
    <s v="Foto Frame HJ D2 105 plst Baby bird"/>
    <n v="3"/>
    <s v="720 pc"/>
    <n v="3"/>
    <m/>
    <s v=""/>
    <m/>
    <s v=""/>
    <m/>
    <s v=""/>
    <m/>
    <s v=""/>
    <m/>
    <s v=""/>
    <n v="3"/>
    <n v="3"/>
    <n v="3"/>
    <n v="3"/>
  </r>
  <r>
    <x v="754"/>
    <s v="fotoframemagnit+clipsy1361"/>
    <s v="Foto Frame Magnit+Clip SY-1361"/>
    <n v="2"/>
    <s v="200 ls"/>
    <n v="2"/>
    <m/>
    <s v=""/>
    <m/>
    <s v=""/>
    <m/>
    <s v=""/>
    <m/>
    <s v=""/>
    <m/>
    <s v=""/>
    <n v="2"/>
    <n v="2"/>
    <n v="2"/>
    <n v="2"/>
  </r>
  <r>
    <x v="755"/>
    <s v="gantungankuncilampu1x12"/>
    <s v="Gantungan Kunci Lampu (1x12)"/>
    <n v="1"/>
    <s v="120 disp"/>
    <n v="1"/>
    <m/>
    <s v=""/>
    <m/>
    <s v=""/>
    <m/>
    <s v=""/>
    <m/>
    <s v=""/>
    <m/>
    <s v=""/>
    <n v="1"/>
    <n v="1"/>
    <n v="1"/>
    <n v="1"/>
  </r>
  <r>
    <x v="756"/>
    <s v="garisan14cmgergaji810264coolcat"/>
    <s v="Garisan 14cm Gergaji 8102 (64) Cool Cat"/>
    <n v="6"/>
    <s v="240 ls"/>
    <n v="6"/>
    <m/>
    <s v=""/>
    <m/>
    <s v=""/>
    <m/>
    <s v=""/>
    <m/>
    <s v=""/>
    <m/>
    <s v=""/>
    <n v="6"/>
    <n v="6"/>
    <n v="6"/>
    <n v="6"/>
  </r>
  <r>
    <x v="757"/>
    <s v="garisan14cmgergaji810264coolcat"/>
    <s v="Garisan 14cm Gergaji 8102 (64) Cool Cat"/>
    <n v="1"/>
    <s v="3200 pc"/>
    <n v="1"/>
    <m/>
    <s v=""/>
    <m/>
    <s v=""/>
    <m/>
    <s v=""/>
    <m/>
    <s v=""/>
    <m/>
    <s v=""/>
    <n v="1"/>
    <n v="1"/>
    <n v="1"/>
    <n v="1"/>
  </r>
  <r>
    <x v="758"/>
    <s v="garisan14cmgergaji9358bear1disp=12"/>
    <s v="Garisan 14cm Gergaji 9358 Bear (1 Disp=12)"/>
    <n v="5"/>
    <s v="240 ls"/>
    <n v="5"/>
    <m/>
    <s v=""/>
    <m/>
    <s v=""/>
    <m/>
    <s v=""/>
    <m/>
    <s v=""/>
    <m/>
    <s v=""/>
    <n v="5"/>
    <n v="5"/>
    <n v="5"/>
    <n v="5"/>
  </r>
  <r>
    <x v="759"/>
    <s v="garisan15308903girl"/>
    <s v="Garisan 15-30 8903 girl"/>
    <n v="2"/>
    <s v="40 box"/>
    <n v="2"/>
    <m/>
    <s v=""/>
    <m/>
    <s v=""/>
    <m/>
    <s v=""/>
    <m/>
    <s v=""/>
    <m/>
    <s v=""/>
    <n v="2"/>
    <n v="2"/>
    <n v="2"/>
    <n v="2"/>
  </r>
  <r>
    <x v="760"/>
    <s v="garisan15cm31184"/>
    <s v="Garisan 15cm 311 (84)"/>
    <n v="7"/>
    <s v="30 box"/>
    <n v="7"/>
    <m/>
    <s v=""/>
    <m/>
    <s v=""/>
    <m/>
    <s v=""/>
    <m/>
    <s v=""/>
    <m/>
    <s v=""/>
    <n v="7"/>
    <n v="7"/>
    <n v="7"/>
    <n v="7"/>
  </r>
  <r>
    <x v="761"/>
    <s v="garisan15cm536750cartoonnetwork48"/>
    <s v="Garisan 15cm 536-750 Cartoon Network (48)"/>
    <n v="62"/>
    <s v="80 ls"/>
    <n v="62"/>
    <m/>
    <s v=""/>
    <m/>
    <s v=""/>
    <m/>
    <s v=""/>
    <m/>
    <s v=""/>
    <m/>
    <s v=""/>
    <n v="62"/>
    <n v="62"/>
    <n v="62"/>
    <n v="62"/>
  </r>
  <r>
    <x v="762"/>
    <s v="garisan15cmab0067"/>
    <s v="Garisan 15cm AB 0067"/>
    <n v="2"/>
    <s v="40 box"/>
    <n v="2"/>
    <m/>
    <s v=""/>
    <m/>
    <s v=""/>
    <m/>
    <s v=""/>
    <m/>
    <s v=""/>
    <m/>
    <s v=""/>
    <n v="2"/>
    <n v="2"/>
    <n v="2"/>
    <n v="2"/>
  </r>
  <r>
    <x v="763"/>
    <s v="garisan15cmab851200pc"/>
    <s v="Garisan 15cm AB 851 (200 pc)"/>
    <n v="6"/>
    <s v="24 box"/>
    <n v="6"/>
    <m/>
    <s v=""/>
    <m/>
    <s v=""/>
    <m/>
    <s v=""/>
    <m/>
    <s v=""/>
    <m/>
    <s v=""/>
    <n v="6"/>
    <n v="6"/>
    <n v="6"/>
    <n v="6"/>
  </r>
  <r>
    <x v="764"/>
    <s v="garisan15cmant006nike"/>
    <s v="Garisan 15cm ANT 006 Nike"/>
    <n v="6"/>
    <s v="240 ls"/>
    <n v="6"/>
    <m/>
    <s v=""/>
    <m/>
    <s v=""/>
    <m/>
    <s v=""/>
    <m/>
    <s v=""/>
    <m/>
    <s v=""/>
    <n v="6"/>
    <n v="6"/>
    <n v="6"/>
    <n v="6"/>
  </r>
  <r>
    <x v="765"/>
    <s v="garisan15cmb30palubear"/>
    <s v="Garisan 15cm B-30 Palu Bear"/>
    <n v="1"/>
    <s v="240 ls"/>
    <n v="1"/>
    <m/>
    <s v=""/>
    <m/>
    <s v=""/>
    <m/>
    <s v=""/>
    <m/>
    <s v=""/>
    <m/>
    <s v=""/>
    <n v="1"/>
    <n v="1"/>
    <n v="1"/>
    <n v="1"/>
  </r>
  <r>
    <x v="766"/>
    <s v="garisan15cmlentursmurf110021x36"/>
    <s v="Garisan 15cm lentur Smurf 1100-2 (1x36)"/>
    <n v="6"/>
    <s v="80 box"/>
    <n v="6"/>
    <m/>
    <s v=""/>
    <m/>
    <s v=""/>
    <m/>
    <s v=""/>
    <m/>
    <s v=""/>
    <m/>
    <s v=""/>
    <n v="6"/>
    <n v="6"/>
    <n v="6"/>
    <n v="6"/>
  </r>
  <r>
    <x v="767"/>
    <s v="garisan15cmlipat022940"/>
    <s v="Garisan 15cm lipat 0229 (40)"/>
    <n v="2"/>
    <s v="32 box"/>
    <n v="2"/>
    <m/>
    <s v=""/>
    <m/>
    <s v=""/>
    <m/>
    <s v=""/>
    <m/>
    <s v=""/>
    <m/>
    <s v=""/>
    <n v="2"/>
    <n v="2"/>
    <n v="2"/>
    <n v="2"/>
  </r>
  <r>
    <x v="768"/>
    <s v="garisan15cmyd151630"/>
    <s v="Garisan 15cm YD 1516 (30)"/>
    <n v="11"/>
    <s v="80 BOX"/>
    <n v="11"/>
    <m/>
    <s v=""/>
    <m/>
    <s v=""/>
    <m/>
    <s v=""/>
    <m/>
    <s v=""/>
    <m/>
    <s v=""/>
    <n v="11"/>
    <n v="11"/>
    <n v="11"/>
    <n v="11"/>
  </r>
  <r>
    <x v="769"/>
    <s v="garisan18cm32284transformer"/>
    <s v="Garisan 18cm 322 (84) Transformer"/>
    <n v="3"/>
    <s v="30 box"/>
    <n v="3"/>
    <m/>
    <s v=""/>
    <m/>
    <s v=""/>
    <m/>
    <s v=""/>
    <m/>
    <s v=""/>
    <m/>
    <s v=""/>
    <n v="3"/>
    <n v="3"/>
    <n v="3"/>
    <n v="3"/>
  </r>
  <r>
    <x v="770"/>
    <s v="garisan18cm5014"/>
    <s v="Garisan 18cm 5014"/>
    <n v="1"/>
    <s v="960 pc"/>
    <n v="1"/>
    <m/>
    <s v=""/>
    <m/>
    <s v=""/>
    <m/>
    <s v=""/>
    <m/>
    <s v=""/>
    <m/>
    <s v=""/>
    <n v="1"/>
    <n v="1"/>
    <n v="1"/>
    <n v="1"/>
  </r>
  <r>
    <x v="771"/>
    <s v="garisan18cmdney4d"/>
    <s v="Garisan 18cm Dney (4D)"/>
    <n v="3"/>
    <s v="800 ls"/>
    <n v="3"/>
    <m/>
    <s v=""/>
    <m/>
    <s v=""/>
    <m/>
    <s v=""/>
    <m/>
    <s v=""/>
    <m/>
    <s v=""/>
    <n v="3"/>
    <n v="3"/>
    <n v="3"/>
    <n v="3"/>
  </r>
  <r>
    <x v="772"/>
    <s v="garisan18cmsy130824pchk1hp8"/>
    <s v="Garisan 18cm SY-1308 (24 pc) Hk(1)/ HP(8)"/>
    <n v="9"/>
    <s v="120 ls"/>
    <n v="9"/>
    <m/>
    <s v=""/>
    <m/>
    <s v=""/>
    <m/>
    <s v=""/>
    <m/>
    <s v=""/>
    <m/>
    <s v=""/>
    <n v="9"/>
    <n v="9"/>
    <n v="9"/>
    <n v="9"/>
  </r>
  <r>
    <x v="773"/>
    <s v="garisan20cm109100"/>
    <s v="Garisan 20cm 109 (100)"/>
    <n v="1"/>
    <s v="16 box"/>
    <n v="1"/>
    <m/>
    <s v=""/>
    <m/>
    <s v=""/>
    <m/>
    <s v=""/>
    <m/>
    <s v=""/>
    <m/>
    <s v=""/>
    <n v="1"/>
    <n v="1"/>
    <n v="1"/>
    <n v="1"/>
  </r>
  <r>
    <x v="774"/>
    <s v="garisan20cm20111020102"/>
    <s v="Garisan 20cm 2011(10)/ 2010(2)"/>
    <n v="12"/>
    <s v="24 box"/>
    <n v="12"/>
    <m/>
    <s v=""/>
    <m/>
    <s v=""/>
    <m/>
    <s v=""/>
    <m/>
    <s v=""/>
    <m/>
    <s v=""/>
    <n v="12"/>
    <n v="12"/>
    <n v="12"/>
    <n v="12"/>
  </r>
  <r>
    <x v="775"/>
    <s v="garisan20cm2020disney1x36"/>
    <s v="Garisan 20cm 2020 Disney 1x36"/>
    <n v="3"/>
    <s v="20 box"/>
    <n v="3"/>
    <m/>
    <s v=""/>
    <m/>
    <s v=""/>
    <m/>
    <s v=""/>
    <m/>
    <s v=""/>
    <m/>
    <s v=""/>
    <n v="3"/>
    <n v="3"/>
    <n v="3"/>
    <n v="3"/>
  </r>
  <r>
    <x v="776"/>
    <s v="garisan20cm8803ab40"/>
    <s v="Garisan 20cm 8803 AB (40)"/>
    <n v="2"/>
    <s v="32 box"/>
    <n v="2"/>
    <m/>
    <s v=""/>
    <m/>
    <s v=""/>
    <m/>
    <s v=""/>
    <m/>
    <s v=""/>
    <m/>
    <s v=""/>
    <n v="2"/>
    <n v="2"/>
    <n v="2"/>
    <n v="2"/>
  </r>
  <r>
    <x v="777"/>
    <s v="garisan20cmfancybabymouse"/>
    <s v="Garisan 20cm Fancy baby mouse"/>
    <n v="52"/>
    <s v="180 ls"/>
    <n v="52"/>
    <m/>
    <s v=""/>
    <m/>
    <s v=""/>
    <m/>
    <s v=""/>
    <m/>
    <s v=""/>
    <m/>
    <s v=""/>
    <n v="52"/>
    <n v="52"/>
    <n v="52"/>
    <n v="52"/>
  </r>
  <r>
    <x v="778"/>
    <s v="garisan20cmfancycutmouse"/>
    <s v="Garisan 20cm Fancy cut mouse"/>
    <n v="17"/>
    <s v="180 ls"/>
    <n v="17"/>
    <m/>
    <s v=""/>
    <m/>
    <s v=""/>
    <m/>
    <s v=""/>
    <m/>
    <s v=""/>
    <m/>
    <s v=""/>
    <n v="17"/>
    <n v="17"/>
    <n v="17"/>
    <n v="17"/>
  </r>
  <r>
    <x v="779"/>
    <s v="garisan20cmfancymouse"/>
    <s v="Garisan 20cm Fancy mouse"/>
    <n v="1"/>
    <s v="180 ls"/>
    <n v="1"/>
    <m/>
    <s v=""/>
    <m/>
    <s v=""/>
    <m/>
    <s v=""/>
    <m/>
    <s v=""/>
    <m/>
    <s v=""/>
    <n v="1"/>
    <n v="1"/>
    <n v="1"/>
    <n v="1"/>
  </r>
  <r>
    <x v="780"/>
    <s v="garisan20cmfancypaviabear"/>
    <s v="Garisan 20cm Fancy pavia bear"/>
    <n v="22"/>
    <s v="180 ls"/>
    <n v="22"/>
    <m/>
    <s v=""/>
    <m/>
    <s v=""/>
    <m/>
    <s v=""/>
    <m/>
    <s v=""/>
    <m/>
    <s v=""/>
    <n v="22"/>
    <n v="22"/>
    <n v="22"/>
    <n v="22"/>
  </r>
  <r>
    <x v="781"/>
    <s v="garisan20cmfancyprettywhite"/>
    <s v="Garisan 20cm Fancy pretty white"/>
    <n v="54"/>
    <s v="180 ls"/>
    <n v="54"/>
    <m/>
    <s v=""/>
    <m/>
    <s v=""/>
    <m/>
    <s v=""/>
    <m/>
    <s v=""/>
    <m/>
    <s v=""/>
    <n v="54"/>
    <n v="54"/>
    <n v="54"/>
    <n v="54"/>
  </r>
  <r>
    <x v="782"/>
    <s v="garisan20cmfancyspidermanbiru"/>
    <s v="Garisan 20cm Fancy spiderman biru"/>
    <n v="17"/>
    <s v="180 ls"/>
    <n v="17"/>
    <m/>
    <s v=""/>
    <m/>
    <s v=""/>
    <m/>
    <s v=""/>
    <m/>
    <s v=""/>
    <m/>
    <s v=""/>
    <n v="17"/>
    <n v="17"/>
    <n v="17"/>
    <n v="17"/>
  </r>
  <r>
    <x v="783"/>
    <s v="garisan20cmfancysuperman"/>
    <s v="Garisan 20cm Fancy superman"/>
    <n v="10"/>
    <s v="180 ls"/>
    <n v="10"/>
    <m/>
    <s v=""/>
    <m/>
    <s v=""/>
    <m/>
    <s v=""/>
    <m/>
    <s v=""/>
    <m/>
    <s v=""/>
    <n v="10"/>
    <n v="10"/>
    <n v="10"/>
    <n v="10"/>
  </r>
  <r>
    <x v="784"/>
    <s v="garisan20cmholo93201disp=10pc"/>
    <s v="Garisan 20cm Holo 93-20 (1 Disp=10 pc)"/>
    <n v="11"/>
    <s v="20 box"/>
    <n v="11"/>
    <m/>
    <s v=""/>
    <m/>
    <s v=""/>
    <m/>
    <s v=""/>
    <m/>
    <s v=""/>
    <m/>
    <s v=""/>
    <n v="11"/>
    <n v="11"/>
    <n v="11"/>
    <n v="11"/>
  </r>
  <r>
    <x v="785"/>
    <s v="garisan30cmabjadangka3008"/>
    <s v="Garisan 30cm (Abjad &amp; Angka) 3008"/>
    <n v="8"/>
    <s v="1200 pc"/>
    <n v="8"/>
    <m/>
    <s v=""/>
    <m/>
    <s v=""/>
    <m/>
    <s v=""/>
    <m/>
    <s v=""/>
    <m/>
    <s v=""/>
    <n v="8"/>
    <n v="8"/>
    <n v="8"/>
    <n v="8"/>
  </r>
  <r>
    <x v="786"/>
    <s v="garisan30cm1105bt21"/>
    <s v="Garisan 30cm 1105 BT 21"/>
    <n v="26"/>
    <s v="120 ls"/>
    <n v="26"/>
    <m/>
    <s v=""/>
    <m/>
    <s v=""/>
    <m/>
    <s v=""/>
    <m/>
    <s v=""/>
    <m/>
    <s v=""/>
    <n v="26"/>
    <n v="26"/>
    <n v="26"/>
    <n v="26"/>
  </r>
  <r>
    <x v="787"/>
    <s v="garisan30cm1105disney"/>
    <s v="Garisan 30cm 1105 Disney"/>
    <n v="0"/>
    <s v="120 ls"/>
    <n v="9"/>
    <n v="9"/>
    <n v="9"/>
    <m/>
    <s v=""/>
    <m/>
    <s v=""/>
    <m/>
    <s v=""/>
    <m/>
    <s v=""/>
    <n v="9"/>
    <n v="9"/>
    <n v="9"/>
    <n v="9"/>
  </r>
  <r>
    <x v="788"/>
    <s v="garisan30cm2109lebar"/>
    <s v="Garisan 30cm 2109 lebar"/>
    <n v="1"/>
    <s v="1000 pc"/>
    <n v="1"/>
    <m/>
    <s v=""/>
    <m/>
    <s v=""/>
    <m/>
    <s v=""/>
    <m/>
    <s v=""/>
    <m/>
    <s v=""/>
    <n v="1"/>
    <n v="1"/>
    <n v="1"/>
    <n v="1"/>
  </r>
  <r>
    <x v="789"/>
    <s v="garisan30cm70460"/>
    <s v="Garisan 30cm 704 (60)"/>
    <n v="8"/>
    <s v="50 ls"/>
    <n v="8"/>
    <m/>
    <s v=""/>
    <m/>
    <s v=""/>
    <m/>
    <s v=""/>
    <m/>
    <s v=""/>
    <m/>
    <s v=""/>
    <n v="8"/>
    <n v="8"/>
    <n v="8"/>
    <n v="8"/>
  </r>
  <r>
    <x v="790"/>
    <s v="garisan30cm8541x48"/>
    <s v="Garisan 30cm 854 1x48"/>
    <n v="3"/>
    <s v="20 box"/>
    <n v="3"/>
    <m/>
    <s v=""/>
    <m/>
    <s v=""/>
    <m/>
    <s v=""/>
    <m/>
    <s v=""/>
    <m/>
    <s v=""/>
    <n v="3"/>
    <n v="3"/>
    <n v="3"/>
    <n v="3"/>
  </r>
  <r>
    <x v="791"/>
    <s v="garisan30cmabk30"/>
    <s v="Garisan 30cm AB K30"/>
    <n v="3"/>
    <s v="20 box"/>
    <n v="3"/>
    <m/>
    <s v=""/>
    <m/>
    <s v=""/>
    <m/>
    <s v=""/>
    <m/>
    <s v=""/>
    <m/>
    <s v=""/>
    <n v="3"/>
    <n v="3"/>
    <n v="3"/>
    <n v="3"/>
  </r>
  <r>
    <x v="792"/>
    <s v="garisan30cmaluminium1530"/>
    <s v="Garisan 30cm aluminium 1530"/>
    <n v="2"/>
    <s v="1200 pc"/>
    <n v="2"/>
    <m/>
    <s v=""/>
    <m/>
    <s v=""/>
    <m/>
    <s v=""/>
    <m/>
    <s v=""/>
    <m/>
    <s v=""/>
    <n v="2"/>
    <n v="2"/>
    <n v="2"/>
    <n v="2"/>
  </r>
  <r>
    <x v="793"/>
    <s v="garisan30cmbesijospetiimporter"/>
    <s v="Garisan 30cm Besi jos (peti) Importer"/>
    <n v="21"/>
    <s v="50 ls"/>
    <n v="21"/>
    <m/>
    <s v=""/>
    <m/>
    <s v=""/>
    <m/>
    <s v=""/>
    <m/>
    <s v=""/>
    <m/>
    <s v=""/>
    <n v="21"/>
    <n v="21"/>
    <n v="21"/>
    <n v="21"/>
  </r>
  <r>
    <x v="794"/>
    <s v="garisan30cmbesipmjp"/>
    <s v="Garisan 30cm Besi PMJP"/>
    <n v="14"/>
    <s v="80 ls"/>
    <n v="14"/>
    <m/>
    <s v=""/>
    <m/>
    <s v=""/>
    <m/>
    <s v=""/>
    <m/>
    <s v=""/>
    <m/>
    <s v=""/>
    <n v="14"/>
    <n v="14"/>
    <n v="14"/>
    <n v="14"/>
  </r>
  <r>
    <x v="795"/>
    <s v="garisan30cmdf3109"/>
    <s v="Garisan 30cm DF 3109"/>
    <n v="6"/>
    <s v="1440 pc"/>
    <n v="6"/>
    <m/>
    <s v=""/>
    <m/>
    <s v=""/>
    <m/>
    <s v=""/>
    <m/>
    <s v=""/>
    <m/>
    <s v=""/>
    <n v="6"/>
    <n v="6"/>
    <n v="6"/>
    <n v="6"/>
  </r>
  <r>
    <x v="796"/>
    <s v="garisan30cmdf6969"/>
    <s v="Garisan 30cm DF 69 69"/>
    <n v="5"/>
    <s v="200 LSN"/>
    <n v="5"/>
    <m/>
    <s v=""/>
    <m/>
    <s v=""/>
    <m/>
    <s v=""/>
    <m/>
    <s v=""/>
    <m/>
    <s v=""/>
    <n v="5"/>
    <n v="5"/>
    <n v="5"/>
    <n v="5"/>
  </r>
  <r>
    <x v="797"/>
    <s v="garisan30cmenter"/>
    <s v="Garisan 30cm Enter"/>
    <n v="3"/>
    <s v="96 LSN"/>
    <n v="14"/>
    <m/>
    <s v=""/>
    <n v="14"/>
    <n v="11"/>
    <m/>
    <s v=""/>
    <m/>
    <s v=""/>
    <m/>
    <s v=""/>
    <n v="3"/>
    <n v="14"/>
    <n v="14"/>
    <n v="14"/>
  </r>
  <r>
    <x v="798"/>
    <s v="garisan30cmfancyk300aba30"/>
    <s v="Garisan 30cm Fancy K300 AB/ A 30"/>
    <n v="4"/>
    <s v="96 ls"/>
    <n v="4"/>
    <m/>
    <s v=""/>
    <m/>
    <s v=""/>
    <m/>
    <s v=""/>
    <m/>
    <s v=""/>
    <m/>
    <s v=""/>
    <n v="4"/>
    <n v="4"/>
    <n v="4"/>
    <n v="4"/>
  </r>
  <r>
    <x v="799"/>
    <s v="garisan30cmfancykm7101"/>
    <s v="Garisan 30cm Fancy KM 7101"/>
    <n v="2"/>
    <s v="1440 pc"/>
    <n v="2"/>
    <m/>
    <s v=""/>
    <m/>
    <s v=""/>
    <m/>
    <s v=""/>
    <m/>
    <s v=""/>
    <m/>
    <s v=""/>
    <n v="2"/>
    <n v="2"/>
    <n v="2"/>
    <n v="2"/>
  </r>
  <r>
    <x v="800"/>
    <s v="garisan30cmhk6970"/>
    <s v="Garisan 30cm Hk 6970"/>
    <n v="1"/>
    <s v="90 ls"/>
    <n v="1"/>
    <m/>
    <s v=""/>
    <m/>
    <s v=""/>
    <m/>
    <s v=""/>
    <m/>
    <s v=""/>
    <m/>
    <s v=""/>
    <n v="1"/>
    <n v="1"/>
    <n v="1"/>
    <n v="1"/>
  </r>
  <r>
    <x v="801"/>
    <s v="garisan30cmjnt67860"/>
    <s v="Garisan 30cm JNT 678 (60)"/>
    <n v="8"/>
    <s v="48 box"/>
    <n v="8"/>
    <m/>
    <s v=""/>
    <m/>
    <s v=""/>
    <m/>
    <s v=""/>
    <m/>
    <s v=""/>
    <m/>
    <s v=""/>
    <n v="8"/>
    <n v="8"/>
    <n v="8"/>
    <n v="8"/>
  </r>
  <r>
    <x v="802"/>
    <s v="garisan30cmlebarbiglens36"/>
    <s v="Garisan 30cm lebar Big Lens (36)"/>
    <n v="4"/>
    <s v="144 ls"/>
    <n v="4"/>
    <m/>
    <s v=""/>
    <m/>
    <s v=""/>
    <m/>
    <s v=""/>
    <m/>
    <s v=""/>
    <m/>
    <s v=""/>
    <n v="4"/>
    <n v="4"/>
    <n v="4"/>
    <n v="4"/>
  </r>
  <r>
    <x v="803"/>
    <s v="garisan30cmlebardisneycinderella"/>
    <s v="Garisan 30cm lebar Disney Cinderella"/>
    <n v="10"/>
    <s v="120 ls"/>
    <n v="10"/>
    <m/>
    <s v=""/>
    <m/>
    <s v=""/>
    <m/>
    <s v=""/>
    <m/>
    <s v=""/>
    <m/>
    <s v=""/>
    <n v="10"/>
    <n v="10"/>
    <n v="10"/>
    <n v="10"/>
  </r>
  <r>
    <x v="804"/>
    <s v="garisan30cmlebardisneydonaldduck"/>
    <s v="Garisan 30cm lebar Disney Donald Duck "/>
    <n v="6"/>
    <s v="120 ls"/>
    <n v="6"/>
    <m/>
    <s v=""/>
    <m/>
    <s v=""/>
    <m/>
    <s v=""/>
    <m/>
    <s v=""/>
    <m/>
    <s v=""/>
    <n v="6"/>
    <n v="6"/>
    <n v="6"/>
    <n v="6"/>
  </r>
  <r>
    <x v="805"/>
    <s v="garisan30cmlebardisneydonaldduckfamily"/>
    <s v="Garisan 30cm lebar Disney Donald Duck Family"/>
    <n v="15"/>
    <s v="120 ls"/>
    <n v="15"/>
    <m/>
    <s v=""/>
    <m/>
    <s v=""/>
    <m/>
    <s v=""/>
    <m/>
    <s v=""/>
    <m/>
    <s v=""/>
    <n v="15"/>
    <n v="15"/>
    <n v="15"/>
    <n v="15"/>
  </r>
  <r>
    <x v="806"/>
    <s v="garisan30cmlebardisneymickeymouse"/>
    <s v="Garisan 30cm lebar Disney Mickey Mouse"/>
    <n v="1"/>
    <s v="120 ls"/>
    <n v="1"/>
    <m/>
    <s v=""/>
    <m/>
    <s v=""/>
    <m/>
    <s v=""/>
    <m/>
    <s v=""/>
    <m/>
    <s v=""/>
    <n v="1"/>
    <n v="1"/>
    <n v="1"/>
    <n v="1"/>
  </r>
  <r>
    <x v="807"/>
    <s v="garisan30cmlebardisneyminmiecute"/>
    <s v="Garisan 30cm lebar Disney min mie Cute"/>
    <n v="2"/>
    <s v="120 ls"/>
    <n v="2"/>
    <m/>
    <s v=""/>
    <m/>
    <s v=""/>
    <m/>
    <s v=""/>
    <m/>
    <s v=""/>
    <m/>
    <s v=""/>
    <n v="2"/>
    <n v="2"/>
    <n v="2"/>
    <n v="2"/>
  </r>
  <r>
    <x v="808"/>
    <s v="garisan30cmlebardisneyminmietr01"/>
    <s v="Garisan 30cm lebar Disney min mie TR 01"/>
    <n v="45"/>
    <s v="110 ls"/>
    <n v="45"/>
    <m/>
    <s v=""/>
    <m/>
    <s v=""/>
    <m/>
    <s v=""/>
    <m/>
    <s v=""/>
    <m/>
    <s v=""/>
    <n v="45"/>
    <n v="45"/>
    <n v="45"/>
    <n v="45"/>
  </r>
  <r>
    <x v="809"/>
    <s v="garisan30cmlebardisneypaurora"/>
    <s v="Garisan 30cm lebar Disney P aurora"/>
    <n v="2"/>
    <s v="120 ls"/>
    <n v="2"/>
    <m/>
    <s v=""/>
    <m/>
    <s v=""/>
    <m/>
    <s v=""/>
    <m/>
    <s v=""/>
    <m/>
    <s v=""/>
    <n v="2"/>
    <n v="2"/>
    <n v="2"/>
    <n v="2"/>
  </r>
  <r>
    <x v="810"/>
    <s v="garisan30cmlebardisneyspdabu"/>
    <s v="Garisan 30cm lebar Disney SPD abu"/>
    <n v="6"/>
    <s v="110 ls"/>
    <n v="6"/>
    <m/>
    <s v=""/>
    <m/>
    <s v=""/>
    <m/>
    <s v=""/>
    <m/>
    <s v=""/>
    <m/>
    <s v=""/>
    <n v="6"/>
    <n v="6"/>
    <n v="6"/>
    <n v="6"/>
  </r>
  <r>
    <x v="811"/>
    <s v="garisan30cmlebardisneyspdbiru"/>
    <s v="Garisan 30cm lebar Disney SPD biru"/>
    <n v="12"/>
    <s v="110 ls"/>
    <n v="12"/>
    <m/>
    <s v=""/>
    <m/>
    <s v=""/>
    <m/>
    <s v=""/>
    <m/>
    <s v=""/>
    <m/>
    <s v=""/>
    <n v="12"/>
    <n v="12"/>
    <n v="12"/>
    <n v="12"/>
  </r>
  <r>
    <x v="812"/>
    <s v="garisan30cmlebardisneyspdk"/>
    <s v="Garisan 30cm lebar Disney SPD K"/>
    <n v="5"/>
    <s v="110 ls"/>
    <n v="5"/>
    <m/>
    <s v=""/>
    <m/>
    <s v=""/>
    <m/>
    <s v=""/>
    <m/>
    <s v=""/>
    <m/>
    <s v=""/>
    <n v="5"/>
    <n v="5"/>
    <n v="5"/>
    <n v="5"/>
  </r>
  <r>
    <x v="813"/>
    <s v="garisan30cmlebarkuning"/>
    <s v="Garisan 30cm lebar kuning"/>
    <n v="41"/>
    <s v="120 ls"/>
    <n v="41"/>
    <m/>
    <s v=""/>
    <m/>
    <s v=""/>
    <m/>
    <s v=""/>
    <m/>
    <s v=""/>
    <m/>
    <s v=""/>
    <n v="41"/>
    <n v="41"/>
    <n v="41"/>
    <n v="41"/>
  </r>
  <r>
    <x v="814"/>
    <s v="garisan30cmlipat00824"/>
    <s v="Garisan 30cm lipat 008 (24)"/>
    <n v="26"/>
    <s v="60 BOX"/>
    <n v="25"/>
    <n v="25"/>
    <n v="-1"/>
    <m/>
    <s v=""/>
    <m/>
    <s v=""/>
    <m/>
    <s v=""/>
    <m/>
    <s v=""/>
    <n v="25"/>
    <n v="25"/>
    <n v="25"/>
    <n v="25"/>
  </r>
  <r>
    <x v="815"/>
    <s v="garisan30cmlipatcv501224"/>
    <s v="Garisan 30cm lipat CV-5012 (24)"/>
    <n v="2"/>
    <s v="48 ls"/>
    <n v="2"/>
    <m/>
    <s v=""/>
    <m/>
    <s v=""/>
    <m/>
    <s v=""/>
    <m/>
    <s v=""/>
    <m/>
    <s v=""/>
    <n v="2"/>
    <n v="2"/>
    <n v="2"/>
    <n v="2"/>
  </r>
  <r>
    <x v="816"/>
    <s v="garisan30cmmicrotop930"/>
    <s v="Garisan 30cm microtop 930"/>
    <n v="5"/>
    <s v="100 ls"/>
    <n v="5"/>
    <m/>
    <s v=""/>
    <m/>
    <s v=""/>
    <m/>
    <s v=""/>
    <m/>
    <s v=""/>
    <m/>
    <s v=""/>
    <n v="5"/>
    <n v="5"/>
    <n v="5"/>
    <n v="5"/>
  </r>
  <r>
    <x v="817"/>
    <s v="garisan30cmmill.deluxe120"/>
    <s v="Garisan 30cm Mill. Deluxe (120)"/>
    <n v="17"/>
    <s v="120 ls"/>
    <n v="17"/>
    <m/>
    <s v=""/>
    <m/>
    <s v=""/>
    <m/>
    <s v=""/>
    <m/>
    <s v=""/>
    <m/>
    <s v=""/>
    <n v="17"/>
    <n v="17"/>
    <n v="17"/>
    <n v="17"/>
  </r>
  <r>
    <x v="818"/>
    <s v="garisan30cmplastikk88057703"/>
    <s v="Garisan 30cm Plastik K 8805/ 7703"/>
    <n v="5"/>
    <s v="80 ls"/>
    <n v="5"/>
    <m/>
    <s v=""/>
    <m/>
    <s v=""/>
    <m/>
    <s v=""/>
    <m/>
    <s v=""/>
    <m/>
    <s v=""/>
    <n v="5"/>
    <n v="5"/>
    <n v="5"/>
    <n v="5"/>
  </r>
  <r>
    <x v="819"/>
    <s v="garisan30cmsp6968"/>
    <s v="Garisan 30cm Sp 6968"/>
    <n v="5"/>
    <s v="100 ls"/>
    <n v="5"/>
    <m/>
    <s v=""/>
    <m/>
    <s v=""/>
    <m/>
    <s v=""/>
    <m/>
    <s v=""/>
    <m/>
    <s v=""/>
    <n v="5"/>
    <n v="5"/>
    <n v="5"/>
    <n v="5"/>
  </r>
  <r>
    <x v="820"/>
    <s v="garisan30cmvtrobesi"/>
    <s v="Garisan 30cm Vtro Besi"/>
    <n v="56"/>
    <s v="50 LSN"/>
    <n v="53"/>
    <m/>
    <s v=""/>
    <n v="53"/>
    <n v="-3"/>
    <m/>
    <s v=""/>
    <m/>
    <s v=""/>
    <m/>
    <s v=""/>
    <n v="56"/>
    <n v="53"/>
    <n v="53"/>
    <n v="53"/>
  </r>
  <r>
    <x v="821"/>
    <s v="garisan50cmenterblk"/>
    <s v="Garisan 50cm enter Blk"/>
    <n v="13"/>
    <s v="72 ls"/>
    <n v="13"/>
    <m/>
    <s v=""/>
    <m/>
    <s v=""/>
    <m/>
    <s v=""/>
    <m/>
    <s v=""/>
    <m/>
    <s v=""/>
    <n v="13"/>
    <n v="13"/>
    <n v="13"/>
    <n v="13"/>
  </r>
  <r>
    <x v="822"/>
    <s v="garisan8240set"/>
    <s v="Garisan 8240 set"/>
    <n v="3"/>
    <s v="640 pc"/>
    <n v="3"/>
    <m/>
    <s v=""/>
    <m/>
    <s v=""/>
    <m/>
    <s v=""/>
    <m/>
    <s v=""/>
    <m/>
    <s v=""/>
    <n v="3"/>
    <n v="3"/>
    <n v="3"/>
    <n v="3"/>
  </r>
  <r>
    <x v="823"/>
    <s v="garisan858a"/>
    <s v="Garisan 858A"/>
    <n v="2"/>
    <s v="96 ls"/>
    <n v="2"/>
    <m/>
    <s v=""/>
    <m/>
    <s v=""/>
    <m/>
    <s v=""/>
    <m/>
    <s v=""/>
    <m/>
    <s v=""/>
    <n v="2"/>
    <n v="2"/>
    <n v="2"/>
    <n v="2"/>
  </r>
  <r>
    <x v="824"/>
    <s v="garisan88301box60pc"/>
    <s v="Garisan 8830 1 box (60 pc)"/>
    <n v="7"/>
    <s v="20 box"/>
    <n v="7"/>
    <m/>
    <s v=""/>
    <m/>
    <s v=""/>
    <m/>
    <s v=""/>
    <m/>
    <s v=""/>
    <m/>
    <s v=""/>
    <n v="7"/>
    <n v="7"/>
    <n v="7"/>
    <n v="7"/>
  </r>
  <r>
    <x v="825"/>
    <s v="garisanbesi30yoeker5030"/>
    <s v="Garisan Besi 30 Yoeker (5030)"/>
    <n v="10"/>
    <s v="50 LSN"/>
    <n v="10"/>
    <m/>
    <s v=""/>
    <m/>
    <s v=""/>
    <m/>
    <s v=""/>
    <m/>
    <s v=""/>
    <m/>
    <s v=""/>
    <n v="10"/>
    <n v="10"/>
    <n v="10"/>
    <n v="10"/>
  </r>
  <r>
    <x v="826"/>
    <s v="garisanbt20cm"/>
    <s v="Garisan BT 20cm"/>
    <n v="0"/>
    <s v="100 LSN"/>
    <n v="2"/>
    <m/>
    <s v=""/>
    <n v="2"/>
    <n v="2"/>
    <m/>
    <s v=""/>
    <m/>
    <s v=""/>
    <m/>
    <s v=""/>
    <n v="0"/>
    <n v="2"/>
    <n v="2"/>
    <n v="2"/>
  </r>
  <r>
    <x v="827"/>
    <s v="garisanbt840"/>
    <s v="Garisan BT 840"/>
    <n v="1"/>
    <s v="60 LSN"/>
    <n v="1"/>
    <m/>
    <s v=""/>
    <m/>
    <s v=""/>
    <m/>
    <s v=""/>
    <m/>
    <s v=""/>
    <m/>
    <s v=""/>
    <n v="1"/>
    <n v="1"/>
    <n v="1"/>
    <n v="1"/>
  </r>
  <r>
    <x v="828"/>
    <s v="garisanbusur3.12tp"/>
    <s v="Garisan Busur 3.1/2 Tp"/>
    <n v="0"/>
    <s v="1500 LSN"/>
    <n v="1"/>
    <m/>
    <s v=""/>
    <n v="1"/>
    <n v="1"/>
    <m/>
    <s v=""/>
    <m/>
    <s v=""/>
    <m/>
    <s v=""/>
    <n v="0"/>
    <n v="1"/>
    <n v="1"/>
    <n v="1"/>
  </r>
  <r>
    <x v="829"/>
    <s v="garisanbusurno.4tebal"/>
    <s v="Garisan busur No.4 Tebal"/>
    <n v="0"/>
    <s v="480 LSN"/>
    <n v="1"/>
    <m/>
    <s v=""/>
    <n v="1"/>
    <n v="1"/>
    <m/>
    <s v=""/>
    <m/>
    <s v=""/>
    <m/>
    <s v=""/>
    <n v="0"/>
    <n v="1"/>
    <n v="1"/>
    <n v="1"/>
  </r>
  <r>
    <x v="830"/>
    <s v="garisanfj201115cmsablon4pc24"/>
    <s v="Garisan Fj 2011/15cm Sablon 4PC (24)"/>
    <n v="1"/>
    <s v="24 box"/>
    <n v="1"/>
    <m/>
    <s v=""/>
    <m/>
    <s v=""/>
    <m/>
    <s v=""/>
    <m/>
    <s v=""/>
    <m/>
    <s v=""/>
    <n v="1"/>
    <n v="1"/>
    <n v="1"/>
    <n v="1"/>
  </r>
  <r>
    <x v="831"/>
    <s v="garisanfs133148"/>
    <s v="Garisan FS/ 1331 (48)"/>
    <n v="1"/>
    <s v="24 box"/>
    <n v="1"/>
    <m/>
    <s v=""/>
    <m/>
    <s v=""/>
    <m/>
    <s v=""/>
    <m/>
    <s v=""/>
    <m/>
    <s v=""/>
    <n v="1"/>
    <n v="1"/>
    <n v="1"/>
    <n v="1"/>
  </r>
  <r>
    <x v="832"/>
    <s v="garisangasta0731polkadot"/>
    <s v="Garisan gasta 0731 polkadot"/>
    <n v="3"/>
    <s v="100 ls"/>
    <n v="3"/>
    <m/>
    <s v=""/>
    <m/>
    <s v=""/>
    <m/>
    <s v=""/>
    <m/>
    <s v=""/>
    <m/>
    <s v=""/>
    <n v="3"/>
    <n v="3"/>
    <n v="3"/>
    <n v="3"/>
  </r>
  <r>
    <x v="833"/>
    <s v="garisangasta0732"/>
    <s v="Garisan gasta 0732"/>
    <n v="8"/>
    <s v="100 ls"/>
    <n v="8"/>
    <m/>
    <s v=""/>
    <m/>
    <s v=""/>
    <m/>
    <s v=""/>
    <m/>
    <s v=""/>
    <m/>
    <s v=""/>
    <n v="8"/>
    <n v="8"/>
    <n v="8"/>
    <n v="8"/>
  </r>
  <r>
    <x v="834"/>
    <s v="garisangasta0733polkadot"/>
    <s v="Garisan gasta 0733 polkadot"/>
    <n v="3"/>
    <s v="100 ls"/>
    <n v="3"/>
    <m/>
    <s v=""/>
    <m/>
    <s v=""/>
    <m/>
    <s v=""/>
    <m/>
    <s v=""/>
    <m/>
    <s v=""/>
    <n v="3"/>
    <n v="3"/>
    <n v="3"/>
    <n v="3"/>
  </r>
  <r>
    <x v="835"/>
    <s v="garisankayu1m"/>
    <s v="Garisan kayu 1M"/>
    <n v="9"/>
    <s v="100 PCS"/>
    <n v="9"/>
    <m/>
    <s v=""/>
    <m/>
    <s v=""/>
    <m/>
    <s v=""/>
    <m/>
    <s v=""/>
    <m/>
    <s v=""/>
    <n v="9"/>
    <n v="9"/>
    <n v="9"/>
    <n v="9"/>
  </r>
  <r>
    <x v="836"/>
    <s v="garisankj003"/>
    <s v="Garisan Kj 003"/>
    <n v="7"/>
    <s v="300 pc"/>
    <n v="7"/>
    <m/>
    <s v=""/>
    <m/>
    <s v=""/>
    <m/>
    <s v=""/>
    <m/>
    <s v=""/>
    <m/>
    <s v=""/>
    <n v="7"/>
    <n v="7"/>
    <n v="7"/>
    <n v="7"/>
  </r>
  <r>
    <x v="837"/>
    <s v="garisankj012"/>
    <s v="Garisan Kj 012"/>
    <n v="9"/>
    <s v="300 pc"/>
    <n v="9"/>
    <m/>
    <s v=""/>
    <m/>
    <s v=""/>
    <m/>
    <s v=""/>
    <m/>
    <s v=""/>
    <m/>
    <s v=""/>
    <n v="9"/>
    <n v="9"/>
    <n v="9"/>
    <n v="9"/>
  </r>
  <r>
    <x v="838"/>
    <s v="garisankj013"/>
    <s v="Garisan Kj 013"/>
    <n v="1"/>
    <s v="300 pc"/>
    <n v="1"/>
    <m/>
    <s v=""/>
    <m/>
    <s v=""/>
    <m/>
    <s v=""/>
    <m/>
    <s v=""/>
    <m/>
    <s v=""/>
    <n v="1"/>
    <n v="1"/>
    <n v="1"/>
    <n v="1"/>
  </r>
  <r>
    <x v="839"/>
    <s v="garisanrl15rbroller24"/>
    <s v="Garisan RL 15 RB/ Roller (24)"/>
    <n v="5"/>
    <s v="20 box"/>
    <n v="5"/>
    <m/>
    <s v=""/>
    <m/>
    <s v=""/>
    <m/>
    <s v=""/>
    <m/>
    <s v=""/>
    <m/>
    <s v=""/>
    <n v="5"/>
    <n v="5"/>
    <n v="5"/>
    <n v="5"/>
  </r>
  <r>
    <x v="840"/>
    <s v="garisanrl15wd1x36"/>
    <s v="Garisan RL 15 WD (1x36)"/>
    <n v="1"/>
    <s v="20 box"/>
    <n v="1"/>
    <m/>
    <s v=""/>
    <m/>
    <s v=""/>
    <m/>
    <s v=""/>
    <m/>
    <s v=""/>
    <m/>
    <s v=""/>
    <n v="1"/>
    <n v="1"/>
    <n v="1"/>
    <n v="1"/>
  </r>
  <r>
    <x v="841"/>
    <s v="garisanrotary1020josbsr"/>
    <s v="Garisan Rotary 1020 (jos) Bsr"/>
    <n v="27"/>
    <s v="1000 pc"/>
    <n v="27"/>
    <m/>
    <s v=""/>
    <m/>
    <s v=""/>
    <m/>
    <s v=""/>
    <m/>
    <s v=""/>
    <m/>
    <s v=""/>
    <n v="27"/>
    <n v="27"/>
    <n v="27"/>
    <n v="27"/>
  </r>
  <r>
    <x v="842"/>
    <s v="garisanrotary5klg"/>
    <s v="Garisan Rotary 5 klg"/>
    <n v="4"/>
    <s v="1000 pc"/>
    <n v="4"/>
    <m/>
    <s v=""/>
    <m/>
    <s v=""/>
    <m/>
    <s v=""/>
    <m/>
    <s v=""/>
    <m/>
    <s v=""/>
    <n v="4"/>
    <n v="4"/>
    <n v="4"/>
    <n v="4"/>
  </r>
  <r>
    <x v="843"/>
    <s v="garisanrotary9043"/>
    <s v="Garisan Rotary 9043"/>
    <n v="5"/>
    <s v="2000 pc"/>
    <n v="5"/>
    <m/>
    <s v=""/>
    <m/>
    <s v=""/>
    <m/>
    <s v=""/>
    <m/>
    <s v=""/>
    <m/>
    <s v=""/>
    <n v="5"/>
    <n v="5"/>
    <n v="5"/>
    <n v="5"/>
  </r>
  <r>
    <x v="844"/>
    <s v="garisansablonikan633n324"/>
    <s v="Garisan Sablon ikan 633 N-324"/>
    <n v="2"/>
    <s v="200 ls"/>
    <n v="2"/>
    <m/>
    <s v=""/>
    <m/>
    <s v=""/>
    <m/>
    <s v=""/>
    <m/>
    <s v=""/>
    <m/>
    <s v=""/>
    <n v="2"/>
    <n v="2"/>
    <n v="2"/>
    <n v="2"/>
  </r>
  <r>
    <x v="845"/>
    <s v="garisanset101118cm"/>
    <s v="Garisan set 1011 18cm"/>
    <n v="1"/>
    <s v="1200 pc"/>
    <n v="1"/>
    <m/>
    <s v=""/>
    <m/>
    <s v=""/>
    <m/>
    <s v=""/>
    <m/>
    <s v=""/>
    <m/>
    <s v=""/>
    <n v="1"/>
    <n v="1"/>
    <n v="1"/>
    <n v="1"/>
  </r>
  <r>
    <x v="846"/>
    <s v="garisanset1411"/>
    <s v="Garisan set 1411"/>
    <n v="2"/>
    <n v="800"/>
    <n v="2"/>
    <m/>
    <s v=""/>
    <m/>
    <s v=""/>
    <m/>
    <s v=""/>
    <m/>
    <s v=""/>
    <m/>
    <s v=""/>
    <n v="2"/>
    <n v="2"/>
    <n v="2"/>
    <n v="2"/>
  </r>
  <r>
    <x v="847"/>
    <s v="garisanset15cm815girl30"/>
    <s v="Garisan set 15cm 815 girl (30)"/>
    <n v="4"/>
    <s v="480 set"/>
    <n v="4"/>
    <m/>
    <s v=""/>
    <m/>
    <s v=""/>
    <m/>
    <s v=""/>
    <m/>
    <s v=""/>
    <m/>
    <s v=""/>
    <n v="4"/>
    <n v="4"/>
    <n v="4"/>
    <n v="4"/>
  </r>
  <r>
    <x v="848"/>
    <s v="garisanset2175pvc20cm50"/>
    <s v="Garisan set 2175 PVC 20cm (50)"/>
    <n v="2"/>
    <s v="800 pc"/>
    <n v="2"/>
    <m/>
    <s v=""/>
    <m/>
    <s v=""/>
    <m/>
    <s v=""/>
    <m/>
    <s v=""/>
    <m/>
    <s v=""/>
    <n v="2"/>
    <n v="2"/>
    <n v="2"/>
    <n v="2"/>
  </r>
  <r>
    <x v="849"/>
    <s v="garisanset330cmyencheng"/>
    <s v="Garisan set 3 30cm yencheng"/>
    <n v="1"/>
    <s v="24 ls"/>
    <n v="1"/>
    <m/>
    <s v=""/>
    <m/>
    <s v=""/>
    <m/>
    <s v=""/>
    <m/>
    <s v=""/>
    <m/>
    <s v=""/>
    <n v="1"/>
    <n v="1"/>
    <n v="1"/>
    <n v="1"/>
  </r>
  <r>
    <x v="850"/>
    <s v="garisanset30cm5010m.mousebrbwtpdinosaurus"/>
    <s v="Garisan set 30cm 5010 (M.mouse, Brb, WTP, dinosaurus)"/>
    <n v="7"/>
    <s v="500 pc"/>
    <n v="7"/>
    <m/>
    <s v=""/>
    <m/>
    <s v=""/>
    <m/>
    <s v=""/>
    <m/>
    <s v=""/>
    <m/>
    <s v=""/>
    <n v="7"/>
    <n v="7"/>
    <n v="7"/>
    <n v="7"/>
  </r>
  <r>
    <x v="851"/>
    <s v="garisanset340013019"/>
    <s v="Garisan set 340-01/ 3019"/>
    <n v="7"/>
    <s v="72 ls"/>
    <n v="7"/>
    <m/>
    <s v=""/>
    <m/>
    <s v=""/>
    <m/>
    <s v=""/>
    <m/>
    <s v=""/>
    <m/>
    <s v=""/>
    <n v="7"/>
    <n v="7"/>
    <n v="7"/>
    <n v="7"/>
  </r>
  <r>
    <x v="852"/>
    <s v="garisanset60815cm50"/>
    <s v="Garisan set 608/ 15cm (50)"/>
    <n v="1"/>
    <s v="16 box"/>
    <n v="1"/>
    <m/>
    <s v=""/>
    <m/>
    <s v=""/>
    <m/>
    <s v=""/>
    <m/>
    <s v=""/>
    <m/>
    <s v=""/>
    <n v="1"/>
    <n v="1"/>
    <n v="1"/>
    <n v="1"/>
  </r>
  <r>
    <x v="853"/>
    <s v="garisanset7006blk"/>
    <s v="Garisan set 7006 blk"/>
    <n v="51"/>
    <s v="480 set"/>
    <n v="51"/>
    <m/>
    <s v=""/>
    <m/>
    <s v=""/>
    <m/>
    <s v=""/>
    <m/>
    <s v=""/>
    <m/>
    <s v=""/>
    <n v="51"/>
    <n v="51"/>
    <n v="51"/>
    <n v="51"/>
  </r>
  <r>
    <x v="854"/>
    <s v="garisanset8020"/>
    <s v="Garisan set 8020"/>
    <n v="2"/>
    <s v="576 pc"/>
    <n v="2"/>
    <m/>
    <s v=""/>
    <m/>
    <s v=""/>
    <m/>
    <s v=""/>
    <m/>
    <s v=""/>
    <m/>
    <s v=""/>
    <n v="2"/>
    <n v="2"/>
    <n v="2"/>
    <n v="2"/>
  </r>
  <r>
    <x v="855"/>
    <s v="garisanset818"/>
    <s v="Garisan set 818"/>
    <n v="4"/>
    <s v="800 pc"/>
    <n v="4"/>
    <m/>
    <s v=""/>
    <m/>
    <s v=""/>
    <m/>
    <s v=""/>
    <m/>
    <s v=""/>
    <m/>
    <s v=""/>
    <n v="4"/>
    <n v="4"/>
    <n v="4"/>
    <n v="4"/>
  </r>
  <r>
    <x v="856"/>
    <s v="garisanset825350set"/>
    <s v="Garisan set 8253 (50 set)"/>
    <n v="7"/>
    <s v="800 pc"/>
    <n v="7"/>
    <m/>
    <s v=""/>
    <m/>
    <s v=""/>
    <m/>
    <s v=""/>
    <m/>
    <s v=""/>
    <m/>
    <s v=""/>
    <n v="7"/>
    <n v="7"/>
    <n v="7"/>
    <n v="7"/>
  </r>
  <r>
    <x v="857"/>
    <s v="garisansetcow201660"/>
    <s v="Garisan set Cow 2016 (60)"/>
    <n v="1"/>
    <s v="20 box"/>
    <n v="1"/>
    <m/>
    <s v=""/>
    <m/>
    <s v=""/>
    <m/>
    <s v=""/>
    <m/>
    <s v=""/>
    <m/>
    <s v=""/>
    <n v="1"/>
    <n v="1"/>
    <n v="1"/>
    <n v="1"/>
  </r>
  <r>
    <x v="858"/>
    <s v="garisansetelephant201660"/>
    <s v="Garisan set Elephant 2016 (60)"/>
    <n v="2"/>
    <s v="20 box"/>
    <n v="2"/>
    <m/>
    <s v=""/>
    <m/>
    <s v=""/>
    <m/>
    <s v=""/>
    <m/>
    <s v=""/>
    <m/>
    <s v=""/>
    <n v="2"/>
    <n v="2"/>
    <n v="2"/>
    <n v="2"/>
  </r>
  <r>
    <x v="859"/>
    <s v="garisansetδ9102pony"/>
    <s v="Garisan set Δ 9102 pony"/>
    <n v="1"/>
    <n v="640"/>
    <n v="1"/>
    <m/>
    <s v=""/>
    <m/>
    <s v=""/>
    <m/>
    <s v=""/>
    <m/>
    <s v=""/>
    <m/>
    <s v=""/>
    <n v="1"/>
    <n v="1"/>
    <n v="1"/>
    <n v="1"/>
  </r>
  <r>
    <x v="860"/>
    <s v="garisansireia1101jiyu"/>
    <s v="Garisan Si Rei A 1101 Jiyu"/>
    <n v="5"/>
    <s v="960 set"/>
    <n v="5"/>
    <m/>
    <s v=""/>
    <m/>
    <s v=""/>
    <m/>
    <s v=""/>
    <m/>
    <s v=""/>
    <m/>
    <s v=""/>
    <n v="5"/>
    <n v="5"/>
    <n v="5"/>
    <n v="5"/>
  </r>
  <r>
    <x v="861"/>
    <s v="garisanso7235heartstationery24cmbesi"/>
    <s v="Garisan SO 7235 Heart Stationery 24cm Besi"/>
    <n v="2"/>
    <s v="2400 pc"/>
    <n v="2"/>
    <m/>
    <s v=""/>
    <m/>
    <s v=""/>
    <m/>
    <s v=""/>
    <m/>
    <s v=""/>
    <m/>
    <s v=""/>
    <n v="2"/>
    <n v="2"/>
    <n v="2"/>
    <n v="2"/>
  </r>
  <r>
    <x v="862"/>
    <s v="garisantf1988"/>
    <s v="Garisan TF 1988"/>
    <m/>
    <s v="200 LSN"/>
    <n v="2"/>
    <m/>
    <s v=""/>
    <n v="2"/>
    <n v="2"/>
    <m/>
    <s v=""/>
    <m/>
    <s v=""/>
    <m/>
    <s v=""/>
    <n v="0"/>
    <n v="2"/>
    <n v="2"/>
    <n v="2"/>
  </r>
  <r>
    <x v="863"/>
    <s v="garisantf1989lingkaran"/>
    <s v="Garisan TF 1989 Lingkaran"/>
    <m/>
    <s v="144 LSN"/>
    <n v="1"/>
    <m/>
    <s v=""/>
    <n v="1"/>
    <n v="1"/>
    <m/>
    <s v=""/>
    <m/>
    <s v=""/>
    <m/>
    <s v=""/>
    <n v="0"/>
    <n v="1"/>
    <n v="1"/>
    <n v="1"/>
  </r>
  <r>
    <x v="864"/>
    <s v="garisanumptn50"/>
    <s v="Garisan UMPTN (50)"/>
    <n v="1"/>
    <s v="10000 pc"/>
    <n v="1"/>
    <m/>
    <s v=""/>
    <m/>
    <s v=""/>
    <m/>
    <s v=""/>
    <m/>
    <s v=""/>
    <m/>
    <s v=""/>
    <n v="1"/>
    <n v="1"/>
    <n v="1"/>
    <n v="1"/>
  </r>
  <r>
    <x v="865"/>
    <s v="garisanvc08430cmfaktur"/>
    <s v="Garisan VC 084 30cm Faktur"/>
    <n v="4"/>
    <s v="960 PCS"/>
    <n v="4"/>
    <m/>
    <s v=""/>
    <m/>
    <s v=""/>
    <m/>
    <s v=""/>
    <m/>
    <s v=""/>
    <m/>
    <s v=""/>
    <n v="4"/>
    <n v="4"/>
    <n v="4"/>
    <n v="4"/>
  </r>
  <r>
    <x v="866"/>
    <s v="garisanxd151615cmlentur1x36pr1"/>
    <s v="Garisan XD 1516/ 15cm lentur 1x36 PR (1)"/>
    <n v="11"/>
    <s v="80 box"/>
    <n v="11"/>
    <m/>
    <s v=""/>
    <m/>
    <s v=""/>
    <m/>
    <s v=""/>
    <m/>
    <s v=""/>
    <m/>
    <s v=""/>
    <n v="11"/>
    <n v="11"/>
    <n v="11"/>
    <n v="11"/>
  </r>
  <r>
    <x v="867"/>
    <s v="garisanxt9971x60"/>
    <s v="Garisan XT 997 (1x60)"/>
    <n v="1"/>
    <s v="30 box"/>
    <n v="1"/>
    <m/>
    <s v=""/>
    <m/>
    <s v=""/>
    <m/>
    <s v=""/>
    <m/>
    <s v=""/>
    <m/>
    <s v=""/>
    <n v="1"/>
    <n v="1"/>
    <n v="1"/>
    <n v="1"/>
  </r>
  <r>
    <x v="868"/>
    <s v="garisanys2020"/>
    <s v="Garisan YS 2020"/>
    <n v="9"/>
    <s v="100 ls"/>
    <n v="9"/>
    <m/>
    <s v=""/>
    <m/>
    <s v=""/>
    <m/>
    <s v=""/>
    <m/>
    <s v=""/>
    <m/>
    <s v=""/>
    <n v="9"/>
    <n v="9"/>
    <n v="9"/>
    <n v="9"/>
  </r>
  <r>
    <x v="869"/>
    <s v="garisanys3030"/>
    <s v="Garisan YS 3030"/>
    <n v="4"/>
    <s v="100 ls"/>
    <n v="4"/>
    <m/>
    <s v=""/>
    <m/>
    <s v=""/>
    <m/>
    <s v=""/>
    <m/>
    <s v=""/>
    <m/>
    <s v=""/>
    <n v="4"/>
    <n v="4"/>
    <n v="4"/>
    <n v="4"/>
  </r>
  <r>
    <x v="870"/>
    <s v="giftcardhl847kotakgliter250"/>
    <s v="Gift Card HL-847 Kotak Gliter (250)"/>
    <n v="1"/>
    <s v="100 disp"/>
    <n v="1"/>
    <m/>
    <s v=""/>
    <m/>
    <s v=""/>
    <m/>
    <s v=""/>
    <m/>
    <s v=""/>
    <m/>
    <s v=""/>
    <n v="1"/>
    <n v="1"/>
    <n v="1"/>
    <n v="1"/>
  </r>
  <r>
    <x v="871"/>
    <s v="gkhpdisneygthp1"/>
    <s v="Gk Hp Disney GT Hp 1"/>
    <n v="1"/>
    <s v="120 ls"/>
    <n v="1"/>
    <m/>
    <s v=""/>
    <m/>
    <s v=""/>
    <m/>
    <s v=""/>
    <m/>
    <s v=""/>
    <m/>
    <s v=""/>
    <n v="1"/>
    <n v="1"/>
    <n v="1"/>
    <n v="1"/>
  </r>
  <r>
    <x v="872"/>
    <s v="gliter6128891"/>
    <s v="Gliter 612 (8891)"/>
    <n v="9"/>
    <s v="288 pc"/>
    <n v="9"/>
    <m/>
    <s v=""/>
    <m/>
    <s v=""/>
    <m/>
    <s v=""/>
    <m/>
    <s v=""/>
    <m/>
    <s v=""/>
    <n v="9"/>
    <n v="9"/>
    <n v="9"/>
    <n v="9"/>
  </r>
  <r>
    <x v="873"/>
    <s v="gliter806"/>
    <s v="Gliter 806"/>
    <n v="4"/>
    <n v="288"/>
    <n v="4"/>
    <m/>
    <s v=""/>
    <m/>
    <s v=""/>
    <m/>
    <s v=""/>
    <m/>
    <s v=""/>
    <m/>
    <s v=""/>
    <n v="4"/>
    <n v="4"/>
    <n v="4"/>
    <n v="4"/>
  </r>
  <r>
    <x v="874"/>
    <s v="gliter91069006"/>
    <s v="Gliter 9106/ 9006"/>
    <n v="18"/>
    <s v="288 Renteng"/>
    <n v="18"/>
    <m/>
    <s v=""/>
    <m/>
    <s v=""/>
    <m/>
    <s v=""/>
    <m/>
    <s v=""/>
    <m/>
    <s v=""/>
    <n v="18"/>
    <n v="18"/>
    <n v="18"/>
    <n v="18"/>
  </r>
  <r>
    <x v="875"/>
    <s v="glitercg88912metalik"/>
    <s v="Gliter CG 8891-2 metalik"/>
    <n v="4"/>
    <s v="288 rtg"/>
    <n v="4"/>
    <m/>
    <s v=""/>
    <m/>
    <s v=""/>
    <m/>
    <s v=""/>
    <m/>
    <s v=""/>
    <m/>
    <s v=""/>
    <n v="4"/>
    <n v="4"/>
    <n v="4"/>
    <n v="4"/>
  </r>
  <r>
    <x v="876"/>
    <s v="glitercg88913emas"/>
    <s v="Gliter CG 8891-3 emas"/>
    <n v="1"/>
    <s v="288 rtg"/>
    <n v="1"/>
    <m/>
    <s v=""/>
    <m/>
    <s v=""/>
    <m/>
    <s v=""/>
    <m/>
    <s v=""/>
    <m/>
    <s v=""/>
    <n v="1"/>
    <n v="1"/>
    <n v="1"/>
    <n v="1"/>
  </r>
  <r>
    <x v="877"/>
    <s v="gliterg816metallik"/>
    <s v="Gliter G 816 metallik"/>
    <n v="5"/>
    <s v="288 pc"/>
    <n v="5"/>
    <m/>
    <s v=""/>
    <m/>
    <s v=""/>
    <m/>
    <s v=""/>
    <m/>
    <s v=""/>
    <m/>
    <s v=""/>
    <n v="5"/>
    <n v="5"/>
    <n v="5"/>
    <n v="5"/>
  </r>
  <r>
    <x v="878"/>
    <s v="gliterglue88914"/>
    <s v="Gliter glue 8891-4"/>
    <n v="11"/>
    <n v="288"/>
    <n v="11"/>
    <m/>
    <s v=""/>
    <m/>
    <s v=""/>
    <m/>
    <s v=""/>
    <m/>
    <s v=""/>
    <m/>
    <s v=""/>
    <n v="11"/>
    <n v="11"/>
    <n v="11"/>
    <n v="11"/>
  </r>
  <r>
    <x v="879"/>
    <s v="gliterglue88915"/>
    <s v="Gliter glue 8891-5"/>
    <n v="7"/>
    <s v="288 pc"/>
    <n v="7"/>
    <m/>
    <s v=""/>
    <m/>
    <s v=""/>
    <m/>
    <s v=""/>
    <m/>
    <s v=""/>
    <m/>
    <s v=""/>
    <n v="7"/>
    <n v="7"/>
    <n v="7"/>
    <n v="7"/>
  </r>
  <r>
    <x v="880"/>
    <s v="gliterglue88916pelangi"/>
    <s v="Gliter glue 8891-6 (pelangi)"/>
    <n v="4"/>
    <n v="288"/>
    <n v="4"/>
    <m/>
    <s v=""/>
    <m/>
    <s v=""/>
    <m/>
    <s v=""/>
    <m/>
    <s v=""/>
    <m/>
    <s v=""/>
    <n v="4"/>
    <n v="4"/>
    <n v="4"/>
    <n v="4"/>
  </r>
  <r>
    <x v="881"/>
    <s v="gliterjbs0031"/>
    <s v="Gliter JBS 003(1)"/>
    <n v="1"/>
    <n v="288"/>
    <n v="1"/>
    <m/>
    <s v=""/>
    <m/>
    <s v=""/>
    <m/>
    <s v=""/>
    <m/>
    <s v=""/>
    <m/>
    <s v=""/>
    <n v="1"/>
    <n v="1"/>
    <n v="1"/>
    <n v="1"/>
  </r>
  <r>
    <x v="882"/>
    <s v="gliterjbs004"/>
    <s v="Gliter JBS 004"/>
    <n v="1"/>
    <s v="288 renteng"/>
    <n v="1"/>
    <m/>
    <s v=""/>
    <m/>
    <s v=""/>
    <m/>
    <s v=""/>
    <m/>
    <s v=""/>
    <m/>
    <s v=""/>
    <n v="1"/>
    <n v="1"/>
    <n v="1"/>
    <n v="1"/>
  </r>
  <r>
    <x v="883"/>
    <s v="glitermetalikcampur"/>
    <s v="Gliter metalik campur"/>
    <n v="8"/>
    <s v="288 renteng"/>
    <n v="8"/>
    <m/>
    <s v=""/>
    <m/>
    <s v=""/>
    <m/>
    <s v=""/>
    <m/>
    <s v=""/>
    <m/>
    <s v=""/>
    <n v="8"/>
    <n v="8"/>
    <n v="8"/>
    <n v="8"/>
  </r>
  <r>
    <x v="884"/>
    <s v="gliterpolos"/>
    <s v="Gliter polos"/>
    <n v="8"/>
    <n v="288"/>
    <n v="8"/>
    <m/>
    <s v=""/>
    <m/>
    <s v=""/>
    <m/>
    <s v=""/>
    <m/>
    <s v=""/>
    <m/>
    <s v=""/>
    <n v="8"/>
    <n v="8"/>
    <n v="8"/>
    <n v="8"/>
  </r>
  <r>
    <x v="885"/>
    <s v="gliterpowder15grcc888"/>
    <s v="Gliter powder 15gr CC888"/>
    <n v="20"/>
    <s v="576 pc"/>
    <n v="20"/>
    <m/>
    <s v=""/>
    <m/>
    <s v=""/>
    <m/>
    <s v=""/>
    <m/>
    <s v=""/>
    <m/>
    <s v=""/>
    <n v="20"/>
    <n v="20"/>
    <n v="20"/>
    <n v="20"/>
  </r>
  <r>
    <x v="886"/>
    <s v="gliterpvc1288917"/>
    <s v="Gliter PVC 12 (8891-7)"/>
    <n v="43"/>
    <s v="96 ls"/>
    <n v="43"/>
    <m/>
    <s v=""/>
    <m/>
    <s v=""/>
    <m/>
    <s v=""/>
    <m/>
    <s v=""/>
    <m/>
    <s v=""/>
    <n v="43"/>
    <n v="43"/>
    <n v="43"/>
    <n v="43"/>
  </r>
  <r>
    <x v="887"/>
    <s v="glitertabungphs"/>
    <s v="Gliter tabung PHS"/>
    <n v="14"/>
    <n v="288"/>
    <n v="14"/>
    <m/>
    <s v=""/>
    <m/>
    <s v=""/>
    <m/>
    <s v=""/>
    <m/>
    <s v=""/>
    <m/>
    <s v=""/>
    <n v="14"/>
    <n v="14"/>
    <n v="14"/>
    <n v="14"/>
  </r>
  <r>
    <x v="888"/>
    <s v="glittergf32"/>
    <s v="Glitter GF 32"/>
    <n v="29"/>
    <s v="96 pc"/>
    <n v="29"/>
    <m/>
    <s v=""/>
    <m/>
    <s v=""/>
    <m/>
    <s v=""/>
    <m/>
    <s v=""/>
    <m/>
    <s v=""/>
    <n v="29"/>
    <n v="29"/>
    <n v="29"/>
    <n v="29"/>
  </r>
  <r>
    <x v="889"/>
    <s v="guntackers2308"/>
    <s v="Gun Tacker S 2308"/>
    <n v="1"/>
    <s v="48 pc"/>
    <n v="1"/>
    <m/>
    <s v=""/>
    <m/>
    <s v=""/>
    <m/>
    <s v=""/>
    <m/>
    <s v=""/>
    <m/>
    <s v=""/>
    <n v="1"/>
    <n v="1"/>
    <n v="1"/>
    <n v="1"/>
  </r>
  <r>
    <x v="890"/>
    <s v="gunting206j1cola"/>
    <s v="Gunting 206j-1 cola"/>
    <n v="1"/>
    <s v="1200 pc"/>
    <n v="1"/>
    <m/>
    <s v=""/>
    <m/>
    <s v=""/>
    <m/>
    <s v=""/>
    <m/>
    <s v=""/>
    <m/>
    <s v=""/>
    <n v="1"/>
    <n v="1"/>
    <n v="1"/>
    <n v="1"/>
  </r>
  <r>
    <x v="891"/>
    <s v="gunting206j2kmas"/>
    <s v="Gunting 206j-2 k mas"/>
    <n v="2"/>
    <s v="1200 pc"/>
    <n v="2"/>
    <m/>
    <s v=""/>
    <m/>
    <s v=""/>
    <m/>
    <s v=""/>
    <m/>
    <s v=""/>
    <m/>
    <s v=""/>
    <n v="2"/>
    <n v="2"/>
    <n v="2"/>
    <n v="2"/>
  </r>
  <r>
    <x v="892"/>
    <s v="gunting304j1kecil"/>
    <s v="Gunting 304j-1 kecil"/>
    <n v="3"/>
    <s v="1200 pc"/>
    <n v="3"/>
    <m/>
    <s v=""/>
    <m/>
    <s v=""/>
    <m/>
    <s v=""/>
    <m/>
    <s v=""/>
    <m/>
    <s v=""/>
    <n v="3"/>
    <n v="3"/>
    <n v="3"/>
    <n v="3"/>
  </r>
  <r>
    <x v="893"/>
    <s v="gunting304j2kmas"/>
    <s v="Gunting 304j-2 k mas"/>
    <n v="3"/>
    <s v="1200 pc"/>
    <n v="3"/>
    <m/>
    <s v=""/>
    <m/>
    <s v=""/>
    <m/>
    <s v=""/>
    <m/>
    <s v=""/>
    <m/>
    <s v=""/>
    <n v="3"/>
    <n v="3"/>
    <n v="3"/>
    <n v="3"/>
  </r>
  <r>
    <x v="894"/>
    <s v="guntingdavisdul6"/>
    <s v="Gunting Davis DuL (6)"/>
    <n v="2"/>
    <s v="50 ls"/>
    <n v="2"/>
    <m/>
    <s v=""/>
    <m/>
    <s v=""/>
    <m/>
    <s v=""/>
    <m/>
    <s v=""/>
    <m/>
    <s v=""/>
    <n v="2"/>
    <n v="2"/>
    <n v="2"/>
    <n v="2"/>
  </r>
  <r>
    <x v="895"/>
    <s v="guntingdavism"/>
    <s v="Gunting Davis M"/>
    <n v="1"/>
    <s v="50 ls"/>
    <n v="1"/>
    <m/>
    <s v=""/>
    <m/>
    <s v=""/>
    <m/>
    <s v=""/>
    <m/>
    <s v=""/>
    <m/>
    <s v=""/>
    <n v="1"/>
    <n v="1"/>
    <n v="1"/>
    <n v="1"/>
  </r>
  <r>
    <x v="896"/>
    <s v="guntinggunindooss"/>
    <s v="Gunting Gunindo OSS"/>
    <n v="2"/>
    <s v="60 LSN"/>
    <n v="1"/>
    <m/>
    <s v=""/>
    <n v="1"/>
    <n v="-1"/>
    <m/>
    <s v=""/>
    <m/>
    <s v=""/>
    <m/>
    <s v=""/>
    <n v="2"/>
    <n v="1"/>
    <n v="1"/>
    <n v="1"/>
  </r>
  <r>
    <x v="897"/>
    <s v="guntinght707t"/>
    <s v="Gunting HT 707 T"/>
    <n v="2"/>
    <s v="30 ls"/>
    <n v="2"/>
    <m/>
    <s v=""/>
    <m/>
    <s v=""/>
    <m/>
    <s v=""/>
    <m/>
    <s v=""/>
    <m/>
    <s v=""/>
    <n v="2"/>
    <n v="2"/>
    <n v="2"/>
    <n v="2"/>
  </r>
  <r>
    <x v="898"/>
    <s v="guntingidealk100"/>
    <s v="Gunting Ideal K 100"/>
    <n v="7"/>
    <s v="48 ls"/>
    <n v="7"/>
    <m/>
    <s v=""/>
    <m/>
    <s v=""/>
    <m/>
    <s v=""/>
    <m/>
    <s v=""/>
    <m/>
    <s v=""/>
    <n v="7"/>
    <n v="7"/>
    <n v="7"/>
    <n v="7"/>
  </r>
  <r>
    <x v="899"/>
    <s v="guntingidealk200"/>
    <s v="Gunting Ideal K 200"/>
    <n v="14"/>
    <s v="48 ls"/>
    <n v="14"/>
    <m/>
    <s v=""/>
    <m/>
    <s v=""/>
    <m/>
    <s v=""/>
    <m/>
    <s v=""/>
    <m/>
    <s v=""/>
    <n v="14"/>
    <n v="14"/>
    <n v="14"/>
    <n v="14"/>
  </r>
  <r>
    <x v="900"/>
    <s v="guntingidealk300"/>
    <s v="Gunting Ideal K 300"/>
    <n v="12"/>
    <s v="24 LSN"/>
    <n v="12"/>
    <m/>
    <s v=""/>
    <m/>
    <s v=""/>
    <m/>
    <s v=""/>
    <m/>
    <s v=""/>
    <m/>
    <s v=""/>
    <n v="12"/>
    <n v="12"/>
    <n v="12"/>
    <n v="12"/>
  </r>
  <r>
    <x v="901"/>
    <s v="guntingidealk400"/>
    <s v="Gunting Ideal K 400"/>
    <n v="2"/>
    <s v="24 ls"/>
    <n v="2"/>
    <m/>
    <s v=""/>
    <m/>
    <s v=""/>
    <m/>
    <s v=""/>
    <m/>
    <s v=""/>
    <m/>
    <s v=""/>
    <n v="2"/>
    <n v="2"/>
    <n v="2"/>
    <n v="2"/>
  </r>
  <r>
    <x v="902"/>
    <s v="guntingidealk500"/>
    <s v="Gunting Ideal K 500"/>
    <n v="12"/>
    <s v="20 LSN"/>
    <n v="12"/>
    <m/>
    <s v=""/>
    <m/>
    <s v=""/>
    <m/>
    <s v=""/>
    <m/>
    <s v=""/>
    <m/>
    <s v=""/>
    <n v="12"/>
    <n v="12"/>
    <n v="12"/>
    <n v="12"/>
  </r>
  <r>
    <x v="903"/>
    <s v="guntinginficosc100blk"/>
    <s v="Gunting Infico SC 100 blk"/>
    <n v="3"/>
    <s v="30 ls"/>
    <n v="3"/>
    <m/>
    <s v=""/>
    <m/>
    <s v=""/>
    <m/>
    <s v=""/>
    <m/>
    <s v=""/>
    <m/>
    <s v=""/>
    <n v="3"/>
    <n v="3"/>
    <n v="3"/>
    <n v="3"/>
  </r>
  <r>
    <x v="904"/>
    <s v="guntinginficosc40"/>
    <s v="Gunting Infico SC 40"/>
    <n v="6"/>
    <s v="40 ls"/>
    <n v="6"/>
    <m/>
    <s v=""/>
    <m/>
    <s v=""/>
    <m/>
    <s v=""/>
    <m/>
    <s v=""/>
    <m/>
    <s v=""/>
    <n v="6"/>
    <n v="6"/>
    <n v="6"/>
    <n v="6"/>
  </r>
  <r>
    <x v="905"/>
    <s v="guntinginficosc50"/>
    <s v="Gunting Infico SC 50"/>
    <n v="13"/>
    <s v="40 ls"/>
    <n v="12"/>
    <n v="12"/>
    <n v="-1"/>
    <m/>
    <s v=""/>
    <m/>
    <s v=""/>
    <m/>
    <s v=""/>
    <m/>
    <s v=""/>
    <n v="12"/>
    <n v="12"/>
    <n v="12"/>
    <n v="12"/>
  </r>
  <r>
    <x v="906"/>
    <s v="guntingjuniorj100"/>
    <s v="Gunting Junior J 100"/>
    <n v="7"/>
    <s v="48 ls"/>
    <n v="7"/>
    <m/>
    <s v=""/>
    <m/>
    <s v=""/>
    <m/>
    <s v=""/>
    <m/>
    <s v=""/>
    <m/>
    <s v=""/>
    <n v="7"/>
    <n v="7"/>
    <n v="7"/>
    <n v="7"/>
  </r>
  <r>
    <x v="907"/>
    <s v="guntingjuniorj200"/>
    <s v="Gunting Junior J 200"/>
    <n v="5"/>
    <s v="48 LSN"/>
    <n v="5"/>
    <m/>
    <s v=""/>
    <m/>
    <s v=""/>
    <m/>
    <s v=""/>
    <m/>
    <s v=""/>
    <m/>
    <s v=""/>
    <n v="5"/>
    <n v="5"/>
    <n v="5"/>
    <n v="5"/>
  </r>
  <r>
    <x v="908"/>
    <s v="guntingjuniorj300"/>
    <s v="Gunting Junior J 300"/>
    <n v="11"/>
    <s v="24 LSN"/>
    <n v="11"/>
    <m/>
    <s v=""/>
    <m/>
    <s v=""/>
    <m/>
    <s v=""/>
    <m/>
    <s v=""/>
    <m/>
    <s v=""/>
    <n v="11"/>
    <n v="11"/>
    <n v="11"/>
    <n v="11"/>
  </r>
  <r>
    <x v="909"/>
    <s v="guntingjuniorj400"/>
    <s v="Gunting Junior J 400"/>
    <n v="6"/>
    <s v="24 LSN"/>
    <n v="6"/>
    <m/>
    <s v=""/>
    <m/>
    <s v=""/>
    <m/>
    <s v=""/>
    <m/>
    <s v=""/>
    <m/>
    <s v=""/>
    <n v="6"/>
    <n v="6"/>
    <n v="6"/>
    <n v="6"/>
  </r>
  <r>
    <x v="910"/>
    <s v="guntingjuniorj500"/>
    <s v="Gunting Junior J 500"/>
    <n v="12"/>
    <s v="20 LSN"/>
    <n v="12"/>
    <m/>
    <s v=""/>
    <m/>
    <s v=""/>
    <m/>
    <s v=""/>
    <m/>
    <s v=""/>
    <m/>
    <s v=""/>
    <n v="12"/>
    <n v="12"/>
    <n v="12"/>
    <n v="12"/>
  </r>
  <r>
    <x v="911"/>
    <s v="guntingkaibo"/>
    <s v="Gunting Kaibo"/>
    <n v="3"/>
    <s v="738 PCS"/>
    <n v="3"/>
    <m/>
    <s v=""/>
    <m/>
    <s v=""/>
    <m/>
    <s v=""/>
    <m/>
    <s v=""/>
    <m/>
    <s v=""/>
    <n v="3"/>
    <n v="3"/>
    <n v="3"/>
    <n v="3"/>
  </r>
  <r>
    <x v="912"/>
    <s v="guntingksc401bc4pc"/>
    <s v="Gunting KS-C 401 BC (4 pc)"/>
    <n v="3"/>
    <s v="12 box"/>
    <n v="3"/>
    <m/>
    <s v=""/>
    <m/>
    <s v=""/>
    <m/>
    <s v=""/>
    <m/>
    <s v=""/>
    <m/>
    <s v=""/>
    <n v="3"/>
    <n v="3"/>
    <n v="3"/>
    <n v="3"/>
  </r>
  <r>
    <x v="913"/>
    <s v="guntingkuku777h211b"/>
    <s v="Gunting kuku 777 H 211 B"/>
    <n v="37"/>
    <s v="50 ls"/>
    <n v="37"/>
    <m/>
    <s v=""/>
    <m/>
    <s v=""/>
    <m/>
    <s v=""/>
    <m/>
    <s v=""/>
    <m/>
    <s v=""/>
    <n v="37"/>
    <n v="37"/>
    <n v="37"/>
    <n v="37"/>
  </r>
  <r>
    <x v="914"/>
    <s v="guntingkuku9macam"/>
    <s v="Gunting Kuku 9 macam"/>
    <n v="1"/>
    <s v="100 ls"/>
    <n v="1"/>
    <m/>
    <s v=""/>
    <m/>
    <s v=""/>
    <m/>
    <s v=""/>
    <m/>
    <s v=""/>
    <m/>
    <s v=""/>
    <n v="1"/>
    <n v="1"/>
    <n v="1"/>
    <n v="1"/>
  </r>
  <r>
    <x v="915"/>
    <s v="guntingkukugum010"/>
    <s v="Gunting Kuku gum 010"/>
    <n v="4"/>
    <s v="720 pc"/>
    <n v="4"/>
    <m/>
    <s v=""/>
    <m/>
    <s v=""/>
    <m/>
    <s v=""/>
    <m/>
    <s v=""/>
    <m/>
    <s v=""/>
    <n v="4"/>
    <n v="4"/>
    <n v="4"/>
    <n v="4"/>
  </r>
  <r>
    <x v="916"/>
    <s v="guntingkukupolos602"/>
    <s v="Gunting Kuku polos 602"/>
    <n v="3"/>
    <s v="100 ls"/>
    <n v="3"/>
    <m/>
    <s v=""/>
    <m/>
    <s v=""/>
    <m/>
    <s v=""/>
    <m/>
    <s v=""/>
    <m/>
    <s v=""/>
    <n v="3"/>
    <n v="3"/>
    <n v="3"/>
    <n v="3"/>
  </r>
  <r>
    <x v="917"/>
    <s v="guntingkukuvanartf1"/>
    <s v="Gunting Kuku Van Art F1"/>
    <n v="16"/>
    <s v="100 ls"/>
    <n v="16"/>
    <m/>
    <s v=""/>
    <m/>
    <s v=""/>
    <m/>
    <s v=""/>
    <m/>
    <s v=""/>
    <m/>
    <s v=""/>
    <n v="16"/>
    <n v="16"/>
    <n v="16"/>
    <n v="16"/>
  </r>
  <r>
    <x v="918"/>
    <s v="guntingkukuvanartf2"/>
    <s v="Gunting Kuku Van Art F2"/>
    <n v="15"/>
    <s v="100 ls"/>
    <n v="15"/>
    <m/>
    <s v=""/>
    <m/>
    <s v=""/>
    <m/>
    <s v=""/>
    <m/>
    <s v=""/>
    <m/>
    <s v=""/>
    <n v="15"/>
    <n v="15"/>
    <n v="15"/>
    <n v="15"/>
  </r>
  <r>
    <x v="919"/>
    <s v="guntingkukuvanartf3"/>
    <s v="Gunting Kuku Van Art F3"/>
    <n v="15"/>
    <s v="100 ls"/>
    <n v="15"/>
    <m/>
    <s v=""/>
    <m/>
    <s v=""/>
    <m/>
    <s v=""/>
    <m/>
    <s v=""/>
    <m/>
    <s v=""/>
    <n v="15"/>
    <n v="15"/>
    <n v="15"/>
    <n v="15"/>
  </r>
  <r>
    <x v="920"/>
    <s v="guntingkukuvanartf4"/>
    <s v="Gunting Kuku Van Art F4"/>
    <n v="14"/>
    <s v="100 ls"/>
    <n v="14"/>
    <m/>
    <s v=""/>
    <m/>
    <s v=""/>
    <m/>
    <s v=""/>
    <m/>
    <s v=""/>
    <m/>
    <s v=""/>
    <n v="14"/>
    <n v="14"/>
    <n v="14"/>
    <n v="14"/>
  </r>
  <r>
    <x v="921"/>
    <s v="guntingkukuvancogk605"/>
    <s v="Gunting Kuku Vanco GK 605"/>
    <n v="2"/>
    <s v="50 ls"/>
    <n v="2"/>
    <m/>
    <s v=""/>
    <m/>
    <s v=""/>
    <m/>
    <s v=""/>
    <m/>
    <s v=""/>
    <m/>
    <s v=""/>
    <n v="2"/>
    <n v="2"/>
    <n v="2"/>
    <n v="2"/>
  </r>
  <r>
    <x v="922"/>
    <s v="guntinglipatbesarl"/>
    <s v="Gunting lipat Besar (L)"/>
    <n v="2"/>
    <s v="50 ls"/>
    <n v="2"/>
    <m/>
    <s v=""/>
    <m/>
    <s v=""/>
    <m/>
    <s v=""/>
    <m/>
    <s v=""/>
    <m/>
    <s v=""/>
    <n v="2"/>
    <n v="2"/>
    <n v="2"/>
    <n v="2"/>
  </r>
  <r>
    <x v="923"/>
    <s v="guntinglipathts"/>
    <s v="Gunting lipat ht S"/>
    <n v="4"/>
    <s v="100 ls"/>
    <n v="4"/>
    <m/>
    <s v=""/>
    <m/>
    <s v=""/>
    <m/>
    <s v=""/>
    <m/>
    <s v=""/>
    <m/>
    <s v=""/>
    <n v="4"/>
    <n v="4"/>
    <n v="4"/>
    <n v="4"/>
  </r>
  <r>
    <x v="924"/>
    <s v="guntingprimass01"/>
    <s v="Gunting prima SS-01"/>
    <n v="3"/>
    <s v="60 ls"/>
    <n v="3"/>
    <m/>
    <s v=""/>
    <m/>
    <s v=""/>
    <m/>
    <s v=""/>
    <m/>
    <s v=""/>
    <m/>
    <s v=""/>
    <n v="3"/>
    <n v="3"/>
    <n v="3"/>
    <n v="3"/>
  </r>
  <r>
    <x v="925"/>
    <s v="guntingrambutt826"/>
    <s v="Gunting Rambut T 826"/>
    <n v="6"/>
    <s v="600 pc"/>
    <n v="6"/>
    <m/>
    <s v=""/>
    <m/>
    <s v=""/>
    <m/>
    <s v=""/>
    <m/>
    <s v=""/>
    <m/>
    <s v=""/>
    <n v="6"/>
    <n v="6"/>
    <n v="6"/>
    <n v="6"/>
  </r>
  <r>
    <x v="926"/>
    <s v="guntingrambuttg690"/>
    <s v="Gunting Rambut TG 690"/>
    <n v="1"/>
    <s v="600 pc"/>
    <n v="1"/>
    <m/>
    <s v=""/>
    <m/>
    <s v=""/>
    <m/>
    <s v=""/>
    <m/>
    <s v=""/>
    <m/>
    <s v=""/>
    <n v="1"/>
    <n v="1"/>
    <n v="1"/>
    <n v="1"/>
  </r>
  <r>
    <x v="927"/>
    <s v="guntingsc165"/>
    <s v="Gunting SC 165"/>
    <n v="6"/>
    <s v="20 ls"/>
    <n v="6"/>
    <m/>
    <s v=""/>
    <m/>
    <s v=""/>
    <m/>
    <s v=""/>
    <m/>
    <s v=""/>
    <m/>
    <s v=""/>
    <n v="6"/>
    <n v="6"/>
    <n v="6"/>
    <n v="6"/>
  </r>
  <r>
    <x v="928"/>
    <s v="guntingsetsc826"/>
    <s v="Gunting set SC-826"/>
    <n v="5"/>
    <s v="816 pc"/>
    <n v="5"/>
    <m/>
    <s v=""/>
    <m/>
    <s v=""/>
    <m/>
    <s v=""/>
    <m/>
    <s v=""/>
    <m/>
    <s v=""/>
    <n v="5"/>
    <n v="5"/>
    <n v="5"/>
    <n v="5"/>
  </r>
  <r>
    <x v="929"/>
    <s v="guntingsh2302plstmini1x52"/>
    <s v="Gunting SH-2302 plst mini 1x52"/>
    <n v="5"/>
    <s v="12 box"/>
    <n v="5"/>
    <m/>
    <s v=""/>
    <m/>
    <s v=""/>
    <m/>
    <s v=""/>
    <m/>
    <s v=""/>
    <m/>
    <s v=""/>
    <n v="5"/>
    <n v="5"/>
    <n v="5"/>
    <n v="5"/>
  </r>
  <r>
    <x v="930"/>
    <s v="guntingsistermflmix"/>
    <s v="Gunting sister MFL mix"/>
    <n v="5"/>
    <s v="20 ls"/>
    <n v="5"/>
    <m/>
    <s v=""/>
    <m/>
    <s v=""/>
    <m/>
    <s v=""/>
    <m/>
    <s v=""/>
    <m/>
    <s v=""/>
    <n v="5"/>
    <n v="5"/>
    <n v="5"/>
    <n v="5"/>
  </r>
  <r>
    <x v="931"/>
    <s v="guntingsistermfm"/>
    <s v="Gunting sister MFM"/>
    <n v="1"/>
    <s v="30 ls"/>
    <n v="1"/>
    <m/>
    <s v=""/>
    <m/>
    <s v=""/>
    <m/>
    <s v=""/>
    <m/>
    <s v=""/>
    <m/>
    <s v=""/>
    <n v="1"/>
    <n v="1"/>
    <n v="1"/>
    <n v="1"/>
  </r>
  <r>
    <x v="932"/>
    <s v="guntingtrendllatas"/>
    <s v="Gunting Trend LL (ATAS)"/>
    <n v="5"/>
    <s v="60 ls"/>
    <n v="5"/>
    <m/>
    <s v=""/>
    <m/>
    <s v=""/>
    <m/>
    <s v=""/>
    <m/>
    <s v=""/>
    <m/>
    <s v=""/>
    <n v="5"/>
    <n v="5"/>
    <n v="5"/>
    <n v="5"/>
  </r>
  <r>
    <x v="933"/>
    <s v="guntingtrendss"/>
    <s v="Gunting Trend SS"/>
    <n v="16"/>
    <s v="60 ls"/>
    <n v="16"/>
    <m/>
    <s v=""/>
    <m/>
    <s v=""/>
    <m/>
    <s v=""/>
    <m/>
    <s v=""/>
    <m/>
    <s v=""/>
    <n v="16"/>
    <n v="16"/>
    <n v="16"/>
    <n v="16"/>
  </r>
  <r>
    <x v="934"/>
    <s v="handcountercompas999"/>
    <s v="Hand Counter Compas 999"/>
    <n v="1"/>
    <s v="240 pc"/>
    <n v="1"/>
    <m/>
    <s v=""/>
    <m/>
    <s v=""/>
    <m/>
    <s v=""/>
    <m/>
    <s v=""/>
    <m/>
    <s v=""/>
    <n v="1"/>
    <n v="1"/>
    <n v="1"/>
    <n v="1"/>
  </r>
  <r>
    <x v="935"/>
    <s v="idcard61224+tali24b"/>
    <s v="ID Card 612 (24)/ + Tali(24) B"/>
    <n v="44"/>
    <n v="2000"/>
    <n v="44"/>
    <m/>
    <s v=""/>
    <m/>
    <s v=""/>
    <m/>
    <s v=""/>
    <m/>
    <s v=""/>
    <m/>
    <s v=""/>
    <n v="44"/>
    <n v="44"/>
    <n v="44"/>
    <n v="44"/>
  </r>
  <r>
    <x v="936"/>
    <s v="idcard61224+tali24birutua"/>
    <s v="ID Card 612 (24)/ + Tali(24) Biru Tua"/>
    <n v="42"/>
    <n v="2000"/>
    <n v="42"/>
    <m/>
    <s v=""/>
    <m/>
    <s v=""/>
    <m/>
    <s v=""/>
    <m/>
    <s v=""/>
    <m/>
    <s v=""/>
    <n v="42"/>
    <n v="42"/>
    <n v="42"/>
    <n v="42"/>
  </r>
  <r>
    <x v="937"/>
    <s v="idcard61224+tali24k"/>
    <s v="ID Card 612 (24)/ + Tali(24) K"/>
    <n v="44"/>
    <n v="2000"/>
    <n v="44"/>
    <m/>
    <s v=""/>
    <m/>
    <s v=""/>
    <m/>
    <s v=""/>
    <m/>
    <s v=""/>
    <m/>
    <s v=""/>
    <n v="44"/>
    <n v="44"/>
    <n v="44"/>
    <n v="44"/>
  </r>
  <r>
    <x v="938"/>
    <s v="idcard61224+tali24m"/>
    <s v="ID Card 612 (24)/ + Tali(24) M"/>
    <n v="45"/>
    <n v="2000"/>
    <n v="45"/>
    <m/>
    <s v=""/>
    <m/>
    <s v=""/>
    <m/>
    <s v=""/>
    <m/>
    <s v=""/>
    <m/>
    <s v=""/>
    <n v="45"/>
    <n v="45"/>
    <n v="45"/>
    <n v="45"/>
  </r>
  <r>
    <x v="939"/>
    <s v="idcard61224+tali24orange"/>
    <s v="ID Card 612 (24)/ + Tali(24) Orange"/>
    <n v="43"/>
    <n v="2000"/>
    <n v="43"/>
    <m/>
    <s v=""/>
    <m/>
    <s v=""/>
    <m/>
    <s v=""/>
    <m/>
    <s v=""/>
    <m/>
    <s v=""/>
    <n v="43"/>
    <n v="43"/>
    <n v="43"/>
    <n v="43"/>
  </r>
  <r>
    <x v="940"/>
    <s v="idcard61224+tali24pink"/>
    <s v="ID Card 612 (24)/ + Tali(24) Pink"/>
    <n v="46"/>
    <n v="2000"/>
    <n v="46"/>
    <m/>
    <s v=""/>
    <m/>
    <s v=""/>
    <m/>
    <s v=""/>
    <m/>
    <s v=""/>
    <m/>
    <s v=""/>
    <n v="46"/>
    <n v="46"/>
    <n v="46"/>
    <n v="46"/>
  </r>
  <r>
    <x v="941"/>
    <s v="idcarda1jelek"/>
    <s v="ID card A1 (jelek)"/>
    <n v="2"/>
    <n v="8000"/>
    <n v="2"/>
    <m/>
    <s v=""/>
    <m/>
    <s v=""/>
    <m/>
    <s v=""/>
    <m/>
    <s v=""/>
    <m/>
    <s v=""/>
    <n v="2"/>
    <n v="2"/>
    <n v="2"/>
    <n v="2"/>
  </r>
  <r>
    <x v="942"/>
    <s v="idcarda1amanda"/>
    <s v="ID card A1 amanda"/>
    <n v="3"/>
    <s v="6000 pc"/>
    <n v="3"/>
    <m/>
    <s v=""/>
    <m/>
    <s v=""/>
    <m/>
    <s v=""/>
    <m/>
    <s v=""/>
    <m/>
    <s v=""/>
    <n v="3"/>
    <n v="3"/>
    <n v="3"/>
    <n v="3"/>
  </r>
  <r>
    <x v="943"/>
    <s v="idcardb2"/>
    <s v="ID Card B2"/>
    <n v="9"/>
    <n v="5000"/>
    <n v="7"/>
    <n v="7"/>
    <n v="-2"/>
    <m/>
    <s v=""/>
    <m/>
    <s v=""/>
    <m/>
    <s v=""/>
    <m/>
    <s v=""/>
    <n v="7"/>
    <n v="7"/>
    <n v="7"/>
    <n v="7"/>
  </r>
  <r>
    <x v="944"/>
    <s v="idcardholdervertical0174"/>
    <s v="ID card holder Vertical 0174"/>
    <n v="2"/>
    <n v="1600"/>
    <n v="2"/>
    <m/>
    <s v=""/>
    <m/>
    <s v=""/>
    <m/>
    <s v=""/>
    <m/>
    <s v=""/>
    <m/>
    <s v=""/>
    <n v="2"/>
    <n v="2"/>
    <n v="2"/>
    <n v="2"/>
  </r>
  <r>
    <x v="945"/>
    <s v="idcardjbs107biru"/>
    <s v="ID card JBS 107 biru"/>
    <n v="2"/>
    <s v="3000 pc"/>
    <n v="2"/>
    <m/>
    <s v=""/>
    <m/>
    <s v=""/>
    <m/>
    <s v=""/>
    <m/>
    <s v=""/>
    <m/>
    <s v=""/>
    <n v="2"/>
    <n v="2"/>
    <n v="2"/>
    <n v="2"/>
  </r>
  <r>
    <x v="946"/>
    <s v="idcardnamacd008lurusb"/>
    <s v="ID Card nama CD 008 lurus B"/>
    <n v="15"/>
    <n v="3000"/>
    <n v="15"/>
    <m/>
    <s v=""/>
    <m/>
    <s v=""/>
    <m/>
    <s v=""/>
    <m/>
    <s v=""/>
    <m/>
    <s v=""/>
    <n v="15"/>
    <n v="15"/>
    <n v="15"/>
    <n v="15"/>
  </r>
  <r>
    <x v="947"/>
    <s v="idcardnamacd008lurusm"/>
    <s v="ID Card nama CD 008 lurus M"/>
    <n v="1"/>
    <n v="3000"/>
    <n v="1"/>
    <m/>
    <s v=""/>
    <m/>
    <s v=""/>
    <m/>
    <s v=""/>
    <m/>
    <s v=""/>
    <m/>
    <s v=""/>
    <n v="1"/>
    <n v="1"/>
    <n v="1"/>
    <n v="1"/>
  </r>
  <r>
    <x v="948"/>
    <s v="idcardt017"/>
    <s v="ID Card T 017"/>
    <n v="1"/>
    <s v="1600 PCS"/>
    <n v="1"/>
    <m/>
    <s v=""/>
    <m/>
    <s v=""/>
    <m/>
    <s v=""/>
    <m/>
    <s v=""/>
    <m/>
    <s v=""/>
    <n v="1"/>
    <n v="1"/>
    <n v="1"/>
    <n v="1"/>
  </r>
  <r>
    <x v="949"/>
    <s v="idcardyoyotransparantwhite"/>
    <s v="ID Card yoyo Transparant white"/>
    <n v="7"/>
    <s v="2000 pc"/>
    <n v="7"/>
    <m/>
    <s v=""/>
    <m/>
    <s v=""/>
    <m/>
    <s v=""/>
    <m/>
    <s v=""/>
    <m/>
    <s v=""/>
    <n v="7"/>
    <n v="7"/>
    <n v="7"/>
    <n v="7"/>
  </r>
  <r>
    <x v="950"/>
    <s v="isibensialt1132faktur"/>
    <s v="Isi Bensia LT 11-32 (faktur)"/>
    <n v="5"/>
    <n v="1600"/>
    <n v="4"/>
    <m/>
    <s v=""/>
    <n v="4"/>
    <n v="-1"/>
    <m/>
    <s v=""/>
    <m/>
    <s v=""/>
    <m/>
    <s v=""/>
    <n v="5"/>
    <n v="4"/>
    <n v="4"/>
    <n v="4"/>
  </r>
  <r>
    <x v="951"/>
    <s v="isicrosslepasanh06"/>
    <s v="Isi Cross Lepasan (H-06)"/>
    <n v="2"/>
    <s v="10000 pc"/>
    <n v="2"/>
    <m/>
    <s v=""/>
    <m/>
    <s v=""/>
    <m/>
    <s v=""/>
    <m/>
    <s v=""/>
    <m/>
    <s v=""/>
    <n v="2"/>
    <n v="2"/>
    <n v="2"/>
    <n v="2"/>
  </r>
  <r>
    <x v="952"/>
    <s v="isicrossunicorn"/>
    <s v="Isi Cross unicorn"/>
    <n v="1"/>
    <s v="200 ls"/>
    <n v="1"/>
    <m/>
    <s v=""/>
    <m/>
    <s v=""/>
    <m/>
    <s v=""/>
    <m/>
    <s v=""/>
    <m/>
    <s v=""/>
    <n v="1"/>
    <n v="1"/>
    <n v="1"/>
    <n v="1"/>
  </r>
  <r>
    <x v="953"/>
    <s v="isigel2015pr"/>
    <s v="Isi Gel 2015 PR"/>
    <n v="2"/>
    <n v="240"/>
    <n v="1"/>
    <n v="1"/>
    <n v="-1"/>
    <m/>
    <s v=""/>
    <m/>
    <s v=""/>
    <m/>
    <s v=""/>
    <m/>
    <s v=""/>
    <n v="1"/>
    <n v="1"/>
    <n v="1"/>
    <n v="1"/>
  </r>
  <r>
    <x v="954"/>
    <s v="isigel2016animaldos"/>
    <s v="Isi Gel 2016 Animal Dos"/>
    <n v="2"/>
    <n v="240"/>
    <n v="1"/>
    <n v="1"/>
    <n v="-1"/>
    <m/>
    <s v=""/>
    <m/>
    <s v=""/>
    <m/>
    <s v=""/>
    <m/>
    <s v=""/>
    <n v="1"/>
    <n v="1"/>
    <n v="1"/>
    <n v="1"/>
  </r>
  <r>
    <x v="955"/>
    <s v="isigel2018tsum"/>
    <s v="Isi Gel 2018 TSUM"/>
    <n v="2"/>
    <n v="240"/>
    <n v="1"/>
    <n v="1"/>
    <n v="-1"/>
    <m/>
    <s v=""/>
    <m/>
    <s v=""/>
    <m/>
    <s v=""/>
    <m/>
    <s v=""/>
    <n v="1"/>
    <n v="1"/>
    <n v="1"/>
    <n v="1"/>
  </r>
  <r>
    <x v="956"/>
    <s v="isigel2019hellodoraemon"/>
    <s v="Isi Gel 2019 Hello Doraemon"/>
    <n v="2"/>
    <n v="240"/>
    <n v="1"/>
    <n v="1"/>
    <n v="-1"/>
    <m/>
    <s v=""/>
    <m/>
    <s v=""/>
    <m/>
    <s v=""/>
    <m/>
    <s v=""/>
    <n v="1"/>
    <n v="1"/>
    <n v="1"/>
    <n v="1"/>
  </r>
  <r>
    <x v="957"/>
    <s v="isigeltg308ht"/>
    <s v="Isi gel TG 308 ht"/>
    <n v="2"/>
    <s v="80 PAK"/>
    <n v="2"/>
    <m/>
    <s v=""/>
    <m/>
    <s v=""/>
    <m/>
    <s v=""/>
    <m/>
    <s v=""/>
    <m/>
    <s v=""/>
    <n v="2"/>
    <n v="2"/>
    <n v="2"/>
    <n v="2"/>
  </r>
  <r>
    <x v="958"/>
    <s v="isigeltz501"/>
    <s v="Isi gel TZ-501"/>
    <n v="0"/>
    <s v="96 LSN"/>
    <n v="2"/>
    <m/>
    <s v=""/>
    <n v="2"/>
    <n v="2"/>
    <m/>
    <s v=""/>
    <m/>
    <s v=""/>
    <m/>
    <s v=""/>
    <n v="0"/>
    <n v="2"/>
    <n v="2"/>
    <n v="2"/>
  </r>
  <r>
    <x v="959"/>
    <s v="isigell218013avenger"/>
    <s v="Isi Gell 21 8013 AVENGER"/>
    <n v="4"/>
    <s v="400 box"/>
    <n v="4"/>
    <m/>
    <s v=""/>
    <m/>
    <s v=""/>
    <m/>
    <s v=""/>
    <m/>
    <s v=""/>
    <m/>
    <s v=""/>
    <n v="4"/>
    <n v="4"/>
    <n v="4"/>
    <n v="4"/>
  </r>
  <r>
    <x v="960"/>
    <s v="isigell218014kuning"/>
    <s v="Isi Gell 21 8014 (Kuning)"/>
    <n v="18"/>
    <s v="400 box"/>
    <n v="18"/>
    <m/>
    <s v=""/>
    <m/>
    <s v=""/>
    <m/>
    <s v=""/>
    <m/>
    <s v=""/>
    <m/>
    <s v=""/>
    <n v="18"/>
    <n v="18"/>
    <n v="18"/>
    <n v="18"/>
  </r>
  <r>
    <x v="961"/>
    <s v="isigelldebossdbgr55024"/>
    <s v="Isi gell Deboss DB GR 550 (24)"/>
    <n v="1"/>
    <s v="144 dos"/>
    <n v="1"/>
    <m/>
    <s v=""/>
    <m/>
    <s v=""/>
    <m/>
    <s v=""/>
    <m/>
    <s v=""/>
    <m/>
    <s v=""/>
    <n v="1"/>
    <n v="1"/>
    <n v="1"/>
    <n v="1"/>
  </r>
  <r>
    <x v="962"/>
    <s v="isigellnato"/>
    <s v="Isi Gell nato"/>
    <n v="5"/>
    <s v="216 ls"/>
    <n v="5"/>
    <m/>
    <s v=""/>
    <m/>
    <s v=""/>
    <m/>
    <s v=""/>
    <m/>
    <s v=""/>
    <m/>
    <s v=""/>
    <n v="5"/>
    <n v="5"/>
    <n v="5"/>
    <n v="5"/>
  </r>
  <r>
    <x v="963"/>
    <s v="isigellretractdbgr900"/>
    <s v="Isi gell Retract DB GR-900"/>
    <n v="2"/>
    <s v="144 dos (24)"/>
    <n v="2"/>
    <m/>
    <s v=""/>
    <m/>
    <s v=""/>
    <m/>
    <s v=""/>
    <m/>
    <s v=""/>
    <m/>
    <s v=""/>
    <n v="2"/>
    <n v="2"/>
    <n v="2"/>
    <n v="2"/>
  </r>
  <r>
    <x v="964"/>
    <s v="isigwnovusno10"/>
    <s v="Isi GW Novus no 10"/>
    <n v="12"/>
    <n v="100"/>
    <n v="12"/>
    <m/>
    <s v=""/>
    <m/>
    <s v=""/>
    <m/>
    <s v=""/>
    <m/>
    <s v=""/>
    <m/>
    <s v=""/>
    <n v="12"/>
    <n v="12"/>
    <n v="12"/>
    <n v="12"/>
  </r>
  <r>
    <x v="965"/>
    <s v="isimechpensilmffr091"/>
    <s v="Isi mech pensil MFF R 091"/>
    <n v="1"/>
    <s v="240 ls"/>
    <n v="1"/>
    <m/>
    <s v=""/>
    <m/>
    <s v=""/>
    <m/>
    <s v=""/>
    <m/>
    <s v=""/>
    <m/>
    <s v=""/>
    <n v="1"/>
    <n v="1"/>
    <n v="1"/>
    <n v="1"/>
  </r>
  <r>
    <x v="966"/>
    <s v="isimechpensilmff188"/>
    <s v="Isi mech pensil MFF-188"/>
    <n v="1"/>
    <s v="320 ls"/>
    <n v="1"/>
    <m/>
    <s v=""/>
    <m/>
    <s v=""/>
    <m/>
    <s v=""/>
    <m/>
    <s v=""/>
    <m/>
    <s v=""/>
    <n v="1"/>
    <n v="1"/>
    <n v="1"/>
    <n v="1"/>
  </r>
  <r>
    <x v="967"/>
    <s v="isimechpensilmpfr199a"/>
    <s v="Isi mech pensil MPF R 199 A"/>
    <n v="3"/>
    <s v="320 ls"/>
    <n v="3"/>
    <m/>
    <s v=""/>
    <m/>
    <s v=""/>
    <m/>
    <s v=""/>
    <m/>
    <s v=""/>
    <m/>
    <s v=""/>
    <n v="3"/>
    <n v="3"/>
    <n v="3"/>
    <n v="3"/>
  </r>
  <r>
    <x v="968"/>
    <s v="isimechpensilmpfr2104"/>
    <s v="Isi mech pensil MPF R 2104"/>
    <n v="3"/>
    <s v="288 ls"/>
    <n v="3"/>
    <m/>
    <s v=""/>
    <m/>
    <s v=""/>
    <m/>
    <s v=""/>
    <m/>
    <s v=""/>
    <m/>
    <s v=""/>
    <n v="3"/>
    <n v="3"/>
    <n v="3"/>
    <n v="3"/>
  </r>
  <r>
    <x v="969"/>
    <s v="isimechpensilmpfr678"/>
    <s v="Isi mech pensil MPF R 678"/>
    <n v="1"/>
    <s v="280 ls"/>
    <n v="1"/>
    <m/>
    <s v=""/>
    <m/>
    <s v=""/>
    <m/>
    <s v=""/>
    <m/>
    <s v=""/>
    <m/>
    <s v=""/>
    <n v="1"/>
    <n v="1"/>
    <n v="1"/>
    <n v="1"/>
  </r>
  <r>
    <x v="970"/>
    <s v="isimechpencollengoldg2000hb1box=100tube1tube=40pc"/>
    <s v="Isi mechpen collen Gold G-2000 HB (1 box=100 tube/ 1 tube=40 pc)"/>
    <n v="1"/>
    <s v="26 box"/>
    <n v="1"/>
    <m/>
    <s v=""/>
    <m/>
    <s v=""/>
    <m/>
    <s v=""/>
    <m/>
    <s v=""/>
    <m/>
    <s v=""/>
    <n v="1"/>
    <n v="1"/>
    <n v="1"/>
    <n v="1"/>
  </r>
  <r>
    <x v="971"/>
    <s v="isimechpencollengoldg2000hb1box=100tube1tube=40pc"/>
    <s v="Isi mechpen collen Gold G-2000 HB (1 box=100 tube/ 1 tube=40 pc)"/>
    <n v="1"/>
    <s v="24 box"/>
    <n v="1"/>
    <m/>
    <s v=""/>
    <m/>
    <s v=""/>
    <m/>
    <s v=""/>
    <m/>
    <s v=""/>
    <m/>
    <s v=""/>
    <n v="1"/>
    <n v="1"/>
    <n v="1"/>
    <n v="1"/>
  </r>
  <r>
    <x v="972"/>
    <s v="isimechpencollengoldg2000hb1box=40tube1tube=20pc"/>
    <s v="Isi mechpen collen Gold G-2000 HB (1 box=40 tube/ 1 tube=20 pc)"/>
    <n v="2"/>
    <s v="30 box"/>
    <n v="2"/>
    <m/>
    <s v=""/>
    <m/>
    <s v=""/>
    <m/>
    <s v=""/>
    <m/>
    <s v=""/>
    <m/>
    <s v=""/>
    <n v="2"/>
    <n v="2"/>
    <n v="2"/>
    <n v="2"/>
  </r>
  <r>
    <x v="973"/>
    <s v="isimechpencollengoldg2550hb1box=40tube1tube=20pc"/>
    <s v="Isi mechpen collen Gold G-2550 HB (1 box=40 tube/ 1 tube=20 pc)"/>
    <n v="2"/>
    <s v="60 box"/>
    <n v="2"/>
    <m/>
    <s v=""/>
    <m/>
    <s v=""/>
    <m/>
    <s v=""/>
    <m/>
    <s v=""/>
    <m/>
    <s v=""/>
    <n v="2"/>
    <n v="2"/>
    <n v="2"/>
    <n v="2"/>
  </r>
  <r>
    <x v="974"/>
    <s v="isimechpenmingda2b964080"/>
    <s v="Isi mechpen Mingda 2B 9640 (80)"/>
    <n v="4"/>
    <s v="240 ls"/>
    <n v="4"/>
    <m/>
    <s v=""/>
    <m/>
    <s v=""/>
    <m/>
    <s v=""/>
    <m/>
    <s v=""/>
    <m/>
    <s v=""/>
    <n v="4"/>
    <n v="4"/>
    <n v="4"/>
    <n v="4"/>
  </r>
  <r>
    <x v="975"/>
    <s v="isiorganiserhologrambbsmart"/>
    <s v="Isi Organiser Hologram BB Smart"/>
    <n v="6"/>
    <s v="225 pc"/>
    <n v="6"/>
    <m/>
    <s v=""/>
    <m/>
    <s v=""/>
    <m/>
    <s v=""/>
    <m/>
    <s v=""/>
    <m/>
    <s v=""/>
    <n v="6"/>
    <n v="6"/>
    <n v="6"/>
    <n v="6"/>
  </r>
  <r>
    <x v="976"/>
    <s v="isiorgihologramzodiak"/>
    <s v="Isi orgi Hologram Zodiak"/>
    <n v="1"/>
    <s v="225 ls"/>
    <n v="1"/>
    <m/>
    <s v=""/>
    <m/>
    <s v=""/>
    <m/>
    <s v=""/>
    <m/>
    <s v=""/>
    <m/>
    <s v=""/>
    <n v="1"/>
    <n v="1"/>
    <n v="1"/>
    <n v="1"/>
  </r>
  <r>
    <x v="977"/>
    <s v="isipensil229210"/>
    <s v="Isi pensil 229 (210)"/>
    <n v="2"/>
    <s v="48 box 50"/>
    <n v="2"/>
    <m/>
    <s v=""/>
    <m/>
    <s v=""/>
    <m/>
    <s v=""/>
    <m/>
    <s v=""/>
    <m/>
    <s v=""/>
    <n v="2"/>
    <n v="2"/>
    <n v="2"/>
    <n v="2"/>
  </r>
  <r>
    <x v="978"/>
    <s v="isipensil814811emas1box=144"/>
    <s v="Isi pensil 814-811 Emas (1 box=144)"/>
    <n v="1"/>
    <s v="20 grs"/>
    <n v="1"/>
    <m/>
    <s v=""/>
    <m/>
    <s v=""/>
    <m/>
    <s v=""/>
    <m/>
    <s v=""/>
    <m/>
    <s v=""/>
    <n v="1"/>
    <n v="1"/>
    <n v="1"/>
    <n v="1"/>
  </r>
  <r>
    <x v="979"/>
    <s v="isipensil818warna1box=144"/>
    <s v="Isi pensil 818 warna (1 box=144)"/>
    <n v="1"/>
    <s v="24 grs"/>
    <n v="1"/>
    <m/>
    <s v=""/>
    <m/>
    <s v=""/>
    <m/>
    <s v=""/>
    <m/>
    <s v=""/>
    <m/>
    <s v=""/>
    <n v="1"/>
    <n v="1"/>
    <n v="1"/>
    <n v="1"/>
  </r>
  <r>
    <x v="980"/>
    <s v="isipensildb062"/>
    <s v="Isi Pensil DB 062"/>
    <m/>
    <s v="120 LSN"/>
    <n v="1"/>
    <n v="1"/>
    <n v="1"/>
    <m/>
    <s v=""/>
    <m/>
    <s v=""/>
    <m/>
    <s v=""/>
    <m/>
    <s v=""/>
    <n v="1"/>
    <n v="1"/>
    <n v="1"/>
    <n v="1"/>
  </r>
  <r>
    <x v="981"/>
    <s v="isipensilgenvanak228405"/>
    <s v="Isi pensil Gen Vana K 2284 0,5"/>
    <n v="15"/>
    <s v="216 ls"/>
    <n v="15"/>
    <m/>
    <s v=""/>
    <m/>
    <s v=""/>
    <m/>
    <s v=""/>
    <m/>
    <s v=""/>
    <m/>
    <s v=""/>
    <n v="15"/>
    <n v="15"/>
    <n v="15"/>
    <n v="15"/>
  </r>
  <r>
    <x v="982"/>
    <s v="isipensilknow2270"/>
    <s v="Isi pensil Know 2270"/>
    <n v="5"/>
    <s v="216 ls"/>
    <n v="5"/>
    <m/>
    <s v=""/>
    <m/>
    <s v=""/>
    <m/>
    <s v=""/>
    <m/>
    <s v=""/>
    <m/>
    <s v=""/>
    <n v="5"/>
    <n v="5"/>
    <n v="5"/>
    <n v="5"/>
  </r>
  <r>
    <x v="983"/>
    <s v="isipensilmekanik80120"/>
    <s v="Isi pensil mekanik 801 2,0"/>
    <n v="3"/>
    <s v="240 ls"/>
    <n v="3"/>
    <m/>
    <s v=""/>
    <m/>
    <s v=""/>
    <m/>
    <s v=""/>
    <m/>
    <s v=""/>
    <m/>
    <s v=""/>
    <n v="3"/>
    <n v="3"/>
    <n v="3"/>
    <n v="3"/>
  </r>
  <r>
    <x v="984"/>
    <s v="isipensilmp100"/>
    <s v="Isi pensil MP 100"/>
    <n v="2"/>
    <s v="48 box 36"/>
    <n v="2"/>
    <m/>
    <s v=""/>
    <m/>
    <s v=""/>
    <m/>
    <s v=""/>
    <m/>
    <s v=""/>
    <m/>
    <s v=""/>
    <n v="2"/>
    <n v="2"/>
    <n v="2"/>
    <n v="2"/>
  </r>
  <r>
    <x v="985"/>
    <s v="isipensilmp10120kepalamm"/>
    <s v="Isi pensil Mp 101/ 2,0 Kepala MM"/>
    <n v="3"/>
    <s v="1728 pc"/>
    <n v="3"/>
    <m/>
    <s v=""/>
    <m/>
    <s v=""/>
    <m/>
    <s v=""/>
    <m/>
    <s v=""/>
    <m/>
    <s v=""/>
    <n v="3"/>
    <n v="3"/>
    <n v="3"/>
    <n v="3"/>
  </r>
  <r>
    <x v="986"/>
    <s v="isipensilmp10220hk"/>
    <s v="Isi pensil Mp 102/ 2,0 Hk"/>
    <n v="3"/>
    <s v="1728 pc"/>
    <n v="3"/>
    <m/>
    <s v=""/>
    <m/>
    <s v=""/>
    <m/>
    <s v=""/>
    <m/>
    <s v=""/>
    <m/>
    <s v=""/>
    <n v="3"/>
    <n v="3"/>
    <n v="3"/>
    <n v="3"/>
  </r>
  <r>
    <x v="987"/>
    <s v="isipensilvtro202b"/>
    <s v="Isi pensil VTRo 20 2B"/>
    <n v="5"/>
    <s v="240 ls"/>
    <n v="3"/>
    <n v="3"/>
    <n v="-2"/>
    <m/>
    <s v=""/>
    <m/>
    <s v=""/>
    <m/>
    <s v=""/>
    <m/>
    <s v=""/>
    <n v="3"/>
    <n v="3"/>
    <n v="3"/>
    <n v="3"/>
  </r>
  <r>
    <x v="988"/>
    <s v="isistaplersdi12102310faktur"/>
    <s v="Isi Stapler SDI 1210 (23/ 10) FAKTUR"/>
    <n v="4"/>
    <s v="200 PAK"/>
    <n v="4"/>
    <m/>
    <s v=""/>
    <m/>
    <s v=""/>
    <m/>
    <s v=""/>
    <m/>
    <s v=""/>
    <m/>
    <s v=""/>
    <n v="4"/>
    <n v="4"/>
    <n v="4"/>
    <n v="4"/>
  </r>
  <r>
    <x v="989"/>
    <s v="isistaplersdi1213"/>
    <s v="Isi Stapler SDI 1213"/>
    <n v="1"/>
    <s v="200 PAK"/>
    <n v="1"/>
    <m/>
    <s v=""/>
    <m/>
    <s v=""/>
    <m/>
    <s v=""/>
    <m/>
    <s v=""/>
    <m/>
    <s v=""/>
    <n v="1"/>
    <n v="1"/>
    <n v="1"/>
    <n v="1"/>
  </r>
  <r>
    <x v="990"/>
    <s v="isistaplersdino.31204"/>
    <s v="Isi stapler SDI no.3 (1204)"/>
    <n v="1"/>
    <n v="500"/>
    <n v="1"/>
    <m/>
    <s v=""/>
    <m/>
    <s v=""/>
    <m/>
    <s v=""/>
    <m/>
    <s v=""/>
    <m/>
    <s v=""/>
    <n v="1"/>
    <n v="1"/>
    <n v="1"/>
    <n v="1"/>
  </r>
  <r>
    <x v="991"/>
    <s v="isistaplersdino.31204sdifaktur"/>
    <s v="Isi stapler SDI no.3 1204 SDI (faktur)"/>
    <n v="3"/>
    <n v="500"/>
    <n v="3"/>
    <m/>
    <s v=""/>
    <m/>
    <s v=""/>
    <m/>
    <s v=""/>
    <m/>
    <s v=""/>
    <m/>
    <s v=""/>
    <n v="3"/>
    <n v="3"/>
    <n v="3"/>
    <n v="3"/>
  </r>
  <r>
    <x v="992"/>
    <s v="isistaplessdi1215"/>
    <s v="Isi staples SDI 1215"/>
    <n v="1"/>
    <s v="160 box"/>
    <n v="1"/>
    <m/>
    <s v=""/>
    <m/>
    <s v=""/>
    <m/>
    <s v=""/>
    <m/>
    <s v=""/>
    <m/>
    <s v=""/>
    <n v="1"/>
    <n v="1"/>
    <n v="1"/>
    <n v="1"/>
  </r>
  <r>
    <x v="993"/>
    <s v="isistaplessdi1217"/>
    <s v="Isi staples SDI 1217"/>
    <n v="1"/>
    <s v="160 box"/>
    <n v="1"/>
    <m/>
    <s v=""/>
    <m/>
    <s v=""/>
    <m/>
    <s v=""/>
    <m/>
    <s v=""/>
    <m/>
    <s v=""/>
    <n v="1"/>
    <n v="1"/>
    <n v="1"/>
    <n v="1"/>
  </r>
  <r>
    <x v="994"/>
    <s v="isimatapensilbesarc100631666campur"/>
    <s v="Isi/ Mata Pensil besar C10-0631 666 campur"/>
    <n v="8"/>
    <s v="240 ls"/>
    <n v="8"/>
    <m/>
    <s v=""/>
    <m/>
    <s v=""/>
    <m/>
    <s v=""/>
    <m/>
    <s v=""/>
    <m/>
    <s v=""/>
    <n v="8"/>
    <n v="8"/>
    <n v="8"/>
    <n v="8"/>
  </r>
  <r>
    <x v="995"/>
    <s v="isolasidecorativecartoontype1.5x3m"/>
    <s v="Isolasi (Decorative) Cartoon Type 1.5x3m"/>
    <n v="18"/>
    <n v="200"/>
    <n v="18"/>
    <m/>
    <s v=""/>
    <m/>
    <s v=""/>
    <m/>
    <s v=""/>
    <m/>
    <s v=""/>
    <m/>
    <s v=""/>
    <n v="18"/>
    <n v="18"/>
    <n v="18"/>
    <n v="18"/>
  </r>
  <r>
    <x v="996"/>
    <s v="isolasi1503"/>
    <s v="Isolasi 1503"/>
    <n v="3"/>
    <n v="200"/>
    <n v="3"/>
    <m/>
    <s v=""/>
    <m/>
    <s v=""/>
    <m/>
    <s v=""/>
    <m/>
    <s v=""/>
    <m/>
    <s v=""/>
    <n v="3"/>
    <n v="3"/>
    <n v="3"/>
    <n v="3"/>
  </r>
  <r>
    <x v="997"/>
    <s v="isolasifancytbg50"/>
    <s v="Isolasi Fancy TBG (50)"/>
    <n v="15"/>
    <s v="60 tabung"/>
    <n v="15"/>
    <m/>
    <s v=""/>
    <m/>
    <s v=""/>
    <m/>
    <s v=""/>
    <m/>
    <s v=""/>
    <m/>
    <s v=""/>
    <n v="15"/>
    <n v="15"/>
    <n v="15"/>
    <n v="15"/>
  </r>
  <r>
    <x v="998"/>
    <s v="isolasinational"/>
    <s v="Isolasi National"/>
    <n v="19"/>
    <n v="120"/>
    <n v="19"/>
    <m/>
    <s v=""/>
    <m/>
    <s v=""/>
    <m/>
    <s v=""/>
    <m/>
    <s v=""/>
    <m/>
    <s v=""/>
    <n v="19"/>
    <n v="19"/>
    <n v="19"/>
    <n v="19"/>
  </r>
  <r>
    <x v="999"/>
    <s v="isolasiwarnapoloskecilbo5076"/>
    <s v="Isolasi Warna Polos kecil (BO 5076)"/>
    <n v="7"/>
    <n v="200"/>
    <n v="7"/>
    <m/>
    <s v=""/>
    <m/>
    <s v=""/>
    <m/>
    <s v=""/>
    <m/>
    <s v=""/>
    <m/>
    <s v=""/>
    <n v="7"/>
    <n v="7"/>
    <n v="7"/>
    <n v="7"/>
  </r>
  <r>
    <x v="1000"/>
    <s v="jangka5001j0363"/>
    <s v="Jangka 5001 (J 0363)"/>
    <n v="4"/>
    <s v="24 ls"/>
    <n v="4"/>
    <m/>
    <s v=""/>
    <m/>
    <s v=""/>
    <m/>
    <s v=""/>
    <m/>
    <s v=""/>
    <m/>
    <s v=""/>
    <n v="4"/>
    <n v="4"/>
    <n v="4"/>
    <n v="4"/>
  </r>
  <r>
    <x v="1001"/>
    <s v="jangkaa53328fancy"/>
    <s v="Jangka A5 3328 Fancy"/>
    <n v="6"/>
    <s v="24 ls"/>
    <n v="6"/>
    <m/>
    <s v=""/>
    <m/>
    <s v=""/>
    <m/>
    <s v=""/>
    <m/>
    <s v=""/>
    <m/>
    <s v=""/>
    <n v="6"/>
    <n v="6"/>
    <n v="6"/>
    <n v="6"/>
  </r>
  <r>
    <x v="1002"/>
    <s v="jangkabesi4001bofa"/>
    <s v="Jangka Besi 4001 Bofa"/>
    <n v="8"/>
    <s v="20 ls"/>
    <n v="8"/>
    <m/>
    <s v=""/>
    <m/>
    <s v=""/>
    <m/>
    <s v=""/>
    <m/>
    <s v=""/>
    <m/>
    <s v=""/>
    <n v="8"/>
    <n v="8"/>
    <n v="8"/>
    <n v="8"/>
  </r>
  <r>
    <x v="1003"/>
    <s v="jangkajf8021"/>
    <s v="Jangka JF 8021"/>
    <n v="41"/>
    <s v="24 LSN"/>
    <n v="41"/>
    <m/>
    <s v=""/>
    <m/>
    <s v=""/>
    <m/>
    <s v=""/>
    <m/>
    <s v=""/>
    <m/>
    <s v=""/>
    <n v="41"/>
    <n v="41"/>
    <n v="41"/>
    <n v="41"/>
  </r>
  <r>
    <x v="1004"/>
    <s v="jangkamt2506"/>
    <s v="Jangka MT 2506"/>
    <n v="6"/>
    <s v="24 ls"/>
    <n v="6"/>
    <m/>
    <s v=""/>
    <m/>
    <s v=""/>
    <m/>
    <s v=""/>
    <m/>
    <s v=""/>
    <m/>
    <s v=""/>
    <n v="6"/>
    <n v="6"/>
    <n v="6"/>
    <n v="6"/>
  </r>
  <r>
    <x v="1005"/>
    <s v="jangkastarmon"/>
    <s v="Jangka starmon"/>
    <n v="16"/>
    <s v="24 ls"/>
    <n v="16"/>
    <m/>
    <s v=""/>
    <m/>
    <s v=""/>
    <m/>
    <s v=""/>
    <m/>
    <s v=""/>
    <m/>
    <s v=""/>
    <n v="16"/>
    <n v="16"/>
    <n v="16"/>
    <n v="16"/>
  </r>
  <r>
    <x v="1006"/>
    <s v="jangkatz4001"/>
    <s v="Jangka TZ 4001"/>
    <n v="3"/>
    <s v="24 LSN"/>
    <n v="3"/>
    <m/>
    <s v=""/>
    <m/>
    <s v=""/>
    <m/>
    <s v=""/>
    <m/>
    <s v=""/>
    <m/>
    <s v=""/>
    <n v="3"/>
    <n v="3"/>
    <n v="3"/>
    <n v="3"/>
  </r>
  <r>
    <x v="1007"/>
    <s v="jangkatz8186"/>
    <s v="Jangka TZ 8186"/>
    <n v="14"/>
    <s v="24 LSN"/>
    <n v="13"/>
    <m/>
    <s v=""/>
    <n v="13"/>
    <n v="-1"/>
    <m/>
    <s v=""/>
    <m/>
    <s v=""/>
    <m/>
    <s v=""/>
    <n v="14"/>
    <n v="13"/>
    <n v="13"/>
    <n v="13"/>
  </r>
  <r>
    <x v="1008"/>
    <s v="jangkaxb55001a"/>
    <s v="Jangka XB5 5001A"/>
    <n v="1"/>
    <s v="24 ls"/>
    <n v="1"/>
    <m/>
    <s v=""/>
    <m/>
    <s v=""/>
    <m/>
    <s v=""/>
    <m/>
    <s v=""/>
    <m/>
    <s v=""/>
    <n v="1"/>
    <n v="1"/>
    <n v="1"/>
    <n v="1"/>
  </r>
  <r>
    <x v="1009"/>
    <s v="jarumhijabgp5024"/>
    <s v="Jarum hijab GP 50 (24)"/>
    <n v="2"/>
    <s v="50 box"/>
    <n v="2"/>
    <m/>
    <s v=""/>
    <m/>
    <s v=""/>
    <m/>
    <s v=""/>
    <m/>
    <s v=""/>
    <m/>
    <s v=""/>
    <n v="2"/>
    <n v="2"/>
    <n v="2"/>
    <n v="2"/>
  </r>
  <r>
    <x v="1010"/>
    <s v="jarummontebesar"/>
    <s v="Jarum monte besar"/>
    <n v="1"/>
    <s v="1440 pc"/>
    <n v="1"/>
    <m/>
    <s v=""/>
    <m/>
    <s v=""/>
    <m/>
    <s v=""/>
    <m/>
    <s v=""/>
    <m/>
    <s v=""/>
    <n v="1"/>
    <n v="1"/>
    <n v="1"/>
    <n v="1"/>
  </r>
  <r>
    <x v="1011"/>
    <s v="jarumpentoljj40"/>
    <s v="Jarum pentol JJ 40"/>
    <n v="11"/>
    <s v="120 ls"/>
    <n v="11"/>
    <m/>
    <s v=""/>
    <m/>
    <s v=""/>
    <m/>
    <s v=""/>
    <m/>
    <s v=""/>
    <m/>
    <s v=""/>
    <n v="11"/>
    <n v="11"/>
    <n v="11"/>
    <n v="11"/>
  </r>
  <r>
    <x v="1012"/>
    <s v="jarumpentolmika40"/>
    <s v="Jarum Pentol Mika (40)"/>
    <n v="48"/>
    <n v="1000"/>
    <n v="77"/>
    <m/>
    <s v=""/>
    <n v="77"/>
    <n v="29"/>
    <m/>
    <s v=""/>
    <m/>
    <s v=""/>
    <m/>
    <s v=""/>
    <n v="48"/>
    <n v="77"/>
    <n v="77"/>
    <n v="77"/>
  </r>
  <r>
    <x v="1013"/>
    <s v="jashujanponchob201"/>
    <s v="Jas Hujan poncho B 201"/>
    <n v="6"/>
    <n v="100"/>
    <n v="6"/>
    <m/>
    <s v=""/>
    <m/>
    <s v=""/>
    <m/>
    <s v=""/>
    <m/>
    <s v=""/>
    <m/>
    <s v=""/>
    <n v="6"/>
    <n v="6"/>
    <n v="6"/>
    <n v="6"/>
  </r>
  <r>
    <x v="1014"/>
    <s v="jepitanenterjep107etj"/>
    <s v="Jepitan Enter Jep 107 (ETJ)"/>
    <n v="8"/>
    <n v="10000"/>
    <n v="8"/>
    <m/>
    <s v=""/>
    <m/>
    <s v=""/>
    <m/>
    <s v=""/>
    <m/>
    <s v=""/>
    <m/>
    <s v=""/>
    <n v="8"/>
    <n v="8"/>
    <n v="8"/>
    <n v="8"/>
  </r>
  <r>
    <x v="1015"/>
    <s v="jepitansaja"/>
    <s v="Jepitan Saja"/>
    <n v="36"/>
    <s v="10.000 pc"/>
    <n v="36"/>
    <m/>
    <s v=""/>
    <m/>
    <s v=""/>
    <m/>
    <s v=""/>
    <m/>
    <s v=""/>
    <m/>
    <s v=""/>
    <n v="36"/>
    <n v="36"/>
    <n v="36"/>
    <n v="36"/>
  </r>
  <r>
    <x v="1016"/>
    <s v="klipatorigamic037"/>
    <s v="K Lipat origami C 037"/>
    <n v="9"/>
    <n v="600"/>
    <n v="8"/>
    <n v="8"/>
    <n v="-1"/>
    <m/>
    <s v=""/>
    <m/>
    <s v=""/>
    <m/>
    <s v=""/>
    <m/>
    <s v=""/>
    <n v="8"/>
    <n v="8"/>
    <n v="8"/>
    <n v="8"/>
  </r>
  <r>
    <x v="1017"/>
    <s v="klipatorigamihl305"/>
    <s v="K lipat origami HL 305"/>
    <n v="4"/>
    <s v="270 pc"/>
    <n v="4"/>
    <m/>
    <s v=""/>
    <m/>
    <s v=""/>
    <m/>
    <s v=""/>
    <m/>
    <s v=""/>
    <m/>
    <s v=""/>
    <n v="4"/>
    <n v="4"/>
    <n v="4"/>
    <n v="4"/>
  </r>
  <r>
    <x v="1018"/>
    <s v="kacapembesar8265"/>
    <s v="Kaca pembesar 8265"/>
    <n v="3"/>
    <s v="1728 pc"/>
    <n v="3"/>
    <m/>
    <s v=""/>
    <m/>
    <s v=""/>
    <m/>
    <s v=""/>
    <m/>
    <s v=""/>
    <m/>
    <s v=""/>
    <n v="3"/>
    <n v="3"/>
    <n v="3"/>
    <n v="3"/>
  </r>
  <r>
    <x v="1019"/>
    <s v="kacapembesarkuncisd8848"/>
    <s v="Kaca pembesar kunci SD 8848"/>
    <n v="1"/>
    <s v="160 ls"/>
    <n v="1"/>
    <m/>
    <s v=""/>
    <m/>
    <s v=""/>
    <m/>
    <s v=""/>
    <m/>
    <s v=""/>
    <m/>
    <s v=""/>
    <n v="1"/>
    <n v="1"/>
    <n v="1"/>
    <n v="1"/>
  </r>
  <r>
    <x v="1020"/>
    <s v="kacapembesarn3775dh"/>
    <s v="Kaca pembesar N-37 75 D/H"/>
    <n v="3"/>
    <s v="180 pc"/>
    <n v="3"/>
    <m/>
    <s v=""/>
    <m/>
    <s v=""/>
    <m/>
    <s v=""/>
    <m/>
    <s v=""/>
    <m/>
    <s v=""/>
    <n v="3"/>
    <n v="3"/>
    <n v="3"/>
    <n v="3"/>
  </r>
  <r>
    <x v="1021"/>
    <s v="kacapembesartf75+rakit"/>
    <s v="Kaca pembesar TF 75+Rakit"/>
    <n v="3"/>
    <s v="10 ls"/>
    <n v="3"/>
    <m/>
    <s v=""/>
    <m/>
    <s v=""/>
    <m/>
    <s v=""/>
    <m/>
    <s v=""/>
    <m/>
    <s v=""/>
    <n v="3"/>
    <n v="3"/>
    <n v="3"/>
    <n v="3"/>
  </r>
  <r>
    <x v="1022"/>
    <s v="kacapembesartfbiasa50"/>
    <s v="Kaca Pembesar TF Biasa 50"/>
    <n v="1"/>
    <s v="20 LSN"/>
    <n v="1"/>
    <m/>
    <s v=""/>
    <m/>
    <s v=""/>
    <m/>
    <s v=""/>
    <m/>
    <s v=""/>
    <m/>
    <s v=""/>
    <n v="1"/>
    <n v="1"/>
    <n v="1"/>
    <n v="1"/>
  </r>
  <r>
    <x v="1023"/>
    <s v="kacapembesar+kompas1000gf"/>
    <s v="Kaca pembesar+kompas 1000G F"/>
    <n v="7"/>
    <s v="504 set"/>
    <n v="7"/>
    <m/>
    <s v=""/>
    <m/>
    <s v=""/>
    <m/>
    <s v=""/>
    <m/>
    <s v=""/>
    <m/>
    <s v=""/>
    <n v="7"/>
    <n v="7"/>
    <n v="7"/>
    <n v="7"/>
  </r>
  <r>
    <x v="1024"/>
    <s v="kantongbuahkenjoy"/>
    <s v="Kantong buah Kenjoy"/>
    <n v="9"/>
    <s v="15 roll"/>
    <n v="9"/>
    <m/>
    <s v=""/>
    <m/>
    <s v=""/>
    <m/>
    <s v=""/>
    <m/>
    <s v=""/>
    <m/>
    <s v=""/>
    <n v="9"/>
    <n v="9"/>
    <n v="9"/>
    <n v="9"/>
  </r>
  <r>
    <x v="1025"/>
    <s v="kantongplastik18x36"/>
    <s v="Kantong Plastik 18 x 36"/>
    <n v="5"/>
    <n v="700"/>
    <n v="2"/>
    <n v="2"/>
    <n v="-3"/>
    <m/>
    <s v=""/>
    <m/>
    <s v=""/>
    <m/>
    <s v=""/>
    <m/>
    <s v=""/>
    <n v="2"/>
    <n v="2"/>
    <n v="2"/>
    <n v="2"/>
  </r>
  <r>
    <x v="1026"/>
    <s v="kantongplastik20x40"/>
    <s v="Kantong Plastik 20 x 40"/>
    <n v="2"/>
    <n v="700"/>
    <n v="2"/>
    <m/>
    <s v=""/>
    <m/>
    <s v=""/>
    <m/>
    <s v=""/>
    <m/>
    <s v=""/>
    <m/>
    <s v=""/>
    <n v="2"/>
    <n v="2"/>
    <n v="2"/>
    <n v="2"/>
  </r>
  <r>
    <x v="1027"/>
    <s v="kantongplastik25x50"/>
    <s v="Kantong Plastik 25 x 50"/>
    <n v="3"/>
    <n v="560"/>
    <n v="3"/>
    <m/>
    <s v=""/>
    <m/>
    <s v=""/>
    <m/>
    <s v=""/>
    <m/>
    <s v=""/>
    <m/>
    <s v=""/>
    <n v="3"/>
    <n v="3"/>
    <n v="3"/>
    <n v="3"/>
  </r>
  <r>
    <x v="1028"/>
    <s v="kantongplastikpitabch"/>
    <s v="Kantong plastik pita B CH"/>
    <n v="8"/>
    <n v="400"/>
    <n v="8"/>
    <m/>
    <s v=""/>
    <m/>
    <s v=""/>
    <m/>
    <s v=""/>
    <m/>
    <s v=""/>
    <m/>
    <s v=""/>
    <n v="8"/>
    <n v="8"/>
    <n v="8"/>
    <n v="8"/>
  </r>
  <r>
    <x v="1029"/>
    <s v="kantongultahkecildisney"/>
    <s v="Kantong ultah kecil Disney"/>
    <n v="1"/>
    <n v="600"/>
    <n v="1"/>
    <m/>
    <s v=""/>
    <m/>
    <s v=""/>
    <m/>
    <s v=""/>
    <m/>
    <s v=""/>
    <m/>
    <s v=""/>
    <n v="1"/>
    <n v="1"/>
    <n v="1"/>
    <n v="1"/>
  </r>
  <r>
    <x v="1030"/>
    <s v="karbonsbdoubleb"/>
    <s v="Karbon S/B double B"/>
    <n v="5"/>
    <s v="50 PAK"/>
    <n v="5"/>
    <m/>
    <s v=""/>
    <m/>
    <s v=""/>
    <m/>
    <s v=""/>
    <m/>
    <s v=""/>
    <m/>
    <s v=""/>
    <n v="5"/>
    <n v="5"/>
    <n v="5"/>
    <n v="5"/>
  </r>
  <r>
    <x v="1031"/>
    <s v="karbonsbdoublebf"/>
    <s v="Karbon S/B double B (F)"/>
    <n v="4"/>
    <s v="50 PAK"/>
    <n v="4"/>
    <m/>
    <s v=""/>
    <m/>
    <s v=""/>
    <m/>
    <s v=""/>
    <m/>
    <s v=""/>
    <m/>
    <s v=""/>
    <n v="4"/>
    <n v="4"/>
    <n v="4"/>
    <n v="4"/>
  </r>
  <r>
    <x v="1032"/>
    <s v="karetpentilkbebek"/>
    <s v="Karet Pentil k Bebek"/>
    <n v="4"/>
    <n v="500"/>
    <n v="5"/>
    <n v="5"/>
    <n v="1"/>
    <m/>
    <s v=""/>
    <m/>
    <s v=""/>
    <m/>
    <s v=""/>
    <m/>
    <s v=""/>
    <n v="5"/>
    <n v="5"/>
    <n v="5"/>
    <n v="5"/>
  </r>
  <r>
    <x v="1033"/>
    <s v="karetpentillegendak"/>
    <s v="Karet Pentil Legenda k"/>
    <m/>
    <n v="600"/>
    <n v="5"/>
    <n v="5"/>
    <n v="5"/>
    <m/>
    <s v=""/>
    <m/>
    <s v=""/>
    <m/>
    <s v=""/>
    <m/>
    <s v=""/>
    <n v="5"/>
    <n v="5"/>
    <n v="5"/>
    <n v="5"/>
  </r>
  <r>
    <x v="1034"/>
    <s v="karetpentilseriswanb"/>
    <s v="Karet Pentil Seri Swan B"/>
    <n v="7"/>
    <s v="125 PAK"/>
    <n v="12"/>
    <n v="13"/>
    <n v="6"/>
    <n v="12"/>
    <n v="-1"/>
    <m/>
    <s v=""/>
    <m/>
    <s v=""/>
    <m/>
    <s v=""/>
    <n v="13"/>
    <n v="12"/>
    <n v="12"/>
    <n v="12"/>
  </r>
  <r>
    <x v="1035"/>
    <s v="kartuabsenkojikomerah"/>
    <s v="Kartu absen Kojiko Merah"/>
    <n v="2"/>
    <n v="100"/>
    <n v="4"/>
    <n v="1"/>
    <n v="-1"/>
    <n v="4"/>
    <n v="3"/>
    <m/>
    <s v=""/>
    <m/>
    <s v=""/>
    <m/>
    <s v=""/>
    <n v="1"/>
    <n v="4"/>
    <n v="4"/>
    <n v="4"/>
  </r>
  <r>
    <x v="1036"/>
    <s v="kartustockfoliob"/>
    <s v="Kartu Stock Folio B"/>
    <n v="2"/>
    <s v="10 PAK"/>
    <n v="2"/>
    <m/>
    <s v=""/>
    <m/>
    <s v=""/>
    <m/>
    <s v=""/>
    <m/>
    <s v=""/>
    <m/>
    <s v=""/>
    <n v="2"/>
    <n v="2"/>
    <n v="2"/>
    <n v="2"/>
  </r>
  <r>
    <x v="1037"/>
    <s v="kartustockfoliohj"/>
    <s v="Kartu Stock Folio Hj"/>
    <n v="13"/>
    <s v="10 PAK"/>
    <n v="13"/>
    <m/>
    <s v=""/>
    <m/>
    <s v=""/>
    <m/>
    <s v=""/>
    <m/>
    <s v=""/>
    <m/>
    <s v=""/>
    <n v="13"/>
    <n v="13"/>
    <n v="13"/>
    <n v="13"/>
  </r>
  <r>
    <x v="1038"/>
    <s v="kartustockfoliok"/>
    <s v="Kartu Stock Folio K"/>
    <n v="7"/>
    <s v="10 PAK"/>
    <n v="7"/>
    <m/>
    <s v=""/>
    <m/>
    <s v=""/>
    <m/>
    <s v=""/>
    <m/>
    <s v=""/>
    <m/>
    <s v=""/>
    <n v="7"/>
    <n v="7"/>
    <n v="7"/>
    <n v="7"/>
  </r>
  <r>
    <x v="1039"/>
    <s v="kartustockfoliom"/>
    <s v="Kartu Stock Folio M"/>
    <n v="11"/>
    <s v="10 PAK"/>
    <n v="11"/>
    <m/>
    <s v=""/>
    <m/>
    <s v=""/>
    <m/>
    <s v=""/>
    <m/>
    <s v=""/>
    <m/>
    <s v=""/>
    <n v="11"/>
    <n v="11"/>
    <n v="11"/>
    <n v="11"/>
  </r>
  <r>
    <x v="1040"/>
    <s v="kartustockfoliop"/>
    <s v="Kartu Stock Folio P"/>
    <n v="2"/>
    <s v="10 PAK"/>
    <n v="1"/>
    <m/>
    <s v=""/>
    <n v="1"/>
    <n v="-1"/>
    <m/>
    <s v=""/>
    <m/>
    <s v=""/>
    <m/>
    <s v=""/>
    <n v="2"/>
    <n v="1"/>
    <n v="1"/>
    <n v="1"/>
  </r>
  <r>
    <x v="1041"/>
    <s v="kartustockkwartob"/>
    <s v="Kartu stock Kwarto B"/>
    <n v="2"/>
    <s v="20 PAK"/>
    <n v="1"/>
    <n v="1"/>
    <n v="-1"/>
    <m/>
    <s v=""/>
    <m/>
    <s v=""/>
    <m/>
    <s v=""/>
    <m/>
    <s v=""/>
    <n v="1"/>
    <n v="1"/>
    <n v="1"/>
    <n v="1"/>
  </r>
  <r>
    <x v="1042"/>
    <s v="kartustockkwartohj"/>
    <s v="Kartu stock Kwarto Hj"/>
    <n v="5"/>
    <s v="20 PAK"/>
    <n v="4"/>
    <n v="4"/>
    <n v="-1"/>
    <m/>
    <s v=""/>
    <m/>
    <s v=""/>
    <m/>
    <s v=""/>
    <m/>
    <s v=""/>
    <n v="4"/>
    <n v="4"/>
    <n v="4"/>
    <n v="4"/>
  </r>
  <r>
    <x v="1043"/>
    <s v="kartustockkwartok"/>
    <s v="Kartu stock Kwarto K"/>
    <n v="5"/>
    <s v="20 PAK"/>
    <n v="4"/>
    <n v="4"/>
    <n v="-1"/>
    <m/>
    <s v=""/>
    <m/>
    <s v=""/>
    <m/>
    <s v=""/>
    <m/>
    <s v=""/>
    <n v="4"/>
    <n v="4"/>
    <n v="4"/>
    <n v="4"/>
  </r>
  <r>
    <x v="1044"/>
    <s v="kartustockkwartom"/>
    <s v="Kartu Stock Kwarto M"/>
    <n v="4"/>
    <s v="20 PAK"/>
    <n v="3"/>
    <n v="3"/>
    <n v="-1"/>
    <m/>
    <s v=""/>
    <m/>
    <s v=""/>
    <m/>
    <s v=""/>
    <m/>
    <s v=""/>
    <n v="3"/>
    <n v="3"/>
    <n v="3"/>
    <n v="3"/>
  </r>
  <r>
    <x v="1045"/>
    <s v="kartuucapananjing84"/>
    <s v="Kartu Ucapan Anjing(84)"/>
    <n v="9"/>
    <s v="22 Disp"/>
    <n v="9"/>
    <m/>
    <s v=""/>
    <m/>
    <s v=""/>
    <m/>
    <s v=""/>
    <m/>
    <s v=""/>
    <m/>
    <s v=""/>
    <n v="9"/>
    <n v="9"/>
    <n v="9"/>
    <n v="9"/>
  </r>
  <r>
    <x v="1046"/>
    <s v="kartuundangananakbtb"/>
    <s v="Kartu Undangan Anak B (TB)"/>
    <n v="1"/>
    <n v="4000"/>
    <n v="1"/>
    <m/>
    <s v=""/>
    <m/>
    <s v=""/>
    <m/>
    <s v=""/>
    <m/>
    <s v=""/>
    <m/>
    <s v=""/>
    <n v="1"/>
    <n v="1"/>
    <n v="1"/>
    <n v="1"/>
  </r>
  <r>
    <x v="1047"/>
    <s v="kawatpotongwarnaemas"/>
    <s v="Kawat potong warna emas"/>
    <n v="6"/>
    <s v="1200 pk"/>
    <n v="6"/>
    <m/>
    <s v=""/>
    <m/>
    <s v=""/>
    <m/>
    <s v=""/>
    <m/>
    <s v=""/>
    <m/>
    <s v=""/>
    <n v="6"/>
    <n v="6"/>
    <n v="6"/>
    <n v="6"/>
  </r>
  <r>
    <x v="1048"/>
    <s v="kemocengpanjangduster"/>
    <s v="Kemoceng Panjang Duster"/>
    <n v="1"/>
    <s v="200 PCS"/>
    <n v="1"/>
    <m/>
    <s v=""/>
    <m/>
    <s v=""/>
    <m/>
    <s v=""/>
    <m/>
    <s v=""/>
    <m/>
    <s v=""/>
    <n v="1"/>
    <n v="1"/>
    <n v="1"/>
    <n v="1"/>
  </r>
  <r>
    <x v="1049"/>
    <s v="kemocengplastikkecilb5109"/>
    <s v="Kemoceng Plastik Kecil (B5109)"/>
    <n v="4"/>
    <s v="500 PCS"/>
    <n v="4"/>
    <m/>
    <s v=""/>
    <m/>
    <s v=""/>
    <m/>
    <s v=""/>
    <m/>
    <s v=""/>
    <m/>
    <s v=""/>
    <n v="4"/>
    <n v="4"/>
    <n v="4"/>
    <n v="4"/>
  </r>
  <r>
    <x v="1050"/>
    <s v="kertaskado5070metalik"/>
    <s v="Kertas Kado 50-70 Metalik"/>
    <n v="1"/>
    <s v="10 rim"/>
    <n v="1"/>
    <m/>
    <s v=""/>
    <m/>
    <s v=""/>
    <m/>
    <s v=""/>
    <m/>
    <s v=""/>
    <m/>
    <s v=""/>
    <n v="1"/>
    <n v="1"/>
    <n v="1"/>
    <n v="1"/>
  </r>
  <r>
    <x v="1051"/>
    <s v="kertaskado70100beningpolos"/>
    <s v="Kertas Kado 70-100 bening polos"/>
    <n v="5"/>
    <s v="5 rim"/>
    <n v="5"/>
    <m/>
    <s v=""/>
    <m/>
    <s v=""/>
    <m/>
    <s v=""/>
    <m/>
    <s v=""/>
    <m/>
    <s v=""/>
    <n v="5"/>
    <n v="5"/>
    <n v="5"/>
    <n v="5"/>
  </r>
  <r>
    <x v="1052"/>
    <s v="kertaskadohologlxyknmrbr"/>
    <s v="Kertas Kado Holo (GLXY) Kn/ Mr/ Br"/>
    <n v="7"/>
    <s v="5000 lbr"/>
    <n v="7"/>
    <m/>
    <s v=""/>
    <m/>
    <s v=""/>
    <m/>
    <s v=""/>
    <m/>
    <s v=""/>
    <m/>
    <s v=""/>
    <n v="7"/>
    <n v="7"/>
    <n v="7"/>
    <n v="7"/>
  </r>
  <r>
    <x v="1053"/>
    <s v="kertaskadoholo3dimensian"/>
    <s v="Kertas Kado Holo 3 Dimensi (AN)"/>
    <n v="4"/>
    <s v="10 rim"/>
    <n v="4"/>
    <m/>
    <s v=""/>
    <m/>
    <s v=""/>
    <m/>
    <s v=""/>
    <m/>
    <s v=""/>
    <m/>
    <s v=""/>
    <n v="4"/>
    <n v="4"/>
    <n v="4"/>
    <n v="4"/>
  </r>
  <r>
    <x v="1054"/>
    <s v="kertaskadoholomotif50x70"/>
    <s v="Kertas Kado Holo motif 50x70"/>
    <n v="55"/>
    <s v="10 rim"/>
    <n v="55"/>
    <m/>
    <s v=""/>
    <m/>
    <s v=""/>
    <m/>
    <s v=""/>
    <m/>
    <s v=""/>
    <m/>
    <s v=""/>
    <n v="55"/>
    <n v="55"/>
    <n v="55"/>
    <n v="55"/>
  </r>
  <r>
    <x v="1055"/>
    <s v="kertaskadoholomotifpolosphs"/>
    <s v="Kertas Kado Holo motif polos PHS"/>
    <n v="15"/>
    <s v="10 rim"/>
    <n v="15"/>
    <m/>
    <s v=""/>
    <m/>
    <s v=""/>
    <m/>
    <s v=""/>
    <m/>
    <s v=""/>
    <m/>
    <s v=""/>
    <n v="15"/>
    <n v="15"/>
    <n v="15"/>
    <n v="15"/>
  </r>
  <r>
    <x v="1056"/>
    <s v="kertaskadohvs"/>
    <s v="Kertas Kado HVS"/>
    <n v="1"/>
    <s v="2 rim"/>
    <n v="1"/>
    <m/>
    <s v=""/>
    <m/>
    <s v=""/>
    <m/>
    <s v=""/>
    <m/>
    <s v=""/>
    <m/>
    <s v=""/>
    <n v="1"/>
    <n v="1"/>
    <n v="1"/>
    <n v="1"/>
  </r>
  <r>
    <x v="1057"/>
    <s v="kertaskadoimportgdnatal3cmpr8"/>
    <s v="Kertas Kado Import(GD)/ Natal(3)/ Cmpr(8)"/>
    <n v="11"/>
    <s v="60 pk"/>
    <n v="11"/>
    <m/>
    <s v=""/>
    <m/>
    <s v=""/>
    <m/>
    <s v=""/>
    <m/>
    <s v=""/>
    <m/>
    <s v=""/>
    <n v="11"/>
    <n v="11"/>
    <n v="11"/>
    <n v="11"/>
  </r>
  <r>
    <x v="1058"/>
    <s v="kertaskrepjersy"/>
    <s v="Kertas Krep Jersy"/>
    <n v="9"/>
    <n v="235"/>
    <n v="8"/>
    <n v="8"/>
    <n v="-1"/>
    <m/>
    <s v=""/>
    <m/>
    <s v=""/>
    <m/>
    <s v=""/>
    <m/>
    <s v=""/>
    <n v="8"/>
    <n v="8"/>
    <n v="8"/>
    <n v="8"/>
  </r>
  <r>
    <x v="1059"/>
    <s v="kertaslipatfluorescent20x20"/>
    <s v="Kertas lipat Fluorescent 20 x 20"/>
    <n v="1"/>
    <n v="580"/>
    <n v="1"/>
    <m/>
    <s v=""/>
    <m/>
    <s v=""/>
    <m/>
    <s v=""/>
    <m/>
    <s v=""/>
    <m/>
    <s v=""/>
    <n v="1"/>
    <n v="1"/>
    <n v="1"/>
    <n v="1"/>
  </r>
  <r>
    <x v="1060"/>
    <s v="kertaslipatorigami16x167307koreaprincesswtpsnowwhite"/>
    <s v="Kertas lipat origami 16x16 (7307 Korea) Princess/ WTP / Snow White"/>
    <n v="4"/>
    <s v="900 pc"/>
    <n v="4"/>
    <m/>
    <s v=""/>
    <m/>
    <s v=""/>
    <m/>
    <s v=""/>
    <m/>
    <s v=""/>
    <m/>
    <s v=""/>
    <n v="4"/>
    <n v="4"/>
    <n v="4"/>
    <n v="4"/>
  </r>
  <r>
    <x v="1061"/>
    <s v="kertaslipatorigamialfafluorescent12x12"/>
    <s v="Kertas Lipat Origami Alfa Fluorescent 12 x 12"/>
    <n v="9"/>
    <n v="1200"/>
    <n v="9"/>
    <m/>
    <s v=""/>
    <m/>
    <s v=""/>
    <m/>
    <s v=""/>
    <m/>
    <s v=""/>
    <m/>
    <s v=""/>
    <n v="9"/>
    <n v="9"/>
    <n v="9"/>
    <n v="9"/>
  </r>
  <r>
    <x v="1062"/>
    <s v="kertaslipatorigamialfafluorescent14x14"/>
    <s v="Kertas Lipat Origami Alfa Fluorescent 14 x 14"/>
    <n v="8"/>
    <n v="900"/>
    <n v="8"/>
    <m/>
    <s v=""/>
    <m/>
    <s v=""/>
    <m/>
    <s v=""/>
    <m/>
    <s v=""/>
    <m/>
    <s v=""/>
    <n v="8"/>
    <n v="8"/>
    <n v="8"/>
    <n v="8"/>
  </r>
  <r>
    <x v="1063"/>
    <s v="kertaslipatorigamialfafluorescent16x16"/>
    <s v="Kertas Lipat Origami Alfa Fluorescent 16 x 16"/>
    <n v="8"/>
    <n v="750"/>
    <n v="8"/>
    <m/>
    <s v=""/>
    <m/>
    <s v=""/>
    <m/>
    <s v=""/>
    <m/>
    <s v=""/>
    <m/>
    <s v=""/>
    <n v="8"/>
    <n v="8"/>
    <n v="8"/>
    <n v="8"/>
  </r>
  <r>
    <x v="1064"/>
    <s v="kertaslipatorigamialfafluorescent20x20"/>
    <s v="Kertas Lipat Origami Alfa Fluorescent 20 x 20"/>
    <n v="10"/>
    <n v="500"/>
    <n v="10"/>
    <m/>
    <s v=""/>
    <m/>
    <s v=""/>
    <m/>
    <s v=""/>
    <m/>
    <s v=""/>
    <m/>
    <s v=""/>
    <n v="10"/>
    <n v="10"/>
    <n v="10"/>
    <n v="10"/>
  </r>
  <r>
    <x v="1065"/>
    <s v="kertaslipatorigamiz003"/>
    <s v="Kertas lipat origami Z 003"/>
    <n v="3"/>
    <s v="320 PCS"/>
    <n v="1"/>
    <n v="1"/>
    <n v="-2"/>
    <m/>
    <s v=""/>
    <m/>
    <s v=""/>
    <m/>
    <s v=""/>
    <m/>
    <s v=""/>
    <n v="1"/>
    <n v="1"/>
    <n v="1"/>
    <n v="1"/>
  </r>
  <r>
    <x v="1066"/>
    <s v="kertaslipatyasamamotif12dpn"/>
    <s v="Kertas lipat yasama motif 12 Dpn"/>
    <n v="1"/>
    <s v="1200 pc"/>
    <n v="1"/>
    <m/>
    <s v=""/>
    <m/>
    <s v=""/>
    <m/>
    <s v=""/>
    <m/>
    <s v=""/>
    <m/>
    <s v=""/>
    <n v="1"/>
    <n v="1"/>
    <n v="1"/>
    <n v="1"/>
  </r>
  <r>
    <x v="1067"/>
    <s v="kertasorigamimewarnai"/>
    <s v="Kertas origami mewarnai "/>
    <n v="5"/>
    <n v="1200"/>
    <n v="5"/>
    <m/>
    <s v=""/>
    <m/>
    <s v=""/>
    <m/>
    <s v=""/>
    <m/>
    <s v=""/>
    <m/>
    <s v=""/>
    <n v="5"/>
    <n v="5"/>
    <n v="5"/>
    <n v="5"/>
  </r>
  <r>
    <x v="1068"/>
    <s v="kertasorigamimewarnai"/>
    <s v="Kertas origami mewarnai "/>
    <n v="1"/>
    <n v="1000"/>
    <n v="1"/>
    <m/>
    <s v=""/>
    <m/>
    <s v=""/>
    <m/>
    <s v=""/>
    <m/>
    <s v=""/>
    <m/>
    <s v=""/>
    <n v="1"/>
    <n v="1"/>
    <n v="1"/>
    <n v="1"/>
  </r>
  <r>
    <x v="1069"/>
    <s v="keyringdebozzdbkc003"/>
    <s v="Key ring Debozz DBKC 003"/>
    <n v="3"/>
    <s v="96 BOX"/>
    <n v="2"/>
    <n v="2"/>
    <n v="-1"/>
    <m/>
    <s v=""/>
    <m/>
    <s v=""/>
    <m/>
    <s v=""/>
    <m/>
    <s v=""/>
    <n v="2"/>
    <n v="2"/>
    <n v="2"/>
    <n v="2"/>
  </r>
  <r>
    <x v="1070"/>
    <s v="kompasdl453gold"/>
    <s v="Kompas DL 45-3(gold)"/>
    <n v="18"/>
    <s v="144 pc"/>
    <n v="18"/>
    <m/>
    <s v=""/>
    <m/>
    <s v=""/>
    <m/>
    <s v=""/>
    <m/>
    <s v=""/>
    <m/>
    <s v=""/>
    <n v="18"/>
    <n v="18"/>
    <n v="18"/>
    <n v="18"/>
  </r>
  <r>
    <x v="1071"/>
    <s v="ks.set6f65"/>
    <s v="Ks. Set 6F 65"/>
    <n v="4"/>
    <n v="480"/>
    <n v="4"/>
    <m/>
    <s v=""/>
    <m/>
    <s v=""/>
    <m/>
    <s v=""/>
    <m/>
    <s v=""/>
    <m/>
    <s v=""/>
    <n v="4"/>
    <n v="4"/>
    <n v="4"/>
    <n v="4"/>
  </r>
  <r>
    <x v="1072"/>
    <s v="ks.set6f77"/>
    <s v="Ks. Set 6F 77"/>
    <n v="2"/>
    <n v="480"/>
    <n v="2"/>
    <m/>
    <s v=""/>
    <m/>
    <s v=""/>
    <m/>
    <s v=""/>
    <m/>
    <s v=""/>
    <m/>
    <s v=""/>
    <n v="2"/>
    <n v="2"/>
    <n v="2"/>
    <n v="2"/>
  </r>
  <r>
    <x v="1073"/>
    <s v="ks.setabgerica02881402999"/>
    <s v="Ks. Set ABG Erica 0288(14)/ 0299(9)"/>
    <n v="23"/>
    <s v="72 ls"/>
    <n v="23"/>
    <m/>
    <s v=""/>
    <m/>
    <s v=""/>
    <m/>
    <s v=""/>
    <m/>
    <s v=""/>
    <m/>
    <s v=""/>
    <n v="23"/>
    <n v="23"/>
    <n v="23"/>
    <n v="23"/>
  </r>
  <r>
    <x v="1074"/>
    <s v="ks.setbonrksbeautyiii"/>
    <s v="Ks. Set Bonrks Beauty III"/>
    <n v="2"/>
    <s v="56 ls"/>
    <n v="2"/>
    <m/>
    <s v=""/>
    <m/>
    <s v=""/>
    <m/>
    <s v=""/>
    <m/>
    <s v=""/>
    <m/>
    <s v=""/>
    <n v="2"/>
    <n v="2"/>
    <n v="2"/>
    <n v="2"/>
  </r>
  <r>
    <x v="1075"/>
    <s v="ks.setf4ggzodiac1621"/>
    <s v="Ks. Set F4 G &amp; G Zodiac 1621"/>
    <n v="1"/>
    <s v="100 ls"/>
    <n v="1"/>
    <m/>
    <s v=""/>
    <m/>
    <s v=""/>
    <m/>
    <s v=""/>
    <m/>
    <s v=""/>
    <m/>
    <s v=""/>
    <n v="1"/>
    <n v="1"/>
    <n v="1"/>
    <n v="1"/>
  </r>
  <r>
    <x v="1076"/>
    <s v="ks.setf4+datapribadi"/>
    <s v="Ks. Set F4+Data Pribadi"/>
    <n v="1"/>
    <s v="120 ls"/>
    <n v="1"/>
    <m/>
    <s v=""/>
    <m/>
    <s v=""/>
    <m/>
    <s v=""/>
    <m/>
    <s v=""/>
    <m/>
    <s v=""/>
    <n v="1"/>
    <n v="1"/>
    <n v="1"/>
    <n v="1"/>
  </r>
  <r>
    <x v="1077"/>
    <s v="ks.setf4+stickersilvia"/>
    <s v="Ks. Set F4+Sticker Silvia"/>
    <n v="13"/>
    <s v="96 ls"/>
    <n v="13"/>
    <m/>
    <s v=""/>
    <m/>
    <s v=""/>
    <m/>
    <s v=""/>
    <m/>
    <s v=""/>
    <m/>
    <s v=""/>
    <n v="13"/>
    <n v="13"/>
    <n v="13"/>
    <n v="13"/>
  </r>
  <r>
    <x v="1078"/>
    <s v="ks.setfancymcn"/>
    <s v="Ks. Set Fancy MCN "/>
    <n v="7"/>
    <s v="84 ls"/>
    <n v="7"/>
    <m/>
    <s v=""/>
    <m/>
    <s v=""/>
    <m/>
    <s v=""/>
    <m/>
    <s v=""/>
    <m/>
    <s v=""/>
    <n v="7"/>
    <n v="7"/>
    <n v="7"/>
    <n v="7"/>
  </r>
  <r>
    <x v="1079"/>
    <s v="ks.setgarfield"/>
    <s v="Ks. Set Garfield"/>
    <n v="12"/>
    <s v="60 ls"/>
    <n v="12"/>
    <m/>
    <s v=""/>
    <m/>
    <s v=""/>
    <m/>
    <s v=""/>
    <m/>
    <s v=""/>
    <m/>
    <s v=""/>
    <n v="12"/>
    <n v="12"/>
    <n v="12"/>
    <n v="12"/>
  </r>
  <r>
    <x v="1080"/>
    <s v="ks.sethkmill2000"/>
    <s v="Ks. Set Hk Mill 2000"/>
    <n v="3"/>
    <s v="72 ls"/>
    <n v="3"/>
    <m/>
    <s v=""/>
    <m/>
    <s v=""/>
    <m/>
    <s v=""/>
    <m/>
    <s v=""/>
    <m/>
    <s v=""/>
    <n v="3"/>
    <n v="3"/>
    <n v="3"/>
    <n v="3"/>
  </r>
  <r>
    <x v="1081"/>
    <s v="ks.setmenarabunga"/>
    <s v="Ks. Set Menara Bunga"/>
    <n v="1"/>
    <s v="100 ls"/>
    <n v="1"/>
    <m/>
    <s v=""/>
    <m/>
    <s v=""/>
    <m/>
    <s v=""/>
    <m/>
    <s v=""/>
    <m/>
    <s v=""/>
    <n v="1"/>
    <n v="1"/>
    <n v="1"/>
    <n v="1"/>
  </r>
  <r>
    <x v="1082"/>
    <s v="ks.setmonroe"/>
    <s v="Ks. Set Monroe"/>
    <n v="1"/>
    <s v="80 ls"/>
    <n v="1"/>
    <m/>
    <s v=""/>
    <m/>
    <s v=""/>
    <m/>
    <s v=""/>
    <m/>
    <s v=""/>
    <m/>
    <s v=""/>
    <n v="1"/>
    <n v="1"/>
    <n v="1"/>
    <n v="1"/>
  </r>
  <r>
    <x v="1083"/>
    <s v="ks.setmonroe"/>
    <s v="Ks. Set Monroe"/>
    <n v="1"/>
    <s v="40 ls"/>
    <n v="1"/>
    <m/>
    <s v=""/>
    <m/>
    <s v=""/>
    <m/>
    <s v=""/>
    <m/>
    <s v=""/>
    <m/>
    <s v=""/>
    <n v="1"/>
    <n v="1"/>
    <n v="1"/>
    <n v="1"/>
  </r>
  <r>
    <x v="1084"/>
    <s v="ks.setpipyfriend"/>
    <s v="Ks. Set Pipy &amp; Friend"/>
    <n v="1"/>
    <s v="72 ls"/>
    <n v="1"/>
    <m/>
    <s v=""/>
    <m/>
    <s v=""/>
    <m/>
    <s v=""/>
    <m/>
    <s v=""/>
    <m/>
    <s v=""/>
    <n v="1"/>
    <n v="1"/>
    <n v="1"/>
    <n v="1"/>
  </r>
  <r>
    <x v="1085"/>
    <s v="kuasatornano11"/>
    <s v="Kuas Atorna no 11"/>
    <n v="2"/>
    <s v="100 ls"/>
    <n v="2"/>
    <m/>
    <s v=""/>
    <m/>
    <s v=""/>
    <m/>
    <s v=""/>
    <m/>
    <s v=""/>
    <m/>
    <s v=""/>
    <n v="2"/>
    <n v="2"/>
    <n v="2"/>
    <n v="2"/>
  </r>
  <r>
    <x v="1086"/>
    <s v="kuasatornano8"/>
    <s v="Kuas Atorna no 8"/>
    <n v="3"/>
    <s v="100 ls"/>
    <n v="3"/>
    <m/>
    <s v=""/>
    <m/>
    <s v=""/>
    <m/>
    <s v=""/>
    <m/>
    <s v=""/>
    <m/>
    <s v=""/>
    <n v="3"/>
    <n v="3"/>
    <n v="3"/>
    <n v="3"/>
  </r>
  <r>
    <x v="1087"/>
    <s v="kuasatornano9"/>
    <s v="Kuas Atorna no 9"/>
    <n v="4"/>
    <s v="100 ls"/>
    <n v="4"/>
    <m/>
    <s v=""/>
    <m/>
    <s v=""/>
    <m/>
    <s v=""/>
    <m/>
    <s v=""/>
    <m/>
    <s v=""/>
    <n v="4"/>
    <n v="4"/>
    <n v="4"/>
    <n v="4"/>
  </r>
  <r>
    <x v="1088"/>
    <s v="kuascat0056pc"/>
    <s v="Kuas Cat 005 (6 pc)"/>
    <n v="1"/>
    <s v="480 set"/>
    <n v="1"/>
    <m/>
    <s v=""/>
    <m/>
    <s v=""/>
    <m/>
    <s v=""/>
    <m/>
    <s v=""/>
    <m/>
    <s v=""/>
    <n v="1"/>
    <n v="1"/>
    <n v="1"/>
    <n v="1"/>
  </r>
  <r>
    <x v="1089"/>
    <s v="kuascat25112h"/>
    <s v="Kuas Cat 251-12H"/>
    <n v="3"/>
    <s v="240 set"/>
    <n v="3"/>
    <m/>
    <s v=""/>
    <m/>
    <s v=""/>
    <m/>
    <s v=""/>
    <m/>
    <s v=""/>
    <m/>
    <s v=""/>
    <n v="3"/>
    <n v="3"/>
    <n v="3"/>
    <n v="3"/>
  </r>
  <r>
    <x v="1090"/>
    <s v="kuascath4poai"/>
    <s v="Kuas Cat H 4 POAI"/>
    <n v="8"/>
    <s v="216 pc"/>
    <n v="8"/>
    <m/>
    <s v=""/>
    <m/>
    <s v=""/>
    <m/>
    <s v=""/>
    <m/>
    <s v=""/>
    <m/>
    <s v=""/>
    <n v="8"/>
    <n v="8"/>
    <n v="8"/>
    <n v="8"/>
  </r>
  <r>
    <x v="1091"/>
    <s v="kuasenterno8"/>
    <s v="Kuas enter no 8"/>
    <n v="1"/>
    <s v="100 ls"/>
    <n v="1"/>
    <m/>
    <s v=""/>
    <m/>
    <s v=""/>
    <m/>
    <s v=""/>
    <m/>
    <s v=""/>
    <m/>
    <s v=""/>
    <n v="1"/>
    <n v="1"/>
    <n v="1"/>
    <n v="1"/>
  </r>
  <r>
    <x v="1092"/>
    <s v="kuasenterset1929"/>
    <s v="Kuas enter Set 1929"/>
    <n v="5"/>
    <s v="200 set"/>
    <n v="5"/>
    <m/>
    <s v=""/>
    <m/>
    <s v=""/>
    <m/>
    <s v=""/>
    <m/>
    <s v=""/>
    <m/>
    <s v=""/>
    <n v="5"/>
    <n v="5"/>
    <n v="5"/>
    <n v="5"/>
  </r>
  <r>
    <x v="1093"/>
    <s v="kuasinficono6"/>
    <s v="Kuas Infico no 6"/>
    <n v="4"/>
    <s v="200 ls"/>
    <n v="4"/>
    <m/>
    <s v=""/>
    <m/>
    <s v=""/>
    <m/>
    <s v=""/>
    <m/>
    <s v=""/>
    <m/>
    <s v=""/>
    <n v="4"/>
    <n v="4"/>
    <n v="4"/>
    <n v="4"/>
  </r>
  <r>
    <x v="1094"/>
    <s v="kuasmofiecb02kecil2cb03besar1"/>
    <s v="Kuas Mofie CB 02 kecil (2)/ CB 03 Besar (1)"/>
    <n v="3"/>
    <s v="2000 pc"/>
    <n v="3"/>
    <m/>
    <s v=""/>
    <m/>
    <s v=""/>
    <m/>
    <s v=""/>
    <m/>
    <s v=""/>
    <m/>
    <s v=""/>
    <n v="3"/>
    <n v="3"/>
    <n v="3"/>
    <n v="3"/>
  </r>
  <r>
    <x v="1095"/>
    <s v="kuasmontanano1"/>
    <s v="Kuas Montana no 1"/>
    <n v="5"/>
    <s v="200 ls"/>
    <n v="5"/>
    <m/>
    <s v=""/>
    <m/>
    <s v=""/>
    <m/>
    <s v=""/>
    <m/>
    <s v=""/>
    <m/>
    <s v=""/>
    <n v="5"/>
    <n v="5"/>
    <n v="5"/>
    <n v="5"/>
  </r>
  <r>
    <x v="1096"/>
    <s v="kuasmontanano2"/>
    <s v="Kuas Montana no 2"/>
    <n v="10"/>
    <s v="100 box"/>
    <n v="10"/>
    <m/>
    <s v=""/>
    <m/>
    <s v=""/>
    <m/>
    <s v=""/>
    <m/>
    <s v=""/>
    <m/>
    <s v=""/>
    <n v="10"/>
    <n v="10"/>
    <n v="10"/>
    <n v="10"/>
  </r>
  <r>
    <x v="1097"/>
    <s v="kuasmontanano3"/>
    <s v="Kuas Montana no 3"/>
    <n v="5"/>
    <s v="100 box"/>
    <n v="5"/>
    <m/>
    <s v=""/>
    <m/>
    <s v=""/>
    <m/>
    <s v=""/>
    <m/>
    <s v=""/>
    <m/>
    <s v=""/>
    <n v="5"/>
    <n v="5"/>
    <n v="5"/>
    <n v="5"/>
  </r>
  <r>
    <x v="1098"/>
    <s v="kuasmontanano4"/>
    <s v="Kuas Montana no 4"/>
    <n v="6"/>
    <s v="100 box"/>
    <n v="6"/>
    <m/>
    <s v=""/>
    <m/>
    <s v=""/>
    <m/>
    <s v=""/>
    <m/>
    <s v=""/>
    <m/>
    <s v=""/>
    <n v="6"/>
    <n v="6"/>
    <n v="6"/>
    <n v="6"/>
  </r>
  <r>
    <x v="1099"/>
    <s v="kuasmontanano5"/>
    <s v="Kuas Montana no 5"/>
    <n v="8"/>
    <s v="75 box"/>
    <n v="8"/>
    <m/>
    <s v=""/>
    <m/>
    <s v=""/>
    <m/>
    <s v=""/>
    <m/>
    <s v=""/>
    <m/>
    <s v=""/>
    <n v="8"/>
    <n v="8"/>
    <n v="8"/>
    <n v="8"/>
  </r>
  <r>
    <x v="1100"/>
    <s v="kuasmontanano6"/>
    <s v="Kuas Montana no 6"/>
    <n v="9"/>
    <s v="75 box"/>
    <n v="9"/>
    <m/>
    <s v=""/>
    <m/>
    <s v=""/>
    <m/>
    <s v=""/>
    <m/>
    <s v=""/>
    <m/>
    <s v=""/>
    <n v="9"/>
    <n v="9"/>
    <n v="9"/>
    <n v="9"/>
  </r>
  <r>
    <x v="1101"/>
    <s v="kuaspagoda2518"/>
    <s v="Kuas pagoda 251-8"/>
    <n v="2"/>
    <s v="25 gr"/>
    <n v="2"/>
    <m/>
    <s v=""/>
    <m/>
    <s v=""/>
    <m/>
    <s v=""/>
    <m/>
    <s v=""/>
    <m/>
    <s v=""/>
    <n v="2"/>
    <n v="2"/>
    <n v="2"/>
    <n v="2"/>
  </r>
  <r>
    <x v="1102"/>
    <s v="kuaspagoda5262"/>
    <s v="Kuas pagoda 5(2)/ 6(2)"/>
    <n v="4"/>
    <s v="25 gros"/>
    <n v="4"/>
    <m/>
    <s v=""/>
    <m/>
    <s v=""/>
    <m/>
    <s v=""/>
    <m/>
    <s v=""/>
    <m/>
    <s v=""/>
    <n v="4"/>
    <n v="4"/>
    <n v="4"/>
    <n v="4"/>
  </r>
  <r>
    <x v="1103"/>
    <s v="kuaspagodano11"/>
    <s v="Kuas pagoda no 11"/>
    <n v="3"/>
    <s v="15 gros"/>
    <n v="2"/>
    <m/>
    <s v=""/>
    <n v="2"/>
    <n v="-1"/>
    <m/>
    <s v=""/>
    <m/>
    <s v=""/>
    <m/>
    <s v=""/>
    <n v="3"/>
    <n v="2"/>
    <n v="2"/>
    <n v="2"/>
  </r>
  <r>
    <x v="1104"/>
    <s v="kuaspagodaset1928"/>
    <s v="Kuas pagoda set 1928"/>
    <n v="7"/>
    <s v="480 pc"/>
    <n v="7"/>
    <m/>
    <s v=""/>
    <m/>
    <s v=""/>
    <m/>
    <s v=""/>
    <m/>
    <s v=""/>
    <m/>
    <s v=""/>
    <n v="7"/>
    <n v="7"/>
    <n v="7"/>
    <n v="7"/>
  </r>
  <r>
    <x v="1105"/>
    <s v="kuaspbb1110pagoda"/>
    <s v="Kuas PBB 1110 Pagoda"/>
    <n v="4"/>
    <s v="20 gr"/>
    <n v="4"/>
    <m/>
    <s v=""/>
    <m/>
    <s v=""/>
    <m/>
    <s v=""/>
    <m/>
    <s v=""/>
    <m/>
    <s v=""/>
    <n v="4"/>
    <n v="4"/>
    <n v="4"/>
    <n v="4"/>
  </r>
  <r>
    <x v="1106"/>
    <s v="kuaspbb1111pagoda"/>
    <s v="Kuas PBB 1111 Pagoda"/>
    <n v="5"/>
    <s v="15 gr"/>
    <n v="5"/>
    <m/>
    <s v=""/>
    <m/>
    <s v=""/>
    <m/>
    <s v=""/>
    <m/>
    <s v=""/>
    <m/>
    <s v=""/>
    <n v="5"/>
    <n v="5"/>
    <n v="5"/>
    <n v="5"/>
  </r>
  <r>
    <x v="1107"/>
    <s v="kuastf2620"/>
    <s v="Kuas TF 2620"/>
    <n v="6"/>
    <n v="240"/>
    <n v="6"/>
    <m/>
    <s v=""/>
    <m/>
    <s v=""/>
    <m/>
    <s v=""/>
    <m/>
    <s v=""/>
    <m/>
    <s v=""/>
    <n v="6"/>
    <n v="6"/>
    <n v="6"/>
    <n v="6"/>
  </r>
  <r>
    <x v="1108"/>
    <s v="kuastfart2023"/>
    <s v="Kuas TF ART 2023"/>
    <n v="5"/>
    <s v="240 PCS"/>
    <n v="5"/>
    <m/>
    <s v=""/>
    <m/>
    <s v=""/>
    <m/>
    <s v=""/>
    <m/>
    <s v=""/>
    <m/>
    <s v=""/>
    <n v="5"/>
    <n v="5"/>
    <n v="5"/>
    <n v="5"/>
  </r>
  <r>
    <x v="1109"/>
    <s v="kuaswalito6626"/>
    <s v="Kuas Walito 6626"/>
    <n v="1"/>
    <s v="600 PCS"/>
    <n v="1"/>
    <m/>
    <s v=""/>
    <m/>
    <s v=""/>
    <m/>
    <s v=""/>
    <m/>
    <s v=""/>
    <m/>
    <s v=""/>
    <n v="1"/>
    <n v="1"/>
    <n v="1"/>
    <n v="1"/>
  </r>
  <r>
    <x v="1110"/>
    <s v="kuasbrushe02"/>
    <s v="Kuas/ Brush E02"/>
    <n v="1"/>
    <s v="600 pc"/>
    <n v="1"/>
    <m/>
    <s v=""/>
    <m/>
    <s v=""/>
    <m/>
    <s v=""/>
    <m/>
    <s v=""/>
    <m/>
    <s v=""/>
    <n v="1"/>
    <n v="1"/>
    <n v="1"/>
    <n v="1"/>
  </r>
  <r>
    <x v="1111"/>
    <s v="kutmcnbesar"/>
    <s v="KUT MCN besar"/>
    <n v="5"/>
    <s v="230 ls"/>
    <n v="5"/>
    <m/>
    <s v=""/>
    <m/>
    <s v=""/>
    <m/>
    <s v=""/>
    <m/>
    <s v=""/>
    <m/>
    <s v=""/>
    <n v="5"/>
    <n v="5"/>
    <n v="5"/>
    <n v="5"/>
  </r>
  <r>
    <x v="1112"/>
    <s v="lleafa5100gastakitty"/>
    <s v="L Leaf A5 100 gasta Kitty"/>
    <n v="1"/>
    <n v="360"/>
    <n v="1"/>
    <m/>
    <s v=""/>
    <m/>
    <s v=""/>
    <m/>
    <s v=""/>
    <m/>
    <s v=""/>
    <m/>
    <s v=""/>
    <n v="1"/>
    <n v="1"/>
    <n v="1"/>
    <n v="1"/>
  </r>
  <r>
    <x v="1113"/>
    <s v="lleafa5100hologramav15bellsmart"/>
    <s v="L Leaf A5 100 Hologram AV(15) Bellsmart"/>
    <n v="15"/>
    <n v="600"/>
    <n v="15"/>
    <m/>
    <s v=""/>
    <m/>
    <s v=""/>
    <m/>
    <s v=""/>
    <m/>
    <s v=""/>
    <m/>
    <s v=""/>
    <n v="15"/>
    <n v="15"/>
    <n v="15"/>
    <n v="15"/>
  </r>
  <r>
    <x v="1114"/>
    <s v="lleafa5100hologramcar"/>
    <s v="L Leaf A5 100 Hologram Car"/>
    <n v="1"/>
    <n v="600"/>
    <n v="1"/>
    <m/>
    <s v=""/>
    <m/>
    <s v=""/>
    <m/>
    <s v=""/>
    <m/>
    <s v=""/>
    <m/>
    <s v=""/>
    <n v="1"/>
    <n v="1"/>
    <n v="1"/>
    <n v="1"/>
  </r>
  <r>
    <x v="1115"/>
    <s v="lleafa5100vintage"/>
    <s v="L Leaf A5 100 vintage"/>
    <n v="1"/>
    <s v="360 pc"/>
    <n v="1"/>
    <m/>
    <s v=""/>
    <m/>
    <s v=""/>
    <m/>
    <s v=""/>
    <m/>
    <s v=""/>
    <m/>
    <s v=""/>
    <n v="1"/>
    <n v="1"/>
    <n v="1"/>
    <n v="1"/>
  </r>
  <r>
    <x v="1116"/>
    <s v="lleafa5100vintagegastafrozen"/>
    <s v="L Leaf A5 100 vintage gasta/ Frozen"/>
    <n v="2"/>
    <n v="360"/>
    <n v="2"/>
    <m/>
    <s v=""/>
    <m/>
    <s v=""/>
    <m/>
    <s v=""/>
    <m/>
    <s v=""/>
    <m/>
    <s v=""/>
    <n v="2"/>
    <n v="2"/>
    <n v="2"/>
    <n v="2"/>
  </r>
  <r>
    <x v="1117"/>
    <s v="lleafa510012frozen"/>
    <s v="L Leaf A5 100-12 Frozen"/>
    <n v="1"/>
    <n v="360"/>
    <n v="1"/>
    <m/>
    <s v=""/>
    <m/>
    <s v=""/>
    <m/>
    <s v=""/>
    <m/>
    <s v=""/>
    <m/>
    <s v=""/>
    <n v="1"/>
    <n v="1"/>
    <n v="1"/>
    <n v="1"/>
  </r>
  <r>
    <x v="1118"/>
    <s v="lleafa510012tsunkitty"/>
    <s v="L Leaf A5 100-12T Sun/ Kitty"/>
    <n v="2"/>
    <n v="360"/>
    <n v="2"/>
    <m/>
    <s v=""/>
    <m/>
    <s v=""/>
    <m/>
    <s v=""/>
    <m/>
    <s v=""/>
    <m/>
    <s v=""/>
    <n v="2"/>
    <n v="2"/>
    <n v="2"/>
    <n v="2"/>
  </r>
  <r>
    <x v="1119"/>
    <s v="lleafa51213paint"/>
    <s v="L Leaf A5 1213 paint"/>
    <n v="4"/>
    <n v="720"/>
    <n v="4"/>
    <m/>
    <s v=""/>
    <m/>
    <s v=""/>
    <m/>
    <s v=""/>
    <m/>
    <s v=""/>
    <m/>
    <s v=""/>
    <n v="4"/>
    <n v="4"/>
    <n v="4"/>
    <n v="4"/>
  </r>
  <r>
    <x v="1120"/>
    <s v="lleafa550koalamtkkotak"/>
    <s v="L Leaf A5 50 koala MTK kotak"/>
    <n v="0"/>
    <n v="300"/>
    <n v="1"/>
    <m/>
    <s v=""/>
    <n v="1"/>
    <n v="1"/>
    <m/>
    <s v=""/>
    <m/>
    <s v=""/>
    <m/>
    <s v=""/>
    <n v="0"/>
    <n v="1"/>
    <n v="1"/>
    <n v="1"/>
  </r>
  <r>
    <x v="1121"/>
    <s v="lleafa5biasaminion"/>
    <s v="L Leaf A5 biasa minion"/>
    <n v="1"/>
    <n v="720"/>
    <n v="1"/>
    <m/>
    <s v=""/>
    <m/>
    <s v=""/>
    <m/>
    <s v=""/>
    <m/>
    <s v=""/>
    <m/>
    <s v=""/>
    <n v="1"/>
    <n v="1"/>
    <n v="1"/>
    <n v="1"/>
  </r>
  <r>
    <x v="1122"/>
    <s v="lleafa5fancy20lbcpr"/>
    <s v="L Leaf A5 Fancy 20 lb Cpr"/>
    <n v="6"/>
    <n v="720"/>
    <n v="6"/>
    <m/>
    <s v=""/>
    <m/>
    <s v=""/>
    <m/>
    <s v=""/>
    <m/>
    <s v=""/>
    <m/>
    <s v=""/>
    <n v="6"/>
    <n v="6"/>
    <n v="6"/>
    <n v="6"/>
  </r>
  <r>
    <x v="1123"/>
    <s v="lleafa5fancypsasiong"/>
    <s v="L Leaf A5 Fancy Ps Asiong"/>
    <n v="4"/>
    <s v="720 pc"/>
    <n v="4"/>
    <m/>
    <s v=""/>
    <m/>
    <s v=""/>
    <m/>
    <s v=""/>
    <m/>
    <s v=""/>
    <m/>
    <s v=""/>
    <n v="4"/>
    <n v="4"/>
    <n v="4"/>
    <n v="4"/>
  </r>
  <r>
    <x v="1124"/>
    <s v="lleafa5fancy+sticker"/>
    <s v="L Leaf A5 Fancy+Sticker"/>
    <n v="1"/>
    <s v="720 pc"/>
    <n v="1"/>
    <m/>
    <s v=""/>
    <m/>
    <s v=""/>
    <m/>
    <s v=""/>
    <m/>
    <s v=""/>
    <m/>
    <s v=""/>
    <n v="1"/>
    <n v="1"/>
    <n v="1"/>
    <n v="1"/>
  </r>
  <r>
    <x v="1125"/>
    <s v="lleafa5holoalfacampur"/>
    <s v="L Leaf A5 Holo Alfa campur"/>
    <n v="27"/>
    <n v="480"/>
    <n v="27"/>
    <m/>
    <s v=""/>
    <m/>
    <s v=""/>
    <m/>
    <s v=""/>
    <m/>
    <s v=""/>
    <m/>
    <s v=""/>
    <n v="27"/>
    <n v="27"/>
    <n v="27"/>
    <n v="27"/>
  </r>
  <r>
    <x v="1126"/>
    <s v="lleafa5holoplongponyhkcarbiodata"/>
    <s v="L Leaf A5 Holo plong pony, Hk, car Biodata"/>
    <n v="2"/>
    <n v="600"/>
    <n v="2"/>
    <m/>
    <s v=""/>
    <m/>
    <s v=""/>
    <m/>
    <s v=""/>
    <m/>
    <s v=""/>
    <m/>
    <s v=""/>
    <n v="2"/>
    <n v="2"/>
    <n v="2"/>
    <n v="2"/>
  </r>
  <r>
    <x v="1127"/>
    <s v="lleafa5holo+sticker"/>
    <s v="L Leaf A5 Holo+Sticker"/>
    <n v="4"/>
    <s v="720 pc"/>
    <n v="4"/>
    <m/>
    <s v=""/>
    <m/>
    <s v=""/>
    <m/>
    <s v=""/>
    <m/>
    <s v=""/>
    <m/>
    <s v=""/>
    <n v="4"/>
    <n v="4"/>
    <n v="4"/>
    <n v="4"/>
  </r>
  <r>
    <x v="1128"/>
    <s v="lleafa5plonghk"/>
    <s v="L Leaf A5 plong Hk"/>
    <n v="14"/>
    <n v="480"/>
    <n v="14"/>
    <m/>
    <s v=""/>
    <m/>
    <s v=""/>
    <m/>
    <s v=""/>
    <m/>
    <s v=""/>
    <m/>
    <s v=""/>
    <n v="14"/>
    <n v="14"/>
    <n v="14"/>
    <n v="14"/>
  </r>
  <r>
    <x v="1129"/>
    <s v="lleafa5plongholoiq"/>
    <s v="L Leaf A5 plong Holo IQ"/>
    <n v="2"/>
    <n v="600"/>
    <n v="2"/>
    <m/>
    <s v=""/>
    <m/>
    <s v=""/>
    <m/>
    <s v=""/>
    <m/>
    <s v=""/>
    <m/>
    <s v=""/>
    <n v="2"/>
    <n v="2"/>
    <n v="2"/>
    <n v="2"/>
  </r>
  <r>
    <x v="1130"/>
    <s v="lleafa5plongholosnowwhite"/>
    <s v="L Leaf A5 plong Holo Snow White"/>
    <n v="2"/>
    <n v="600"/>
    <n v="2"/>
    <m/>
    <s v=""/>
    <m/>
    <s v=""/>
    <m/>
    <s v=""/>
    <m/>
    <s v=""/>
    <m/>
    <s v=""/>
    <n v="2"/>
    <n v="2"/>
    <n v="2"/>
    <n v="2"/>
  </r>
  <r>
    <x v="1131"/>
    <s v="lleafa5plongholosofia3bbsmart3"/>
    <s v="L Leaf A5 plong Holo Sofia(3) BB Smart(3)"/>
    <n v="6"/>
    <n v="600"/>
    <n v="6"/>
    <m/>
    <s v=""/>
    <m/>
    <s v=""/>
    <m/>
    <s v=""/>
    <m/>
    <s v=""/>
    <m/>
    <s v=""/>
    <n v="6"/>
    <n v="6"/>
    <n v="6"/>
    <n v="6"/>
  </r>
  <r>
    <x v="1132"/>
    <s v="lleafa5plongmonster"/>
    <s v="L Leaf A5 plong monster"/>
    <n v="1"/>
    <n v="480"/>
    <n v="1"/>
    <m/>
    <s v=""/>
    <m/>
    <s v=""/>
    <m/>
    <s v=""/>
    <m/>
    <s v=""/>
    <m/>
    <s v=""/>
    <n v="1"/>
    <n v="1"/>
    <n v="1"/>
    <n v="1"/>
  </r>
  <r>
    <x v="1133"/>
    <s v="lleafa5plongqf"/>
    <s v="L Leaf A5 plong QF"/>
    <n v="1"/>
    <n v="600"/>
    <n v="1"/>
    <m/>
    <s v=""/>
    <m/>
    <s v=""/>
    <m/>
    <s v=""/>
    <m/>
    <s v=""/>
    <m/>
    <s v=""/>
    <n v="1"/>
    <n v="1"/>
    <n v="1"/>
    <n v="1"/>
  </r>
  <r>
    <x v="1134"/>
    <s v="lleafa5plongsofia"/>
    <s v="L Leaf A5 plong Sofia"/>
    <n v="17"/>
    <n v="480"/>
    <n v="17"/>
    <m/>
    <s v=""/>
    <m/>
    <s v=""/>
    <m/>
    <s v=""/>
    <m/>
    <s v=""/>
    <m/>
    <s v=""/>
    <n v="17"/>
    <n v="17"/>
    <n v="17"/>
    <n v="17"/>
  </r>
  <r>
    <x v="1135"/>
    <s v="lleafa5plongzodiak"/>
    <s v="L Leaf A5 plong Zodiak"/>
    <n v="61"/>
    <n v="480"/>
    <n v="61"/>
    <m/>
    <s v=""/>
    <m/>
    <s v=""/>
    <m/>
    <s v=""/>
    <m/>
    <s v=""/>
    <m/>
    <s v=""/>
    <n v="61"/>
    <n v="61"/>
    <n v="61"/>
    <n v="61"/>
  </r>
  <r>
    <x v="1136"/>
    <s v="lleafa5polosalfa50lb"/>
    <s v="L Leaf A5 polos Alfa 50 lb"/>
    <n v="9"/>
    <n v="240"/>
    <n v="8"/>
    <n v="8"/>
    <n v="-1"/>
    <m/>
    <s v=""/>
    <m/>
    <s v=""/>
    <m/>
    <s v=""/>
    <m/>
    <s v=""/>
    <n v="8"/>
    <n v="8"/>
    <n v="8"/>
    <n v="8"/>
  </r>
  <r>
    <x v="1137"/>
    <s v="lleafa5100dotedtitik"/>
    <s v="L Leaf A5-100 Doted/ Titik"/>
    <m/>
    <s v="160 PCS"/>
    <n v="1"/>
    <m/>
    <s v=""/>
    <n v="1"/>
    <n v="1"/>
    <m/>
    <s v=""/>
    <m/>
    <s v=""/>
    <m/>
    <s v=""/>
    <n v="0"/>
    <n v="1"/>
    <n v="1"/>
    <n v="1"/>
  </r>
  <r>
    <x v="1138"/>
    <s v="lleafa550dotedtitik"/>
    <s v="L Leaf A5-50 Doted/ Titik"/>
    <m/>
    <n v="200"/>
    <n v="2"/>
    <m/>
    <s v=""/>
    <n v="2"/>
    <n v="2"/>
    <m/>
    <s v=""/>
    <m/>
    <s v=""/>
    <m/>
    <s v=""/>
    <n v="0"/>
    <n v="2"/>
    <n v="2"/>
    <n v="2"/>
  </r>
  <r>
    <x v="1139"/>
    <s v="lleafb540polos"/>
    <s v="L Leaf B5/ 40 polos"/>
    <n v="6"/>
    <s v="120 pc"/>
    <n v="4"/>
    <n v="4"/>
    <n v="-2"/>
    <m/>
    <s v=""/>
    <m/>
    <s v=""/>
    <m/>
    <s v=""/>
    <m/>
    <s v=""/>
    <n v="4"/>
    <n v="4"/>
    <n v="4"/>
    <n v="4"/>
  </r>
  <r>
    <x v="1140"/>
    <s v="lleafb5100koalamtk"/>
    <s v="L Leaf B5-100 Koala MTK"/>
    <m/>
    <n v="150"/>
    <n v="1"/>
    <m/>
    <s v=""/>
    <n v="1"/>
    <n v="1"/>
    <m/>
    <s v=""/>
    <m/>
    <s v=""/>
    <m/>
    <s v=""/>
    <n v="0"/>
    <n v="1"/>
    <n v="1"/>
    <n v="1"/>
  </r>
  <r>
    <x v="1141"/>
    <s v="lleafb550koalamtk"/>
    <s v="L Leaf B5-50 Koala MTK"/>
    <m/>
    <n v="300"/>
    <n v="1"/>
    <m/>
    <s v=""/>
    <n v="1"/>
    <n v="1"/>
    <m/>
    <s v=""/>
    <m/>
    <s v=""/>
    <m/>
    <s v=""/>
    <n v="0"/>
    <n v="1"/>
    <n v="1"/>
    <n v="1"/>
  </r>
  <r>
    <x v="1142"/>
    <s v="lleaffancya520lbminion3bear1rilakuma2"/>
    <s v="L Leaf Fancy A5 20 lb minion (3)/ bear(1)/ rilakuma(2)"/>
    <n v="6"/>
    <s v="720 pc"/>
    <n v="6"/>
    <m/>
    <s v=""/>
    <m/>
    <s v=""/>
    <m/>
    <s v=""/>
    <m/>
    <s v=""/>
    <m/>
    <s v=""/>
    <n v="6"/>
    <n v="6"/>
    <n v="6"/>
    <n v="6"/>
  </r>
  <r>
    <x v="1143"/>
    <s v="lleaffancyutnbiodatablk"/>
    <s v="L Leaf Fancy UTN Biodata blk"/>
    <n v="10"/>
    <s v="600 pc"/>
    <n v="10"/>
    <m/>
    <s v=""/>
    <m/>
    <s v=""/>
    <m/>
    <s v=""/>
    <m/>
    <s v=""/>
    <m/>
    <s v=""/>
    <n v="10"/>
    <n v="10"/>
    <n v="10"/>
    <n v="10"/>
  </r>
  <r>
    <x v="1144"/>
    <s v="lleafholoa5+puzzleav3hk2"/>
    <s v="L Leaf Holo A5 + puzzle AV(3)/ Hk(2)"/>
    <n v="4"/>
    <n v="600"/>
    <n v="4"/>
    <m/>
    <s v=""/>
    <m/>
    <s v=""/>
    <m/>
    <s v=""/>
    <m/>
    <s v=""/>
    <m/>
    <s v=""/>
    <n v="4"/>
    <n v="4"/>
    <n v="4"/>
    <n v="4"/>
  </r>
  <r>
    <x v="1145"/>
    <s v="lleafholo+puzzlesnowwhitebb"/>
    <s v="L Leaf Holo+puzzle Snow White/ BB"/>
    <n v="2"/>
    <n v="600"/>
    <n v="2"/>
    <m/>
    <s v=""/>
    <m/>
    <s v=""/>
    <m/>
    <s v=""/>
    <m/>
    <s v=""/>
    <m/>
    <s v=""/>
    <n v="2"/>
    <n v="2"/>
    <n v="2"/>
    <n v="2"/>
  </r>
  <r>
    <x v="1146"/>
    <s v="lleafplongholoav5qf7"/>
    <s v="L Leaf plong Holo AV(5)/ QF(7)"/>
    <n v="12"/>
    <n v="480"/>
    <n v="12"/>
    <m/>
    <s v=""/>
    <m/>
    <s v=""/>
    <m/>
    <s v=""/>
    <m/>
    <s v=""/>
    <m/>
    <s v=""/>
    <n v="12"/>
    <n v="12"/>
    <n v="12"/>
    <n v="12"/>
  </r>
  <r>
    <x v="1147"/>
    <s v="lleafplongholoqueen"/>
    <s v="L Leaf plong Holo Queen"/>
    <n v="7"/>
    <n v="480"/>
    <n v="7"/>
    <m/>
    <s v=""/>
    <m/>
    <s v=""/>
    <m/>
    <s v=""/>
    <m/>
    <s v=""/>
    <m/>
    <s v=""/>
    <n v="7"/>
    <n v="7"/>
    <n v="7"/>
    <n v="7"/>
  </r>
  <r>
    <x v="1148"/>
    <s v="lleafplongsnow10sofia8bbsmart8"/>
    <s v="L Leaf plong snow(10)/ Sofia(8)/ BB Smart(8)"/>
    <n v="26"/>
    <n v="480"/>
    <n v="26"/>
    <m/>
    <s v=""/>
    <m/>
    <s v=""/>
    <m/>
    <s v=""/>
    <m/>
    <s v=""/>
    <m/>
    <s v=""/>
    <n v="26"/>
    <n v="26"/>
    <n v="26"/>
    <n v="26"/>
  </r>
  <r>
    <x v="1149"/>
    <s v="lleafpolos40sisipan5wpembatas"/>
    <s v="L Leaf polos 40 sisipan 5w pembatas"/>
    <n v="3"/>
    <n v="180"/>
    <n v="3"/>
    <m/>
    <s v=""/>
    <m/>
    <s v=""/>
    <m/>
    <s v=""/>
    <m/>
    <s v=""/>
    <m/>
    <s v=""/>
    <n v="3"/>
    <n v="3"/>
    <n v="3"/>
    <n v="3"/>
  </r>
  <r>
    <x v="1150"/>
    <s v="lleafpolost"/>
    <s v="L Leaf polos T"/>
    <n v="1"/>
    <s v="160 ls"/>
    <n v="1"/>
    <m/>
    <s v=""/>
    <m/>
    <s v=""/>
    <m/>
    <s v=""/>
    <m/>
    <s v=""/>
    <m/>
    <s v=""/>
    <n v="1"/>
    <n v="1"/>
    <n v="1"/>
    <n v="1"/>
  </r>
  <r>
    <x v="1151"/>
    <s v="lleafponmobilelegendgostar"/>
    <s v="L Leaf pon mobile legend go star"/>
    <n v="15"/>
    <n v="800"/>
    <n v="15"/>
    <m/>
    <s v=""/>
    <m/>
    <s v=""/>
    <m/>
    <s v=""/>
    <m/>
    <s v=""/>
    <m/>
    <s v=""/>
    <n v="15"/>
    <n v="15"/>
    <n v="15"/>
    <n v="15"/>
  </r>
  <r>
    <x v="1152"/>
    <s v="lleafpunchneo"/>
    <s v="L Leaf punch Neo"/>
    <n v="4"/>
    <n v="480"/>
    <n v="4"/>
    <m/>
    <s v=""/>
    <m/>
    <s v=""/>
    <m/>
    <s v=""/>
    <m/>
    <s v=""/>
    <m/>
    <s v=""/>
    <n v="4"/>
    <n v="4"/>
    <n v="4"/>
    <n v="4"/>
  </r>
  <r>
    <x v="1153"/>
    <s v="labelhargakojiko99"/>
    <s v="Label harga Kojiko 99"/>
    <n v="2"/>
    <n v="800"/>
    <n v="2"/>
    <m/>
    <s v=""/>
    <m/>
    <s v=""/>
    <m/>
    <s v=""/>
    <m/>
    <s v=""/>
    <m/>
    <s v=""/>
    <n v="2"/>
    <n v="2"/>
    <n v="2"/>
    <n v="2"/>
  </r>
  <r>
    <x v="1154"/>
    <s v="labelkenjoy103"/>
    <s v="Label Kenjoy 103"/>
    <n v="1"/>
    <n v="800"/>
    <n v="1"/>
    <m/>
    <s v=""/>
    <m/>
    <s v=""/>
    <m/>
    <s v=""/>
    <m/>
    <s v=""/>
    <m/>
    <s v=""/>
    <n v="1"/>
    <n v="1"/>
    <n v="1"/>
    <n v="1"/>
  </r>
  <r>
    <x v="1155"/>
    <s v="laminatingdb6898ktp"/>
    <s v="Laminating DB 6898 (KTP)"/>
    <n v="1"/>
    <n v="100"/>
    <n v="1"/>
    <m/>
    <s v=""/>
    <m/>
    <s v=""/>
    <m/>
    <s v=""/>
    <m/>
    <s v=""/>
    <m/>
    <s v=""/>
    <n v="1"/>
    <n v="1"/>
    <n v="1"/>
    <n v="1"/>
  </r>
  <r>
    <x v="1156"/>
    <s v="laminatingfilm100db255340"/>
    <s v="Laminating Film 100 DB 255 340"/>
    <n v="2"/>
    <s v="10 pk"/>
    <n v="2"/>
    <m/>
    <s v=""/>
    <m/>
    <s v=""/>
    <m/>
    <s v=""/>
    <m/>
    <s v=""/>
    <m/>
    <s v=""/>
    <n v="2"/>
    <n v="2"/>
    <n v="2"/>
    <n v="2"/>
  </r>
  <r>
    <x v="1157"/>
    <s v="laminatingidcarddb100ktpatas"/>
    <s v="Laminating ID Card DB 100 KTp ATAS"/>
    <n v="1"/>
    <n v="100"/>
    <n v="1"/>
    <m/>
    <s v=""/>
    <m/>
    <s v=""/>
    <m/>
    <s v=""/>
    <m/>
    <s v=""/>
    <m/>
    <s v=""/>
    <n v="1"/>
    <n v="1"/>
    <n v="1"/>
    <n v="1"/>
  </r>
  <r>
    <x v="1158"/>
    <s v="laminatingtf100ktp"/>
    <s v="Laminating TF 100 KTp"/>
    <n v="7"/>
    <s v="100 pk"/>
    <n v="7"/>
    <m/>
    <s v=""/>
    <m/>
    <s v=""/>
    <m/>
    <s v=""/>
    <m/>
    <s v=""/>
    <m/>
    <s v=""/>
    <n v="7"/>
    <n v="7"/>
    <n v="7"/>
    <n v="7"/>
  </r>
  <r>
    <x v="1159"/>
    <s v="lemcair15gr188"/>
    <s v="Lem Cair 15gr 188"/>
    <n v="9"/>
    <s v="160 LSN"/>
    <n v="9"/>
    <m/>
    <s v=""/>
    <m/>
    <s v=""/>
    <m/>
    <s v=""/>
    <m/>
    <s v=""/>
    <m/>
    <s v=""/>
    <n v="9"/>
    <n v="9"/>
    <n v="9"/>
    <n v="9"/>
  </r>
  <r>
    <x v="1160"/>
    <s v="lemcairb.glue75mlt"/>
    <s v="Lem cair B.glue 75ml T"/>
    <n v="14"/>
    <s v="16 ls"/>
    <n v="14"/>
    <m/>
    <s v=""/>
    <m/>
    <s v=""/>
    <m/>
    <s v=""/>
    <m/>
    <s v=""/>
    <m/>
    <s v=""/>
    <n v="14"/>
    <n v="14"/>
    <n v="14"/>
    <n v="14"/>
  </r>
  <r>
    <x v="1161"/>
    <s v="lemcairby30938ml24"/>
    <s v="Lem Cair By 309 38 ml (24)"/>
    <n v="6"/>
    <s v="576 pc"/>
    <n v="6"/>
    <m/>
    <s v=""/>
    <m/>
    <s v=""/>
    <m/>
    <s v=""/>
    <m/>
    <s v=""/>
    <m/>
    <s v=""/>
    <n v="6"/>
    <n v="6"/>
    <n v="6"/>
    <n v="6"/>
  </r>
  <r>
    <x v="1162"/>
    <s v="lemcairby31330ml24"/>
    <s v="Lem Cair By 313 30ml (24)"/>
    <n v="1"/>
    <s v="576 pc"/>
    <n v="1"/>
    <m/>
    <s v=""/>
    <m/>
    <s v=""/>
    <m/>
    <s v=""/>
    <m/>
    <s v=""/>
    <m/>
    <s v=""/>
    <n v="1"/>
    <n v="1"/>
    <n v="1"/>
    <n v="1"/>
  </r>
  <r>
    <x v="1163"/>
    <s v="lemcairby82030ml24"/>
    <s v="Lem Cair By 820 30ml (24)"/>
    <n v="8"/>
    <s v="576 pc"/>
    <n v="8"/>
    <m/>
    <s v=""/>
    <m/>
    <s v=""/>
    <m/>
    <s v=""/>
    <m/>
    <s v=""/>
    <m/>
    <s v=""/>
    <n v="8"/>
    <n v="8"/>
    <n v="8"/>
    <n v="8"/>
  </r>
  <r>
    <x v="1164"/>
    <s v="lemcairf503650mlfaktur"/>
    <s v="Lem Cair F 5036 (50 ml) (Faktur)"/>
    <n v="9"/>
    <s v="12 box/ 30"/>
    <n v="9"/>
    <m/>
    <s v=""/>
    <m/>
    <s v=""/>
    <m/>
    <s v=""/>
    <m/>
    <s v=""/>
    <m/>
    <s v=""/>
    <n v="9"/>
    <n v="9"/>
    <n v="9"/>
    <n v="9"/>
  </r>
  <r>
    <x v="1165"/>
    <s v="lemexecellentaltecoyushinca"/>
    <s v="Lem execellent Alteco (Yushinca)"/>
    <n v="14"/>
    <s v="600 pc"/>
    <n v="14"/>
    <m/>
    <s v=""/>
    <m/>
    <s v=""/>
    <m/>
    <s v=""/>
    <m/>
    <s v=""/>
    <m/>
    <s v=""/>
    <n v="14"/>
    <n v="14"/>
    <n v="14"/>
    <n v="14"/>
  </r>
  <r>
    <x v="1166"/>
    <s v="lemexecutivecairqmsa401x12"/>
    <s v="Lem executive cair QMS- A40 (1x12)"/>
    <n v="12"/>
    <s v="36 box"/>
    <n v="12"/>
    <m/>
    <s v=""/>
    <m/>
    <s v=""/>
    <m/>
    <s v=""/>
    <m/>
    <s v=""/>
    <m/>
    <s v=""/>
    <n v="12"/>
    <n v="12"/>
    <n v="12"/>
    <n v="12"/>
  </r>
  <r>
    <x v="1167"/>
    <s v="lemfancyhp1911x48"/>
    <s v="Lem Fancy HP-191(1x48)"/>
    <n v="2"/>
    <s v="18 box"/>
    <n v="2"/>
    <m/>
    <s v=""/>
    <m/>
    <s v=""/>
    <m/>
    <s v=""/>
    <m/>
    <s v=""/>
    <m/>
    <s v=""/>
    <n v="2"/>
    <n v="2"/>
    <n v="2"/>
    <n v="2"/>
  </r>
  <r>
    <x v="1168"/>
    <s v="lemgliter9006"/>
    <s v="Lem gliter 9006"/>
    <n v="24"/>
    <s v="72 set"/>
    <n v="24"/>
    <m/>
    <s v=""/>
    <m/>
    <s v=""/>
    <m/>
    <s v=""/>
    <m/>
    <s v=""/>
    <m/>
    <s v=""/>
    <n v="24"/>
    <n v="24"/>
    <n v="24"/>
    <n v="24"/>
  </r>
  <r>
    <x v="1169"/>
    <s v="lemgluestick702823gr24"/>
    <s v="Lem glue stick 7028 (23gr) (24)"/>
    <n v="2"/>
    <s v="30 box"/>
    <n v="2"/>
    <m/>
    <s v=""/>
    <m/>
    <s v=""/>
    <m/>
    <s v=""/>
    <m/>
    <s v=""/>
    <m/>
    <s v=""/>
    <n v="2"/>
    <n v="2"/>
    <n v="2"/>
    <n v="2"/>
  </r>
  <r>
    <x v="1170"/>
    <s v="lemlilintembak11x30bkuning"/>
    <s v="Lem lilin Tembak 1,1 x 30 B (kuning)"/>
    <n v="33"/>
    <s v="25 pk"/>
    <n v="33"/>
    <m/>
    <s v=""/>
    <m/>
    <s v=""/>
    <m/>
    <s v=""/>
    <m/>
    <s v=""/>
    <m/>
    <s v=""/>
    <n v="33"/>
    <n v="33"/>
    <n v="33"/>
    <n v="33"/>
  </r>
  <r>
    <x v="1171"/>
    <s v="lempastaminilb"/>
    <s v="Lem pasta mini (LB)"/>
    <n v="4"/>
    <s v="70 ls"/>
    <n v="4"/>
    <m/>
    <s v=""/>
    <m/>
    <s v=""/>
    <m/>
    <s v=""/>
    <m/>
    <s v=""/>
    <m/>
    <s v=""/>
    <n v="4"/>
    <n v="4"/>
    <n v="4"/>
    <n v="4"/>
  </r>
  <r>
    <x v="1172"/>
    <s v="lempastaminipremium25gr"/>
    <s v="Lem pasta mini premium (25 gr)"/>
    <n v="3"/>
    <s v="60 ls"/>
    <n v="3"/>
    <m/>
    <s v=""/>
    <m/>
    <s v=""/>
    <m/>
    <s v=""/>
    <m/>
    <s v=""/>
    <m/>
    <s v=""/>
    <n v="3"/>
    <n v="3"/>
    <n v="3"/>
    <n v="3"/>
  </r>
  <r>
    <x v="1173"/>
    <s v="lempastatpremium80gr"/>
    <s v="Lem pasta T premium (80 gr)"/>
    <n v="2"/>
    <s v="24 ls"/>
    <n v="2"/>
    <m/>
    <s v=""/>
    <m/>
    <s v=""/>
    <m/>
    <s v=""/>
    <m/>
    <s v=""/>
    <m/>
    <s v=""/>
    <n v="2"/>
    <n v="2"/>
    <n v="2"/>
    <n v="2"/>
  </r>
  <r>
    <x v="1174"/>
    <s v="lemrenteng1588"/>
    <s v="Lem renteng 1588"/>
    <n v="3"/>
    <s v="160 LSN"/>
    <n v="3"/>
    <m/>
    <s v=""/>
    <m/>
    <s v=""/>
    <m/>
    <s v=""/>
    <m/>
    <s v=""/>
    <m/>
    <s v=""/>
    <n v="3"/>
    <n v="3"/>
    <n v="3"/>
    <n v="3"/>
  </r>
  <r>
    <x v="1175"/>
    <s v="lemstick10gramvtro24"/>
    <s v="Lem Stick 10gram Vtro (24)"/>
    <n v="2"/>
    <s v="40 BOX"/>
    <n v="2"/>
    <m/>
    <s v=""/>
    <m/>
    <s v=""/>
    <m/>
    <s v=""/>
    <m/>
    <s v=""/>
    <m/>
    <s v=""/>
    <n v="2"/>
    <n v="2"/>
    <n v="2"/>
    <n v="2"/>
  </r>
  <r>
    <x v="1176"/>
    <s v="lemstik11x29womyputihb"/>
    <s v="Lem Stik 11x29 WOMY putih B"/>
    <n v="9"/>
    <n v="25"/>
    <n v="7"/>
    <m/>
    <s v=""/>
    <n v="7"/>
    <n v="-2"/>
    <m/>
    <s v=""/>
    <m/>
    <s v=""/>
    <m/>
    <s v=""/>
    <n v="9"/>
    <n v="7"/>
    <n v="7"/>
    <n v="7"/>
  </r>
  <r>
    <x v="1177"/>
    <s v="lemstik7x30womyputihk"/>
    <s v="Lem Stik 7x30 WOMY putih k"/>
    <n v="82"/>
    <n v="25"/>
    <n v="76"/>
    <m/>
    <s v=""/>
    <n v="76"/>
    <n v="-6"/>
    <m/>
    <s v=""/>
    <m/>
    <s v=""/>
    <m/>
    <s v=""/>
    <n v="82"/>
    <n v="76"/>
    <n v="76"/>
    <n v="76"/>
  </r>
  <r>
    <x v="1178"/>
    <s v="lemtembakkadtekfaktur"/>
    <s v="Lem tembak k Adtek FAKTUR"/>
    <n v="4"/>
    <s v="25 kg"/>
    <n v="4"/>
    <m/>
    <s v=""/>
    <m/>
    <s v=""/>
    <m/>
    <s v=""/>
    <m/>
    <s v=""/>
    <m/>
    <s v=""/>
    <n v="4"/>
    <n v="4"/>
    <n v="4"/>
    <n v="4"/>
  </r>
  <r>
    <x v="1179"/>
    <s v="lemtembakkputihms"/>
    <s v="Lem tembak k putih MS"/>
    <n v="2"/>
    <s v="25 pk"/>
    <n v="2"/>
    <m/>
    <s v=""/>
    <m/>
    <s v=""/>
    <m/>
    <s v=""/>
    <m/>
    <s v=""/>
    <m/>
    <s v=""/>
    <n v="2"/>
    <n v="2"/>
    <n v="2"/>
    <n v="2"/>
  </r>
  <r>
    <x v="1180"/>
    <s v="lemwaterglue50ml"/>
    <s v="Lem water glue 50ml"/>
    <n v="2"/>
    <s v="36 ls"/>
    <n v="2"/>
    <m/>
    <s v=""/>
    <m/>
    <s v=""/>
    <m/>
    <s v=""/>
    <m/>
    <s v=""/>
    <m/>
    <s v=""/>
    <n v="2"/>
    <n v="2"/>
    <n v="2"/>
    <n v="2"/>
  </r>
  <r>
    <x v="1181"/>
    <s v="lemwatergluetf6038"/>
    <s v="Lem Water Glue TF 6038"/>
    <n v="2"/>
    <s v="30 LSN"/>
    <n v="2"/>
    <m/>
    <s v=""/>
    <m/>
    <s v=""/>
    <m/>
    <s v=""/>
    <m/>
    <s v=""/>
    <m/>
    <s v=""/>
    <n v="2"/>
    <n v="2"/>
    <n v="2"/>
    <n v="2"/>
  </r>
  <r>
    <x v="1182"/>
    <s v="lem+gliter88912"/>
    <s v="Lem+gliter 8891-2"/>
    <n v="3"/>
    <s v="288 Rtg"/>
    <n v="3"/>
    <m/>
    <s v=""/>
    <m/>
    <s v=""/>
    <m/>
    <s v=""/>
    <m/>
    <s v=""/>
    <m/>
    <s v=""/>
    <n v="3"/>
    <n v="3"/>
    <n v="3"/>
    <n v="3"/>
  </r>
  <r>
    <x v="1183"/>
    <s v="lettertray3susundebozzdt300"/>
    <s v="Letter tray 3 susun debozz dt 300"/>
    <n v="7"/>
    <n v="12"/>
    <n v="2"/>
    <n v="6"/>
    <n v="-1"/>
    <n v="2"/>
    <n v="-4"/>
    <m/>
    <s v=""/>
    <m/>
    <s v=""/>
    <m/>
    <s v=""/>
    <n v="6"/>
    <n v="2"/>
    <n v="2"/>
    <n v="2"/>
  </r>
  <r>
    <x v="1184"/>
    <s v="lettertraybesi1183"/>
    <s v="Letter Tray Besi 118 - 3"/>
    <n v="4"/>
    <s v="12 PCS"/>
    <n v="4"/>
    <m/>
    <s v=""/>
    <m/>
    <s v=""/>
    <m/>
    <s v=""/>
    <m/>
    <s v=""/>
    <m/>
    <s v=""/>
    <n v="4"/>
    <n v="4"/>
    <n v="4"/>
    <n v="4"/>
  </r>
  <r>
    <x v="1185"/>
    <s v="lilinangka1tebalm10011002"/>
    <s v="Lilin angka 1 Tebal M1001/ 1002"/>
    <n v="23"/>
    <s v="288 pc"/>
    <n v="23"/>
    <m/>
    <s v=""/>
    <m/>
    <s v=""/>
    <m/>
    <s v=""/>
    <m/>
    <s v=""/>
    <m/>
    <s v=""/>
    <n v="23"/>
    <n v="23"/>
    <n v="23"/>
    <n v="23"/>
  </r>
  <r>
    <x v="1186"/>
    <s v="lilinangkatebalm10011002"/>
    <s v="Lilin angka Tebal M1001-1002"/>
    <n v="1"/>
    <n v="240"/>
    <n v="1"/>
    <m/>
    <s v=""/>
    <m/>
    <s v=""/>
    <m/>
    <s v=""/>
    <m/>
    <s v=""/>
    <m/>
    <s v=""/>
    <n v="1"/>
    <n v="1"/>
    <n v="1"/>
    <n v="1"/>
  </r>
  <r>
    <x v="1187"/>
    <s v="lilinangkaultahtarunano41no51"/>
    <s v="Lilin angka ultah taruna No 4 (1)/ No 5 (1)"/>
    <n v="2"/>
    <s v="100 ls"/>
    <n v="2"/>
    <m/>
    <s v=""/>
    <m/>
    <s v=""/>
    <m/>
    <s v=""/>
    <m/>
    <s v=""/>
    <m/>
    <s v=""/>
    <n v="2"/>
    <n v="2"/>
    <n v="2"/>
    <n v="2"/>
  </r>
  <r>
    <x v="1188"/>
    <s v="lilincandyty020"/>
    <s v="Lilin Candy TY 020"/>
    <n v="1"/>
    <s v="96 ls"/>
    <n v="1"/>
    <m/>
    <s v=""/>
    <m/>
    <s v=""/>
    <m/>
    <s v=""/>
    <m/>
    <s v=""/>
    <m/>
    <s v=""/>
    <n v="1"/>
    <n v="1"/>
    <n v="1"/>
    <n v="1"/>
  </r>
  <r>
    <x v="1189"/>
    <s v="lilinmagicisi10hc7710m"/>
    <s v="Lilin magic isi 10 HC 77-10M"/>
    <n v="1"/>
    <n v="288"/>
    <n v="1"/>
    <m/>
    <s v=""/>
    <m/>
    <s v=""/>
    <m/>
    <s v=""/>
    <m/>
    <s v=""/>
    <m/>
    <s v=""/>
    <n v="1"/>
    <n v="1"/>
    <n v="1"/>
    <n v="1"/>
  </r>
  <r>
    <x v="1190"/>
    <s v="lilinty018magic"/>
    <s v="Lilin TY 018 magic"/>
    <n v="23"/>
    <s v="96 ls"/>
    <n v="23"/>
    <m/>
    <s v=""/>
    <m/>
    <s v=""/>
    <m/>
    <s v=""/>
    <m/>
    <s v=""/>
    <m/>
    <s v=""/>
    <n v="23"/>
    <n v="23"/>
    <n v="23"/>
    <n v="23"/>
  </r>
  <r>
    <x v="1191"/>
    <s v="lilinty331"/>
    <s v="Lilin TY 331"/>
    <n v="1"/>
    <s v="96 ls"/>
    <n v="1"/>
    <m/>
    <s v=""/>
    <m/>
    <s v=""/>
    <m/>
    <s v=""/>
    <m/>
    <s v=""/>
    <m/>
    <s v=""/>
    <n v="1"/>
    <n v="1"/>
    <n v="1"/>
    <n v="1"/>
  </r>
  <r>
    <x v="1192"/>
    <s v="magicboard105"/>
    <s v="Magic board 105"/>
    <n v="13"/>
    <s v="96 PCS"/>
    <n v="13"/>
    <m/>
    <s v=""/>
    <m/>
    <s v=""/>
    <m/>
    <s v=""/>
    <m/>
    <s v=""/>
    <m/>
    <s v=""/>
    <n v="13"/>
    <n v="13"/>
    <n v="13"/>
    <n v="13"/>
  </r>
  <r>
    <x v="1193"/>
    <s v="magicboard106"/>
    <s v="Magic board 106"/>
    <n v="7"/>
    <s v="96 PCS"/>
    <n v="7"/>
    <m/>
    <s v=""/>
    <m/>
    <s v=""/>
    <m/>
    <s v=""/>
    <m/>
    <s v=""/>
    <m/>
    <s v=""/>
    <n v="7"/>
    <n v="7"/>
    <n v="7"/>
    <n v="7"/>
  </r>
  <r>
    <x v="1194"/>
    <s v="magicboard20196"/>
    <s v="Magic board 20196"/>
    <n v="2"/>
    <s v="96 PCS"/>
    <n v="2"/>
    <m/>
    <s v=""/>
    <m/>
    <s v=""/>
    <m/>
    <s v=""/>
    <m/>
    <s v=""/>
    <m/>
    <s v=""/>
    <n v="2"/>
    <n v="2"/>
    <n v="2"/>
    <n v="2"/>
  </r>
  <r>
    <x v="1195"/>
    <s v="magicboardtk9812"/>
    <s v="Magic board TK 9812"/>
    <n v="1"/>
    <s v="96 PCS"/>
    <n v="1"/>
    <m/>
    <s v=""/>
    <m/>
    <s v=""/>
    <m/>
    <s v=""/>
    <m/>
    <s v=""/>
    <m/>
    <s v=""/>
    <n v="1"/>
    <n v="1"/>
    <n v="1"/>
    <n v="1"/>
  </r>
  <r>
    <x v="1196"/>
    <s v="magicboardye103"/>
    <s v="Magic board YE 103"/>
    <n v="2"/>
    <s v="96 PCS"/>
    <n v="2"/>
    <m/>
    <s v=""/>
    <m/>
    <s v=""/>
    <m/>
    <s v=""/>
    <m/>
    <s v=""/>
    <m/>
    <s v=""/>
    <n v="2"/>
    <n v="2"/>
    <n v="2"/>
    <n v="2"/>
  </r>
  <r>
    <x v="1197"/>
    <s v="magnet+set1000gm"/>
    <s v="Magnet+Set 1000 G-M"/>
    <n v="4"/>
    <s v="320 set"/>
    <n v="4"/>
    <m/>
    <s v=""/>
    <m/>
    <s v=""/>
    <m/>
    <s v=""/>
    <m/>
    <s v=""/>
    <m/>
    <s v=""/>
    <n v="4"/>
    <n v="4"/>
    <n v="4"/>
    <n v="4"/>
  </r>
  <r>
    <x v="1198"/>
    <s v="magnit002set"/>
    <s v="Magnit 002 Set"/>
    <n v="7"/>
    <s v="320 pc"/>
    <n v="7"/>
    <m/>
    <s v=""/>
    <m/>
    <s v=""/>
    <m/>
    <s v=""/>
    <m/>
    <s v=""/>
    <m/>
    <s v=""/>
    <n v="7"/>
    <n v="7"/>
    <n v="7"/>
    <n v="7"/>
  </r>
  <r>
    <x v="1199"/>
    <s v="magnit2008import"/>
    <s v="Magnit 2008 (Import)"/>
    <n v="1"/>
    <s v="800 pc"/>
    <n v="1"/>
    <m/>
    <s v=""/>
    <m/>
    <s v=""/>
    <m/>
    <s v=""/>
    <m/>
    <s v=""/>
    <m/>
    <s v=""/>
    <n v="1"/>
    <n v="1"/>
    <n v="1"/>
    <n v="1"/>
  </r>
  <r>
    <x v="1200"/>
    <s v="magnit2012"/>
    <s v="Magnit 2012"/>
    <n v="2"/>
    <s v="800 pc"/>
    <n v="2"/>
    <m/>
    <s v=""/>
    <m/>
    <s v=""/>
    <m/>
    <s v=""/>
    <m/>
    <s v=""/>
    <m/>
    <s v=""/>
    <n v="2"/>
    <n v="2"/>
    <n v="2"/>
    <n v="2"/>
  </r>
  <r>
    <x v="1201"/>
    <s v="magnit306"/>
    <s v="Magnit 30-6"/>
    <n v="1"/>
    <s v="480 pc"/>
    <n v="1"/>
    <m/>
    <s v=""/>
    <m/>
    <s v=""/>
    <m/>
    <s v=""/>
    <m/>
    <s v=""/>
    <m/>
    <s v=""/>
    <n v="1"/>
    <n v="1"/>
    <n v="1"/>
    <n v="1"/>
  </r>
  <r>
    <x v="1202"/>
    <s v="magnit8pc003"/>
    <s v="Magnit 8pc/ 003"/>
    <n v="1"/>
    <s v="240 set"/>
    <n v="1"/>
    <m/>
    <s v=""/>
    <m/>
    <s v=""/>
    <m/>
    <s v=""/>
    <m/>
    <s v=""/>
    <m/>
    <s v=""/>
    <n v="1"/>
    <n v="1"/>
    <n v="1"/>
    <n v="1"/>
  </r>
  <r>
    <x v="1203"/>
    <s v="magnitangka8305xinyefirstk"/>
    <s v="Magnit angka 8305 Xinye first (K)"/>
    <n v="2"/>
    <s v="216 pc"/>
    <n v="2"/>
    <m/>
    <s v=""/>
    <m/>
    <s v=""/>
    <m/>
    <s v=""/>
    <m/>
    <s v=""/>
    <m/>
    <s v=""/>
    <n v="2"/>
    <n v="2"/>
    <n v="2"/>
    <n v="2"/>
  </r>
  <r>
    <x v="1204"/>
    <s v="magnits3010import"/>
    <s v="Magnit S 3010 (Import)"/>
    <n v="1"/>
    <s v="400 PCS"/>
    <n v="1"/>
    <m/>
    <s v=""/>
    <m/>
    <s v=""/>
    <m/>
    <s v=""/>
    <m/>
    <s v=""/>
    <m/>
    <s v=""/>
    <n v="1"/>
    <n v="1"/>
    <n v="1"/>
    <n v="1"/>
  </r>
  <r>
    <x v="1205"/>
    <s v="malamset23122"/>
    <s v="Malam set 2312-2"/>
    <n v="20"/>
    <s v="120 set"/>
    <n v="20"/>
    <m/>
    <s v=""/>
    <m/>
    <s v=""/>
    <m/>
    <s v=""/>
    <m/>
    <s v=""/>
    <m/>
    <s v=""/>
    <n v="20"/>
    <n v="20"/>
    <n v="20"/>
    <n v="20"/>
  </r>
  <r>
    <x v="1206"/>
    <s v="map3324ggf4"/>
    <s v="Map 3324 G&amp; G f4"/>
    <n v="2"/>
    <s v="12 pc"/>
    <n v="2"/>
    <m/>
    <s v=""/>
    <m/>
    <s v=""/>
    <m/>
    <s v=""/>
    <m/>
    <s v=""/>
    <m/>
    <s v=""/>
    <n v="2"/>
    <n v="2"/>
    <n v="2"/>
    <n v="2"/>
  </r>
  <r>
    <x v="1207"/>
    <s v="mapa012talibiru"/>
    <s v="Map A-012 tali biru"/>
    <n v="2"/>
    <s v="160 pc"/>
    <n v="2"/>
    <m/>
    <s v=""/>
    <m/>
    <s v=""/>
    <m/>
    <s v=""/>
    <m/>
    <s v=""/>
    <m/>
    <s v=""/>
    <n v="2"/>
    <n v="2"/>
    <n v="2"/>
    <n v="2"/>
  </r>
  <r>
    <x v="1208"/>
    <s v="mapa6kupu"/>
    <s v="Map A6 Kupu"/>
    <n v="6"/>
    <s v="72 ls"/>
    <n v="6"/>
    <m/>
    <s v=""/>
    <m/>
    <s v=""/>
    <m/>
    <s v=""/>
    <m/>
    <s v=""/>
    <m/>
    <s v=""/>
    <n v="6"/>
    <n v="6"/>
    <n v="6"/>
    <n v="6"/>
  </r>
  <r>
    <x v="1209"/>
    <s v="mapbatikjersey"/>
    <s v="Map Batik Jersey"/>
    <n v="2"/>
    <n v="800"/>
    <n v="2"/>
    <m/>
    <s v=""/>
    <m/>
    <s v=""/>
    <m/>
    <s v=""/>
    <m/>
    <s v=""/>
    <m/>
    <s v=""/>
    <n v="2"/>
    <n v="2"/>
    <n v="2"/>
    <n v="2"/>
  </r>
  <r>
    <x v="1210"/>
    <s v="mapbatiksika"/>
    <s v="Map Batik Sika"/>
    <n v="1"/>
    <s v="600 PCS"/>
    <n v="1"/>
    <m/>
    <s v=""/>
    <m/>
    <s v=""/>
    <m/>
    <s v=""/>
    <m/>
    <s v=""/>
    <m/>
    <s v=""/>
    <n v="1"/>
    <n v="1"/>
    <n v="1"/>
    <n v="1"/>
  </r>
  <r>
    <x v="1211"/>
    <s v="mapberdiriretkuning"/>
    <s v="Map Berdiri Ret kuning"/>
    <n v="3"/>
    <s v="240 pc"/>
    <n v="3"/>
    <m/>
    <s v=""/>
    <m/>
    <s v=""/>
    <m/>
    <s v=""/>
    <m/>
    <s v=""/>
    <m/>
    <s v=""/>
    <n v="3"/>
    <n v="3"/>
    <n v="3"/>
    <n v="3"/>
  </r>
  <r>
    <x v="1212"/>
    <s v="mapclearpp8021"/>
    <s v="Map Clear PP 802-1"/>
    <n v="3"/>
    <s v="50 ls"/>
    <n v="3"/>
    <m/>
    <s v=""/>
    <m/>
    <s v=""/>
    <m/>
    <s v=""/>
    <m/>
    <s v=""/>
    <m/>
    <s v=""/>
    <n v="3"/>
    <n v="3"/>
    <n v="3"/>
    <n v="3"/>
  </r>
  <r>
    <x v="1213"/>
    <s v="mapclearppxs802mixf48022"/>
    <s v="Map Clear PP XS-802 mix F4 (802-2)"/>
    <n v="3"/>
    <s v="50 ls"/>
    <n v="3"/>
    <m/>
    <s v=""/>
    <m/>
    <s v=""/>
    <m/>
    <s v=""/>
    <m/>
    <s v=""/>
    <m/>
    <s v=""/>
    <n v="3"/>
    <n v="3"/>
    <n v="3"/>
    <n v="3"/>
  </r>
  <r>
    <x v="1214"/>
    <s v="mapdata39571"/>
    <s v="Map Data 39571 "/>
    <n v="3"/>
    <s v="204 pc"/>
    <n v="3"/>
    <m/>
    <s v=""/>
    <m/>
    <s v=""/>
    <m/>
    <s v=""/>
    <m/>
    <s v=""/>
    <m/>
    <s v=""/>
    <n v="3"/>
    <n v="3"/>
    <n v="3"/>
    <n v="3"/>
  </r>
  <r>
    <x v="1215"/>
    <s v="mapdokumenkeeper40lbtnt021moshi"/>
    <s v="Map Dokumen Keeper 40lb TNT 021 (moshi&quot;)"/>
    <n v="6"/>
    <s v="180 PCS"/>
    <n v="6"/>
    <m/>
    <s v=""/>
    <m/>
    <s v=""/>
    <m/>
    <s v=""/>
    <m/>
    <s v=""/>
    <m/>
    <s v=""/>
    <n v="6"/>
    <n v="6"/>
    <n v="6"/>
    <n v="6"/>
  </r>
  <r>
    <x v="1216"/>
    <s v="mapen1020"/>
    <s v="Map EN 1020"/>
    <n v="19"/>
    <s v="50 ls"/>
    <n v="19"/>
    <m/>
    <s v=""/>
    <m/>
    <s v=""/>
    <m/>
    <s v=""/>
    <m/>
    <s v=""/>
    <m/>
    <s v=""/>
    <n v="19"/>
    <n v="19"/>
    <n v="19"/>
    <n v="19"/>
  </r>
  <r>
    <x v="1217"/>
    <s v="mapen1023fcblk"/>
    <s v="Map EN 1023 FC blk"/>
    <n v="12"/>
    <s v="50 ls"/>
    <n v="12"/>
    <m/>
    <s v=""/>
    <m/>
    <s v=""/>
    <m/>
    <s v=""/>
    <m/>
    <s v=""/>
    <m/>
    <s v=""/>
    <n v="12"/>
    <n v="12"/>
    <n v="12"/>
    <n v="12"/>
  </r>
  <r>
    <x v="1218"/>
    <s v="mapentertalim1b3k3hj3p3"/>
    <s v="Map enter Tali M(1)/ B(3)/ K(3)/ Hj(3)/ P(3)"/>
    <n v="13"/>
    <s v="50 ls"/>
    <n v="13"/>
    <m/>
    <s v=""/>
    <m/>
    <s v=""/>
    <m/>
    <s v=""/>
    <m/>
    <s v=""/>
    <m/>
    <s v=""/>
    <n v="13"/>
    <n v="13"/>
    <n v="13"/>
    <n v="13"/>
  </r>
  <r>
    <x v="1219"/>
    <s v="mapexecutive850885082"/>
    <s v="Map executive 8508/ 85082"/>
    <n v="12"/>
    <s v="4 ls"/>
    <n v="12"/>
    <m/>
    <s v=""/>
    <m/>
    <s v=""/>
    <m/>
    <s v=""/>
    <m/>
    <s v=""/>
    <m/>
    <s v=""/>
    <n v="12"/>
    <n v="12"/>
    <n v="12"/>
    <n v="12"/>
  </r>
  <r>
    <x v="1220"/>
    <s v="mapfabriccase"/>
    <s v="Map Fabric Case"/>
    <n v="3"/>
    <s v="24 ls"/>
    <n v="3"/>
    <m/>
    <s v=""/>
    <m/>
    <s v=""/>
    <m/>
    <s v=""/>
    <m/>
    <s v=""/>
    <m/>
    <s v=""/>
    <n v="3"/>
    <n v="3"/>
    <n v="3"/>
    <n v="3"/>
  </r>
  <r>
    <x v="1221"/>
    <s v="mapfancybatikkcg2"/>
    <s v="Map Fancy batik kcg 2"/>
    <n v="1"/>
    <s v="240 pc"/>
    <n v="1"/>
    <m/>
    <s v=""/>
    <m/>
    <s v=""/>
    <m/>
    <s v=""/>
    <m/>
    <s v=""/>
    <m/>
    <s v=""/>
    <n v="1"/>
    <n v="1"/>
    <n v="1"/>
    <n v="1"/>
  </r>
  <r>
    <x v="1222"/>
    <s v="mapfile243612b5bening"/>
    <s v="Map file 24361-2 B5 Bening"/>
    <n v="2"/>
    <s v="2400 pc"/>
    <n v="2"/>
    <m/>
    <s v=""/>
    <m/>
    <s v=""/>
    <m/>
    <s v=""/>
    <m/>
    <s v=""/>
    <m/>
    <s v=""/>
    <n v="2"/>
    <n v="2"/>
    <n v="2"/>
    <n v="2"/>
  </r>
  <r>
    <x v="1223"/>
    <s v="mapfileen1105f"/>
    <s v="Map file EN 1105 F"/>
    <n v="10"/>
    <s v="50 ls"/>
    <n v="10"/>
    <m/>
    <s v=""/>
    <m/>
    <s v=""/>
    <m/>
    <s v=""/>
    <m/>
    <s v=""/>
    <m/>
    <s v=""/>
    <n v="10"/>
    <n v="10"/>
    <n v="10"/>
    <n v="10"/>
  </r>
  <r>
    <x v="1224"/>
    <s v="mapfilekcgpocket881"/>
    <s v="Map file kcg pocket 881"/>
    <n v="1"/>
    <s v="60 ls"/>
    <n v="1"/>
    <m/>
    <s v=""/>
    <m/>
    <s v=""/>
    <m/>
    <s v=""/>
    <m/>
    <s v=""/>
    <m/>
    <s v=""/>
    <n v="1"/>
    <n v="1"/>
    <n v="1"/>
    <n v="1"/>
  </r>
  <r>
    <x v="1225"/>
    <s v="mapfileresleting+jalaa518032"/>
    <s v="Map File Resleting+jala A5 1803-2"/>
    <n v="5"/>
    <s v="960 pc"/>
    <n v="5"/>
    <m/>
    <s v=""/>
    <m/>
    <s v=""/>
    <m/>
    <s v=""/>
    <m/>
    <s v=""/>
    <m/>
    <s v=""/>
    <n v="5"/>
    <n v="5"/>
    <n v="5"/>
    <n v="5"/>
  </r>
  <r>
    <x v="1226"/>
    <s v="mapfileret18011"/>
    <s v="Map file Ret 1801-1"/>
    <n v="5"/>
    <s v="1800 pc"/>
    <n v="5"/>
    <m/>
    <s v=""/>
    <m/>
    <s v=""/>
    <m/>
    <s v=""/>
    <m/>
    <s v=""/>
    <m/>
    <s v=""/>
    <n v="5"/>
    <n v="5"/>
    <n v="5"/>
    <n v="5"/>
  </r>
  <r>
    <x v="1227"/>
    <s v="mapfileret18012"/>
    <s v="Map file Ret 1801-2"/>
    <n v="1"/>
    <s v="960 pc"/>
    <n v="1"/>
    <m/>
    <s v=""/>
    <m/>
    <s v=""/>
    <m/>
    <s v=""/>
    <m/>
    <s v=""/>
    <m/>
    <s v=""/>
    <n v="1"/>
    <n v="1"/>
    <n v="1"/>
    <n v="1"/>
  </r>
  <r>
    <x v="1228"/>
    <s v="mapfileret18013"/>
    <s v="Map file Ret 1801-3"/>
    <n v="7"/>
    <s v="720 pc"/>
    <n v="7"/>
    <m/>
    <s v=""/>
    <m/>
    <s v=""/>
    <m/>
    <s v=""/>
    <m/>
    <s v=""/>
    <m/>
    <s v=""/>
    <n v="7"/>
    <n v="7"/>
    <n v="7"/>
    <n v="7"/>
  </r>
  <r>
    <x v="1229"/>
    <s v="mapfileret18014"/>
    <s v="Map file Ret 1801-4"/>
    <n v="4"/>
    <s v="600 pc"/>
    <n v="4"/>
    <m/>
    <s v=""/>
    <m/>
    <s v=""/>
    <m/>
    <s v=""/>
    <m/>
    <s v=""/>
    <m/>
    <s v=""/>
    <n v="4"/>
    <n v="4"/>
    <n v="4"/>
    <n v="4"/>
  </r>
  <r>
    <x v="1230"/>
    <s v="mapfileret18015b4"/>
    <s v="Map file Ret 1801-5 B4"/>
    <n v="4"/>
    <n v="480"/>
    <n v="4"/>
    <m/>
    <s v=""/>
    <m/>
    <s v=""/>
    <m/>
    <s v=""/>
    <m/>
    <s v=""/>
    <m/>
    <s v=""/>
    <n v="4"/>
    <n v="4"/>
    <n v="4"/>
    <n v="4"/>
  </r>
  <r>
    <x v="1231"/>
    <s v="mapfileret18021a6"/>
    <s v="Map file Ret 1802-1 A6"/>
    <n v="3"/>
    <s v="1800 pc"/>
    <n v="3"/>
    <m/>
    <s v=""/>
    <m/>
    <s v=""/>
    <m/>
    <s v=""/>
    <m/>
    <s v=""/>
    <m/>
    <s v=""/>
    <n v="3"/>
    <n v="3"/>
    <n v="3"/>
    <n v="3"/>
  </r>
  <r>
    <x v="1232"/>
    <s v="mapfileret18022a5"/>
    <s v="Map file Ret 1802-2 A5"/>
    <n v="3"/>
    <s v="960 pc"/>
    <n v="3"/>
    <m/>
    <s v=""/>
    <m/>
    <s v=""/>
    <m/>
    <s v=""/>
    <m/>
    <s v=""/>
    <m/>
    <s v=""/>
    <n v="3"/>
    <n v="3"/>
    <n v="3"/>
    <n v="3"/>
  </r>
  <r>
    <x v="1233"/>
    <s v="mapfileret18023b5"/>
    <s v="Map file Ret 1802-3 B5"/>
    <n v="5"/>
    <n v="720"/>
    <n v="5"/>
    <m/>
    <s v=""/>
    <m/>
    <s v=""/>
    <m/>
    <s v=""/>
    <m/>
    <s v=""/>
    <m/>
    <s v=""/>
    <n v="5"/>
    <n v="5"/>
    <n v="5"/>
    <n v="5"/>
  </r>
  <r>
    <x v="1234"/>
    <s v="mapfileret18031a6"/>
    <s v="Map file Ret 1803-1 A6"/>
    <n v="2"/>
    <n v="1800"/>
    <n v="2"/>
    <m/>
    <s v=""/>
    <m/>
    <s v=""/>
    <m/>
    <s v=""/>
    <m/>
    <s v=""/>
    <m/>
    <s v=""/>
    <n v="2"/>
    <n v="2"/>
    <n v="2"/>
    <n v="2"/>
  </r>
  <r>
    <x v="1235"/>
    <s v="mapfileret18033b5"/>
    <s v="Map file Ret 1803-3 B5"/>
    <n v="3"/>
    <s v="720 pc"/>
    <n v="3"/>
    <m/>
    <s v=""/>
    <m/>
    <s v=""/>
    <m/>
    <s v=""/>
    <m/>
    <s v=""/>
    <m/>
    <s v=""/>
    <n v="3"/>
    <n v="3"/>
    <n v="3"/>
    <n v="3"/>
  </r>
  <r>
    <x v="1236"/>
    <s v="mapfileret18041a6"/>
    <s v="Map file Ret 1804-1 A6"/>
    <n v="3"/>
    <s v="800 pc"/>
    <n v="3"/>
    <m/>
    <s v=""/>
    <m/>
    <s v=""/>
    <m/>
    <s v=""/>
    <m/>
    <s v=""/>
    <m/>
    <s v=""/>
    <n v="3"/>
    <n v="3"/>
    <n v="3"/>
    <n v="3"/>
  </r>
  <r>
    <x v="1237"/>
    <s v="mapfileret18042a5"/>
    <s v="Map file Ret 1804-2 A5"/>
    <n v="1"/>
    <s v="960 pc"/>
    <n v="1"/>
    <m/>
    <s v=""/>
    <m/>
    <s v=""/>
    <m/>
    <s v=""/>
    <m/>
    <s v=""/>
    <m/>
    <s v=""/>
    <n v="1"/>
    <n v="1"/>
    <n v="1"/>
    <n v="1"/>
  </r>
  <r>
    <x v="1238"/>
    <s v="mapfileret18043b5"/>
    <s v="Map file Ret 1804-3 B5"/>
    <n v="3"/>
    <s v="720 pc"/>
    <n v="3"/>
    <m/>
    <s v=""/>
    <m/>
    <s v=""/>
    <m/>
    <s v=""/>
    <m/>
    <s v=""/>
    <m/>
    <s v=""/>
    <n v="3"/>
    <n v="3"/>
    <n v="3"/>
    <n v="3"/>
  </r>
  <r>
    <x v="1239"/>
    <s v="mapfileretba5m"/>
    <s v="Map file Ret B A5(M)"/>
    <n v="1"/>
    <s v="80 ls"/>
    <n v="1"/>
    <m/>
    <s v=""/>
    <m/>
    <s v=""/>
    <m/>
    <s v=""/>
    <m/>
    <s v=""/>
    <m/>
    <s v=""/>
    <n v="1"/>
    <n v="1"/>
    <n v="1"/>
    <n v="1"/>
  </r>
  <r>
    <x v="1240"/>
    <s v="mapfileretba6k"/>
    <s v="Map file Ret B A6(K)"/>
    <n v="2"/>
    <s v="100 ls"/>
    <n v="2"/>
    <m/>
    <s v=""/>
    <m/>
    <s v=""/>
    <m/>
    <s v=""/>
    <m/>
    <s v=""/>
    <m/>
    <s v=""/>
    <n v="2"/>
    <n v="2"/>
    <n v="2"/>
    <n v="2"/>
  </r>
  <r>
    <x v="1241"/>
    <s v="mapfileretv2a5m"/>
    <s v="Map file Ret V2 A5 (M)"/>
    <n v="3"/>
    <s v="80 ls"/>
    <n v="3"/>
    <m/>
    <s v=""/>
    <m/>
    <s v=""/>
    <m/>
    <s v=""/>
    <m/>
    <s v=""/>
    <m/>
    <s v=""/>
    <n v="3"/>
    <n v="3"/>
    <n v="3"/>
    <n v="3"/>
  </r>
  <r>
    <x v="1242"/>
    <s v="mapfileretv2a6k"/>
    <s v="Map file Ret V2 A6(K)"/>
    <n v="3"/>
    <s v="100 ls"/>
    <n v="3"/>
    <m/>
    <s v=""/>
    <m/>
    <s v=""/>
    <m/>
    <s v=""/>
    <m/>
    <s v=""/>
    <m/>
    <s v=""/>
    <n v="3"/>
    <n v="3"/>
    <n v="3"/>
    <n v="3"/>
  </r>
  <r>
    <x v="1243"/>
    <s v="mapfileretv2b5b"/>
    <s v="Map file Ret V2 B5 (B)"/>
    <n v="2"/>
    <s v="60 ls"/>
    <n v="2"/>
    <m/>
    <s v=""/>
    <m/>
    <s v=""/>
    <m/>
    <s v=""/>
    <m/>
    <s v=""/>
    <m/>
    <s v=""/>
    <n v="2"/>
    <n v="2"/>
    <n v="2"/>
    <n v="2"/>
  </r>
  <r>
    <x v="1244"/>
    <s v="mapfrzipperfrozen"/>
    <s v="Map FR Zipper Frozen"/>
    <n v="2"/>
    <s v="240 pc"/>
    <n v="2"/>
    <m/>
    <s v=""/>
    <m/>
    <s v=""/>
    <m/>
    <s v=""/>
    <m/>
    <s v=""/>
    <m/>
    <s v=""/>
    <n v="2"/>
    <n v="2"/>
    <n v="2"/>
    <n v="2"/>
  </r>
  <r>
    <x v="1245"/>
    <s v="maphandbagdb201"/>
    <s v="Map Hand Bag DB 201"/>
    <n v="3"/>
    <s v="600 pc"/>
    <n v="3"/>
    <m/>
    <s v=""/>
    <m/>
    <s v=""/>
    <m/>
    <s v=""/>
    <m/>
    <s v=""/>
    <m/>
    <s v=""/>
    <n v="3"/>
    <n v="3"/>
    <n v="3"/>
    <n v="3"/>
  </r>
  <r>
    <x v="1246"/>
    <s v="mapholderhujin30f"/>
    <s v="Map Holder Hujin 30F"/>
    <n v="15"/>
    <n v="300"/>
    <n v="15"/>
    <m/>
    <s v=""/>
    <m/>
    <s v=""/>
    <m/>
    <s v=""/>
    <m/>
    <s v=""/>
    <m/>
    <s v=""/>
    <n v="15"/>
    <n v="15"/>
    <n v="15"/>
    <n v="15"/>
  </r>
  <r>
    <x v="1247"/>
    <s v="mapholderhujin30f"/>
    <s v="Map Holder Hujin 30F"/>
    <n v="7"/>
    <n v="240"/>
    <n v="7"/>
    <m/>
    <s v=""/>
    <m/>
    <s v=""/>
    <m/>
    <s v=""/>
    <m/>
    <s v=""/>
    <m/>
    <s v=""/>
    <n v="7"/>
    <n v="7"/>
    <n v="7"/>
    <n v="7"/>
  </r>
  <r>
    <x v="1248"/>
    <s v="mapholderhujin60f"/>
    <s v="Map Holder Hujin 60F"/>
    <n v="5"/>
    <n v="160"/>
    <n v="5"/>
    <m/>
    <s v=""/>
    <m/>
    <s v=""/>
    <m/>
    <s v=""/>
    <m/>
    <s v=""/>
    <m/>
    <s v=""/>
    <n v="5"/>
    <n v="5"/>
    <n v="5"/>
    <n v="5"/>
  </r>
  <r>
    <x v="1249"/>
    <s v="mapjalaa5enterkcg3552b"/>
    <s v="Map Jala A5 enter kcg 355-2 B"/>
    <n v="4"/>
    <s v="20 LSN"/>
    <n v="4"/>
    <m/>
    <s v=""/>
    <m/>
    <s v=""/>
    <m/>
    <s v=""/>
    <m/>
    <s v=""/>
    <m/>
    <s v=""/>
    <n v="4"/>
    <n v="4"/>
    <n v="4"/>
    <n v="4"/>
  </r>
  <r>
    <x v="1250"/>
    <s v="mapjalaa5enterkcg3552k"/>
    <s v="Map Jala A5 enter kcg 355-2 K"/>
    <n v="1"/>
    <s v="20 LSN"/>
    <n v="1"/>
    <m/>
    <s v=""/>
    <m/>
    <s v=""/>
    <m/>
    <s v=""/>
    <m/>
    <s v=""/>
    <m/>
    <s v=""/>
    <n v="1"/>
    <n v="1"/>
    <n v="1"/>
    <n v="1"/>
  </r>
  <r>
    <x v="1251"/>
    <s v="mapjalacwarnamoshikancing"/>
    <s v="Map Jala C warna moshi kancing"/>
    <n v="1"/>
    <s v="20 ls"/>
    <n v="1"/>
    <m/>
    <s v=""/>
    <m/>
    <s v=""/>
    <m/>
    <s v=""/>
    <m/>
    <s v=""/>
    <m/>
    <s v=""/>
    <n v="1"/>
    <n v="1"/>
    <n v="1"/>
    <n v="1"/>
  </r>
  <r>
    <x v="1252"/>
    <s v="mapjalaresttransjosb17hj19warna"/>
    <s v="Map Jala Rest Trans jos B(17)/ Hj(19) warna"/>
    <n v="36"/>
    <s v="20 LSN"/>
    <n v="36"/>
    <m/>
    <s v=""/>
    <m/>
    <s v=""/>
    <m/>
    <s v=""/>
    <m/>
    <s v=""/>
    <m/>
    <s v=""/>
    <n v="36"/>
    <n v="36"/>
    <n v="36"/>
    <n v="36"/>
  </r>
  <r>
    <x v="1253"/>
    <s v="mapjalaresttransjosk18m10warna"/>
    <s v="Map Jala Rest Trans jos K(18)/ M(10) warna"/>
    <n v="28"/>
    <s v="2O LSN"/>
    <n v="28"/>
    <m/>
    <s v=""/>
    <m/>
    <s v=""/>
    <m/>
    <s v=""/>
    <m/>
    <s v=""/>
    <m/>
    <s v=""/>
    <n v="28"/>
    <n v="28"/>
    <n v="28"/>
    <n v="28"/>
  </r>
  <r>
    <x v="1254"/>
    <s v="mapjalaresttransjosungu"/>
    <s v="Map Jala Rest Trans jos Ungu"/>
    <n v="56"/>
    <s v="20 ls"/>
    <n v="56"/>
    <m/>
    <s v=""/>
    <m/>
    <s v=""/>
    <m/>
    <s v=""/>
    <m/>
    <s v=""/>
    <m/>
    <s v=""/>
    <n v="56"/>
    <n v="56"/>
    <n v="56"/>
    <n v="56"/>
  </r>
  <r>
    <x v="1255"/>
    <s v="mapjaringsletingb45601"/>
    <s v="Map jaring Sleting B4 5601"/>
    <n v="3"/>
    <n v="600"/>
    <n v="3"/>
    <m/>
    <s v=""/>
    <m/>
    <s v=""/>
    <m/>
    <s v=""/>
    <m/>
    <s v=""/>
    <m/>
    <s v=""/>
    <n v="3"/>
    <n v="3"/>
    <n v="3"/>
    <n v="3"/>
  </r>
  <r>
    <x v="1256"/>
    <s v="mapjaringsletingb45601"/>
    <s v="Map jaring Sleting B4 5601"/>
    <n v="2"/>
    <n v="350"/>
    <n v="2"/>
    <m/>
    <s v=""/>
    <m/>
    <s v=""/>
    <m/>
    <s v=""/>
    <m/>
    <s v=""/>
    <m/>
    <s v=""/>
    <n v="2"/>
    <n v="2"/>
    <n v="2"/>
    <n v="2"/>
  </r>
  <r>
    <x v="1257"/>
    <s v="mapjaringsletingb45601"/>
    <s v="Map jaring Sleting B4 5601"/>
    <n v="1"/>
    <n v="400"/>
    <n v="1"/>
    <m/>
    <s v=""/>
    <m/>
    <s v=""/>
    <m/>
    <s v=""/>
    <m/>
    <s v=""/>
    <m/>
    <s v=""/>
    <n v="1"/>
    <n v="1"/>
    <n v="1"/>
    <n v="1"/>
  </r>
  <r>
    <x v="1258"/>
    <s v="mapjaringsletingb45601"/>
    <s v="Map jaring Sleting B4 5601"/>
    <n v="1"/>
    <n v="300"/>
    <n v="1"/>
    <m/>
    <s v=""/>
    <m/>
    <s v=""/>
    <m/>
    <s v=""/>
    <m/>
    <s v=""/>
    <m/>
    <s v=""/>
    <n v="1"/>
    <n v="1"/>
    <n v="1"/>
    <n v="1"/>
  </r>
  <r>
    <x v="1259"/>
    <s v="mapjaringtz6003"/>
    <s v="Map Jaring TZ 6003"/>
    <n v="4"/>
    <s v="80 LSN"/>
    <n v="4"/>
    <m/>
    <s v=""/>
    <m/>
    <s v=""/>
    <m/>
    <s v=""/>
    <m/>
    <s v=""/>
    <m/>
    <s v=""/>
    <n v="4"/>
    <n v="4"/>
    <n v="4"/>
    <n v="4"/>
  </r>
  <r>
    <x v="1260"/>
    <s v="mapjepit85082"/>
    <s v="Map jepit 85082"/>
    <n v="5"/>
    <n v="24"/>
    <n v="5"/>
    <m/>
    <s v=""/>
    <m/>
    <s v=""/>
    <m/>
    <s v=""/>
    <m/>
    <s v=""/>
    <m/>
    <s v=""/>
    <n v="5"/>
    <n v="5"/>
    <n v="5"/>
    <n v="5"/>
  </r>
  <r>
    <x v="1261"/>
    <s v="mapjumbotb168"/>
    <s v="Map jumbo TB 168"/>
    <n v="6"/>
    <s v="50 ls"/>
    <n v="6"/>
    <m/>
    <s v=""/>
    <m/>
    <s v=""/>
    <m/>
    <s v=""/>
    <m/>
    <s v=""/>
    <m/>
    <s v=""/>
    <n v="6"/>
    <n v="6"/>
    <n v="6"/>
    <n v="6"/>
  </r>
  <r>
    <x v="1262"/>
    <s v="mapkancing2microtoptnwarnakb"/>
    <s v="Map Kancing 2 microtop TN warna K/ B"/>
    <n v="1"/>
    <n v="240"/>
    <n v="1"/>
    <m/>
    <s v=""/>
    <m/>
    <s v=""/>
    <m/>
    <s v=""/>
    <m/>
    <s v=""/>
    <m/>
    <s v=""/>
    <n v="1"/>
    <n v="1"/>
    <n v="1"/>
    <n v="1"/>
  </r>
  <r>
    <x v="1263"/>
    <s v="mapkancingfancym07"/>
    <s v="Map Kancing Fancy M07"/>
    <n v="14"/>
    <s v="100 ls"/>
    <n v="14"/>
    <m/>
    <s v=""/>
    <m/>
    <s v=""/>
    <m/>
    <s v=""/>
    <m/>
    <s v=""/>
    <m/>
    <s v=""/>
    <n v="14"/>
    <n v="14"/>
    <n v="14"/>
    <n v="14"/>
  </r>
  <r>
    <x v="1264"/>
    <s v="mapkancingfc519birumuda"/>
    <s v="Map Kancing FC 519 Biru muda"/>
    <n v="3"/>
    <s v="50 ls"/>
    <n v="3"/>
    <m/>
    <s v=""/>
    <m/>
    <s v=""/>
    <m/>
    <s v=""/>
    <m/>
    <s v=""/>
    <m/>
    <s v=""/>
    <n v="3"/>
    <n v="3"/>
    <n v="3"/>
    <n v="3"/>
  </r>
  <r>
    <x v="1265"/>
    <s v="mapkancingfc519hj"/>
    <s v="Map Kancing FC 519 Hj"/>
    <n v="18"/>
    <s v="50 ls"/>
    <n v="18"/>
    <m/>
    <s v=""/>
    <m/>
    <s v=""/>
    <m/>
    <s v=""/>
    <m/>
    <s v=""/>
    <m/>
    <s v=""/>
    <n v="18"/>
    <n v="18"/>
    <n v="18"/>
    <n v="18"/>
  </r>
  <r>
    <x v="1266"/>
    <s v="mapkancingfc519k"/>
    <s v="Map Kancing FC 519 K"/>
    <n v="12"/>
    <s v="50 ls"/>
    <n v="12"/>
    <m/>
    <s v=""/>
    <m/>
    <s v=""/>
    <m/>
    <s v=""/>
    <m/>
    <s v=""/>
    <m/>
    <s v=""/>
    <n v="12"/>
    <n v="12"/>
    <n v="12"/>
    <n v="12"/>
  </r>
  <r>
    <x v="1267"/>
    <s v="mapkancingfc519merah"/>
    <s v="Map Kancing FC 519 merah"/>
    <n v="10"/>
    <s v="50 ls"/>
    <n v="10"/>
    <m/>
    <s v=""/>
    <m/>
    <s v=""/>
    <m/>
    <s v=""/>
    <m/>
    <s v=""/>
    <m/>
    <s v=""/>
    <n v="10"/>
    <n v="10"/>
    <n v="10"/>
    <n v="10"/>
  </r>
  <r>
    <x v="1268"/>
    <s v="mapkancingfc519orange"/>
    <s v="Map Kancing FC 519 orange"/>
    <n v="2"/>
    <s v="50 ls"/>
    <n v="2"/>
    <m/>
    <s v=""/>
    <m/>
    <s v=""/>
    <m/>
    <s v=""/>
    <m/>
    <s v=""/>
    <m/>
    <s v=""/>
    <n v="2"/>
    <n v="2"/>
    <n v="2"/>
    <n v="2"/>
  </r>
  <r>
    <x v="1269"/>
    <s v="mapkancingtransjosu4"/>
    <s v="Map Kancing Trans jos U(4)"/>
    <n v="4"/>
    <s v="20 ls"/>
    <n v="4"/>
    <m/>
    <s v=""/>
    <m/>
    <s v=""/>
    <m/>
    <s v=""/>
    <m/>
    <s v=""/>
    <m/>
    <s v=""/>
    <n v="4"/>
    <n v="4"/>
    <n v="4"/>
    <n v="4"/>
  </r>
  <r>
    <x v="1270"/>
    <s v="mapkcg1wspirem3"/>
    <s v="Map kcg 1 w/Spire M(3)"/>
    <n v="3"/>
    <s v="25 ls"/>
    <n v="3"/>
    <m/>
    <s v=""/>
    <m/>
    <s v=""/>
    <m/>
    <s v=""/>
    <m/>
    <s v=""/>
    <m/>
    <s v=""/>
    <n v="3"/>
    <n v="3"/>
    <n v="3"/>
    <n v="3"/>
  </r>
  <r>
    <x v="1271"/>
    <s v="mapkcg2corakk"/>
    <s v="Map kcg 2 corak K"/>
    <n v="6"/>
    <n v="240"/>
    <n v="6"/>
    <m/>
    <s v=""/>
    <m/>
    <s v=""/>
    <m/>
    <s v=""/>
    <m/>
    <s v=""/>
    <m/>
    <s v=""/>
    <n v="6"/>
    <n v="6"/>
    <n v="6"/>
    <n v="6"/>
  </r>
  <r>
    <x v="1272"/>
    <s v="mapkcg2corakm"/>
    <s v="Map kcg 2 corak M"/>
    <n v="1"/>
    <n v="240"/>
    <n v="1"/>
    <m/>
    <s v=""/>
    <m/>
    <s v=""/>
    <m/>
    <s v=""/>
    <m/>
    <s v=""/>
    <m/>
    <s v=""/>
    <n v="1"/>
    <n v="1"/>
    <n v="1"/>
    <n v="1"/>
  </r>
  <r>
    <x v="1273"/>
    <s v="mapkcg2parismicrotop"/>
    <s v="Map kcg 2 Paris microtop"/>
    <n v="3"/>
    <s v="240 pc"/>
    <n v="3"/>
    <m/>
    <s v=""/>
    <m/>
    <s v=""/>
    <m/>
    <s v=""/>
    <m/>
    <s v=""/>
    <m/>
    <s v=""/>
    <n v="3"/>
    <n v="3"/>
    <n v="3"/>
    <n v="3"/>
  </r>
  <r>
    <x v="1274"/>
    <s v="mapkcg2sikahijau3merah4"/>
    <s v="Map kcg 2 sika Hijau (3) / Merah (4)"/>
    <n v="7"/>
    <s v="50 LSN"/>
    <n v="7"/>
    <m/>
    <s v=""/>
    <m/>
    <s v=""/>
    <m/>
    <s v=""/>
    <m/>
    <s v=""/>
    <m/>
    <s v=""/>
    <n v="7"/>
    <n v="7"/>
    <n v="7"/>
    <n v="7"/>
  </r>
  <r>
    <x v="1275"/>
    <s v="mapkcg4utnk"/>
    <s v="Map kcg 4 UTN K"/>
    <n v="1"/>
    <n v="240"/>
    <n v="1"/>
    <m/>
    <s v=""/>
    <m/>
    <s v=""/>
    <m/>
    <s v=""/>
    <m/>
    <s v=""/>
    <m/>
    <s v=""/>
    <n v="1"/>
    <n v="1"/>
    <n v="1"/>
    <n v="1"/>
  </r>
  <r>
    <x v="1276"/>
    <s v="mapkcg4utnkp"/>
    <s v="Map kcg 4 UTN K/ P"/>
    <n v="1"/>
    <n v="240"/>
    <n v="1"/>
    <m/>
    <s v=""/>
    <m/>
    <s v=""/>
    <m/>
    <s v=""/>
    <m/>
    <s v=""/>
    <m/>
    <s v=""/>
    <n v="1"/>
    <n v="1"/>
    <n v="1"/>
    <n v="1"/>
  </r>
  <r>
    <x v="1277"/>
    <s v="mapkcgsikabr"/>
    <s v="Map Kcg Sika Br"/>
    <n v="0"/>
    <s v="50 LSN"/>
    <n v="32"/>
    <n v="32"/>
    <n v="32"/>
    <m/>
    <s v=""/>
    <m/>
    <s v=""/>
    <m/>
    <s v=""/>
    <m/>
    <s v=""/>
    <n v="32"/>
    <n v="32"/>
    <n v="32"/>
    <n v="32"/>
  </r>
  <r>
    <x v="1278"/>
    <s v="mapkcgsikahj"/>
    <s v="Map kcg Sika Hj"/>
    <n v="0"/>
    <s v="50 LSN"/>
    <n v="5"/>
    <n v="5"/>
    <n v="5"/>
    <m/>
    <s v=""/>
    <m/>
    <s v=""/>
    <m/>
    <s v=""/>
    <m/>
    <s v=""/>
    <n v="5"/>
    <n v="5"/>
    <n v="5"/>
    <n v="5"/>
  </r>
  <r>
    <x v="1279"/>
    <s v="mapkcgsikak"/>
    <s v="Map kcg Sika K"/>
    <n v="0"/>
    <s v="50 LSN"/>
    <n v="10"/>
    <n v="10"/>
    <n v="10"/>
    <m/>
    <s v=""/>
    <m/>
    <s v=""/>
    <m/>
    <s v=""/>
    <m/>
    <s v=""/>
    <n v="10"/>
    <n v="10"/>
    <n v="10"/>
    <n v="10"/>
  </r>
  <r>
    <x v="1280"/>
    <s v="mapkcgsikam"/>
    <s v="Map Kcg Sika M"/>
    <n v="0"/>
    <s v="50 LSN"/>
    <n v="32"/>
    <n v="32"/>
    <n v="32"/>
    <m/>
    <s v=""/>
    <m/>
    <s v=""/>
    <m/>
    <s v=""/>
    <m/>
    <s v=""/>
    <n v="32"/>
    <n v="32"/>
    <n v="32"/>
    <n v="32"/>
  </r>
  <r>
    <x v="1281"/>
    <s v="mapkcgsikap"/>
    <s v="Map Kcg Sika P"/>
    <n v="29"/>
    <s v="50 LSN"/>
    <n v="29"/>
    <m/>
    <s v=""/>
    <m/>
    <s v=""/>
    <m/>
    <s v=""/>
    <m/>
    <s v=""/>
    <m/>
    <s v=""/>
    <n v="29"/>
    <n v="29"/>
    <n v="29"/>
    <n v="29"/>
  </r>
  <r>
    <x v="1282"/>
    <s v="mapkcgzipperwarnaungu"/>
    <s v="Map kcg Zipper warna ungu"/>
    <n v="1"/>
    <n v="240"/>
    <n v="1"/>
    <m/>
    <s v=""/>
    <m/>
    <s v=""/>
    <m/>
    <s v=""/>
    <m/>
    <s v=""/>
    <m/>
    <s v=""/>
    <n v="1"/>
    <n v="1"/>
    <n v="1"/>
    <n v="1"/>
  </r>
  <r>
    <x v="1283"/>
    <s v="maplsikahijau"/>
    <s v="Map L Sika Hijau"/>
    <n v="3"/>
    <s v="60 LSN"/>
    <n v="3"/>
    <m/>
    <s v=""/>
    <m/>
    <s v=""/>
    <m/>
    <s v=""/>
    <m/>
    <s v=""/>
    <m/>
    <s v=""/>
    <n v="3"/>
    <n v="3"/>
    <n v="3"/>
    <n v="3"/>
  </r>
  <r>
    <x v="1284"/>
    <s v="maplsikakuning"/>
    <s v="Map L sika kuning"/>
    <n v="6"/>
    <s v="60 ls"/>
    <n v="6"/>
    <m/>
    <s v=""/>
    <m/>
    <s v=""/>
    <m/>
    <s v=""/>
    <m/>
    <s v=""/>
    <m/>
    <s v=""/>
    <n v="6"/>
    <n v="6"/>
    <n v="6"/>
    <n v="6"/>
  </r>
  <r>
    <x v="1285"/>
    <s v="maplsikamerah"/>
    <s v="Map L Sika merah"/>
    <n v="5"/>
    <s v="60 ls"/>
    <n v="5"/>
    <m/>
    <s v=""/>
    <m/>
    <s v=""/>
    <m/>
    <s v=""/>
    <m/>
    <s v=""/>
    <m/>
    <s v=""/>
    <n v="5"/>
    <n v="5"/>
    <n v="5"/>
    <n v="5"/>
  </r>
  <r>
    <x v="1286"/>
    <s v="maplsikaputih"/>
    <s v="Map L sika putih"/>
    <n v="23"/>
    <s v="60 LSN"/>
    <n v="23"/>
    <m/>
    <s v=""/>
    <m/>
    <s v=""/>
    <m/>
    <s v=""/>
    <m/>
    <s v=""/>
    <m/>
    <s v=""/>
    <n v="23"/>
    <n v="23"/>
    <n v="23"/>
    <n v="23"/>
  </r>
  <r>
    <x v="1287"/>
    <s v="mapmicrotopkcg1mt119p6b6"/>
    <s v="Map microtop kcg-1 MT-119 P(6)/ B(6)"/>
    <n v="12"/>
    <s v="100 ls"/>
    <n v="12"/>
    <m/>
    <s v=""/>
    <m/>
    <s v=""/>
    <m/>
    <s v=""/>
    <m/>
    <s v=""/>
    <m/>
    <s v=""/>
    <n v="12"/>
    <n v="12"/>
    <n v="12"/>
    <n v="12"/>
  </r>
  <r>
    <x v="1288"/>
    <s v="mapretimitasimt1112"/>
    <s v="Map Ret Imitasi MT 1112"/>
    <n v="2"/>
    <s v="720 pc"/>
    <n v="2"/>
    <m/>
    <s v=""/>
    <m/>
    <s v=""/>
    <m/>
    <s v=""/>
    <m/>
    <s v=""/>
    <m/>
    <s v=""/>
    <n v="2"/>
    <n v="2"/>
    <n v="2"/>
    <n v="2"/>
  </r>
  <r>
    <x v="1289"/>
    <s v="mapschoolbagcorakkcg2ungu"/>
    <s v="Map school Bag corak kcg 2 ungu"/>
    <n v="3"/>
    <s v="240 pc"/>
    <n v="3"/>
    <m/>
    <s v=""/>
    <m/>
    <s v=""/>
    <m/>
    <s v=""/>
    <m/>
    <s v=""/>
    <m/>
    <s v=""/>
    <n v="3"/>
    <n v="3"/>
    <n v="3"/>
    <n v="3"/>
  </r>
  <r>
    <x v="1290"/>
    <s v="mapsekolahmnkretht202"/>
    <s v="Map sekolah Mnk ret  Ht-202"/>
    <n v="3"/>
    <s v="120 ls"/>
    <n v="3"/>
    <m/>
    <s v=""/>
    <m/>
    <s v=""/>
    <m/>
    <s v=""/>
    <m/>
    <s v=""/>
    <m/>
    <s v=""/>
    <n v="3"/>
    <n v="3"/>
    <n v="3"/>
    <n v="3"/>
  </r>
  <r>
    <x v="1291"/>
    <s v="mapsmilejnt8077nob65014f"/>
    <s v="Map Smile JNT 8077 no B6 5014 F"/>
    <n v="1"/>
    <s v="50 ls"/>
    <n v="1"/>
    <m/>
    <s v=""/>
    <m/>
    <s v=""/>
    <m/>
    <s v=""/>
    <m/>
    <s v=""/>
    <m/>
    <s v=""/>
    <n v="1"/>
    <n v="1"/>
    <n v="1"/>
    <n v="1"/>
  </r>
  <r>
    <x v="1292"/>
    <s v="mapsomssi2010cmini"/>
    <s v="Map somssi 2010 C mini"/>
    <n v="16"/>
    <s v="240 pc"/>
    <n v="16"/>
    <m/>
    <s v=""/>
    <m/>
    <s v=""/>
    <m/>
    <s v=""/>
    <m/>
    <s v=""/>
    <m/>
    <s v=""/>
    <n v="16"/>
    <n v="16"/>
    <n v="16"/>
    <n v="16"/>
  </r>
  <r>
    <x v="1293"/>
    <s v="mapsomssitali2015spkbmhjpink"/>
    <s v="Map somssi tali 2015/S (P/K/B/M/Hj/Pink)"/>
    <n v="27"/>
    <s v="96 pc"/>
    <n v="26"/>
    <n v="26"/>
    <n v="-1"/>
    <m/>
    <s v=""/>
    <m/>
    <s v=""/>
    <m/>
    <s v=""/>
    <m/>
    <s v=""/>
    <n v="26"/>
    <n v="26"/>
    <n v="26"/>
    <n v="26"/>
  </r>
  <r>
    <x v="1294"/>
    <s v="maptalia4warnapolos4164"/>
    <s v="Map Tali A4 warna polos 4164"/>
    <n v="3"/>
    <s v="160 pc"/>
    <n v="3"/>
    <m/>
    <s v=""/>
    <m/>
    <s v=""/>
    <m/>
    <s v=""/>
    <m/>
    <s v=""/>
    <m/>
    <s v=""/>
    <n v="3"/>
    <n v="3"/>
    <n v="3"/>
    <n v="3"/>
  </r>
  <r>
    <x v="1295"/>
    <s v="maptalisikabiru"/>
    <s v="Map Tali Sika biru"/>
    <n v="4"/>
    <s v="50 LSN"/>
    <n v="4"/>
    <m/>
    <s v=""/>
    <n v="4"/>
    <n v="0"/>
    <m/>
    <s v=""/>
    <m/>
    <s v=""/>
    <m/>
    <s v=""/>
    <n v="4"/>
    <n v="4"/>
    <n v="4"/>
    <n v="4"/>
  </r>
  <r>
    <x v="1296"/>
    <s v="maptalisikahijau"/>
    <s v="Map Tali Sika hijau"/>
    <n v="2"/>
    <s v="50 LSN"/>
    <n v="2"/>
    <m/>
    <s v=""/>
    <n v="2"/>
    <n v="0"/>
    <m/>
    <s v=""/>
    <m/>
    <s v=""/>
    <m/>
    <s v=""/>
    <n v="2"/>
    <n v="2"/>
    <n v="2"/>
    <n v="2"/>
  </r>
  <r>
    <x v="1297"/>
    <s v="maptalisikakuning"/>
    <s v="Map Tali Sika kuning"/>
    <n v="5"/>
    <s v="50 LSN"/>
    <n v="1"/>
    <m/>
    <s v=""/>
    <n v="1"/>
    <n v="-4"/>
    <m/>
    <s v=""/>
    <m/>
    <s v=""/>
    <m/>
    <s v=""/>
    <n v="5"/>
    <n v="1"/>
    <n v="1"/>
    <n v="1"/>
  </r>
  <r>
    <x v="1298"/>
    <s v="maptalisikamerah"/>
    <s v="Map Tali Sika merah"/>
    <n v="2"/>
    <s v="50 LSN"/>
    <n v="2"/>
    <m/>
    <s v=""/>
    <n v="2"/>
    <n v="0"/>
    <m/>
    <s v=""/>
    <m/>
    <s v=""/>
    <m/>
    <s v=""/>
    <n v="2"/>
    <n v="2"/>
    <n v="2"/>
    <n v="2"/>
  </r>
  <r>
    <x v="1299"/>
    <s v="maptalisikaputih"/>
    <s v="Map Tali Sika putih"/>
    <n v="5"/>
    <s v="50 LSN"/>
    <n v="5"/>
    <m/>
    <s v=""/>
    <n v="5"/>
    <n v="0"/>
    <m/>
    <s v=""/>
    <m/>
    <s v=""/>
    <m/>
    <s v=""/>
    <n v="5"/>
    <n v="5"/>
    <n v="5"/>
    <n v="5"/>
  </r>
  <r>
    <x v="1300"/>
    <s v="maptentengzf821lx"/>
    <s v="Map Tenteng ZF 821 Lx"/>
    <n v="2"/>
    <s v="12 ls"/>
    <n v="2"/>
    <m/>
    <s v=""/>
    <m/>
    <s v=""/>
    <m/>
    <s v=""/>
    <m/>
    <s v=""/>
    <m/>
    <s v=""/>
    <n v="2"/>
    <n v="2"/>
    <n v="2"/>
    <n v="2"/>
  </r>
  <r>
    <x v="1301"/>
    <s v="maptentengzf830"/>
    <s v="Map Tenteng ZF 830"/>
    <n v="3"/>
    <s v="72 pc"/>
    <n v="3"/>
    <m/>
    <s v=""/>
    <m/>
    <s v=""/>
    <m/>
    <s v=""/>
    <m/>
    <s v=""/>
    <m/>
    <s v=""/>
    <n v="3"/>
    <n v="3"/>
    <n v="3"/>
    <n v="3"/>
  </r>
  <r>
    <x v="1302"/>
    <s v="maptopla1928br3hj3"/>
    <s v="Map Topla 1928 Br (3), Hj(3)"/>
    <n v="6"/>
    <n v="240"/>
    <n v="6"/>
    <m/>
    <s v=""/>
    <m/>
    <s v=""/>
    <m/>
    <s v=""/>
    <m/>
    <s v=""/>
    <m/>
    <s v=""/>
    <n v="6"/>
    <n v="6"/>
    <n v="6"/>
    <n v="6"/>
  </r>
  <r>
    <x v="1303"/>
    <s v="maptopla1928mr3kn3"/>
    <s v="Map Topla 1928 Mr (3), Kn(3)"/>
    <n v="6"/>
    <n v="240"/>
    <n v="6"/>
    <m/>
    <s v=""/>
    <m/>
    <s v=""/>
    <m/>
    <s v=""/>
    <m/>
    <s v=""/>
    <m/>
    <s v=""/>
    <n v="6"/>
    <n v="6"/>
    <n v="6"/>
    <n v="6"/>
  </r>
  <r>
    <x v="1304"/>
    <s v="maptopla1928ungu1or1"/>
    <s v="Map Topla 1928 Ungu (1), Or(1)"/>
    <n v="2"/>
    <n v="240"/>
    <n v="2"/>
    <m/>
    <s v=""/>
    <m/>
    <s v=""/>
    <m/>
    <s v=""/>
    <m/>
    <s v=""/>
    <m/>
    <s v=""/>
    <n v="2"/>
    <n v="2"/>
    <n v="2"/>
    <n v="2"/>
  </r>
  <r>
    <x v="1305"/>
    <s v="maptopla3080b"/>
    <s v="Map Topla 3080 B "/>
    <n v="2"/>
    <s v="240 PCS"/>
    <n v="2"/>
    <m/>
    <s v=""/>
    <m/>
    <s v=""/>
    <m/>
    <s v=""/>
    <m/>
    <s v=""/>
    <m/>
    <s v=""/>
    <n v="2"/>
    <n v="2"/>
    <n v="2"/>
    <n v="2"/>
  </r>
  <r>
    <x v="1306"/>
    <s v="maptopla3080hj"/>
    <s v="Map Topla 3080 Hj"/>
    <n v="1"/>
    <s v="240 PCS"/>
    <n v="1"/>
    <m/>
    <s v=""/>
    <m/>
    <s v=""/>
    <m/>
    <s v=""/>
    <m/>
    <s v=""/>
    <m/>
    <s v=""/>
    <n v="1"/>
    <n v="1"/>
    <n v="1"/>
    <n v="1"/>
  </r>
  <r>
    <x v="1307"/>
    <s v="maptopla3080ht"/>
    <s v="Map Topla 3080 Ht"/>
    <n v="3"/>
    <s v="240 PCS"/>
    <n v="3"/>
    <m/>
    <s v=""/>
    <m/>
    <s v=""/>
    <m/>
    <s v=""/>
    <m/>
    <s v=""/>
    <m/>
    <s v=""/>
    <n v="3"/>
    <n v="3"/>
    <n v="3"/>
    <n v="3"/>
  </r>
  <r>
    <x v="1308"/>
    <s v="maptopla3080k"/>
    <s v="Map Topla 3080 K"/>
    <n v="1"/>
    <s v="240 PCS"/>
    <n v="1"/>
    <m/>
    <s v=""/>
    <m/>
    <s v=""/>
    <m/>
    <s v=""/>
    <m/>
    <s v=""/>
    <m/>
    <s v=""/>
    <n v="1"/>
    <n v="1"/>
    <n v="1"/>
    <n v="1"/>
  </r>
  <r>
    <x v="1309"/>
    <s v="maptopla3080m"/>
    <s v="Map Topla 3080 m"/>
    <n v="2"/>
    <s v="240 PCS"/>
    <n v="2"/>
    <m/>
    <s v=""/>
    <m/>
    <s v=""/>
    <m/>
    <s v=""/>
    <m/>
    <s v=""/>
    <m/>
    <s v=""/>
    <n v="2"/>
    <n v="2"/>
    <n v="2"/>
    <n v="2"/>
  </r>
  <r>
    <x v="1310"/>
    <s v="maptopla3080orange"/>
    <s v="Map Topla 3080 orange"/>
    <n v="2"/>
    <s v="240 PCS"/>
    <n v="2"/>
    <m/>
    <s v=""/>
    <m/>
    <s v=""/>
    <m/>
    <s v=""/>
    <m/>
    <s v=""/>
    <m/>
    <s v=""/>
    <n v="2"/>
    <n v="2"/>
    <n v="2"/>
    <n v="2"/>
  </r>
  <r>
    <x v="1311"/>
    <s v="maptopla3080ungu"/>
    <s v="Map Topla 3080 ungu"/>
    <n v="1"/>
    <s v="240 PCS"/>
    <n v="1"/>
    <m/>
    <s v=""/>
    <m/>
    <s v=""/>
    <m/>
    <s v=""/>
    <m/>
    <s v=""/>
    <m/>
    <s v=""/>
    <n v="1"/>
    <n v="1"/>
    <n v="1"/>
    <n v="1"/>
  </r>
  <r>
    <x v="1312"/>
    <s v="maptopla3090k3b2hijau2"/>
    <s v="Map Topla 3090 K (3), B (2), Hijau (2)"/>
    <n v="7"/>
    <s v="240 PCS"/>
    <n v="7"/>
    <m/>
    <s v=""/>
    <m/>
    <s v=""/>
    <m/>
    <s v=""/>
    <m/>
    <s v=""/>
    <m/>
    <s v=""/>
    <n v="7"/>
    <n v="7"/>
    <n v="7"/>
    <n v="7"/>
  </r>
  <r>
    <x v="1313"/>
    <s v="maptopla3090m1ungu1orange1"/>
    <s v="Map Topla 3090 M (1), Ungu (1), Orange (1)"/>
    <n v="3"/>
    <s v="240 PCS"/>
    <n v="3"/>
    <m/>
    <s v=""/>
    <m/>
    <s v=""/>
    <m/>
    <s v=""/>
    <m/>
    <s v=""/>
    <m/>
    <s v=""/>
    <n v="3"/>
    <n v="3"/>
    <n v="3"/>
    <n v="3"/>
  </r>
  <r>
    <x v="1314"/>
    <s v="maptopla40lb"/>
    <s v="Map Topla 40 lb"/>
    <n v="0"/>
    <s v="60 pc"/>
    <n v="1"/>
    <n v="1"/>
    <n v="1"/>
    <m/>
    <s v=""/>
    <m/>
    <s v=""/>
    <m/>
    <s v=""/>
    <m/>
    <s v=""/>
    <n v="1"/>
    <n v="1"/>
    <n v="1"/>
    <n v="1"/>
  </r>
  <r>
    <x v="1315"/>
    <s v="maptransparanac1605b10k8m2"/>
    <s v="Map Transparan AC 1605 B(10)/ K(8)/ M(2)"/>
    <n v="20"/>
    <n v="240"/>
    <n v="20"/>
    <m/>
    <s v=""/>
    <m/>
    <s v=""/>
    <m/>
    <s v=""/>
    <m/>
    <s v=""/>
    <m/>
    <s v=""/>
    <n v="20"/>
    <n v="20"/>
    <n v="20"/>
    <n v="20"/>
  </r>
  <r>
    <x v="1316"/>
    <s v="maptransparantb4"/>
    <s v="Map Transparant B4"/>
    <n v="2"/>
    <s v="1000 pc"/>
    <n v="2"/>
    <m/>
    <s v=""/>
    <m/>
    <s v=""/>
    <m/>
    <s v=""/>
    <m/>
    <s v=""/>
    <m/>
    <s v=""/>
    <n v="2"/>
    <n v="2"/>
    <n v="2"/>
    <n v="2"/>
  </r>
  <r>
    <x v="1317"/>
    <s v="maputndove2whj"/>
    <s v="Map UTN Dove 2w Hj"/>
    <n v="5"/>
    <n v="240"/>
    <n v="5"/>
    <m/>
    <s v=""/>
    <m/>
    <s v=""/>
    <m/>
    <s v=""/>
    <m/>
    <s v=""/>
    <m/>
    <s v=""/>
    <n v="5"/>
    <n v="5"/>
    <n v="5"/>
    <n v="5"/>
  </r>
  <r>
    <x v="1318"/>
    <s v="maputndove2whjmuda2"/>
    <s v="Map UTN Dove 2w Hj muda(2)"/>
    <n v="2"/>
    <n v="240"/>
    <n v="2"/>
    <m/>
    <s v=""/>
    <m/>
    <s v=""/>
    <m/>
    <s v=""/>
    <m/>
    <s v=""/>
    <m/>
    <s v=""/>
    <n v="2"/>
    <n v="2"/>
    <n v="2"/>
    <n v="2"/>
  </r>
  <r>
    <x v="1319"/>
    <s v="maputndove2wk2hj10"/>
    <s v="Map UTN Dove 2w K(2)/ Hj(10)"/>
    <n v="12"/>
    <n v="240"/>
    <n v="12"/>
    <m/>
    <s v=""/>
    <m/>
    <s v=""/>
    <m/>
    <s v=""/>
    <m/>
    <s v=""/>
    <m/>
    <s v=""/>
    <n v="12"/>
    <n v="12"/>
    <n v="12"/>
    <n v="12"/>
  </r>
  <r>
    <x v="1320"/>
    <s v="maputndove2wmixkcg"/>
    <s v="Map UTN Dove 2w mix kcg"/>
    <n v="8"/>
    <n v="240"/>
    <n v="8"/>
    <m/>
    <s v=""/>
    <m/>
    <s v=""/>
    <m/>
    <s v=""/>
    <m/>
    <s v=""/>
    <m/>
    <s v=""/>
    <n v="8"/>
    <n v="8"/>
    <n v="8"/>
    <n v="8"/>
  </r>
  <r>
    <x v="1321"/>
    <s v="mapvtecdocumentbagtypevtw209"/>
    <s v="Map Vtec Document Bag Type VT W209"/>
    <n v="6"/>
    <s v="120 pc"/>
    <n v="6"/>
    <m/>
    <s v=""/>
    <m/>
    <s v=""/>
    <m/>
    <s v=""/>
    <m/>
    <s v=""/>
    <m/>
    <s v=""/>
    <n v="6"/>
    <n v="6"/>
    <n v="6"/>
    <n v="6"/>
  </r>
  <r>
    <x v="1322"/>
    <s v="mapzipperbinderrbt1"/>
    <s v="Map Zipper Binder RB T1"/>
    <n v="9"/>
    <s v="160 pc"/>
    <n v="9"/>
    <m/>
    <s v=""/>
    <m/>
    <s v=""/>
    <m/>
    <s v=""/>
    <m/>
    <s v=""/>
    <m/>
    <s v=""/>
    <n v="9"/>
    <n v="9"/>
    <n v="9"/>
    <n v="9"/>
  </r>
  <r>
    <x v="1323"/>
    <s v="mapzipperhclb4"/>
    <s v="Map zipper HCL B4"/>
    <n v="1"/>
    <s v="1000 pc"/>
    <n v="1"/>
    <m/>
    <s v=""/>
    <m/>
    <s v=""/>
    <m/>
    <s v=""/>
    <m/>
    <s v=""/>
    <m/>
    <s v=""/>
    <n v="1"/>
    <n v="1"/>
    <n v="1"/>
    <n v="1"/>
  </r>
  <r>
    <x v="1324"/>
    <s v="mapzipperjalahjbiasa"/>
    <s v="Map Zipper Jala Hj (biasa)"/>
    <n v="3"/>
    <s v="240 PCS"/>
    <n v="2"/>
    <m/>
    <s v=""/>
    <n v="2"/>
    <n v="-1"/>
    <m/>
    <s v=""/>
    <m/>
    <s v=""/>
    <m/>
    <s v=""/>
    <n v="3"/>
    <n v="2"/>
    <n v="2"/>
    <n v="2"/>
  </r>
  <r>
    <x v="1325"/>
    <s v="mapzipperjnta036"/>
    <s v="Map Zipper JNT A036"/>
    <n v="1"/>
    <s v="1200 pc"/>
    <n v="1"/>
    <m/>
    <s v=""/>
    <m/>
    <s v=""/>
    <m/>
    <s v=""/>
    <m/>
    <s v=""/>
    <m/>
    <s v=""/>
    <n v="1"/>
    <n v="1"/>
    <n v="1"/>
    <n v="1"/>
  </r>
  <r>
    <x v="1326"/>
    <s v="mapzipperkcpoloshj"/>
    <s v="Map Zipper KC polos Hj"/>
    <n v="3"/>
    <s v="15 ls"/>
    <n v="3"/>
    <m/>
    <s v=""/>
    <m/>
    <s v=""/>
    <m/>
    <s v=""/>
    <m/>
    <s v=""/>
    <m/>
    <s v=""/>
    <n v="3"/>
    <n v="3"/>
    <n v="3"/>
    <n v="3"/>
  </r>
  <r>
    <x v="1327"/>
    <s v="mapzipperm213a5warnahjmmhjtua"/>
    <s v="Map Zipper M2 13 A5-warna Hj MM/ Hj Tua"/>
    <n v="4"/>
    <s v="360 pc"/>
    <n v="4"/>
    <m/>
    <s v=""/>
    <m/>
    <s v=""/>
    <m/>
    <s v=""/>
    <m/>
    <s v=""/>
    <m/>
    <s v=""/>
    <n v="4"/>
    <n v="4"/>
    <n v="4"/>
    <n v="4"/>
  </r>
  <r>
    <x v="1328"/>
    <s v="mapzippernta037"/>
    <s v="Map Zipper NT A037"/>
    <n v="2"/>
    <s v="600 pc"/>
    <n v="2"/>
    <m/>
    <s v=""/>
    <m/>
    <s v=""/>
    <m/>
    <s v=""/>
    <m/>
    <s v=""/>
    <m/>
    <s v=""/>
    <n v="2"/>
    <n v="2"/>
    <n v="2"/>
    <n v="2"/>
  </r>
  <r>
    <x v="1329"/>
    <s v="mapzipperpelangi"/>
    <s v="Map Zipper pelangi"/>
    <n v="1"/>
    <s v="720 pc"/>
    <n v="1"/>
    <m/>
    <s v=""/>
    <m/>
    <s v=""/>
    <m/>
    <s v=""/>
    <m/>
    <s v=""/>
    <m/>
    <s v=""/>
    <n v="1"/>
    <n v="1"/>
    <n v="1"/>
    <n v="1"/>
  </r>
  <r>
    <x v="1330"/>
    <s v="mapzipperpelangid57"/>
    <s v="Map Zipper pelangi D57"/>
    <n v="7"/>
    <s v="400 pc"/>
    <n v="7"/>
    <m/>
    <s v=""/>
    <m/>
    <s v=""/>
    <m/>
    <s v=""/>
    <m/>
    <s v=""/>
    <m/>
    <s v=""/>
    <n v="7"/>
    <n v="7"/>
    <n v="7"/>
    <n v="7"/>
  </r>
  <r>
    <x v="1331"/>
    <s v="mapzippersikakuning"/>
    <s v="Map Zipper sika kuning"/>
    <n v="1"/>
    <s v="20 ls"/>
    <n v="1"/>
    <m/>
    <s v=""/>
    <m/>
    <s v=""/>
    <m/>
    <s v=""/>
    <m/>
    <s v=""/>
    <m/>
    <s v=""/>
    <n v="1"/>
    <n v="1"/>
    <n v="1"/>
    <n v="1"/>
  </r>
  <r>
    <x v="1332"/>
    <s v="mapzippertf22b6bf53"/>
    <s v="Map Zipper TF 22 B6 BF53"/>
    <n v="8"/>
    <s v="1440 pc"/>
    <n v="8"/>
    <m/>
    <s v=""/>
    <m/>
    <s v=""/>
    <m/>
    <s v=""/>
    <m/>
    <s v=""/>
    <m/>
    <s v=""/>
    <n v="8"/>
    <n v="8"/>
    <n v="8"/>
    <n v="8"/>
  </r>
  <r>
    <x v="1333"/>
    <s v="mapzippertf23a5bf54"/>
    <s v="Map Zipper TF 23 A5 BF54"/>
    <n v="23"/>
    <s v="960 pc"/>
    <n v="23"/>
    <m/>
    <s v=""/>
    <m/>
    <s v=""/>
    <m/>
    <s v=""/>
    <m/>
    <s v=""/>
    <m/>
    <s v=""/>
    <n v="23"/>
    <n v="23"/>
    <n v="23"/>
    <n v="23"/>
  </r>
  <r>
    <x v="1334"/>
    <s v="mapzippertf24a4"/>
    <s v="Map Zipper TF 24 A4"/>
    <n v="31"/>
    <s v="576 pc"/>
    <n v="31"/>
    <m/>
    <s v=""/>
    <m/>
    <s v=""/>
    <m/>
    <s v=""/>
    <m/>
    <s v=""/>
    <m/>
    <s v=""/>
    <n v="31"/>
    <n v="31"/>
    <n v="31"/>
    <n v="31"/>
  </r>
  <r>
    <x v="1335"/>
    <s v="mapzippertf25b4"/>
    <s v="Map Zipper TF 25 B4"/>
    <n v="31"/>
    <s v="480 pc"/>
    <n v="31"/>
    <m/>
    <s v=""/>
    <m/>
    <s v=""/>
    <m/>
    <s v=""/>
    <m/>
    <s v=""/>
    <m/>
    <s v=""/>
    <n v="31"/>
    <n v="31"/>
    <n v="31"/>
    <n v="31"/>
  </r>
  <r>
    <x v="1336"/>
    <s v="mapbagfileen0103f"/>
    <s v="Map/ Bag File EN 0103F"/>
    <n v="2"/>
    <s v="40 ls"/>
    <n v="2"/>
    <m/>
    <s v=""/>
    <m/>
    <s v=""/>
    <m/>
    <s v=""/>
    <m/>
    <s v=""/>
    <m/>
    <s v=""/>
    <n v="2"/>
    <n v="2"/>
    <n v="2"/>
    <n v="2"/>
  </r>
  <r>
    <x v="1337"/>
    <s v="mapbagfilem6861"/>
    <s v="Map/ Bag file M 6861"/>
    <n v="2"/>
    <s v="64 pc"/>
    <n v="2"/>
    <m/>
    <s v=""/>
    <m/>
    <s v=""/>
    <m/>
    <s v=""/>
    <m/>
    <s v=""/>
    <m/>
    <s v=""/>
    <n v="2"/>
    <n v="2"/>
    <n v="2"/>
    <n v="2"/>
  </r>
  <r>
    <x v="1338"/>
    <s v="mapschoolbagkcg2zip12"/>
    <s v="Map/ School bag kcg 2 Zip 12"/>
    <n v="31"/>
    <n v="180"/>
    <n v="31"/>
    <m/>
    <s v=""/>
    <m/>
    <s v=""/>
    <m/>
    <s v=""/>
    <m/>
    <s v=""/>
    <m/>
    <s v=""/>
    <n v="31"/>
    <n v="31"/>
    <n v="31"/>
    <n v="31"/>
  </r>
  <r>
    <x v="1339"/>
    <s v="mapzipperbagtrixen1101"/>
    <s v="Map/ Zipper Bag trix EN 1101"/>
    <n v="12"/>
    <s v="50 ls"/>
    <n v="12"/>
    <m/>
    <s v=""/>
    <m/>
    <s v=""/>
    <m/>
    <s v=""/>
    <m/>
    <s v=""/>
    <m/>
    <s v=""/>
    <n v="12"/>
    <n v="12"/>
    <n v="12"/>
    <n v="12"/>
  </r>
  <r>
    <x v="1340"/>
    <s v="masker3ply"/>
    <s v="Masker 3 ply"/>
    <n v="6"/>
    <s v="90 dos"/>
    <n v="6"/>
    <m/>
    <s v=""/>
    <m/>
    <s v=""/>
    <m/>
    <s v=""/>
    <m/>
    <s v=""/>
    <m/>
    <s v=""/>
    <n v="6"/>
    <n v="6"/>
    <n v="6"/>
    <n v="6"/>
  </r>
  <r>
    <x v="1341"/>
    <s v="mechdebossdbmp300"/>
    <s v="Mech Deboss DBM p 300"/>
    <n v="32"/>
    <s v="240 ls"/>
    <n v="32"/>
    <m/>
    <s v=""/>
    <m/>
    <s v=""/>
    <m/>
    <s v=""/>
    <m/>
    <s v=""/>
    <m/>
    <s v=""/>
    <n v="32"/>
    <n v="32"/>
    <n v="32"/>
    <n v="32"/>
  </r>
  <r>
    <x v="1342"/>
    <s v="mechpen109a1x4"/>
    <s v="Mech pen 109 A (1x4)"/>
    <n v="22"/>
    <s v="80 pk"/>
    <n v="22"/>
    <m/>
    <s v=""/>
    <m/>
    <s v=""/>
    <m/>
    <s v=""/>
    <m/>
    <s v=""/>
    <m/>
    <s v=""/>
    <n v="22"/>
    <n v="22"/>
    <n v="22"/>
    <n v="22"/>
  </r>
  <r>
    <x v="1343"/>
    <s v="mechpen297820"/>
    <s v="Mech pen 2978 (2,0)"/>
    <n v="4"/>
    <s v="144 ls"/>
    <n v="4"/>
    <m/>
    <s v=""/>
    <m/>
    <s v=""/>
    <m/>
    <s v=""/>
    <m/>
    <s v=""/>
    <m/>
    <s v=""/>
    <n v="4"/>
    <n v="4"/>
    <n v="4"/>
    <n v="4"/>
  </r>
  <r>
    <x v="1344"/>
    <s v="mechpen3049"/>
    <s v="Mech pen 3049"/>
    <n v="3"/>
    <s v="144 ls"/>
    <n v="3"/>
    <m/>
    <s v=""/>
    <m/>
    <s v=""/>
    <m/>
    <s v=""/>
    <m/>
    <s v=""/>
    <m/>
    <s v=""/>
    <n v="3"/>
    <n v="3"/>
    <n v="3"/>
    <n v="3"/>
  </r>
  <r>
    <x v="1345"/>
    <s v="mechpen405"/>
    <s v="Mech pen 405"/>
    <n v="3"/>
    <s v="144 ls"/>
    <n v="3"/>
    <m/>
    <s v=""/>
    <m/>
    <s v=""/>
    <m/>
    <s v=""/>
    <m/>
    <s v=""/>
    <m/>
    <s v=""/>
    <n v="3"/>
    <n v="3"/>
    <n v="3"/>
    <n v="3"/>
  </r>
  <r>
    <x v="1346"/>
    <s v="mechpenbearc10.0630no.3058"/>
    <s v="Mech pen bear C10.0630 No. 3058"/>
    <n v="18"/>
    <s v="144 ls"/>
    <n v="18"/>
    <m/>
    <s v=""/>
    <m/>
    <s v=""/>
    <m/>
    <s v=""/>
    <m/>
    <s v=""/>
    <m/>
    <s v=""/>
    <n v="18"/>
    <n v="18"/>
    <n v="18"/>
    <n v="18"/>
  </r>
  <r>
    <x v="1347"/>
    <s v="mechpenbensiaabhkprp1260"/>
    <s v="Mech pen bensia AB/ Hk/ PR(P1260)"/>
    <n v="8"/>
    <s v="144 ls"/>
    <n v="8"/>
    <m/>
    <s v=""/>
    <m/>
    <s v=""/>
    <m/>
    <s v=""/>
    <m/>
    <s v=""/>
    <m/>
    <s v=""/>
    <n v="8"/>
    <n v="8"/>
    <n v="8"/>
    <n v="8"/>
  </r>
  <r>
    <x v="1348"/>
    <s v="mechpenc100630ab8008"/>
    <s v="Mech pen C10-0630 AB 8008"/>
    <n v="7"/>
    <s v="144 ls"/>
    <n v="7"/>
    <m/>
    <s v=""/>
    <m/>
    <s v=""/>
    <m/>
    <s v=""/>
    <m/>
    <s v=""/>
    <m/>
    <s v=""/>
    <n v="7"/>
    <n v="7"/>
    <n v="7"/>
    <n v="7"/>
  </r>
  <r>
    <x v="1349"/>
    <s v="mechpencolourdisneyc100348"/>
    <s v="Mech pen Colour disney C10-0348"/>
    <n v="1"/>
    <s v="108 ls"/>
    <n v="1"/>
    <m/>
    <s v=""/>
    <m/>
    <s v=""/>
    <m/>
    <s v=""/>
    <m/>
    <s v=""/>
    <m/>
    <s v=""/>
    <n v="1"/>
    <n v="1"/>
    <n v="1"/>
    <n v="1"/>
  </r>
  <r>
    <x v="1350"/>
    <s v="mechpencolourdisneypr6w1hk2"/>
    <s v="Mech pen Colour disney PR 6W(1)/ Hk(2)"/>
    <n v="3"/>
    <s v="108 ls"/>
    <n v="3"/>
    <m/>
    <s v=""/>
    <m/>
    <s v=""/>
    <m/>
    <s v=""/>
    <m/>
    <s v=""/>
    <m/>
    <s v=""/>
    <n v="3"/>
    <n v="3"/>
    <n v="3"/>
    <n v="3"/>
  </r>
  <r>
    <x v="1351"/>
    <s v="mechpendebozz12wdbcmp500"/>
    <s v="Mech pen debozz 12W DB-CMP 500"/>
    <n v="1"/>
    <s v="240 ls"/>
    <n v="1"/>
    <m/>
    <s v=""/>
    <m/>
    <s v=""/>
    <m/>
    <s v=""/>
    <m/>
    <s v=""/>
    <m/>
    <s v=""/>
    <n v="1"/>
    <n v="1"/>
    <n v="1"/>
    <n v="1"/>
  </r>
  <r>
    <x v="1352"/>
    <s v="mechpendf125"/>
    <s v="Mech pen DF 125"/>
    <n v="11"/>
    <s v="144 ls"/>
    <n v="11"/>
    <m/>
    <s v=""/>
    <m/>
    <s v=""/>
    <m/>
    <s v=""/>
    <m/>
    <s v=""/>
    <m/>
    <s v=""/>
    <n v="11"/>
    <n v="11"/>
    <n v="11"/>
    <n v="11"/>
  </r>
  <r>
    <x v="1353"/>
    <s v="mechpenhn2003hanaro"/>
    <s v="Mech pen HN 2003 Hanaro"/>
    <n v="2"/>
    <s v="1440 pc"/>
    <n v="2"/>
    <m/>
    <s v=""/>
    <m/>
    <s v=""/>
    <m/>
    <s v=""/>
    <m/>
    <s v=""/>
    <m/>
    <s v=""/>
    <n v="2"/>
    <n v="2"/>
    <n v="2"/>
    <n v="2"/>
  </r>
  <r>
    <x v="1354"/>
    <s v="mechpenkukumaluhb258@50pc"/>
    <s v="Mech pen kuku malu HB-258 (@50 pc)"/>
    <n v="1"/>
    <s v="48 box"/>
    <n v="1"/>
    <m/>
    <s v=""/>
    <m/>
    <s v=""/>
    <m/>
    <s v=""/>
    <m/>
    <s v=""/>
    <m/>
    <s v=""/>
    <n v="1"/>
    <n v="1"/>
    <n v="1"/>
    <n v="1"/>
  </r>
  <r>
    <x v="1355"/>
    <s v="mechpenmec1317ab1box12pc"/>
    <s v="Mech pen MEC 1317 AB 1 box 12 pc"/>
    <n v="11"/>
    <s v="50 box"/>
    <n v="11"/>
    <m/>
    <s v=""/>
    <m/>
    <s v=""/>
    <m/>
    <s v=""/>
    <m/>
    <s v=""/>
    <m/>
    <s v=""/>
    <n v="11"/>
    <n v="11"/>
    <n v="11"/>
    <n v="11"/>
  </r>
  <r>
    <x v="1356"/>
    <s v="mechpensegitiganariko"/>
    <s v="Mech pen Segitiga Nariko"/>
    <n v="5"/>
    <s v="60 ls"/>
    <n v="5"/>
    <m/>
    <s v=""/>
    <m/>
    <s v=""/>
    <m/>
    <s v=""/>
    <m/>
    <s v=""/>
    <m/>
    <s v=""/>
    <n v="5"/>
    <n v="5"/>
    <n v="5"/>
    <n v="5"/>
  </r>
  <r>
    <x v="1357"/>
    <s v="mechpenvanco521"/>
    <s v="Mech pen Vanco 521"/>
    <n v="5"/>
    <s v="144 ls"/>
    <n v="5"/>
    <m/>
    <s v=""/>
    <m/>
    <s v=""/>
    <m/>
    <s v=""/>
    <m/>
    <s v=""/>
    <m/>
    <s v=""/>
    <n v="5"/>
    <n v="5"/>
    <n v="5"/>
    <n v="5"/>
  </r>
  <r>
    <x v="1358"/>
    <s v="mejabelajarfancy"/>
    <s v="Meja Belajar Fancy"/>
    <m/>
    <s v="10 PCS"/>
    <n v="11"/>
    <n v="28"/>
    <n v="28"/>
    <n v="11"/>
    <n v="-17"/>
    <m/>
    <s v=""/>
    <m/>
    <s v=""/>
    <m/>
    <s v=""/>
    <n v="28"/>
    <n v="11"/>
    <n v="11"/>
    <n v="11"/>
  </r>
  <r>
    <x v="1359"/>
    <s v="memo+giant810026"/>
    <s v="Memo + giant 810026"/>
    <n v="1"/>
    <s v="25 ls"/>
    <n v="1"/>
    <m/>
    <s v=""/>
    <m/>
    <s v=""/>
    <m/>
    <s v=""/>
    <m/>
    <s v=""/>
    <m/>
    <s v=""/>
    <n v="1"/>
    <n v="1"/>
    <n v="1"/>
    <n v="1"/>
  </r>
  <r>
    <x v="1360"/>
    <s v="memo5dsg"/>
    <s v="Memo 5 Dsg"/>
    <n v="1"/>
    <s v="1500 pc"/>
    <n v="1"/>
    <m/>
    <s v=""/>
    <m/>
    <s v=""/>
    <m/>
    <s v=""/>
    <m/>
    <s v=""/>
    <m/>
    <s v=""/>
    <n v="1"/>
    <n v="1"/>
    <n v="1"/>
    <n v="1"/>
  </r>
  <r>
    <x v="1361"/>
    <s v="memofancy0248"/>
    <s v="Memo Fancy 0248"/>
    <n v="1"/>
    <n v="576"/>
    <n v="1"/>
    <m/>
    <s v=""/>
    <m/>
    <s v=""/>
    <m/>
    <s v=""/>
    <m/>
    <s v=""/>
    <m/>
    <s v=""/>
    <n v="1"/>
    <n v="1"/>
    <n v="1"/>
    <n v="1"/>
  </r>
  <r>
    <x v="1362"/>
    <s v="memofancy929"/>
    <s v="Memo Fancy 929"/>
    <n v="2"/>
    <s v="576 pc"/>
    <n v="2"/>
    <m/>
    <s v=""/>
    <m/>
    <s v=""/>
    <m/>
    <s v=""/>
    <m/>
    <s v=""/>
    <m/>
    <s v=""/>
    <n v="2"/>
    <n v="2"/>
    <n v="2"/>
    <n v="2"/>
  </r>
  <r>
    <x v="1363"/>
    <s v="memoholocx7lilokcl1"/>
    <s v="Memo Holo CX-7 lilo kcl(1)"/>
    <n v="1"/>
    <s v="144 ls"/>
    <n v="1"/>
    <m/>
    <s v=""/>
    <m/>
    <s v=""/>
    <m/>
    <s v=""/>
    <m/>
    <s v=""/>
    <m/>
    <s v=""/>
    <n v="1"/>
    <n v="1"/>
    <n v="1"/>
    <n v="1"/>
  </r>
  <r>
    <x v="1364"/>
    <s v="memoholopkcbesar"/>
    <s v="Memo Holo Pkc besar"/>
    <n v="10"/>
    <s v="60 ls"/>
    <n v="10"/>
    <m/>
    <s v=""/>
    <m/>
    <s v=""/>
    <m/>
    <s v=""/>
    <m/>
    <s v=""/>
    <m/>
    <s v=""/>
    <n v="10"/>
    <n v="10"/>
    <n v="10"/>
    <n v="10"/>
  </r>
  <r>
    <x v="1365"/>
    <s v="memopadspiralalfa403batik"/>
    <s v="Memo pad Spiral alfa 403 batik"/>
    <n v="11"/>
    <n v="384"/>
    <n v="11"/>
    <m/>
    <s v=""/>
    <m/>
    <s v=""/>
    <m/>
    <s v=""/>
    <m/>
    <s v=""/>
    <m/>
    <s v=""/>
    <n v="11"/>
    <n v="11"/>
    <n v="11"/>
    <n v="11"/>
  </r>
  <r>
    <x v="1366"/>
    <s v="memopadspiralalfa404batik"/>
    <s v="Memo pad Spiral alfa 404 batik"/>
    <n v="14"/>
    <n v="576"/>
    <n v="14"/>
    <m/>
    <s v=""/>
    <m/>
    <s v=""/>
    <m/>
    <s v=""/>
    <m/>
    <s v=""/>
    <m/>
    <s v=""/>
    <n v="14"/>
    <n v="14"/>
    <n v="14"/>
    <n v="14"/>
  </r>
  <r>
    <x v="1367"/>
    <s v="memotebaldos"/>
    <s v="Memo Tebal dos"/>
    <n v="27"/>
    <s v="88 pc"/>
    <n v="27"/>
    <m/>
    <s v=""/>
    <m/>
    <s v=""/>
    <m/>
    <s v=""/>
    <m/>
    <s v=""/>
    <m/>
    <s v=""/>
    <n v="27"/>
    <n v="27"/>
    <n v="27"/>
    <n v="27"/>
  </r>
  <r>
    <x v="1368"/>
    <s v="memotebaldos"/>
    <s v="Memo Tebal dos"/>
    <n v="9"/>
    <s v="70 pc"/>
    <n v="9"/>
    <m/>
    <s v=""/>
    <m/>
    <s v=""/>
    <m/>
    <s v=""/>
    <m/>
    <s v=""/>
    <m/>
    <s v=""/>
    <n v="9"/>
    <n v="9"/>
    <n v="9"/>
    <n v="9"/>
  </r>
  <r>
    <x v="1369"/>
    <s v="memotebaldos"/>
    <s v="Memo Tebal dos"/>
    <n v="7"/>
    <s v="98 pc"/>
    <n v="7"/>
    <m/>
    <s v=""/>
    <m/>
    <s v=""/>
    <m/>
    <s v=""/>
    <m/>
    <s v=""/>
    <m/>
    <s v=""/>
    <n v="7"/>
    <n v="7"/>
    <n v="7"/>
    <n v="7"/>
  </r>
  <r>
    <x v="1370"/>
    <s v="memotebaldos"/>
    <s v="Memo Tebal dos"/>
    <n v="2"/>
    <s v="64 pc"/>
    <n v="2"/>
    <m/>
    <s v=""/>
    <m/>
    <s v=""/>
    <m/>
    <s v=""/>
    <m/>
    <s v=""/>
    <m/>
    <s v=""/>
    <n v="2"/>
    <n v="2"/>
    <n v="2"/>
    <n v="2"/>
  </r>
  <r>
    <x v="1371"/>
    <s v="memotebaldos"/>
    <s v="Memo Tebal dos"/>
    <n v="1"/>
    <s v="48 pc"/>
    <n v="1"/>
    <m/>
    <s v=""/>
    <m/>
    <s v=""/>
    <m/>
    <s v=""/>
    <m/>
    <s v=""/>
    <m/>
    <s v=""/>
    <n v="1"/>
    <n v="1"/>
    <n v="1"/>
    <n v="1"/>
  </r>
  <r>
    <x v="1372"/>
    <s v="memowtpcmp"/>
    <s v="Memo WTP cmp"/>
    <n v="3"/>
    <s v="216 ls"/>
    <n v="3"/>
    <m/>
    <s v=""/>
    <m/>
    <s v=""/>
    <m/>
    <s v=""/>
    <m/>
    <s v=""/>
    <m/>
    <s v=""/>
    <n v="3"/>
    <n v="3"/>
    <n v="3"/>
    <n v="3"/>
  </r>
  <r>
    <x v="1373"/>
    <s v="memox161112044"/>
    <s v="Memo X161(11)/ 204(4)"/>
    <n v="15"/>
    <s v="400 pc"/>
    <n v="15"/>
    <m/>
    <s v=""/>
    <m/>
    <s v=""/>
    <m/>
    <s v=""/>
    <m/>
    <s v=""/>
    <m/>
    <s v=""/>
    <n v="15"/>
    <n v="15"/>
    <n v="15"/>
    <n v="15"/>
  </r>
  <r>
    <x v="1374"/>
    <s v="mesinlabeljamx3300"/>
    <s v="Mesin Label JA MX-3300"/>
    <n v="5"/>
    <s v="30 pc"/>
    <n v="5"/>
    <m/>
    <s v=""/>
    <m/>
    <s v=""/>
    <m/>
    <s v=""/>
    <m/>
    <s v=""/>
    <m/>
    <s v=""/>
    <n v="5"/>
    <n v="5"/>
    <n v="5"/>
    <n v="5"/>
  </r>
  <r>
    <x v="1375"/>
    <s v="mesintembak188jumbo"/>
    <s v="Mesin tembak 188 Jumbo"/>
    <n v="20"/>
    <s v="48 pc"/>
    <n v="19"/>
    <n v="19"/>
    <n v="-1"/>
    <m/>
    <s v=""/>
    <m/>
    <s v=""/>
    <m/>
    <s v=""/>
    <m/>
    <s v=""/>
    <n v="19"/>
    <n v="19"/>
    <n v="19"/>
    <n v="19"/>
  </r>
  <r>
    <x v="1376"/>
    <s v="mesintembak18960w"/>
    <s v="Mesin tembak 189/ 60W"/>
    <n v="0"/>
    <n v="48"/>
    <n v="1"/>
    <n v="1"/>
    <n v="1"/>
    <m/>
    <s v=""/>
    <m/>
    <s v=""/>
    <m/>
    <s v=""/>
    <m/>
    <s v=""/>
    <n v="1"/>
    <n v="1"/>
    <n v="1"/>
    <n v="1"/>
  </r>
  <r>
    <x v="1377"/>
    <s v="mesintembakbesarbixdone"/>
    <s v="Mesin Tembak Besar Bix done"/>
    <n v="3"/>
    <s v="48 pc"/>
    <n v="3"/>
    <m/>
    <s v=""/>
    <m/>
    <s v=""/>
    <m/>
    <s v=""/>
    <m/>
    <s v=""/>
    <m/>
    <s v=""/>
    <n v="3"/>
    <n v="3"/>
    <n v="3"/>
    <n v="3"/>
  </r>
  <r>
    <x v="1378"/>
    <s v="mesintembakhee2010k65blk"/>
    <s v="Mesin Tembak HE E2010 K (65 BLK)"/>
    <n v="126"/>
    <s v="100 pc"/>
    <n v="125"/>
    <m/>
    <s v=""/>
    <n v="125"/>
    <n v="-1"/>
    <m/>
    <s v=""/>
    <m/>
    <s v=""/>
    <m/>
    <s v=""/>
    <n v="126"/>
    <n v="125"/>
    <n v="125"/>
    <n v="125"/>
  </r>
  <r>
    <x v="1379"/>
    <s v="meteranbulat5mtk07"/>
    <s v="Meteran bulat 5 mt/ K07"/>
    <n v="6"/>
    <s v="20 ls"/>
    <n v="6"/>
    <m/>
    <s v=""/>
    <m/>
    <s v=""/>
    <m/>
    <s v=""/>
    <m/>
    <s v=""/>
    <m/>
    <s v=""/>
    <n v="6"/>
    <n v="6"/>
    <n v="6"/>
    <n v="6"/>
  </r>
  <r>
    <x v="1380"/>
    <s v="mewarnaipasirbesar"/>
    <s v="Mewarnai Pasir besar"/>
    <n v="3"/>
    <s v="1000 pc"/>
    <n v="3"/>
    <m/>
    <s v=""/>
    <m/>
    <s v=""/>
    <m/>
    <s v=""/>
    <m/>
    <s v=""/>
    <m/>
    <s v=""/>
    <n v="3"/>
    <n v="3"/>
    <n v="3"/>
    <n v="3"/>
  </r>
  <r>
    <x v="1381"/>
    <s v="minidiary120warnacoklat"/>
    <s v="Mini Diary 120 Warna Coklat"/>
    <n v="1"/>
    <s v="30 LSN"/>
    <n v="2"/>
    <m/>
    <s v=""/>
    <n v="2"/>
    <n v="1"/>
    <m/>
    <s v=""/>
    <m/>
    <s v=""/>
    <m/>
    <s v=""/>
    <n v="1"/>
    <n v="2"/>
    <n v="2"/>
    <n v="2"/>
  </r>
  <r>
    <x v="1382"/>
    <s v="minyakmaries718surabaya"/>
    <s v="Minyak maries 718 Surabaya"/>
    <n v="51"/>
    <s v="60 pc"/>
    <n v="51"/>
    <m/>
    <s v=""/>
    <m/>
    <s v=""/>
    <m/>
    <s v=""/>
    <m/>
    <s v=""/>
    <m/>
    <s v=""/>
    <n v="51"/>
    <n v="51"/>
    <n v="51"/>
    <n v="51"/>
  </r>
  <r>
    <x v="1383"/>
    <s v="namecard2pcfancybarbiep.hanappa282"/>
    <s v="Name Card 2 pc Fancy (barbie/P. Hana) PP-A282"/>
    <n v="1"/>
    <s v="750 pc"/>
    <n v="1"/>
    <m/>
    <s v=""/>
    <m/>
    <s v=""/>
    <m/>
    <s v=""/>
    <m/>
    <s v=""/>
    <m/>
    <s v=""/>
    <n v="1"/>
    <n v="1"/>
    <n v="1"/>
    <n v="1"/>
  </r>
  <r>
    <x v="1384"/>
    <s v="nameplate105x16"/>
    <s v="Name plate 10,5x16"/>
    <n v="1"/>
    <n v="20000"/>
    <n v="1"/>
    <m/>
    <s v=""/>
    <m/>
    <s v=""/>
    <m/>
    <s v=""/>
    <m/>
    <s v=""/>
    <m/>
    <s v=""/>
    <n v="1"/>
    <n v="1"/>
    <n v="1"/>
    <n v="1"/>
  </r>
  <r>
    <x v="1385"/>
    <s v="nameplate7x10kancingjepitan"/>
    <s v="Name plate 7 x 10 kancing jepitan"/>
    <n v="5"/>
    <s v="4000 pc"/>
    <n v="5"/>
    <m/>
    <s v=""/>
    <m/>
    <s v=""/>
    <m/>
    <s v=""/>
    <m/>
    <s v=""/>
    <m/>
    <s v=""/>
    <n v="5"/>
    <n v="5"/>
    <n v="5"/>
    <n v="5"/>
  </r>
  <r>
    <x v="1386"/>
    <s v="nameplate7x10miringenter"/>
    <s v="Name plate 7 x 10 miring enter"/>
    <n v="2"/>
    <s v="24000 pc"/>
    <n v="2"/>
    <m/>
    <s v=""/>
    <m/>
    <s v=""/>
    <m/>
    <s v=""/>
    <m/>
    <s v=""/>
    <m/>
    <s v=""/>
    <n v="2"/>
    <n v="2"/>
    <n v="2"/>
    <n v="2"/>
  </r>
  <r>
    <x v="1387"/>
    <s v="nameplate7x10tegakenter"/>
    <s v="Name plate 7x 10 tegak enter"/>
    <n v="2"/>
    <s v="27000 pc"/>
    <n v="2"/>
    <m/>
    <s v=""/>
    <m/>
    <s v=""/>
    <m/>
    <s v=""/>
    <m/>
    <s v=""/>
    <m/>
    <s v=""/>
    <n v="2"/>
    <n v="2"/>
    <n v="2"/>
    <n v="2"/>
  </r>
  <r>
    <x v="1388"/>
    <s v="nameplatekojiko105x14+2cm"/>
    <s v="Name plate Kojiko 10,5 x 14 +2 cm"/>
    <n v="6"/>
    <s v="13500 pc"/>
    <n v="6"/>
    <m/>
    <s v=""/>
    <m/>
    <s v=""/>
    <m/>
    <s v=""/>
    <m/>
    <s v=""/>
    <m/>
    <s v=""/>
    <n v="6"/>
    <n v="6"/>
    <n v="6"/>
    <n v="6"/>
  </r>
  <r>
    <x v="1389"/>
    <s v="nametagberdiriputih"/>
    <s v="Name Tag berdiri putih"/>
    <n v="5"/>
    <s v="3000 bh"/>
    <n v="5"/>
    <m/>
    <s v=""/>
    <m/>
    <s v=""/>
    <m/>
    <s v=""/>
    <m/>
    <s v=""/>
    <m/>
    <s v=""/>
    <n v="5"/>
    <n v="5"/>
    <n v="5"/>
    <n v="5"/>
  </r>
  <r>
    <x v="1390"/>
    <s v="nametagdosmerah301"/>
    <s v="Name Tag Dos Merah 301"/>
    <n v="1"/>
    <s v="40000 PCS"/>
    <n v="1"/>
    <m/>
    <s v=""/>
    <m/>
    <s v=""/>
    <m/>
    <s v=""/>
    <m/>
    <s v=""/>
    <m/>
    <s v=""/>
    <n v="1"/>
    <n v="1"/>
    <n v="1"/>
    <n v="1"/>
  </r>
  <r>
    <x v="1391"/>
    <s v="nametagpenitipolosh56"/>
    <s v="Name Tag peniti polos H-56"/>
    <n v="7"/>
    <s v="3000 pc"/>
    <n v="7"/>
    <m/>
    <s v=""/>
    <m/>
    <s v=""/>
    <m/>
    <s v=""/>
    <m/>
    <s v=""/>
    <m/>
    <s v=""/>
    <n v="7"/>
    <n v="7"/>
    <n v="7"/>
    <n v="7"/>
  </r>
  <r>
    <x v="1392"/>
    <s v="nbb64freshfruit8gambar"/>
    <s v="NB B64 fresh fruit (8 gambar)"/>
    <n v="7"/>
    <s v="480 pc"/>
    <n v="7"/>
    <m/>
    <s v=""/>
    <m/>
    <s v=""/>
    <m/>
    <s v=""/>
    <m/>
    <s v=""/>
    <m/>
    <s v=""/>
    <n v="7"/>
    <n v="7"/>
    <n v="7"/>
    <n v="7"/>
  </r>
  <r>
    <x v="1393"/>
    <s v="nbpocketnb4003"/>
    <s v="NB pocket NB 4003"/>
    <n v="92"/>
    <s v="120 pc"/>
    <n v="92"/>
    <m/>
    <s v=""/>
    <m/>
    <s v=""/>
    <m/>
    <s v=""/>
    <m/>
    <s v=""/>
    <m/>
    <s v=""/>
    <n v="92"/>
    <n v="92"/>
    <n v="92"/>
    <n v="92"/>
  </r>
  <r>
    <x v="1394"/>
    <s v="nbringa5801index"/>
    <s v="NB Ring A5 801 Index"/>
    <n v="9"/>
    <s v="160 pc"/>
    <n v="9"/>
    <m/>
    <s v=""/>
    <m/>
    <s v=""/>
    <m/>
    <s v=""/>
    <m/>
    <s v=""/>
    <m/>
    <s v=""/>
    <n v="9"/>
    <n v="9"/>
    <n v="9"/>
    <n v="9"/>
  </r>
  <r>
    <x v="1395"/>
    <s v="nbspiral3da680"/>
    <s v="NB Spiral 3D A6-80"/>
    <n v="11"/>
    <s v="360 pc"/>
    <n v="11"/>
    <m/>
    <s v=""/>
    <m/>
    <s v=""/>
    <m/>
    <s v=""/>
    <m/>
    <s v=""/>
    <m/>
    <s v=""/>
    <n v="11"/>
    <n v="11"/>
    <n v="11"/>
    <n v="11"/>
  </r>
  <r>
    <x v="1396"/>
    <s v="nbspirala6sqy190402"/>
    <s v="NB Spiral A6 SQY 190402"/>
    <n v="10"/>
    <s v="288 PCS"/>
    <n v="10"/>
    <m/>
    <s v=""/>
    <m/>
    <s v=""/>
    <m/>
    <s v=""/>
    <m/>
    <s v=""/>
    <m/>
    <s v=""/>
    <n v="10"/>
    <n v="10"/>
    <n v="10"/>
    <n v="10"/>
  </r>
  <r>
    <x v="1397"/>
    <s v="nbspirala6801"/>
    <s v="NB Spiral A6-801"/>
    <n v="19"/>
    <s v="380 pc"/>
    <n v="19"/>
    <m/>
    <s v=""/>
    <m/>
    <s v=""/>
    <m/>
    <s v=""/>
    <m/>
    <s v=""/>
    <m/>
    <s v=""/>
    <n v="19"/>
    <n v="19"/>
    <n v="19"/>
    <n v="19"/>
  </r>
  <r>
    <x v="1398"/>
    <s v="nbspiralxq80k851a6"/>
    <s v="NB Spiral XQ 80K-851 (A6)"/>
    <n v="1"/>
    <s v="240 PCS"/>
    <n v="1"/>
    <m/>
    <s v=""/>
    <m/>
    <s v=""/>
    <m/>
    <s v=""/>
    <m/>
    <s v=""/>
    <m/>
    <s v=""/>
    <n v="1"/>
    <n v="1"/>
    <n v="1"/>
    <n v="1"/>
  </r>
  <r>
    <x v="1399"/>
    <s v="notes15680"/>
    <s v="Notes 156-80"/>
    <n v="4"/>
    <s v="60 LSN"/>
    <n v="13"/>
    <m/>
    <s v=""/>
    <n v="13"/>
    <n v="9"/>
    <m/>
    <s v=""/>
    <m/>
    <s v=""/>
    <m/>
    <s v=""/>
    <n v="4"/>
    <n v="13"/>
    <n v="13"/>
    <n v="13"/>
  </r>
  <r>
    <x v="1400"/>
    <s v="notesbuahspiralbhlc421worry"/>
    <s v="Notes Buah Spiral BH/ LC 421 worry"/>
    <n v="1"/>
    <s v="120 pc"/>
    <n v="1"/>
    <m/>
    <s v=""/>
    <m/>
    <s v=""/>
    <m/>
    <s v=""/>
    <m/>
    <s v=""/>
    <m/>
    <s v=""/>
    <n v="1"/>
    <n v="1"/>
    <n v="1"/>
    <n v="1"/>
  </r>
  <r>
    <x v="1401"/>
    <s v="notesfancy7091sunlight"/>
    <s v="Notes Fancy 7091 sunlight"/>
    <n v="2"/>
    <s v="128 ls"/>
    <n v="2"/>
    <m/>
    <s v=""/>
    <m/>
    <s v=""/>
    <m/>
    <s v=""/>
    <m/>
    <s v=""/>
    <m/>
    <s v=""/>
    <n v="2"/>
    <n v="2"/>
    <n v="2"/>
    <n v="2"/>
  </r>
  <r>
    <x v="1402"/>
    <s v="notesspiral06220611"/>
    <s v="Notes spiral 062(2)/ 061(1)"/>
    <n v="4"/>
    <s v="175 ls"/>
    <n v="4"/>
    <m/>
    <s v=""/>
    <m/>
    <s v=""/>
    <m/>
    <s v=""/>
    <m/>
    <s v=""/>
    <m/>
    <s v=""/>
    <n v="4"/>
    <n v="4"/>
    <n v="4"/>
    <n v="4"/>
  </r>
  <r>
    <x v="1403"/>
    <s v="notesspiral505kcg+bp"/>
    <s v="Notes spiral 505 kcg + Bp"/>
    <n v="5"/>
    <s v="30 ls"/>
    <n v="5"/>
    <m/>
    <s v=""/>
    <m/>
    <s v=""/>
    <m/>
    <s v=""/>
    <m/>
    <s v=""/>
    <m/>
    <s v=""/>
    <n v="5"/>
    <n v="5"/>
    <n v="5"/>
    <n v="5"/>
  </r>
  <r>
    <x v="1404"/>
    <s v="notesspiralprincess708tenagabaru"/>
    <s v="Notes spiral princess 708 (tenaga baru)"/>
    <n v="4"/>
    <s v="660 pc"/>
    <n v="4"/>
    <m/>
    <s v=""/>
    <m/>
    <s v=""/>
    <m/>
    <s v=""/>
    <m/>
    <s v=""/>
    <m/>
    <s v=""/>
    <n v="4"/>
    <n v="4"/>
    <n v="4"/>
    <n v="4"/>
  </r>
  <r>
    <x v="1405"/>
    <s v="notesspiralprincessberdirimitra"/>
    <s v="Notes spiral Princess berdiri (Mitra)"/>
    <n v="5"/>
    <s v="280 pc"/>
    <n v="5"/>
    <m/>
    <s v=""/>
    <m/>
    <s v=""/>
    <m/>
    <s v=""/>
    <m/>
    <s v=""/>
    <m/>
    <s v=""/>
    <n v="5"/>
    <n v="5"/>
    <n v="5"/>
    <n v="5"/>
  </r>
  <r>
    <x v="1406"/>
    <s v="notesyoyo"/>
    <s v="Notes yoyo"/>
    <n v="2"/>
    <s v="72 ls"/>
    <n v="2"/>
    <m/>
    <s v=""/>
    <m/>
    <s v=""/>
    <m/>
    <s v=""/>
    <m/>
    <s v=""/>
    <m/>
    <s v=""/>
    <n v="2"/>
    <n v="2"/>
    <n v="2"/>
    <n v="2"/>
  </r>
  <r>
    <x v="1407"/>
    <s v="oilcolourvancoca1409ml"/>
    <s v="Oil Colour Vanco CA 140 (9 ml)"/>
    <n v="3"/>
    <s v="120 pc"/>
    <n v="3"/>
    <m/>
    <s v=""/>
    <m/>
    <s v=""/>
    <m/>
    <s v=""/>
    <m/>
    <s v=""/>
    <m/>
    <s v=""/>
    <n v="3"/>
    <n v="3"/>
    <n v="3"/>
    <n v="3"/>
  </r>
  <r>
    <x v="1408"/>
    <s v="oilmarries12w"/>
    <s v="Oil marries 12W"/>
    <n v="31"/>
    <s v="5 ls"/>
    <n v="31"/>
    <m/>
    <s v=""/>
    <m/>
    <s v=""/>
    <m/>
    <s v=""/>
    <m/>
    <s v=""/>
    <m/>
    <s v=""/>
    <n v="31"/>
    <n v="31"/>
    <n v="31"/>
    <n v="31"/>
  </r>
  <r>
    <x v="1409"/>
    <s v="oilmarriese1387b14w"/>
    <s v="Oil Marries E 1387B 14w"/>
    <n v="34"/>
    <s v="3 ls"/>
    <n v="34"/>
    <m/>
    <s v=""/>
    <m/>
    <s v=""/>
    <m/>
    <s v=""/>
    <m/>
    <s v=""/>
    <m/>
    <s v=""/>
    <n v="34"/>
    <n v="34"/>
    <n v="34"/>
    <n v="34"/>
  </r>
  <r>
    <x v="1410"/>
    <s v="oilmarriese1388b18w"/>
    <s v="Oil Marries E 1388B 18w"/>
    <n v="68"/>
    <s v="3 ls"/>
    <n v="68"/>
    <m/>
    <s v=""/>
    <m/>
    <s v=""/>
    <m/>
    <s v=""/>
    <m/>
    <s v=""/>
    <m/>
    <s v=""/>
    <n v="68"/>
    <n v="68"/>
    <n v="68"/>
    <n v="68"/>
  </r>
  <r>
    <x v="1411"/>
    <s v="oilpastel24wtbgdeboss67024"/>
    <s v="Oil pastel 24w Tbg Deboss 670-24"/>
    <n v="30"/>
    <n v="72"/>
    <n v="30"/>
    <m/>
    <s v=""/>
    <m/>
    <s v=""/>
    <m/>
    <s v=""/>
    <m/>
    <s v=""/>
    <m/>
    <s v=""/>
    <n v="30"/>
    <n v="30"/>
    <n v="30"/>
    <n v="30"/>
  </r>
  <r>
    <x v="1412"/>
    <s v="oilpastelartistgreeble12w"/>
    <s v="Oil pastel artist greeble 12W"/>
    <n v="1"/>
    <s v="96 pc"/>
    <n v="1"/>
    <m/>
    <s v=""/>
    <m/>
    <s v=""/>
    <m/>
    <s v=""/>
    <m/>
    <s v=""/>
    <m/>
    <s v=""/>
    <n v="1"/>
    <n v="1"/>
    <n v="1"/>
    <n v="1"/>
  </r>
  <r>
    <x v="1413"/>
    <s v="oilpastelchunghwa36w"/>
    <s v="Oil pastel chung hwa 36W"/>
    <n v="1"/>
    <n v="36"/>
    <n v="1"/>
    <m/>
    <s v=""/>
    <m/>
    <s v=""/>
    <m/>
    <s v=""/>
    <m/>
    <s v=""/>
    <m/>
    <s v=""/>
    <n v="1"/>
    <n v="1"/>
    <n v="1"/>
    <n v="1"/>
  </r>
  <r>
    <x v="1414"/>
    <s v="oilpasteldadybearjx815612"/>
    <s v="Oil pastel dady bear JX 8156-12"/>
    <n v="1"/>
    <s v="144 set"/>
    <n v="1"/>
    <m/>
    <s v=""/>
    <m/>
    <s v=""/>
    <m/>
    <s v=""/>
    <m/>
    <s v=""/>
    <m/>
    <s v=""/>
    <n v="1"/>
    <n v="1"/>
    <n v="1"/>
    <n v="1"/>
  </r>
  <r>
    <x v="1415"/>
    <s v="oilpasteldadybearjx815618"/>
    <s v="Oil pastel dady bear JX 8156-18"/>
    <n v="4"/>
    <s v="96 set"/>
    <n v="4"/>
    <m/>
    <s v=""/>
    <m/>
    <s v=""/>
    <m/>
    <s v=""/>
    <m/>
    <s v=""/>
    <m/>
    <s v=""/>
    <n v="4"/>
    <n v="4"/>
    <n v="4"/>
    <n v="4"/>
  </r>
  <r>
    <x v="1416"/>
    <s v="oilpasteldebozz12"/>
    <s v="Oil Pastel Debozz 12"/>
    <n v="43"/>
    <n v="144"/>
    <n v="38"/>
    <m/>
    <s v=""/>
    <n v="38"/>
    <n v="-5"/>
    <m/>
    <s v=""/>
    <m/>
    <s v=""/>
    <m/>
    <s v=""/>
    <n v="43"/>
    <n v="38"/>
    <n v="38"/>
    <n v="38"/>
  </r>
  <r>
    <x v="1417"/>
    <s v="oilpasteldebozz18"/>
    <s v="Oil Pastel Debozz 18"/>
    <n v="19"/>
    <n v="72"/>
    <n v="19"/>
    <m/>
    <s v=""/>
    <m/>
    <s v=""/>
    <m/>
    <s v=""/>
    <m/>
    <s v=""/>
    <m/>
    <s v=""/>
    <n v="19"/>
    <n v="19"/>
    <n v="19"/>
    <n v="19"/>
  </r>
  <r>
    <x v="1418"/>
    <s v="oilpastelholomika36wbear"/>
    <s v="Oil pastel holo mika 36W bear"/>
    <n v="1"/>
    <s v="60 set"/>
    <n v="1"/>
    <m/>
    <s v=""/>
    <m/>
    <s v=""/>
    <m/>
    <s v=""/>
    <m/>
    <s v=""/>
    <m/>
    <s v=""/>
    <n v="1"/>
    <n v="1"/>
    <n v="1"/>
    <n v="1"/>
  </r>
  <r>
    <x v="1419"/>
    <s v="oilpastelhw12"/>
    <s v="Oil Pastel HW 12"/>
    <n v="3"/>
    <s v="144 PCS"/>
    <n v="3"/>
    <m/>
    <s v=""/>
    <m/>
    <s v=""/>
    <m/>
    <s v=""/>
    <m/>
    <s v=""/>
    <m/>
    <s v=""/>
    <n v="3"/>
    <n v="3"/>
    <n v="3"/>
    <n v="3"/>
  </r>
  <r>
    <x v="1420"/>
    <s v="oilpasteljoystarjumboopd24w"/>
    <s v="Oil pastel joy star jumbo OPD 24W"/>
    <n v="1"/>
    <s v="12 ls"/>
    <n v="1"/>
    <m/>
    <s v=""/>
    <m/>
    <s v=""/>
    <m/>
    <s v=""/>
    <m/>
    <s v=""/>
    <m/>
    <s v=""/>
    <n v="1"/>
    <n v="1"/>
    <n v="1"/>
    <n v="1"/>
  </r>
  <r>
    <x v="1421"/>
    <s v="oilpastelop08"/>
    <s v="Oil pastel OP 08"/>
    <n v="19"/>
    <s v="192 set"/>
    <n v="19"/>
    <m/>
    <s v=""/>
    <m/>
    <s v=""/>
    <m/>
    <s v=""/>
    <m/>
    <s v=""/>
    <m/>
    <s v=""/>
    <n v="19"/>
    <n v="19"/>
    <n v="19"/>
    <n v="19"/>
  </r>
  <r>
    <x v="1422"/>
    <s v="oilpastelputar12wpdk1011box"/>
    <s v="Oil Pastel putar 12w pdk 1011 Box"/>
    <n v="37"/>
    <s v="192 pc"/>
    <n v="37"/>
    <m/>
    <s v=""/>
    <m/>
    <s v=""/>
    <m/>
    <s v=""/>
    <m/>
    <s v=""/>
    <m/>
    <s v=""/>
    <n v="37"/>
    <n v="37"/>
    <n v="37"/>
    <n v="37"/>
  </r>
  <r>
    <x v="1423"/>
    <s v="oilpastelputar12wzj660mm"/>
    <s v="Oil pastel putar 12W ZJ 660 MM"/>
    <n v="1"/>
    <s v=" 288 pc"/>
    <n v="1"/>
    <m/>
    <s v=""/>
    <m/>
    <s v=""/>
    <m/>
    <s v=""/>
    <m/>
    <s v=""/>
    <m/>
    <s v=""/>
    <n v="1"/>
    <n v="1"/>
    <n v="1"/>
    <n v="1"/>
  </r>
  <r>
    <x v="1424"/>
    <s v="oilpastelselectrum24w"/>
    <s v="Oil pastel Selectrum 24W"/>
    <n v="5"/>
    <s v="4 ls"/>
    <n v="5"/>
    <m/>
    <s v=""/>
    <m/>
    <s v=""/>
    <m/>
    <s v=""/>
    <m/>
    <s v=""/>
    <m/>
    <s v=""/>
    <n v="5"/>
    <n v="5"/>
    <n v="5"/>
    <n v="5"/>
  </r>
  <r>
    <x v="1425"/>
    <s v="oilpasteltcrew18wdos"/>
    <s v="Oil pastel T-crew 18W (dos)"/>
    <n v="3"/>
    <s v="96 pc"/>
    <n v="3"/>
    <m/>
    <s v=""/>
    <m/>
    <s v=""/>
    <m/>
    <s v=""/>
    <m/>
    <s v=""/>
    <m/>
    <s v=""/>
    <n v="3"/>
    <n v="3"/>
    <n v="3"/>
    <n v="3"/>
  </r>
  <r>
    <x v="1426"/>
    <s v="oilpasteltcrew24wdos"/>
    <s v="Oil pastel T-crew 24W (dos)"/>
    <n v="2"/>
    <s v="96 pc"/>
    <n v="2"/>
    <m/>
    <s v=""/>
    <m/>
    <s v=""/>
    <m/>
    <s v=""/>
    <m/>
    <s v=""/>
    <m/>
    <s v=""/>
    <n v="2"/>
    <n v="2"/>
    <n v="2"/>
    <n v="2"/>
  </r>
  <r>
    <x v="1427"/>
    <s v="oilpasteltts661212wdosbt"/>
    <s v="Oil pastel TTS 6612-12W dos (BT)"/>
    <n v="3"/>
    <s v="144 pc"/>
    <n v="3"/>
    <m/>
    <s v=""/>
    <m/>
    <s v=""/>
    <m/>
    <s v=""/>
    <m/>
    <s v=""/>
    <m/>
    <s v=""/>
    <n v="3"/>
    <n v="3"/>
    <n v="3"/>
    <n v="3"/>
  </r>
  <r>
    <x v="1428"/>
    <s v="oilpasteltwistertf003"/>
    <s v="Oil Pastel twister TF 003"/>
    <n v="4"/>
    <s v="72 pc"/>
    <n v="4"/>
    <m/>
    <s v=""/>
    <m/>
    <s v=""/>
    <m/>
    <s v=""/>
    <m/>
    <s v=""/>
    <m/>
    <s v=""/>
    <n v="4"/>
    <n v="4"/>
    <n v="4"/>
    <n v="4"/>
  </r>
  <r>
    <x v="1429"/>
    <s v="oilpasteltwistertf029"/>
    <s v="Oil Pastel twister TF 029"/>
    <n v="17"/>
    <s v="48 set"/>
    <n v="17"/>
    <m/>
    <s v=""/>
    <m/>
    <s v=""/>
    <m/>
    <s v=""/>
    <m/>
    <s v=""/>
    <m/>
    <s v=""/>
    <n v="17"/>
    <n v="17"/>
    <n v="17"/>
    <n v="17"/>
  </r>
  <r>
    <x v="1430"/>
    <s v="paletanggur"/>
    <s v="Palet Anggur"/>
    <n v="6"/>
    <s v="60 LSN"/>
    <n v="4"/>
    <n v="4"/>
    <n v="-2"/>
    <m/>
    <s v=""/>
    <m/>
    <s v=""/>
    <m/>
    <s v=""/>
    <m/>
    <s v=""/>
    <n v="4"/>
    <n v="4"/>
    <n v="4"/>
    <n v="4"/>
  </r>
  <r>
    <x v="1431"/>
    <s v="paletapel"/>
    <s v="Palet Apel"/>
    <n v="7"/>
    <s v="60 LSN"/>
    <n v="5"/>
    <n v="5"/>
    <n v="-2"/>
    <m/>
    <s v=""/>
    <m/>
    <s v=""/>
    <m/>
    <s v=""/>
    <m/>
    <s v=""/>
    <n v="5"/>
    <n v="5"/>
    <n v="5"/>
    <n v="5"/>
  </r>
  <r>
    <x v="1432"/>
    <s v="paletbrush2801"/>
    <s v="Palet brush 2801"/>
    <n v="1"/>
    <s v="600 set"/>
    <n v="1"/>
    <m/>
    <s v=""/>
    <m/>
    <s v=""/>
    <m/>
    <s v=""/>
    <m/>
    <s v=""/>
    <m/>
    <s v=""/>
    <n v="1"/>
    <n v="1"/>
    <n v="1"/>
    <n v="1"/>
  </r>
  <r>
    <x v="1433"/>
    <s v="paletcatair081"/>
    <s v="Palet Cat air 081"/>
    <n v="5"/>
    <s v="375 ls"/>
    <n v="5"/>
    <m/>
    <s v=""/>
    <m/>
    <s v=""/>
    <m/>
    <s v=""/>
    <m/>
    <s v=""/>
    <m/>
    <s v=""/>
    <n v="5"/>
    <n v="5"/>
    <n v="5"/>
    <n v="5"/>
  </r>
  <r>
    <x v="1434"/>
    <s v="paletcatair1019"/>
    <s v="Palet Cat air 1019"/>
    <n v="6"/>
    <s v="384 pc"/>
    <n v="6"/>
    <m/>
    <s v=""/>
    <m/>
    <s v=""/>
    <m/>
    <s v=""/>
    <m/>
    <s v=""/>
    <m/>
    <s v=""/>
    <n v="6"/>
    <n v="6"/>
    <n v="6"/>
    <n v="6"/>
  </r>
  <r>
    <x v="1435"/>
    <s v="paletcatairsakurabiasadof"/>
    <s v="Palet Cat air Sakura Biasa DOF"/>
    <n v="47"/>
    <s v="84 ls"/>
    <n v="45"/>
    <n v="45"/>
    <n v="-2"/>
    <m/>
    <s v=""/>
    <m/>
    <s v=""/>
    <m/>
    <s v=""/>
    <m/>
    <s v=""/>
    <n v="45"/>
    <n v="45"/>
    <n v="45"/>
    <n v="45"/>
  </r>
  <r>
    <x v="1436"/>
    <s v="paletcatairsakuratrans"/>
    <s v="Palet Cat air Sakura Trans"/>
    <n v="15"/>
    <s v="84 ls"/>
    <n v="15"/>
    <m/>
    <s v=""/>
    <m/>
    <s v=""/>
    <m/>
    <s v=""/>
    <m/>
    <s v=""/>
    <m/>
    <s v=""/>
    <n v="15"/>
    <n v="15"/>
    <n v="15"/>
    <n v="15"/>
  </r>
  <r>
    <x v="1437"/>
    <s v="paletgambar1010buahapel"/>
    <s v="Palet gambar 1010 Buah APEL"/>
    <n v="6"/>
    <s v="40 ls"/>
    <n v="5"/>
    <n v="5"/>
    <n v="-1"/>
    <m/>
    <s v=""/>
    <m/>
    <s v=""/>
    <m/>
    <s v=""/>
    <m/>
    <s v=""/>
    <n v="5"/>
    <n v="5"/>
    <n v="5"/>
    <n v="5"/>
  </r>
  <r>
    <x v="1438"/>
    <s v="paletgambar1011kumbang"/>
    <s v="Palet gambar 1011 Kumbang"/>
    <n v="7"/>
    <s v="48 ls"/>
    <n v="7"/>
    <m/>
    <s v=""/>
    <m/>
    <s v=""/>
    <m/>
    <s v=""/>
    <m/>
    <s v=""/>
    <m/>
    <s v=""/>
    <n v="7"/>
    <n v="7"/>
    <n v="7"/>
    <n v="7"/>
  </r>
  <r>
    <x v="1439"/>
    <s v="paletgambarg5321"/>
    <s v="Palet gambar G5321"/>
    <n v="3"/>
    <s v="480 pc"/>
    <n v="3"/>
    <m/>
    <s v=""/>
    <m/>
    <s v=""/>
    <m/>
    <s v=""/>
    <m/>
    <s v=""/>
    <m/>
    <s v=""/>
    <n v="3"/>
    <n v="3"/>
    <n v="3"/>
    <n v="3"/>
  </r>
  <r>
    <x v="1440"/>
    <s v="paletplastik215x275rb9"/>
    <s v="Palet plastik 21,5 x 27,5/ R B9"/>
    <n v="2"/>
    <s v="200 pc"/>
    <n v="2"/>
    <m/>
    <s v=""/>
    <m/>
    <s v=""/>
    <m/>
    <s v=""/>
    <m/>
    <s v=""/>
    <m/>
    <s v=""/>
    <n v="2"/>
    <n v="2"/>
    <n v="2"/>
    <n v="2"/>
  </r>
  <r>
    <x v="1441"/>
    <s v="paletplt006"/>
    <s v="Palet PLT 006"/>
    <n v="4"/>
    <s v="50 ls"/>
    <n v="4"/>
    <m/>
    <s v=""/>
    <m/>
    <s v=""/>
    <m/>
    <s v=""/>
    <m/>
    <s v=""/>
    <m/>
    <s v=""/>
    <n v="4"/>
    <n v="4"/>
    <n v="4"/>
    <n v="4"/>
  </r>
  <r>
    <x v="1442"/>
    <s v="paletputihutn"/>
    <s v="Palet putih UTN"/>
    <n v="18"/>
    <s v="125 ls"/>
    <n v="18"/>
    <m/>
    <s v=""/>
    <m/>
    <s v=""/>
    <m/>
    <s v=""/>
    <m/>
    <s v=""/>
    <m/>
    <s v=""/>
    <n v="18"/>
    <n v="18"/>
    <n v="18"/>
    <n v="18"/>
  </r>
  <r>
    <x v="1443"/>
    <s v="paletsakuranariko"/>
    <s v="Palet Sakura Nariko"/>
    <n v="3"/>
    <s v="25 ls"/>
    <n v="3"/>
    <m/>
    <s v=""/>
    <m/>
    <s v=""/>
    <m/>
    <s v=""/>
    <m/>
    <s v=""/>
    <m/>
    <s v=""/>
    <n v="3"/>
    <n v="3"/>
    <n v="3"/>
    <n v="3"/>
  </r>
  <r>
    <x v="1444"/>
    <s v="papanwbbesar50x70"/>
    <s v="Papan W/B Besar 50x70"/>
    <n v="1"/>
    <s v="12 pc"/>
    <n v="1"/>
    <m/>
    <s v=""/>
    <m/>
    <s v=""/>
    <m/>
    <s v=""/>
    <m/>
    <s v=""/>
    <m/>
    <s v=""/>
    <n v="1"/>
    <n v="1"/>
    <n v="1"/>
    <n v="1"/>
  </r>
  <r>
    <x v="1445"/>
    <s v="paperclipvteckecilvt001"/>
    <s v="Paper Clip V Tec kecil VT 001"/>
    <n v="2"/>
    <n v="288"/>
    <n v="2"/>
    <m/>
    <s v=""/>
    <m/>
    <s v=""/>
    <m/>
    <s v=""/>
    <m/>
    <s v=""/>
    <m/>
    <s v=""/>
    <n v="2"/>
    <n v="2"/>
    <n v="2"/>
    <n v="2"/>
  </r>
  <r>
    <x v="1446"/>
    <s v="paperclipwarnakecil28733"/>
    <s v="Paper Clip warna kecil 28 (733)"/>
    <n v="4"/>
    <s v="1000 pc"/>
    <n v="4"/>
    <m/>
    <s v=""/>
    <m/>
    <s v=""/>
    <m/>
    <s v=""/>
    <m/>
    <s v=""/>
    <m/>
    <s v=""/>
    <n v="4"/>
    <n v="4"/>
    <n v="4"/>
    <n v="4"/>
  </r>
  <r>
    <x v="1447"/>
    <s v="payet2008"/>
    <s v="Payet 2008"/>
    <n v="7"/>
    <s v="288 Disp"/>
    <n v="7"/>
    <m/>
    <s v=""/>
    <m/>
    <s v=""/>
    <m/>
    <s v=""/>
    <m/>
    <s v=""/>
    <m/>
    <s v=""/>
    <n v="7"/>
    <n v="7"/>
    <n v="7"/>
    <n v="7"/>
  </r>
  <r>
    <x v="1448"/>
    <s v="pc168522"/>
    <s v="PC 16852 (2)"/>
    <n v="2"/>
    <s v="120 pc"/>
    <n v="2"/>
    <m/>
    <s v=""/>
    <m/>
    <s v=""/>
    <m/>
    <s v=""/>
    <m/>
    <s v=""/>
    <m/>
    <s v=""/>
    <n v="2"/>
    <n v="2"/>
    <n v="2"/>
    <n v="2"/>
  </r>
  <r>
    <x v="1449"/>
    <s v="pc2013va30papantulis"/>
    <s v="PC 2013/VA 30 papan tulis"/>
    <n v="46"/>
    <s v="144 pc"/>
    <n v="46"/>
    <m/>
    <s v=""/>
    <m/>
    <s v=""/>
    <m/>
    <s v=""/>
    <m/>
    <s v=""/>
    <m/>
    <s v=""/>
    <n v="46"/>
    <n v="46"/>
    <n v="46"/>
    <n v="46"/>
  </r>
  <r>
    <x v="1450"/>
    <s v="pc2201"/>
    <s v="PC 2201"/>
    <n v="2"/>
    <s v="96 pc"/>
    <n v="2"/>
    <m/>
    <s v=""/>
    <m/>
    <s v=""/>
    <m/>
    <s v=""/>
    <m/>
    <s v=""/>
    <m/>
    <s v=""/>
    <n v="2"/>
    <n v="2"/>
    <n v="2"/>
    <n v="2"/>
  </r>
  <r>
    <x v="1451"/>
    <s v="pc3dcalculatorlt1060"/>
    <s v="PC 3D calculator LT 1060"/>
    <n v="1"/>
    <s v="144 pc"/>
    <n v="1"/>
    <m/>
    <s v=""/>
    <m/>
    <s v=""/>
    <m/>
    <s v=""/>
    <m/>
    <s v=""/>
    <m/>
    <s v=""/>
    <n v="1"/>
    <n v="1"/>
    <n v="1"/>
    <n v="1"/>
  </r>
  <r>
    <x v="1452"/>
    <s v="pc8425"/>
    <s v="PC 8425"/>
    <n v="1"/>
    <s v="60 ls"/>
    <n v="1"/>
    <m/>
    <s v=""/>
    <m/>
    <s v=""/>
    <m/>
    <s v=""/>
    <m/>
    <s v=""/>
    <m/>
    <s v=""/>
    <n v="1"/>
    <n v="1"/>
    <n v="1"/>
    <n v="1"/>
  </r>
  <r>
    <x v="1453"/>
    <s v="pc8887kepiting"/>
    <s v="PC 8887 kepiting"/>
    <n v="2"/>
    <s v="12 ls"/>
    <n v="2"/>
    <m/>
    <s v=""/>
    <m/>
    <s v=""/>
    <m/>
    <s v=""/>
    <m/>
    <s v=""/>
    <m/>
    <s v=""/>
    <n v="2"/>
    <n v="2"/>
    <n v="2"/>
    <n v="2"/>
  </r>
  <r>
    <x v="1454"/>
    <s v="pc9002490081"/>
    <s v="PC 9002 (4)/ 9008(1)"/>
    <n v="5"/>
    <s v="16 LSN"/>
    <n v="5"/>
    <m/>
    <s v=""/>
    <m/>
    <s v=""/>
    <m/>
    <s v=""/>
    <m/>
    <s v=""/>
    <m/>
    <s v=""/>
    <n v="5"/>
    <n v="5"/>
    <n v="5"/>
    <n v="5"/>
  </r>
  <r>
    <x v="1455"/>
    <s v="pca6855"/>
    <s v="PC A 6855"/>
    <n v="1"/>
    <s v="144 PCS"/>
    <n v="1"/>
    <m/>
    <s v=""/>
    <m/>
    <s v=""/>
    <m/>
    <s v=""/>
    <m/>
    <s v=""/>
    <m/>
    <s v=""/>
    <n v="1"/>
    <n v="1"/>
    <n v="1"/>
    <n v="1"/>
  </r>
  <r>
    <x v="1456"/>
    <s v="pca227pc8110kt"/>
    <s v="PC A2-27 PC 8110 KT"/>
    <n v="1"/>
    <s v="96 pc"/>
    <n v="1"/>
    <m/>
    <s v=""/>
    <m/>
    <s v=""/>
    <m/>
    <s v=""/>
    <m/>
    <s v=""/>
    <m/>
    <s v=""/>
    <n v="1"/>
    <n v="1"/>
    <n v="1"/>
    <n v="1"/>
  </r>
  <r>
    <x v="1457"/>
    <s v="pca23pc3311"/>
    <s v="PC A2-3 PC 3311"/>
    <n v="1"/>
    <s v="192 pc"/>
    <n v="1"/>
    <m/>
    <s v=""/>
    <m/>
    <s v=""/>
    <m/>
    <s v=""/>
    <m/>
    <s v=""/>
    <m/>
    <s v=""/>
    <n v="1"/>
    <n v="1"/>
    <n v="1"/>
    <n v="1"/>
  </r>
  <r>
    <x v="1458"/>
    <s v="pcad030"/>
    <s v="Pc AD 030"/>
    <n v="18"/>
    <s v="144 pc"/>
    <n v="18"/>
    <m/>
    <s v=""/>
    <m/>
    <s v=""/>
    <m/>
    <s v=""/>
    <m/>
    <s v=""/>
    <m/>
    <s v=""/>
    <n v="18"/>
    <n v="18"/>
    <n v="18"/>
    <n v="18"/>
  </r>
  <r>
    <x v="1459"/>
    <s v="pcangelrestletingdm228"/>
    <s v="PC angel restleting/ DM 2-28"/>
    <n v="1"/>
    <s v="33 ls"/>
    <n v="1"/>
    <m/>
    <s v=""/>
    <m/>
    <s v=""/>
    <m/>
    <s v=""/>
    <m/>
    <s v=""/>
    <m/>
    <s v=""/>
    <n v="1"/>
    <n v="1"/>
    <n v="1"/>
    <n v="1"/>
  </r>
  <r>
    <x v="1460"/>
    <s v="pcarctype3185"/>
    <s v="PC arc type 3185"/>
    <n v="3"/>
    <s v="144 pc"/>
    <n v="3"/>
    <m/>
    <s v=""/>
    <m/>
    <s v=""/>
    <m/>
    <s v=""/>
    <m/>
    <s v=""/>
    <m/>
    <s v=""/>
    <n v="3"/>
    <n v="3"/>
    <n v="3"/>
    <n v="3"/>
  </r>
  <r>
    <x v="1461"/>
    <s v="pcarctype8852"/>
    <s v="PC arc type 8852"/>
    <n v="1"/>
    <s v="96 pc"/>
    <n v="1"/>
    <m/>
    <s v=""/>
    <m/>
    <s v=""/>
    <m/>
    <s v=""/>
    <m/>
    <s v=""/>
    <m/>
    <s v=""/>
    <n v="1"/>
    <n v="1"/>
    <n v="1"/>
    <n v="1"/>
  </r>
  <r>
    <x v="1462"/>
    <s v="pcb249"/>
    <s v="PC B 249"/>
    <n v="1"/>
    <s v="10 ls"/>
    <n v="1"/>
    <m/>
    <s v=""/>
    <m/>
    <s v=""/>
    <m/>
    <s v=""/>
    <m/>
    <s v=""/>
    <m/>
    <s v=""/>
    <n v="1"/>
    <n v="1"/>
    <n v="1"/>
    <n v="1"/>
  </r>
  <r>
    <x v="1463"/>
    <s v="pcbotolbts1063blk"/>
    <s v="Pc botol bts 1063 (BLK)"/>
    <n v="5"/>
    <s v="28 ls"/>
    <n v="5"/>
    <m/>
    <s v=""/>
    <m/>
    <s v=""/>
    <m/>
    <s v=""/>
    <m/>
    <s v=""/>
    <m/>
    <s v=""/>
    <n v="5"/>
    <n v="5"/>
    <n v="5"/>
    <n v="5"/>
  </r>
  <r>
    <x v="1464"/>
    <s v="pcbox121106blk+ktk"/>
    <s v="PC Box 121106 blk+ktk"/>
    <n v="1"/>
    <s v="144 pc"/>
    <n v="1"/>
    <m/>
    <s v=""/>
    <m/>
    <s v=""/>
    <m/>
    <s v=""/>
    <m/>
    <s v=""/>
    <m/>
    <s v=""/>
    <n v="1"/>
    <n v="1"/>
    <n v="1"/>
    <n v="1"/>
  </r>
  <r>
    <x v="1465"/>
    <s v="pcbox121126blk+ktk"/>
    <s v="PC Box 121126 blk+ktk"/>
    <n v="2"/>
    <s v="288 pc"/>
    <n v="2"/>
    <m/>
    <s v=""/>
    <m/>
    <s v=""/>
    <m/>
    <s v=""/>
    <m/>
    <s v=""/>
    <m/>
    <s v=""/>
    <n v="2"/>
    <n v="2"/>
    <n v="2"/>
    <n v="2"/>
  </r>
  <r>
    <x v="1466"/>
    <s v="pcbox802"/>
    <s v="PC Box 802"/>
    <n v="1"/>
    <s v="384 pc"/>
    <n v="1"/>
    <m/>
    <s v=""/>
    <m/>
    <s v=""/>
    <m/>
    <s v=""/>
    <m/>
    <s v=""/>
    <m/>
    <s v=""/>
    <n v="1"/>
    <n v="1"/>
    <n v="1"/>
    <n v="1"/>
  </r>
  <r>
    <x v="1467"/>
    <s v="pcbox8872bighero"/>
    <s v="PC Box 8872 Big Hero"/>
    <n v="2"/>
    <s v="96 pc"/>
    <n v="2"/>
    <m/>
    <s v=""/>
    <m/>
    <s v=""/>
    <m/>
    <s v=""/>
    <m/>
    <s v=""/>
    <m/>
    <s v=""/>
    <n v="2"/>
    <n v="2"/>
    <n v="2"/>
    <n v="2"/>
  </r>
  <r>
    <x v="1468"/>
    <s v="pcboxfy58m"/>
    <s v="PC Box Fy 58M"/>
    <n v="3"/>
    <s v="192 pc"/>
    <n v="3"/>
    <m/>
    <s v=""/>
    <m/>
    <s v=""/>
    <m/>
    <s v=""/>
    <m/>
    <s v=""/>
    <m/>
    <s v=""/>
    <n v="3"/>
    <n v="3"/>
    <n v="3"/>
    <n v="3"/>
  </r>
  <r>
    <x v="1469"/>
    <s v="pcboxfy59m"/>
    <s v="PC Box Fy 59M"/>
    <n v="4"/>
    <s v="192 pc"/>
    <n v="4"/>
    <m/>
    <s v=""/>
    <m/>
    <s v=""/>
    <m/>
    <s v=""/>
    <m/>
    <s v=""/>
    <m/>
    <s v=""/>
    <n v="4"/>
    <n v="4"/>
    <n v="4"/>
    <n v="4"/>
  </r>
  <r>
    <x v="1470"/>
    <s v="pcboxk56a"/>
    <s v="PC Box K 56A"/>
    <n v="8"/>
    <s v="144 pc"/>
    <n v="8"/>
    <m/>
    <s v=""/>
    <m/>
    <s v=""/>
    <m/>
    <s v=""/>
    <m/>
    <s v=""/>
    <m/>
    <s v=""/>
    <n v="8"/>
    <n v="8"/>
    <n v="8"/>
    <n v="8"/>
  </r>
  <r>
    <x v="1471"/>
    <s v="pcboxmagnitdf089df097"/>
    <s v="PC Box magnit DF 08 (9)/ DF 09 (7)"/>
    <n v="16"/>
    <n v="240"/>
    <n v="16"/>
    <m/>
    <s v=""/>
    <m/>
    <s v=""/>
    <m/>
    <s v=""/>
    <m/>
    <s v=""/>
    <m/>
    <s v=""/>
    <n v="16"/>
    <n v="16"/>
    <n v="16"/>
    <n v="16"/>
  </r>
  <r>
    <x v="1472"/>
    <s v="pcboxp1036"/>
    <s v="PC Box P1036"/>
    <n v="9"/>
    <n v="240"/>
    <n v="9"/>
    <m/>
    <s v=""/>
    <m/>
    <s v=""/>
    <m/>
    <s v=""/>
    <m/>
    <s v=""/>
    <m/>
    <s v=""/>
    <n v="9"/>
    <n v="9"/>
    <n v="9"/>
    <n v="9"/>
  </r>
  <r>
    <x v="1473"/>
    <s v="pcfrozenmixdesignb2002"/>
    <s v="PC Frozen mix Design B2002"/>
    <n v="1"/>
    <s v="12 ls"/>
    <n v="1"/>
    <m/>
    <s v=""/>
    <m/>
    <s v=""/>
    <m/>
    <s v=""/>
    <m/>
    <s v=""/>
    <m/>
    <s v=""/>
    <n v="1"/>
    <n v="1"/>
    <n v="1"/>
    <n v="1"/>
  </r>
  <r>
    <x v="1474"/>
    <s v="pcg3901pr"/>
    <s v="PC G 3901 PR"/>
    <n v="6"/>
    <s v="1440 pc"/>
    <n v="6"/>
    <m/>
    <s v=""/>
    <m/>
    <s v=""/>
    <m/>
    <s v=""/>
    <m/>
    <s v=""/>
    <m/>
    <s v=""/>
    <n v="6"/>
    <n v="6"/>
    <n v="6"/>
    <n v="6"/>
  </r>
  <r>
    <x v="1475"/>
    <s v="pcgp9315"/>
    <s v="Pc GP 9315"/>
    <n v="5"/>
    <s v="240 pc"/>
    <n v="5"/>
    <m/>
    <s v=""/>
    <m/>
    <s v=""/>
    <m/>
    <s v=""/>
    <m/>
    <s v=""/>
    <m/>
    <s v=""/>
    <n v="5"/>
    <n v="5"/>
    <n v="5"/>
    <n v="5"/>
  </r>
  <r>
    <x v="1476"/>
    <s v="pcht405a"/>
    <s v="PC Ht 405 A"/>
    <n v="4"/>
    <s v="144 pc"/>
    <n v="4"/>
    <m/>
    <s v=""/>
    <m/>
    <s v=""/>
    <m/>
    <s v=""/>
    <m/>
    <s v=""/>
    <m/>
    <s v=""/>
    <n v="4"/>
    <n v="4"/>
    <n v="4"/>
    <n v="4"/>
  </r>
  <r>
    <x v="1477"/>
    <s v="pcimitasi252rest"/>
    <s v="PC Imitasi 252 Rest"/>
    <n v="1"/>
    <s v="36 ls"/>
    <n v="1"/>
    <m/>
    <s v=""/>
    <m/>
    <s v=""/>
    <m/>
    <s v=""/>
    <m/>
    <s v=""/>
    <m/>
    <s v=""/>
    <n v="1"/>
    <n v="1"/>
    <n v="1"/>
    <n v="1"/>
  </r>
  <r>
    <x v="1478"/>
    <s v="pcimitasi338flag"/>
    <s v="PC Imitasi 338/ Flag"/>
    <n v="1"/>
    <s v="30 ls"/>
    <n v="1"/>
    <m/>
    <s v=""/>
    <m/>
    <s v=""/>
    <m/>
    <s v=""/>
    <m/>
    <s v=""/>
    <m/>
    <s v=""/>
    <n v="1"/>
    <n v="1"/>
    <n v="1"/>
    <n v="1"/>
  </r>
  <r>
    <x v="1479"/>
    <s v="pcimitasi372"/>
    <s v="PC Imitasi 372"/>
    <n v="3"/>
    <s v="30 ls"/>
    <n v="3"/>
    <m/>
    <s v=""/>
    <m/>
    <s v=""/>
    <m/>
    <s v=""/>
    <m/>
    <s v=""/>
    <m/>
    <s v=""/>
    <n v="3"/>
    <n v="3"/>
    <n v="3"/>
    <n v="3"/>
  </r>
  <r>
    <x v="1480"/>
    <s v="pcimitasi373vintage"/>
    <s v="PC Imitasi 373 vintage"/>
    <n v="8"/>
    <s v="30 ls"/>
    <n v="8"/>
    <m/>
    <s v=""/>
    <m/>
    <s v=""/>
    <m/>
    <s v=""/>
    <m/>
    <s v=""/>
    <m/>
    <s v=""/>
    <n v="8"/>
    <n v="8"/>
    <n v="8"/>
    <n v="8"/>
  </r>
  <r>
    <x v="1481"/>
    <s v="pcisif4575a3235blk"/>
    <s v="PC isi F4575 A3235 (Blk)"/>
    <n v="4"/>
    <s v="12 ls"/>
    <n v="4"/>
    <m/>
    <s v=""/>
    <m/>
    <s v=""/>
    <m/>
    <s v=""/>
    <m/>
    <s v=""/>
    <m/>
    <s v=""/>
    <n v="4"/>
    <n v="4"/>
    <n v="4"/>
    <n v="4"/>
  </r>
  <r>
    <x v="1482"/>
    <s v="pcjx3852"/>
    <s v="PC JX 3852"/>
    <n v="5"/>
    <s v="168 pc"/>
    <n v="5"/>
    <m/>
    <s v=""/>
    <m/>
    <s v=""/>
    <m/>
    <s v=""/>
    <m/>
    <s v=""/>
    <m/>
    <s v=""/>
    <n v="5"/>
    <n v="5"/>
    <n v="5"/>
    <n v="5"/>
  </r>
  <r>
    <x v="1483"/>
    <s v="pckainberdirimm"/>
    <s v="PC Kain berdiri MM"/>
    <n v="2"/>
    <s v="50 ls"/>
    <n v="2"/>
    <m/>
    <s v=""/>
    <m/>
    <s v=""/>
    <m/>
    <s v=""/>
    <m/>
    <s v=""/>
    <m/>
    <s v=""/>
    <n v="2"/>
    <n v="2"/>
    <n v="2"/>
    <n v="2"/>
  </r>
  <r>
    <x v="1484"/>
    <s v="pckaininstartenagabaru"/>
    <s v="PC Kain Instar Tenaga Baru"/>
    <n v="2"/>
    <s v="36 ls"/>
    <n v="2"/>
    <m/>
    <s v=""/>
    <m/>
    <s v=""/>
    <m/>
    <s v=""/>
    <m/>
    <s v=""/>
    <m/>
    <s v=""/>
    <n v="2"/>
    <n v="2"/>
    <n v="2"/>
    <n v="2"/>
  </r>
  <r>
    <x v="1485"/>
    <s v="pckarton1susunbiasa8003"/>
    <s v="Pc Karton 1 susun biasa 8003"/>
    <n v="12"/>
    <s v="168 PCS"/>
    <n v="12"/>
    <m/>
    <s v=""/>
    <m/>
    <s v=""/>
    <m/>
    <s v=""/>
    <m/>
    <s v=""/>
    <m/>
    <s v=""/>
    <n v="12"/>
    <n v="12"/>
    <n v="12"/>
    <n v="12"/>
  </r>
  <r>
    <x v="1486"/>
    <s v="pckartonmy001004blk"/>
    <s v="PC Karton My 001-004 BLK"/>
    <n v="8"/>
    <n v="240"/>
    <n v="8"/>
    <m/>
    <s v=""/>
    <m/>
    <s v=""/>
    <m/>
    <s v=""/>
    <m/>
    <s v=""/>
    <m/>
    <s v=""/>
    <n v="8"/>
    <n v="8"/>
    <n v="8"/>
    <n v="8"/>
  </r>
  <r>
    <x v="1487"/>
    <s v="pckartonwy1257"/>
    <s v="PC Karton Wy 1257"/>
    <n v="5"/>
    <s v="240 pc"/>
    <n v="5"/>
    <m/>
    <s v=""/>
    <m/>
    <s v=""/>
    <m/>
    <s v=""/>
    <m/>
    <s v=""/>
    <m/>
    <s v=""/>
    <n v="5"/>
    <n v="5"/>
    <n v="5"/>
    <n v="5"/>
  </r>
  <r>
    <x v="1488"/>
    <s v="pckartonwy1258"/>
    <s v="PC Karton Wy 1258"/>
    <n v="15"/>
    <s v="240 pc"/>
    <n v="15"/>
    <m/>
    <s v=""/>
    <m/>
    <s v=""/>
    <m/>
    <s v=""/>
    <m/>
    <s v=""/>
    <m/>
    <s v=""/>
    <n v="15"/>
    <n v="15"/>
    <n v="15"/>
    <n v="15"/>
  </r>
  <r>
    <x v="1489"/>
    <s v="pckartonwy1263sorok"/>
    <s v="PC Karton Wy 1263 sorok"/>
    <n v="9"/>
    <s v="288 pc"/>
    <n v="9"/>
    <m/>
    <s v=""/>
    <m/>
    <s v=""/>
    <m/>
    <s v=""/>
    <m/>
    <s v=""/>
    <m/>
    <s v=""/>
    <n v="9"/>
    <n v="9"/>
    <n v="9"/>
    <n v="9"/>
  </r>
  <r>
    <x v="1490"/>
    <s v="pckartonwy1270blk"/>
    <s v="PC Karton Wy 1270 Blk"/>
    <n v="5"/>
    <s v="240 pc"/>
    <n v="5"/>
    <m/>
    <s v=""/>
    <m/>
    <s v=""/>
    <m/>
    <s v=""/>
    <m/>
    <s v=""/>
    <m/>
    <s v=""/>
    <n v="5"/>
    <n v="5"/>
    <n v="5"/>
    <n v="5"/>
  </r>
  <r>
    <x v="1491"/>
    <s v="pckayagi11606159"/>
    <s v="Pc Kayagi 1160/ 6159"/>
    <n v="2"/>
    <s v="12 ls"/>
    <n v="2"/>
    <m/>
    <s v=""/>
    <m/>
    <s v=""/>
    <m/>
    <s v=""/>
    <m/>
    <s v=""/>
    <m/>
    <s v=""/>
    <n v="2"/>
    <n v="2"/>
    <n v="2"/>
    <n v="2"/>
  </r>
  <r>
    <x v="1492"/>
    <s v="pcklg1609"/>
    <s v="Pc klg 1609"/>
    <n v="13"/>
    <s v="144 ls"/>
    <n v="13"/>
    <m/>
    <s v=""/>
    <m/>
    <s v=""/>
    <m/>
    <s v=""/>
    <m/>
    <s v=""/>
    <m/>
    <s v=""/>
    <n v="13"/>
    <n v="13"/>
    <n v="13"/>
    <n v="13"/>
  </r>
  <r>
    <x v="1493"/>
    <s v="pcklg1915"/>
    <s v="PC Klg 19-15"/>
    <n v="7"/>
    <s v="144 pc"/>
    <n v="7"/>
    <m/>
    <s v=""/>
    <m/>
    <s v=""/>
    <m/>
    <s v=""/>
    <m/>
    <s v=""/>
    <m/>
    <s v=""/>
    <n v="7"/>
    <n v="7"/>
    <n v="7"/>
    <n v="7"/>
  </r>
  <r>
    <x v="1494"/>
    <s v="pcklg3348hk"/>
    <s v="Pc Klg 3348 HK"/>
    <n v="1"/>
    <s v="192 PCS"/>
    <n v="1"/>
    <m/>
    <s v=""/>
    <m/>
    <s v=""/>
    <m/>
    <s v=""/>
    <m/>
    <s v=""/>
    <m/>
    <s v=""/>
    <n v="1"/>
    <n v="1"/>
    <n v="1"/>
    <n v="1"/>
  </r>
  <r>
    <x v="1495"/>
    <s v="pcklg3348lucuhj"/>
    <s v="Pc Klg 3348 lucu Hj"/>
    <n v="1"/>
    <s v="192 PCS"/>
    <n v="1"/>
    <m/>
    <s v=""/>
    <m/>
    <s v=""/>
    <m/>
    <s v=""/>
    <m/>
    <s v=""/>
    <m/>
    <s v=""/>
    <n v="1"/>
    <n v="1"/>
    <n v="1"/>
    <n v="1"/>
  </r>
  <r>
    <x v="1496"/>
    <s v="pcklg3348lucupink"/>
    <s v="Pc Klg 3348 lucu pink"/>
    <n v="1"/>
    <s v="192 PCS"/>
    <n v="1"/>
    <m/>
    <s v=""/>
    <m/>
    <s v=""/>
    <m/>
    <s v=""/>
    <m/>
    <s v=""/>
    <m/>
    <s v=""/>
    <n v="1"/>
    <n v="1"/>
    <n v="1"/>
    <n v="1"/>
  </r>
  <r>
    <x v="1497"/>
    <s v="pcklg3348minion"/>
    <s v="Pc Klg 3348 Minion"/>
    <n v="1"/>
    <s v="192 PCS"/>
    <n v="1"/>
    <m/>
    <s v=""/>
    <m/>
    <s v=""/>
    <m/>
    <s v=""/>
    <m/>
    <s v=""/>
    <m/>
    <s v=""/>
    <n v="1"/>
    <n v="1"/>
    <n v="1"/>
    <n v="1"/>
  </r>
  <r>
    <x v="1498"/>
    <s v="pcklg3348mm"/>
    <s v="Pc Klg 3348 MM"/>
    <n v="1"/>
    <s v="192 PCS"/>
    <n v="1"/>
    <m/>
    <s v=""/>
    <m/>
    <s v=""/>
    <m/>
    <s v=""/>
    <m/>
    <s v=""/>
    <m/>
    <s v=""/>
    <n v="1"/>
    <n v="1"/>
    <n v="1"/>
    <n v="1"/>
  </r>
  <r>
    <x v="1499"/>
    <s v="pcklg3348tsum"/>
    <s v="Pc Klg 3348 Tsum"/>
    <n v="1"/>
    <s v="192 PCS"/>
    <n v="1"/>
    <m/>
    <s v=""/>
    <m/>
    <s v=""/>
    <m/>
    <s v=""/>
    <m/>
    <s v=""/>
    <m/>
    <s v=""/>
    <n v="1"/>
    <n v="1"/>
    <n v="1"/>
    <n v="1"/>
  </r>
  <r>
    <x v="1500"/>
    <s v="pcklgb233"/>
    <s v="Pc klg B 233"/>
    <n v="9"/>
    <n v="120"/>
    <n v="9"/>
    <m/>
    <s v=""/>
    <m/>
    <s v=""/>
    <m/>
    <s v=""/>
    <m/>
    <s v=""/>
    <m/>
    <s v=""/>
    <n v="9"/>
    <n v="9"/>
    <n v="9"/>
    <n v="9"/>
  </r>
  <r>
    <x v="1501"/>
    <s v="pcklgb56905"/>
    <s v="PC Klg B 569-05"/>
    <n v="1"/>
    <s v="120 pc"/>
    <n v="1"/>
    <m/>
    <s v=""/>
    <m/>
    <s v=""/>
    <m/>
    <s v=""/>
    <m/>
    <s v=""/>
    <m/>
    <s v=""/>
    <n v="1"/>
    <n v="1"/>
    <n v="1"/>
    <n v="1"/>
  </r>
  <r>
    <x v="1502"/>
    <s v="pcklgb56910"/>
    <s v="PC Klg B 569-10"/>
    <n v="2"/>
    <s v="60 pc"/>
    <n v="2"/>
    <m/>
    <s v=""/>
    <m/>
    <s v=""/>
    <m/>
    <s v=""/>
    <m/>
    <s v=""/>
    <m/>
    <s v=""/>
    <n v="2"/>
    <n v="2"/>
    <n v="2"/>
    <n v="2"/>
  </r>
  <r>
    <x v="1503"/>
    <s v="pcklgb652"/>
    <s v="PC klg B 652"/>
    <n v="7"/>
    <s v="200 pc"/>
    <n v="7"/>
    <m/>
    <s v=""/>
    <m/>
    <s v=""/>
    <m/>
    <s v=""/>
    <m/>
    <s v=""/>
    <m/>
    <s v=""/>
    <n v="7"/>
    <n v="7"/>
    <n v="7"/>
    <n v="7"/>
  </r>
  <r>
    <x v="1504"/>
    <s v="pcklgb673mobilanak"/>
    <s v="Pc KLG B 673 Mobil Anak"/>
    <m/>
    <s v="144 PCS"/>
    <n v="3"/>
    <m/>
    <s v=""/>
    <n v="3"/>
    <n v="3"/>
    <m/>
    <s v=""/>
    <m/>
    <s v=""/>
    <m/>
    <s v=""/>
    <n v="0"/>
    <n v="3"/>
    <n v="3"/>
    <n v="3"/>
  </r>
  <r>
    <x v="1505"/>
    <s v="pcklgb725mobil2ss"/>
    <s v="Pc KLG B 725 Mobil 2ss"/>
    <m/>
    <s v="144 PCS"/>
    <n v="2"/>
    <m/>
    <s v=""/>
    <n v="2"/>
    <n v="2"/>
    <m/>
    <s v=""/>
    <m/>
    <s v=""/>
    <m/>
    <s v=""/>
    <n v="0"/>
    <n v="2"/>
    <n v="2"/>
    <n v="2"/>
  </r>
  <r>
    <x v="1506"/>
    <s v="pcklgcarsmurfb68156816"/>
    <s v="PC Klg car smurf B6815/ 6816"/>
    <n v="4"/>
    <s v="12 ls"/>
    <n v="4"/>
    <m/>
    <s v=""/>
    <m/>
    <s v=""/>
    <m/>
    <s v=""/>
    <m/>
    <s v=""/>
    <m/>
    <s v=""/>
    <n v="4"/>
    <n v="4"/>
    <n v="4"/>
    <n v="4"/>
  </r>
  <r>
    <x v="1507"/>
    <s v="pcklgd13"/>
    <s v="PC Klg D-13"/>
    <n v="58"/>
    <s v="10 ls"/>
    <n v="58"/>
    <m/>
    <s v=""/>
    <m/>
    <s v=""/>
    <m/>
    <s v=""/>
    <m/>
    <s v=""/>
    <m/>
    <s v=""/>
    <n v="58"/>
    <n v="58"/>
    <n v="58"/>
    <n v="58"/>
  </r>
  <r>
    <x v="1508"/>
    <s v="pcklgd8"/>
    <s v="PC Klg D-8"/>
    <n v="4"/>
    <s v="10 ls"/>
    <n v="4"/>
    <m/>
    <s v=""/>
    <m/>
    <s v=""/>
    <m/>
    <s v=""/>
    <m/>
    <s v=""/>
    <m/>
    <s v=""/>
    <n v="4"/>
    <n v="4"/>
    <n v="4"/>
    <n v="4"/>
  </r>
  <r>
    <x v="1509"/>
    <s v="pcklgdisneysmurff43c120106"/>
    <s v="PC Klg Disney Smurf F43 (C12 0106)"/>
    <n v="15"/>
    <s v="12 ls"/>
    <n v="15"/>
    <m/>
    <s v=""/>
    <m/>
    <s v=""/>
    <m/>
    <s v=""/>
    <m/>
    <s v=""/>
    <m/>
    <s v=""/>
    <n v="15"/>
    <n v="15"/>
    <n v="15"/>
    <n v="15"/>
  </r>
  <r>
    <x v="1510"/>
    <s v="pcklgdkk288"/>
    <s v="PC Klg Dkk 288"/>
    <n v="2"/>
    <s v="72 pc"/>
    <n v="2"/>
    <m/>
    <s v=""/>
    <m/>
    <s v=""/>
    <m/>
    <s v=""/>
    <m/>
    <s v=""/>
    <m/>
    <s v=""/>
    <n v="2"/>
    <n v="2"/>
    <n v="2"/>
    <n v="2"/>
  </r>
  <r>
    <x v="1511"/>
    <s v="pcklgh9903"/>
    <s v="Pc KLG H 9903"/>
    <m/>
    <s v="200 PCS"/>
    <n v="4"/>
    <m/>
    <s v=""/>
    <n v="4"/>
    <n v="4"/>
    <m/>
    <s v=""/>
    <m/>
    <s v=""/>
    <m/>
    <s v=""/>
    <n v="0"/>
    <n v="4"/>
    <n v="4"/>
    <n v="4"/>
  </r>
  <r>
    <x v="1512"/>
    <s v="pcklgh1113sheepc12.014"/>
    <s v="PC Klg H1113 Sheep (C12.014)"/>
    <n v="27"/>
    <s v="200 pc"/>
    <n v="27"/>
    <m/>
    <s v=""/>
    <m/>
    <s v=""/>
    <m/>
    <s v=""/>
    <m/>
    <s v=""/>
    <m/>
    <s v=""/>
    <n v="27"/>
    <n v="27"/>
    <n v="27"/>
    <n v="27"/>
  </r>
  <r>
    <x v="1513"/>
    <s v="pcklgkaraktersn7109"/>
    <s v="PC Klg karakter SN 7109"/>
    <n v="1"/>
    <s v="144 pc"/>
    <n v="1"/>
    <m/>
    <s v=""/>
    <m/>
    <s v=""/>
    <m/>
    <s v=""/>
    <m/>
    <s v=""/>
    <m/>
    <s v=""/>
    <n v="1"/>
    <n v="1"/>
    <n v="1"/>
    <n v="1"/>
  </r>
  <r>
    <x v="1514"/>
    <s v="pcklglpy9910"/>
    <s v="Pc KLG LPY 99-10"/>
    <m/>
    <s v="120 PCS"/>
    <n v="4"/>
    <m/>
    <s v=""/>
    <n v="4"/>
    <n v="4"/>
    <m/>
    <s v=""/>
    <m/>
    <s v=""/>
    <m/>
    <s v=""/>
    <n v="0"/>
    <n v="4"/>
    <n v="4"/>
    <n v="4"/>
  </r>
  <r>
    <x v="1515"/>
    <s v="pcklglpy9912"/>
    <s v="Pc KLG LPY 99-12"/>
    <m/>
    <s v="120 PCS"/>
    <n v="2"/>
    <m/>
    <s v=""/>
    <n v="2"/>
    <n v="2"/>
    <m/>
    <s v=""/>
    <m/>
    <s v=""/>
    <m/>
    <s v=""/>
    <n v="0"/>
    <n v="2"/>
    <n v="2"/>
    <n v="2"/>
  </r>
  <r>
    <x v="1516"/>
    <s v="pcklglpy998"/>
    <s v="Pc KLG LPY 99-8"/>
    <m/>
    <s v="192 PCS"/>
    <n v="1"/>
    <m/>
    <s v=""/>
    <n v="1"/>
    <n v="1"/>
    <m/>
    <s v=""/>
    <m/>
    <s v=""/>
    <m/>
    <s v=""/>
    <n v="0"/>
    <n v="1"/>
    <n v="1"/>
    <n v="1"/>
  </r>
  <r>
    <x v="1517"/>
    <s v="pcklgqz1011kalkulator"/>
    <s v="PC Klg QZ 101-1 Kalkulator"/>
    <n v="14"/>
    <s v="160 pc"/>
    <n v="14"/>
    <m/>
    <s v=""/>
    <m/>
    <s v=""/>
    <m/>
    <s v=""/>
    <m/>
    <s v=""/>
    <m/>
    <s v=""/>
    <n v="14"/>
    <n v="14"/>
    <n v="14"/>
    <n v="14"/>
  </r>
  <r>
    <x v="1518"/>
    <s v="pcklgqz9011"/>
    <s v="PC Klg QZ 9011"/>
    <n v="14"/>
    <s v="90 pc"/>
    <n v="13"/>
    <m/>
    <s v=""/>
    <n v="13"/>
    <n v="-1"/>
    <m/>
    <s v=""/>
    <m/>
    <s v=""/>
    <m/>
    <s v=""/>
    <n v="14"/>
    <n v="13"/>
    <n v="13"/>
    <n v="13"/>
  </r>
  <r>
    <x v="1519"/>
    <s v="pcklgreta84"/>
    <s v="PC Klg ret A - 84"/>
    <n v="2"/>
    <s v="192 pc"/>
    <n v="2"/>
    <m/>
    <s v=""/>
    <m/>
    <s v=""/>
    <m/>
    <s v=""/>
    <m/>
    <s v=""/>
    <m/>
    <s v=""/>
    <n v="2"/>
    <n v="2"/>
    <n v="2"/>
    <n v="2"/>
  </r>
  <r>
    <x v="1520"/>
    <s v="pcklgretd94kotak"/>
    <s v="PC Klg ret D - 94 kotak"/>
    <n v="3"/>
    <s v="180 pc"/>
    <n v="3"/>
    <m/>
    <s v=""/>
    <m/>
    <s v=""/>
    <m/>
    <s v=""/>
    <m/>
    <s v=""/>
    <m/>
    <s v=""/>
    <n v="3"/>
    <n v="3"/>
    <n v="3"/>
    <n v="3"/>
  </r>
  <r>
    <x v="1521"/>
    <s v="pcklgsetkt6601blk"/>
    <s v="PC Klg set KT 6601 (BLK)"/>
    <n v="42"/>
    <n v="192"/>
    <n v="42"/>
    <m/>
    <s v=""/>
    <m/>
    <s v=""/>
    <m/>
    <s v=""/>
    <m/>
    <s v=""/>
    <m/>
    <s v=""/>
    <n v="42"/>
    <n v="42"/>
    <n v="42"/>
    <n v="42"/>
  </r>
  <r>
    <x v="1522"/>
    <s v="pcklgsusunsika"/>
    <s v="PC Klg susun-sika"/>
    <n v="15"/>
    <s v="20 ls"/>
    <n v="15"/>
    <m/>
    <s v=""/>
    <m/>
    <s v=""/>
    <m/>
    <s v=""/>
    <m/>
    <s v=""/>
    <m/>
    <s v=""/>
    <n v="15"/>
    <n v="15"/>
    <n v="15"/>
    <n v="15"/>
  </r>
  <r>
    <x v="1523"/>
    <s v="pcklgzg6913"/>
    <s v="PC Klg ZG-6913"/>
    <n v="14"/>
    <s v="12 ls"/>
    <n v="14"/>
    <m/>
    <s v=""/>
    <m/>
    <s v=""/>
    <m/>
    <s v=""/>
    <m/>
    <s v=""/>
    <m/>
    <s v=""/>
    <n v="14"/>
    <n v="14"/>
    <n v="14"/>
    <n v="14"/>
  </r>
  <r>
    <x v="1524"/>
    <s v="pckm2wtp"/>
    <s v="PC KM 2 WTP"/>
    <n v="2"/>
    <s v="12 LSN"/>
    <n v="2"/>
    <m/>
    <s v=""/>
    <m/>
    <s v=""/>
    <m/>
    <s v=""/>
    <m/>
    <s v=""/>
    <m/>
    <s v=""/>
    <n v="2"/>
    <n v="2"/>
    <n v="2"/>
    <n v="2"/>
  </r>
  <r>
    <x v="1525"/>
    <s v="pckm215311a2"/>
    <s v="PC KM 21(5)/ 311A(2)"/>
    <n v="7"/>
    <s v="12 ls"/>
    <n v="7"/>
    <m/>
    <s v=""/>
    <m/>
    <s v=""/>
    <m/>
    <s v=""/>
    <m/>
    <s v=""/>
    <m/>
    <s v=""/>
    <n v="7"/>
    <n v="7"/>
    <n v="7"/>
    <n v="7"/>
  </r>
  <r>
    <x v="1526"/>
    <s v="pckm2211km237"/>
    <s v="PC KM 22(11)/ KM 23(7)"/>
    <n v="18"/>
    <s v="12 ls"/>
    <n v="18"/>
    <m/>
    <s v=""/>
    <m/>
    <s v=""/>
    <m/>
    <s v=""/>
    <m/>
    <s v=""/>
    <m/>
    <s v=""/>
    <n v="18"/>
    <n v="18"/>
    <n v="18"/>
    <n v="18"/>
  </r>
  <r>
    <x v="1527"/>
    <s v="pckm30cblk"/>
    <s v="PC KM 30C (Blk)"/>
    <n v="10"/>
    <s v="16 ls"/>
    <n v="10"/>
    <m/>
    <s v=""/>
    <m/>
    <s v=""/>
    <m/>
    <s v=""/>
    <m/>
    <s v=""/>
    <m/>
    <s v=""/>
    <n v="10"/>
    <n v="10"/>
    <n v="10"/>
    <n v="10"/>
  </r>
  <r>
    <x v="1528"/>
    <s v="pckm3115"/>
    <s v="Pc KM 3115"/>
    <n v="1"/>
    <s v="-"/>
    <n v="1"/>
    <m/>
    <s v=""/>
    <m/>
    <s v=""/>
    <m/>
    <s v=""/>
    <m/>
    <s v=""/>
    <m/>
    <s v=""/>
    <n v="1"/>
    <n v="1"/>
    <n v="1"/>
    <n v="1"/>
  </r>
  <r>
    <x v="1529"/>
    <s v="pckode3susunlampusp398"/>
    <s v="PC Kode 3 Susun lampu SP 398"/>
    <n v="4"/>
    <s v="96 PCS"/>
    <n v="4"/>
    <m/>
    <s v=""/>
    <m/>
    <s v=""/>
    <m/>
    <s v=""/>
    <m/>
    <s v=""/>
    <m/>
    <s v=""/>
    <n v="4"/>
    <n v="4"/>
    <n v="4"/>
    <n v="4"/>
  </r>
  <r>
    <x v="1530"/>
    <s v="pckode3d1299"/>
    <s v="PC Kode 3D 1299"/>
    <n v="2"/>
    <s v="96 pc"/>
    <n v="2"/>
    <m/>
    <s v=""/>
    <m/>
    <s v=""/>
    <m/>
    <s v=""/>
    <m/>
    <s v=""/>
    <m/>
    <s v=""/>
    <n v="2"/>
    <n v="2"/>
    <n v="2"/>
    <n v="2"/>
  </r>
  <r>
    <x v="1531"/>
    <s v="pckode3da2020d"/>
    <s v="Pc Kode 3D A 2020D"/>
    <n v="13"/>
    <s v="96 PCS"/>
    <n v="12"/>
    <n v="12"/>
    <n v="-1"/>
    <m/>
    <s v=""/>
    <m/>
    <s v=""/>
    <m/>
    <s v=""/>
    <m/>
    <s v=""/>
    <n v="12"/>
    <n v="12"/>
    <n v="12"/>
    <n v="12"/>
  </r>
  <r>
    <x v="1532"/>
    <s v="pckodek22"/>
    <s v="PC Kode K 22"/>
    <n v="41"/>
    <s v="168 pc"/>
    <n v="41"/>
    <m/>
    <s v=""/>
    <m/>
    <s v=""/>
    <m/>
    <s v=""/>
    <m/>
    <s v=""/>
    <m/>
    <s v=""/>
    <n v="41"/>
    <n v="41"/>
    <n v="41"/>
    <n v="41"/>
  </r>
  <r>
    <x v="1533"/>
    <s v="pckw2255"/>
    <s v="PC KW 2255"/>
    <n v="1"/>
    <s v="72 pc"/>
    <n v="1"/>
    <m/>
    <s v=""/>
    <m/>
    <s v=""/>
    <m/>
    <s v=""/>
    <m/>
    <s v=""/>
    <m/>
    <s v=""/>
    <n v="1"/>
    <n v="1"/>
    <n v="1"/>
    <n v="1"/>
  </r>
  <r>
    <x v="1534"/>
    <s v="pckx20102disneyc16161atas"/>
    <s v="PC KX 201-02 Disney C16-161 (ATAS)"/>
    <n v="1"/>
    <s v="160 pc"/>
    <n v="1"/>
    <m/>
    <s v=""/>
    <m/>
    <s v=""/>
    <m/>
    <s v=""/>
    <m/>
    <s v=""/>
    <m/>
    <s v=""/>
    <n v="1"/>
    <n v="1"/>
    <n v="1"/>
    <n v="1"/>
  </r>
  <r>
    <x v="1535"/>
    <s v="pclce393asegi"/>
    <s v="PC L CE 393/ A/ Segi"/>
    <n v="1"/>
    <s v="300 pc"/>
    <n v="1"/>
    <m/>
    <s v=""/>
    <m/>
    <s v=""/>
    <m/>
    <s v=""/>
    <m/>
    <s v=""/>
    <m/>
    <s v=""/>
    <n v="1"/>
    <n v="1"/>
    <n v="1"/>
    <n v="1"/>
  </r>
  <r>
    <x v="1536"/>
    <s v="pclxt9907"/>
    <s v="PC L XT 9907"/>
    <n v="1"/>
    <s v="300 pc"/>
    <n v="1"/>
    <m/>
    <s v=""/>
    <m/>
    <s v=""/>
    <m/>
    <s v=""/>
    <m/>
    <s v=""/>
    <m/>
    <s v=""/>
    <n v="1"/>
    <n v="1"/>
    <n v="1"/>
    <n v="1"/>
  </r>
  <r>
    <x v="1537"/>
    <s v="pclzm3452"/>
    <s v="PC L ZM 3452"/>
    <n v="1"/>
    <s v="180 pc"/>
    <n v="1"/>
    <m/>
    <s v=""/>
    <m/>
    <s v=""/>
    <m/>
    <s v=""/>
    <m/>
    <s v=""/>
    <m/>
    <s v=""/>
    <n v="1"/>
    <n v="1"/>
    <n v="1"/>
    <n v="1"/>
  </r>
  <r>
    <x v="1538"/>
    <s v="pclampu66351unicorn"/>
    <s v="Pc lampu 6635-1 Unicorn"/>
    <n v="1"/>
    <s v="288 pc"/>
    <n v="1"/>
    <m/>
    <s v=""/>
    <m/>
    <s v=""/>
    <m/>
    <s v=""/>
    <m/>
    <s v=""/>
    <m/>
    <s v=""/>
    <n v="1"/>
    <n v="1"/>
    <n v="1"/>
    <n v="1"/>
  </r>
  <r>
    <x v="1539"/>
    <s v="pclampu66352lol"/>
    <s v="Pc lampu 6635-2 LOL"/>
    <n v="4"/>
    <s v="432 pc"/>
    <n v="4"/>
    <m/>
    <s v=""/>
    <m/>
    <s v=""/>
    <m/>
    <s v=""/>
    <m/>
    <s v=""/>
    <m/>
    <s v=""/>
    <n v="4"/>
    <n v="4"/>
    <n v="4"/>
    <n v="4"/>
  </r>
  <r>
    <x v="1540"/>
    <s v="pclampu66352lol"/>
    <s v="Pc lampu 6635-2 LOL"/>
    <n v="2"/>
    <s v="288 pc"/>
    <n v="2"/>
    <m/>
    <s v=""/>
    <m/>
    <s v=""/>
    <m/>
    <s v=""/>
    <m/>
    <s v=""/>
    <m/>
    <s v=""/>
    <n v="2"/>
    <n v="2"/>
    <n v="2"/>
    <n v="2"/>
  </r>
  <r>
    <x v="1541"/>
    <s v="pclampu66355bts"/>
    <s v="Pc lampu 6635-5 BTS"/>
    <n v="5"/>
    <s v="432 pc"/>
    <n v="5"/>
    <m/>
    <s v=""/>
    <m/>
    <s v=""/>
    <m/>
    <s v=""/>
    <m/>
    <s v=""/>
    <m/>
    <s v=""/>
    <n v="5"/>
    <n v="5"/>
    <n v="5"/>
    <n v="5"/>
  </r>
  <r>
    <x v="1542"/>
    <s v="pclampu66361unicorn"/>
    <s v="Pc lampu 6636-1 Unicorn"/>
    <n v="1"/>
    <s v="432 pc"/>
    <n v="1"/>
    <m/>
    <s v=""/>
    <m/>
    <s v=""/>
    <m/>
    <s v=""/>
    <m/>
    <s v=""/>
    <m/>
    <s v=""/>
    <n v="1"/>
    <n v="1"/>
    <n v="1"/>
    <n v="1"/>
  </r>
  <r>
    <x v="1543"/>
    <s v="pclampu66362lol"/>
    <s v="Pc lampu 6636-2 LOL"/>
    <n v="5"/>
    <s v="432 pc"/>
    <n v="5"/>
    <m/>
    <s v=""/>
    <m/>
    <s v=""/>
    <m/>
    <s v=""/>
    <m/>
    <s v=""/>
    <m/>
    <s v=""/>
    <n v="5"/>
    <n v="5"/>
    <n v="5"/>
    <n v="5"/>
  </r>
  <r>
    <x v="1544"/>
    <s v="pclampu66362lol"/>
    <s v="Pc lampu 6636-2 LOL"/>
    <n v="4"/>
    <s v="288 pc"/>
    <n v="4"/>
    <m/>
    <s v=""/>
    <m/>
    <s v=""/>
    <m/>
    <s v=""/>
    <m/>
    <s v=""/>
    <m/>
    <s v=""/>
    <n v="4"/>
    <n v="4"/>
    <n v="4"/>
    <n v="4"/>
  </r>
  <r>
    <x v="1545"/>
    <s v="pclampu66363avenger"/>
    <s v="Pc lampu 6636-3 Avenger"/>
    <n v="2"/>
    <s v="432 pc"/>
    <n v="2"/>
    <m/>
    <s v=""/>
    <m/>
    <s v=""/>
    <m/>
    <s v=""/>
    <m/>
    <s v=""/>
    <m/>
    <s v=""/>
    <n v="2"/>
    <n v="2"/>
    <n v="2"/>
    <n v="2"/>
  </r>
  <r>
    <x v="1546"/>
    <s v="pclampu66366bt21"/>
    <s v="Pc lampu 6636-6 BT21"/>
    <n v="24"/>
    <s v="432 pc"/>
    <n v="24"/>
    <m/>
    <s v=""/>
    <m/>
    <s v=""/>
    <m/>
    <s v=""/>
    <m/>
    <s v=""/>
    <m/>
    <s v=""/>
    <n v="24"/>
    <n v="24"/>
    <n v="24"/>
    <n v="24"/>
  </r>
  <r>
    <x v="1547"/>
    <s v="pcm0052"/>
    <s v="Pc M 0052"/>
    <n v="1"/>
    <s v="96 PCS"/>
    <n v="1"/>
    <m/>
    <s v=""/>
    <m/>
    <s v=""/>
    <m/>
    <s v=""/>
    <m/>
    <s v=""/>
    <m/>
    <s v=""/>
    <n v="1"/>
    <n v="1"/>
    <n v="1"/>
    <n v="1"/>
  </r>
  <r>
    <x v="1548"/>
    <s v="pcm65009kb"/>
    <s v="PC M 65009 KB"/>
    <n v="1"/>
    <s v="120 pc"/>
    <n v="1"/>
    <m/>
    <s v=""/>
    <m/>
    <s v=""/>
    <m/>
    <s v=""/>
    <m/>
    <s v=""/>
    <m/>
    <s v=""/>
    <n v="1"/>
    <n v="1"/>
    <n v="1"/>
    <n v="1"/>
  </r>
  <r>
    <x v="1549"/>
    <s v="pcm9363"/>
    <s v="Pc M 9363"/>
    <n v="3"/>
    <s v="192 PCS"/>
    <n v="3"/>
    <m/>
    <s v=""/>
    <m/>
    <s v=""/>
    <m/>
    <s v=""/>
    <m/>
    <s v=""/>
    <m/>
    <s v=""/>
    <n v="3"/>
    <n v="3"/>
    <n v="3"/>
    <n v="3"/>
  </r>
  <r>
    <x v="1550"/>
    <s v="pcma6682"/>
    <s v="Pc M A 6682"/>
    <n v="23"/>
    <s v="120 PCS"/>
    <n v="23"/>
    <m/>
    <s v=""/>
    <m/>
    <s v=""/>
    <m/>
    <s v=""/>
    <m/>
    <s v=""/>
    <m/>
    <s v=""/>
    <n v="23"/>
    <n v="23"/>
    <n v="23"/>
    <n v="23"/>
  </r>
  <r>
    <x v="1551"/>
    <s v="pcmkt1111"/>
    <s v="Pc M KT 1111"/>
    <n v="2"/>
    <s v="144 PCS"/>
    <n v="2"/>
    <m/>
    <s v=""/>
    <m/>
    <s v=""/>
    <m/>
    <s v=""/>
    <m/>
    <s v=""/>
    <m/>
    <s v=""/>
    <n v="2"/>
    <n v="2"/>
    <n v="2"/>
    <n v="2"/>
  </r>
  <r>
    <x v="1552"/>
    <s v="pcmagnit0022f"/>
    <s v="Pc magnit 0-022 (F)"/>
    <n v="4"/>
    <s v="96 PCS"/>
    <n v="4"/>
    <m/>
    <s v=""/>
    <m/>
    <s v=""/>
    <m/>
    <s v=""/>
    <m/>
    <s v=""/>
    <m/>
    <s v=""/>
    <n v="4"/>
    <n v="4"/>
    <n v="4"/>
    <n v="4"/>
  </r>
  <r>
    <x v="1553"/>
    <s v="pcmagnit0110disney0110applebear"/>
    <s v="PC Magnit 0110 disney/ 0110 apple bear"/>
    <n v="1"/>
    <s v="96 pc"/>
    <n v="1"/>
    <m/>
    <s v=""/>
    <m/>
    <s v=""/>
    <m/>
    <s v=""/>
    <m/>
    <s v=""/>
    <m/>
    <s v=""/>
    <n v="1"/>
    <n v="1"/>
    <n v="1"/>
    <n v="1"/>
  </r>
  <r>
    <x v="1554"/>
    <s v="pcmagnit051mmblk"/>
    <s v="PC Magnit 051 MM blk"/>
    <n v="19"/>
    <s v="72 pc"/>
    <n v="18"/>
    <n v="18"/>
    <n v="-1"/>
    <m/>
    <s v=""/>
    <m/>
    <s v=""/>
    <m/>
    <s v=""/>
    <m/>
    <s v=""/>
    <n v="18"/>
    <n v="18"/>
    <n v="18"/>
    <n v="18"/>
  </r>
  <r>
    <x v="1555"/>
    <s v="pcmagnit1151"/>
    <s v="PC Magnit 1151"/>
    <n v="6"/>
    <s v="144 pc"/>
    <n v="6"/>
    <m/>
    <s v=""/>
    <m/>
    <s v=""/>
    <m/>
    <s v=""/>
    <m/>
    <s v=""/>
    <m/>
    <s v=""/>
    <n v="6"/>
    <n v="6"/>
    <n v="6"/>
    <n v="6"/>
  </r>
  <r>
    <x v="1556"/>
    <s v="pcmagnit35128"/>
    <s v="Pc magnit 35128"/>
    <n v="2"/>
    <s v="96 pc"/>
    <n v="2"/>
    <m/>
    <s v=""/>
    <m/>
    <s v=""/>
    <m/>
    <s v=""/>
    <m/>
    <s v=""/>
    <m/>
    <s v=""/>
    <n v="2"/>
    <n v="2"/>
    <n v="2"/>
    <n v="2"/>
  </r>
  <r>
    <x v="1557"/>
    <s v="pcmagnit3513821f"/>
    <s v="Pc magnit 35138-21 (F)"/>
    <n v="5"/>
    <s v="96 PCS"/>
    <n v="5"/>
    <m/>
    <s v=""/>
    <m/>
    <s v=""/>
    <m/>
    <s v=""/>
    <m/>
    <s v=""/>
    <m/>
    <s v=""/>
    <n v="5"/>
    <n v="5"/>
    <n v="5"/>
    <n v="5"/>
  </r>
  <r>
    <x v="1558"/>
    <s v="pcmagnit35139"/>
    <s v="Pc magnit 35139"/>
    <n v="24"/>
    <s v="96 pc"/>
    <n v="24"/>
    <m/>
    <s v=""/>
    <m/>
    <s v=""/>
    <m/>
    <s v=""/>
    <m/>
    <s v=""/>
    <m/>
    <s v=""/>
    <n v="24"/>
    <n v="24"/>
    <n v="24"/>
    <n v="24"/>
  </r>
  <r>
    <x v="1559"/>
    <s v="pcmagnit35145biasa"/>
    <s v="Pc magnit 35145 (biasa)"/>
    <n v="7"/>
    <s v="96 PCS"/>
    <n v="7"/>
    <m/>
    <s v=""/>
    <m/>
    <s v=""/>
    <m/>
    <s v=""/>
    <m/>
    <s v=""/>
    <m/>
    <s v=""/>
    <n v="7"/>
    <n v="7"/>
    <n v="7"/>
    <n v="7"/>
  </r>
  <r>
    <x v="1560"/>
    <s v="pcmagnit351502"/>
    <s v="PC Magnit 3515-02"/>
    <n v="1"/>
    <s v="144 pc"/>
    <n v="1"/>
    <m/>
    <s v=""/>
    <m/>
    <s v=""/>
    <m/>
    <s v=""/>
    <m/>
    <s v=""/>
    <m/>
    <s v=""/>
    <n v="1"/>
    <n v="1"/>
    <n v="1"/>
    <n v="1"/>
  </r>
  <r>
    <x v="1561"/>
    <s v="pcmagnit35165biasa"/>
    <s v="Pc magnit 35165 (biasa)"/>
    <n v="1"/>
    <s v="96 PCS"/>
    <n v="1"/>
    <m/>
    <s v=""/>
    <m/>
    <s v=""/>
    <m/>
    <s v=""/>
    <m/>
    <s v=""/>
    <m/>
    <s v=""/>
    <n v="1"/>
    <n v="1"/>
    <n v="1"/>
    <n v="1"/>
  </r>
  <r>
    <x v="1562"/>
    <s v="pcmagnit35165f"/>
    <s v="Pc magnit 35165 (F)"/>
    <n v="5"/>
    <s v="96 PCS"/>
    <n v="5"/>
    <m/>
    <s v=""/>
    <m/>
    <s v=""/>
    <m/>
    <s v=""/>
    <m/>
    <s v=""/>
    <m/>
    <s v=""/>
    <n v="5"/>
    <n v="5"/>
    <n v="5"/>
    <n v="5"/>
  </r>
  <r>
    <x v="1563"/>
    <s v="pcmagnit354918"/>
    <s v="Pc magnit 3549-18"/>
    <n v="2"/>
    <s v="96 pc"/>
    <n v="2"/>
    <m/>
    <s v=""/>
    <m/>
    <s v=""/>
    <m/>
    <s v=""/>
    <m/>
    <s v=""/>
    <m/>
    <s v=""/>
    <n v="2"/>
    <n v="2"/>
    <n v="2"/>
    <n v="2"/>
  </r>
  <r>
    <x v="1564"/>
    <s v="pcmagnit356919"/>
    <s v="Pc magnit 3569-19"/>
    <n v="3"/>
    <s v="96 pc"/>
    <n v="3"/>
    <m/>
    <s v=""/>
    <m/>
    <s v=""/>
    <m/>
    <s v=""/>
    <m/>
    <s v=""/>
    <m/>
    <s v=""/>
    <n v="3"/>
    <n v="3"/>
    <n v="3"/>
    <n v="3"/>
  </r>
  <r>
    <x v="1565"/>
    <s v="pcmagnit357820"/>
    <s v="PC Magnit 3578-20"/>
    <n v="4"/>
    <s v="96 pc"/>
    <n v="4"/>
    <m/>
    <s v=""/>
    <m/>
    <s v=""/>
    <m/>
    <s v=""/>
    <m/>
    <s v=""/>
    <m/>
    <s v=""/>
    <n v="4"/>
    <n v="4"/>
    <n v="4"/>
    <n v="4"/>
  </r>
  <r>
    <x v="1566"/>
    <s v="pcmagnit3dkt8158"/>
    <s v="PC Magnit 3D KT 8158"/>
    <n v="2"/>
    <s v="144 pc"/>
    <n v="2"/>
    <m/>
    <s v=""/>
    <m/>
    <s v=""/>
    <m/>
    <s v=""/>
    <m/>
    <s v=""/>
    <m/>
    <s v=""/>
    <n v="2"/>
    <n v="2"/>
    <n v="2"/>
    <n v="2"/>
  </r>
  <r>
    <x v="1567"/>
    <s v="pcmagnit5501besar"/>
    <s v="PC Magnit 5501 Besar"/>
    <n v="1"/>
    <s v="96 pc"/>
    <n v="1"/>
    <m/>
    <s v=""/>
    <m/>
    <s v=""/>
    <m/>
    <s v=""/>
    <m/>
    <s v=""/>
    <m/>
    <s v=""/>
    <n v="1"/>
    <n v="1"/>
    <n v="1"/>
    <n v="1"/>
  </r>
  <r>
    <x v="1568"/>
    <s v="pcmagnit65005baru"/>
    <s v="PC Magnit 65005 (Baru)"/>
    <n v="2"/>
    <s v="144 pc"/>
    <n v="2"/>
    <m/>
    <s v=""/>
    <m/>
    <s v=""/>
    <m/>
    <s v=""/>
    <m/>
    <s v=""/>
    <m/>
    <s v=""/>
    <n v="2"/>
    <n v="2"/>
    <n v="2"/>
    <n v="2"/>
  </r>
  <r>
    <x v="1569"/>
    <s v="pcmagnit65005fr"/>
    <s v="PC Magnit 65005 FR"/>
    <n v="4"/>
    <s v="144 pc"/>
    <n v="4"/>
    <m/>
    <s v=""/>
    <m/>
    <s v=""/>
    <m/>
    <s v=""/>
    <m/>
    <s v=""/>
    <m/>
    <s v=""/>
    <n v="4"/>
    <n v="4"/>
    <n v="4"/>
    <n v="4"/>
  </r>
  <r>
    <x v="1570"/>
    <s v="pcmagnit9315"/>
    <s v="Pc Magnit 9315"/>
    <n v="6"/>
    <s v="240 PCS"/>
    <n v="6"/>
    <m/>
    <s v=""/>
    <m/>
    <s v=""/>
    <m/>
    <s v=""/>
    <m/>
    <s v=""/>
    <m/>
    <s v=""/>
    <n v="6"/>
    <n v="6"/>
    <n v="6"/>
    <n v="6"/>
  </r>
  <r>
    <x v="1571"/>
    <s v="pcmagnita68573kal"/>
    <s v="PC Magnit A6857/ 3 kal"/>
    <n v="3"/>
    <s v="144 pc"/>
    <n v="3"/>
    <m/>
    <s v=""/>
    <m/>
    <s v=""/>
    <m/>
    <s v=""/>
    <m/>
    <s v=""/>
    <m/>
    <s v=""/>
    <n v="3"/>
    <n v="3"/>
    <n v="3"/>
    <n v="3"/>
  </r>
  <r>
    <x v="1572"/>
    <s v="pcmagnita853"/>
    <s v="PC Magnit A853"/>
    <n v="9"/>
    <s v="96 pc"/>
    <n v="9"/>
    <m/>
    <s v=""/>
    <m/>
    <s v=""/>
    <m/>
    <s v=""/>
    <m/>
    <s v=""/>
    <m/>
    <s v=""/>
    <n v="9"/>
    <n v="9"/>
    <n v="9"/>
    <n v="9"/>
  </r>
  <r>
    <x v="1573"/>
    <s v="pcmagnitasahanmeja70sshkab"/>
    <s v="PC Magnit asahan meja 70SS Hk/ AB"/>
    <n v="28"/>
    <s v="120 pc"/>
    <n v="28"/>
    <m/>
    <s v=""/>
    <m/>
    <s v=""/>
    <m/>
    <s v=""/>
    <m/>
    <s v=""/>
    <m/>
    <s v=""/>
    <n v="28"/>
    <n v="28"/>
    <n v="28"/>
    <n v="28"/>
  </r>
  <r>
    <x v="1574"/>
    <s v="pcmagnitaz3300blk"/>
    <s v="PC Magnit AZ 3300 blk"/>
    <n v="17"/>
    <s v="96 pc"/>
    <n v="17"/>
    <m/>
    <s v=""/>
    <m/>
    <s v=""/>
    <m/>
    <s v=""/>
    <m/>
    <s v=""/>
    <m/>
    <s v=""/>
    <n v="17"/>
    <n v="17"/>
    <n v="17"/>
    <n v="17"/>
  </r>
  <r>
    <x v="1575"/>
    <s v="pcmagnitaz3301blk"/>
    <s v="PC Magnit AZ 3301 blk"/>
    <n v="56"/>
    <s v="96 pc"/>
    <n v="56"/>
    <m/>
    <s v=""/>
    <m/>
    <s v=""/>
    <m/>
    <s v=""/>
    <m/>
    <s v=""/>
    <m/>
    <s v=""/>
    <n v="56"/>
    <n v="56"/>
    <n v="56"/>
    <n v="56"/>
  </r>
  <r>
    <x v="1576"/>
    <s v="pcmagnitaz3302blk"/>
    <s v="PC Magnit AZ 3302 blk"/>
    <n v="56"/>
    <s v="96 pc"/>
    <n v="56"/>
    <m/>
    <s v=""/>
    <m/>
    <s v=""/>
    <m/>
    <s v=""/>
    <m/>
    <s v=""/>
    <m/>
    <s v=""/>
    <n v="56"/>
    <n v="56"/>
    <n v="56"/>
    <n v="56"/>
  </r>
  <r>
    <x v="1577"/>
    <s v="pcmagnitb0011"/>
    <s v="PC Magnit B 0011"/>
    <n v="6"/>
    <s v="144 pc"/>
    <n v="6"/>
    <m/>
    <s v=""/>
    <m/>
    <s v=""/>
    <m/>
    <s v=""/>
    <m/>
    <s v=""/>
    <m/>
    <s v=""/>
    <n v="6"/>
    <n v="6"/>
    <n v="6"/>
    <n v="6"/>
  </r>
  <r>
    <x v="1578"/>
    <s v="pcmagnitb120s8065"/>
    <s v="PC Magnit B 120 S 8065"/>
    <n v="17"/>
    <s v="144 pc"/>
    <n v="17"/>
    <m/>
    <s v=""/>
    <m/>
    <s v=""/>
    <m/>
    <s v=""/>
    <m/>
    <s v=""/>
    <m/>
    <s v=""/>
    <n v="17"/>
    <n v="17"/>
    <n v="17"/>
    <n v="17"/>
  </r>
  <r>
    <x v="1579"/>
    <s v="pcmagnitb1902"/>
    <s v="PC Magnit B 1902"/>
    <n v="3"/>
    <s v="96 pc"/>
    <n v="3"/>
    <m/>
    <s v=""/>
    <m/>
    <s v=""/>
    <m/>
    <s v=""/>
    <m/>
    <s v=""/>
    <m/>
    <s v=""/>
    <n v="3"/>
    <n v="3"/>
    <n v="3"/>
    <n v="3"/>
  </r>
  <r>
    <x v="1580"/>
    <s v="pcmagnitb2008"/>
    <s v="PC Magnit B 2008"/>
    <n v="3"/>
    <s v="160 pc"/>
    <n v="3"/>
    <m/>
    <s v=""/>
    <m/>
    <s v=""/>
    <m/>
    <s v=""/>
    <m/>
    <s v=""/>
    <m/>
    <s v=""/>
    <n v="3"/>
    <n v="3"/>
    <n v="3"/>
    <n v="3"/>
  </r>
  <r>
    <x v="1581"/>
    <s v="pcmagnitb200k388"/>
    <s v="PC Magnit B 200k/ 388"/>
    <n v="3"/>
    <s v="12 ls"/>
    <n v="3"/>
    <m/>
    <s v=""/>
    <m/>
    <s v=""/>
    <m/>
    <s v=""/>
    <m/>
    <s v=""/>
    <m/>
    <s v=""/>
    <n v="3"/>
    <n v="3"/>
    <n v="3"/>
    <n v="3"/>
  </r>
  <r>
    <x v="1582"/>
    <s v="pcmagnitb206"/>
    <s v="PC Magnit B 206"/>
    <n v="1"/>
    <s v="144 pc"/>
    <n v="1"/>
    <m/>
    <s v=""/>
    <m/>
    <s v=""/>
    <m/>
    <s v=""/>
    <m/>
    <s v=""/>
    <m/>
    <s v=""/>
    <n v="1"/>
    <n v="1"/>
    <n v="1"/>
    <n v="1"/>
  </r>
  <r>
    <x v="1583"/>
    <s v="pcmagnitb222mainan"/>
    <s v="PC Magnit B 222 mainan"/>
    <n v="3"/>
    <s v="96 pc"/>
    <n v="3"/>
    <m/>
    <s v=""/>
    <m/>
    <s v=""/>
    <m/>
    <s v=""/>
    <m/>
    <s v=""/>
    <m/>
    <s v=""/>
    <n v="3"/>
    <n v="3"/>
    <n v="3"/>
    <n v="3"/>
  </r>
  <r>
    <x v="1584"/>
    <s v="pcmagnitb351315biasa"/>
    <s v="Pc magnit B 3513-15 (biasa)"/>
    <n v="1"/>
    <s v="96 PCS"/>
    <n v="1"/>
    <m/>
    <s v=""/>
    <m/>
    <s v=""/>
    <m/>
    <s v=""/>
    <m/>
    <s v=""/>
    <m/>
    <s v=""/>
    <n v="1"/>
    <n v="1"/>
    <n v="1"/>
    <n v="1"/>
  </r>
  <r>
    <x v="1585"/>
    <s v="pcmagnitb351315f"/>
    <s v="Pc magnit B 3513-15 (F)"/>
    <n v="5"/>
    <s v="96 PCS"/>
    <n v="5"/>
    <m/>
    <s v=""/>
    <m/>
    <s v=""/>
    <m/>
    <s v=""/>
    <m/>
    <s v=""/>
    <m/>
    <s v=""/>
    <n v="5"/>
    <n v="5"/>
    <n v="5"/>
    <n v="5"/>
  </r>
  <r>
    <x v="1586"/>
    <s v="pcmagnitb35145f"/>
    <s v="Pc magnit B 35145 (F)"/>
    <n v="4"/>
    <s v="96 PCS"/>
    <n v="4"/>
    <m/>
    <s v=""/>
    <m/>
    <s v=""/>
    <m/>
    <s v=""/>
    <m/>
    <s v=""/>
    <m/>
    <s v=""/>
    <n v="4"/>
    <n v="4"/>
    <n v="4"/>
    <n v="4"/>
  </r>
  <r>
    <x v="1587"/>
    <s v="pcmagnitb39y262"/>
    <s v="PC Magnit B 39 Y 262"/>
    <n v="6"/>
    <s v="192 pc"/>
    <n v="6"/>
    <m/>
    <s v=""/>
    <m/>
    <s v=""/>
    <m/>
    <s v=""/>
    <m/>
    <s v=""/>
    <m/>
    <s v=""/>
    <n v="6"/>
    <n v="6"/>
    <n v="6"/>
    <n v="6"/>
  </r>
  <r>
    <x v="1588"/>
    <s v="pcmagnitb018disney"/>
    <s v="PC Magnit B-018 disney"/>
    <n v="5"/>
    <s v="144 pc"/>
    <n v="5"/>
    <m/>
    <s v=""/>
    <m/>
    <s v=""/>
    <m/>
    <s v=""/>
    <m/>
    <s v=""/>
    <m/>
    <s v=""/>
    <n v="5"/>
    <n v="5"/>
    <n v="5"/>
    <n v="5"/>
  </r>
  <r>
    <x v="1589"/>
    <s v="pcmagnitc1756faktur"/>
    <s v="Pc Magnit C 1756 (Faktur)"/>
    <n v="5"/>
    <s v="160 PCS"/>
    <n v="3"/>
    <m/>
    <s v=""/>
    <n v="3"/>
    <n v="-2"/>
    <m/>
    <s v=""/>
    <m/>
    <s v=""/>
    <m/>
    <s v=""/>
    <n v="5"/>
    <n v="3"/>
    <n v="3"/>
    <n v="3"/>
  </r>
  <r>
    <x v="1590"/>
    <s v="pcmagnitc9962blkset"/>
    <s v="PC Magnit C 9962 blk set"/>
    <n v="9"/>
    <s v="144 pc"/>
    <n v="9"/>
    <m/>
    <s v=""/>
    <m/>
    <s v=""/>
    <m/>
    <s v=""/>
    <m/>
    <s v=""/>
    <m/>
    <s v=""/>
    <n v="9"/>
    <n v="9"/>
    <n v="9"/>
    <n v="9"/>
  </r>
  <r>
    <x v="1591"/>
    <s v="pcmagnitc2118barbieprincessmmwtp"/>
    <s v="PC Magnit C-2118 barbie/ princess/ MM/ WTP"/>
    <n v="3"/>
    <s v="144 pc"/>
    <n v="3"/>
    <m/>
    <s v=""/>
    <m/>
    <s v=""/>
    <m/>
    <s v=""/>
    <m/>
    <s v=""/>
    <m/>
    <s v=""/>
    <n v="3"/>
    <n v="3"/>
    <n v="3"/>
    <n v="3"/>
  </r>
  <r>
    <x v="1592"/>
    <s v="pcmagnitcallmc7121blk"/>
    <s v="Pc Magnit call MC 7121 BLK"/>
    <n v="29"/>
    <s v="96 PCS"/>
    <n v="29"/>
    <m/>
    <s v=""/>
    <m/>
    <s v=""/>
    <m/>
    <s v=""/>
    <m/>
    <s v=""/>
    <m/>
    <s v=""/>
    <n v="29"/>
    <n v="29"/>
    <n v="29"/>
    <n v="29"/>
  </r>
  <r>
    <x v="1593"/>
    <s v="pcmagnitcardcc1012b"/>
    <s v="PC Magnit Card CC 101 2B"/>
    <n v="57"/>
    <s v="96 pc"/>
    <n v="57"/>
    <m/>
    <s v=""/>
    <m/>
    <s v=""/>
    <m/>
    <s v=""/>
    <m/>
    <s v=""/>
    <m/>
    <s v=""/>
    <n v="57"/>
    <n v="57"/>
    <n v="57"/>
    <n v="57"/>
  </r>
  <r>
    <x v="1594"/>
    <s v="pcmagnitcardcc1017b"/>
    <s v="PC Magnit Card CC 101 7B"/>
    <n v="6"/>
    <s v="144 pc"/>
    <n v="6"/>
    <m/>
    <s v=""/>
    <m/>
    <s v=""/>
    <m/>
    <s v=""/>
    <m/>
    <s v=""/>
    <m/>
    <s v=""/>
    <n v="6"/>
    <n v="6"/>
    <n v="6"/>
    <n v="6"/>
  </r>
  <r>
    <x v="1595"/>
    <s v="pcmagnitcc856"/>
    <s v="PC Magnit CC 856"/>
    <n v="5"/>
    <s v="144 pc"/>
    <n v="5"/>
    <m/>
    <s v=""/>
    <m/>
    <s v=""/>
    <m/>
    <s v=""/>
    <m/>
    <s v=""/>
    <m/>
    <s v=""/>
    <n v="5"/>
    <n v="5"/>
    <n v="5"/>
    <n v="5"/>
  </r>
  <r>
    <x v="1596"/>
    <s v="pcmagnitdkk9907"/>
    <s v="PC Magnit Dkk 9907"/>
    <n v="14"/>
    <s v="160 pc"/>
    <n v="14"/>
    <m/>
    <s v=""/>
    <m/>
    <s v=""/>
    <m/>
    <s v=""/>
    <m/>
    <s v=""/>
    <m/>
    <s v=""/>
    <n v="14"/>
    <n v="14"/>
    <n v="14"/>
    <n v="14"/>
  </r>
  <r>
    <x v="1597"/>
    <s v="pcmagnitdkk9908"/>
    <s v="PC Magnit Dkk 9908"/>
    <n v="21"/>
    <s v="160 pc"/>
    <n v="21"/>
    <m/>
    <s v=""/>
    <m/>
    <s v=""/>
    <m/>
    <s v=""/>
    <m/>
    <s v=""/>
    <m/>
    <s v=""/>
    <n v="21"/>
    <n v="21"/>
    <n v="21"/>
    <n v="21"/>
  </r>
  <r>
    <x v="1598"/>
    <s v="pcmagnitdkk9910"/>
    <s v="PC Magnit Dkk 9910"/>
    <n v="21"/>
    <s v="160 bh"/>
    <n v="21"/>
    <m/>
    <s v=""/>
    <m/>
    <s v=""/>
    <m/>
    <s v=""/>
    <m/>
    <s v=""/>
    <m/>
    <s v=""/>
    <n v="21"/>
    <n v="21"/>
    <n v="21"/>
    <n v="21"/>
  </r>
  <r>
    <x v="1599"/>
    <s v="pcmagnitjumbo357519"/>
    <s v="PC Magnit jumbo 3575-19"/>
    <n v="28"/>
    <s v="72 pc"/>
    <n v="28"/>
    <m/>
    <s v=""/>
    <m/>
    <s v=""/>
    <m/>
    <s v=""/>
    <m/>
    <s v=""/>
    <m/>
    <s v=""/>
    <n v="28"/>
    <n v="28"/>
    <n v="28"/>
    <n v="28"/>
  </r>
  <r>
    <x v="1600"/>
    <s v="pcmagnitjumbokalkulatorpb33"/>
    <s v="PC Magnit Jumbo kalkulator PB33"/>
    <n v="3"/>
    <s v="96 pc"/>
    <n v="3"/>
    <m/>
    <s v=""/>
    <m/>
    <s v=""/>
    <m/>
    <s v=""/>
    <m/>
    <s v=""/>
    <m/>
    <s v=""/>
    <n v="3"/>
    <n v="3"/>
    <n v="3"/>
    <n v="3"/>
  </r>
  <r>
    <x v="1601"/>
    <s v="pcmagnitk27"/>
    <s v="PC Magnit K 27"/>
    <n v="4"/>
    <s v="12 ls"/>
    <n v="4"/>
    <m/>
    <s v=""/>
    <m/>
    <s v=""/>
    <m/>
    <s v=""/>
    <m/>
    <s v=""/>
    <m/>
    <s v=""/>
    <n v="4"/>
    <n v="4"/>
    <n v="4"/>
    <n v="4"/>
  </r>
  <r>
    <x v="1602"/>
    <s v="pcmagnitk61boxmagnit"/>
    <s v="PC Magnit K 61 Box magnit"/>
    <n v="33"/>
    <s v="120 pc"/>
    <n v="33"/>
    <m/>
    <s v=""/>
    <m/>
    <s v=""/>
    <m/>
    <s v=""/>
    <m/>
    <s v=""/>
    <m/>
    <s v=""/>
    <n v="33"/>
    <n v="33"/>
    <n v="33"/>
    <n v="33"/>
  </r>
  <r>
    <x v="1603"/>
    <s v="pcmagnitk62aboxmagnit"/>
    <s v="PC Magnit K 62A Box magnit"/>
    <n v="27"/>
    <s v="144 pc"/>
    <n v="27"/>
    <m/>
    <s v=""/>
    <m/>
    <s v=""/>
    <m/>
    <s v=""/>
    <m/>
    <s v=""/>
    <m/>
    <s v=""/>
    <n v="27"/>
    <n v="27"/>
    <n v="27"/>
    <n v="27"/>
  </r>
  <r>
    <x v="1604"/>
    <s v="pcmagnitkm88376"/>
    <s v="PC Magnit KM 8837-6"/>
    <n v="1"/>
    <s v="96 pc"/>
    <n v="1"/>
    <m/>
    <s v=""/>
    <m/>
    <s v=""/>
    <m/>
    <s v=""/>
    <m/>
    <s v=""/>
    <m/>
    <s v=""/>
    <n v="1"/>
    <n v="1"/>
    <n v="1"/>
    <n v="1"/>
  </r>
  <r>
    <x v="1605"/>
    <s v="pcmagnitkpm355103"/>
    <s v="PC Magnit KPM-3551-03"/>
    <n v="2"/>
    <s v="96 pc"/>
    <n v="2"/>
    <m/>
    <s v=""/>
    <m/>
    <s v=""/>
    <m/>
    <s v=""/>
    <m/>
    <s v=""/>
    <m/>
    <s v=""/>
    <n v="2"/>
    <n v="2"/>
    <n v="2"/>
    <n v="2"/>
  </r>
  <r>
    <x v="1606"/>
    <s v="pcmagnitkt06"/>
    <s v="PC Magnit KT 06"/>
    <n v="2"/>
    <s v="144 pc"/>
    <n v="2"/>
    <m/>
    <s v=""/>
    <m/>
    <s v=""/>
    <m/>
    <s v=""/>
    <m/>
    <s v=""/>
    <m/>
    <s v=""/>
    <n v="2"/>
    <n v="2"/>
    <n v="2"/>
    <n v="2"/>
  </r>
  <r>
    <x v="1607"/>
    <s v="pcmagnitkt07"/>
    <s v="PC Magnit KT 07"/>
    <n v="26"/>
    <s v="144 pc"/>
    <n v="26"/>
    <m/>
    <s v=""/>
    <m/>
    <s v=""/>
    <m/>
    <s v=""/>
    <m/>
    <s v=""/>
    <m/>
    <s v=""/>
    <n v="26"/>
    <n v="26"/>
    <n v="26"/>
    <n v="26"/>
  </r>
  <r>
    <x v="1608"/>
    <s v="pcmagnitkt532"/>
    <s v="PC Magnit KT 532"/>
    <n v="1"/>
    <s v="144 pc"/>
    <n v="1"/>
    <m/>
    <s v=""/>
    <m/>
    <s v=""/>
    <m/>
    <s v=""/>
    <m/>
    <s v=""/>
    <m/>
    <s v=""/>
    <n v="1"/>
    <n v="1"/>
    <n v="1"/>
    <n v="1"/>
  </r>
  <r>
    <x v="1609"/>
    <s v="pcmagnitkt858"/>
    <s v="PC Magnit KT 858"/>
    <n v="5"/>
    <s v="144 pc"/>
    <n v="5"/>
    <m/>
    <s v=""/>
    <m/>
    <s v=""/>
    <m/>
    <s v=""/>
    <m/>
    <s v=""/>
    <m/>
    <s v=""/>
    <n v="5"/>
    <n v="5"/>
    <n v="5"/>
    <n v="5"/>
  </r>
  <r>
    <x v="1610"/>
    <s v="pcmagnitkt8774"/>
    <s v="PC Magnit KT 877(4)"/>
    <n v="1"/>
    <s v="120 pc"/>
    <n v="1"/>
    <m/>
    <s v=""/>
    <m/>
    <s v=""/>
    <m/>
    <s v=""/>
    <m/>
    <s v=""/>
    <m/>
    <s v=""/>
    <n v="1"/>
    <n v="1"/>
    <n v="1"/>
    <n v="1"/>
  </r>
  <r>
    <x v="1611"/>
    <s v="pcmagnitkx16732lebar+wb"/>
    <s v="PC Magnit KX 1673-2 lebar + WB"/>
    <n v="46"/>
    <s v="72 pc"/>
    <n v="46"/>
    <m/>
    <s v=""/>
    <m/>
    <s v=""/>
    <m/>
    <s v=""/>
    <m/>
    <s v=""/>
    <m/>
    <s v=""/>
    <n v="46"/>
    <n v="46"/>
    <n v="46"/>
    <n v="46"/>
  </r>
  <r>
    <x v="1612"/>
    <s v="pcmagnitky779blk"/>
    <s v="PC Magnit Ky 779 blk"/>
    <n v="6"/>
    <s v="144 pc"/>
    <n v="6"/>
    <m/>
    <s v=""/>
    <m/>
    <s v=""/>
    <m/>
    <s v=""/>
    <m/>
    <s v=""/>
    <m/>
    <s v=""/>
    <n v="6"/>
    <n v="6"/>
    <n v="6"/>
    <n v="6"/>
  </r>
  <r>
    <x v="1613"/>
    <s v="pcmagnitlc5510lipatwb"/>
    <s v="PC Magnit LC 5510 lipat WB"/>
    <n v="17"/>
    <s v="144 pc"/>
    <n v="17"/>
    <m/>
    <s v=""/>
    <m/>
    <s v=""/>
    <m/>
    <s v=""/>
    <m/>
    <s v=""/>
    <m/>
    <s v=""/>
    <n v="17"/>
    <n v="17"/>
    <n v="17"/>
    <n v="17"/>
  </r>
  <r>
    <x v="1614"/>
    <s v="pcmagnitlc8088"/>
    <s v="PC Magnit LC 8088"/>
    <n v="11"/>
    <s v="144 pc"/>
    <n v="10"/>
    <n v="10"/>
    <n v="-1"/>
    <m/>
    <s v=""/>
    <m/>
    <s v=""/>
    <m/>
    <s v=""/>
    <m/>
    <s v=""/>
    <n v="10"/>
    <n v="10"/>
    <n v="10"/>
    <n v="10"/>
  </r>
  <r>
    <x v="1615"/>
    <s v="pcmagnitmc8088timbul"/>
    <s v="PC Magnit MC 8088 Timbul"/>
    <n v="10"/>
    <s v="144 pc"/>
    <n v="10"/>
    <m/>
    <s v=""/>
    <m/>
    <s v=""/>
    <m/>
    <s v=""/>
    <m/>
    <s v=""/>
    <m/>
    <s v=""/>
    <n v="10"/>
    <n v="10"/>
    <n v="10"/>
    <n v="10"/>
  </r>
  <r>
    <x v="1616"/>
    <s v="pcmagnitminiona720"/>
    <s v="PC Magnit minion A 720"/>
    <n v="6"/>
    <s v="144 pc"/>
    <n v="6"/>
    <m/>
    <s v=""/>
    <m/>
    <s v=""/>
    <m/>
    <s v=""/>
    <m/>
    <s v=""/>
    <m/>
    <s v=""/>
    <n v="6"/>
    <n v="6"/>
    <n v="6"/>
    <n v="6"/>
  </r>
  <r>
    <x v="1617"/>
    <s v="pcmagnitminionkt535"/>
    <s v="PC Magnit minion KT 535"/>
    <n v="1"/>
    <s v="144 pc"/>
    <n v="1"/>
    <m/>
    <s v=""/>
    <m/>
    <s v=""/>
    <m/>
    <s v=""/>
    <m/>
    <s v=""/>
    <m/>
    <s v=""/>
    <n v="1"/>
    <n v="1"/>
    <n v="1"/>
    <n v="1"/>
  </r>
  <r>
    <x v="1618"/>
    <s v="pcmagnitminionkt569"/>
    <s v="PC Magnit minion KT 569"/>
    <n v="2"/>
    <s v="144 pc"/>
    <n v="2"/>
    <m/>
    <s v=""/>
    <m/>
    <s v=""/>
    <m/>
    <s v=""/>
    <m/>
    <s v=""/>
    <m/>
    <s v=""/>
    <n v="2"/>
    <n v="2"/>
    <n v="2"/>
    <n v="2"/>
  </r>
  <r>
    <x v="1619"/>
    <s v="pcmagnitms9022bussetroda"/>
    <s v="PC Magnit MS 9022 Bus Set Roda"/>
    <n v="11"/>
    <s v="120 pc"/>
    <n v="11"/>
    <m/>
    <s v=""/>
    <m/>
    <s v=""/>
    <m/>
    <s v=""/>
    <m/>
    <s v=""/>
    <m/>
    <s v=""/>
    <n v="11"/>
    <n v="11"/>
    <n v="11"/>
    <n v="11"/>
  </r>
  <r>
    <x v="1620"/>
    <s v="pcmagnitqm079disney"/>
    <s v="PC Magnit QM-079 Disney"/>
    <n v="4"/>
    <s v="144 pc"/>
    <n v="4"/>
    <m/>
    <s v=""/>
    <m/>
    <s v=""/>
    <m/>
    <s v=""/>
    <m/>
    <s v=""/>
    <m/>
    <s v=""/>
    <n v="4"/>
    <n v="4"/>
    <n v="4"/>
    <n v="4"/>
  </r>
  <r>
    <x v="1621"/>
    <s v="pcmagnits8088+wbprincessmmwtp"/>
    <s v="PC Magnit S-8088+WB Princess/ MM/ WTP"/>
    <n v="13"/>
    <s v="120 pc"/>
    <n v="13"/>
    <m/>
    <s v=""/>
    <m/>
    <s v=""/>
    <m/>
    <s v=""/>
    <m/>
    <s v=""/>
    <m/>
    <s v=""/>
    <n v="13"/>
    <n v="13"/>
    <n v="13"/>
    <n v="13"/>
  </r>
  <r>
    <x v="1622"/>
    <s v="pcmagnitx501"/>
    <s v="PC Magnit X 501"/>
    <n v="16"/>
    <s v="144 pc"/>
    <n v="16"/>
    <m/>
    <s v=""/>
    <m/>
    <s v=""/>
    <m/>
    <s v=""/>
    <m/>
    <s v=""/>
    <m/>
    <s v=""/>
    <n v="16"/>
    <n v="16"/>
    <n v="16"/>
    <n v="16"/>
  </r>
  <r>
    <x v="1623"/>
    <s v="pcmagnitxdc6102"/>
    <s v="PC Magnit XDC 6102"/>
    <n v="4"/>
    <s v="144 pc"/>
    <n v="4"/>
    <m/>
    <s v=""/>
    <m/>
    <s v=""/>
    <m/>
    <s v=""/>
    <m/>
    <s v=""/>
    <m/>
    <s v=""/>
    <n v="4"/>
    <n v="4"/>
    <n v="4"/>
    <n v="4"/>
  </r>
  <r>
    <x v="1624"/>
    <s v="pcmagnitxpm519010sandal"/>
    <s v="PC Magnit XPM-5190-10 Sandal"/>
    <n v="1"/>
    <s v="96 pc"/>
    <n v="1"/>
    <m/>
    <s v=""/>
    <m/>
    <s v=""/>
    <m/>
    <s v=""/>
    <m/>
    <s v=""/>
    <m/>
    <s v=""/>
    <n v="1"/>
    <n v="1"/>
    <n v="1"/>
    <n v="1"/>
  </r>
  <r>
    <x v="1625"/>
    <s v="pcmagnitxu1219putar"/>
    <s v="PC Magnit XU 1219 putar"/>
    <n v="4"/>
    <s v="120 pc"/>
    <n v="4"/>
    <m/>
    <s v=""/>
    <m/>
    <s v=""/>
    <m/>
    <s v=""/>
    <m/>
    <s v=""/>
    <m/>
    <s v=""/>
    <n v="4"/>
    <n v="4"/>
    <n v="4"/>
    <n v="4"/>
  </r>
  <r>
    <x v="1626"/>
    <s v="pcmagnitxu6605whiteboard"/>
    <s v="PC Magnit XU 6605 white Board"/>
    <n v="1"/>
    <s v="120 pc"/>
    <n v="1"/>
    <m/>
    <s v=""/>
    <m/>
    <s v=""/>
    <m/>
    <s v=""/>
    <m/>
    <s v=""/>
    <m/>
    <s v=""/>
    <n v="1"/>
    <n v="1"/>
    <n v="1"/>
    <n v="1"/>
  </r>
  <r>
    <x v="1627"/>
    <s v="pcmainan8054"/>
    <s v="PC Mainan 8054"/>
    <n v="2"/>
    <s v="288 pc"/>
    <n v="2"/>
    <m/>
    <s v=""/>
    <m/>
    <s v=""/>
    <m/>
    <s v=""/>
    <m/>
    <s v=""/>
    <m/>
    <s v=""/>
    <n v="2"/>
    <n v="2"/>
    <n v="2"/>
    <n v="2"/>
  </r>
  <r>
    <x v="1628"/>
    <s v="pcmetalboxa311klgds3914"/>
    <s v="PC Metal box A 311 Klg (DS 3914)"/>
    <n v="4"/>
    <s v="10 ls"/>
    <n v="4"/>
    <m/>
    <s v=""/>
    <m/>
    <s v=""/>
    <m/>
    <s v=""/>
    <m/>
    <s v=""/>
    <m/>
    <s v=""/>
    <n v="4"/>
    <n v="4"/>
    <n v="4"/>
    <n v="4"/>
  </r>
  <r>
    <x v="1629"/>
    <s v="pcmikacerminpc218"/>
    <s v="PC mika cermin PC 218"/>
    <n v="5"/>
    <s v="288 pc"/>
    <n v="5"/>
    <m/>
    <s v=""/>
    <m/>
    <s v=""/>
    <m/>
    <s v=""/>
    <m/>
    <s v=""/>
    <m/>
    <s v=""/>
    <n v="5"/>
    <n v="5"/>
    <n v="5"/>
    <n v="5"/>
  </r>
  <r>
    <x v="1630"/>
    <s v="pcovalbts1067blk"/>
    <s v="Pc oval BTS 1067 (BLK)"/>
    <n v="2"/>
    <s v="26 ls"/>
    <n v="2"/>
    <m/>
    <s v=""/>
    <m/>
    <s v=""/>
    <m/>
    <s v=""/>
    <m/>
    <s v=""/>
    <m/>
    <s v=""/>
    <n v="2"/>
    <n v="2"/>
    <n v="2"/>
    <n v="2"/>
  </r>
  <r>
    <x v="1631"/>
    <s v="pcpa0960mobiltarik"/>
    <s v="PC P A0960 mobil tarik"/>
    <n v="3"/>
    <s v="96 pc"/>
    <n v="3"/>
    <m/>
    <s v=""/>
    <m/>
    <s v=""/>
    <m/>
    <s v=""/>
    <m/>
    <s v=""/>
    <m/>
    <s v=""/>
    <n v="3"/>
    <n v="3"/>
    <n v="3"/>
    <n v="3"/>
  </r>
  <r>
    <x v="1632"/>
    <s v="pcpb22"/>
    <s v="PC PB 22"/>
    <n v="17"/>
    <s v="96 pc"/>
    <n v="17"/>
    <m/>
    <s v=""/>
    <m/>
    <s v=""/>
    <m/>
    <s v=""/>
    <m/>
    <s v=""/>
    <m/>
    <s v=""/>
    <n v="17"/>
    <n v="17"/>
    <n v="17"/>
    <n v="17"/>
  </r>
  <r>
    <x v="1633"/>
    <s v="pcpkm8861"/>
    <s v="PC pkm 8861"/>
    <n v="2"/>
    <s v="144 PCS"/>
    <n v="2"/>
    <m/>
    <s v=""/>
    <m/>
    <s v=""/>
    <m/>
    <s v=""/>
    <m/>
    <s v=""/>
    <m/>
    <s v=""/>
    <n v="2"/>
    <n v="2"/>
    <n v="2"/>
    <n v="2"/>
  </r>
  <r>
    <x v="1634"/>
    <s v="pcplst0093"/>
    <s v="PC Plst 0093"/>
    <n v="2"/>
    <s v="192 pc"/>
    <n v="2"/>
    <m/>
    <s v=""/>
    <m/>
    <s v=""/>
    <m/>
    <s v=""/>
    <m/>
    <s v=""/>
    <m/>
    <s v=""/>
    <n v="2"/>
    <n v="2"/>
    <n v="2"/>
    <n v="2"/>
  </r>
  <r>
    <x v="1635"/>
    <s v="pcplst20107wb"/>
    <s v="PC Plst 20107 WB"/>
    <n v="2"/>
    <s v="96 pc"/>
    <n v="2"/>
    <m/>
    <s v=""/>
    <m/>
    <s v=""/>
    <m/>
    <s v=""/>
    <m/>
    <s v=""/>
    <m/>
    <s v=""/>
    <n v="2"/>
    <n v="2"/>
    <n v="2"/>
    <n v="2"/>
  </r>
  <r>
    <x v="1636"/>
    <s v="pcplst908sailormoon"/>
    <s v="PC Plst 908 Sailormoon"/>
    <n v="3"/>
    <s v="24 ls"/>
    <n v="3"/>
    <m/>
    <s v=""/>
    <m/>
    <s v=""/>
    <m/>
    <s v=""/>
    <m/>
    <s v=""/>
    <m/>
    <s v=""/>
    <n v="3"/>
    <n v="3"/>
    <n v="3"/>
    <n v="3"/>
  </r>
  <r>
    <x v="1637"/>
    <s v="pcplstdisney0093sb362mmouse"/>
    <s v="PC Plst Disney 0093/ SB-36-2 M Mouse"/>
    <n v="3"/>
    <s v="192 pc"/>
    <n v="3"/>
    <m/>
    <s v=""/>
    <m/>
    <s v=""/>
    <m/>
    <s v=""/>
    <m/>
    <s v=""/>
    <m/>
    <s v=""/>
    <n v="3"/>
    <n v="3"/>
    <n v="3"/>
    <n v="3"/>
  </r>
  <r>
    <x v="1638"/>
    <s v="pcplstht1024minion"/>
    <s v="PC Plst HT 1024 minion"/>
    <n v="5"/>
    <s v="216 pc"/>
    <n v="5"/>
    <m/>
    <s v=""/>
    <m/>
    <s v=""/>
    <m/>
    <s v=""/>
    <m/>
    <s v=""/>
    <m/>
    <s v=""/>
    <n v="5"/>
    <n v="5"/>
    <n v="5"/>
    <n v="5"/>
  </r>
  <r>
    <x v="1639"/>
    <s v="pcplstht406"/>
    <s v="PC Plst HT 406"/>
    <n v="7"/>
    <s v="288 pc"/>
    <n v="7"/>
    <m/>
    <s v=""/>
    <m/>
    <s v=""/>
    <m/>
    <s v=""/>
    <m/>
    <s v=""/>
    <m/>
    <s v=""/>
    <n v="7"/>
    <n v="7"/>
    <n v="7"/>
    <n v="7"/>
  </r>
  <r>
    <x v="1640"/>
    <s v="pcplstkotakb1f1502"/>
    <s v="PC Plst kotak B 1F 1502"/>
    <n v="24"/>
    <s v="20 ls"/>
    <n v="24"/>
    <m/>
    <s v=""/>
    <m/>
    <s v=""/>
    <m/>
    <s v=""/>
    <m/>
    <s v=""/>
    <m/>
    <s v=""/>
    <n v="24"/>
    <n v="24"/>
    <n v="24"/>
    <n v="24"/>
  </r>
  <r>
    <x v="1641"/>
    <s v="pcplstkotakb1f1504"/>
    <s v="PC Plst kotak B 1F 1504"/>
    <n v="19"/>
    <s v="25 ls"/>
    <n v="19"/>
    <m/>
    <s v=""/>
    <m/>
    <s v=""/>
    <m/>
    <s v=""/>
    <m/>
    <s v=""/>
    <m/>
    <s v=""/>
    <n v="19"/>
    <n v="19"/>
    <n v="19"/>
    <n v="19"/>
  </r>
  <r>
    <x v="1642"/>
    <s v="pcplstpc102pbprincessdisney"/>
    <s v="PC Plst PC-102 PB (Princess/ Disney)"/>
    <n v="2"/>
    <s v="57 ls"/>
    <n v="2"/>
    <m/>
    <s v=""/>
    <m/>
    <s v=""/>
    <m/>
    <s v=""/>
    <m/>
    <s v=""/>
    <m/>
    <s v=""/>
    <n v="2"/>
    <n v="2"/>
    <n v="2"/>
    <n v="2"/>
  </r>
  <r>
    <x v="1643"/>
    <s v="pcplstsh0121"/>
    <s v="PC Plst SH 0121"/>
    <n v="3"/>
    <s v="96 pc"/>
    <n v="3"/>
    <m/>
    <s v=""/>
    <m/>
    <s v=""/>
    <m/>
    <s v=""/>
    <m/>
    <s v=""/>
    <m/>
    <s v=""/>
    <n v="3"/>
    <n v="3"/>
    <n v="3"/>
    <n v="3"/>
  </r>
  <r>
    <x v="1644"/>
    <s v="pcplstsn7206"/>
    <s v="PC Plst SN 7206"/>
    <n v="3"/>
    <n v="96"/>
    <n v="3"/>
    <m/>
    <s v=""/>
    <m/>
    <s v=""/>
    <m/>
    <s v=""/>
    <m/>
    <s v=""/>
    <m/>
    <s v=""/>
    <n v="3"/>
    <n v="3"/>
    <n v="3"/>
    <n v="3"/>
  </r>
  <r>
    <x v="1645"/>
    <s v="pcplsttoplapbc05"/>
    <s v="PC Plst Topla PBC-05"/>
    <n v="6"/>
    <s v="20 ls"/>
    <n v="6"/>
    <m/>
    <s v=""/>
    <m/>
    <s v=""/>
    <m/>
    <s v=""/>
    <m/>
    <s v=""/>
    <m/>
    <s v=""/>
    <n v="6"/>
    <n v="6"/>
    <n v="6"/>
    <n v="6"/>
  </r>
  <r>
    <x v="1646"/>
    <s v="pcplsttt68006802kitty"/>
    <s v="PC Plst TT 6800-6802 kitty"/>
    <n v="4"/>
    <s v="96 pc"/>
    <n v="4"/>
    <m/>
    <s v=""/>
    <m/>
    <s v=""/>
    <m/>
    <s v=""/>
    <m/>
    <s v=""/>
    <m/>
    <s v=""/>
    <n v="4"/>
    <n v="4"/>
    <n v="4"/>
    <n v="4"/>
  </r>
  <r>
    <x v="1647"/>
    <s v="pcplsttt68006802thomas"/>
    <s v="PC Plst TT 6800-6802 Thomas"/>
    <n v="2"/>
    <s v="96 pc"/>
    <n v="2"/>
    <m/>
    <s v=""/>
    <m/>
    <s v=""/>
    <m/>
    <s v=""/>
    <m/>
    <s v=""/>
    <m/>
    <s v=""/>
    <n v="2"/>
    <n v="2"/>
    <n v="2"/>
    <n v="2"/>
  </r>
  <r>
    <x v="1648"/>
    <s v="pcplstwb20108"/>
    <s v="PC Plst WB-20108"/>
    <n v="1"/>
    <s v="96 pc"/>
    <n v="1"/>
    <m/>
    <s v=""/>
    <m/>
    <s v=""/>
    <m/>
    <s v=""/>
    <m/>
    <s v=""/>
    <m/>
    <s v=""/>
    <n v="1"/>
    <n v="1"/>
    <n v="1"/>
    <n v="1"/>
  </r>
  <r>
    <x v="1649"/>
    <s v="pcps002"/>
    <s v="Pc PS 002"/>
    <n v="4"/>
    <s v="120 pc"/>
    <n v="4"/>
    <m/>
    <s v=""/>
    <m/>
    <s v=""/>
    <m/>
    <s v=""/>
    <m/>
    <s v=""/>
    <m/>
    <s v=""/>
    <n v="4"/>
    <n v="4"/>
    <n v="4"/>
    <n v="4"/>
  </r>
  <r>
    <x v="1650"/>
    <s v="pcr64"/>
    <s v="PC r 64"/>
    <n v="4"/>
    <s v="216 pc"/>
    <n v="4"/>
    <m/>
    <s v=""/>
    <m/>
    <s v=""/>
    <m/>
    <s v=""/>
    <m/>
    <s v=""/>
    <m/>
    <s v=""/>
    <n v="4"/>
    <n v="4"/>
    <n v="4"/>
    <n v="4"/>
  </r>
  <r>
    <x v="1651"/>
    <s v="pcrest8833"/>
    <s v="Pc rest 8833"/>
    <n v="1"/>
    <s v="-"/>
    <n v="1"/>
    <m/>
    <s v=""/>
    <m/>
    <s v=""/>
    <m/>
    <s v=""/>
    <m/>
    <s v=""/>
    <m/>
    <s v=""/>
    <n v="1"/>
    <n v="1"/>
    <n v="1"/>
    <n v="1"/>
  </r>
  <r>
    <x v="1652"/>
    <s v="pcrest8906"/>
    <s v="Pc rest 8906"/>
    <n v="1"/>
    <s v="-"/>
    <n v="1"/>
    <m/>
    <s v=""/>
    <m/>
    <s v=""/>
    <m/>
    <s v=""/>
    <m/>
    <s v=""/>
    <m/>
    <s v=""/>
    <n v="1"/>
    <n v="1"/>
    <n v="1"/>
    <n v="1"/>
  </r>
  <r>
    <x v="1653"/>
    <s v="pcret1006"/>
    <s v="PC Ret 1006"/>
    <n v="14"/>
    <s v="432 pc"/>
    <n v="14"/>
    <m/>
    <s v=""/>
    <m/>
    <s v=""/>
    <m/>
    <s v=""/>
    <m/>
    <s v=""/>
    <m/>
    <s v=""/>
    <n v="14"/>
    <n v="14"/>
    <n v="14"/>
    <n v="14"/>
  </r>
  <r>
    <x v="1654"/>
    <s v="pcret1123"/>
    <s v="PC Ret 1123"/>
    <n v="1"/>
    <s v="18 ls"/>
    <n v="1"/>
    <m/>
    <s v=""/>
    <m/>
    <s v=""/>
    <m/>
    <s v=""/>
    <m/>
    <s v=""/>
    <m/>
    <s v=""/>
    <n v="1"/>
    <n v="1"/>
    <n v="1"/>
    <n v="1"/>
  </r>
  <r>
    <x v="1655"/>
    <s v="pcret192coffee"/>
    <s v="PC Ret 192 coffee"/>
    <n v="2"/>
    <s v="240 pc"/>
    <n v="2"/>
    <m/>
    <s v=""/>
    <m/>
    <s v=""/>
    <m/>
    <s v=""/>
    <m/>
    <s v=""/>
    <m/>
    <s v=""/>
    <n v="2"/>
    <n v="2"/>
    <n v="2"/>
    <n v="2"/>
  </r>
  <r>
    <x v="1656"/>
    <s v="pcret2ovalburunghantu"/>
    <s v="PC Ret 2 oval Burung Hantu"/>
    <n v="1"/>
    <s v="40 ls"/>
    <n v="1"/>
    <m/>
    <s v=""/>
    <m/>
    <s v=""/>
    <m/>
    <s v=""/>
    <m/>
    <s v=""/>
    <m/>
    <s v=""/>
    <n v="1"/>
    <n v="1"/>
    <n v="1"/>
    <n v="1"/>
  </r>
  <r>
    <x v="1657"/>
    <s v="pcret2m8126a"/>
    <s v="PC Ret 2M 8126A"/>
    <n v="1"/>
    <s v="168 pc"/>
    <n v="1"/>
    <m/>
    <s v=""/>
    <m/>
    <s v=""/>
    <m/>
    <s v=""/>
    <m/>
    <s v=""/>
    <m/>
    <s v=""/>
    <n v="1"/>
    <n v="1"/>
    <n v="1"/>
    <n v="1"/>
  </r>
  <r>
    <x v="1658"/>
    <s v="pcret2t8850"/>
    <s v="PC Ret 2T 8850"/>
    <n v="1"/>
    <s v="-"/>
    <n v="1"/>
    <m/>
    <s v=""/>
    <m/>
    <s v=""/>
    <m/>
    <s v=""/>
    <m/>
    <s v=""/>
    <m/>
    <s v=""/>
    <n v="1"/>
    <n v="1"/>
    <n v="1"/>
    <n v="1"/>
  </r>
  <r>
    <x v="1659"/>
    <s v="pcret337"/>
    <s v="PC Ret 337"/>
    <n v="2"/>
    <s v="-"/>
    <n v="2"/>
    <m/>
    <s v=""/>
    <m/>
    <s v=""/>
    <m/>
    <s v=""/>
    <m/>
    <s v=""/>
    <m/>
    <s v=""/>
    <n v="2"/>
    <n v="2"/>
    <n v="2"/>
    <n v="2"/>
  </r>
  <r>
    <x v="1660"/>
    <s v="pcret3478"/>
    <s v="PC Ret 3478"/>
    <n v="2"/>
    <s v="1200 pc"/>
    <n v="2"/>
    <m/>
    <s v=""/>
    <m/>
    <s v=""/>
    <m/>
    <s v=""/>
    <m/>
    <s v=""/>
    <m/>
    <s v=""/>
    <n v="2"/>
    <n v="2"/>
    <n v="2"/>
    <n v="2"/>
  </r>
  <r>
    <x v="1661"/>
    <s v="pcret5080"/>
    <s v="PC Ret 5080"/>
    <n v="1"/>
    <s v="216 PCS"/>
    <n v="1"/>
    <m/>
    <s v=""/>
    <m/>
    <s v=""/>
    <m/>
    <s v=""/>
    <m/>
    <s v=""/>
    <m/>
    <s v=""/>
    <n v="1"/>
    <n v="1"/>
    <n v="1"/>
    <n v="1"/>
  </r>
  <r>
    <x v="1662"/>
    <s v="pcret5198"/>
    <s v="PC Ret 5198"/>
    <n v="4"/>
    <s v="8 ls"/>
    <n v="4"/>
    <m/>
    <s v=""/>
    <m/>
    <s v=""/>
    <m/>
    <s v=""/>
    <m/>
    <s v=""/>
    <m/>
    <s v=""/>
    <n v="4"/>
    <n v="4"/>
    <n v="4"/>
    <n v="4"/>
  </r>
  <r>
    <x v="1663"/>
    <s v="pcret6658"/>
    <s v="PC Ret 6658"/>
    <n v="2"/>
    <s v="10 ls"/>
    <n v="2"/>
    <m/>
    <s v=""/>
    <m/>
    <s v=""/>
    <m/>
    <s v=""/>
    <m/>
    <s v=""/>
    <m/>
    <s v=""/>
    <n v="2"/>
    <n v="2"/>
    <n v="2"/>
    <n v="2"/>
  </r>
  <r>
    <x v="1664"/>
    <s v="pcret680668136808"/>
    <s v="PC Ret 6806 (6813)/ 6808"/>
    <n v="7"/>
    <s v="20 ls"/>
    <n v="7"/>
    <m/>
    <s v=""/>
    <m/>
    <s v=""/>
    <m/>
    <s v=""/>
    <m/>
    <s v=""/>
    <m/>
    <s v=""/>
    <n v="7"/>
    <n v="7"/>
    <n v="7"/>
    <n v="7"/>
  </r>
  <r>
    <x v="1665"/>
    <s v="pcret686"/>
    <s v="PC Ret 686"/>
    <n v="2"/>
    <s v="10 ls"/>
    <n v="2"/>
    <m/>
    <s v=""/>
    <m/>
    <s v=""/>
    <m/>
    <s v=""/>
    <m/>
    <s v=""/>
    <m/>
    <s v=""/>
    <n v="2"/>
    <n v="2"/>
    <n v="2"/>
    <n v="2"/>
  </r>
  <r>
    <x v="1666"/>
    <s v="pcret802280312"/>
    <s v="PC Ret 802(2)/ 8031(2)"/>
    <n v="2"/>
    <s v="18 ls"/>
    <n v="2"/>
    <m/>
    <s v=""/>
    <m/>
    <s v=""/>
    <m/>
    <s v=""/>
    <m/>
    <s v=""/>
    <m/>
    <s v=""/>
    <n v="2"/>
    <n v="2"/>
    <n v="2"/>
    <n v="2"/>
  </r>
  <r>
    <x v="1667"/>
    <s v="pcret81552ret81181"/>
    <s v="PC Ret 8155(2)/ Ret 8118 (1)"/>
    <n v="3"/>
    <n v="198"/>
    <n v="3"/>
    <m/>
    <s v=""/>
    <m/>
    <s v=""/>
    <m/>
    <s v=""/>
    <m/>
    <s v=""/>
    <m/>
    <s v=""/>
    <n v="3"/>
    <n v="3"/>
    <n v="3"/>
    <n v="3"/>
  </r>
  <r>
    <x v="1668"/>
    <s v="pcret8298"/>
    <s v="PC Ret 8298 "/>
    <n v="1"/>
    <s v="18 ls"/>
    <n v="1"/>
    <m/>
    <s v=""/>
    <m/>
    <s v=""/>
    <m/>
    <s v=""/>
    <m/>
    <s v=""/>
    <m/>
    <s v=""/>
    <n v="1"/>
    <n v="1"/>
    <n v="1"/>
    <n v="1"/>
  </r>
  <r>
    <x v="1669"/>
    <s v="pcret8360"/>
    <s v="PC Ret 8360"/>
    <n v="1"/>
    <s v="18 ls"/>
    <n v="1"/>
    <m/>
    <s v=""/>
    <m/>
    <s v=""/>
    <m/>
    <s v=""/>
    <m/>
    <s v=""/>
    <m/>
    <s v=""/>
    <n v="1"/>
    <n v="1"/>
    <n v="1"/>
    <n v="1"/>
  </r>
  <r>
    <x v="1670"/>
    <s v="pcret8963"/>
    <s v="PC Ret 8963"/>
    <n v="1"/>
    <s v="216 pc"/>
    <n v="1"/>
    <m/>
    <s v=""/>
    <m/>
    <s v=""/>
    <m/>
    <s v=""/>
    <m/>
    <s v=""/>
    <m/>
    <s v=""/>
    <n v="1"/>
    <n v="1"/>
    <n v="1"/>
    <n v="1"/>
  </r>
  <r>
    <x v="1671"/>
    <s v="pcret9066181"/>
    <s v="PC Ret 906 (6181)"/>
    <n v="7"/>
    <s v="20 ls"/>
    <n v="7"/>
    <m/>
    <s v=""/>
    <m/>
    <s v=""/>
    <m/>
    <s v=""/>
    <m/>
    <s v=""/>
    <m/>
    <s v=""/>
    <n v="7"/>
    <n v="7"/>
    <n v="7"/>
    <n v="7"/>
  </r>
  <r>
    <x v="1672"/>
    <s v="pcret908"/>
    <s v="PC Ret 908"/>
    <n v="17"/>
    <s v="20 ls"/>
    <n v="17"/>
    <m/>
    <s v=""/>
    <m/>
    <s v=""/>
    <m/>
    <s v=""/>
    <m/>
    <s v=""/>
    <m/>
    <s v=""/>
    <n v="17"/>
    <n v="17"/>
    <n v="17"/>
    <n v="17"/>
  </r>
  <r>
    <x v="1673"/>
    <s v="pcret9207strong"/>
    <s v="PC Ret 9207 Strong"/>
    <n v="2"/>
    <s v="20 ls"/>
    <n v="2"/>
    <m/>
    <s v=""/>
    <m/>
    <s v=""/>
    <m/>
    <s v=""/>
    <m/>
    <s v=""/>
    <m/>
    <s v=""/>
    <n v="2"/>
    <n v="2"/>
    <n v="2"/>
    <n v="2"/>
  </r>
  <r>
    <x v="1674"/>
    <s v="pcret9308"/>
    <s v="PC Ret 9308"/>
    <n v="1"/>
    <s v="15 ls"/>
    <n v="1"/>
    <m/>
    <s v=""/>
    <m/>
    <s v=""/>
    <m/>
    <s v=""/>
    <m/>
    <s v=""/>
    <m/>
    <s v=""/>
    <n v="1"/>
    <n v="1"/>
    <n v="1"/>
    <n v="1"/>
  </r>
  <r>
    <x v="1675"/>
    <s v="pcretbd18026"/>
    <s v="Pc Ret BD 180-26"/>
    <n v="1"/>
    <s v="180 PCS"/>
    <n v="1"/>
    <m/>
    <s v=""/>
    <m/>
    <s v=""/>
    <m/>
    <s v=""/>
    <m/>
    <s v=""/>
    <m/>
    <s v=""/>
    <n v="1"/>
    <n v="1"/>
    <n v="1"/>
    <n v="1"/>
  </r>
  <r>
    <x v="1676"/>
    <s v="pcretbeiledog888118882restleting3"/>
    <s v="PC Ret Beile Dog 8881(1)/ 8882 restleting(3)"/>
    <n v="4"/>
    <s v="20 ls"/>
    <n v="4"/>
    <m/>
    <s v=""/>
    <m/>
    <s v=""/>
    <m/>
    <s v=""/>
    <m/>
    <s v=""/>
    <m/>
    <s v=""/>
    <n v="4"/>
    <n v="4"/>
    <n v="4"/>
    <n v="4"/>
  </r>
  <r>
    <x v="1677"/>
    <s v="pcretcoolzone8848"/>
    <s v="PC Ret Cool Zone 8848"/>
    <n v="4"/>
    <s v="16 ls"/>
    <n v="4"/>
    <m/>
    <s v=""/>
    <m/>
    <s v=""/>
    <m/>
    <s v=""/>
    <m/>
    <s v=""/>
    <m/>
    <s v=""/>
    <n v="4"/>
    <n v="4"/>
    <n v="4"/>
    <n v="4"/>
  </r>
  <r>
    <x v="1678"/>
    <s v="pcretcq9052"/>
    <s v="PC Ret CQ9-052"/>
    <n v="1"/>
    <s v="198 pc"/>
    <n v="1"/>
    <m/>
    <s v=""/>
    <m/>
    <s v=""/>
    <m/>
    <s v=""/>
    <m/>
    <s v=""/>
    <m/>
    <s v=""/>
    <n v="1"/>
    <n v="1"/>
    <n v="1"/>
    <n v="1"/>
  </r>
  <r>
    <x v="1679"/>
    <s v="pcretdm6210"/>
    <s v="PC Ret DM 6210"/>
    <n v="1"/>
    <s v="180 pc"/>
    <n v="1"/>
    <m/>
    <s v=""/>
    <m/>
    <s v=""/>
    <m/>
    <s v=""/>
    <m/>
    <s v=""/>
    <m/>
    <s v=""/>
    <n v="1"/>
    <n v="1"/>
    <n v="1"/>
    <n v="1"/>
  </r>
  <r>
    <x v="1680"/>
    <s v="pcrethjd4167"/>
    <s v="PC Ret Hj D 4167"/>
    <n v="4"/>
    <s v="192 pc"/>
    <n v="3"/>
    <n v="3"/>
    <n v="-1"/>
    <m/>
    <s v=""/>
    <m/>
    <s v=""/>
    <m/>
    <s v=""/>
    <m/>
    <s v=""/>
    <n v="3"/>
    <n v="3"/>
    <n v="3"/>
    <n v="3"/>
  </r>
  <r>
    <x v="1681"/>
    <s v="pcretimitasi385"/>
    <s v="PC Ret Imitasi 385"/>
    <n v="3"/>
    <s v="27 ls"/>
    <n v="2"/>
    <n v="2"/>
    <n v="-1"/>
    <m/>
    <s v=""/>
    <m/>
    <s v=""/>
    <m/>
    <s v=""/>
    <m/>
    <s v=""/>
    <n v="2"/>
    <n v="2"/>
    <n v="2"/>
    <n v="2"/>
  </r>
  <r>
    <x v="1682"/>
    <s v="pcretimitasidisneymblben10bonekanarutobrbstroberyspider"/>
    <s v="PC Ret Imitasi Disney Mbl/ Ben-10/ Boneka/ Naruto/ Brb/ Strobery/ Spider"/>
    <n v="10"/>
    <s v="60 ls"/>
    <n v="10"/>
    <m/>
    <s v=""/>
    <m/>
    <s v=""/>
    <m/>
    <s v=""/>
    <m/>
    <s v=""/>
    <m/>
    <s v=""/>
    <n v="10"/>
    <n v="10"/>
    <n v="10"/>
    <n v="10"/>
  </r>
  <r>
    <x v="1683"/>
    <s v="pcretjx5626mm"/>
    <s v="PC Ret JX-5626 MM"/>
    <n v="4"/>
    <s v="360 pc"/>
    <n v="4"/>
    <m/>
    <s v=""/>
    <m/>
    <s v=""/>
    <m/>
    <s v=""/>
    <m/>
    <s v=""/>
    <m/>
    <s v=""/>
    <n v="4"/>
    <n v="4"/>
    <n v="4"/>
    <n v="4"/>
  </r>
  <r>
    <x v="1684"/>
    <s v="pcretjx93007"/>
    <s v="PC Ret JX-93007"/>
    <n v="1"/>
    <s v="144 pc"/>
    <n v="1"/>
    <m/>
    <s v=""/>
    <m/>
    <s v=""/>
    <m/>
    <s v=""/>
    <m/>
    <s v=""/>
    <m/>
    <s v=""/>
    <n v="1"/>
    <n v="1"/>
    <n v="1"/>
    <n v="1"/>
  </r>
  <r>
    <x v="1685"/>
    <s v="pcretkain1245fr1131751"/>
    <s v="PC Ret Kain 1245 FR(11)/ 3175(1)"/>
    <n v="12"/>
    <s v="160 pc"/>
    <n v="12"/>
    <m/>
    <s v=""/>
    <m/>
    <s v=""/>
    <m/>
    <s v=""/>
    <m/>
    <s v=""/>
    <m/>
    <s v=""/>
    <n v="12"/>
    <n v="12"/>
    <n v="12"/>
    <n v="12"/>
  </r>
  <r>
    <x v="1686"/>
    <s v="pcretkainxd3308fr"/>
    <s v="PC Ret Kain XD 3308 FR"/>
    <n v="11"/>
    <s v="160 pc"/>
    <n v="11"/>
    <m/>
    <s v=""/>
    <m/>
    <s v=""/>
    <m/>
    <s v=""/>
    <m/>
    <s v=""/>
    <m/>
    <s v=""/>
    <n v="11"/>
    <n v="11"/>
    <n v="11"/>
    <n v="11"/>
  </r>
  <r>
    <x v="1687"/>
    <s v="pcretky1114"/>
    <s v="PC Ret Ky 1114"/>
    <n v="9"/>
    <s v="144 pc"/>
    <n v="9"/>
    <m/>
    <s v=""/>
    <m/>
    <s v=""/>
    <m/>
    <s v=""/>
    <m/>
    <s v=""/>
    <m/>
    <s v=""/>
    <n v="9"/>
    <n v="9"/>
    <n v="9"/>
    <n v="9"/>
  </r>
  <r>
    <x v="1688"/>
    <s v="pcretky1123"/>
    <s v="PC Ret Ky 1123"/>
    <n v="3"/>
    <s v="144 pc"/>
    <n v="3"/>
    <m/>
    <s v=""/>
    <m/>
    <s v=""/>
    <m/>
    <s v=""/>
    <m/>
    <s v=""/>
    <m/>
    <s v=""/>
    <n v="3"/>
    <n v="3"/>
    <n v="3"/>
    <n v="3"/>
  </r>
  <r>
    <x v="1689"/>
    <s v="pcretky1194"/>
    <s v="PC Ret Ky 1194"/>
    <n v="5"/>
    <s v="144 pc"/>
    <n v="5"/>
    <m/>
    <s v=""/>
    <m/>
    <s v=""/>
    <m/>
    <s v=""/>
    <m/>
    <s v=""/>
    <m/>
    <s v=""/>
    <n v="5"/>
    <n v="5"/>
    <n v="5"/>
    <n v="5"/>
  </r>
  <r>
    <x v="1690"/>
    <s v="pcretky1196"/>
    <s v="PC Ret Ky 1196"/>
    <n v="15"/>
    <s v="144 pc"/>
    <n v="15"/>
    <m/>
    <s v=""/>
    <m/>
    <s v=""/>
    <m/>
    <s v=""/>
    <m/>
    <s v=""/>
    <m/>
    <s v=""/>
    <n v="15"/>
    <n v="15"/>
    <n v="15"/>
    <n v="15"/>
  </r>
  <r>
    <x v="1691"/>
    <s v="pcretky1202"/>
    <s v="PC Ret Ky 1202"/>
    <n v="3"/>
    <s v="144 PCS"/>
    <n v="3"/>
    <m/>
    <s v=""/>
    <m/>
    <s v=""/>
    <m/>
    <s v=""/>
    <m/>
    <s v=""/>
    <m/>
    <s v=""/>
    <n v="3"/>
    <n v="3"/>
    <n v="3"/>
    <n v="3"/>
  </r>
  <r>
    <x v="1692"/>
    <s v="pcretky1203"/>
    <s v="PC Ret Ky 1203"/>
    <n v="3"/>
    <s v="144 PCS"/>
    <n v="3"/>
    <m/>
    <s v=""/>
    <m/>
    <s v=""/>
    <m/>
    <s v=""/>
    <m/>
    <s v=""/>
    <m/>
    <s v=""/>
    <n v="3"/>
    <n v="3"/>
    <n v="3"/>
    <n v="3"/>
  </r>
  <r>
    <x v="1693"/>
    <s v="pcretky6159"/>
    <s v="PC Ret Ky 6159"/>
    <n v="9"/>
    <s v="144 pc"/>
    <n v="9"/>
    <m/>
    <s v=""/>
    <m/>
    <s v=""/>
    <m/>
    <s v=""/>
    <m/>
    <s v=""/>
    <m/>
    <s v=""/>
    <n v="9"/>
    <n v="9"/>
    <n v="9"/>
    <n v="9"/>
  </r>
  <r>
    <x v="1694"/>
    <s v="pcretky6173"/>
    <s v="PC Ret Ky 6173"/>
    <n v="8"/>
    <s v="144 pc"/>
    <n v="8"/>
    <m/>
    <s v=""/>
    <m/>
    <s v=""/>
    <m/>
    <s v=""/>
    <m/>
    <s v=""/>
    <m/>
    <s v=""/>
    <n v="8"/>
    <n v="8"/>
    <n v="8"/>
    <n v="8"/>
  </r>
  <r>
    <x v="1695"/>
    <s v="pcretky6186"/>
    <s v="PC Ret Ky 6186"/>
    <n v="2"/>
    <s v="144 pc"/>
    <n v="2"/>
    <m/>
    <s v=""/>
    <m/>
    <s v=""/>
    <m/>
    <s v=""/>
    <m/>
    <s v=""/>
    <m/>
    <s v=""/>
    <n v="2"/>
    <n v="2"/>
    <n v="2"/>
    <n v="2"/>
  </r>
  <r>
    <x v="1696"/>
    <s v="pcretky6197"/>
    <s v="PC Ret Ky 6197"/>
    <n v="10"/>
    <s v="144 pc"/>
    <n v="10"/>
    <m/>
    <s v=""/>
    <m/>
    <s v=""/>
    <m/>
    <s v=""/>
    <m/>
    <s v=""/>
    <m/>
    <s v=""/>
    <n v="10"/>
    <n v="10"/>
    <n v="10"/>
    <n v="10"/>
  </r>
  <r>
    <x v="1697"/>
    <s v="pcretky6203562141"/>
    <s v="PC Ret Ky 6203(5)/ 6214 (1)"/>
    <n v="6"/>
    <s v="144 PCS"/>
    <n v="6"/>
    <m/>
    <s v=""/>
    <m/>
    <s v=""/>
    <m/>
    <s v=""/>
    <m/>
    <s v=""/>
    <m/>
    <s v=""/>
    <n v="6"/>
    <n v="6"/>
    <n v="6"/>
    <n v="6"/>
  </r>
  <r>
    <x v="1698"/>
    <s v="pcretkya6201"/>
    <s v="PC Ret Ky A 6201"/>
    <n v="3"/>
    <s v="144 PCS"/>
    <n v="3"/>
    <m/>
    <s v=""/>
    <m/>
    <s v=""/>
    <m/>
    <s v=""/>
    <m/>
    <s v=""/>
    <m/>
    <s v=""/>
    <n v="3"/>
    <n v="3"/>
    <n v="3"/>
    <n v="3"/>
  </r>
  <r>
    <x v="1699"/>
    <s v="pcretoval2bunga"/>
    <s v="PC Ret oval 2 Bunga"/>
    <n v="2"/>
    <s v="40 ls"/>
    <n v="2"/>
    <m/>
    <s v=""/>
    <m/>
    <s v=""/>
    <m/>
    <s v=""/>
    <m/>
    <s v=""/>
    <m/>
    <s v=""/>
    <n v="2"/>
    <n v="2"/>
    <n v="2"/>
    <n v="2"/>
  </r>
  <r>
    <x v="1700"/>
    <s v="pcretsf1508pita30"/>
    <s v="PC Ret SF 1508 pita (30)"/>
    <n v="2"/>
    <s v="270 pc"/>
    <n v="2"/>
    <m/>
    <s v=""/>
    <m/>
    <s v=""/>
    <m/>
    <s v=""/>
    <m/>
    <s v=""/>
    <m/>
    <s v=""/>
    <n v="2"/>
    <n v="2"/>
    <n v="2"/>
    <n v="2"/>
  </r>
  <r>
    <x v="1701"/>
    <s v="pcretsf5477"/>
    <s v="PC Ret SF 54 77"/>
    <n v="14"/>
    <s v="100 ls"/>
    <n v="14"/>
    <m/>
    <s v=""/>
    <m/>
    <s v=""/>
    <m/>
    <s v=""/>
    <m/>
    <s v=""/>
    <m/>
    <s v=""/>
    <n v="14"/>
    <n v="14"/>
    <n v="14"/>
    <n v="14"/>
  </r>
  <r>
    <x v="1702"/>
    <s v="pcretsgp2"/>
    <s v="PC Ret SGp 2"/>
    <n v="2"/>
    <s v="50 ls"/>
    <n v="2"/>
    <m/>
    <s v=""/>
    <m/>
    <s v=""/>
    <m/>
    <s v=""/>
    <m/>
    <s v=""/>
    <m/>
    <s v=""/>
    <n v="2"/>
    <n v="2"/>
    <n v="2"/>
    <n v="2"/>
  </r>
  <r>
    <x v="1703"/>
    <s v="pcretsh7256jaring"/>
    <s v="PC Ret SH 7256/ jaring"/>
    <n v="3"/>
    <n v="288"/>
    <n v="3"/>
    <m/>
    <s v=""/>
    <m/>
    <s v=""/>
    <m/>
    <s v=""/>
    <m/>
    <s v=""/>
    <m/>
    <s v=""/>
    <n v="3"/>
    <n v="3"/>
    <n v="3"/>
    <n v="3"/>
  </r>
  <r>
    <x v="1704"/>
    <s v="pcretstrongmoshi"/>
    <s v="PC Ret Strong moshi"/>
    <n v="1"/>
    <s v="33 ls"/>
    <n v="1"/>
    <m/>
    <s v=""/>
    <m/>
    <s v=""/>
    <m/>
    <s v=""/>
    <m/>
    <s v=""/>
    <m/>
    <s v=""/>
    <n v="1"/>
    <n v="1"/>
    <n v="1"/>
    <n v="1"/>
  </r>
  <r>
    <x v="1705"/>
    <s v="pcrettz1179"/>
    <s v="PC Ret TZ 1179"/>
    <n v="2"/>
    <s v="432 pc"/>
    <n v="2"/>
    <m/>
    <s v=""/>
    <m/>
    <s v=""/>
    <m/>
    <s v=""/>
    <m/>
    <s v=""/>
    <m/>
    <s v=""/>
    <n v="2"/>
    <n v="2"/>
    <n v="2"/>
    <n v="2"/>
  </r>
  <r>
    <x v="1706"/>
    <s v="pcretxd3305k"/>
    <s v="PC Ret XD 3305K"/>
    <n v="3"/>
    <n v="240"/>
    <n v="3"/>
    <m/>
    <s v=""/>
    <m/>
    <s v=""/>
    <m/>
    <s v=""/>
    <m/>
    <s v=""/>
    <m/>
    <s v=""/>
    <n v="3"/>
    <n v="3"/>
    <n v="3"/>
    <n v="3"/>
  </r>
  <r>
    <x v="1707"/>
    <s v="pcretxs29nlolgarisblack"/>
    <s v="PC Ret XS 29N LoL garis black"/>
    <n v="37"/>
    <n v="144"/>
    <n v="37"/>
    <m/>
    <s v=""/>
    <m/>
    <s v=""/>
    <m/>
    <s v=""/>
    <m/>
    <s v=""/>
    <m/>
    <s v=""/>
    <n v="37"/>
    <n v="37"/>
    <n v="37"/>
    <n v="37"/>
  </r>
  <r>
    <x v="1708"/>
    <s v="pcretzhili8952"/>
    <s v="PC Ret Zhili 8952"/>
    <n v="1"/>
    <s v="216 pc"/>
    <n v="1"/>
    <m/>
    <s v=""/>
    <m/>
    <s v=""/>
    <m/>
    <s v=""/>
    <m/>
    <s v=""/>
    <m/>
    <s v=""/>
    <n v="1"/>
    <n v="1"/>
    <n v="1"/>
    <n v="1"/>
  </r>
  <r>
    <x v="1709"/>
    <s v="pcsandalkm16bk"/>
    <s v="PC Sandal km 16 Bk"/>
    <n v="2"/>
    <s v="144 pc"/>
    <n v="2"/>
    <m/>
    <s v=""/>
    <m/>
    <s v=""/>
    <m/>
    <s v=""/>
    <m/>
    <s v=""/>
    <m/>
    <s v=""/>
    <n v="2"/>
    <n v="2"/>
    <n v="2"/>
    <n v="2"/>
  </r>
  <r>
    <x v="1710"/>
    <s v="pcset8015a008"/>
    <s v="PC Set 8015 (A-008)"/>
    <n v="7"/>
    <s v="360 pc"/>
    <n v="7"/>
    <m/>
    <s v=""/>
    <m/>
    <s v=""/>
    <m/>
    <s v=""/>
    <m/>
    <s v=""/>
    <m/>
    <s v=""/>
    <n v="7"/>
    <n v="7"/>
    <n v="7"/>
    <n v="7"/>
  </r>
  <r>
    <x v="1711"/>
    <s v="pcspoonm.mouse"/>
    <s v="PC Spoon M. Mouse"/>
    <n v="14"/>
    <s v="24 ls"/>
    <n v="14"/>
    <m/>
    <s v=""/>
    <m/>
    <s v=""/>
    <m/>
    <s v=""/>
    <m/>
    <s v=""/>
    <m/>
    <s v=""/>
    <n v="14"/>
    <n v="14"/>
    <n v="14"/>
    <n v="14"/>
  </r>
  <r>
    <x v="1712"/>
    <s v="pcsusunsaka2susun"/>
    <s v="PC Susun Saka 2 susun"/>
    <n v="14"/>
    <s v="20 ls"/>
    <n v="14"/>
    <m/>
    <s v=""/>
    <m/>
    <s v=""/>
    <m/>
    <s v=""/>
    <m/>
    <s v=""/>
    <m/>
    <s v=""/>
    <n v="14"/>
    <n v="14"/>
    <n v="14"/>
    <n v="14"/>
  </r>
  <r>
    <x v="1713"/>
    <s v="pcsusunsikafir"/>
    <s v="PC Susun Sika FIR"/>
    <n v="11"/>
    <s v="16 ls"/>
    <n v="1"/>
    <n v="1"/>
    <n v="-10"/>
    <m/>
    <s v=""/>
    <m/>
    <s v=""/>
    <m/>
    <s v=""/>
    <m/>
    <s v=""/>
    <n v="1"/>
    <n v="1"/>
    <n v="1"/>
    <n v="1"/>
  </r>
  <r>
    <x v="1714"/>
    <s v="pcteslats777"/>
    <s v="PC Tesla TS 777"/>
    <n v="7"/>
    <s v="24 ls"/>
    <n v="7"/>
    <m/>
    <s v=""/>
    <m/>
    <s v=""/>
    <m/>
    <s v=""/>
    <m/>
    <s v=""/>
    <m/>
    <s v=""/>
    <n v="7"/>
    <n v="7"/>
    <n v="7"/>
    <n v="7"/>
  </r>
  <r>
    <x v="1715"/>
    <s v="pctopla2879b"/>
    <s v="Pc Topla 2879 B"/>
    <n v="8"/>
    <s v="192 PCS"/>
    <n v="8"/>
    <m/>
    <s v=""/>
    <m/>
    <s v=""/>
    <m/>
    <s v=""/>
    <m/>
    <s v=""/>
    <m/>
    <s v=""/>
    <n v="8"/>
    <n v="8"/>
    <n v="8"/>
    <n v="8"/>
  </r>
  <r>
    <x v="1716"/>
    <s v="pctoplapl05"/>
    <s v="PC Topla PL 05"/>
    <n v="4"/>
    <s v="240 ls"/>
    <n v="4"/>
    <m/>
    <s v=""/>
    <m/>
    <s v=""/>
    <m/>
    <s v=""/>
    <m/>
    <s v=""/>
    <m/>
    <s v=""/>
    <n v="4"/>
    <n v="4"/>
    <n v="4"/>
    <n v="4"/>
  </r>
  <r>
    <x v="1717"/>
    <s v="pcwlt9905"/>
    <s v="PC WLT 9905 "/>
    <n v="3"/>
    <s v="24 ls"/>
    <n v="3"/>
    <m/>
    <s v=""/>
    <m/>
    <s v=""/>
    <m/>
    <s v=""/>
    <m/>
    <s v=""/>
    <m/>
    <s v=""/>
    <n v="3"/>
    <n v="3"/>
    <n v="3"/>
    <n v="3"/>
  </r>
  <r>
    <x v="1718"/>
    <s v="pcwlt9906"/>
    <s v="PC WLT 9906 "/>
    <n v="12"/>
    <s v="288 pc"/>
    <n v="12"/>
    <m/>
    <s v=""/>
    <m/>
    <s v=""/>
    <m/>
    <s v=""/>
    <m/>
    <s v=""/>
    <m/>
    <s v=""/>
    <n v="12"/>
    <n v="12"/>
    <n v="12"/>
    <n v="12"/>
  </r>
  <r>
    <x v="1719"/>
    <s v="pcwlt9907"/>
    <s v="PC WLT 9907"/>
    <n v="4"/>
    <s v="288 pc"/>
    <n v="4"/>
    <m/>
    <s v=""/>
    <m/>
    <s v=""/>
    <m/>
    <s v=""/>
    <m/>
    <s v=""/>
    <m/>
    <s v=""/>
    <n v="4"/>
    <n v="4"/>
    <n v="4"/>
    <n v="4"/>
  </r>
  <r>
    <x v="1720"/>
    <s v="pcwlt9908"/>
    <s v="PC WLT 9908"/>
    <n v="7"/>
    <s v="288 pc"/>
    <n v="7"/>
    <m/>
    <s v=""/>
    <m/>
    <s v=""/>
    <m/>
    <s v=""/>
    <m/>
    <s v=""/>
    <m/>
    <s v=""/>
    <n v="7"/>
    <n v="7"/>
    <n v="7"/>
    <n v="7"/>
  </r>
  <r>
    <x v="1721"/>
    <s v="pcwlt9909"/>
    <s v="PC WLT 9909"/>
    <n v="12"/>
    <s v="24 ls"/>
    <n v="12"/>
    <m/>
    <s v=""/>
    <m/>
    <s v=""/>
    <m/>
    <s v=""/>
    <m/>
    <s v=""/>
    <m/>
    <s v=""/>
    <n v="12"/>
    <n v="12"/>
    <n v="12"/>
    <n v="12"/>
  </r>
  <r>
    <x v="1722"/>
    <s v="pcwlt9910"/>
    <s v="PC WLT 9910"/>
    <n v="3"/>
    <s v="24 ls"/>
    <n v="3"/>
    <m/>
    <s v=""/>
    <m/>
    <s v=""/>
    <m/>
    <s v=""/>
    <m/>
    <s v=""/>
    <m/>
    <s v=""/>
    <n v="3"/>
    <n v="3"/>
    <n v="3"/>
    <n v="3"/>
  </r>
  <r>
    <x v="1723"/>
    <s v="pcxm7222hk"/>
    <s v="PC XM 7222 Hk"/>
    <n v="6"/>
    <s v="192 pc"/>
    <n v="6"/>
    <m/>
    <s v=""/>
    <m/>
    <s v=""/>
    <m/>
    <s v=""/>
    <m/>
    <s v=""/>
    <m/>
    <s v=""/>
    <n v="6"/>
    <n v="6"/>
    <n v="6"/>
    <n v="6"/>
  </r>
  <r>
    <x v="1724"/>
    <s v="pcxmd222fr"/>
    <s v="PC XM D222 FR"/>
    <n v="6"/>
    <s v="192 pc"/>
    <n v="6"/>
    <m/>
    <s v=""/>
    <m/>
    <s v=""/>
    <m/>
    <s v=""/>
    <m/>
    <s v=""/>
    <m/>
    <s v=""/>
    <n v="6"/>
    <n v="6"/>
    <n v="6"/>
    <n v="6"/>
  </r>
  <r>
    <x v="1725"/>
    <s v="pcstationeryset8801kantongblk"/>
    <s v="PC/ Stationery set 8801 kantong blk"/>
    <n v="10"/>
    <s v="600 pc"/>
    <n v="10"/>
    <m/>
    <s v=""/>
    <m/>
    <s v=""/>
    <m/>
    <s v=""/>
    <m/>
    <s v=""/>
    <m/>
    <s v=""/>
    <n v="10"/>
    <n v="10"/>
    <n v="10"/>
    <n v="10"/>
  </r>
  <r>
    <x v="1726"/>
    <s v="pcstationerytpset2233blk"/>
    <s v="PC/ Stationery Tp set 2233 Blk"/>
    <n v="5"/>
    <s v="480 pc"/>
    <n v="5"/>
    <m/>
    <s v=""/>
    <m/>
    <s v=""/>
    <m/>
    <s v=""/>
    <m/>
    <s v=""/>
    <m/>
    <s v=""/>
    <n v="5"/>
    <n v="5"/>
    <n v="5"/>
    <n v="5"/>
  </r>
  <r>
    <x v="1727"/>
    <s v="pembataslleafnariko690"/>
    <s v="Pembatas/ L Leaf Nariko 690"/>
    <n v="10"/>
    <s v="800 pc"/>
    <n v="10"/>
    <m/>
    <s v=""/>
    <m/>
    <s v=""/>
    <m/>
    <s v=""/>
    <m/>
    <s v=""/>
    <m/>
    <s v=""/>
    <n v="10"/>
    <n v="10"/>
    <n v="10"/>
    <n v="10"/>
  </r>
  <r>
    <x v="1728"/>
    <s v="penstandjx3811"/>
    <s v="Pen Stand JX 3811"/>
    <n v="1"/>
    <s v="144 pc"/>
    <n v="1"/>
    <m/>
    <s v=""/>
    <m/>
    <s v=""/>
    <m/>
    <s v=""/>
    <m/>
    <s v=""/>
    <m/>
    <s v=""/>
    <n v="1"/>
    <n v="1"/>
    <n v="1"/>
    <n v="1"/>
  </r>
  <r>
    <x v="1729"/>
    <s v="penghapuswbclearbesar"/>
    <s v="Penghapus W/B clear Besar"/>
    <n v="3"/>
    <s v="48 LSN"/>
    <n v="2"/>
    <m/>
    <s v=""/>
    <n v="2"/>
    <n v="-1"/>
    <m/>
    <s v=""/>
    <m/>
    <s v=""/>
    <m/>
    <s v=""/>
    <n v="3"/>
    <n v="2"/>
    <n v="2"/>
    <n v="2"/>
  </r>
  <r>
    <x v="1730"/>
    <s v="penghapuswbenter802k"/>
    <s v="Penghapus W/B Enter 802 k"/>
    <n v="3"/>
    <s v="60 LSN"/>
    <n v="2"/>
    <m/>
    <s v=""/>
    <n v="2"/>
    <n v="-1"/>
    <m/>
    <s v=""/>
    <m/>
    <s v=""/>
    <m/>
    <s v=""/>
    <n v="3"/>
    <n v="2"/>
    <n v="2"/>
    <n v="2"/>
  </r>
  <r>
    <x v="1731"/>
    <s v="penghapuswbenter803b"/>
    <s v="Penghapus W/B Enter 803 B"/>
    <n v="3"/>
    <s v="48 LSN"/>
    <n v="2"/>
    <m/>
    <s v=""/>
    <n v="2"/>
    <n v="-1"/>
    <m/>
    <s v=""/>
    <m/>
    <s v=""/>
    <m/>
    <s v=""/>
    <n v="3"/>
    <n v="2"/>
    <n v="2"/>
    <n v="2"/>
  </r>
  <r>
    <x v="1732"/>
    <s v="penghapuswbenterkecil823"/>
    <s v="Penghapus W/B Enter Kecil 823"/>
    <n v="1"/>
    <s v="60 LSN"/>
    <n v="1"/>
    <m/>
    <s v=""/>
    <m/>
    <s v=""/>
    <m/>
    <s v=""/>
    <m/>
    <s v=""/>
    <m/>
    <s v=""/>
    <n v="1"/>
    <n v="1"/>
    <n v="1"/>
    <n v="1"/>
  </r>
  <r>
    <x v="1733"/>
    <s v="penghapuswbkenjoylubangk"/>
    <s v="Penghapus W/B Kenjoy lubang K"/>
    <n v="2"/>
    <s v="60 ls"/>
    <n v="2"/>
    <m/>
    <s v=""/>
    <m/>
    <s v=""/>
    <m/>
    <s v=""/>
    <m/>
    <s v=""/>
    <m/>
    <s v=""/>
    <n v="2"/>
    <n v="2"/>
    <n v="2"/>
    <n v="2"/>
  </r>
  <r>
    <x v="1734"/>
    <s v="pensilsbs1set"/>
    <s v="Pensil (SBS) 1 Set"/>
    <n v="3"/>
    <s v="3600pc"/>
    <n v="3"/>
    <m/>
    <s v=""/>
    <m/>
    <s v=""/>
    <m/>
    <s v=""/>
    <m/>
    <s v=""/>
    <m/>
    <s v=""/>
    <n v="3"/>
    <n v="3"/>
    <n v="3"/>
    <n v="3"/>
  </r>
  <r>
    <x v="1735"/>
    <s v="pensil+kuasstaedler256261"/>
    <s v="Pensil + Kuas Staedler 256-261"/>
    <n v="2"/>
    <s v="7 1/2 grs"/>
    <n v="2"/>
    <m/>
    <s v=""/>
    <m/>
    <s v=""/>
    <m/>
    <s v=""/>
    <m/>
    <s v=""/>
    <m/>
    <s v=""/>
    <n v="2"/>
    <n v="2"/>
    <n v="2"/>
    <n v="2"/>
  </r>
  <r>
    <x v="1736"/>
    <s v="pensil+stip378mobil36"/>
    <s v="Pensil + Stip 378 mobil (36)"/>
    <n v="2"/>
    <s v="24 box"/>
    <n v="2"/>
    <m/>
    <s v=""/>
    <m/>
    <s v=""/>
    <m/>
    <s v=""/>
    <m/>
    <s v=""/>
    <m/>
    <s v=""/>
    <n v="2"/>
    <n v="2"/>
    <n v="2"/>
    <n v="2"/>
  </r>
  <r>
    <x v="1737"/>
    <s v="pensil+stip5221ninja"/>
    <s v="Pensil + Stip 5221 Ninja"/>
    <n v="1"/>
    <s v="23 box"/>
    <n v="1"/>
    <m/>
    <s v=""/>
    <m/>
    <s v=""/>
    <m/>
    <s v=""/>
    <m/>
    <s v=""/>
    <m/>
    <s v=""/>
    <n v="1"/>
    <n v="1"/>
    <n v="1"/>
    <n v="1"/>
  </r>
  <r>
    <x v="1738"/>
    <s v="pensil+stip5221ninja"/>
    <s v="Pensil + Stip 5221 Ninja"/>
    <n v="1"/>
    <s v="20 box"/>
    <n v="1"/>
    <m/>
    <s v=""/>
    <m/>
    <s v=""/>
    <m/>
    <s v=""/>
    <m/>
    <s v=""/>
    <m/>
    <s v=""/>
    <n v="1"/>
    <n v="1"/>
    <n v="1"/>
    <n v="1"/>
  </r>
  <r>
    <x v="1739"/>
    <s v="pensil+stipboneka552036"/>
    <s v="Pensil + Stip Boneka 5520 (36)"/>
    <n v="1"/>
    <s v="27 box"/>
    <n v="1"/>
    <m/>
    <s v=""/>
    <m/>
    <s v=""/>
    <m/>
    <s v=""/>
    <m/>
    <s v=""/>
    <m/>
    <s v=""/>
    <n v="1"/>
    <n v="1"/>
    <n v="1"/>
    <n v="1"/>
  </r>
  <r>
    <x v="1740"/>
    <s v="pensil+stipklgkb14730"/>
    <s v="Pensil + Stip Klg KB-147 (30)"/>
    <n v="5"/>
    <s v="96 tabung"/>
    <n v="5"/>
    <m/>
    <s v=""/>
    <m/>
    <s v=""/>
    <m/>
    <s v=""/>
    <m/>
    <s v=""/>
    <m/>
    <s v=""/>
    <n v="5"/>
    <n v="5"/>
    <n v="5"/>
    <n v="5"/>
  </r>
  <r>
    <x v="1741"/>
    <s v="pensil+stipklgkb148"/>
    <s v="Pensil + Stip Klg KB-148"/>
    <n v="4"/>
    <s v="96 tabung"/>
    <n v="4"/>
    <m/>
    <s v=""/>
    <m/>
    <s v=""/>
    <m/>
    <s v=""/>
    <m/>
    <s v=""/>
    <m/>
    <s v=""/>
    <n v="4"/>
    <n v="4"/>
    <n v="4"/>
    <n v="4"/>
  </r>
  <r>
    <x v="1742"/>
    <s v="pensil+stipkodok033"/>
    <s v="Pensil + Stip Kodok 033"/>
    <n v="1"/>
    <s v="19 box"/>
    <n v="1"/>
    <m/>
    <s v=""/>
    <m/>
    <s v=""/>
    <m/>
    <s v=""/>
    <m/>
    <s v=""/>
    <m/>
    <s v=""/>
    <n v="1"/>
    <n v="1"/>
    <n v="1"/>
    <n v="1"/>
  </r>
  <r>
    <x v="1743"/>
    <s v="pensil2bfancy368seri"/>
    <s v="Pensil 2B Fancy (36) 8 Seri"/>
    <n v="1"/>
    <s v="80 pk"/>
    <n v="1"/>
    <m/>
    <s v=""/>
    <m/>
    <s v=""/>
    <m/>
    <s v=""/>
    <m/>
    <s v=""/>
    <m/>
    <s v=""/>
    <n v="1"/>
    <n v="1"/>
    <n v="1"/>
    <n v="1"/>
  </r>
  <r>
    <x v="1744"/>
    <s v="pensil2bfancykyfpp50"/>
    <s v="Pensil 2B Fancy Ky FPP50"/>
    <n v="8"/>
    <s v="60 pot"/>
    <n v="8"/>
    <m/>
    <s v=""/>
    <m/>
    <s v=""/>
    <m/>
    <s v=""/>
    <m/>
    <s v=""/>
    <m/>
    <s v=""/>
    <n v="8"/>
    <n v="8"/>
    <n v="8"/>
    <n v="8"/>
  </r>
  <r>
    <x v="1745"/>
    <s v="pensil2bflourenzendi28836"/>
    <s v="Pensil 2B Flouren Zendi 288 (36)"/>
    <n v="62"/>
    <s v="48 box"/>
    <n v="62"/>
    <m/>
    <s v=""/>
    <m/>
    <s v=""/>
    <m/>
    <s v=""/>
    <m/>
    <s v=""/>
    <m/>
    <s v=""/>
    <n v="62"/>
    <n v="62"/>
    <n v="62"/>
    <n v="62"/>
  </r>
  <r>
    <x v="1746"/>
    <s v="pensil2bflouren+stip38836"/>
    <s v="Pensil 2B Flouren+stip 388(36)"/>
    <n v="50"/>
    <s v="48 box"/>
    <n v="50"/>
    <m/>
    <s v=""/>
    <m/>
    <s v=""/>
    <m/>
    <s v=""/>
    <m/>
    <s v=""/>
    <m/>
    <s v=""/>
    <n v="50"/>
    <n v="50"/>
    <n v="50"/>
    <n v="50"/>
  </r>
  <r>
    <x v="1747"/>
    <s v="pensil2bholoscop"/>
    <s v="Pensil 2B Holoscop"/>
    <n v="4"/>
    <s v="30 gr"/>
    <n v="4"/>
    <m/>
    <s v=""/>
    <m/>
    <s v=""/>
    <m/>
    <s v=""/>
    <m/>
    <s v=""/>
    <m/>
    <s v=""/>
    <n v="4"/>
    <n v="4"/>
    <n v="4"/>
    <n v="4"/>
  </r>
  <r>
    <x v="1748"/>
    <s v="pensil6925aputar"/>
    <s v="Pensil 6925 A putar"/>
    <n v="2"/>
    <s v="40 box"/>
    <n v="2"/>
    <m/>
    <s v=""/>
    <m/>
    <s v=""/>
    <m/>
    <s v=""/>
    <m/>
    <s v=""/>
    <m/>
    <s v=""/>
    <n v="2"/>
    <n v="2"/>
    <n v="2"/>
    <n v="2"/>
  </r>
  <r>
    <x v="1749"/>
    <s v="pensil6925atas"/>
    <s v="Pensil 6925 ATAS"/>
    <n v="18"/>
    <s v="40 box"/>
    <n v="17"/>
    <n v="17"/>
    <n v="-1"/>
    <m/>
    <s v=""/>
    <m/>
    <s v=""/>
    <m/>
    <s v=""/>
    <m/>
    <s v=""/>
    <n v="17"/>
    <n v="17"/>
    <n v="17"/>
    <n v="17"/>
  </r>
  <r>
    <x v="1750"/>
    <s v="pensilcarpenter500"/>
    <s v="Pensil Carpenter 500"/>
    <n v="6"/>
    <s v="20 GRS"/>
    <n v="5"/>
    <n v="5"/>
    <n v="-1"/>
    <m/>
    <s v=""/>
    <m/>
    <s v=""/>
    <m/>
    <s v=""/>
    <m/>
    <s v=""/>
    <n v="5"/>
    <n v="5"/>
    <n v="5"/>
    <n v="5"/>
  </r>
  <r>
    <x v="1751"/>
    <s v="pensilchunghwa2b6151"/>
    <s v="Pensil Chung Hwa 2B 6151"/>
    <n v="5"/>
    <s v="30 grs"/>
    <n v="5"/>
    <m/>
    <s v=""/>
    <m/>
    <s v=""/>
    <m/>
    <s v=""/>
    <m/>
    <s v=""/>
    <m/>
    <s v=""/>
    <n v="5"/>
    <n v="5"/>
    <n v="5"/>
    <n v="5"/>
  </r>
  <r>
    <x v="1752"/>
    <s v="pensilchunghwa61612b"/>
    <s v="Pensil Chung Hwa 6161 2B"/>
    <n v="2"/>
    <s v="30 gr"/>
    <n v="2"/>
    <m/>
    <s v=""/>
    <m/>
    <s v=""/>
    <m/>
    <s v=""/>
    <m/>
    <s v=""/>
    <m/>
    <s v=""/>
    <n v="2"/>
    <n v="2"/>
    <n v="2"/>
    <n v="2"/>
  </r>
  <r>
    <x v="1753"/>
    <s v="pensilcollen2bfancy"/>
    <s v="Pensil Collen 2B Fancy"/>
    <n v="8"/>
    <s v="40 box"/>
    <n v="8"/>
    <m/>
    <s v=""/>
    <m/>
    <s v=""/>
    <m/>
    <s v=""/>
    <m/>
    <s v=""/>
    <m/>
    <s v=""/>
    <n v="8"/>
    <n v="8"/>
    <n v="8"/>
    <n v="8"/>
  </r>
  <r>
    <x v="1754"/>
    <s v="pensilcowry2bfancy"/>
    <s v="Pensil Cowry 2B Fancy"/>
    <n v="62"/>
    <s v="20 gr"/>
    <n v="62"/>
    <m/>
    <s v=""/>
    <m/>
    <s v=""/>
    <m/>
    <s v=""/>
    <m/>
    <s v=""/>
    <m/>
    <s v=""/>
    <n v="62"/>
    <n v="62"/>
    <n v="62"/>
    <n v="62"/>
  </r>
  <r>
    <x v="1755"/>
    <s v="pensildm5188"/>
    <s v="Pensil DM 5188"/>
    <n v="44"/>
    <s v="240 ls"/>
    <n v="43"/>
    <n v="43"/>
    <n v="-1"/>
    <m/>
    <s v=""/>
    <m/>
    <s v=""/>
    <m/>
    <s v=""/>
    <m/>
    <s v=""/>
    <n v="43"/>
    <n v="43"/>
    <n v="43"/>
    <n v="43"/>
  </r>
  <r>
    <x v="1756"/>
    <s v="pensildm7812"/>
    <s v="Pensil DM 7812"/>
    <n v="3"/>
    <s v="10 box"/>
    <n v="3"/>
    <m/>
    <s v=""/>
    <m/>
    <s v=""/>
    <m/>
    <s v=""/>
    <m/>
    <s v=""/>
    <m/>
    <s v=""/>
    <n v="3"/>
    <n v="3"/>
    <n v="3"/>
    <n v="3"/>
  </r>
  <r>
    <x v="1757"/>
    <s v="pensilfancylucu100"/>
    <s v="Pensil Fancy lucu (100)"/>
    <n v="30"/>
    <s v="24 dos"/>
    <n v="29"/>
    <m/>
    <s v=""/>
    <n v="29"/>
    <n v="-1"/>
    <m/>
    <s v=""/>
    <m/>
    <s v=""/>
    <m/>
    <s v=""/>
    <n v="30"/>
    <n v="29"/>
    <n v="29"/>
    <n v="29"/>
  </r>
  <r>
    <x v="1758"/>
    <s v="pensilgrebellpaketujian"/>
    <s v="Pensil Grebell paket ujian"/>
    <n v="8"/>
    <s v="288 set"/>
    <n v="8"/>
    <m/>
    <s v=""/>
    <m/>
    <s v=""/>
    <m/>
    <s v=""/>
    <m/>
    <s v=""/>
    <m/>
    <s v=""/>
    <n v="8"/>
    <n v="8"/>
    <n v="8"/>
    <n v="8"/>
  </r>
  <r>
    <x v="1759"/>
    <s v="pensilhbrt6makro"/>
    <s v="Pensil HB RT 6 (makro)"/>
    <n v="1"/>
    <s v="40 dos"/>
    <n v="1"/>
    <m/>
    <s v=""/>
    <m/>
    <s v=""/>
    <m/>
    <s v=""/>
    <m/>
    <s v=""/>
    <m/>
    <s v=""/>
    <n v="1"/>
    <n v="1"/>
    <n v="1"/>
    <n v="1"/>
  </r>
  <r>
    <x v="1760"/>
    <s v="pensiljumbo+asahan458"/>
    <s v="Pensil Jumbo + asahan (458)"/>
    <n v="4"/>
    <s v="50 ls"/>
    <n v="4"/>
    <m/>
    <s v=""/>
    <m/>
    <s v=""/>
    <m/>
    <s v=""/>
    <m/>
    <s v=""/>
    <m/>
    <s v=""/>
    <n v="4"/>
    <n v="4"/>
    <n v="4"/>
    <n v="4"/>
  </r>
  <r>
    <x v="1761"/>
    <s v="pensiljumbobiasa1058"/>
    <s v="Pensil Jumbo biasa (1058)"/>
    <n v="10"/>
    <s v="100 ls"/>
    <n v="10"/>
    <m/>
    <s v=""/>
    <m/>
    <s v=""/>
    <m/>
    <s v=""/>
    <m/>
    <s v=""/>
    <m/>
    <s v=""/>
    <n v="10"/>
    <n v="10"/>
    <n v="10"/>
    <n v="10"/>
  </r>
  <r>
    <x v="1762"/>
    <s v="pensilltrees3062"/>
    <s v="Pensil L Tree S 3062"/>
    <n v="1"/>
    <s v="40 box"/>
    <n v="1"/>
    <m/>
    <s v=""/>
    <m/>
    <s v=""/>
    <m/>
    <s v=""/>
    <m/>
    <s v=""/>
    <m/>
    <s v=""/>
    <n v="1"/>
    <n v="1"/>
    <n v="1"/>
    <n v="1"/>
  </r>
  <r>
    <x v="1763"/>
    <s v="pensilmetalikwhiteword"/>
    <s v="Pensil metalik white word"/>
    <n v="2"/>
    <s v="240 ls"/>
    <n v="2"/>
    <m/>
    <s v=""/>
    <m/>
    <s v=""/>
    <m/>
    <s v=""/>
    <m/>
    <s v=""/>
    <m/>
    <s v=""/>
    <n v="2"/>
    <n v="2"/>
    <n v="2"/>
    <n v="2"/>
  </r>
  <r>
    <x v="1764"/>
    <s v="pensiltf168"/>
    <s v="Pensil TF 168"/>
    <m/>
    <s v="20 GRS"/>
    <n v="4"/>
    <m/>
    <s v=""/>
    <n v="4"/>
    <n v="4"/>
    <m/>
    <s v=""/>
    <m/>
    <s v=""/>
    <m/>
    <s v=""/>
    <n v="0"/>
    <n v="4"/>
    <n v="4"/>
    <n v="4"/>
  </r>
  <r>
    <x v="1765"/>
    <s v="pensiltf488"/>
    <s v="Pensil TF 488"/>
    <n v="0"/>
    <s v="20 GRS"/>
    <n v="4"/>
    <m/>
    <s v=""/>
    <n v="4"/>
    <n v="4"/>
    <m/>
    <s v=""/>
    <m/>
    <s v=""/>
    <m/>
    <s v=""/>
    <n v="0"/>
    <n v="4"/>
    <n v="4"/>
    <n v="4"/>
  </r>
  <r>
    <x v="1766"/>
    <s v="pensiltf588"/>
    <s v="Pensil TF 588"/>
    <n v="0"/>
    <s v="20 GRS"/>
    <n v="4"/>
    <m/>
    <s v=""/>
    <n v="4"/>
    <n v="4"/>
    <m/>
    <s v=""/>
    <m/>
    <s v=""/>
    <m/>
    <s v=""/>
    <n v="0"/>
    <n v="4"/>
    <n v="4"/>
    <n v="4"/>
  </r>
  <r>
    <x v="1767"/>
    <s v="pensiltf688"/>
    <s v="Pensil TF 688"/>
    <n v="0"/>
    <s v="20 GRS"/>
    <n v="4"/>
    <m/>
    <s v=""/>
    <n v="4"/>
    <n v="4"/>
    <m/>
    <s v=""/>
    <m/>
    <s v=""/>
    <m/>
    <s v=""/>
    <n v="0"/>
    <n v="4"/>
    <n v="4"/>
    <n v="4"/>
  </r>
  <r>
    <x v="1768"/>
    <s v="pensiltf88s"/>
    <s v="Pensil TF 88 S"/>
    <n v="101"/>
    <s v="20 gr"/>
    <n v="101"/>
    <m/>
    <s v=""/>
    <m/>
    <s v=""/>
    <m/>
    <s v=""/>
    <m/>
    <s v=""/>
    <m/>
    <s v=""/>
    <n v="101"/>
    <n v="101"/>
    <n v="101"/>
    <n v="101"/>
  </r>
  <r>
    <x v="1769"/>
    <s v="pensiltf888"/>
    <s v="Pensil TF 888"/>
    <n v="1"/>
    <s v="20 GRS"/>
    <n v="1"/>
    <m/>
    <s v=""/>
    <m/>
    <s v=""/>
    <m/>
    <s v=""/>
    <m/>
    <s v=""/>
    <m/>
    <s v=""/>
    <n v="1"/>
    <n v="1"/>
    <n v="1"/>
    <n v="1"/>
  </r>
  <r>
    <x v="1770"/>
    <s v="pensiltf968"/>
    <s v="Pensil TF 968"/>
    <n v="0"/>
    <s v="20 GRS"/>
    <n v="4"/>
    <m/>
    <s v=""/>
    <n v="4"/>
    <n v="4"/>
    <m/>
    <s v=""/>
    <m/>
    <s v=""/>
    <m/>
    <s v=""/>
    <n v="0"/>
    <n v="4"/>
    <n v="4"/>
    <n v="4"/>
  </r>
  <r>
    <x v="1771"/>
    <s v="pensiltf99s"/>
    <s v="Pensil TF 99 S"/>
    <n v="49"/>
    <s v="20 gr"/>
    <n v="48"/>
    <n v="48"/>
    <n v="-1"/>
    <m/>
    <s v=""/>
    <m/>
    <s v=""/>
    <m/>
    <s v=""/>
    <m/>
    <s v=""/>
    <n v="48"/>
    <n v="48"/>
    <n v="48"/>
    <n v="48"/>
  </r>
  <r>
    <x v="1772"/>
    <s v="pensiltzpcle"/>
    <s v="Pensil TZ Pc LE"/>
    <n v="5"/>
    <s v="60 box"/>
    <n v="5"/>
    <m/>
    <s v=""/>
    <m/>
    <s v=""/>
    <m/>
    <s v=""/>
    <m/>
    <s v=""/>
    <m/>
    <s v=""/>
    <n v="5"/>
    <n v="5"/>
    <n v="5"/>
    <n v="5"/>
  </r>
  <r>
    <x v="1773"/>
    <s v="pensilunicornp58850"/>
    <s v="Pensil Unicorn P588 (50)"/>
    <n v="8"/>
    <s v="72 box"/>
    <n v="8"/>
    <m/>
    <s v=""/>
    <m/>
    <s v=""/>
    <m/>
    <s v=""/>
    <m/>
    <s v=""/>
    <m/>
    <s v=""/>
    <n v="8"/>
    <n v="8"/>
    <n v="8"/>
    <n v="8"/>
  </r>
  <r>
    <x v="1774"/>
    <s v="pensilvenoxbensia100"/>
    <s v="Pensil Venox (Bensia) (100)"/>
    <n v="93"/>
    <s v="32 box"/>
    <n v="93"/>
    <m/>
    <s v=""/>
    <m/>
    <s v=""/>
    <m/>
    <s v=""/>
    <m/>
    <s v=""/>
    <m/>
    <s v=""/>
    <n v="93"/>
    <n v="93"/>
    <n v="93"/>
    <n v="93"/>
  </r>
  <r>
    <x v="1775"/>
    <s v="pensilwarna12wpjgzoo"/>
    <s v="Pensil warna 12w pjg Zoo"/>
    <n v="24"/>
    <s v="240 pc"/>
    <n v="24"/>
    <m/>
    <s v=""/>
    <m/>
    <s v=""/>
    <m/>
    <s v=""/>
    <m/>
    <s v=""/>
    <m/>
    <s v=""/>
    <n v="24"/>
    <n v="24"/>
    <n v="24"/>
    <n v="24"/>
  </r>
  <r>
    <x v="1776"/>
    <s v="pensilxd207140"/>
    <s v="Pensil XD 2071 (40)"/>
    <n v="6"/>
    <s v="40 box"/>
    <n v="6"/>
    <m/>
    <s v=""/>
    <m/>
    <s v=""/>
    <m/>
    <s v=""/>
    <m/>
    <s v=""/>
    <m/>
    <s v=""/>
    <n v="6"/>
    <n v="6"/>
    <n v="6"/>
    <n v="6"/>
  </r>
  <r>
    <x v="1777"/>
    <s v="pensilzhonghwa692b"/>
    <s v="Pensil Zhong Hwa 69 2B"/>
    <n v="8"/>
    <s v="10 box"/>
    <n v="7"/>
    <n v="7"/>
    <n v="-1"/>
    <m/>
    <s v=""/>
    <m/>
    <s v=""/>
    <m/>
    <s v=""/>
    <m/>
    <s v=""/>
    <n v="7"/>
    <n v="7"/>
    <n v="7"/>
    <n v="7"/>
  </r>
  <r>
    <x v="1778"/>
    <s v="pensilzhonghwambkecil120faktur"/>
    <s v="Pensil Zhong hwa M/B kecil 120 (faktur)"/>
    <n v="2"/>
    <s v="30 grs"/>
    <n v="2"/>
    <m/>
    <s v=""/>
    <m/>
    <s v=""/>
    <m/>
    <s v=""/>
    <m/>
    <s v=""/>
    <m/>
    <s v=""/>
    <n v="2"/>
    <n v="2"/>
    <n v="2"/>
    <n v="2"/>
  </r>
  <r>
    <x v="1779"/>
    <s v="pianikad.hboxpremium"/>
    <s v="Pianika D.H Box Premium"/>
    <n v="17"/>
    <s v="10 PCS"/>
    <n v="12"/>
    <n v="14"/>
    <n v="-3"/>
    <n v="12"/>
    <n v="-2"/>
    <m/>
    <s v=""/>
    <m/>
    <s v=""/>
    <m/>
    <s v=""/>
    <n v="14"/>
    <n v="12"/>
    <n v="12"/>
    <n v="12"/>
  </r>
  <r>
    <x v="1780"/>
    <s v="pianikasuperprotas"/>
    <s v="Pianika Super Pro Tas"/>
    <n v="32"/>
    <s v="12 PCS"/>
    <n v="24"/>
    <n v="28"/>
    <n v="-4"/>
    <n v="24"/>
    <n v="-4"/>
    <m/>
    <s v=""/>
    <m/>
    <s v=""/>
    <m/>
    <s v=""/>
    <n v="28"/>
    <n v="24"/>
    <n v="24"/>
    <n v="24"/>
  </r>
  <r>
    <x v="1781"/>
    <s v="piringcatair006bkumbang"/>
    <s v="Piring Cat air 006 B Kumbang"/>
    <n v="7"/>
    <s v="48 ls"/>
    <n v="7"/>
    <m/>
    <s v=""/>
    <m/>
    <s v=""/>
    <m/>
    <s v=""/>
    <m/>
    <s v=""/>
    <m/>
    <s v=""/>
    <n v="7"/>
    <n v="7"/>
    <n v="7"/>
    <n v="7"/>
  </r>
  <r>
    <x v="1782"/>
    <s v="piringcatair009bboneka"/>
    <s v="Piring Cat air 009 B Boneka"/>
    <n v="14"/>
    <s v="48 ls"/>
    <n v="14"/>
    <m/>
    <s v=""/>
    <m/>
    <s v=""/>
    <m/>
    <s v=""/>
    <m/>
    <s v=""/>
    <m/>
    <s v=""/>
    <n v="14"/>
    <n v="14"/>
    <n v="14"/>
    <n v="14"/>
  </r>
  <r>
    <x v="1783"/>
    <s v="piringcatairbunga"/>
    <s v="Piring Cat air Bunga"/>
    <n v="2"/>
    <s v="60 ls"/>
    <n v="2"/>
    <m/>
    <s v=""/>
    <m/>
    <s v=""/>
    <m/>
    <s v=""/>
    <m/>
    <s v=""/>
    <m/>
    <s v=""/>
    <n v="2"/>
    <n v="2"/>
    <n v="2"/>
    <n v="2"/>
  </r>
  <r>
    <x v="1784"/>
    <s v="piringcatairnakoya108"/>
    <s v="Piring cat air Nakoya 108"/>
    <n v="1"/>
    <s v="24 ls"/>
    <n v="1"/>
    <m/>
    <s v=""/>
    <m/>
    <s v=""/>
    <m/>
    <s v=""/>
    <m/>
    <s v=""/>
    <m/>
    <s v=""/>
    <n v="1"/>
    <n v="1"/>
    <n v="1"/>
    <n v="1"/>
  </r>
  <r>
    <x v="1785"/>
    <s v="piringcatairsegilku"/>
    <s v="Piring Cat air segi (L Ku)"/>
    <n v="19"/>
    <s v="80 ls"/>
    <n v="19"/>
    <m/>
    <s v=""/>
    <m/>
    <s v=""/>
    <m/>
    <s v=""/>
    <m/>
    <s v=""/>
    <m/>
    <s v=""/>
    <n v="19"/>
    <n v="19"/>
    <n v="19"/>
    <n v="19"/>
  </r>
  <r>
    <x v="1786"/>
    <s v="piringcatairsegilku"/>
    <s v="Piring Cat air segi (L Ku)"/>
    <n v="2"/>
    <s v="72 ls"/>
    <n v="2"/>
    <m/>
    <s v=""/>
    <m/>
    <s v=""/>
    <m/>
    <s v=""/>
    <m/>
    <s v=""/>
    <m/>
    <s v=""/>
    <n v="2"/>
    <n v="2"/>
    <n v="2"/>
    <n v="2"/>
  </r>
  <r>
    <x v="1787"/>
    <s v="pisauukir4pc"/>
    <s v="Pisau ukir 4 pc"/>
    <n v="1"/>
    <s v="360 pc"/>
    <n v="1"/>
    <m/>
    <s v=""/>
    <m/>
    <s v=""/>
    <m/>
    <s v=""/>
    <m/>
    <s v=""/>
    <m/>
    <s v=""/>
    <n v="1"/>
    <n v="1"/>
    <n v="1"/>
    <n v="1"/>
  </r>
  <r>
    <x v="1788"/>
    <s v="pita18polosmotif"/>
    <s v="Pita 18 polos motif"/>
    <n v="3"/>
    <n v="2400"/>
    <n v="3"/>
    <m/>
    <s v=""/>
    <m/>
    <s v=""/>
    <m/>
    <s v=""/>
    <m/>
    <s v=""/>
    <m/>
    <s v=""/>
    <n v="3"/>
    <n v="3"/>
    <n v="3"/>
    <n v="3"/>
  </r>
  <r>
    <x v="1789"/>
    <s v="pitagold1cm19goldglitter"/>
    <s v="Pita gold 1cm-19/ gold glitter"/>
    <n v="4"/>
    <n v="120"/>
    <n v="4"/>
    <m/>
    <s v=""/>
    <m/>
    <s v=""/>
    <m/>
    <s v=""/>
    <m/>
    <s v=""/>
    <m/>
    <s v=""/>
    <n v="4"/>
    <n v="4"/>
    <n v="4"/>
    <n v="4"/>
  </r>
  <r>
    <x v="1790"/>
    <s v="pitagold1cm19silverglitter"/>
    <s v="Pita gold 1cm-19/ silver glitter"/>
    <n v="2"/>
    <n v="120"/>
    <n v="2"/>
    <m/>
    <s v=""/>
    <m/>
    <s v=""/>
    <m/>
    <s v=""/>
    <m/>
    <s v=""/>
    <m/>
    <s v=""/>
    <n v="2"/>
    <n v="2"/>
    <n v="2"/>
    <n v="2"/>
  </r>
  <r>
    <x v="1791"/>
    <s v="pitagold2cm20goldglitter"/>
    <s v="Pita gold 2cm-20/ gold glitter"/>
    <n v="2"/>
    <s v="60 SLOP"/>
    <n v="2"/>
    <m/>
    <s v=""/>
    <m/>
    <s v=""/>
    <m/>
    <s v=""/>
    <m/>
    <s v=""/>
    <m/>
    <s v=""/>
    <n v="2"/>
    <n v="2"/>
    <n v="2"/>
    <n v="2"/>
  </r>
  <r>
    <x v="1792"/>
    <s v="pitagold2cm20silverglitter"/>
    <s v="Pita gold 2cm-20/ silver glitter"/>
    <n v="9"/>
    <s v="60 SLOP"/>
    <n v="9"/>
    <m/>
    <s v=""/>
    <m/>
    <s v=""/>
    <m/>
    <s v=""/>
    <m/>
    <s v=""/>
    <m/>
    <s v=""/>
    <n v="9"/>
    <n v="9"/>
    <n v="9"/>
    <n v="9"/>
  </r>
  <r>
    <x v="1793"/>
    <s v="pitajepanglistgoldmix"/>
    <s v="Pita Jepang List Gold Mix"/>
    <n v="10"/>
    <n v="40"/>
    <n v="7"/>
    <n v="7"/>
    <n v="-3"/>
    <m/>
    <s v=""/>
    <m/>
    <s v=""/>
    <m/>
    <s v=""/>
    <m/>
    <s v=""/>
    <n v="7"/>
    <n v="7"/>
    <n v="7"/>
    <n v="7"/>
  </r>
  <r>
    <x v="1794"/>
    <s v="pitajepangmotifpolosmix"/>
    <s v="Pita Jepang Motif Polos Mix"/>
    <n v="9"/>
    <n v="40"/>
    <n v="8"/>
    <n v="8"/>
    <n v="-1"/>
    <m/>
    <s v=""/>
    <m/>
    <s v=""/>
    <m/>
    <s v=""/>
    <m/>
    <s v=""/>
    <n v="8"/>
    <n v="8"/>
    <n v="8"/>
    <n v="8"/>
  </r>
  <r>
    <x v="1795"/>
    <s v="pitajepangpolosmix"/>
    <s v="Pita Jepang Polos Mix"/>
    <n v="8"/>
    <n v="40"/>
    <n v="2"/>
    <n v="6"/>
    <n v="-2"/>
    <n v="2"/>
    <n v="-4"/>
    <m/>
    <s v=""/>
    <m/>
    <s v=""/>
    <m/>
    <s v=""/>
    <n v="6"/>
    <n v="2"/>
    <n v="2"/>
    <n v="2"/>
  </r>
  <r>
    <x v="1796"/>
    <s v="pitakadols301"/>
    <s v="Pita kado LS 30-1"/>
    <n v="1"/>
    <n v="1500"/>
    <n v="1"/>
    <m/>
    <s v=""/>
    <m/>
    <s v=""/>
    <m/>
    <s v=""/>
    <m/>
    <s v=""/>
    <m/>
    <s v=""/>
    <n v="1"/>
    <n v="1"/>
    <n v="1"/>
    <n v="1"/>
  </r>
  <r>
    <x v="1797"/>
    <s v="pitatarik18rendamotif"/>
    <s v="Pita tarik 18 renda motif"/>
    <n v="9"/>
    <n v="2400"/>
    <n v="9"/>
    <m/>
    <s v=""/>
    <m/>
    <s v=""/>
    <m/>
    <s v=""/>
    <m/>
    <s v=""/>
    <m/>
    <s v=""/>
    <n v="9"/>
    <n v="9"/>
    <n v="9"/>
    <n v="9"/>
  </r>
  <r>
    <x v="1798"/>
    <s v="pitatarik23listgold"/>
    <s v="Pita tarik 23 list gold"/>
    <n v="5"/>
    <n v="2000"/>
    <n v="5"/>
    <m/>
    <s v=""/>
    <m/>
    <s v=""/>
    <m/>
    <s v=""/>
    <m/>
    <s v=""/>
    <m/>
    <s v=""/>
    <n v="5"/>
    <n v="5"/>
    <n v="5"/>
    <n v="5"/>
  </r>
  <r>
    <x v="1799"/>
    <s v="pitatarik23motifpolos"/>
    <s v="Pita tarik 23 motif polos"/>
    <n v="2"/>
    <n v="2000"/>
    <n v="2"/>
    <m/>
    <s v=""/>
    <m/>
    <s v=""/>
    <m/>
    <s v=""/>
    <m/>
    <s v=""/>
    <m/>
    <s v=""/>
    <n v="2"/>
    <n v="2"/>
    <n v="2"/>
    <n v="2"/>
  </r>
  <r>
    <x v="1800"/>
    <s v="pitatarik30listemas"/>
    <s v="Pita tarik 30 list emas"/>
    <n v="13"/>
    <s v="1000 pc"/>
    <n v="13"/>
    <m/>
    <s v=""/>
    <m/>
    <s v=""/>
    <m/>
    <s v=""/>
    <m/>
    <s v=""/>
    <m/>
    <s v=""/>
    <n v="13"/>
    <n v="13"/>
    <n v="13"/>
    <n v="13"/>
  </r>
  <r>
    <x v="1801"/>
    <s v="pompabalon0201b"/>
    <s v="Pompa balon 020-1 (B)"/>
    <n v="5"/>
    <n v="100"/>
    <n v="5"/>
    <m/>
    <s v=""/>
    <m/>
    <s v=""/>
    <m/>
    <s v=""/>
    <m/>
    <s v=""/>
    <m/>
    <s v=""/>
    <n v="5"/>
    <n v="5"/>
    <n v="5"/>
    <n v="5"/>
  </r>
  <r>
    <x v="1802"/>
    <s v="pompabalon02030014k"/>
    <s v="Pompa balon 020-3 / 001-4 (k)"/>
    <n v="8"/>
    <n v="100"/>
    <n v="8"/>
    <m/>
    <s v=""/>
    <m/>
    <s v=""/>
    <m/>
    <s v=""/>
    <m/>
    <s v=""/>
    <m/>
    <s v=""/>
    <n v="8"/>
    <n v="8"/>
    <n v="8"/>
    <n v="8"/>
  </r>
  <r>
    <x v="1803"/>
    <s v="postit889kpony"/>
    <s v="Post it 889 K pony"/>
    <n v="4"/>
    <n v="1200"/>
    <n v="4"/>
    <m/>
    <s v=""/>
    <m/>
    <s v=""/>
    <m/>
    <s v=""/>
    <m/>
    <s v=""/>
    <m/>
    <s v=""/>
    <n v="4"/>
    <n v="4"/>
    <n v="4"/>
    <n v="4"/>
  </r>
  <r>
    <x v="1804"/>
    <s v="postit9620"/>
    <s v="Post it 96-20"/>
    <n v="1"/>
    <n v="1200"/>
    <n v="1"/>
    <m/>
    <s v=""/>
    <m/>
    <s v=""/>
    <m/>
    <s v=""/>
    <m/>
    <s v=""/>
    <m/>
    <s v=""/>
    <n v="1"/>
    <n v="1"/>
    <n v="1"/>
    <n v="1"/>
  </r>
  <r>
    <x v="1805"/>
    <s v="postit9621"/>
    <s v="Post it 96-21"/>
    <n v="19"/>
    <n v="1200"/>
    <n v="19"/>
    <m/>
    <s v=""/>
    <m/>
    <s v=""/>
    <m/>
    <s v=""/>
    <m/>
    <s v=""/>
    <m/>
    <s v=""/>
    <n v="19"/>
    <n v="19"/>
    <n v="19"/>
    <n v="19"/>
  </r>
  <r>
    <x v="1806"/>
    <s v="postitpf1368"/>
    <s v="Post it PF 1368"/>
    <n v="6"/>
    <s v="1152 pc"/>
    <n v="6"/>
    <m/>
    <s v=""/>
    <m/>
    <s v=""/>
    <m/>
    <s v=""/>
    <m/>
    <s v=""/>
    <m/>
    <s v=""/>
    <n v="6"/>
    <n v="6"/>
    <n v="6"/>
    <n v="6"/>
  </r>
  <r>
    <x v="1807"/>
    <s v="postitpf1899128998"/>
    <s v="Post it PF 1899(1)/ 2899(8)"/>
    <n v="9"/>
    <s v="1152 pc"/>
    <n v="9"/>
    <m/>
    <s v=""/>
    <m/>
    <s v=""/>
    <m/>
    <s v=""/>
    <m/>
    <s v=""/>
    <m/>
    <s v=""/>
    <n v="9"/>
    <n v="9"/>
    <n v="9"/>
    <n v="9"/>
  </r>
  <r>
    <x v="1808"/>
    <s v="postitpf2368"/>
    <s v="Post it PF 2368"/>
    <n v="1"/>
    <s v="1152 pc"/>
    <n v="1"/>
    <m/>
    <s v=""/>
    <m/>
    <s v=""/>
    <m/>
    <s v=""/>
    <m/>
    <s v=""/>
    <m/>
    <s v=""/>
    <n v="1"/>
    <n v="1"/>
    <n v="1"/>
    <n v="1"/>
  </r>
  <r>
    <x v="1809"/>
    <s v="postitpf3368543684"/>
    <s v="Post it PF 3368(5)/ 4368(4)"/>
    <n v="9"/>
    <s v="1152 pc"/>
    <n v="9"/>
    <m/>
    <s v=""/>
    <m/>
    <s v=""/>
    <m/>
    <s v=""/>
    <m/>
    <s v=""/>
    <m/>
    <s v=""/>
    <n v="9"/>
    <n v="9"/>
    <n v="9"/>
    <n v="9"/>
  </r>
  <r>
    <x v="1810"/>
    <s v="postitpf3899"/>
    <s v="Post it PF 3899"/>
    <n v="5"/>
    <s v="1152 pc"/>
    <n v="5"/>
    <m/>
    <s v=""/>
    <m/>
    <s v=""/>
    <m/>
    <s v=""/>
    <m/>
    <s v=""/>
    <m/>
    <s v=""/>
    <n v="5"/>
    <n v="5"/>
    <n v="5"/>
    <n v="5"/>
  </r>
  <r>
    <x v="1811"/>
    <s v="postitpf5368363686"/>
    <s v="Post it PF 5368(3)/ 6368(6)"/>
    <n v="9"/>
    <s v="1152 pc"/>
    <n v="9"/>
    <m/>
    <s v=""/>
    <m/>
    <s v=""/>
    <m/>
    <s v=""/>
    <m/>
    <s v=""/>
    <m/>
    <s v=""/>
    <n v="9"/>
    <n v="9"/>
    <n v="9"/>
    <n v="9"/>
  </r>
  <r>
    <x v="1812"/>
    <s v="postitpf5899268992"/>
    <s v="Post it PF 5899(2)/ 6899(2)"/>
    <n v="4"/>
    <s v="1152 pc"/>
    <n v="4"/>
    <m/>
    <s v=""/>
    <m/>
    <s v=""/>
    <m/>
    <s v=""/>
    <m/>
    <s v=""/>
    <m/>
    <s v=""/>
    <n v="4"/>
    <n v="4"/>
    <n v="4"/>
    <n v="4"/>
  </r>
  <r>
    <x v="1813"/>
    <s v="postitposta"/>
    <s v="Post it Post A"/>
    <n v="1"/>
    <s v="1200 pc"/>
    <n v="1"/>
    <m/>
    <s v=""/>
    <m/>
    <s v=""/>
    <m/>
    <s v=""/>
    <m/>
    <s v=""/>
    <m/>
    <s v=""/>
    <n v="1"/>
    <n v="1"/>
    <n v="1"/>
    <n v="1"/>
  </r>
  <r>
    <x v="1814"/>
    <s v="postitshf5"/>
    <s v="Post it SHF 5"/>
    <n v="1"/>
    <n v="1200"/>
    <n v="1"/>
    <m/>
    <s v=""/>
    <m/>
    <s v=""/>
    <m/>
    <s v=""/>
    <m/>
    <s v=""/>
    <m/>
    <s v=""/>
    <n v="1"/>
    <n v="1"/>
    <n v="1"/>
    <n v="1"/>
  </r>
  <r>
    <x v="1815"/>
    <s v="punch821stempel"/>
    <s v="Punch 821 Stempel"/>
    <n v="1"/>
    <s v="864 pc"/>
    <n v="1"/>
    <m/>
    <s v=""/>
    <m/>
    <s v=""/>
    <m/>
    <s v=""/>
    <m/>
    <s v=""/>
    <m/>
    <s v=""/>
    <n v="1"/>
    <n v="1"/>
    <n v="1"/>
    <n v="1"/>
  </r>
  <r>
    <x v="1816"/>
    <s v="punchgeneralb330"/>
    <s v="Punch General (B) (330)"/>
    <n v="28"/>
    <s v="5 ls"/>
    <n v="28"/>
    <m/>
    <s v=""/>
    <m/>
    <s v=""/>
    <m/>
    <s v=""/>
    <m/>
    <s v=""/>
    <m/>
    <s v=""/>
    <n v="28"/>
    <n v="28"/>
    <n v="28"/>
    <n v="28"/>
  </r>
  <r>
    <x v="1817"/>
    <s v="punchgeneralk220"/>
    <s v="Punch General (K) (220)"/>
    <n v="17"/>
    <s v="10 ls"/>
    <n v="17"/>
    <m/>
    <s v=""/>
    <m/>
    <s v=""/>
    <m/>
    <s v=""/>
    <m/>
    <s v=""/>
    <m/>
    <s v=""/>
    <n v="17"/>
    <n v="17"/>
    <n v="17"/>
    <n v="17"/>
  </r>
  <r>
    <x v="1818"/>
    <s v="pushpinwarnanariko"/>
    <s v="Push pin warna Nariko"/>
    <n v="2"/>
    <s v="720 pk"/>
    <n v="2"/>
    <m/>
    <s v=""/>
    <m/>
    <s v=""/>
    <m/>
    <s v=""/>
    <m/>
    <s v=""/>
    <m/>
    <s v=""/>
    <n v="2"/>
    <n v="2"/>
    <n v="2"/>
    <n v="2"/>
  </r>
  <r>
    <x v="1819"/>
    <s v="puzzles6663"/>
    <s v="Puzzle S 6663"/>
    <n v="1"/>
    <s v="500 pc"/>
    <n v="1"/>
    <m/>
    <s v=""/>
    <m/>
    <s v=""/>
    <m/>
    <s v=""/>
    <m/>
    <s v=""/>
    <m/>
    <s v=""/>
    <n v="1"/>
    <n v="1"/>
    <n v="1"/>
    <n v="1"/>
  </r>
  <r>
    <x v="1820"/>
    <s v="puzzlespidermangloria"/>
    <s v="Puzzle Spiderman Gloria"/>
    <n v="7"/>
    <s v="260 pc"/>
    <n v="7"/>
    <m/>
    <s v=""/>
    <m/>
    <s v=""/>
    <m/>
    <s v=""/>
    <m/>
    <s v=""/>
    <m/>
    <s v=""/>
    <n v="7"/>
    <n v="7"/>
    <n v="7"/>
    <n v="7"/>
  </r>
  <r>
    <x v="1821"/>
    <s v="puzzletgpo01fancycmp"/>
    <s v="Puzzle TG PO-01 Fancy CMP"/>
    <n v="10"/>
    <s v="2500 pc"/>
    <n v="10"/>
    <m/>
    <s v=""/>
    <m/>
    <s v=""/>
    <m/>
    <s v=""/>
    <m/>
    <s v=""/>
    <m/>
    <s v=""/>
    <n v="10"/>
    <n v="10"/>
    <n v="10"/>
    <n v="10"/>
  </r>
  <r>
    <x v="1822"/>
    <s v="puzzletgpo01fancycmp"/>
    <s v="Puzzle TG PO-01 Fancy CMP"/>
    <n v="7"/>
    <s v="3000 pc"/>
    <n v="7"/>
    <m/>
    <s v=""/>
    <m/>
    <s v=""/>
    <m/>
    <s v=""/>
    <m/>
    <s v=""/>
    <m/>
    <s v=""/>
    <n v="7"/>
    <n v="7"/>
    <n v="7"/>
    <n v="7"/>
  </r>
  <r>
    <x v="1823"/>
    <s v="puzzletgpo01fancycmp"/>
    <s v="Puzzle TG PO-01 Fancy CMP"/>
    <n v="6"/>
    <s v="2000 pc"/>
    <n v="6"/>
    <m/>
    <s v=""/>
    <m/>
    <s v=""/>
    <m/>
    <s v=""/>
    <m/>
    <s v=""/>
    <m/>
    <s v=""/>
    <n v="6"/>
    <n v="6"/>
    <n v="6"/>
    <n v="6"/>
  </r>
  <r>
    <x v="1824"/>
    <s v="pw12wjos812"/>
    <s v="PW 12W Jos 812"/>
    <n v="6"/>
    <s v="20 LSN"/>
    <n v="6"/>
    <m/>
    <s v=""/>
    <m/>
    <s v=""/>
    <m/>
    <s v=""/>
    <m/>
    <s v=""/>
    <m/>
    <s v=""/>
    <n v="6"/>
    <n v="6"/>
    <n v="6"/>
    <n v="6"/>
  </r>
  <r>
    <x v="1825"/>
    <s v="pw12wpanjangbts"/>
    <s v="PW 12w panjang BTS"/>
    <n v="38"/>
    <s v="20 gr"/>
    <n v="38"/>
    <m/>
    <s v=""/>
    <m/>
    <s v=""/>
    <m/>
    <s v=""/>
    <m/>
    <s v=""/>
    <m/>
    <s v=""/>
    <n v="38"/>
    <n v="38"/>
    <n v="38"/>
    <n v="38"/>
  </r>
  <r>
    <x v="1826"/>
    <s v="pw12wpanjangvanco200"/>
    <s v="PW 12w panjang Vanco 200"/>
    <n v="6"/>
    <s v="240 ls"/>
    <n v="6"/>
    <m/>
    <s v=""/>
    <m/>
    <s v=""/>
    <m/>
    <s v=""/>
    <m/>
    <s v=""/>
    <m/>
    <s v=""/>
    <n v="6"/>
    <n v="6"/>
    <n v="6"/>
    <n v="6"/>
  </r>
  <r>
    <x v="1827"/>
    <s v="pwinfico35pdk1235"/>
    <s v="PW Infico 3,5 pdk 1235"/>
    <n v="3"/>
    <s v="24 ls"/>
    <n v="2"/>
    <m/>
    <s v=""/>
    <n v="2"/>
    <n v="-1"/>
    <m/>
    <s v=""/>
    <m/>
    <s v=""/>
    <m/>
    <s v=""/>
    <n v="3"/>
    <n v="2"/>
    <n v="2"/>
    <n v="2"/>
  </r>
  <r>
    <x v="1828"/>
    <s v="pwkiko1212w"/>
    <s v="PW Kiko 12/12W"/>
    <n v="0"/>
    <s v="20 LSN"/>
    <n v="6"/>
    <m/>
    <s v=""/>
    <n v="6"/>
    <n v="6"/>
    <m/>
    <s v=""/>
    <m/>
    <s v=""/>
    <m/>
    <s v=""/>
    <n v="0"/>
    <n v="6"/>
    <n v="6"/>
    <n v="6"/>
  </r>
  <r>
    <x v="1829"/>
    <s v="pwkiko1224w"/>
    <s v="PW Kiko 12/24W"/>
    <n v="0"/>
    <s v="20 LSN"/>
    <n v="4"/>
    <m/>
    <s v=""/>
    <n v="4"/>
    <n v="4"/>
    <m/>
    <s v=""/>
    <m/>
    <s v=""/>
    <m/>
    <s v=""/>
    <n v="0"/>
    <n v="4"/>
    <n v="4"/>
    <n v="4"/>
  </r>
  <r>
    <x v="1830"/>
    <s v="pwkiko1836w"/>
    <s v="PW Kiko 18/36W"/>
    <n v="0"/>
    <s v="16 LSN"/>
    <n v="1"/>
    <m/>
    <s v=""/>
    <n v="1"/>
    <n v="1"/>
    <m/>
    <s v=""/>
    <m/>
    <s v=""/>
    <m/>
    <s v=""/>
    <n v="0"/>
    <n v="1"/>
    <n v="1"/>
    <n v="1"/>
  </r>
  <r>
    <x v="1831"/>
    <s v="pwkiko612w"/>
    <s v="PW Kiko 6/12W"/>
    <n v="2"/>
    <s v="40 LSN"/>
    <n v="1"/>
    <m/>
    <s v=""/>
    <n v="1"/>
    <n v="-1"/>
    <m/>
    <s v=""/>
    <m/>
    <s v=""/>
    <m/>
    <s v=""/>
    <n v="2"/>
    <n v="1"/>
    <n v="1"/>
    <n v="1"/>
  </r>
  <r>
    <x v="1832"/>
    <s v="pwpjg1224w0723"/>
    <s v="PW Pjg 12/ 24 W 0723"/>
    <n v="1"/>
    <s v="20 ls"/>
    <n v="1"/>
    <m/>
    <s v=""/>
    <m/>
    <s v=""/>
    <m/>
    <s v=""/>
    <m/>
    <s v=""/>
    <m/>
    <s v=""/>
    <n v="1"/>
    <n v="1"/>
    <n v="1"/>
    <n v="1"/>
  </r>
  <r>
    <x v="1833"/>
    <s v="pwstationipendek"/>
    <s v="PW Station I pendek"/>
    <n v="1"/>
    <s v="40 gr"/>
    <n v="1"/>
    <m/>
    <s v=""/>
    <m/>
    <s v=""/>
    <m/>
    <s v=""/>
    <m/>
    <s v=""/>
    <m/>
    <s v=""/>
    <n v="1"/>
    <n v="1"/>
    <n v="1"/>
    <n v="1"/>
  </r>
  <r>
    <x v="1834"/>
    <s v="pwsuperlead3724"/>
    <s v="PW Super Lead 3724"/>
    <n v="5"/>
    <s v="120 pc"/>
    <n v="5"/>
    <m/>
    <s v=""/>
    <m/>
    <s v=""/>
    <m/>
    <s v=""/>
    <m/>
    <s v=""/>
    <m/>
    <s v=""/>
    <n v="5"/>
    <n v="5"/>
    <n v="5"/>
    <n v="5"/>
  </r>
  <r>
    <x v="1835"/>
    <s v="pwtrifelo12wtf12812doublecolour"/>
    <s v="PW Trifelo 12w TF-128-12 Double colour"/>
    <n v="2"/>
    <s v="240 pc"/>
    <n v="2"/>
    <m/>
    <s v=""/>
    <m/>
    <s v=""/>
    <m/>
    <s v=""/>
    <m/>
    <s v=""/>
    <m/>
    <s v=""/>
    <n v="2"/>
    <n v="2"/>
    <n v="2"/>
    <n v="2"/>
  </r>
  <r>
    <x v="1836"/>
    <s v="pwtrifelo612w"/>
    <s v="PW Trifelo 6/ 12w"/>
    <n v="3"/>
    <s v="480 set"/>
    <n v="3"/>
    <m/>
    <s v=""/>
    <m/>
    <s v=""/>
    <m/>
    <s v=""/>
    <m/>
    <s v=""/>
    <m/>
    <s v=""/>
    <n v="3"/>
    <n v="3"/>
    <n v="3"/>
    <n v="3"/>
  </r>
  <r>
    <x v="1837"/>
    <s v="refillcross"/>
    <s v="Refill Cross"/>
    <n v="1"/>
    <s v="1000 ls"/>
    <n v="1"/>
    <m/>
    <s v=""/>
    <m/>
    <s v=""/>
    <m/>
    <s v=""/>
    <m/>
    <s v=""/>
    <m/>
    <s v=""/>
    <n v="1"/>
    <n v="1"/>
    <n v="1"/>
    <n v="1"/>
  </r>
  <r>
    <x v="1838"/>
    <s v="sampulboxybatik"/>
    <s v="Sampul Boxy Batik"/>
    <n v="5"/>
    <n v="180"/>
    <n v="4"/>
    <n v="4"/>
    <n v="-1"/>
    <m/>
    <s v=""/>
    <m/>
    <s v=""/>
    <m/>
    <s v=""/>
    <m/>
    <s v=""/>
    <n v="4"/>
    <n v="4"/>
    <n v="4"/>
    <n v="4"/>
  </r>
  <r>
    <x v="1839"/>
    <s v="sampulboxyfancy"/>
    <s v="Sampul Boxy Fancy"/>
    <n v="4"/>
    <n v="200"/>
    <n v="4"/>
    <m/>
    <s v=""/>
    <m/>
    <s v=""/>
    <m/>
    <s v=""/>
    <m/>
    <s v=""/>
    <m/>
    <s v=""/>
    <n v="4"/>
    <n v="4"/>
    <n v="4"/>
    <n v="4"/>
  </r>
  <r>
    <x v="1840"/>
    <s v="sampulboxyfancy150stok26"/>
    <s v="Sampul Boxy Fancy (150 stok 26)"/>
    <n v="108"/>
    <n v="180"/>
    <n v="158"/>
    <n v="158"/>
    <n v="50"/>
    <m/>
    <s v=""/>
    <m/>
    <s v=""/>
    <m/>
    <s v=""/>
    <m/>
    <s v=""/>
    <n v="158"/>
    <n v="158"/>
    <n v="158"/>
    <n v="158"/>
  </r>
  <r>
    <x v="1841"/>
    <s v="sampuldust25"/>
    <s v="Sampul Dust 25"/>
    <n v="0"/>
    <n v="500"/>
    <n v="2"/>
    <n v="2"/>
    <n v="2"/>
    <m/>
    <s v=""/>
    <m/>
    <s v=""/>
    <m/>
    <s v=""/>
    <m/>
    <s v=""/>
    <n v="2"/>
    <n v="2"/>
    <n v="2"/>
    <n v="2"/>
  </r>
  <r>
    <x v="1842"/>
    <s v="sampuldust34"/>
    <s v="Sampul Dust 34"/>
    <n v="0"/>
    <n v="500"/>
    <n v="2"/>
    <n v="2"/>
    <n v="2"/>
    <m/>
    <s v=""/>
    <m/>
    <s v=""/>
    <m/>
    <s v=""/>
    <m/>
    <s v=""/>
    <n v="2"/>
    <n v="2"/>
    <n v="2"/>
    <n v="2"/>
  </r>
  <r>
    <x v="1843"/>
    <s v="sampulfoliolemalexander"/>
    <s v="Sampul Folio lem alexander"/>
    <n v="30"/>
    <s v="200 pk"/>
    <n v="30"/>
    <m/>
    <s v=""/>
    <m/>
    <s v=""/>
    <m/>
    <s v=""/>
    <m/>
    <s v=""/>
    <m/>
    <s v=""/>
    <n v="30"/>
    <n v="30"/>
    <n v="30"/>
    <n v="30"/>
  </r>
  <r>
    <x v="1844"/>
    <s v="sampulkenjoy345motifwarna"/>
    <s v="Sampul Kenjoy 34,5 motif warna"/>
    <n v="3"/>
    <n v="270"/>
    <n v="3"/>
    <m/>
    <s v=""/>
    <m/>
    <s v=""/>
    <m/>
    <s v=""/>
    <m/>
    <s v=""/>
    <m/>
    <s v=""/>
    <n v="3"/>
    <n v="3"/>
    <n v="3"/>
    <n v="3"/>
  </r>
  <r>
    <x v="1845"/>
    <s v="sampulkwartobatikutn"/>
    <s v="Sampul Kwarto batik UTN"/>
    <n v="7"/>
    <n v="240"/>
    <n v="7"/>
    <m/>
    <s v=""/>
    <m/>
    <s v=""/>
    <m/>
    <s v=""/>
    <m/>
    <s v=""/>
    <m/>
    <s v=""/>
    <n v="7"/>
    <n v="7"/>
    <n v="7"/>
    <n v="7"/>
  </r>
  <r>
    <x v="1846"/>
    <s v="sampulkwartofancy"/>
    <s v="Sampul Kwarto Fancy"/>
    <n v="1"/>
    <n v="240"/>
    <n v="1"/>
    <m/>
    <s v=""/>
    <m/>
    <s v=""/>
    <m/>
    <s v=""/>
    <m/>
    <s v=""/>
    <m/>
    <s v=""/>
    <n v="1"/>
    <n v="1"/>
    <n v="1"/>
    <n v="1"/>
  </r>
  <r>
    <x v="1847"/>
    <s v="sampuloppjersyfoliotbl50micron"/>
    <s v="Sampul OPP jersy Folio TBL 50 micron"/>
    <n v="1"/>
    <s v="160 pc"/>
    <n v="1"/>
    <m/>
    <s v=""/>
    <m/>
    <s v=""/>
    <m/>
    <s v=""/>
    <m/>
    <s v=""/>
    <m/>
    <s v=""/>
    <n v="1"/>
    <n v="1"/>
    <n v="1"/>
    <n v="1"/>
  </r>
  <r>
    <x v="1848"/>
    <s v="sampulroll45bkenjoy"/>
    <s v="Sampul Roll 45B Kenjoy"/>
    <n v="1"/>
    <s v="200 ROL"/>
    <n v="1"/>
    <m/>
    <s v=""/>
    <m/>
    <s v=""/>
    <m/>
    <s v=""/>
    <m/>
    <s v=""/>
    <m/>
    <s v=""/>
    <n v="1"/>
    <n v="1"/>
    <n v="1"/>
    <n v="1"/>
  </r>
  <r>
    <x v="1849"/>
    <s v="sampulrolldust454"/>
    <s v="Sampul Roll Dust 454"/>
    <n v="2"/>
    <n v="300"/>
    <n v="2"/>
    <m/>
    <s v=""/>
    <m/>
    <s v=""/>
    <m/>
    <s v=""/>
    <m/>
    <s v=""/>
    <m/>
    <s v=""/>
    <n v="2"/>
    <n v="2"/>
    <n v="2"/>
    <n v="2"/>
  </r>
  <r>
    <x v="1850"/>
    <s v="siletgagangplastik"/>
    <s v="Silet gagang plastik"/>
    <n v="8"/>
    <s v="20 gr"/>
    <n v="8"/>
    <m/>
    <s v=""/>
    <m/>
    <s v=""/>
    <m/>
    <s v=""/>
    <m/>
    <s v=""/>
    <m/>
    <s v=""/>
    <n v="8"/>
    <n v="8"/>
    <n v="8"/>
    <n v="8"/>
  </r>
  <r>
    <x v="1851"/>
    <s v="simpoamoshimoshijumbo1803"/>
    <s v="Simpoa moshi-moshi jumbo 1803"/>
    <n v="2"/>
    <s v="8 ls"/>
    <n v="2"/>
    <m/>
    <s v=""/>
    <m/>
    <s v=""/>
    <m/>
    <s v=""/>
    <m/>
    <s v=""/>
    <m/>
    <s v=""/>
    <n v="2"/>
    <n v="2"/>
    <n v="2"/>
    <n v="2"/>
  </r>
  <r>
    <x v="1852"/>
    <s v="sipoa17bariskayu"/>
    <s v="Sipoa 17 baris kayu"/>
    <n v="2"/>
    <s v="60 pc"/>
    <n v="2"/>
    <m/>
    <s v=""/>
    <m/>
    <s v=""/>
    <m/>
    <s v=""/>
    <m/>
    <s v=""/>
    <m/>
    <s v=""/>
    <n v="2"/>
    <n v="2"/>
    <n v="2"/>
    <n v="2"/>
  </r>
  <r>
    <x v="1853"/>
    <s v="sipoa8010"/>
    <s v="Sipoa 8010"/>
    <n v="12"/>
    <s v="144 pc"/>
    <n v="12"/>
    <m/>
    <s v=""/>
    <m/>
    <s v=""/>
    <m/>
    <s v=""/>
    <m/>
    <s v=""/>
    <m/>
    <s v=""/>
    <n v="12"/>
    <n v="12"/>
    <n v="12"/>
    <n v="12"/>
  </r>
  <r>
    <x v="1854"/>
    <s v="sipoa8011apel"/>
    <s v="Sipoa 8011 apel"/>
    <n v="5"/>
    <s v="240 pc"/>
    <n v="5"/>
    <m/>
    <s v=""/>
    <m/>
    <s v=""/>
    <m/>
    <s v=""/>
    <m/>
    <s v=""/>
    <m/>
    <s v=""/>
    <n v="5"/>
    <n v="5"/>
    <n v="5"/>
    <n v="5"/>
  </r>
  <r>
    <x v="1855"/>
    <s v="sipoa8012"/>
    <s v="Sipoa 8012"/>
    <n v="16"/>
    <s v="240 pc"/>
    <n v="15"/>
    <n v="15"/>
    <n v="-1"/>
    <m/>
    <s v=""/>
    <m/>
    <s v=""/>
    <m/>
    <s v=""/>
    <m/>
    <s v=""/>
    <n v="15"/>
    <n v="15"/>
    <n v="15"/>
    <n v="15"/>
  </r>
  <r>
    <x v="1856"/>
    <s v="sipoa8013"/>
    <s v="Sipoa 8013"/>
    <n v="5"/>
    <s v="240 pc"/>
    <n v="5"/>
    <m/>
    <s v=""/>
    <m/>
    <s v=""/>
    <m/>
    <s v=""/>
    <m/>
    <s v=""/>
    <m/>
    <s v=""/>
    <n v="5"/>
    <n v="5"/>
    <n v="5"/>
    <n v="5"/>
  </r>
  <r>
    <x v="1857"/>
    <s v="sipoa8023"/>
    <s v="Sipoa 8023"/>
    <n v="6"/>
    <s v="288 pc"/>
    <n v="6"/>
    <m/>
    <s v=""/>
    <m/>
    <s v=""/>
    <m/>
    <s v=""/>
    <m/>
    <s v=""/>
    <m/>
    <s v=""/>
    <n v="6"/>
    <n v="6"/>
    <n v="6"/>
    <n v="6"/>
  </r>
  <r>
    <x v="1858"/>
    <s v="sipoaangelstrawberry"/>
    <s v="Sipoa Angel Strawberry"/>
    <n v="11"/>
    <s v="30 ls"/>
    <n v="10"/>
    <n v="10"/>
    <n v="-1"/>
    <m/>
    <s v=""/>
    <m/>
    <s v=""/>
    <m/>
    <s v=""/>
    <m/>
    <s v=""/>
    <n v="10"/>
    <n v="10"/>
    <n v="10"/>
    <n v="10"/>
  </r>
  <r>
    <x v="1859"/>
    <s v="sipoacs816rabbit"/>
    <s v="Sipoa CS 816 Rabbit"/>
    <n v="3"/>
    <s v="384 pc"/>
    <n v="3"/>
    <m/>
    <s v=""/>
    <m/>
    <s v=""/>
    <m/>
    <s v=""/>
    <m/>
    <s v=""/>
    <m/>
    <s v=""/>
    <n v="3"/>
    <n v="3"/>
    <n v="3"/>
    <n v="3"/>
  </r>
  <r>
    <x v="1860"/>
    <s v="sipoakakib808moshimoshiblk"/>
    <s v="Sipoa kaki B 808 Moshi Moshi BLK"/>
    <n v="2"/>
    <s v="24 ls"/>
    <n v="2"/>
    <m/>
    <s v=""/>
    <m/>
    <s v=""/>
    <m/>
    <s v=""/>
    <m/>
    <s v=""/>
    <m/>
    <s v=""/>
    <n v="2"/>
    <n v="2"/>
    <n v="2"/>
    <n v="2"/>
  </r>
  <r>
    <x v="1861"/>
    <s v="sipoakakik807moshimoshiblk"/>
    <s v="Sipoa kaki K 807 Moshi Moshi BLK"/>
    <n v="6"/>
    <s v="36 ls"/>
    <n v="6"/>
    <m/>
    <s v=""/>
    <m/>
    <s v=""/>
    <m/>
    <s v=""/>
    <m/>
    <s v=""/>
    <m/>
    <s v=""/>
    <n v="6"/>
    <n v="6"/>
    <n v="6"/>
    <n v="6"/>
  </r>
  <r>
    <x v="1862"/>
    <s v="sipoarainbowbesar"/>
    <s v="Sipoa rainbow besar"/>
    <n v="8"/>
    <s v="1 grs"/>
    <n v="8"/>
    <m/>
    <s v=""/>
    <m/>
    <s v=""/>
    <m/>
    <s v=""/>
    <m/>
    <s v=""/>
    <m/>
    <s v=""/>
    <n v="8"/>
    <n v="8"/>
    <n v="8"/>
    <n v="8"/>
  </r>
  <r>
    <x v="1863"/>
    <s v="sipoasedang8590"/>
    <s v="Sipoa sedang 8590"/>
    <n v="7"/>
    <s v="216 pc"/>
    <n v="7"/>
    <m/>
    <s v=""/>
    <m/>
    <s v=""/>
    <m/>
    <s v=""/>
    <m/>
    <s v=""/>
    <m/>
    <s v=""/>
    <n v="7"/>
    <n v="7"/>
    <n v="7"/>
    <n v="7"/>
  </r>
  <r>
    <x v="1864"/>
    <s v="sipoaym011"/>
    <s v="Sipoa YM 011"/>
    <n v="14"/>
    <s v="60 ls"/>
    <n v="14"/>
    <m/>
    <s v=""/>
    <m/>
    <s v=""/>
    <m/>
    <s v=""/>
    <m/>
    <s v=""/>
    <m/>
    <s v=""/>
    <n v="14"/>
    <n v="14"/>
    <n v="14"/>
    <n v="14"/>
  </r>
  <r>
    <x v="1865"/>
    <s v="slidebinder7mmk"/>
    <s v="Slide Binder 7mm K"/>
    <n v="3"/>
    <n v="2000"/>
    <n v="3"/>
    <m/>
    <s v=""/>
    <m/>
    <s v=""/>
    <m/>
    <s v=""/>
    <m/>
    <s v=""/>
    <m/>
    <s v=""/>
    <n v="3"/>
    <n v="3"/>
    <n v="3"/>
    <n v="3"/>
  </r>
  <r>
    <x v="1866"/>
    <s v="spidol12w838golden"/>
    <s v="Spidol 12W 838 Golden"/>
    <n v="13"/>
    <s v="24 LSN"/>
    <n v="11"/>
    <n v="12"/>
    <n v="-1"/>
    <n v="11"/>
    <n v="-1"/>
    <m/>
    <s v=""/>
    <m/>
    <s v=""/>
    <m/>
    <s v=""/>
    <n v="12"/>
    <n v="11"/>
    <n v="11"/>
    <n v="11"/>
  </r>
  <r>
    <x v="1867"/>
    <s v="spidol1fwp63412infico"/>
    <s v="Spidol 1F Wp 634-12 Infico"/>
    <n v="2"/>
    <s v="16 grs"/>
    <n v="2"/>
    <m/>
    <s v=""/>
    <m/>
    <s v=""/>
    <m/>
    <s v=""/>
    <m/>
    <s v=""/>
    <m/>
    <s v=""/>
    <n v="2"/>
    <n v="2"/>
    <n v="2"/>
    <n v="2"/>
  </r>
  <r>
    <x v="1868"/>
    <s v="spidol1fwp63612infico"/>
    <s v="Spidol 1F Wp 636-12 Infico"/>
    <n v="7"/>
    <s v="12 LSN"/>
    <n v="7"/>
    <m/>
    <s v=""/>
    <m/>
    <s v=""/>
    <m/>
    <s v=""/>
    <m/>
    <s v=""/>
    <m/>
    <s v=""/>
    <n v="7"/>
    <n v="7"/>
    <n v="7"/>
    <n v="7"/>
  </r>
  <r>
    <x v="1869"/>
    <s v="spidolhitamxuesiwt8009executive"/>
    <s v="Spidol Hitam Xue Si WT-8009 Executive"/>
    <n v="1"/>
    <s v="72 ls"/>
    <n v="1"/>
    <m/>
    <s v=""/>
    <m/>
    <s v=""/>
    <m/>
    <s v=""/>
    <m/>
    <s v=""/>
    <m/>
    <s v=""/>
    <n v="1"/>
    <n v="1"/>
    <n v="1"/>
    <n v="1"/>
  </r>
  <r>
    <x v="1870"/>
    <s v="spidolinfico88612"/>
    <s v="Spidol Infico 886-12"/>
    <n v="1"/>
    <s v="192 pc"/>
    <n v="1"/>
    <m/>
    <s v=""/>
    <m/>
    <s v=""/>
    <m/>
    <s v=""/>
    <m/>
    <s v=""/>
    <m/>
    <s v=""/>
    <n v="1"/>
    <n v="1"/>
    <n v="1"/>
    <n v="1"/>
  </r>
  <r>
    <x v="1871"/>
    <s v="spidolmarkerchaglipm9905"/>
    <s v="Spidol marker Chagli PM 9905"/>
    <n v="5"/>
    <s v="120 ls"/>
    <n v="5"/>
    <m/>
    <s v=""/>
    <m/>
    <s v=""/>
    <m/>
    <s v=""/>
    <m/>
    <s v=""/>
    <m/>
    <s v=""/>
    <n v="5"/>
    <n v="5"/>
    <n v="5"/>
    <n v="5"/>
  </r>
  <r>
    <x v="1872"/>
    <s v="spidolshow8warna"/>
    <s v="Spidol Show 8 warna"/>
    <n v="8"/>
    <s v="12 ls"/>
    <n v="8"/>
    <m/>
    <s v=""/>
    <m/>
    <s v=""/>
    <m/>
    <s v=""/>
    <m/>
    <s v=""/>
    <m/>
    <s v=""/>
    <n v="8"/>
    <n v="8"/>
    <n v="8"/>
    <n v="8"/>
  </r>
  <r>
    <x v="1873"/>
    <s v="spidoltabung6618"/>
    <s v="Spidol Tabung 661-8"/>
    <n v="3"/>
    <s v="144 pc"/>
    <n v="3"/>
    <m/>
    <s v=""/>
    <m/>
    <s v=""/>
    <m/>
    <s v=""/>
    <m/>
    <s v=""/>
    <m/>
    <s v=""/>
    <n v="3"/>
    <n v="3"/>
    <n v="3"/>
    <n v="3"/>
  </r>
  <r>
    <x v="1874"/>
    <s v="stabillo2whl219zendi"/>
    <s v="Stabillo 2w HL 219 Zendi"/>
    <n v="64"/>
    <s v="144 ls"/>
    <n v="63"/>
    <m/>
    <s v=""/>
    <n v="63"/>
    <n v="-1"/>
    <m/>
    <s v=""/>
    <m/>
    <s v=""/>
    <m/>
    <s v=""/>
    <n v="64"/>
    <n v="63"/>
    <n v="63"/>
    <n v="63"/>
  </r>
  <r>
    <x v="1875"/>
    <s v="stabillo2whl220622112"/>
    <s v="Stabillo 2w HL 220(6)/ 221(12)"/>
    <n v="16"/>
    <s v="144 ls"/>
    <n v="16"/>
    <m/>
    <s v=""/>
    <m/>
    <s v=""/>
    <m/>
    <s v=""/>
    <m/>
    <s v=""/>
    <m/>
    <s v=""/>
    <n v="16"/>
    <n v="16"/>
    <n v="16"/>
    <n v="16"/>
  </r>
  <r>
    <x v="1876"/>
    <s v="stabillo6608"/>
    <s v="Stabillo 6608"/>
    <n v="1"/>
    <s v="112 box"/>
    <n v="1"/>
    <m/>
    <s v=""/>
    <m/>
    <s v=""/>
    <m/>
    <s v=""/>
    <m/>
    <s v=""/>
    <m/>
    <s v=""/>
    <n v="1"/>
    <n v="1"/>
    <n v="1"/>
    <n v="1"/>
  </r>
  <r>
    <x v="1877"/>
    <s v="stabillocs187"/>
    <s v="Stabillo CS 187"/>
    <n v="1"/>
    <s v="144 ls"/>
    <n v="1"/>
    <m/>
    <s v=""/>
    <m/>
    <s v=""/>
    <m/>
    <s v=""/>
    <m/>
    <s v=""/>
    <m/>
    <s v=""/>
    <n v="1"/>
    <n v="1"/>
    <n v="1"/>
    <n v="1"/>
  </r>
  <r>
    <x v="1878"/>
    <s v="stabillocs2001coshblk"/>
    <s v="Stabillo CS 2001 Cosh Blk"/>
    <n v="12"/>
    <s v="144 ls"/>
    <n v="12"/>
    <m/>
    <s v=""/>
    <m/>
    <s v=""/>
    <m/>
    <s v=""/>
    <m/>
    <s v=""/>
    <m/>
    <s v=""/>
    <n v="12"/>
    <n v="12"/>
    <n v="12"/>
    <n v="12"/>
  </r>
  <r>
    <x v="1879"/>
    <s v="stabillofancystf2588mini"/>
    <s v="Stabillo Fancy STF-2588 mini"/>
    <n v="1"/>
    <s v="100 ls"/>
    <n v="1"/>
    <m/>
    <s v=""/>
    <m/>
    <s v=""/>
    <m/>
    <s v=""/>
    <m/>
    <s v=""/>
    <m/>
    <s v=""/>
    <n v="1"/>
    <n v="1"/>
    <n v="1"/>
    <n v="1"/>
  </r>
  <r>
    <x v="1880"/>
    <s v="stabillogellgh789808joss"/>
    <s v="Stabillo Gell GH 789/ 808 joss"/>
    <n v="5"/>
    <s v="1000 pc"/>
    <n v="5"/>
    <m/>
    <s v=""/>
    <m/>
    <s v=""/>
    <m/>
    <s v=""/>
    <m/>
    <s v=""/>
    <m/>
    <s v=""/>
    <n v="5"/>
    <n v="5"/>
    <n v="5"/>
    <n v="5"/>
  </r>
  <r>
    <x v="1881"/>
    <s v="stabillohl520vancofaktur"/>
    <s v="Stabillo HL 520 Vanco (Faktur)"/>
    <n v="13"/>
    <s v="100 LSN"/>
    <n v="12"/>
    <m/>
    <s v=""/>
    <n v="12"/>
    <n v="-1"/>
    <m/>
    <s v=""/>
    <m/>
    <s v=""/>
    <m/>
    <s v=""/>
    <n v="13"/>
    <n v="12"/>
    <n v="12"/>
    <n v="12"/>
  </r>
  <r>
    <x v="1882"/>
    <s v="stabillohp6608ak"/>
    <s v="Stabillo HP 6608A K"/>
    <n v="26"/>
    <s v="1440 pc"/>
    <n v="26"/>
    <m/>
    <s v=""/>
    <m/>
    <s v=""/>
    <m/>
    <s v=""/>
    <m/>
    <s v=""/>
    <m/>
    <s v=""/>
    <n v="26"/>
    <n v="26"/>
    <n v="26"/>
    <n v="26"/>
  </r>
  <r>
    <x v="1883"/>
    <s v="stabillopr9002"/>
    <s v="Stabillo PR 9002"/>
    <n v="1"/>
    <s v="96 ls"/>
    <n v="1"/>
    <m/>
    <s v=""/>
    <m/>
    <s v=""/>
    <m/>
    <s v=""/>
    <m/>
    <s v=""/>
    <m/>
    <s v=""/>
    <n v="1"/>
    <n v="1"/>
    <n v="1"/>
    <n v="1"/>
  </r>
  <r>
    <x v="1884"/>
    <s v="stabillotf11475w"/>
    <s v="Stabillo TF 1147 (5W)"/>
    <m/>
    <s v="60 LSN"/>
    <n v="2"/>
    <m/>
    <s v=""/>
    <n v="2"/>
    <n v="2"/>
    <m/>
    <s v=""/>
    <m/>
    <s v=""/>
    <m/>
    <s v=""/>
    <n v="0"/>
    <n v="2"/>
    <n v="2"/>
    <n v="2"/>
  </r>
  <r>
    <x v="1885"/>
    <s v="stabillotfjhp789jelly"/>
    <s v="Stabillo TF JHP 789 jelly"/>
    <n v="46"/>
    <s v="72 ls"/>
    <n v="46"/>
    <m/>
    <s v=""/>
    <m/>
    <s v=""/>
    <m/>
    <s v=""/>
    <m/>
    <s v=""/>
    <m/>
    <s v=""/>
    <n v="46"/>
    <n v="46"/>
    <n v="46"/>
    <n v="46"/>
  </r>
  <r>
    <x v="1886"/>
    <s v="stabillotfmini1054"/>
    <s v="Stabillo TF Mini 105(4)"/>
    <n v="4"/>
    <s v="2 ls"/>
    <n v="4"/>
    <m/>
    <s v=""/>
    <m/>
    <s v=""/>
    <m/>
    <s v=""/>
    <m/>
    <s v=""/>
    <m/>
    <s v=""/>
    <n v="4"/>
    <n v="4"/>
    <n v="4"/>
    <n v="4"/>
  </r>
  <r>
    <x v="1887"/>
    <s v="stabillotwintozcha8001"/>
    <s v="Stabillo Twin Tozcha 8001"/>
    <n v="2"/>
    <s v="144 LSN"/>
    <n v="2"/>
    <m/>
    <s v=""/>
    <m/>
    <s v=""/>
    <m/>
    <s v=""/>
    <m/>
    <s v=""/>
    <m/>
    <s v=""/>
    <n v="2"/>
    <n v="2"/>
    <n v="2"/>
    <n v="2"/>
  </r>
  <r>
    <x v="1888"/>
    <s v="stabillowt7002@10pcexecutive"/>
    <s v="Stabillo WT-7002 (@ 10pc) Executive"/>
    <n v="5"/>
    <s v="96 box"/>
    <n v="5"/>
    <m/>
    <s v=""/>
    <m/>
    <s v=""/>
    <m/>
    <s v=""/>
    <m/>
    <s v=""/>
    <m/>
    <s v=""/>
    <n v="5"/>
    <n v="5"/>
    <n v="5"/>
    <n v="5"/>
  </r>
  <r>
    <x v="1889"/>
    <s v="stabillozrm103kuning"/>
    <s v="Stabillo ZRM 103 kuning"/>
    <n v="4"/>
    <s v="60 LSN"/>
    <n v="4"/>
    <m/>
    <s v=""/>
    <m/>
    <s v=""/>
    <m/>
    <s v=""/>
    <m/>
    <s v=""/>
    <m/>
    <s v=""/>
    <n v="4"/>
    <n v="4"/>
    <n v="4"/>
    <n v="4"/>
  </r>
  <r>
    <x v="1890"/>
    <s v="stampflashpkc"/>
    <s v="Stamp Flash Pkc"/>
    <n v="7"/>
    <s v="60 ls"/>
    <n v="7"/>
    <m/>
    <s v=""/>
    <m/>
    <s v=""/>
    <m/>
    <s v=""/>
    <m/>
    <s v=""/>
    <m/>
    <s v=""/>
    <n v="7"/>
    <n v="7"/>
    <n v="7"/>
    <n v="7"/>
  </r>
  <r>
    <x v="1891"/>
    <s v="stampset34002"/>
    <s v="Stamp Set 340-02"/>
    <n v="1"/>
    <s v="60 ls"/>
    <n v="1"/>
    <m/>
    <s v=""/>
    <m/>
    <s v=""/>
    <m/>
    <s v=""/>
    <m/>
    <s v=""/>
    <m/>
    <s v=""/>
    <n v="1"/>
    <n v="1"/>
    <n v="1"/>
    <n v="1"/>
  </r>
  <r>
    <x v="1892"/>
    <s v="stampadherob"/>
    <s v="Stampad Hero B"/>
    <n v="10"/>
    <s v="20 LSN"/>
    <n v="10"/>
    <m/>
    <s v=""/>
    <m/>
    <s v=""/>
    <m/>
    <s v=""/>
    <m/>
    <s v=""/>
    <m/>
    <s v=""/>
    <n v="10"/>
    <n v="10"/>
    <n v="10"/>
    <n v="10"/>
  </r>
  <r>
    <x v="1893"/>
    <s v="stampadherok"/>
    <s v="Stampad Hero k"/>
    <n v="13"/>
    <s v="24 ls"/>
    <n v="13"/>
    <m/>
    <s v=""/>
    <m/>
    <s v=""/>
    <m/>
    <s v=""/>
    <m/>
    <s v=""/>
    <m/>
    <s v=""/>
    <n v="13"/>
    <n v="13"/>
    <n v="13"/>
    <n v="13"/>
  </r>
  <r>
    <x v="1894"/>
    <s v="standartbkvtech6.5"/>
    <s v="Standart Bk V tech 6.5"/>
    <n v="8"/>
    <s v="5 ls"/>
    <n v="8"/>
    <m/>
    <s v=""/>
    <m/>
    <s v=""/>
    <m/>
    <s v=""/>
    <m/>
    <s v=""/>
    <m/>
    <s v=""/>
    <n v="8"/>
    <n v="8"/>
    <n v="8"/>
    <n v="8"/>
  </r>
  <r>
    <x v="1895"/>
    <s v="standartbkvtechno7"/>
    <s v="Standart Bk V Tech no 7"/>
    <n v="71"/>
    <s v="60 pc"/>
    <n v="71"/>
    <m/>
    <s v=""/>
    <m/>
    <s v=""/>
    <m/>
    <s v=""/>
    <m/>
    <s v=""/>
    <m/>
    <s v=""/>
    <n v="71"/>
    <n v="71"/>
    <n v="71"/>
    <n v="71"/>
  </r>
  <r>
    <x v="1896"/>
    <s v="stapler414yuanchong414faktur"/>
    <s v="Stapler 414 Yuan Chong 414 Faktur"/>
    <n v="17"/>
    <s v="5 ls"/>
    <n v="16"/>
    <n v="16"/>
    <n v="-1"/>
    <m/>
    <s v=""/>
    <m/>
    <s v=""/>
    <m/>
    <s v=""/>
    <m/>
    <s v=""/>
    <n v="16"/>
    <n v="16"/>
    <n v="16"/>
    <n v="16"/>
  </r>
  <r>
    <x v="1897"/>
    <s v="staplerachuna110"/>
    <s v="Stapler Achuna 110"/>
    <n v="4"/>
    <s v="48 ls"/>
    <n v="4"/>
    <m/>
    <s v=""/>
    <m/>
    <s v=""/>
    <m/>
    <s v=""/>
    <m/>
    <s v=""/>
    <m/>
    <s v=""/>
    <n v="4"/>
    <n v="4"/>
    <n v="4"/>
    <n v="4"/>
  </r>
  <r>
    <x v="1898"/>
    <s v="staplerhd10sthd10"/>
    <s v="Stapler HD 10 (STHD 10)"/>
    <n v="4"/>
    <s v="25 ls"/>
    <n v="4"/>
    <m/>
    <s v=""/>
    <m/>
    <s v=""/>
    <m/>
    <s v=""/>
    <m/>
    <s v=""/>
    <m/>
    <s v=""/>
    <n v="4"/>
    <n v="4"/>
    <n v="4"/>
    <n v="4"/>
  </r>
  <r>
    <x v="1899"/>
    <s v="staplerrapidsoon"/>
    <s v="Stapler Rapid Soon"/>
    <n v="1"/>
    <s v="20 pc"/>
    <n v="1"/>
    <m/>
    <s v=""/>
    <m/>
    <s v=""/>
    <m/>
    <s v=""/>
    <m/>
    <s v=""/>
    <m/>
    <s v=""/>
    <n v="1"/>
    <n v="1"/>
    <n v="1"/>
    <n v="1"/>
  </r>
  <r>
    <x v="1900"/>
    <s v="staplersdi1102faktur"/>
    <s v="Stapler SDI 1102 FAKTUR"/>
    <n v="2"/>
    <s v="30 LSN"/>
    <n v="2"/>
    <m/>
    <s v=""/>
    <m/>
    <s v=""/>
    <m/>
    <s v=""/>
    <m/>
    <s v=""/>
    <m/>
    <s v=""/>
    <n v="2"/>
    <n v="2"/>
    <n v="2"/>
    <n v="2"/>
  </r>
  <r>
    <x v="1901"/>
    <s v="staplersdi1104faktur"/>
    <s v="Stapler SDI 1104 FAKTUR"/>
    <n v="2"/>
    <s v="30 LSN"/>
    <n v="2"/>
    <m/>
    <s v=""/>
    <m/>
    <s v=""/>
    <m/>
    <s v=""/>
    <m/>
    <s v=""/>
    <m/>
    <s v=""/>
    <n v="2"/>
    <n v="2"/>
    <n v="2"/>
    <n v="2"/>
  </r>
  <r>
    <x v="1902"/>
    <s v="staplervtechhd10nr"/>
    <s v="Stapler V Tech HD 10NR"/>
    <n v="1"/>
    <s v="360 pc"/>
    <n v="1"/>
    <m/>
    <s v=""/>
    <m/>
    <s v=""/>
    <m/>
    <s v=""/>
    <m/>
    <s v=""/>
    <m/>
    <s v=""/>
    <n v="1"/>
    <n v="1"/>
    <n v="1"/>
    <n v="1"/>
  </r>
  <r>
    <x v="1903"/>
    <s v="staplervtechhd45l"/>
    <s v="Stapler V Tech HD 45L"/>
    <n v="2"/>
    <s v="40 pc"/>
    <n v="2"/>
    <m/>
    <s v=""/>
    <m/>
    <s v=""/>
    <m/>
    <s v=""/>
    <m/>
    <s v=""/>
    <m/>
    <s v=""/>
    <n v="2"/>
    <n v="2"/>
    <n v="2"/>
    <n v="2"/>
  </r>
  <r>
    <x v="1904"/>
    <s v="staplervtechhdz10m"/>
    <s v="Stapler V Tech HDZ 10M"/>
    <n v="4"/>
    <s v="720 pc"/>
    <n v="4"/>
    <m/>
    <s v=""/>
    <m/>
    <s v=""/>
    <m/>
    <s v=""/>
    <m/>
    <s v=""/>
    <m/>
    <s v=""/>
    <n v="4"/>
    <n v="4"/>
    <n v="4"/>
    <n v="4"/>
  </r>
  <r>
    <x v="1905"/>
    <s v="staplervtechmod10"/>
    <s v="Stapler V Tech MOD-10"/>
    <n v="7"/>
    <s v="360 pc"/>
    <n v="7"/>
    <m/>
    <s v=""/>
    <m/>
    <s v=""/>
    <m/>
    <s v=""/>
    <m/>
    <s v=""/>
    <m/>
    <s v=""/>
    <n v="7"/>
    <n v="7"/>
    <n v="7"/>
    <n v="7"/>
  </r>
  <r>
    <x v="1906"/>
    <s v="staplervtechmod10m"/>
    <s v="Stapler V Tech MOD-10M"/>
    <n v="3"/>
    <s v="720 pc"/>
    <n v="3"/>
    <m/>
    <s v=""/>
    <m/>
    <s v=""/>
    <m/>
    <s v=""/>
    <m/>
    <s v=""/>
    <m/>
    <s v=""/>
    <n v="3"/>
    <n v="3"/>
    <n v="3"/>
    <n v="3"/>
  </r>
  <r>
    <x v="1907"/>
    <s v="staplervtechmod45m"/>
    <s v="Stapler V Tech MOD-45M"/>
    <n v="6"/>
    <s v="480 pc"/>
    <n v="6"/>
    <m/>
    <s v=""/>
    <m/>
    <s v=""/>
    <m/>
    <s v=""/>
    <m/>
    <s v=""/>
    <m/>
    <s v=""/>
    <n v="6"/>
    <n v="6"/>
    <n v="6"/>
    <n v="6"/>
  </r>
  <r>
    <x v="1908"/>
    <s v="staplervtechnr10"/>
    <s v="Stapler V Tech NR 10"/>
    <n v="9"/>
    <s v="360 pc"/>
    <n v="9"/>
    <m/>
    <s v=""/>
    <m/>
    <s v=""/>
    <m/>
    <s v=""/>
    <m/>
    <s v=""/>
    <m/>
    <s v=""/>
    <n v="9"/>
    <n v="9"/>
    <n v="9"/>
    <n v="9"/>
  </r>
  <r>
    <x v="1909"/>
    <s v="staplervtechstandy10"/>
    <s v="Stapler V Tech Standy 10"/>
    <n v="1"/>
    <s v="240 pc"/>
    <n v="1"/>
    <m/>
    <s v=""/>
    <m/>
    <s v=""/>
    <m/>
    <s v=""/>
    <m/>
    <s v=""/>
    <m/>
    <s v=""/>
    <n v="1"/>
    <n v="1"/>
    <n v="1"/>
    <n v="1"/>
  </r>
  <r>
    <x v="1910"/>
    <s v="stationeryboxfy03hp"/>
    <s v="Stationery Box Fy 03 Hp"/>
    <n v="1"/>
    <s v="16 ls"/>
    <n v="1"/>
    <m/>
    <s v=""/>
    <m/>
    <s v=""/>
    <m/>
    <s v=""/>
    <m/>
    <s v=""/>
    <m/>
    <s v=""/>
    <n v="1"/>
    <n v="1"/>
    <n v="1"/>
    <n v="1"/>
  </r>
  <r>
    <x v="1911"/>
    <s v="stempelsk1602"/>
    <s v="Stempel SK 1602"/>
    <n v="8"/>
    <s v="432 pc"/>
    <n v="8"/>
    <m/>
    <s v=""/>
    <m/>
    <s v=""/>
    <m/>
    <s v=""/>
    <m/>
    <s v=""/>
    <m/>
    <s v=""/>
    <n v="8"/>
    <n v="8"/>
    <n v="8"/>
    <n v="8"/>
  </r>
  <r>
    <x v="1912"/>
    <s v="stempelsk849k"/>
    <s v="Stempel SK 849K"/>
    <n v="8"/>
    <s v="360 pc"/>
    <n v="8"/>
    <m/>
    <s v=""/>
    <m/>
    <s v=""/>
    <m/>
    <s v=""/>
    <m/>
    <s v=""/>
    <m/>
    <s v=""/>
    <n v="8"/>
    <n v="8"/>
    <n v="8"/>
    <n v="8"/>
  </r>
  <r>
    <x v="1913"/>
    <s v="sticknote6544c"/>
    <s v="Stick note 654 4C"/>
    <n v="6"/>
    <s v="600 pc"/>
    <n v="6"/>
    <m/>
    <s v=""/>
    <m/>
    <s v=""/>
    <m/>
    <s v=""/>
    <m/>
    <s v=""/>
    <m/>
    <s v=""/>
    <n v="6"/>
    <n v="6"/>
    <n v="6"/>
    <n v="6"/>
  </r>
  <r>
    <x v="1914"/>
    <s v="sticknotedfao3lgaris"/>
    <s v="Stick Note DF AO 3L (garis)"/>
    <n v="15"/>
    <s v="384 pc"/>
    <n v="15"/>
    <m/>
    <s v=""/>
    <m/>
    <s v=""/>
    <m/>
    <s v=""/>
    <m/>
    <s v=""/>
    <m/>
    <s v=""/>
    <n v="15"/>
    <n v="15"/>
    <n v="15"/>
    <n v="15"/>
  </r>
  <r>
    <x v="1915"/>
    <s v="sticknotekc5830"/>
    <s v="Stick note KC 5830"/>
    <n v="9"/>
    <n v="1600"/>
    <n v="9"/>
    <m/>
    <s v=""/>
    <m/>
    <s v=""/>
    <m/>
    <s v=""/>
    <m/>
    <s v=""/>
    <m/>
    <s v=""/>
    <n v="9"/>
    <n v="9"/>
    <n v="9"/>
    <n v="9"/>
  </r>
  <r>
    <x v="1916"/>
    <s v="sticknoteplastik112"/>
    <s v="Stick Note plastik 112"/>
    <n v="1"/>
    <s v="1440 pc"/>
    <n v="1"/>
    <m/>
    <s v=""/>
    <m/>
    <s v=""/>
    <m/>
    <s v=""/>
    <m/>
    <s v=""/>
    <m/>
    <s v=""/>
    <n v="1"/>
    <n v="1"/>
    <n v="1"/>
    <n v="1"/>
  </r>
  <r>
    <x v="1917"/>
    <s v="sticknotetf0243"/>
    <s v="Stick Note TF 0243"/>
    <n v="30"/>
    <s v="108 pc"/>
    <n v="30"/>
    <m/>
    <s v=""/>
    <m/>
    <s v=""/>
    <m/>
    <s v=""/>
    <m/>
    <s v=""/>
    <m/>
    <s v=""/>
    <n v="30"/>
    <n v="30"/>
    <n v="30"/>
    <n v="30"/>
  </r>
  <r>
    <x v="1918"/>
    <s v="sticknotetf0244400lb"/>
    <s v="Stick Note TF 0244 (400lb)"/>
    <n v="2"/>
    <s v="108 PCS"/>
    <n v="2"/>
    <m/>
    <s v=""/>
    <m/>
    <s v=""/>
    <m/>
    <s v=""/>
    <m/>
    <s v=""/>
    <m/>
    <s v=""/>
    <n v="2"/>
    <n v="2"/>
    <n v="2"/>
    <n v="2"/>
  </r>
  <r>
    <x v="1919"/>
    <s v="sticknotetf02458c"/>
    <s v="Stick Note TF 0245-8C"/>
    <n v="0"/>
    <n v="108"/>
    <n v="1"/>
    <m/>
    <s v=""/>
    <m/>
    <s v=""/>
    <m/>
    <s v=""/>
    <m/>
    <s v=""/>
    <m/>
    <s v=""/>
    <n v="0"/>
    <n v="0"/>
    <n v="0"/>
    <n v="0"/>
  </r>
  <r>
    <x v="1920"/>
    <s v="sticknotetf6545c"/>
    <s v="Stick Note TF 654 5C"/>
    <n v="2"/>
    <s v="300 pc"/>
    <n v="2"/>
    <m/>
    <s v=""/>
    <m/>
    <s v=""/>
    <m/>
    <s v=""/>
    <m/>
    <s v=""/>
    <m/>
    <s v=""/>
    <n v="2"/>
    <n v="2"/>
    <n v="2"/>
    <n v="2"/>
  </r>
  <r>
    <x v="1921"/>
    <s v="sticknotetf6548c"/>
    <s v="Stick Note TF 654-8C"/>
    <n v="0"/>
    <n v="300"/>
    <n v="2"/>
    <m/>
    <s v=""/>
    <n v="2"/>
    <n v="2"/>
    <m/>
    <s v=""/>
    <m/>
    <s v=""/>
    <m/>
    <s v=""/>
    <n v="0"/>
    <n v="2"/>
    <n v="2"/>
    <n v="2"/>
  </r>
  <r>
    <x v="1922"/>
    <s v="sticktransparantmhwiww01balon"/>
    <s v="Stick Transparant MH (Wi WW01) Balon"/>
    <n v="1"/>
    <n v="100"/>
    <n v="1"/>
    <m/>
    <s v=""/>
    <m/>
    <s v=""/>
    <m/>
    <s v=""/>
    <m/>
    <s v=""/>
    <m/>
    <s v=""/>
    <n v="1"/>
    <n v="1"/>
    <n v="1"/>
    <n v="1"/>
  </r>
  <r>
    <x v="1923"/>
    <s v="sticker2u501520"/>
    <s v="Sticker 2U 501-520"/>
    <n v="1"/>
    <s v="500 pc"/>
    <n v="1"/>
    <m/>
    <s v=""/>
    <m/>
    <s v=""/>
    <m/>
    <s v=""/>
    <m/>
    <s v=""/>
    <m/>
    <s v=""/>
    <n v="1"/>
    <n v="1"/>
    <n v="1"/>
    <n v="1"/>
  </r>
  <r>
    <x v="1924"/>
    <s v="stickerbookseal5001x90"/>
    <s v="Sticker Book Seal 500 (1x90)"/>
    <n v="2"/>
    <s v="20 card"/>
    <n v="2"/>
    <m/>
    <s v=""/>
    <m/>
    <s v=""/>
    <m/>
    <s v=""/>
    <m/>
    <s v=""/>
    <m/>
    <s v=""/>
    <n v="2"/>
    <n v="2"/>
    <n v="2"/>
    <n v="2"/>
  </r>
  <r>
    <x v="1925"/>
    <s v="stickerjb96"/>
    <s v="Sticker JB 96"/>
    <n v="1"/>
    <s v="2000 pc"/>
    <n v="1"/>
    <m/>
    <s v=""/>
    <m/>
    <s v=""/>
    <m/>
    <s v=""/>
    <m/>
    <s v=""/>
    <m/>
    <s v=""/>
    <n v="1"/>
    <n v="1"/>
    <n v="1"/>
    <n v="1"/>
  </r>
  <r>
    <x v="1926"/>
    <s v="stickernamadisneyblmjadi1pak2pc"/>
    <s v="Sticker Nama Disney (blm jadi) 1 pak 2pc"/>
    <n v="4"/>
    <s v="800 pc"/>
    <n v="4"/>
    <m/>
    <s v=""/>
    <m/>
    <s v=""/>
    <m/>
    <s v=""/>
    <m/>
    <s v=""/>
    <m/>
    <s v=""/>
    <n v="4"/>
    <n v="4"/>
    <n v="4"/>
    <n v="4"/>
  </r>
  <r>
    <x v="1927"/>
    <s v="stickertwm10011012"/>
    <s v="Sticker TWM 1001-1012"/>
    <n v="4"/>
    <n v="480"/>
    <n v="4"/>
    <m/>
    <s v=""/>
    <m/>
    <s v=""/>
    <m/>
    <s v=""/>
    <m/>
    <s v=""/>
    <m/>
    <s v=""/>
    <n v="4"/>
    <n v="4"/>
    <n v="4"/>
    <n v="4"/>
  </r>
  <r>
    <x v="1928"/>
    <s v="stickerwtptimbul4design@30pc"/>
    <s v="Sticker WTP Timbul 4 Design (@ 30pc)"/>
    <n v="1"/>
    <s v="2520 pc"/>
    <n v="1"/>
    <m/>
    <s v=""/>
    <m/>
    <s v=""/>
    <m/>
    <s v=""/>
    <m/>
    <s v=""/>
    <m/>
    <s v=""/>
    <n v="1"/>
    <n v="1"/>
    <n v="1"/>
    <n v="1"/>
  </r>
  <r>
    <x v="1929"/>
    <s v="stickerromdecor2fxh80118019"/>
    <s v="StickerRom Decor 2FXH 8011-8019"/>
    <n v="1"/>
    <n v="2400"/>
    <n v="1"/>
    <m/>
    <s v=""/>
    <m/>
    <s v=""/>
    <m/>
    <s v=""/>
    <m/>
    <s v=""/>
    <m/>
    <s v=""/>
    <n v="1"/>
    <n v="1"/>
    <n v="1"/>
    <n v="1"/>
  </r>
  <r>
    <x v="1930"/>
    <s v="stickerromdecorfhd001012"/>
    <s v="StickerRom Decor FHD 001-012"/>
    <n v="1"/>
    <s v="500 pc"/>
    <n v="1"/>
    <m/>
    <s v=""/>
    <m/>
    <s v=""/>
    <m/>
    <s v=""/>
    <m/>
    <s v=""/>
    <m/>
    <s v=""/>
    <n v="1"/>
    <n v="1"/>
    <n v="1"/>
    <n v="1"/>
  </r>
  <r>
    <x v="1931"/>
    <s v="stickerromdecorokv025032"/>
    <s v="StickerRom Decor Ok V 025-032"/>
    <n v="4"/>
    <n v="800"/>
    <n v="4"/>
    <m/>
    <s v=""/>
    <m/>
    <s v=""/>
    <m/>
    <s v=""/>
    <m/>
    <s v=""/>
    <m/>
    <s v=""/>
    <n v="4"/>
    <n v="4"/>
    <n v="4"/>
    <n v="4"/>
  </r>
  <r>
    <x v="1932"/>
    <s v="stickerromdecorsc100108"/>
    <s v="StickerRom Decor SC 1001-08/"/>
    <n v="4"/>
    <n v="800"/>
    <n v="4"/>
    <m/>
    <s v=""/>
    <m/>
    <s v=""/>
    <m/>
    <s v=""/>
    <m/>
    <s v=""/>
    <m/>
    <s v=""/>
    <n v="4"/>
    <n v="4"/>
    <n v="4"/>
    <n v="4"/>
  </r>
  <r>
    <x v="1933"/>
    <s v="stip002bungabeauty1card=12"/>
    <s v="Stip 002 Bunga Beauty (1 card=12)"/>
    <n v="6"/>
    <s v="100 card"/>
    <n v="6"/>
    <m/>
    <s v=""/>
    <m/>
    <s v=""/>
    <m/>
    <s v=""/>
    <m/>
    <s v=""/>
    <m/>
    <s v=""/>
    <n v="6"/>
    <n v="6"/>
    <n v="6"/>
    <n v="6"/>
  </r>
  <r>
    <x v="1934"/>
    <s v="stip1402sepakbola36"/>
    <s v="Stip 1402 Sepak bola (36)"/>
    <n v="1"/>
    <s v="40 box"/>
    <n v="1"/>
    <m/>
    <s v=""/>
    <m/>
    <s v=""/>
    <m/>
    <s v=""/>
    <m/>
    <s v=""/>
    <m/>
    <s v=""/>
    <n v="1"/>
    <n v="1"/>
    <n v="1"/>
    <n v="1"/>
  </r>
  <r>
    <x v="1935"/>
    <s v="stip2115"/>
    <s v="Stip 2115"/>
    <n v="3"/>
    <s v="30 ls"/>
    <n v="3"/>
    <m/>
    <s v=""/>
    <m/>
    <s v=""/>
    <m/>
    <s v=""/>
    <m/>
    <s v=""/>
    <m/>
    <s v=""/>
    <n v="3"/>
    <n v="3"/>
    <n v="3"/>
    <n v="3"/>
  </r>
  <r>
    <x v="1936"/>
    <s v="stip2819monochi30pcbonekacoklat"/>
    <s v="Stip 2819 Monochi (30 pc) Boneka coklat"/>
    <n v="3"/>
    <s v="20 box"/>
    <n v="3"/>
    <m/>
    <s v=""/>
    <m/>
    <s v=""/>
    <m/>
    <s v=""/>
    <m/>
    <s v=""/>
    <m/>
    <s v=""/>
    <n v="3"/>
    <n v="3"/>
    <n v="3"/>
    <n v="3"/>
  </r>
  <r>
    <x v="1937"/>
    <s v="stip3901pr"/>
    <s v="Stip 3901 PR"/>
    <n v="3"/>
    <s v="40 box"/>
    <n v="3"/>
    <m/>
    <s v=""/>
    <m/>
    <s v=""/>
    <m/>
    <s v=""/>
    <m/>
    <s v=""/>
    <m/>
    <s v=""/>
    <n v="3"/>
    <n v="3"/>
    <n v="3"/>
    <n v="3"/>
  </r>
  <r>
    <x v="1938"/>
    <s v="stip40051x40"/>
    <s v="Stip 4005 (1x40)"/>
    <n v="1"/>
    <s v="30 box"/>
    <n v="1"/>
    <m/>
    <s v=""/>
    <m/>
    <s v=""/>
    <m/>
    <s v=""/>
    <m/>
    <s v=""/>
    <m/>
    <s v=""/>
    <n v="1"/>
    <n v="1"/>
    <n v="1"/>
    <n v="1"/>
  </r>
  <r>
    <x v="1939"/>
    <s v="stip5218monster1box=32"/>
    <s v="Stip 5218 Monster (1 Box=32)"/>
    <n v="11"/>
    <s v="20 Dos"/>
    <n v="11"/>
    <m/>
    <s v=""/>
    <m/>
    <s v=""/>
    <m/>
    <s v=""/>
    <m/>
    <s v=""/>
    <m/>
    <s v=""/>
    <n v="11"/>
    <n v="11"/>
    <n v="11"/>
    <n v="11"/>
  </r>
  <r>
    <x v="1940"/>
    <s v="stip5220boneka1box=36"/>
    <s v="Stip 5220 Boneka (1 Box=36)"/>
    <n v="11"/>
    <s v="20 Dos"/>
    <n v="11"/>
    <m/>
    <s v=""/>
    <m/>
    <s v=""/>
    <m/>
    <s v=""/>
    <m/>
    <s v=""/>
    <m/>
    <s v=""/>
    <n v="11"/>
    <n v="11"/>
    <n v="11"/>
    <n v="11"/>
  </r>
  <r>
    <x v="1941"/>
    <s v="stip5221ninja1box=36"/>
    <s v="Stip 5221 Ninja (1 Box=36)"/>
    <n v="9"/>
    <s v="20 Dos"/>
    <n v="9"/>
    <m/>
    <s v=""/>
    <m/>
    <s v=""/>
    <m/>
    <s v=""/>
    <m/>
    <s v=""/>
    <m/>
    <s v=""/>
    <n v="9"/>
    <n v="9"/>
    <n v="9"/>
    <n v="9"/>
  </r>
  <r>
    <x v="1942"/>
    <s v="stip6171"/>
    <s v="Stip 6171"/>
    <n v="5"/>
    <s v="16 box"/>
    <n v="5"/>
    <m/>
    <s v=""/>
    <m/>
    <s v=""/>
    <m/>
    <s v=""/>
    <m/>
    <s v=""/>
    <m/>
    <s v=""/>
    <n v="5"/>
    <n v="5"/>
    <n v="5"/>
    <n v="5"/>
  </r>
  <r>
    <x v="1943"/>
    <s v="stip6180"/>
    <s v="Stip 6180"/>
    <n v="7"/>
    <s v="16 box"/>
    <n v="7"/>
    <m/>
    <s v=""/>
    <m/>
    <s v=""/>
    <m/>
    <s v=""/>
    <m/>
    <s v=""/>
    <m/>
    <s v=""/>
    <n v="7"/>
    <n v="7"/>
    <n v="7"/>
    <n v="7"/>
  </r>
  <r>
    <x v="1944"/>
    <s v="stip6195"/>
    <s v="Stip 6195"/>
    <n v="9"/>
    <s v="20 box"/>
    <n v="9"/>
    <m/>
    <s v=""/>
    <m/>
    <s v=""/>
    <m/>
    <s v=""/>
    <m/>
    <s v=""/>
    <m/>
    <s v=""/>
    <n v="9"/>
    <n v="9"/>
    <n v="9"/>
    <n v="9"/>
  </r>
  <r>
    <x v="1945"/>
    <s v="stip6213"/>
    <s v="Stip 6213"/>
    <n v="10"/>
    <s v="16 box"/>
    <n v="10"/>
    <m/>
    <s v=""/>
    <m/>
    <s v=""/>
    <m/>
    <s v=""/>
    <m/>
    <s v=""/>
    <m/>
    <s v=""/>
    <n v="10"/>
    <n v="10"/>
    <n v="10"/>
    <n v="10"/>
  </r>
  <r>
    <x v="1946"/>
    <s v="stip6219"/>
    <s v="Stip 6219"/>
    <n v="8"/>
    <s v="20 box"/>
    <n v="8"/>
    <m/>
    <s v=""/>
    <m/>
    <s v=""/>
    <m/>
    <s v=""/>
    <m/>
    <s v=""/>
    <m/>
    <s v=""/>
    <n v="8"/>
    <n v="8"/>
    <n v="8"/>
    <n v="8"/>
  </r>
  <r>
    <x v="1947"/>
    <s v="stip8904"/>
    <s v="Stip 8904"/>
    <n v="1"/>
    <s v="24 box"/>
    <n v="1"/>
    <m/>
    <s v=""/>
    <m/>
    <s v=""/>
    <m/>
    <s v=""/>
    <m/>
    <s v=""/>
    <m/>
    <s v=""/>
    <n v="1"/>
    <n v="1"/>
    <n v="1"/>
    <n v="1"/>
  </r>
  <r>
    <x v="1948"/>
    <s v="stip943kotak1box=24"/>
    <s v="Stip 943 Kotak (1 Box=24)"/>
    <n v="10"/>
    <s v="30 box"/>
    <n v="10"/>
    <m/>
    <s v=""/>
    <m/>
    <s v=""/>
    <m/>
    <s v=""/>
    <m/>
    <s v=""/>
    <m/>
    <s v=""/>
    <n v="10"/>
    <n v="10"/>
    <n v="10"/>
    <n v="10"/>
  </r>
  <r>
    <x v="1949"/>
    <s v="stip944botol1box=32"/>
    <s v="Stip 944 Botol (1 Box=32)"/>
    <n v="2"/>
    <s v="30 box"/>
    <n v="2"/>
    <m/>
    <s v=""/>
    <m/>
    <s v=""/>
    <m/>
    <s v=""/>
    <m/>
    <s v=""/>
    <m/>
    <s v=""/>
    <n v="2"/>
    <n v="2"/>
    <n v="2"/>
    <n v="2"/>
  </r>
  <r>
    <x v="1950"/>
    <s v="stipa032bentukshaun1x24"/>
    <s v="Stip A 032 bentuk Shaun (1x24)"/>
    <n v="1"/>
    <s v="40 box"/>
    <n v="1"/>
    <m/>
    <s v=""/>
    <m/>
    <s v=""/>
    <m/>
    <s v=""/>
    <m/>
    <s v=""/>
    <m/>
    <s v=""/>
    <n v="1"/>
    <n v="1"/>
    <n v="1"/>
    <n v="1"/>
  </r>
  <r>
    <x v="1951"/>
    <s v="stipa037smurf"/>
    <s v="Stip A 037 Smurf"/>
    <n v="4"/>
    <s v="40 box"/>
    <n v="4"/>
    <m/>
    <s v=""/>
    <m/>
    <s v=""/>
    <m/>
    <s v=""/>
    <m/>
    <s v=""/>
    <m/>
    <s v=""/>
    <n v="4"/>
    <n v="4"/>
    <n v="4"/>
    <n v="4"/>
  </r>
  <r>
    <x v="1952"/>
    <s v="stipa081082"/>
    <s v="Stip A 081-082"/>
    <n v="5"/>
    <s v="48 box"/>
    <n v="5"/>
    <m/>
    <s v=""/>
    <m/>
    <s v=""/>
    <m/>
    <s v=""/>
    <m/>
    <s v=""/>
    <m/>
    <s v=""/>
    <n v="5"/>
    <n v="5"/>
    <n v="5"/>
    <n v="5"/>
  </r>
  <r>
    <x v="1953"/>
    <s v="stipa086apple1x20"/>
    <s v="Stip A 086 Apple (1x20)"/>
    <n v="13"/>
    <s v="40 tas"/>
    <n v="13"/>
    <m/>
    <s v=""/>
    <m/>
    <s v=""/>
    <m/>
    <s v=""/>
    <m/>
    <s v=""/>
    <m/>
    <s v=""/>
    <n v="13"/>
    <n v="13"/>
    <n v="13"/>
    <n v="13"/>
  </r>
  <r>
    <x v="1954"/>
    <s v="stipa089kupu21x18"/>
    <s v="Stip A 089 Kupu2 (1x18)"/>
    <n v="7"/>
    <s v="45 tas"/>
    <n v="7"/>
    <m/>
    <s v=""/>
    <m/>
    <s v=""/>
    <m/>
    <s v=""/>
    <m/>
    <s v=""/>
    <m/>
    <s v=""/>
    <n v="7"/>
    <n v="7"/>
    <n v="7"/>
    <n v="7"/>
  </r>
  <r>
    <x v="1955"/>
    <s v="stipa090wtp1x24"/>
    <s v="Stip A 090 WTP (1x24)"/>
    <n v="12"/>
    <s v="40 tas"/>
    <n v="12"/>
    <m/>
    <s v=""/>
    <m/>
    <s v=""/>
    <m/>
    <s v=""/>
    <m/>
    <s v=""/>
    <m/>
    <s v=""/>
    <n v="12"/>
    <n v="12"/>
    <n v="12"/>
    <n v="12"/>
  </r>
  <r>
    <x v="1956"/>
    <s v="stipa0910921x48"/>
    <s v="Stip A 091-092 (1x48)"/>
    <n v="5"/>
    <s v="48 box"/>
    <n v="5"/>
    <m/>
    <s v=""/>
    <m/>
    <s v=""/>
    <m/>
    <s v=""/>
    <m/>
    <s v=""/>
    <m/>
    <s v=""/>
    <n v="5"/>
    <n v="5"/>
    <n v="5"/>
    <n v="5"/>
  </r>
  <r>
    <x v="1957"/>
    <s v="stipa093wtp1x12"/>
    <s v="Stip A 093 WTP (1x12)"/>
    <n v="16"/>
    <s v="30 box"/>
    <n v="16"/>
    <m/>
    <s v=""/>
    <m/>
    <s v=""/>
    <m/>
    <s v=""/>
    <m/>
    <s v=""/>
    <m/>
    <s v=""/>
    <n v="16"/>
    <n v="16"/>
    <n v="16"/>
    <n v="16"/>
  </r>
  <r>
    <x v="1958"/>
    <s v="stipa098boneka1x40"/>
    <s v="Stip A 098 Boneka (1x40)"/>
    <n v="4"/>
    <s v="20 box"/>
    <n v="4"/>
    <m/>
    <s v=""/>
    <m/>
    <s v=""/>
    <m/>
    <s v=""/>
    <m/>
    <s v=""/>
    <m/>
    <s v=""/>
    <n v="4"/>
    <n v="4"/>
    <n v="4"/>
    <n v="4"/>
  </r>
  <r>
    <x v="1959"/>
    <s v="stipabjaddisney26"/>
    <s v="Stip Abjad Disney (26)"/>
    <n v="2"/>
    <s v="80 box"/>
    <n v="2"/>
    <m/>
    <s v=""/>
    <m/>
    <s v=""/>
    <m/>
    <s v=""/>
    <m/>
    <s v=""/>
    <m/>
    <s v=""/>
    <n v="2"/>
    <n v="2"/>
    <n v="2"/>
    <n v="2"/>
  </r>
  <r>
    <x v="1960"/>
    <s v="stipbentuklovewarnak6934120"/>
    <s v="Stip bentuk love warna K 6934 (120)"/>
    <n v="3"/>
    <s v="240 ls"/>
    <n v="3"/>
    <m/>
    <s v=""/>
    <m/>
    <s v=""/>
    <m/>
    <s v=""/>
    <m/>
    <s v=""/>
    <m/>
    <s v=""/>
    <n v="3"/>
    <n v="3"/>
    <n v="3"/>
    <n v="3"/>
  </r>
  <r>
    <x v="1961"/>
    <s v="stipbf109"/>
    <s v="Stip BF 109"/>
    <n v="3"/>
    <s v="3200 pc"/>
    <n v="3"/>
    <m/>
    <s v=""/>
    <m/>
    <s v=""/>
    <m/>
    <s v=""/>
    <m/>
    <s v=""/>
    <m/>
    <s v=""/>
    <n v="3"/>
    <n v="3"/>
    <n v="3"/>
    <n v="3"/>
  </r>
  <r>
    <x v="1962"/>
    <s v="stipbonekasalju6219"/>
    <s v="Stip Boneka salju 6219"/>
    <n v="1"/>
    <s v="20 box"/>
    <n v="1"/>
    <m/>
    <s v=""/>
    <m/>
    <s v=""/>
    <m/>
    <s v=""/>
    <m/>
    <s v=""/>
    <m/>
    <s v=""/>
    <n v="1"/>
    <n v="1"/>
    <n v="1"/>
    <n v="1"/>
  </r>
  <r>
    <x v="1963"/>
    <s v="stipbrushc1422848"/>
    <s v="Stip Brush C14-228 (48)"/>
    <n v="4"/>
    <s v="96 ls"/>
    <n v="4"/>
    <m/>
    <s v=""/>
    <m/>
    <s v=""/>
    <m/>
    <s v=""/>
    <m/>
    <s v=""/>
    <m/>
    <s v=""/>
    <n v="4"/>
    <n v="4"/>
    <n v="4"/>
    <n v="4"/>
  </r>
  <r>
    <x v="1964"/>
    <s v="stipcollen36"/>
    <s v="Stip Collen (36)"/>
    <n v="2"/>
    <s v="48 box"/>
    <n v="2"/>
    <m/>
    <s v=""/>
    <m/>
    <s v=""/>
    <m/>
    <s v=""/>
    <m/>
    <s v=""/>
    <m/>
    <s v=""/>
    <n v="2"/>
    <n v="2"/>
    <n v="2"/>
    <n v="2"/>
  </r>
  <r>
    <x v="1965"/>
    <s v="stipdbhb40"/>
    <s v="Stip DBH B40"/>
    <n v="1"/>
    <s v="2000 PCS"/>
    <n v="1"/>
    <m/>
    <s v=""/>
    <m/>
    <s v=""/>
    <m/>
    <s v=""/>
    <m/>
    <s v=""/>
    <m/>
    <s v=""/>
    <n v="1"/>
    <n v="1"/>
    <n v="1"/>
    <n v="1"/>
  </r>
  <r>
    <x v="1966"/>
    <s v="stipdoraemon093124"/>
    <s v="Stip Doraemon 0931 (24)"/>
    <n v="7"/>
    <s v="40 box"/>
    <n v="7"/>
    <m/>
    <s v=""/>
    <m/>
    <s v=""/>
    <m/>
    <s v=""/>
    <m/>
    <s v=""/>
    <m/>
    <s v=""/>
    <n v="7"/>
    <n v="7"/>
    <n v="7"/>
    <n v="7"/>
  </r>
  <r>
    <x v="1967"/>
    <s v="stiper1318minion30"/>
    <s v="Stip ER 1318 minion (30)"/>
    <n v="3"/>
    <s v="40 box"/>
    <n v="3"/>
    <m/>
    <s v=""/>
    <m/>
    <s v=""/>
    <m/>
    <s v=""/>
    <m/>
    <s v=""/>
    <m/>
    <s v=""/>
    <n v="3"/>
    <n v="3"/>
    <n v="3"/>
    <n v="3"/>
  </r>
  <r>
    <x v="1968"/>
    <s v="stiper2065lapis1box24"/>
    <s v="Stip ER 2065 lapis 1 box 24"/>
    <n v="2"/>
    <s v="80 box"/>
    <n v="2"/>
    <m/>
    <s v=""/>
    <m/>
    <s v=""/>
    <m/>
    <s v=""/>
    <m/>
    <s v=""/>
    <m/>
    <s v=""/>
    <n v="2"/>
    <n v="2"/>
    <n v="2"/>
    <n v="2"/>
  </r>
  <r>
    <x v="1969"/>
    <s v="stipgirlspjgkyh8113"/>
    <s v="Stip girls pjg Ky H 8113"/>
    <n v="2"/>
    <s v="24 box"/>
    <n v="2"/>
    <m/>
    <s v=""/>
    <m/>
    <s v=""/>
    <m/>
    <s v=""/>
    <m/>
    <s v=""/>
    <m/>
    <s v=""/>
    <n v="2"/>
    <n v="2"/>
    <n v="2"/>
    <n v="2"/>
  </r>
  <r>
    <x v="1970"/>
    <s v="stiphkbesar676460"/>
    <s v="Stip HK besar 6764 (60)"/>
    <n v="47"/>
    <s v="120 ls"/>
    <n v="47"/>
    <m/>
    <s v=""/>
    <m/>
    <s v=""/>
    <m/>
    <s v=""/>
    <m/>
    <s v=""/>
    <m/>
    <s v=""/>
    <n v="47"/>
    <n v="47"/>
    <n v="47"/>
    <n v="47"/>
  </r>
  <r>
    <x v="1971"/>
    <s v="stiphkk6762120pcblk"/>
    <s v="Stip HK K 6762 (120 pc) BLK"/>
    <n v="48"/>
    <s v="240 ls"/>
    <n v="48"/>
    <m/>
    <s v=""/>
    <m/>
    <s v=""/>
    <m/>
    <s v=""/>
    <m/>
    <s v=""/>
    <m/>
    <s v=""/>
    <n v="48"/>
    <n v="48"/>
    <n v="48"/>
    <n v="48"/>
  </r>
  <r>
    <x v="1972"/>
    <s v="stipjumbo1038bighero"/>
    <s v="Stip Jumbo 1038 Big Hero"/>
    <n v="1"/>
    <s v="30 box"/>
    <n v="1"/>
    <m/>
    <s v=""/>
    <m/>
    <s v=""/>
    <m/>
    <s v=""/>
    <m/>
    <s v=""/>
    <m/>
    <s v=""/>
    <n v="1"/>
    <n v="1"/>
    <n v="1"/>
    <n v="1"/>
  </r>
  <r>
    <x v="1973"/>
    <s v="stipjumbodisney471024"/>
    <s v="Stip Jumbo Disney 4710 (24)"/>
    <n v="1"/>
    <s v="40 box"/>
    <n v="1"/>
    <m/>
    <s v=""/>
    <m/>
    <s v=""/>
    <m/>
    <s v=""/>
    <m/>
    <s v=""/>
    <m/>
    <s v=""/>
    <n v="1"/>
    <n v="1"/>
    <n v="1"/>
    <n v="1"/>
  </r>
  <r>
    <x v="1974"/>
    <s v="stipjx99002set+asahanapplebear24pc"/>
    <s v="Stip JX-99002 Set + Asahan Apple bear (24 pc)"/>
    <n v="4"/>
    <s v="20 box"/>
    <n v="4"/>
    <m/>
    <s v=""/>
    <m/>
    <s v=""/>
    <m/>
    <s v=""/>
    <m/>
    <s v=""/>
    <m/>
    <s v=""/>
    <n v="4"/>
    <n v="4"/>
    <n v="4"/>
    <n v="4"/>
  </r>
  <r>
    <x v="1975"/>
    <s v="stipjx99009kursigoyang24pc"/>
    <s v="Stip JX-99009 Kursi goyang (24 pc)"/>
    <n v="1"/>
    <s v="36 box"/>
    <n v="1"/>
    <m/>
    <s v=""/>
    <m/>
    <s v=""/>
    <m/>
    <s v=""/>
    <m/>
    <s v=""/>
    <m/>
    <s v=""/>
    <n v="1"/>
    <n v="1"/>
    <n v="1"/>
    <n v="1"/>
  </r>
  <r>
    <x v="1976"/>
    <s v="stipkucing6171robot6193"/>
    <s v="Stip Kucing 6171/ Robot 6193"/>
    <n v="2"/>
    <s v="16 box"/>
    <n v="2"/>
    <m/>
    <s v=""/>
    <m/>
    <s v=""/>
    <m/>
    <s v=""/>
    <m/>
    <s v=""/>
    <m/>
    <s v=""/>
    <n v="2"/>
    <n v="2"/>
    <n v="2"/>
    <n v="2"/>
  </r>
  <r>
    <x v="1977"/>
    <s v="stipmatahari0025"/>
    <s v="Stip Matahari 0025"/>
    <n v="3"/>
    <s v="100 disp"/>
    <n v="3"/>
    <m/>
    <s v=""/>
    <m/>
    <s v=""/>
    <m/>
    <s v=""/>
    <m/>
    <s v=""/>
    <m/>
    <s v=""/>
    <n v="3"/>
    <n v="3"/>
    <n v="3"/>
    <n v="3"/>
  </r>
  <r>
    <x v="1978"/>
    <s v="stipminion36"/>
    <s v="Stip Minion (36)"/>
    <n v="29"/>
    <s v="40 box"/>
    <n v="29"/>
    <m/>
    <s v=""/>
    <m/>
    <s v=""/>
    <m/>
    <s v=""/>
    <m/>
    <s v=""/>
    <m/>
    <s v=""/>
    <n v="29"/>
    <n v="29"/>
    <n v="29"/>
    <n v="29"/>
  </r>
  <r>
    <x v="1979"/>
    <s v="stipminion13161736"/>
    <s v="Stip minion 1316/ 17 (36)"/>
    <n v="30"/>
    <s v="40 pak"/>
    <n v="30"/>
    <m/>
    <s v=""/>
    <m/>
    <s v=""/>
    <m/>
    <s v=""/>
    <m/>
    <s v=""/>
    <m/>
    <s v=""/>
    <n v="30"/>
    <n v="30"/>
    <n v="30"/>
    <n v="30"/>
  </r>
  <r>
    <x v="1980"/>
    <s v="stipminion6763120k"/>
    <s v="Stip Minion 6763 (120) K"/>
    <n v="37"/>
    <s v="240 ls"/>
    <n v="37"/>
    <m/>
    <s v=""/>
    <m/>
    <s v=""/>
    <m/>
    <s v=""/>
    <m/>
    <s v=""/>
    <m/>
    <s v=""/>
    <n v="37"/>
    <n v="37"/>
    <n v="37"/>
    <n v="37"/>
  </r>
  <r>
    <x v="1981"/>
    <s v="stipminionb676560"/>
    <s v="Stip Minion B 6765 (60)"/>
    <n v="61"/>
    <s v="120 ls"/>
    <n v="61"/>
    <m/>
    <s v=""/>
    <m/>
    <s v=""/>
    <m/>
    <s v=""/>
    <m/>
    <s v=""/>
    <m/>
    <s v=""/>
    <n v="61"/>
    <n v="61"/>
    <n v="61"/>
    <n v="61"/>
  </r>
  <r>
    <x v="1982"/>
    <s v="stipmk01mmouse1x100"/>
    <s v="Stip MK-01 M Mouse (1x100)"/>
    <n v="2"/>
    <s v="20 box"/>
    <n v="2"/>
    <m/>
    <s v=""/>
    <m/>
    <s v=""/>
    <m/>
    <s v=""/>
    <m/>
    <s v=""/>
    <m/>
    <s v=""/>
    <n v="2"/>
    <n v="2"/>
    <n v="2"/>
    <n v="2"/>
  </r>
  <r>
    <x v="1983"/>
    <s v="stipmonokuroboovalbmnk82824"/>
    <s v="Stip Monokurobo Oval (B) Mnk 828 (24)"/>
    <n v="8"/>
    <s v="80 box"/>
    <n v="8"/>
    <m/>
    <s v=""/>
    <m/>
    <s v=""/>
    <m/>
    <s v=""/>
    <m/>
    <s v=""/>
    <m/>
    <s v=""/>
    <n v="8"/>
    <n v="8"/>
    <n v="8"/>
    <n v="8"/>
  </r>
  <r>
    <x v="1984"/>
    <s v="stipmonokuroboovaltgmnk82724"/>
    <s v="Stip Monokurobo Oval (Tg) Mnk 827 (24)"/>
    <n v="3"/>
    <s v="80 box"/>
    <n v="3"/>
    <m/>
    <s v=""/>
    <m/>
    <s v=""/>
    <m/>
    <s v=""/>
    <m/>
    <s v=""/>
    <m/>
    <s v=""/>
    <n v="3"/>
    <n v="3"/>
    <n v="3"/>
    <n v="3"/>
  </r>
  <r>
    <x v="1985"/>
    <s v="stipms2078+magic36"/>
    <s v="Stip MS 2078 + magic(36)"/>
    <n v="1"/>
    <s v="21 box"/>
    <n v="1"/>
    <m/>
    <s v=""/>
    <m/>
    <s v=""/>
    <m/>
    <s v=""/>
    <m/>
    <s v=""/>
    <m/>
    <s v=""/>
    <n v="1"/>
    <n v="1"/>
    <n v="1"/>
    <n v="1"/>
  </r>
  <r>
    <x v="1986"/>
    <s v="stipp092pc48"/>
    <s v="Stip P09/ 2pc (48)"/>
    <n v="1"/>
    <s v="48 box"/>
    <n v="1"/>
    <m/>
    <s v=""/>
    <m/>
    <s v=""/>
    <m/>
    <s v=""/>
    <m/>
    <s v=""/>
    <m/>
    <s v=""/>
    <n v="1"/>
    <n v="1"/>
    <n v="1"/>
    <n v="1"/>
  </r>
  <r>
    <x v="1987"/>
    <s v="stiprc6008"/>
    <s v="Stip RC 6008"/>
    <n v="20"/>
    <s v="64 BOX (24)"/>
    <n v="20"/>
    <m/>
    <s v=""/>
    <m/>
    <s v=""/>
    <m/>
    <s v=""/>
    <m/>
    <s v=""/>
    <m/>
    <s v=""/>
    <n v="20"/>
    <n v="20"/>
    <n v="20"/>
    <n v="20"/>
  </r>
  <r>
    <x v="1988"/>
    <s v="stiprc603148"/>
    <s v="Stip RC 6031 (48)"/>
    <n v="2"/>
    <s v="48 box"/>
    <n v="2"/>
    <m/>
    <s v=""/>
    <m/>
    <s v=""/>
    <m/>
    <s v=""/>
    <m/>
    <s v=""/>
    <m/>
    <s v=""/>
    <n v="2"/>
    <n v="2"/>
    <n v="2"/>
    <n v="2"/>
  </r>
  <r>
    <x v="1989"/>
    <s v="stiprc6032"/>
    <s v="Stip RC 6032"/>
    <n v="1"/>
    <s v="48 box"/>
    <n v="1"/>
    <m/>
    <s v=""/>
    <m/>
    <s v=""/>
    <m/>
    <s v=""/>
    <m/>
    <s v=""/>
    <m/>
    <s v=""/>
    <n v="1"/>
    <n v="1"/>
    <n v="1"/>
    <n v="1"/>
  </r>
  <r>
    <x v="1990"/>
    <s v="stiprc6034"/>
    <s v="Stip RC 6034"/>
    <n v="1"/>
    <s v="48 box"/>
    <n v="1"/>
    <m/>
    <s v=""/>
    <m/>
    <s v=""/>
    <m/>
    <s v=""/>
    <m/>
    <s v=""/>
    <m/>
    <s v=""/>
    <n v="1"/>
    <n v="1"/>
    <n v="1"/>
    <n v="1"/>
  </r>
  <r>
    <x v="1991"/>
    <s v="stiprc6035"/>
    <s v="Stip RC 6035"/>
    <n v="3"/>
    <s v="48 box"/>
    <n v="3"/>
    <m/>
    <s v=""/>
    <m/>
    <s v=""/>
    <m/>
    <s v=""/>
    <m/>
    <s v=""/>
    <m/>
    <s v=""/>
    <n v="3"/>
    <n v="3"/>
    <n v="3"/>
    <n v="3"/>
  </r>
  <r>
    <x v="1992"/>
    <s v="stiprc6037"/>
    <s v="Stip RC 6037"/>
    <n v="2"/>
    <s v="48 box"/>
    <n v="2"/>
    <m/>
    <s v=""/>
    <m/>
    <s v=""/>
    <m/>
    <s v=""/>
    <m/>
    <s v=""/>
    <m/>
    <s v=""/>
    <n v="2"/>
    <n v="2"/>
    <n v="2"/>
    <n v="2"/>
  </r>
  <r>
    <x v="1993"/>
    <s v="stipsika369besar"/>
    <s v="Stip Sika 369 Besar"/>
    <n v="20"/>
    <s v="50 pk"/>
    <n v="20"/>
    <m/>
    <s v=""/>
    <m/>
    <s v=""/>
    <m/>
    <s v=""/>
    <m/>
    <s v=""/>
    <m/>
    <s v=""/>
    <n v="20"/>
    <n v="20"/>
    <n v="20"/>
    <n v="20"/>
  </r>
  <r>
    <x v="1994"/>
    <s v="stiptb160230"/>
    <s v="Stip TB 1602 (30)"/>
    <n v="21"/>
    <s v="75 ls"/>
    <n v="21"/>
    <m/>
    <s v=""/>
    <m/>
    <s v=""/>
    <m/>
    <s v=""/>
    <m/>
    <s v=""/>
    <m/>
    <s v=""/>
    <n v="21"/>
    <n v="21"/>
    <n v="21"/>
    <n v="21"/>
  </r>
  <r>
    <x v="1995"/>
    <s v="stiptb160530"/>
    <s v="Stip TB 1605 (30)"/>
    <n v="50"/>
    <s v="1080 pc"/>
    <n v="50"/>
    <m/>
    <s v=""/>
    <m/>
    <s v=""/>
    <m/>
    <s v=""/>
    <m/>
    <s v=""/>
    <m/>
    <s v=""/>
    <n v="50"/>
    <n v="50"/>
    <n v="50"/>
    <n v="50"/>
  </r>
  <r>
    <x v="1996"/>
    <s v="stiptb8000"/>
    <s v="Stip TB 8000"/>
    <n v="34"/>
    <s v="30 box"/>
    <n v="34"/>
    <m/>
    <s v=""/>
    <m/>
    <s v=""/>
    <m/>
    <s v=""/>
    <m/>
    <s v=""/>
    <m/>
    <s v=""/>
    <n v="34"/>
    <n v="34"/>
    <n v="34"/>
    <n v="34"/>
  </r>
  <r>
    <x v="1997"/>
    <s v="stiptb8059"/>
    <s v="Stip TB 8059"/>
    <n v="62"/>
    <s v="30 box"/>
    <n v="62"/>
    <m/>
    <s v=""/>
    <m/>
    <s v=""/>
    <m/>
    <s v=""/>
    <m/>
    <s v=""/>
    <m/>
    <s v=""/>
    <n v="62"/>
    <n v="62"/>
    <n v="62"/>
    <n v="62"/>
  </r>
  <r>
    <x v="1998"/>
    <s v="stiptb8066"/>
    <s v="Stip TB 8066"/>
    <n v="31"/>
    <s v="30 box"/>
    <n v="31"/>
    <m/>
    <s v=""/>
    <m/>
    <s v=""/>
    <m/>
    <s v=""/>
    <m/>
    <s v=""/>
    <m/>
    <s v=""/>
    <n v="31"/>
    <n v="31"/>
    <n v="31"/>
    <n v="31"/>
  </r>
  <r>
    <x v="1999"/>
    <s v="stiptb985630"/>
    <s v="Stip TB 9856 (30)"/>
    <n v="17"/>
    <s v="60 ls"/>
    <n v="17"/>
    <m/>
    <s v=""/>
    <m/>
    <s v=""/>
    <m/>
    <s v=""/>
    <m/>
    <s v=""/>
    <m/>
    <s v=""/>
    <n v="17"/>
    <n v="17"/>
    <n v="17"/>
    <n v="17"/>
  </r>
  <r>
    <x v="2000"/>
    <s v="stiptb986536"/>
    <s v="Stip TB 9865 (36)"/>
    <n v="8"/>
    <s v="60 ls"/>
    <n v="8"/>
    <m/>
    <s v=""/>
    <m/>
    <s v=""/>
    <m/>
    <s v=""/>
    <m/>
    <s v=""/>
    <m/>
    <s v=""/>
    <n v="8"/>
    <n v="8"/>
    <n v="8"/>
    <n v="8"/>
  </r>
  <r>
    <x v="2001"/>
    <s v="stiptb986660"/>
    <s v="Stip TB 9866 (60)"/>
    <n v="24"/>
    <s v="120 ls"/>
    <n v="24"/>
    <m/>
    <s v=""/>
    <m/>
    <s v=""/>
    <m/>
    <s v=""/>
    <m/>
    <s v=""/>
    <m/>
    <s v=""/>
    <n v="24"/>
    <n v="24"/>
    <n v="24"/>
    <n v="24"/>
  </r>
  <r>
    <x v="2002"/>
    <s v="stiptoples1341x50panda"/>
    <s v="Stip Toples 134 (1x50) Panda"/>
    <n v="12"/>
    <s v="12 box"/>
    <n v="12"/>
    <m/>
    <s v=""/>
    <m/>
    <s v=""/>
    <m/>
    <s v=""/>
    <m/>
    <s v=""/>
    <m/>
    <s v=""/>
    <n v="12"/>
    <n v="12"/>
    <n v="12"/>
    <n v="12"/>
  </r>
  <r>
    <x v="2003"/>
    <s v="stiptrifello300b"/>
    <s v="Stip Trifello 300 B"/>
    <n v="2"/>
    <s v="50 box"/>
    <n v="2"/>
    <m/>
    <s v=""/>
    <m/>
    <s v=""/>
    <m/>
    <s v=""/>
    <m/>
    <s v=""/>
    <m/>
    <s v=""/>
    <n v="2"/>
    <n v="2"/>
    <n v="2"/>
    <n v="2"/>
  </r>
  <r>
    <x v="2004"/>
    <s v="stiptrifellotf377@24"/>
    <s v="Stip Trifello TF-377 (@ 24)"/>
    <n v="4"/>
    <s v="40 box"/>
    <n v="4"/>
    <m/>
    <s v=""/>
    <m/>
    <s v=""/>
    <m/>
    <s v=""/>
    <m/>
    <s v=""/>
    <m/>
    <s v=""/>
    <n v="4"/>
    <n v="4"/>
    <n v="4"/>
    <n v="4"/>
  </r>
  <r>
    <x v="2005"/>
    <s v="stip+asahanm7830"/>
    <s v="Stip+Asahan M-78 (30)"/>
    <n v="2"/>
    <s v="24 box"/>
    <n v="2"/>
    <m/>
    <s v=""/>
    <m/>
    <s v=""/>
    <m/>
    <s v=""/>
    <m/>
    <s v=""/>
    <m/>
    <s v=""/>
    <n v="2"/>
    <n v="2"/>
    <n v="2"/>
    <n v="2"/>
  </r>
  <r>
    <x v="2006"/>
    <s v="sulingyamaha"/>
    <s v="Suling Yamaha"/>
    <n v="29"/>
    <s v="60 PCS"/>
    <n v="25"/>
    <n v="25"/>
    <n v="-4"/>
    <m/>
    <s v=""/>
    <m/>
    <s v=""/>
    <m/>
    <s v=""/>
    <m/>
    <s v=""/>
    <n v="25"/>
    <n v="25"/>
    <n v="25"/>
    <n v="25"/>
  </r>
  <r>
    <x v="2007"/>
    <s v="superboxtoplatpsb"/>
    <s v="Super Box Topla TP/ SB"/>
    <n v="4"/>
    <s v="24 pc"/>
    <n v="4"/>
    <m/>
    <s v=""/>
    <m/>
    <s v=""/>
    <m/>
    <s v=""/>
    <m/>
    <s v=""/>
    <m/>
    <s v=""/>
    <n v="4"/>
    <n v="4"/>
    <n v="4"/>
    <n v="4"/>
  </r>
  <r>
    <x v="2008"/>
    <s v="talibatikputihbalpindo"/>
    <s v="Tali Batik Putih B Alpindo"/>
    <n v="58"/>
    <s v="50 LSN"/>
    <n v="58"/>
    <m/>
    <s v=""/>
    <m/>
    <s v=""/>
    <m/>
    <s v=""/>
    <m/>
    <s v=""/>
    <m/>
    <s v=""/>
    <n v="58"/>
    <n v="58"/>
    <n v="58"/>
    <n v="58"/>
  </r>
  <r>
    <x v="2009"/>
    <s v="talibatikputihtalpindo"/>
    <s v="Tali Batik Putih T Alpindo"/>
    <n v="38"/>
    <s v="50 LSN"/>
    <n v="37"/>
    <m/>
    <s v=""/>
    <n v="37"/>
    <n v="-1"/>
    <m/>
    <s v=""/>
    <m/>
    <s v=""/>
    <m/>
    <s v=""/>
    <n v="38"/>
    <n v="37"/>
    <n v="37"/>
    <n v="37"/>
  </r>
  <r>
    <x v="2010"/>
    <s v="talijepitcantolk"/>
    <s v="Tali Jepit Cantol K"/>
    <n v="8"/>
    <n v="5000"/>
    <n v="8"/>
    <m/>
    <s v=""/>
    <m/>
    <s v=""/>
    <m/>
    <s v=""/>
    <m/>
    <s v=""/>
    <m/>
    <s v=""/>
    <n v="8"/>
    <n v="8"/>
    <n v="8"/>
    <n v="8"/>
  </r>
  <r>
    <x v="2011"/>
    <s v="talijepithtbiasagading"/>
    <s v="Tali jepit ht biasa gading"/>
    <n v="3"/>
    <n v="5000"/>
    <n v="3"/>
    <m/>
    <s v=""/>
    <m/>
    <s v=""/>
    <m/>
    <s v=""/>
    <m/>
    <s v=""/>
    <m/>
    <s v=""/>
    <n v="3"/>
    <n v="3"/>
    <n v="3"/>
    <n v="3"/>
  </r>
  <r>
    <x v="2012"/>
    <s v="talijepitmetalikk806m"/>
    <s v="Tali Jepit metalik K 806 M"/>
    <n v="4"/>
    <n v="5000"/>
    <n v="4"/>
    <m/>
    <s v=""/>
    <m/>
    <s v=""/>
    <m/>
    <s v=""/>
    <m/>
    <s v=""/>
    <m/>
    <s v=""/>
    <n v="4"/>
    <n v="4"/>
    <n v="4"/>
    <n v="4"/>
  </r>
  <r>
    <x v="2013"/>
    <s v="talijepitanyoyobutek1box=100kng"/>
    <s v="Tali Jepitan Yoyo butek (1 box=100) Kng"/>
    <n v="1"/>
    <s v="2000 pc"/>
    <n v="1"/>
    <m/>
    <s v=""/>
    <m/>
    <s v=""/>
    <m/>
    <s v=""/>
    <m/>
    <s v=""/>
    <m/>
    <s v=""/>
    <n v="1"/>
    <n v="1"/>
    <n v="1"/>
    <n v="1"/>
  </r>
  <r>
    <x v="2014"/>
    <s v="talimetalikkecilb8k4ht2hj2"/>
    <s v="Tali metalik (kecil) B(8) K(4) Ht(2) Hj(2)"/>
    <n v="16"/>
    <n v="500"/>
    <n v="16"/>
    <m/>
    <s v=""/>
    <m/>
    <s v=""/>
    <m/>
    <s v=""/>
    <m/>
    <s v=""/>
    <m/>
    <s v=""/>
    <n v="16"/>
    <n v="16"/>
    <n v="16"/>
    <n v="16"/>
  </r>
  <r>
    <x v="2015"/>
    <s v="talimetalikbbr"/>
    <s v="Tali metalik B Br"/>
    <n v="2"/>
    <n v="300"/>
    <n v="2"/>
    <m/>
    <s v=""/>
    <m/>
    <s v=""/>
    <m/>
    <s v=""/>
    <m/>
    <s v=""/>
    <m/>
    <s v=""/>
    <n v="2"/>
    <n v="2"/>
    <n v="2"/>
    <n v="2"/>
  </r>
  <r>
    <x v="2016"/>
    <s v="talipeonyht5hj8"/>
    <s v="Tali Peony Ht (5), Hj (8)"/>
    <n v="12"/>
    <n v="5000"/>
    <n v="12"/>
    <m/>
    <s v=""/>
    <m/>
    <s v=""/>
    <m/>
    <s v=""/>
    <m/>
    <s v=""/>
    <m/>
    <s v=""/>
    <n v="12"/>
    <n v="12"/>
    <n v="12"/>
    <n v="12"/>
  </r>
  <r>
    <x v="2017"/>
    <s v="talipeonyk"/>
    <s v="Tali Peony K"/>
    <n v="7"/>
    <n v="5000"/>
    <n v="6"/>
    <m/>
    <s v=""/>
    <n v="6"/>
    <n v="-1"/>
    <m/>
    <s v=""/>
    <m/>
    <s v=""/>
    <m/>
    <s v=""/>
    <n v="7"/>
    <n v="6"/>
    <n v="6"/>
    <n v="6"/>
  </r>
  <r>
    <x v="2018"/>
    <s v="talipeonym5p3"/>
    <s v="Tali Peony M (5), P (3)"/>
    <n v="9"/>
    <n v="5000"/>
    <n v="8"/>
    <m/>
    <s v=""/>
    <n v="8"/>
    <n v="-1"/>
    <m/>
    <s v=""/>
    <m/>
    <s v=""/>
    <m/>
    <s v=""/>
    <n v="9"/>
    <n v="8"/>
    <n v="8"/>
    <n v="8"/>
  </r>
  <r>
    <x v="2019"/>
    <s v="talipeonyor5b10"/>
    <s v="Tali Peony Or (5), B (10)"/>
    <n v="16"/>
    <n v="5000"/>
    <n v="15"/>
    <m/>
    <s v=""/>
    <n v="15"/>
    <n v="-1"/>
    <m/>
    <s v=""/>
    <m/>
    <s v=""/>
    <m/>
    <s v=""/>
    <n v="16"/>
    <n v="15"/>
    <n v="15"/>
    <n v="15"/>
  </r>
  <r>
    <x v="2020"/>
    <s v="taliplk1004dy31x38talikur"/>
    <s v="Tali Plk 10-04 Dy 31x38 Tali Kur"/>
    <n v="1"/>
    <s v="30 ls"/>
    <n v="1"/>
    <m/>
    <s v=""/>
    <m/>
    <s v=""/>
    <m/>
    <s v=""/>
    <m/>
    <s v=""/>
    <m/>
    <s v=""/>
    <n v="1"/>
    <n v="1"/>
    <n v="1"/>
    <n v="1"/>
  </r>
  <r>
    <x v="2021"/>
    <s v="talitransparantyoyomontanahj23b11"/>
    <s v="Tali Transparant Yoyo montana Hj(23)/ B(11)"/>
    <n v="34"/>
    <n v="2000"/>
    <n v="34"/>
    <m/>
    <s v=""/>
    <m/>
    <s v=""/>
    <m/>
    <s v=""/>
    <m/>
    <s v=""/>
    <m/>
    <s v=""/>
    <n v="34"/>
    <n v="34"/>
    <n v="34"/>
    <n v="34"/>
  </r>
  <r>
    <x v="2022"/>
    <s v="talitransparantyoyomontanaht5m22"/>
    <s v="Tali Transparant Yoyo montana Ht(5)/ M(22)"/>
    <n v="27"/>
    <n v="2000"/>
    <n v="27"/>
    <m/>
    <s v=""/>
    <m/>
    <s v=""/>
    <m/>
    <s v=""/>
    <m/>
    <s v=""/>
    <m/>
    <s v=""/>
    <n v="27"/>
    <n v="27"/>
    <n v="27"/>
    <n v="27"/>
  </r>
  <r>
    <x v="2023"/>
    <s v="taliyoyomerahbutek"/>
    <s v="Tali yoyo Merah Butek"/>
    <n v="1"/>
    <s v="2000 pc"/>
    <n v="1"/>
    <m/>
    <s v=""/>
    <m/>
    <s v=""/>
    <m/>
    <s v=""/>
    <m/>
    <s v=""/>
    <m/>
    <s v=""/>
    <n v="1"/>
    <n v="1"/>
    <n v="1"/>
    <n v="1"/>
  </r>
  <r>
    <x v="2024"/>
    <s v="taliyoyoorange"/>
    <s v="Tali yoyo orange"/>
    <n v="1"/>
    <s v="2000 pc"/>
    <n v="1"/>
    <m/>
    <s v=""/>
    <m/>
    <s v=""/>
    <m/>
    <s v=""/>
    <m/>
    <s v=""/>
    <m/>
    <s v=""/>
    <n v="1"/>
    <n v="1"/>
    <n v="1"/>
    <n v="1"/>
  </r>
  <r>
    <x v="2025"/>
    <s v="taliyoyoputihtrans"/>
    <s v="Tali Yoyo Putih Trans"/>
    <n v="2"/>
    <n v="200"/>
    <n v="2"/>
    <m/>
    <s v=""/>
    <m/>
    <s v=""/>
    <m/>
    <s v=""/>
    <m/>
    <s v=""/>
    <m/>
    <s v=""/>
    <n v="2"/>
    <n v="2"/>
    <n v="2"/>
    <n v="2"/>
  </r>
  <r>
    <x v="2026"/>
    <s v="tas017"/>
    <s v="Tas 017"/>
    <n v="1"/>
    <s v="200 PCS"/>
    <n v="1"/>
    <m/>
    <s v=""/>
    <m/>
    <s v=""/>
    <m/>
    <s v=""/>
    <m/>
    <s v=""/>
    <m/>
    <s v=""/>
    <n v="1"/>
    <n v="1"/>
    <n v="1"/>
    <n v="1"/>
  </r>
  <r>
    <x v="2027"/>
    <s v="tas16x21"/>
    <s v="Tas 16 x 21"/>
    <n v="3"/>
    <s v="50 LSN"/>
    <n v="3"/>
    <m/>
    <s v=""/>
    <m/>
    <s v=""/>
    <m/>
    <s v=""/>
    <m/>
    <s v=""/>
    <m/>
    <s v=""/>
    <n v="3"/>
    <n v="3"/>
    <n v="3"/>
    <n v="3"/>
  </r>
  <r>
    <x v="2028"/>
    <s v="tas6022601l6211"/>
    <s v="Tas 602(2)/ 601 L/ 621(1)"/>
    <n v="3"/>
    <s v="600 pc"/>
    <n v="3"/>
    <m/>
    <s v=""/>
    <m/>
    <s v=""/>
    <m/>
    <s v=""/>
    <m/>
    <s v=""/>
    <m/>
    <s v=""/>
    <n v="3"/>
    <n v="3"/>
    <n v="3"/>
    <n v="3"/>
  </r>
  <r>
    <x v="2029"/>
    <s v="tas81854s"/>
    <s v="Tas 8185 4S"/>
    <n v="1"/>
    <s v="48 ls"/>
    <n v="1"/>
    <m/>
    <s v=""/>
    <m/>
    <s v=""/>
    <m/>
    <s v=""/>
    <m/>
    <s v=""/>
    <m/>
    <s v=""/>
    <n v="1"/>
    <n v="1"/>
    <n v="1"/>
    <n v="1"/>
  </r>
  <r>
    <x v="2030"/>
    <s v="tasa5fancyhk+bb"/>
    <s v="Tas A5 Fancy (Hk+BB)"/>
    <n v="2"/>
    <s v="34 ls"/>
    <n v="2"/>
    <m/>
    <s v=""/>
    <m/>
    <s v=""/>
    <m/>
    <s v=""/>
    <m/>
    <s v=""/>
    <m/>
    <s v=""/>
    <n v="2"/>
    <n v="2"/>
    <n v="2"/>
    <n v="2"/>
  </r>
  <r>
    <x v="2031"/>
    <s v="tasa5fancyhk+bb"/>
    <s v="Tas A5 Fancy (Hk+BB)"/>
    <n v="2"/>
    <s v="32 ls"/>
    <n v="2"/>
    <m/>
    <s v=""/>
    <m/>
    <s v=""/>
    <m/>
    <s v=""/>
    <m/>
    <s v=""/>
    <m/>
    <s v=""/>
    <n v="2"/>
    <n v="2"/>
    <n v="2"/>
    <n v="2"/>
  </r>
  <r>
    <x v="2032"/>
    <s v="tasbatikmasbukukecil"/>
    <s v="Tas batik mas Buku kecil"/>
    <n v="5"/>
    <s v="80 ls"/>
    <n v="5"/>
    <m/>
    <s v=""/>
    <m/>
    <s v=""/>
    <m/>
    <s v=""/>
    <m/>
    <s v=""/>
    <m/>
    <s v=""/>
    <n v="5"/>
    <n v="5"/>
    <n v="5"/>
    <n v="5"/>
  </r>
  <r>
    <x v="2033"/>
    <s v="tasbatikmj1kecil"/>
    <s v="Tas batik Mj 1 kecil"/>
    <n v="7"/>
    <s v="70 ls"/>
    <n v="7"/>
    <m/>
    <s v=""/>
    <m/>
    <s v=""/>
    <m/>
    <s v=""/>
    <m/>
    <s v=""/>
    <m/>
    <s v=""/>
    <n v="7"/>
    <n v="7"/>
    <n v="7"/>
    <n v="7"/>
  </r>
  <r>
    <x v="2034"/>
    <s v="tasbatikmj1kecil"/>
    <s v="Tas batik Mj 1 kecil"/>
    <n v="5"/>
    <s v="75 ls"/>
    <n v="5"/>
    <m/>
    <s v=""/>
    <m/>
    <s v=""/>
    <m/>
    <s v=""/>
    <m/>
    <s v=""/>
    <m/>
    <s v=""/>
    <n v="5"/>
    <n v="5"/>
    <n v="5"/>
    <n v="5"/>
  </r>
  <r>
    <x v="2035"/>
    <s v="tasbatikmj1kecilbaru"/>
    <s v="Tas Batik Mj 1 Kecil (baru)"/>
    <n v="7"/>
    <s v="90 LSN"/>
    <n v="7"/>
    <m/>
    <s v=""/>
    <m/>
    <s v=""/>
    <m/>
    <s v=""/>
    <m/>
    <s v=""/>
    <m/>
    <s v=""/>
    <n v="7"/>
    <n v="7"/>
    <n v="7"/>
    <n v="7"/>
  </r>
  <r>
    <x v="2036"/>
    <s v="tasbatikmj2t"/>
    <s v="Tas batik MJ 2 (T)"/>
    <n v="2"/>
    <s v="60 LSN"/>
    <n v="2"/>
    <m/>
    <s v=""/>
    <m/>
    <s v=""/>
    <m/>
    <s v=""/>
    <m/>
    <s v=""/>
    <m/>
    <s v=""/>
    <n v="2"/>
    <n v="2"/>
    <n v="2"/>
    <n v="2"/>
  </r>
  <r>
    <x v="2037"/>
    <s v="tasbatikmj1"/>
    <s v="Tas batik Mj1"/>
    <n v="48"/>
    <s v="80 ls"/>
    <n v="48"/>
    <m/>
    <s v=""/>
    <m/>
    <s v=""/>
    <m/>
    <s v=""/>
    <m/>
    <s v=""/>
    <m/>
    <s v=""/>
    <n v="48"/>
    <n v="48"/>
    <n v="48"/>
    <n v="48"/>
  </r>
  <r>
    <x v="2038"/>
    <s v="tasbatikpanjangsarungbaru"/>
    <s v="Tas batik panjang/ sarung (Baru)"/>
    <n v="4"/>
    <s v="100 ls"/>
    <n v="4"/>
    <m/>
    <s v=""/>
    <m/>
    <s v=""/>
    <m/>
    <s v=""/>
    <m/>
    <s v=""/>
    <m/>
    <s v=""/>
    <n v="4"/>
    <n v="4"/>
    <n v="4"/>
    <n v="4"/>
  </r>
  <r>
    <x v="2039"/>
    <s v="tasbatiktoplinek"/>
    <s v="Tas batik Topline K"/>
    <n v="2"/>
    <s v="36 ls"/>
    <n v="2"/>
    <m/>
    <s v=""/>
    <m/>
    <s v=""/>
    <m/>
    <s v=""/>
    <m/>
    <s v=""/>
    <m/>
    <s v=""/>
    <n v="2"/>
    <n v="2"/>
    <n v="2"/>
    <n v="2"/>
  </r>
  <r>
    <x v="2040"/>
    <s v="tasbg15029"/>
    <s v="Tas BG 15-029"/>
    <n v="1"/>
    <s v="10 LSN"/>
    <n v="1"/>
    <m/>
    <s v=""/>
    <m/>
    <s v=""/>
    <m/>
    <s v=""/>
    <m/>
    <s v=""/>
    <m/>
    <s v=""/>
    <n v="1"/>
    <n v="1"/>
    <n v="1"/>
    <n v="1"/>
  </r>
  <r>
    <x v="2041"/>
    <s v="tasbirumixbesarpohon2bulat2"/>
    <s v="Tas Biru mix Besar pohon(2)/ Bulat(2)"/>
    <n v="4"/>
    <s v="25 ls"/>
    <n v="4"/>
    <m/>
    <s v=""/>
    <m/>
    <s v=""/>
    <m/>
    <s v=""/>
    <m/>
    <s v=""/>
    <m/>
    <s v=""/>
    <n v="4"/>
    <n v="4"/>
    <n v="4"/>
    <n v="4"/>
  </r>
  <r>
    <x v="2042"/>
    <s v="tasfabricckf6"/>
    <s v="Tas Fabric Ck F6"/>
    <n v="1"/>
    <s v="480 pc"/>
    <n v="1"/>
    <m/>
    <s v=""/>
    <m/>
    <s v=""/>
    <m/>
    <s v=""/>
    <m/>
    <s v=""/>
    <m/>
    <s v=""/>
    <n v="1"/>
    <n v="1"/>
    <n v="1"/>
    <n v="1"/>
  </r>
  <r>
    <x v="2043"/>
    <s v="tasfabricxmy106motifhorse"/>
    <s v="Tas Fabric Xmy 106 motif Horse"/>
    <n v="2"/>
    <n v="480"/>
    <n v="2"/>
    <m/>
    <s v=""/>
    <m/>
    <s v=""/>
    <m/>
    <s v=""/>
    <m/>
    <s v=""/>
    <m/>
    <s v=""/>
    <n v="2"/>
    <n v="2"/>
    <n v="2"/>
    <n v="2"/>
  </r>
  <r>
    <x v="2044"/>
    <s v="tasfabricxmy15a"/>
    <s v="Tas Fabric Xmy 15A"/>
    <n v="1"/>
    <s v="40 ls"/>
    <n v="1"/>
    <m/>
    <s v=""/>
    <m/>
    <s v=""/>
    <m/>
    <s v=""/>
    <m/>
    <s v=""/>
    <m/>
    <s v=""/>
    <n v="1"/>
    <n v="1"/>
    <n v="1"/>
    <n v="1"/>
  </r>
  <r>
    <x v="2045"/>
    <s v="tasfabricxmy171415"/>
    <s v="Tas Fabric Xmy 1714-15"/>
    <n v="6"/>
    <n v="480"/>
    <n v="6"/>
    <m/>
    <s v=""/>
    <m/>
    <s v=""/>
    <m/>
    <s v=""/>
    <m/>
    <s v=""/>
    <m/>
    <s v=""/>
    <n v="6"/>
    <n v="6"/>
    <n v="6"/>
    <n v="6"/>
  </r>
  <r>
    <x v="2046"/>
    <s v="tasfabricxmyjdg32x32gagang"/>
    <s v="Tas Fabric Xmy JDG 32x32 gagang"/>
    <n v="6"/>
    <s v="40 ls"/>
    <n v="6"/>
    <m/>
    <s v=""/>
    <m/>
    <s v=""/>
    <m/>
    <s v=""/>
    <m/>
    <s v=""/>
    <m/>
    <s v=""/>
    <n v="6"/>
    <n v="6"/>
    <n v="6"/>
    <n v="6"/>
  </r>
  <r>
    <x v="2047"/>
    <s v="tasfabricxmyjdgmotifkorea"/>
    <s v="Tas Fabric Xmy JDG/ motif korea"/>
    <n v="3"/>
    <s v="80 PCS"/>
    <n v="3"/>
    <m/>
    <s v=""/>
    <m/>
    <s v=""/>
    <m/>
    <s v=""/>
    <m/>
    <s v=""/>
    <m/>
    <s v=""/>
    <n v="3"/>
    <n v="3"/>
    <n v="3"/>
    <n v="3"/>
  </r>
  <r>
    <x v="2048"/>
    <s v="tasfancyplastikk18x22t175"/>
    <s v="Tas Fancy plastik K 18x22 (T1,75)"/>
    <n v="1"/>
    <n v="1200"/>
    <n v="1"/>
    <m/>
    <s v=""/>
    <m/>
    <s v=""/>
    <m/>
    <s v=""/>
    <m/>
    <s v=""/>
    <m/>
    <s v=""/>
    <n v="1"/>
    <n v="1"/>
    <n v="1"/>
    <n v="1"/>
  </r>
  <r>
    <x v="2049"/>
    <s v="tasfancyplastikt22x28t176"/>
    <s v="Tas Fancy plastik T 22x28 (T1,76)"/>
    <n v="2"/>
    <s v="960 pc"/>
    <n v="2"/>
    <m/>
    <s v=""/>
    <m/>
    <s v=""/>
    <m/>
    <s v=""/>
    <m/>
    <s v=""/>
    <m/>
    <s v=""/>
    <n v="2"/>
    <n v="2"/>
    <n v="2"/>
    <n v="2"/>
  </r>
  <r>
    <x v="2050"/>
    <s v="tasfoliotali1bolabale"/>
    <s v="Tas Folio tali 1 Bola Bale"/>
    <n v="2"/>
    <s v="20 ls"/>
    <n v="2"/>
    <m/>
    <s v=""/>
    <m/>
    <s v=""/>
    <m/>
    <s v=""/>
    <m/>
    <s v=""/>
    <m/>
    <s v=""/>
    <n v="2"/>
    <n v="2"/>
    <n v="2"/>
    <n v="2"/>
  </r>
  <r>
    <x v="2051"/>
    <s v="tasfoliotali1fancy2tali1minion1"/>
    <s v="Tas Folio tali 1 Fancy(2)/ tali 1 minion(1)"/>
    <n v="3"/>
    <n v="240"/>
    <n v="3"/>
    <m/>
    <s v=""/>
    <m/>
    <s v=""/>
    <m/>
    <s v=""/>
    <m/>
    <s v=""/>
    <m/>
    <s v=""/>
    <n v="3"/>
    <n v="3"/>
    <n v="3"/>
    <n v="3"/>
  </r>
  <r>
    <x v="2052"/>
    <s v="tasfoliotali2fancyminion"/>
    <s v="Tas Folio tali 2 Fancy Minion"/>
    <n v="1"/>
    <s v="240 pc"/>
    <n v="1"/>
    <m/>
    <s v=""/>
    <m/>
    <s v=""/>
    <m/>
    <s v=""/>
    <m/>
    <s v=""/>
    <m/>
    <s v=""/>
    <n v="1"/>
    <n v="1"/>
    <n v="1"/>
    <n v="1"/>
  </r>
  <r>
    <x v="2053"/>
    <s v="tasgagangbutekputihbkcg"/>
    <s v="Tas Gagang butek putih B kcg"/>
    <n v="11"/>
    <s v="40 ls"/>
    <n v="5"/>
    <n v="8"/>
    <n v="-3"/>
    <n v="5"/>
    <n v="-3"/>
    <m/>
    <s v=""/>
    <m/>
    <s v=""/>
    <m/>
    <s v=""/>
    <n v="8"/>
    <n v="5"/>
    <n v="5"/>
    <n v="5"/>
  </r>
  <r>
    <x v="2054"/>
    <s v="tasgagangtransparanbad25"/>
    <s v="Tas Gagang transparan B (AD 25)"/>
    <n v="17"/>
    <s v="40 ls"/>
    <n v="17"/>
    <m/>
    <s v=""/>
    <m/>
    <s v=""/>
    <m/>
    <s v=""/>
    <m/>
    <s v=""/>
    <m/>
    <s v=""/>
    <n v="17"/>
    <n v="17"/>
    <n v="17"/>
    <n v="17"/>
  </r>
  <r>
    <x v="2055"/>
    <s v="tasgagangtransparankad27"/>
    <s v="Tas Gagang transparan K (AD 27)"/>
    <n v="1"/>
    <s v="60 ls"/>
    <n v="1"/>
    <m/>
    <s v=""/>
    <m/>
    <s v=""/>
    <m/>
    <s v=""/>
    <m/>
    <s v=""/>
    <m/>
    <s v=""/>
    <n v="1"/>
    <n v="1"/>
    <n v="1"/>
    <n v="1"/>
  </r>
  <r>
    <x v="2056"/>
    <s v="tasgg02hzd711263"/>
    <s v="Tas GG 02 HZD 711/ 263"/>
    <n v="1"/>
    <s v="40 ls"/>
    <n v="1"/>
    <m/>
    <s v=""/>
    <m/>
    <s v=""/>
    <m/>
    <s v=""/>
    <m/>
    <s v=""/>
    <m/>
    <s v=""/>
    <n v="1"/>
    <n v="1"/>
    <n v="1"/>
    <n v="1"/>
  </r>
  <r>
    <x v="2057"/>
    <s v="tasgg02hzd7934955"/>
    <s v="Tas GG 02 HZD 793(4)/ 955"/>
    <n v="5"/>
    <s v="40 LSN"/>
    <n v="5"/>
    <m/>
    <s v=""/>
    <m/>
    <s v=""/>
    <m/>
    <s v=""/>
    <m/>
    <s v=""/>
    <m/>
    <s v=""/>
    <n v="5"/>
    <n v="5"/>
    <n v="5"/>
    <n v="5"/>
  </r>
  <r>
    <x v="2058"/>
    <s v="tasgg02hzd9093750"/>
    <s v="Tas GG 02 HZD 9093/ 750"/>
    <n v="2"/>
    <s v="40 ls"/>
    <n v="2"/>
    <m/>
    <s v=""/>
    <m/>
    <s v=""/>
    <m/>
    <s v=""/>
    <m/>
    <s v=""/>
    <m/>
    <s v=""/>
    <n v="2"/>
    <n v="2"/>
    <n v="2"/>
    <n v="2"/>
  </r>
  <r>
    <x v="2059"/>
    <s v="tasgg02hzdmix"/>
    <s v="Tas GG 02 HZD mix"/>
    <n v="3"/>
    <s v="40 ls"/>
    <n v="3"/>
    <m/>
    <s v=""/>
    <m/>
    <s v=""/>
    <m/>
    <s v=""/>
    <m/>
    <s v=""/>
    <m/>
    <s v=""/>
    <n v="3"/>
    <n v="3"/>
    <n v="3"/>
    <n v="3"/>
  </r>
  <r>
    <x v="2060"/>
    <s v="tasgg03206320642065"/>
    <s v="Tas GG 03 2063/ 2064/ 2065"/>
    <n v="3"/>
    <s v="30 ls"/>
    <n v="3"/>
    <m/>
    <s v=""/>
    <m/>
    <s v=""/>
    <m/>
    <s v=""/>
    <m/>
    <s v=""/>
    <m/>
    <s v=""/>
    <n v="3"/>
    <n v="3"/>
    <n v="3"/>
    <n v="3"/>
  </r>
  <r>
    <x v="2061"/>
    <s v="tasgg036012"/>
    <s v="Tas GG 03 6012"/>
    <n v="1"/>
    <s v="30 ls"/>
    <n v="1"/>
    <m/>
    <s v=""/>
    <m/>
    <s v=""/>
    <m/>
    <s v=""/>
    <m/>
    <s v=""/>
    <m/>
    <s v=""/>
    <n v="1"/>
    <n v="1"/>
    <n v="1"/>
    <n v="1"/>
  </r>
  <r>
    <x v="2062"/>
    <s v="tasgg0372129293"/>
    <s v="Tas GG 03 721(2)/ 929(3)"/>
    <n v="5"/>
    <s v="30 ls"/>
    <n v="5"/>
    <m/>
    <s v=""/>
    <m/>
    <s v=""/>
    <m/>
    <s v=""/>
    <m/>
    <s v=""/>
    <m/>
    <s v=""/>
    <n v="5"/>
    <n v="5"/>
    <n v="5"/>
    <n v="5"/>
  </r>
  <r>
    <x v="2063"/>
    <s v="tasgg039060"/>
    <s v="Tas GG 03 9060"/>
    <n v="4"/>
    <s v="30 ls"/>
    <n v="4"/>
    <m/>
    <s v=""/>
    <m/>
    <s v=""/>
    <m/>
    <s v=""/>
    <m/>
    <s v=""/>
    <m/>
    <s v=""/>
    <n v="4"/>
    <n v="4"/>
    <n v="4"/>
    <n v="4"/>
  </r>
  <r>
    <x v="2064"/>
    <s v="tashbt01talikurbatik"/>
    <s v="Tas HB T01 Tali Kur batik"/>
    <n v="3"/>
    <s v="600 pc"/>
    <n v="3"/>
    <m/>
    <s v=""/>
    <m/>
    <s v=""/>
    <m/>
    <s v=""/>
    <m/>
    <s v=""/>
    <m/>
    <s v=""/>
    <n v="3"/>
    <n v="3"/>
    <n v="3"/>
    <n v="3"/>
  </r>
  <r>
    <x v="2065"/>
    <s v="tashbe06mtalibendera"/>
    <s v="Tas HBE 06/M Tali Bendera"/>
    <n v="2"/>
    <s v="50 ls"/>
    <n v="2"/>
    <m/>
    <s v=""/>
    <m/>
    <s v=""/>
    <m/>
    <s v=""/>
    <m/>
    <s v=""/>
    <m/>
    <s v=""/>
    <n v="2"/>
    <n v="2"/>
    <n v="2"/>
    <n v="2"/>
  </r>
  <r>
    <x v="2066"/>
    <s v="tashd095"/>
    <s v="Tas HD 095"/>
    <n v="1"/>
    <n v="360"/>
    <n v="1"/>
    <m/>
    <s v=""/>
    <m/>
    <s v=""/>
    <m/>
    <s v=""/>
    <m/>
    <s v=""/>
    <m/>
    <s v=""/>
    <n v="1"/>
    <n v="1"/>
    <n v="1"/>
    <n v="1"/>
  </r>
  <r>
    <x v="2067"/>
    <s v="tashd158"/>
    <s v="Tas HD 158"/>
    <n v="2"/>
    <n v="360"/>
    <n v="2"/>
    <m/>
    <s v=""/>
    <m/>
    <s v=""/>
    <m/>
    <s v=""/>
    <m/>
    <s v=""/>
    <m/>
    <s v=""/>
    <n v="2"/>
    <n v="2"/>
    <n v="2"/>
    <n v="2"/>
  </r>
  <r>
    <x v="2068"/>
    <s v="tashd197"/>
    <s v="Tas HD 197"/>
    <n v="2"/>
    <n v="360"/>
    <n v="2"/>
    <m/>
    <s v=""/>
    <m/>
    <s v=""/>
    <m/>
    <s v=""/>
    <m/>
    <s v=""/>
    <m/>
    <s v=""/>
    <n v="2"/>
    <n v="2"/>
    <n v="2"/>
    <n v="2"/>
  </r>
  <r>
    <x v="2069"/>
    <s v="tashd234"/>
    <s v="Tas HD 234"/>
    <n v="12"/>
    <n v="480"/>
    <n v="11"/>
    <n v="11"/>
    <n v="-1"/>
    <m/>
    <s v=""/>
    <m/>
    <s v=""/>
    <m/>
    <s v=""/>
    <m/>
    <s v=""/>
    <n v="11"/>
    <n v="11"/>
    <n v="11"/>
    <n v="11"/>
  </r>
  <r>
    <x v="2070"/>
    <s v="tashdpolos823"/>
    <s v="Tas HD polos (823)"/>
    <n v="2"/>
    <s v="480 pc"/>
    <n v="1"/>
    <m/>
    <s v=""/>
    <n v="1"/>
    <n v="-1"/>
    <m/>
    <s v=""/>
    <m/>
    <s v=""/>
    <m/>
    <s v=""/>
    <n v="2"/>
    <n v="1"/>
    <n v="1"/>
    <n v="1"/>
  </r>
  <r>
    <x v="2071"/>
    <s v="tasj1706"/>
    <s v="Tas J 1706"/>
    <n v="2"/>
    <s v="10 ls"/>
    <n v="2"/>
    <m/>
    <s v=""/>
    <m/>
    <s v=""/>
    <m/>
    <s v=""/>
    <m/>
    <s v=""/>
    <m/>
    <s v=""/>
    <n v="2"/>
    <n v="2"/>
    <n v="2"/>
    <n v="2"/>
  </r>
  <r>
    <x v="2072"/>
    <s v="tasjinjing912kecil"/>
    <s v="Tas jinjing 912 kecil"/>
    <n v="2"/>
    <s v="360 pc"/>
    <n v="2"/>
    <m/>
    <s v=""/>
    <m/>
    <s v=""/>
    <m/>
    <s v=""/>
    <m/>
    <s v=""/>
    <m/>
    <s v=""/>
    <n v="2"/>
    <n v="2"/>
    <n v="2"/>
    <n v="2"/>
  </r>
  <r>
    <x v="2073"/>
    <s v="task20x25etj"/>
    <s v="Tas K 20x25 Etj"/>
    <n v="18"/>
    <s v="30 ls"/>
    <n v="18"/>
    <m/>
    <s v=""/>
    <m/>
    <s v=""/>
    <m/>
    <s v=""/>
    <m/>
    <s v=""/>
    <m/>
    <s v=""/>
    <n v="18"/>
    <n v="18"/>
    <n v="18"/>
    <n v="18"/>
  </r>
  <r>
    <x v="2074"/>
    <s v="taskadofgl19"/>
    <s v="Tas Kado FG L/19"/>
    <n v="1"/>
    <s v="50 ls"/>
    <n v="1"/>
    <m/>
    <s v=""/>
    <m/>
    <s v=""/>
    <m/>
    <s v=""/>
    <m/>
    <s v=""/>
    <m/>
    <s v=""/>
    <n v="1"/>
    <n v="1"/>
    <n v="1"/>
    <n v="1"/>
  </r>
  <r>
    <x v="2075"/>
    <s v="taskadofgxl"/>
    <s v="Tas Kado FG XL"/>
    <n v="1"/>
    <s v="40 ls"/>
    <n v="1"/>
    <m/>
    <s v=""/>
    <m/>
    <s v=""/>
    <m/>
    <s v=""/>
    <m/>
    <s v=""/>
    <m/>
    <s v=""/>
    <n v="1"/>
    <n v="1"/>
    <n v="1"/>
    <n v="1"/>
  </r>
  <r>
    <x v="2076"/>
    <s v="taskadogg22048102496"/>
    <s v="Tas Kado GG2 2048 (10, 249 (6)"/>
    <n v="16"/>
    <s v="40 LSN"/>
    <n v="16"/>
    <m/>
    <s v=""/>
    <m/>
    <s v=""/>
    <m/>
    <s v=""/>
    <m/>
    <s v=""/>
    <m/>
    <s v=""/>
    <n v="16"/>
    <n v="16"/>
    <n v="16"/>
    <n v="16"/>
  </r>
  <r>
    <x v="2077"/>
    <s v="taskadogg2248"/>
    <s v="Tas Kado GG2 248"/>
    <n v="1"/>
    <s v="40 LSN"/>
    <n v="1"/>
    <m/>
    <s v=""/>
    <m/>
    <s v=""/>
    <m/>
    <s v=""/>
    <m/>
    <s v=""/>
    <m/>
    <s v=""/>
    <n v="1"/>
    <n v="1"/>
    <n v="1"/>
    <n v="1"/>
  </r>
  <r>
    <x v="2078"/>
    <s v="taskadogg230213024"/>
    <s v="Tas Kado GG2 3021-3024"/>
    <n v="6"/>
    <s v="40 LSN"/>
    <n v="6"/>
    <m/>
    <s v=""/>
    <m/>
    <s v=""/>
    <m/>
    <s v=""/>
    <m/>
    <s v=""/>
    <m/>
    <s v=""/>
    <n v="6"/>
    <n v="6"/>
    <n v="6"/>
    <n v="6"/>
  </r>
  <r>
    <x v="2079"/>
    <s v="taskadogg281129031"/>
    <s v="Tas Kado GG2 811 (2), 903 (1)"/>
    <n v="3"/>
    <s v="40 LSN"/>
    <n v="3"/>
    <m/>
    <s v=""/>
    <m/>
    <s v=""/>
    <m/>
    <s v=""/>
    <m/>
    <s v=""/>
    <m/>
    <s v=""/>
    <n v="3"/>
    <n v="3"/>
    <n v="3"/>
    <n v="3"/>
  </r>
  <r>
    <x v="2080"/>
    <s v="taskadogg2coklattalirajut"/>
    <s v="Tas Kado GG2 Coklat Tali Rajut"/>
    <n v="1"/>
    <s v="40 LSN"/>
    <n v="1"/>
    <m/>
    <s v=""/>
    <m/>
    <s v=""/>
    <m/>
    <s v=""/>
    <m/>
    <s v=""/>
    <m/>
    <s v=""/>
    <n v="1"/>
    <n v="1"/>
    <n v="1"/>
    <n v="1"/>
  </r>
  <r>
    <x v="2081"/>
    <s v="taskaine100a"/>
    <s v="Tas Kain E 100 A"/>
    <n v="3"/>
    <s v="300 PCS"/>
    <n v="3"/>
    <m/>
    <s v=""/>
    <m/>
    <s v=""/>
    <m/>
    <s v=""/>
    <m/>
    <s v=""/>
    <m/>
    <s v=""/>
    <n v="3"/>
    <n v="3"/>
    <n v="3"/>
    <n v="3"/>
  </r>
  <r>
    <x v="2082"/>
    <s v="taskaine101a"/>
    <s v="Tas Kain E 101 A"/>
    <n v="2"/>
    <n v="250"/>
    <n v="2"/>
    <m/>
    <s v=""/>
    <m/>
    <s v=""/>
    <m/>
    <s v=""/>
    <m/>
    <s v=""/>
    <m/>
    <s v=""/>
    <n v="2"/>
    <n v="2"/>
    <n v="2"/>
    <n v="2"/>
  </r>
  <r>
    <x v="2083"/>
    <s v="taskainfancybrestleting"/>
    <s v="Tas Kain Fancy B restleting"/>
    <n v="1"/>
    <n v="180"/>
    <n v="1"/>
    <m/>
    <s v=""/>
    <m/>
    <s v=""/>
    <m/>
    <s v=""/>
    <m/>
    <s v=""/>
    <m/>
    <s v=""/>
    <n v="1"/>
    <n v="1"/>
    <n v="1"/>
    <n v="1"/>
  </r>
  <r>
    <x v="2084"/>
    <s v="taskainretk27hjhtmcoklatmrtuacream"/>
    <s v="Tas Kain Ret K-27 (Hj/ Htm/ Coklat/ Mr Tua) cream"/>
    <n v="13"/>
    <s v="288 pc"/>
    <n v="13"/>
    <m/>
    <s v=""/>
    <m/>
    <s v=""/>
    <m/>
    <s v=""/>
    <m/>
    <s v=""/>
    <m/>
    <s v=""/>
    <n v="13"/>
    <n v="13"/>
    <n v="13"/>
    <n v="13"/>
  </r>
  <r>
    <x v="2085"/>
    <s v="taskarung40x45"/>
    <s v="Tas Karung 40x45"/>
    <n v="16"/>
    <s v="120 PCS"/>
    <n v="14"/>
    <n v="14"/>
    <n v="-2"/>
    <m/>
    <s v=""/>
    <m/>
    <s v=""/>
    <m/>
    <s v=""/>
    <m/>
    <s v=""/>
    <n v="14"/>
    <n v="14"/>
    <n v="14"/>
    <n v="14"/>
  </r>
  <r>
    <x v="2086"/>
    <s v="taskarung45x50"/>
    <s v="Tas Karung 45x50"/>
    <n v="7"/>
    <s v="120 PCS"/>
    <n v="5"/>
    <n v="5"/>
    <n v="-2"/>
    <m/>
    <s v=""/>
    <m/>
    <s v=""/>
    <m/>
    <s v=""/>
    <m/>
    <s v=""/>
    <n v="5"/>
    <n v="5"/>
    <n v="5"/>
    <n v="5"/>
  </r>
  <r>
    <x v="2087"/>
    <s v="taskarung50x55"/>
    <s v="Tas Karung 50x55"/>
    <n v="7"/>
    <s v="120 PCS"/>
    <n v="9"/>
    <n v="5"/>
    <n v="-2"/>
    <n v="9"/>
    <n v="4"/>
    <m/>
    <s v=""/>
    <m/>
    <s v=""/>
    <m/>
    <s v=""/>
    <n v="5"/>
    <n v="9"/>
    <n v="9"/>
    <n v="9"/>
  </r>
  <r>
    <x v="2088"/>
    <s v="taskarung55x65"/>
    <s v="Tas Karung 55x65"/>
    <n v="10"/>
    <s v="120 PCS"/>
    <n v="9"/>
    <n v="9"/>
    <n v="-1"/>
    <m/>
    <s v=""/>
    <m/>
    <s v=""/>
    <m/>
    <s v=""/>
    <m/>
    <s v=""/>
    <n v="9"/>
    <n v="9"/>
    <n v="9"/>
    <n v="9"/>
  </r>
  <r>
    <x v="2089"/>
    <s v="taskarung70x70"/>
    <s v="Tas Karung 70x70"/>
    <n v="3"/>
    <s v="120 PCS"/>
    <n v="16"/>
    <n v="2"/>
    <n v="-1"/>
    <n v="16"/>
    <n v="14"/>
    <m/>
    <s v=""/>
    <m/>
    <s v=""/>
    <m/>
    <s v=""/>
    <n v="2"/>
    <n v="16"/>
    <n v="16"/>
    <n v="16"/>
  </r>
  <r>
    <x v="2090"/>
    <s v="taskarunga65x55"/>
    <s v="Tas Karung A (65x55) "/>
    <n v="1"/>
    <s v="120 pc"/>
    <n v="1"/>
    <m/>
    <s v=""/>
    <m/>
    <s v=""/>
    <m/>
    <s v=""/>
    <m/>
    <s v=""/>
    <m/>
    <s v=""/>
    <n v="1"/>
    <n v="1"/>
    <n v="1"/>
    <n v="1"/>
  </r>
  <r>
    <x v="2091"/>
    <s v="taskarungc45x5050x45"/>
    <s v="Tas Karung C (45x50) (50x45)"/>
    <n v="1"/>
    <s v="10 ls"/>
    <n v="1"/>
    <m/>
    <s v=""/>
    <m/>
    <s v=""/>
    <m/>
    <s v=""/>
    <m/>
    <s v=""/>
    <m/>
    <s v=""/>
    <n v="1"/>
    <n v="1"/>
    <n v="1"/>
    <n v="1"/>
  </r>
  <r>
    <x v="2092"/>
    <s v="taskertasemassilverhjdaunphs"/>
    <s v="Tas Kertas (Emas, Silver, Hj daun) PHS"/>
    <n v="15"/>
    <s v="20 ls"/>
    <n v="15"/>
    <m/>
    <s v=""/>
    <m/>
    <s v=""/>
    <m/>
    <s v=""/>
    <m/>
    <s v=""/>
    <m/>
    <s v=""/>
    <n v="15"/>
    <n v="15"/>
    <n v="15"/>
    <n v="15"/>
  </r>
  <r>
    <x v="2093"/>
    <s v="taskertas1ss125x16"/>
    <s v="Tas Kertas 1/ SS/ 12,5 x 16"/>
    <n v="3"/>
    <s v="50 ls"/>
    <n v="3"/>
    <m/>
    <s v=""/>
    <m/>
    <s v=""/>
    <m/>
    <s v=""/>
    <m/>
    <s v=""/>
    <m/>
    <s v=""/>
    <n v="3"/>
    <n v="3"/>
    <n v="3"/>
    <n v="3"/>
  </r>
  <r>
    <x v="2094"/>
    <s v="taskertas8863c181c"/>
    <s v="Tas Kertas 8863C/ 181C"/>
    <n v="1"/>
    <s v="40 ls"/>
    <n v="1"/>
    <m/>
    <s v=""/>
    <m/>
    <s v=""/>
    <m/>
    <s v=""/>
    <m/>
    <s v=""/>
    <m/>
    <s v=""/>
    <n v="1"/>
    <n v="1"/>
    <n v="1"/>
    <n v="1"/>
  </r>
  <r>
    <x v="2095"/>
    <s v="taskertas8891a8875a"/>
    <s v="Tas Kertas 8891A/ 8875A"/>
    <n v="1"/>
    <s v="20 ls"/>
    <n v="1"/>
    <m/>
    <s v=""/>
    <m/>
    <s v=""/>
    <m/>
    <s v=""/>
    <m/>
    <s v=""/>
    <m/>
    <s v=""/>
    <n v="1"/>
    <n v="1"/>
    <n v="1"/>
    <n v="1"/>
  </r>
  <r>
    <x v="2096"/>
    <s v="taskertas8891c8875c"/>
    <s v="Tas Kertas 8891C/ 8875C"/>
    <n v="1"/>
    <s v="40 ls"/>
    <n v="1"/>
    <m/>
    <s v=""/>
    <m/>
    <s v=""/>
    <m/>
    <s v=""/>
    <m/>
    <s v=""/>
    <m/>
    <s v=""/>
    <n v="1"/>
    <n v="1"/>
    <n v="1"/>
    <n v="1"/>
  </r>
  <r>
    <x v="2097"/>
    <s v="taskertas9173m"/>
    <s v="Tas Kertas 9173M"/>
    <n v="3"/>
    <n v="360"/>
    <n v="3"/>
    <m/>
    <s v=""/>
    <m/>
    <s v=""/>
    <m/>
    <s v=""/>
    <m/>
    <s v=""/>
    <m/>
    <s v=""/>
    <n v="3"/>
    <n v="3"/>
    <n v="3"/>
    <n v="3"/>
  </r>
  <r>
    <x v="2098"/>
    <s v="taskertasbl9173l"/>
    <s v="Tas Kertas BL 9173 L"/>
    <n v="1"/>
    <s v="20 ls"/>
    <n v="1"/>
    <m/>
    <s v=""/>
    <m/>
    <s v=""/>
    <m/>
    <s v=""/>
    <m/>
    <s v=""/>
    <m/>
    <s v=""/>
    <n v="1"/>
    <n v="1"/>
    <n v="1"/>
    <n v="1"/>
  </r>
  <r>
    <x v="2099"/>
    <s v="taskertasdubk9173h"/>
    <s v="Tas Kertas DU bk 9173 H"/>
    <n v="2"/>
    <s v="-"/>
    <n v="2"/>
    <m/>
    <s v=""/>
    <m/>
    <s v=""/>
    <m/>
    <s v=""/>
    <m/>
    <s v=""/>
    <m/>
    <s v=""/>
    <n v="2"/>
    <n v="2"/>
    <n v="2"/>
    <n v="2"/>
  </r>
  <r>
    <x v="2100"/>
    <s v="taskertaslysd282b"/>
    <s v="Tas Kertas Ly SD 282 B"/>
    <n v="1"/>
    <s v="360 pc"/>
    <n v="1"/>
    <m/>
    <s v=""/>
    <m/>
    <s v=""/>
    <m/>
    <s v=""/>
    <m/>
    <s v=""/>
    <m/>
    <s v=""/>
    <n v="1"/>
    <n v="1"/>
    <n v="1"/>
    <n v="1"/>
  </r>
  <r>
    <x v="2101"/>
    <s v="taskertaslysd283b2284b17"/>
    <s v="Tas Kertas Ly SD 283 B(2)/ 284 B(17)"/>
    <n v="18"/>
    <s v="360 pc"/>
    <n v="18"/>
    <m/>
    <s v=""/>
    <m/>
    <s v=""/>
    <m/>
    <s v=""/>
    <m/>
    <s v=""/>
    <m/>
    <s v=""/>
    <n v="18"/>
    <n v="18"/>
    <n v="18"/>
    <n v="18"/>
  </r>
  <r>
    <x v="2102"/>
    <s v="taskertaslysd286b"/>
    <s v="Tas Kertas Ly SD 286 B"/>
    <n v="8"/>
    <s v="360 pc"/>
    <n v="7"/>
    <m/>
    <s v=""/>
    <n v="7"/>
    <n v="-1"/>
    <m/>
    <s v=""/>
    <m/>
    <s v=""/>
    <m/>
    <s v=""/>
    <n v="8"/>
    <n v="7"/>
    <n v="7"/>
    <n v="7"/>
  </r>
  <r>
    <x v="2103"/>
    <s v="taskertaslyxl277b"/>
    <s v="Tas Kertas Ly XL 277 B"/>
    <n v="1"/>
    <s v="30 ls"/>
    <n v="1"/>
    <m/>
    <s v=""/>
    <m/>
    <s v=""/>
    <m/>
    <s v=""/>
    <m/>
    <s v=""/>
    <m/>
    <s v=""/>
    <n v="1"/>
    <n v="1"/>
    <n v="1"/>
    <n v="1"/>
  </r>
  <r>
    <x v="2104"/>
    <s v="taskertaslyxl289"/>
    <s v="Tas Kertas Ly XL 289"/>
    <n v="1"/>
    <s v="30 ls"/>
    <n v="1"/>
    <m/>
    <s v=""/>
    <m/>
    <s v=""/>
    <m/>
    <s v=""/>
    <m/>
    <s v=""/>
    <m/>
    <s v=""/>
    <n v="1"/>
    <n v="1"/>
    <n v="1"/>
    <n v="1"/>
  </r>
  <r>
    <x v="2105"/>
    <s v="taskertaspk100431x381xl"/>
    <s v="Tas Kertas pk 10-04/ 31 X381 XL"/>
    <n v="3"/>
    <s v="480 pc"/>
    <n v="3"/>
    <m/>
    <s v=""/>
    <m/>
    <s v=""/>
    <m/>
    <s v=""/>
    <m/>
    <s v=""/>
    <m/>
    <s v=""/>
    <n v="3"/>
    <n v="3"/>
    <n v="3"/>
    <n v="3"/>
  </r>
  <r>
    <x v="2106"/>
    <s v="taslldk"/>
    <s v="Tas LL D (K)"/>
    <n v="9"/>
    <s v="1200 pc"/>
    <n v="9"/>
    <m/>
    <s v=""/>
    <m/>
    <s v=""/>
    <m/>
    <s v=""/>
    <m/>
    <s v=""/>
    <m/>
    <s v=""/>
    <n v="9"/>
    <n v="9"/>
    <n v="9"/>
    <n v="9"/>
  </r>
  <r>
    <x v="2107"/>
    <s v="tasluxmy024"/>
    <s v="Tas lux My 024"/>
    <n v="3"/>
    <s v="120 bh"/>
    <n v="3"/>
    <m/>
    <s v=""/>
    <m/>
    <s v=""/>
    <m/>
    <s v=""/>
    <m/>
    <s v=""/>
    <m/>
    <s v=""/>
    <n v="3"/>
    <n v="3"/>
    <n v="3"/>
    <n v="3"/>
  </r>
  <r>
    <x v="2108"/>
    <s v="tasly083086b"/>
    <s v="Tas Ly 083/ 086 B"/>
    <n v="4"/>
    <n v="360"/>
    <n v="4"/>
    <m/>
    <s v=""/>
    <m/>
    <s v=""/>
    <m/>
    <s v=""/>
    <m/>
    <s v=""/>
    <m/>
    <s v=""/>
    <n v="4"/>
    <n v="4"/>
    <n v="4"/>
    <n v="4"/>
  </r>
  <r>
    <x v="2109"/>
    <s v="taslyhd126131b"/>
    <s v="Tas Ly HD 126/ 131B"/>
    <n v="9"/>
    <s v="360 pc"/>
    <n v="9"/>
    <m/>
    <s v=""/>
    <m/>
    <s v=""/>
    <m/>
    <s v=""/>
    <m/>
    <s v=""/>
    <m/>
    <s v=""/>
    <n v="9"/>
    <n v="9"/>
    <n v="9"/>
    <n v="9"/>
  </r>
  <r>
    <x v="2110"/>
    <s v="taslyhd132b"/>
    <s v="Tas Ly HD 132 B"/>
    <n v="3"/>
    <n v="360"/>
    <n v="3"/>
    <m/>
    <s v=""/>
    <m/>
    <s v=""/>
    <m/>
    <s v=""/>
    <m/>
    <s v=""/>
    <m/>
    <s v=""/>
    <n v="3"/>
    <n v="3"/>
    <n v="3"/>
    <n v="3"/>
  </r>
  <r>
    <x v="2111"/>
    <s v="taslyhd148b"/>
    <s v="Tas Ly HD 148 B"/>
    <n v="8"/>
    <n v="360"/>
    <n v="8"/>
    <m/>
    <s v=""/>
    <m/>
    <s v=""/>
    <m/>
    <s v=""/>
    <m/>
    <s v=""/>
    <m/>
    <s v=""/>
    <n v="8"/>
    <n v="8"/>
    <n v="8"/>
    <n v="8"/>
  </r>
  <r>
    <x v="2112"/>
    <s v="taslyhd149b"/>
    <s v="Tas Ly HD 149 B"/>
    <n v="15"/>
    <n v="360"/>
    <n v="15"/>
    <m/>
    <s v=""/>
    <m/>
    <s v=""/>
    <m/>
    <s v=""/>
    <m/>
    <s v=""/>
    <m/>
    <s v=""/>
    <n v="15"/>
    <n v="15"/>
    <n v="15"/>
    <n v="15"/>
  </r>
  <r>
    <x v="2113"/>
    <s v="taslyhd150b"/>
    <s v="Tas Ly HD 150 B"/>
    <n v="5"/>
    <n v="360"/>
    <n v="5"/>
    <m/>
    <s v=""/>
    <m/>
    <s v=""/>
    <m/>
    <s v=""/>
    <m/>
    <s v=""/>
    <m/>
    <s v=""/>
    <n v="5"/>
    <n v="5"/>
    <n v="5"/>
    <n v="5"/>
  </r>
  <r>
    <x v="2114"/>
    <s v="taslysd211b"/>
    <s v="Tas Ly SD 211B"/>
    <n v="1"/>
    <n v="360"/>
    <n v="1"/>
    <m/>
    <s v=""/>
    <m/>
    <s v=""/>
    <m/>
    <s v=""/>
    <m/>
    <s v=""/>
    <m/>
    <s v=""/>
    <n v="1"/>
    <n v="1"/>
    <n v="1"/>
    <n v="1"/>
  </r>
  <r>
    <x v="2115"/>
    <s v="taslysd154k"/>
    <s v="Tas LySD 154 K"/>
    <n v="8"/>
    <n v="480"/>
    <n v="7"/>
    <m/>
    <s v=""/>
    <n v="7"/>
    <n v="-1"/>
    <m/>
    <s v=""/>
    <m/>
    <s v=""/>
    <m/>
    <s v=""/>
    <n v="8"/>
    <n v="7"/>
    <n v="7"/>
    <n v="7"/>
  </r>
  <r>
    <x v="2116"/>
    <s v="taslysd229k"/>
    <s v="Tas LySD 229 K"/>
    <n v="37"/>
    <s v="480 pc"/>
    <n v="36"/>
    <n v="36"/>
    <n v="-1"/>
    <m/>
    <s v=""/>
    <m/>
    <s v=""/>
    <m/>
    <s v=""/>
    <m/>
    <s v=""/>
    <n v="36"/>
    <n v="36"/>
    <n v="36"/>
    <n v="36"/>
  </r>
  <r>
    <x v="2117"/>
    <s v="taslysd241k"/>
    <s v="Tas LySD 241 K"/>
    <n v="2"/>
    <s v="480 pc"/>
    <n v="2"/>
    <m/>
    <s v=""/>
    <m/>
    <s v=""/>
    <m/>
    <s v=""/>
    <m/>
    <s v=""/>
    <m/>
    <s v=""/>
    <n v="2"/>
    <n v="2"/>
    <n v="2"/>
    <n v="2"/>
  </r>
  <r>
    <x v="2118"/>
    <s v="taslysd572k"/>
    <s v="Tas LySD 572 K"/>
    <n v="2"/>
    <n v="480"/>
    <n v="1"/>
    <m/>
    <s v=""/>
    <n v="1"/>
    <n v="-1"/>
    <m/>
    <s v=""/>
    <m/>
    <s v=""/>
    <m/>
    <s v=""/>
    <n v="2"/>
    <n v="1"/>
    <n v="1"/>
    <n v="1"/>
  </r>
  <r>
    <x v="2119"/>
    <s v="tasmikabesartentengtanganr013"/>
    <s v="Tas Mika besar Tenteng tangan R 013"/>
    <n v="2"/>
    <s v="30 ls"/>
    <n v="2"/>
    <m/>
    <s v=""/>
    <m/>
    <s v=""/>
    <m/>
    <s v=""/>
    <m/>
    <s v=""/>
    <m/>
    <s v=""/>
    <n v="2"/>
    <n v="2"/>
    <n v="2"/>
    <n v="2"/>
  </r>
  <r>
    <x v="2120"/>
    <s v="tasmikappme812kecil"/>
    <s v="Tas Mika PP ME 812 kecil"/>
    <n v="3"/>
    <s v="15 ls"/>
    <n v="3"/>
    <m/>
    <s v=""/>
    <m/>
    <s v=""/>
    <m/>
    <s v=""/>
    <m/>
    <s v=""/>
    <m/>
    <s v=""/>
    <n v="3"/>
    <n v="3"/>
    <n v="3"/>
    <n v="3"/>
  </r>
  <r>
    <x v="2121"/>
    <s v="tasmikapptm911"/>
    <s v="Tas Mika PP TM 911"/>
    <n v="3"/>
    <s v="120 pc"/>
    <n v="3"/>
    <m/>
    <s v=""/>
    <m/>
    <s v=""/>
    <m/>
    <s v=""/>
    <m/>
    <s v=""/>
    <m/>
    <s v=""/>
    <n v="3"/>
    <n v="3"/>
    <n v="3"/>
    <n v="3"/>
  </r>
  <r>
    <x v="2122"/>
    <s v="tasmika+taliclmm"/>
    <s v="Tas Mika+Tali CL MM"/>
    <n v="14"/>
    <s v="848 pc"/>
    <n v="14"/>
    <m/>
    <s v=""/>
    <m/>
    <s v=""/>
    <m/>
    <s v=""/>
    <m/>
    <s v=""/>
    <m/>
    <s v=""/>
    <n v="14"/>
    <n v="14"/>
    <n v="14"/>
    <n v="14"/>
  </r>
  <r>
    <x v="2123"/>
    <s v="tasnariko4a"/>
    <s v="Tas Nariko 4A"/>
    <n v="23"/>
    <s v="50 ls"/>
    <n v="23"/>
    <m/>
    <s v=""/>
    <m/>
    <s v=""/>
    <m/>
    <s v=""/>
    <m/>
    <s v=""/>
    <m/>
    <s v=""/>
    <n v="23"/>
    <n v="23"/>
    <n v="23"/>
    <n v="23"/>
  </r>
  <r>
    <x v="2124"/>
    <s v="tasplastikbc1"/>
    <s v="Tas Plastik B C1"/>
    <n v="4"/>
    <s v="120 pc"/>
    <n v="4"/>
    <m/>
    <s v=""/>
    <m/>
    <s v=""/>
    <m/>
    <s v=""/>
    <m/>
    <s v=""/>
    <m/>
    <s v=""/>
    <n v="4"/>
    <n v="4"/>
    <n v="4"/>
    <n v="4"/>
  </r>
  <r>
    <x v="2125"/>
    <s v="tasplastikbc1"/>
    <s v="Tas Plastik B C1"/>
    <n v="1"/>
    <s v="130 pc"/>
    <n v="1"/>
    <m/>
    <s v=""/>
    <m/>
    <s v=""/>
    <m/>
    <s v=""/>
    <m/>
    <s v=""/>
    <m/>
    <s v=""/>
    <n v="1"/>
    <n v="1"/>
    <n v="1"/>
    <n v="1"/>
  </r>
  <r>
    <x v="2126"/>
    <s v="tasplastikbesarc1"/>
    <s v="Tas plastik Besar C1"/>
    <n v="6"/>
    <s v="150 pc"/>
    <n v="6"/>
    <m/>
    <s v=""/>
    <m/>
    <s v=""/>
    <m/>
    <s v=""/>
    <m/>
    <s v=""/>
    <m/>
    <s v=""/>
    <n v="6"/>
    <n v="6"/>
    <n v="6"/>
    <n v="6"/>
  </r>
  <r>
    <x v="2127"/>
    <s v="tasplastikbesarc1"/>
    <s v="Tas plastik Besar C1"/>
    <n v="1"/>
    <s v="83 pc"/>
    <n v="1"/>
    <m/>
    <s v=""/>
    <m/>
    <s v=""/>
    <m/>
    <s v=""/>
    <m/>
    <s v=""/>
    <m/>
    <s v=""/>
    <n v="1"/>
    <n v="1"/>
    <n v="1"/>
    <n v="1"/>
  </r>
  <r>
    <x v="2128"/>
    <s v="tasplastikbesarc1"/>
    <s v="Tas plastik Besar C1"/>
    <n v="1"/>
    <n v="170"/>
    <n v="1"/>
    <m/>
    <s v=""/>
    <m/>
    <s v=""/>
    <m/>
    <s v=""/>
    <m/>
    <s v=""/>
    <m/>
    <s v=""/>
    <n v="1"/>
    <n v="1"/>
    <n v="1"/>
    <n v="1"/>
  </r>
  <r>
    <x v="2129"/>
    <s v="tasplastikbesarc1"/>
    <s v="Tas plastik Besar C1"/>
    <n v="1"/>
    <n v="115"/>
    <n v="1"/>
    <m/>
    <s v=""/>
    <m/>
    <s v=""/>
    <m/>
    <s v=""/>
    <m/>
    <s v=""/>
    <m/>
    <s v=""/>
    <n v="1"/>
    <n v="1"/>
    <n v="1"/>
    <n v="1"/>
  </r>
  <r>
    <x v="2130"/>
    <s v="tasplastikbesarc1"/>
    <s v="Tas plastik Besar C1"/>
    <n v="1"/>
    <n v="110"/>
    <n v="1"/>
    <m/>
    <s v=""/>
    <m/>
    <s v=""/>
    <m/>
    <s v=""/>
    <m/>
    <s v=""/>
    <m/>
    <s v=""/>
    <n v="1"/>
    <n v="1"/>
    <n v="1"/>
    <n v="1"/>
  </r>
  <r>
    <x v="2131"/>
    <s v="tasplastikbesarc1"/>
    <s v="Tas plastik Besar C1"/>
    <n v="1"/>
    <n v="100"/>
    <n v="1"/>
    <m/>
    <s v=""/>
    <m/>
    <s v=""/>
    <m/>
    <s v=""/>
    <m/>
    <s v=""/>
    <m/>
    <s v=""/>
    <n v="1"/>
    <n v="1"/>
    <n v="1"/>
    <n v="1"/>
  </r>
  <r>
    <x v="2132"/>
    <s v="tasplastikkecila1"/>
    <s v="Tas Plastik kecil A1"/>
    <n v="7"/>
    <s v="200 pc"/>
    <n v="7"/>
    <m/>
    <s v=""/>
    <m/>
    <s v=""/>
    <m/>
    <s v=""/>
    <m/>
    <s v=""/>
    <m/>
    <s v=""/>
    <n v="7"/>
    <n v="7"/>
    <n v="7"/>
    <n v="7"/>
  </r>
  <r>
    <x v="2133"/>
    <s v="tasplastikkecila1"/>
    <s v="Tas Plastik kecil A1"/>
    <n v="7"/>
    <n v="170"/>
    <n v="7"/>
    <m/>
    <s v=""/>
    <m/>
    <s v=""/>
    <m/>
    <s v=""/>
    <m/>
    <s v=""/>
    <m/>
    <s v=""/>
    <n v="7"/>
    <n v="7"/>
    <n v="7"/>
    <n v="7"/>
  </r>
  <r>
    <x v="2134"/>
    <s v="tasplastikkecila1"/>
    <s v="Tas Plastik kecil A1"/>
    <n v="6"/>
    <s v="160 pc"/>
    <n v="6"/>
    <m/>
    <s v=""/>
    <m/>
    <s v=""/>
    <m/>
    <s v=""/>
    <m/>
    <s v=""/>
    <m/>
    <s v=""/>
    <n v="6"/>
    <n v="6"/>
    <n v="6"/>
    <n v="6"/>
  </r>
  <r>
    <x v="2135"/>
    <s v="tasplastikkecila1"/>
    <s v="Tas Plastik kecil A1"/>
    <n v="5"/>
    <s v="130 pc"/>
    <n v="5"/>
    <m/>
    <s v=""/>
    <m/>
    <s v=""/>
    <m/>
    <s v=""/>
    <m/>
    <s v=""/>
    <m/>
    <s v=""/>
    <n v="5"/>
    <n v="5"/>
    <n v="5"/>
    <n v="5"/>
  </r>
  <r>
    <x v="2136"/>
    <s v="tasplastikkecila1"/>
    <s v="Tas Plastik kecil A1"/>
    <n v="4"/>
    <s v="150 pc"/>
    <n v="4"/>
    <m/>
    <s v=""/>
    <m/>
    <s v=""/>
    <m/>
    <s v=""/>
    <m/>
    <s v=""/>
    <m/>
    <s v=""/>
    <n v="4"/>
    <n v="4"/>
    <n v="4"/>
    <n v="4"/>
  </r>
  <r>
    <x v="2137"/>
    <s v="tasplastikkecila1"/>
    <s v="Tas Plastik kecil A1"/>
    <n v="2"/>
    <s v="140 pc"/>
    <n v="2"/>
    <m/>
    <s v=""/>
    <m/>
    <s v=""/>
    <m/>
    <s v=""/>
    <m/>
    <s v=""/>
    <m/>
    <s v=""/>
    <n v="2"/>
    <n v="2"/>
    <n v="2"/>
    <n v="2"/>
  </r>
  <r>
    <x v="2138"/>
    <s v="tasplastikkecila1"/>
    <s v="Tas plastik kecil A1"/>
    <n v="1"/>
    <s v="186 pc"/>
    <n v="1"/>
    <m/>
    <s v=""/>
    <m/>
    <s v=""/>
    <m/>
    <s v=""/>
    <m/>
    <s v=""/>
    <m/>
    <s v=""/>
    <n v="1"/>
    <n v="1"/>
    <n v="1"/>
    <n v="1"/>
  </r>
  <r>
    <x v="2139"/>
    <s v="tasplastikkecila1"/>
    <s v="Tas plastik kecil A1"/>
    <n v="1"/>
    <s v="170 pc"/>
    <n v="1"/>
    <m/>
    <s v=""/>
    <m/>
    <s v=""/>
    <m/>
    <s v=""/>
    <m/>
    <s v=""/>
    <m/>
    <s v=""/>
    <n v="1"/>
    <n v="1"/>
    <n v="1"/>
    <n v="1"/>
  </r>
  <r>
    <x v="2140"/>
    <s v="tasplastikkecila1"/>
    <s v="Tas plastik kecil A1"/>
    <n v="1"/>
    <s v="167 pc"/>
    <n v="1"/>
    <m/>
    <s v=""/>
    <m/>
    <s v=""/>
    <m/>
    <s v=""/>
    <m/>
    <s v=""/>
    <m/>
    <s v=""/>
    <n v="1"/>
    <n v="1"/>
    <n v="1"/>
    <n v="1"/>
  </r>
  <r>
    <x v="2141"/>
    <s v="tasplastikkecila1"/>
    <s v="Tas plastik kecil A1"/>
    <n v="1"/>
    <s v="116 pc"/>
    <n v="1"/>
    <m/>
    <s v=""/>
    <m/>
    <s v=""/>
    <m/>
    <s v=""/>
    <m/>
    <s v=""/>
    <m/>
    <s v=""/>
    <n v="1"/>
    <n v="1"/>
    <n v="1"/>
    <n v="1"/>
  </r>
  <r>
    <x v="2142"/>
    <s v="tasplastikkecila1"/>
    <s v="Tas Plastik kecil A1"/>
    <n v="1"/>
    <n v="180"/>
    <n v="1"/>
    <m/>
    <s v=""/>
    <m/>
    <s v=""/>
    <m/>
    <s v=""/>
    <m/>
    <s v=""/>
    <m/>
    <s v=""/>
    <n v="1"/>
    <n v="1"/>
    <n v="1"/>
    <n v="1"/>
  </r>
  <r>
    <x v="2143"/>
    <s v="tasplastiktb1"/>
    <s v="Tas Plastik T B1"/>
    <n v="19"/>
    <n v="140"/>
    <n v="19"/>
    <m/>
    <s v=""/>
    <m/>
    <s v=""/>
    <m/>
    <s v=""/>
    <m/>
    <s v=""/>
    <m/>
    <s v=""/>
    <n v="19"/>
    <n v="19"/>
    <n v="19"/>
    <n v="19"/>
  </r>
  <r>
    <x v="2144"/>
    <s v="tasplastiktb1"/>
    <s v="Tas Plastik T B1"/>
    <n v="12"/>
    <n v="150"/>
    <n v="12"/>
    <m/>
    <s v=""/>
    <m/>
    <s v=""/>
    <m/>
    <s v=""/>
    <m/>
    <s v=""/>
    <m/>
    <s v=""/>
    <n v="12"/>
    <n v="12"/>
    <n v="12"/>
    <n v="12"/>
  </r>
  <r>
    <x v="2145"/>
    <s v="tasplastiktb1"/>
    <s v="Tas Plastik T B1"/>
    <n v="10"/>
    <s v="130 pc"/>
    <n v="10"/>
    <m/>
    <s v=""/>
    <m/>
    <s v=""/>
    <m/>
    <s v=""/>
    <m/>
    <s v=""/>
    <m/>
    <s v=""/>
    <n v="10"/>
    <n v="10"/>
    <n v="10"/>
    <n v="10"/>
  </r>
  <r>
    <x v="2146"/>
    <s v="tasplastiktb1"/>
    <s v="Tas Plastik T B1"/>
    <n v="3"/>
    <s v="20 pc"/>
    <n v="3"/>
    <m/>
    <s v=""/>
    <m/>
    <s v=""/>
    <m/>
    <s v=""/>
    <m/>
    <s v=""/>
    <m/>
    <s v=""/>
    <n v="3"/>
    <n v="3"/>
    <n v="3"/>
    <n v="3"/>
  </r>
  <r>
    <x v="2147"/>
    <s v="tasplastiktb1"/>
    <s v="Tas Plastik T B1"/>
    <n v="2"/>
    <n v="60"/>
    <n v="2"/>
    <m/>
    <s v=""/>
    <m/>
    <s v=""/>
    <m/>
    <s v=""/>
    <m/>
    <s v=""/>
    <m/>
    <s v=""/>
    <n v="2"/>
    <n v="2"/>
    <n v="2"/>
    <n v="2"/>
  </r>
  <r>
    <x v="2148"/>
    <s v="tasplastiktanggungb1"/>
    <s v="Tas plastik Tanggung B1"/>
    <n v="4"/>
    <s v="200 pc"/>
    <n v="4"/>
    <m/>
    <s v=""/>
    <m/>
    <s v=""/>
    <m/>
    <s v=""/>
    <m/>
    <s v=""/>
    <m/>
    <s v=""/>
    <n v="4"/>
    <n v="4"/>
    <n v="4"/>
    <n v="4"/>
  </r>
  <r>
    <x v="2149"/>
    <s v="tasplastiktanggungb1"/>
    <s v="Tas plastik Tanggung B1"/>
    <n v="1"/>
    <s v="110 pc"/>
    <n v="1"/>
    <m/>
    <s v=""/>
    <m/>
    <s v=""/>
    <m/>
    <s v=""/>
    <m/>
    <s v=""/>
    <m/>
    <s v=""/>
    <n v="1"/>
    <n v="1"/>
    <n v="1"/>
    <n v="1"/>
  </r>
  <r>
    <x v="2150"/>
    <s v="tasplk1006m"/>
    <s v="Tas PLK 10-06/ M"/>
    <n v="1"/>
    <s v="600 pc"/>
    <n v="1"/>
    <m/>
    <s v=""/>
    <m/>
    <s v=""/>
    <m/>
    <s v=""/>
    <m/>
    <s v=""/>
    <m/>
    <s v=""/>
    <n v="1"/>
    <n v="1"/>
    <n v="1"/>
    <n v="1"/>
  </r>
  <r>
    <x v="2151"/>
    <s v="tasplk1007dy26x34talil"/>
    <s v="Tas PLK 10-07 Dy (26x34) Tali L"/>
    <n v="8"/>
    <s v="40 ls"/>
    <n v="8"/>
    <m/>
    <s v=""/>
    <m/>
    <s v=""/>
    <m/>
    <s v=""/>
    <m/>
    <s v=""/>
    <m/>
    <s v=""/>
    <n v="8"/>
    <n v="8"/>
    <n v="8"/>
    <n v="8"/>
  </r>
  <r>
    <x v="2152"/>
    <s v="tasplk1008talitenteng"/>
    <s v="Tas PLK 10-08 Tali Tenteng"/>
    <n v="5"/>
    <s v="30 ls"/>
    <n v="5"/>
    <m/>
    <s v=""/>
    <m/>
    <s v=""/>
    <m/>
    <s v=""/>
    <m/>
    <s v=""/>
    <m/>
    <s v=""/>
    <n v="5"/>
    <n v="5"/>
    <n v="5"/>
    <n v="5"/>
  </r>
  <r>
    <x v="2153"/>
    <s v="taspolos131k"/>
    <s v="Tas polos 131 k"/>
    <n v="12"/>
    <n v="480"/>
    <n v="12"/>
    <m/>
    <s v=""/>
    <m/>
    <s v=""/>
    <m/>
    <s v=""/>
    <m/>
    <s v=""/>
    <m/>
    <s v=""/>
    <n v="12"/>
    <n v="12"/>
    <n v="12"/>
    <n v="12"/>
  </r>
  <r>
    <x v="2154"/>
    <s v="taspolos804832838"/>
    <s v="Tas polos 804/ 832/ 838"/>
    <n v="26"/>
    <n v="480"/>
    <n v="26"/>
    <m/>
    <s v=""/>
    <m/>
    <s v=""/>
    <m/>
    <s v=""/>
    <m/>
    <s v=""/>
    <m/>
    <s v=""/>
    <n v="26"/>
    <n v="26"/>
    <n v="26"/>
    <n v="26"/>
  </r>
  <r>
    <x v="2155"/>
    <s v="tasranselsponbondfr+hk"/>
    <s v="Tas Ransel Spon Bond FR+Hk "/>
    <n v="1"/>
    <s v="60 ls"/>
    <n v="1"/>
    <m/>
    <s v=""/>
    <m/>
    <s v=""/>
    <m/>
    <s v=""/>
    <m/>
    <s v=""/>
    <m/>
    <s v=""/>
    <n v="1"/>
    <n v="1"/>
    <n v="1"/>
    <n v="1"/>
  </r>
  <r>
    <x v="2156"/>
    <s v="tassb15148sett"/>
    <s v="Tas SB 1514-8 Set T"/>
    <n v="1"/>
    <s v="50 ls"/>
    <n v="1"/>
    <m/>
    <s v=""/>
    <m/>
    <s v=""/>
    <m/>
    <s v=""/>
    <m/>
    <s v=""/>
    <m/>
    <s v=""/>
    <n v="1"/>
    <n v="1"/>
    <n v="1"/>
    <n v="1"/>
  </r>
  <r>
    <x v="2157"/>
    <s v="tassep194"/>
    <s v="Tas SEP 194"/>
    <n v="9"/>
    <s v="10 ls"/>
    <n v="9"/>
    <m/>
    <s v=""/>
    <m/>
    <s v=""/>
    <m/>
    <s v=""/>
    <m/>
    <s v=""/>
    <m/>
    <s v=""/>
    <n v="9"/>
    <n v="9"/>
    <n v="9"/>
    <n v="9"/>
  </r>
  <r>
    <x v="2158"/>
    <s v="tasshoesc15246hp36360"/>
    <s v="Tas Shoes C15 246/ Hp 363 (60)"/>
    <n v="4"/>
    <s v="36 pk"/>
    <n v="4"/>
    <m/>
    <s v=""/>
    <m/>
    <s v=""/>
    <m/>
    <s v=""/>
    <m/>
    <s v=""/>
    <m/>
    <s v=""/>
    <n v="4"/>
    <n v="4"/>
    <n v="4"/>
    <n v="4"/>
  </r>
  <r>
    <x v="2159"/>
    <s v="tasshoplyfd683"/>
    <s v="Tas Shop Ly FD 683"/>
    <n v="2"/>
    <s v="360 pc"/>
    <n v="2"/>
    <m/>
    <s v=""/>
    <m/>
    <s v=""/>
    <m/>
    <s v=""/>
    <m/>
    <s v=""/>
    <m/>
    <s v=""/>
    <n v="2"/>
    <n v="2"/>
    <n v="2"/>
    <n v="2"/>
  </r>
  <r>
    <x v="2160"/>
    <s v="tasshoplysd287b"/>
    <s v="Tas Shop Ly SD 287 B"/>
    <n v="3"/>
    <n v="360"/>
    <n v="3"/>
    <m/>
    <s v=""/>
    <m/>
    <s v=""/>
    <m/>
    <s v=""/>
    <m/>
    <s v=""/>
    <m/>
    <s v=""/>
    <n v="3"/>
    <n v="3"/>
    <n v="3"/>
    <n v="3"/>
  </r>
  <r>
    <x v="2161"/>
    <s v="tasshoplysd291b"/>
    <s v="Tas Shop Ly SD 291B"/>
    <n v="2"/>
    <n v="360"/>
    <n v="1"/>
    <m/>
    <s v=""/>
    <n v="1"/>
    <n v="-1"/>
    <m/>
    <s v=""/>
    <m/>
    <s v=""/>
    <m/>
    <s v=""/>
    <n v="2"/>
    <n v="1"/>
    <n v="1"/>
    <n v="1"/>
  </r>
  <r>
    <x v="2162"/>
    <s v="tasshoplysdl280b"/>
    <s v="Tas Shop Ly SD L 280 B"/>
    <n v="7"/>
    <n v="360"/>
    <n v="6"/>
    <m/>
    <s v=""/>
    <n v="6"/>
    <n v="-1"/>
    <m/>
    <s v=""/>
    <m/>
    <s v=""/>
    <m/>
    <s v=""/>
    <n v="7"/>
    <n v="6"/>
    <n v="6"/>
    <n v="6"/>
  </r>
  <r>
    <x v="2163"/>
    <s v="tasshoplysdlxl"/>
    <s v="Tas Shop Ly SD L XL"/>
    <n v="2"/>
    <n v="240"/>
    <n v="2"/>
    <m/>
    <s v=""/>
    <m/>
    <s v=""/>
    <m/>
    <s v=""/>
    <m/>
    <s v=""/>
    <m/>
    <s v=""/>
    <n v="2"/>
    <n v="2"/>
    <n v="2"/>
    <n v="2"/>
  </r>
  <r>
    <x v="2164"/>
    <s v="tasshoplysdstg"/>
    <s v="Tas Shop Ly SD S Tg"/>
    <n v="5"/>
    <n v="360"/>
    <n v="5"/>
    <m/>
    <s v=""/>
    <m/>
    <s v=""/>
    <m/>
    <s v=""/>
    <m/>
    <s v=""/>
    <m/>
    <s v=""/>
    <n v="5"/>
    <n v="5"/>
    <n v="5"/>
    <n v="5"/>
  </r>
  <r>
    <x v="2165"/>
    <s v="tasshoptengtengsleting10pcwkd"/>
    <s v="Tas Shop Teng-Teng Sleting (10 pc) WKD"/>
    <n v="3"/>
    <s v="30 bks"/>
    <n v="3"/>
    <m/>
    <s v=""/>
    <m/>
    <s v=""/>
    <m/>
    <s v=""/>
    <m/>
    <s v=""/>
    <m/>
    <s v=""/>
    <n v="3"/>
    <n v="3"/>
    <n v="3"/>
    <n v="3"/>
  </r>
  <r>
    <x v="2166"/>
    <s v="tasshopcraftlynp54214"/>
    <s v="Tas Shopcraft LyNP 542-1/4 "/>
    <n v="2"/>
    <s v="20 box"/>
    <n v="2"/>
    <m/>
    <s v=""/>
    <m/>
    <s v=""/>
    <m/>
    <s v=""/>
    <m/>
    <s v=""/>
    <m/>
    <s v=""/>
    <n v="2"/>
    <n v="2"/>
    <n v="2"/>
    <n v="2"/>
  </r>
  <r>
    <x v="2167"/>
    <s v="tasshopcrafttlymp061064"/>
    <s v="Tas Shopcraft Tly Mp 061/ 064 "/>
    <n v="4"/>
    <s v="90 box"/>
    <n v="4"/>
    <m/>
    <s v=""/>
    <m/>
    <s v=""/>
    <m/>
    <s v=""/>
    <m/>
    <s v=""/>
    <m/>
    <s v=""/>
    <n v="4"/>
    <n v="4"/>
    <n v="4"/>
    <n v="4"/>
  </r>
  <r>
    <x v="2168"/>
    <s v="tassilver18x23"/>
    <s v="Tas Silver 18x23"/>
    <n v="3"/>
    <s v="90 ls"/>
    <n v="3"/>
    <m/>
    <s v=""/>
    <m/>
    <s v=""/>
    <m/>
    <s v=""/>
    <m/>
    <s v=""/>
    <m/>
    <s v=""/>
    <n v="3"/>
    <n v="3"/>
    <n v="3"/>
    <n v="3"/>
  </r>
  <r>
    <x v="2169"/>
    <s v="tasslerets"/>
    <s v="Tas Sleret S"/>
    <n v="4"/>
    <s v="100 ls"/>
    <n v="4"/>
    <m/>
    <s v=""/>
    <m/>
    <s v=""/>
    <m/>
    <s v=""/>
    <m/>
    <s v=""/>
    <m/>
    <s v=""/>
    <n v="4"/>
    <n v="4"/>
    <n v="4"/>
    <n v="4"/>
  </r>
  <r>
    <x v="2170"/>
    <s v="tassletinga552jaring"/>
    <s v="Tas Sleting (A5 52) jaring "/>
    <n v="4"/>
    <s v="80 ls"/>
    <n v="4"/>
    <m/>
    <s v=""/>
    <m/>
    <s v=""/>
    <m/>
    <s v=""/>
    <m/>
    <s v=""/>
    <m/>
    <s v=""/>
    <n v="4"/>
    <n v="4"/>
    <n v="4"/>
    <n v="4"/>
  </r>
  <r>
    <x v="2171"/>
    <s v="tassponbondmukenah27x29x12"/>
    <s v="Tas Spon Bond mukenah 27x29x12"/>
    <n v="1"/>
    <s v="50 ls"/>
    <n v="1"/>
    <m/>
    <s v=""/>
    <m/>
    <s v=""/>
    <m/>
    <s v=""/>
    <m/>
    <s v=""/>
    <m/>
    <s v=""/>
    <n v="1"/>
    <n v="1"/>
    <n v="1"/>
    <n v="1"/>
  </r>
  <r>
    <x v="2172"/>
    <s v="tast34x31etj"/>
    <s v="Tas T 34x31 ETJ"/>
    <n v="4"/>
    <s v="25 ls"/>
    <n v="4"/>
    <m/>
    <s v=""/>
    <m/>
    <s v=""/>
    <m/>
    <s v=""/>
    <m/>
    <s v=""/>
    <m/>
    <s v=""/>
    <n v="4"/>
    <n v="4"/>
    <n v="4"/>
    <n v="4"/>
  </r>
  <r>
    <x v="2173"/>
    <s v="tast41x36etj"/>
    <s v="Tas T 41x36 ETJ"/>
    <n v="5"/>
    <s v="22 ls"/>
    <n v="5"/>
    <m/>
    <s v=""/>
    <m/>
    <s v=""/>
    <m/>
    <s v=""/>
    <m/>
    <s v=""/>
    <m/>
    <s v=""/>
    <n v="5"/>
    <n v="5"/>
    <n v="5"/>
    <n v="5"/>
  </r>
  <r>
    <x v="2174"/>
    <s v="tastali22x22"/>
    <s v="Tas tali 22x22"/>
    <n v="1"/>
    <s v="85 ls"/>
    <n v="1"/>
    <m/>
    <s v=""/>
    <m/>
    <s v=""/>
    <m/>
    <s v=""/>
    <m/>
    <s v=""/>
    <m/>
    <s v=""/>
    <n v="1"/>
    <n v="1"/>
    <n v="1"/>
    <n v="1"/>
  </r>
  <r>
    <x v="2175"/>
    <s v="tastali30x40"/>
    <s v="Tas tali 30x40"/>
    <n v="3"/>
    <s v="70 ls"/>
    <n v="3"/>
    <m/>
    <s v=""/>
    <m/>
    <s v=""/>
    <m/>
    <s v=""/>
    <m/>
    <s v=""/>
    <m/>
    <s v=""/>
    <n v="3"/>
    <n v="3"/>
    <n v="3"/>
    <n v="3"/>
  </r>
  <r>
    <x v="2176"/>
    <s v="tastalicartoon20x25tg"/>
    <s v="Tas Tali Cartoon 20x25 Tg"/>
    <n v="4"/>
    <s v="50 ls"/>
    <n v="4"/>
    <m/>
    <s v=""/>
    <m/>
    <s v=""/>
    <m/>
    <s v=""/>
    <m/>
    <s v=""/>
    <m/>
    <s v=""/>
    <n v="4"/>
    <n v="4"/>
    <n v="4"/>
    <n v="4"/>
  </r>
  <r>
    <x v="2177"/>
    <s v="tastalifolio1frozen"/>
    <s v="Tas Tali Folio 1 Frozen"/>
    <n v="4"/>
    <s v="240 pc"/>
    <n v="4"/>
    <m/>
    <s v=""/>
    <m/>
    <s v=""/>
    <m/>
    <s v=""/>
    <m/>
    <s v=""/>
    <m/>
    <s v=""/>
    <n v="4"/>
    <n v="4"/>
    <n v="4"/>
    <n v="4"/>
  </r>
  <r>
    <x v="2178"/>
    <s v="tastalikecilkurjbs22josmimikado"/>
    <s v="Tas Tali kecil kur JB S2-2 jos Mimikado"/>
    <n v="45"/>
    <s v="100 ls"/>
    <n v="45"/>
    <m/>
    <s v=""/>
    <m/>
    <s v=""/>
    <m/>
    <s v=""/>
    <m/>
    <s v=""/>
    <m/>
    <s v=""/>
    <n v="45"/>
    <n v="45"/>
    <n v="45"/>
    <n v="45"/>
  </r>
  <r>
    <x v="2179"/>
    <s v="tastalikertaskadobsral1pk=10pc"/>
    <s v="Tas Tali Kertas Kado bsr AL (1 Pk=10 pc)"/>
    <n v="2"/>
    <s v="218 pk"/>
    <n v="2"/>
    <m/>
    <s v=""/>
    <m/>
    <s v=""/>
    <m/>
    <s v=""/>
    <m/>
    <s v=""/>
    <m/>
    <s v=""/>
    <n v="2"/>
    <n v="2"/>
    <n v="2"/>
    <n v="2"/>
  </r>
  <r>
    <x v="2180"/>
    <s v="tastalikertastgpelangibirugrssilverbungamrhgaris25x25"/>
    <s v="Tas Tali Kertas Tg (Pelangi/ Biru Grs/ Silver Bunga/ Mrh Garis) 25x25"/>
    <n v="16"/>
    <s v="25 ls"/>
    <n v="16"/>
    <m/>
    <s v=""/>
    <m/>
    <s v=""/>
    <m/>
    <s v=""/>
    <m/>
    <s v=""/>
    <m/>
    <s v=""/>
    <n v="16"/>
    <n v="16"/>
    <n v="16"/>
    <n v="16"/>
  </r>
  <r>
    <x v="2181"/>
    <s v="tastalikurbatiks"/>
    <s v="Tas Tali kur batik S"/>
    <n v="1"/>
    <s v="60 ls"/>
    <n v="1"/>
    <m/>
    <s v=""/>
    <m/>
    <s v=""/>
    <m/>
    <s v=""/>
    <m/>
    <s v=""/>
    <m/>
    <s v=""/>
    <n v="1"/>
    <n v="1"/>
    <n v="1"/>
    <n v="1"/>
  </r>
  <r>
    <x v="2182"/>
    <s v="tastalimetalik1pk=12pcgoldsilver"/>
    <s v="Tas Tali Metalik (1 Pk=12 pc) Gold Silver "/>
    <n v="2"/>
    <s v="50 ls"/>
    <n v="2"/>
    <m/>
    <s v=""/>
    <m/>
    <s v=""/>
    <m/>
    <s v=""/>
    <m/>
    <s v=""/>
    <m/>
    <s v=""/>
    <n v="2"/>
    <n v="2"/>
    <n v="2"/>
    <n v="2"/>
  </r>
  <r>
    <x v="2183"/>
    <s v="tastalimetalik1pk=12pcgoldsilver20x25"/>
    <s v="Tas Tali Metalik (1 Pk=12 pc) Gold/ Silver 20x25"/>
    <n v="4"/>
    <s v="60 ls"/>
    <n v="4"/>
    <m/>
    <s v=""/>
    <m/>
    <s v=""/>
    <m/>
    <s v=""/>
    <m/>
    <s v=""/>
    <m/>
    <s v=""/>
    <n v="4"/>
    <n v="4"/>
    <n v="4"/>
    <n v="4"/>
  </r>
  <r>
    <x v="2184"/>
    <s v="tastalimetalik15x20k"/>
    <s v="Tas Tali Metalik 15x20 (K)"/>
    <n v="5"/>
    <s v="90 ls"/>
    <n v="5"/>
    <m/>
    <s v=""/>
    <m/>
    <s v=""/>
    <m/>
    <s v=""/>
    <m/>
    <s v=""/>
    <m/>
    <s v=""/>
    <n v="5"/>
    <n v="5"/>
    <n v="5"/>
    <n v="5"/>
  </r>
  <r>
    <x v="2185"/>
    <s v="tastalimetalik15x20kcl"/>
    <s v="Tas Tali Metalik 15x20 Kcl"/>
    <n v="7"/>
    <s v="100 ls"/>
    <n v="7"/>
    <m/>
    <s v=""/>
    <m/>
    <s v=""/>
    <m/>
    <s v=""/>
    <m/>
    <s v=""/>
    <m/>
    <s v=""/>
    <n v="7"/>
    <n v="7"/>
    <n v="7"/>
    <n v="7"/>
  </r>
  <r>
    <x v="2186"/>
    <s v="tastaliplst222ak"/>
    <s v="Tas Tali plst 222 A (K)"/>
    <n v="1"/>
    <s v="1000 pc"/>
    <n v="1"/>
    <m/>
    <s v=""/>
    <m/>
    <s v=""/>
    <m/>
    <s v=""/>
    <m/>
    <s v=""/>
    <m/>
    <s v=""/>
    <n v="1"/>
    <n v="1"/>
    <n v="1"/>
    <n v="1"/>
  </r>
  <r>
    <x v="2187"/>
    <s v="tastaliplstkb545"/>
    <s v="Tas Tali plst K (B545)"/>
    <n v="4"/>
    <s v="100 ls"/>
    <n v="4"/>
    <m/>
    <s v=""/>
    <m/>
    <s v=""/>
    <m/>
    <s v=""/>
    <m/>
    <s v=""/>
    <m/>
    <s v=""/>
    <n v="4"/>
    <n v="4"/>
    <n v="4"/>
    <n v="4"/>
  </r>
  <r>
    <x v="2188"/>
    <s v="tastaliplstkeciljosjbs45"/>
    <s v="Tas Tali plst kecil jos JBS 4-5"/>
    <n v="12"/>
    <s v="100 ls"/>
    <n v="12"/>
    <m/>
    <s v=""/>
    <m/>
    <s v=""/>
    <m/>
    <s v=""/>
    <m/>
    <s v=""/>
    <m/>
    <s v=""/>
    <n v="12"/>
    <n v="12"/>
    <n v="12"/>
    <n v="12"/>
  </r>
  <r>
    <x v="2189"/>
    <s v="tastalipotmika"/>
    <s v="Tas Tali Pot mika"/>
    <n v="4"/>
    <s v="50 ls"/>
    <n v="4"/>
    <m/>
    <s v=""/>
    <m/>
    <s v=""/>
    <m/>
    <s v=""/>
    <m/>
    <s v=""/>
    <m/>
    <s v=""/>
    <n v="4"/>
    <n v="4"/>
    <n v="4"/>
    <n v="4"/>
  </r>
  <r>
    <x v="2190"/>
    <s v="tastalipotmika"/>
    <s v="Tas Tali Pot mika"/>
    <n v="1"/>
    <s v="40 ls"/>
    <n v="1"/>
    <m/>
    <s v=""/>
    <m/>
    <s v=""/>
    <m/>
    <s v=""/>
    <m/>
    <s v=""/>
    <m/>
    <s v=""/>
    <n v="1"/>
    <n v="1"/>
    <n v="1"/>
    <n v="1"/>
  </r>
  <r>
    <x v="2191"/>
    <s v="tastalitransprdltgphs"/>
    <s v="Tas Tali Transp RD-L/ Tg (PHS)"/>
    <n v="3"/>
    <s v="60 ls"/>
    <n v="3"/>
    <m/>
    <s v=""/>
    <m/>
    <s v=""/>
    <m/>
    <s v=""/>
    <m/>
    <s v=""/>
    <m/>
    <s v=""/>
    <n v="3"/>
    <n v="3"/>
    <n v="3"/>
    <n v="3"/>
  </r>
  <r>
    <x v="2192"/>
    <s v="tastalitulisankecilcampur"/>
    <s v="Tas Tali Tulisan&quot; kecil campur"/>
    <n v="3"/>
    <s v="50 ls"/>
    <n v="3"/>
    <m/>
    <s v=""/>
    <m/>
    <s v=""/>
    <m/>
    <s v=""/>
    <m/>
    <s v=""/>
    <m/>
    <s v=""/>
    <n v="3"/>
    <n v="3"/>
    <n v="3"/>
    <n v="3"/>
  </r>
  <r>
    <x v="2193"/>
    <s v="tastaliultahkcliching"/>
    <s v="Tas Tali Ultah Kcl Iching"/>
    <n v="3"/>
    <s v="120 ls"/>
    <n v="3"/>
    <m/>
    <s v=""/>
    <m/>
    <s v=""/>
    <m/>
    <s v=""/>
    <m/>
    <s v=""/>
    <m/>
    <s v=""/>
    <n v="3"/>
    <n v="3"/>
    <n v="3"/>
    <n v="3"/>
  </r>
  <r>
    <x v="2194"/>
    <s v="tastentengbutek184b"/>
    <s v="Tas Tenteng Butek 184 B"/>
    <n v="6"/>
    <s v="40 ls"/>
    <n v="6"/>
    <m/>
    <s v=""/>
    <m/>
    <s v=""/>
    <m/>
    <s v=""/>
    <m/>
    <s v=""/>
    <m/>
    <s v=""/>
    <n v="6"/>
    <n v="6"/>
    <n v="6"/>
    <n v="6"/>
  </r>
  <r>
    <x v="2195"/>
    <s v="tastentengtranshandbagxs"/>
    <s v="Tas Tenteng trans/ handbag XS"/>
    <n v="3"/>
    <s v="300 pc"/>
    <n v="3"/>
    <m/>
    <s v=""/>
    <m/>
    <s v=""/>
    <m/>
    <s v=""/>
    <m/>
    <s v=""/>
    <m/>
    <s v=""/>
    <n v="3"/>
    <n v="3"/>
    <n v="3"/>
    <n v="3"/>
  </r>
  <r>
    <x v="2196"/>
    <s v="tastentengtransparent1006m"/>
    <s v="Tas Tenteng Transparent 10-06 M"/>
    <n v="2"/>
    <s v="600 pc"/>
    <n v="2"/>
    <m/>
    <s v=""/>
    <m/>
    <s v=""/>
    <m/>
    <s v=""/>
    <m/>
    <s v=""/>
    <m/>
    <s v=""/>
    <n v="2"/>
    <n v="2"/>
    <n v="2"/>
    <n v="2"/>
  </r>
  <r>
    <x v="2197"/>
    <s v="tastransparanltanggungtali"/>
    <s v="Tas Transparan L(tanggung) Tali"/>
    <n v="1"/>
    <s v="40 ls"/>
    <n v="1"/>
    <m/>
    <s v=""/>
    <m/>
    <s v=""/>
    <m/>
    <s v=""/>
    <m/>
    <s v=""/>
    <m/>
    <s v=""/>
    <n v="1"/>
    <n v="1"/>
    <n v="1"/>
    <n v="1"/>
  </r>
  <r>
    <x v="2198"/>
    <s v="tastulisan20x25"/>
    <s v="Tas Tulisan 20x25"/>
    <n v="3"/>
    <s v="70 ls"/>
    <n v="3"/>
    <m/>
    <s v=""/>
    <m/>
    <s v=""/>
    <m/>
    <s v=""/>
    <m/>
    <s v=""/>
    <m/>
    <s v=""/>
    <n v="3"/>
    <n v="3"/>
    <n v="3"/>
    <n v="3"/>
  </r>
  <r>
    <x v="2199"/>
    <s v="tastulisan20x25"/>
    <s v="Tas Tulisan 20x25"/>
    <n v="2"/>
    <s v="60 ls"/>
    <n v="2"/>
    <m/>
    <s v=""/>
    <m/>
    <s v=""/>
    <m/>
    <s v=""/>
    <m/>
    <s v=""/>
    <m/>
    <s v=""/>
    <n v="2"/>
    <n v="2"/>
    <n v="2"/>
    <n v="2"/>
  </r>
  <r>
    <x v="2200"/>
    <s v="tasultah5w"/>
    <s v="Tas ultah 5w"/>
    <n v="5"/>
    <s v="60 ls"/>
    <n v="5"/>
    <m/>
    <s v=""/>
    <m/>
    <s v=""/>
    <m/>
    <s v=""/>
    <m/>
    <s v=""/>
    <m/>
    <s v=""/>
    <n v="5"/>
    <n v="5"/>
    <n v="5"/>
    <n v="5"/>
  </r>
  <r>
    <x v="2201"/>
    <s v="tasultahpolkadotkecil15x25"/>
    <s v="Tas ultah polkadot kecil 15x25"/>
    <n v="8"/>
    <s v="60 ls"/>
    <n v="8"/>
    <m/>
    <s v=""/>
    <m/>
    <s v=""/>
    <m/>
    <s v=""/>
    <m/>
    <s v=""/>
    <m/>
    <s v=""/>
    <n v="8"/>
    <n v="8"/>
    <n v="8"/>
    <n v="8"/>
  </r>
  <r>
    <x v="2202"/>
    <s v="tasultahwarnawarna"/>
    <s v="Tas ultah warna warna"/>
    <n v="3"/>
    <s v="500 pk"/>
    <n v="3"/>
    <m/>
    <s v=""/>
    <m/>
    <s v=""/>
    <m/>
    <s v=""/>
    <m/>
    <s v=""/>
    <m/>
    <s v=""/>
    <n v="3"/>
    <n v="3"/>
    <n v="3"/>
    <n v="3"/>
  </r>
  <r>
    <x v="2203"/>
    <s v="tasxmy160912"/>
    <s v="Tas Xmy 1609-12"/>
    <n v="2"/>
    <s v="40 ls"/>
    <n v="2"/>
    <m/>
    <s v=""/>
    <m/>
    <s v=""/>
    <m/>
    <s v=""/>
    <m/>
    <s v=""/>
    <m/>
    <s v=""/>
    <n v="2"/>
    <n v="2"/>
    <n v="2"/>
    <n v="2"/>
  </r>
  <r>
    <x v="2204"/>
    <s v="tasxmyjdl160904"/>
    <s v="Tas Xmy JDL (1609-04)"/>
    <n v="2"/>
    <s v="30 ls"/>
    <n v="2"/>
    <m/>
    <s v=""/>
    <m/>
    <s v=""/>
    <m/>
    <s v=""/>
    <m/>
    <s v=""/>
    <m/>
    <s v=""/>
    <n v="2"/>
    <n v="2"/>
    <n v="2"/>
    <n v="2"/>
  </r>
  <r>
    <x v="2205"/>
    <s v="tasxmykt"/>
    <s v="Tas Xmy KT"/>
    <n v="1"/>
    <s v="-"/>
    <n v="1"/>
    <m/>
    <s v=""/>
    <m/>
    <s v=""/>
    <m/>
    <s v=""/>
    <m/>
    <s v=""/>
    <m/>
    <s v=""/>
    <n v="1"/>
    <n v="1"/>
    <n v="1"/>
    <n v="1"/>
  </r>
  <r>
    <x v="2206"/>
    <s v="taszipperfoliotali1mmtopla"/>
    <s v="Tas Zipper Folio Tali 1 MM Topla"/>
    <n v="5"/>
    <n v="240"/>
    <n v="5"/>
    <m/>
    <s v=""/>
    <m/>
    <s v=""/>
    <m/>
    <s v=""/>
    <m/>
    <s v=""/>
    <m/>
    <s v=""/>
    <n v="5"/>
    <n v="5"/>
    <n v="5"/>
    <n v="5"/>
  </r>
  <r>
    <x v="2207"/>
    <s v="taszipperfoliotali2mm"/>
    <s v="Tas Zipper Folio Tali 2 MM "/>
    <n v="6"/>
    <n v="240"/>
    <n v="6"/>
    <m/>
    <s v=""/>
    <m/>
    <s v=""/>
    <m/>
    <s v=""/>
    <m/>
    <s v=""/>
    <m/>
    <s v=""/>
    <n v="6"/>
    <n v="6"/>
    <n v="6"/>
    <n v="6"/>
  </r>
  <r>
    <x v="2208"/>
    <s v="tasmapjinjingcutebear"/>
    <s v="Tas/ MAP jinjing Cute bear"/>
    <n v="1"/>
    <s v="20 ls"/>
    <n v="1"/>
    <m/>
    <s v=""/>
    <m/>
    <s v=""/>
    <m/>
    <s v=""/>
    <m/>
    <s v=""/>
    <m/>
    <s v=""/>
    <n v="1"/>
    <n v="1"/>
    <n v="1"/>
    <n v="1"/>
  </r>
  <r>
    <x v="2209"/>
    <s v="taspaperbagmotifcampur"/>
    <s v="Tas/ paper Bag motif campur"/>
    <n v="1"/>
    <s v="50 ls"/>
    <n v="1"/>
    <m/>
    <s v=""/>
    <m/>
    <s v=""/>
    <m/>
    <s v=""/>
    <m/>
    <s v=""/>
    <m/>
    <s v=""/>
    <n v="1"/>
    <n v="1"/>
    <n v="1"/>
    <n v="1"/>
  </r>
  <r>
    <x v="2210"/>
    <s v="tempelankaca25"/>
    <s v="Tempelan Kaca 2,5"/>
    <n v="1"/>
    <s v="7200 pc"/>
    <n v="1"/>
    <m/>
    <s v=""/>
    <m/>
    <s v=""/>
    <m/>
    <s v=""/>
    <m/>
    <s v=""/>
    <m/>
    <s v=""/>
    <n v="1"/>
    <n v="1"/>
    <n v="1"/>
    <n v="1"/>
  </r>
  <r>
    <x v="2211"/>
    <s v="tempelankaca35"/>
    <s v="Tempelan Kaca 3,5"/>
    <n v="5"/>
    <s v="7200 pc"/>
    <n v="5"/>
    <m/>
    <s v=""/>
    <m/>
    <s v=""/>
    <m/>
    <s v=""/>
    <m/>
    <s v=""/>
    <m/>
    <s v=""/>
    <n v="5"/>
    <n v="5"/>
    <n v="5"/>
    <n v="5"/>
  </r>
  <r>
    <x v="2212"/>
    <s v="tempelankaca33d35"/>
    <s v="Tempelan Kaca 33 D (3,5&quot;)"/>
    <n v="1"/>
    <s v="20.000 pc"/>
    <n v="1"/>
    <m/>
    <s v=""/>
    <m/>
    <s v=""/>
    <m/>
    <s v=""/>
    <m/>
    <s v=""/>
    <m/>
    <s v=""/>
    <n v="1"/>
    <n v="1"/>
    <n v="1"/>
    <n v="1"/>
  </r>
  <r>
    <x v="2213"/>
    <s v="tempelankaca35dgantungankcl+tg"/>
    <s v="Tempelan Kaca 35 D (Gantungan kcl+Tg)"/>
    <n v="2"/>
    <s v="15.000 pc"/>
    <n v="2"/>
    <m/>
    <s v=""/>
    <m/>
    <s v=""/>
    <m/>
    <s v=""/>
    <m/>
    <s v=""/>
    <m/>
    <s v=""/>
    <n v="2"/>
    <n v="2"/>
    <n v="2"/>
    <n v="2"/>
  </r>
  <r>
    <x v="2214"/>
    <s v="tempelankaca35dgantungankcl+tg"/>
    <s v="Tempelan Kaca 35 D (Gantungan kcl+Tg)"/>
    <n v="1"/>
    <s v="70.000 pc"/>
    <n v="1"/>
    <m/>
    <s v=""/>
    <m/>
    <s v=""/>
    <m/>
    <s v=""/>
    <m/>
    <s v=""/>
    <m/>
    <s v=""/>
    <n v="1"/>
    <n v="1"/>
    <n v="1"/>
    <n v="1"/>
  </r>
  <r>
    <x v="2215"/>
    <s v="tempelankaca45"/>
    <s v="Tempelan Kaca 4,5"/>
    <n v="1"/>
    <s v="5040 pc"/>
    <n v="1"/>
    <m/>
    <s v=""/>
    <m/>
    <s v=""/>
    <m/>
    <s v=""/>
    <m/>
    <s v=""/>
    <m/>
    <s v=""/>
    <n v="1"/>
    <n v="1"/>
    <n v="1"/>
    <n v="1"/>
  </r>
  <r>
    <x v="2216"/>
    <s v="tempelankaca8"/>
    <s v="Tempelan Kaca 8"/>
    <n v="2"/>
    <s v="2016 pc"/>
    <n v="2"/>
    <m/>
    <s v=""/>
    <m/>
    <s v=""/>
    <m/>
    <s v=""/>
    <m/>
    <s v=""/>
    <m/>
    <s v=""/>
    <n v="2"/>
    <n v="2"/>
    <n v="2"/>
    <n v="2"/>
  </r>
  <r>
    <x v="2217"/>
    <s v="tinta20mm1line"/>
    <s v="Tinta 20mm (1 line)"/>
    <n v="1"/>
    <s v="2000 pc"/>
    <n v="1"/>
    <m/>
    <s v=""/>
    <m/>
    <s v=""/>
    <m/>
    <s v=""/>
    <m/>
    <s v=""/>
    <m/>
    <s v=""/>
    <n v="1"/>
    <n v="1"/>
    <n v="1"/>
    <n v="1"/>
  </r>
  <r>
    <x v="2218"/>
    <s v="tintadaishenb"/>
    <s v="Tinta Daishen B"/>
    <n v="6"/>
    <s v="12 ls"/>
    <n v="6"/>
    <m/>
    <s v=""/>
    <m/>
    <s v=""/>
    <m/>
    <s v=""/>
    <m/>
    <s v=""/>
    <m/>
    <s v=""/>
    <n v="6"/>
    <n v="6"/>
    <n v="6"/>
    <n v="6"/>
  </r>
  <r>
    <x v="2219"/>
    <s v="tipeex0425b254"/>
    <s v="Tipe-ex 0425 B/ 25/ 4"/>
    <n v="1"/>
    <s v="48 ls"/>
    <n v="1"/>
    <m/>
    <s v=""/>
    <m/>
    <s v=""/>
    <m/>
    <s v=""/>
    <m/>
    <s v=""/>
    <m/>
    <s v=""/>
    <n v="1"/>
    <n v="1"/>
    <n v="1"/>
    <n v="1"/>
  </r>
  <r>
    <x v="2220"/>
    <s v="tipeex100132402"/>
    <s v="Tipe-ex 1001(3)/ 240(2)"/>
    <n v="5"/>
    <s v="576 PCS"/>
    <n v="5"/>
    <m/>
    <s v=""/>
    <m/>
    <s v=""/>
    <m/>
    <s v=""/>
    <m/>
    <s v=""/>
    <m/>
    <s v=""/>
    <n v="5"/>
    <n v="5"/>
    <n v="5"/>
    <n v="5"/>
  </r>
  <r>
    <x v="2221"/>
    <s v="tipeex10021330108"/>
    <s v="Tipe-ex 1002(13)/ 3010(8)"/>
    <n v="21"/>
    <s v="576 PCS"/>
    <n v="21"/>
    <m/>
    <s v=""/>
    <m/>
    <s v=""/>
    <m/>
    <s v=""/>
    <m/>
    <s v=""/>
    <m/>
    <s v=""/>
    <n v="21"/>
    <n v="21"/>
    <n v="21"/>
    <n v="21"/>
  </r>
  <r>
    <x v="2222"/>
    <s v="tipeex1005930096"/>
    <s v="Tipe-ex 1005(9)/ 3009(6)"/>
    <n v="15"/>
    <s v="576 PCS"/>
    <n v="15"/>
    <m/>
    <s v=""/>
    <m/>
    <s v=""/>
    <m/>
    <s v=""/>
    <m/>
    <s v=""/>
    <m/>
    <s v=""/>
    <n v="15"/>
    <n v="15"/>
    <n v="15"/>
    <n v="15"/>
  </r>
  <r>
    <x v="2223"/>
    <s v="tipeex1007810099"/>
    <s v="Tipe-ex 1007(8)/ 1009(9)"/>
    <n v="17"/>
    <s v="576 PCS"/>
    <n v="17"/>
    <m/>
    <s v=""/>
    <m/>
    <s v=""/>
    <m/>
    <s v=""/>
    <m/>
    <s v=""/>
    <m/>
    <s v=""/>
    <n v="17"/>
    <n v="17"/>
    <n v="17"/>
    <n v="17"/>
  </r>
  <r>
    <x v="2224"/>
    <s v="tipeex1291"/>
    <s v="Tipe-ex 1291"/>
    <n v="55"/>
    <s v="60 ls"/>
    <n v="55"/>
    <m/>
    <s v=""/>
    <m/>
    <s v=""/>
    <m/>
    <s v=""/>
    <m/>
    <s v=""/>
    <m/>
    <s v=""/>
    <n v="55"/>
    <n v="55"/>
    <n v="55"/>
    <n v="55"/>
  </r>
  <r>
    <x v="2225"/>
    <s v="tipeex1361220213"/>
    <s v="Tipe-ex 136(12)/ 202(13)"/>
    <n v="25"/>
    <s v="576 PCS"/>
    <n v="25"/>
    <m/>
    <s v=""/>
    <m/>
    <s v=""/>
    <m/>
    <s v=""/>
    <m/>
    <s v=""/>
    <m/>
    <s v=""/>
    <n v="25"/>
    <n v="25"/>
    <n v="25"/>
    <n v="25"/>
  </r>
  <r>
    <x v="2226"/>
    <s v="tipeex1878dos"/>
    <s v="Tipe-ex 1878 Dos"/>
    <n v="137"/>
    <s v="20 ls"/>
    <n v="137"/>
    <m/>
    <s v=""/>
    <m/>
    <s v=""/>
    <m/>
    <s v=""/>
    <m/>
    <s v=""/>
    <m/>
    <s v=""/>
    <n v="137"/>
    <n v="137"/>
    <n v="137"/>
    <n v="137"/>
  </r>
  <r>
    <x v="2227"/>
    <s v="tipeex1878mika"/>
    <s v="Tipe-ex 1878 mika"/>
    <n v="29"/>
    <s v="576 PCS"/>
    <n v="29"/>
    <m/>
    <s v=""/>
    <m/>
    <s v=""/>
    <m/>
    <s v=""/>
    <m/>
    <s v=""/>
    <m/>
    <s v=""/>
    <n v="29"/>
    <n v="29"/>
    <n v="29"/>
    <n v="29"/>
  </r>
  <r>
    <x v="2228"/>
    <s v="tipeex203"/>
    <s v="Tipe-ex 203"/>
    <n v="2"/>
    <s v="576 PCS"/>
    <n v="2"/>
    <m/>
    <s v=""/>
    <m/>
    <s v=""/>
    <m/>
    <s v=""/>
    <m/>
    <s v=""/>
    <m/>
    <s v=""/>
    <n v="2"/>
    <n v="2"/>
    <n v="2"/>
    <n v="2"/>
  </r>
  <r>
    <x v="2229"/>
    <s v="tipeex22015324135"/>
    <s v="Tipe-ex 2201(53)/ 241(35)"/>
    <n v="88"/>
    <s v="64 ls"/>
    <n v="88"/>
    <m/>
    <s v=""/>
    <m/>
    <s v=""/>
    <m/>
    <s v=""/>
    <m/>
    <s v=""/>
    <m/>
    <s v=""/>
    <n v="88"/>
    <n v="88"/>
    <n v="88"/>
    <n v="88"/>
  </r>
  <r>
    <x v="2230"/>
    <s v="tipeex226424pc"/>
    <s v="Tipe-ex 2264 (24 pc)"/>
    <n v="35"/>
    <s v="96 ls"/>
    <n v="35"/>
    <m/>
    <s v=""/>
    <m/>
    <s v=""/>
    <m/>
    <s v=""/>
    <m/>
    <s v=""/>
    <m/>
    <s v=""/>
    <n v="35"/>
    <n v="35"/>
    <n v="35"/>
    <n v="35"/>
  </r>
  <r>
    <x v="2231"/>
    <s v="tipeex242149682"/>
    <s v="Tipe-ex 242(14)/ 968(2)"/>
    <n v="16"/>
    <s v="48 ls"/>
    <n v="16"/>
    <m/>
    <s v=""/>
    <m/>
    <s v=""/>
    <m/>
    <s v=""/>
    <m/>
    <s v=""/>
    <m/>
    <s v=""/>
    <n v="16"/>
    <n v="16"/>
    <n v="16"/>
    <n v="16"/>
  </r>
  <r>
    <x v="2232"/>
    <s v="tipeex2642"/>
    <s v="Tipe-ex 264(2)"/>
    <n v="2"/>
    <s v="96 ls"/>
    <n v="2"/>
    <m/>
    <s v=""/>
    <m/>
    <s v=""/>
    <m/>
    <s v=""/>
    <m/>
    <s v=""/>
    <m/>
    <s v=""/>
    <n v="2"/>
    <n v="2"/>
    <n v="2"/>
    <n v="2"/>
  </r>
  <r>
    <x v="2233"/>
    <s v="tipeex3003630069"/>
    <s v="Tipe-ex 3003(6)/ 3006(9)"/>
    <n v="15"/>
    <s v="48 ls"/>
    <n v="15"/>
    <m/>
    <s v=""/>
    <m/>
    <s v=""/>
    <m/>
    <s v=""/>
    <m/>
    <s v=""/>
    <m/>
    <s v=""/>
    <n v="15"/>
    <n v="15"/>
    <n v="15"/>
    <n v="15"/>
  </r>
  <r>
    <x v="2234"/>
    <s v="tipeex3005630217"/>
    <s v="Tipe-ex 3005(6)/ 302(17)"/>
    <n v="23"/>
    <s v="48 ls"/>
    <n v="23"/>
    <m/>
    <s v=""/>
    <m/>
    <s v=""/>
    <m/>
    <s v=""/>
    <m/>
    <s v=""/>
    <m/>
    <s v=""/>
    <n v="23"/>
    <n v="23"/>
    <n v="23"/>
    <n v="23"/>
  </r>
  <r>
    <x v="2235"/>
    <s v="tipeex313"/>
    <s v="Tipe-ex 313"/>
    <n v="1"/>
    <s v="144 PCS"/>
    <n v="1"/>
    <m/>
    <s v=""/>
    <m/>
    <s v=""/>
    <m/>
    <s v=""/>
    <m/>
    <s v=""/>
    <m/>
    <s v=""/>
    <n v="1"/>
    <n v="1"/>
    <n v="1"/>
    <n v="1"/>
  </r>
  <r>
    <x v="2236"/>
    <s v="tipeex328338"/>
    <s v="Tipe-ex 328/ 338"/>
    <n v="1"/>
    <s v="576 pc"/>
    <n v="1"/>
    <m/>
    <s v=""/>
    <m/>
    <s v=""/>
    <m/>
    <s v=""/>
    <m/>
    <s v=""/>
    <m/>
    <s v=""/>
    <n v="1"/>
    <n v="1"/>
    <n v="1"/>
    <n v="1"/>
  </r>
  <r>
    <x v="2237"/>
    <s v="tipeex351"/>
    <s v="Tipe-ex 351"/>
    <n v="1"/>
    <s v="432 pc"/>
    <n v="1"/>
    <m/>
    <s v=""/>
    <m/>
    <s v=""/>
    <m/>
    <s v=""/>
    <m/>
    <s v=""/>
    <m/>
    <s v=""/>
    <n v="1"/>
    <n v="1"/>
    <n v="1"/>
    <n v="1"/>
  </r>
  <r>
    <x v="2238"/>
    <s v="tipeex358"/>
    <s v="Tipe-ex 358"/>
    <n v="2"/>
    <s v="48 ls"/>
    <n v="2"/>
    <m/>
    <s v=""/>
    <m/>
    <s v=""/>
    <m/>
    <s v=""/>
    <m/>
    <s v=""/>
    <m/>
    <s v=""/>
    <n v="2"/>
    <n v="2"/>
    <n v="2"/>
    <n v="2"/>
  </r>
  <r>
    <x v="2239"/>
    <s v="tipeex63636"/>
    <s v="Tipe-ex 636(36)"/>
    <n v="36"/>
    <s v="48 ls"/>
    <n v="36"/>
    <m/>
    <s v=""/>
    <m/>
    <s v=""/>
    <m/>
    <s v=""/>
    <m/>
    <s v=""/>
    <m/>
    <s v=""/>
    <n v="36"/>
    <n v="36"/>
    <n v="36"/>
    <n v="36"/>
  </r>
  <r>
    <x v="2240"/>
    <s v="tipeex65102416"/>
    <s v="Tipe-ex 65(10)/ 241(6)"/>
    <n v="16"/>
    <s v="-"/>
    <n v="16"/>
    <m/>
    <s v=""/>
    <m/>
    <s v=""/>
    <m/>
    <s v=""/>
    <m/>
    <s v=""/>
    <m/>
    <s v=""/>
    <n v="16"/>
    <n v="16"/>
    <n v="16"/>
    <n v="16"/>
  </r>
  <r>
    <x v="2241"/>
    <s v="tipeex7013mini"/>
    <s v="Tipe-ex 7013/ mini"/>
    <n v="5"/>
    <s v="2304 pc"/>
    <n v="5"/>
    <m/>
    <s v=""/>
    <m/>
    <s v=""/>
    <m/>
    <s v=""/>
    <m/>
    <s v=""/>
    <m/>
    <s v=""/>
    <n v="5"/>
    <n v="5"/>
    <n v="5"/>
    <n v="5"/>
  </r>
  <r>
    <x v="2242"/>
    <s v="tipeex7013mini"/>
    <s v="Tipe-ex 7013/ mini"/>
    <n v="1"/>
    <s v="192 LSN"/>
    <n v="1"/>
    <m/>
    <s v=""/>
    <m/>
    <s v=""/>
    <m/>
    <s v=""/>
    <m/>
    <s v=""/>
    <m/>
    <s v=""/>
    <n v="1"/>
    <n v="1"/>
    <n v="1"/>
    <n v="1"/>
  </r>
  <r>
    <x v="2243"/>
    <s v="tipeex715"/>
    <s v="Tipe-ex 715"/>
    <n v="2"/>
    <s v="48 ls"/>
    <n v="2"/>
    <m/>
    <s v=""/>
    <m/>
    <s v=""/>
    <m/>
    <s v=""/>
    <m/>
    <s v=""/>
    <m/>
    <s v=""/>
    <n v="2"/>
    <n v="2"/>
    <n v="2"/>
    <n v="2"/>
  </r>
  <r>
    <x v="2244"/>
    <s v="tipeex7287532721"/>
    <s v="Tipe-ex 7287(5)/ 327(21)"/>
    <n v="26"/>
    <s v="48 LSN"/>
    <n v="26"/>
    <m/>
    <s v=""/>
    <m/>
    <s v=""/>
    <m/>
    <s v=""/>
    <m/>
    <s v=""/>
    <m/>
    <s v=""/>
    <n v="26"/>
    <n v="26"/>
    <n v="26"/>
    <n v="26"/>
  </r>
  <r>
    <x v="2245"/>
    <s v="tipeex731"/>
    <s v="Tipe-ex 731"/>
    <n v="2"/>
    <s v="60 ls"/>
    <n v="2"/>
    <m/>
    <s v=""/>
    <m/>
    <s v=""/>
    <m/>
    <s v=""/>
    <m/>
    <s v=""/>
    <m/>
    <s v=""/>
    <n v="2"/>
    <n v="2"/>
    <n v="2"/>
    <n v="2"/>
  </r>
  <r>
    <x v="2246"/>
    <s v="tipeex737a"/>
    <s v="Tipe-ex 737 A"/>
    <n v="4"/>
    <s v="48 LSN"/>
    <n v="4"/>
    <m/>
    <s v=""/>
    <m/>
    <s v=""/>
    <m/>
    <s v=""/>
    <m/>
    <s v=""/>
    <m/>
    <s v=""/>
    <n v="4"/>
    <n v="4"/>
    <n v="4"/>
    <n v="4"/>
  </r>
  <r>
    <x v="2247"/>
    <s v="tipeex749"/>
    <s v="Tipe-ex 749"/>
    <n v="9"/>
    <s v="48 ls"/>
    <n v="9"/>
    <m/>
    <s v=""/>
    <m/>
    <s v=""/>
    <m/>
    <s v=""/>
    <m/>
    <s v=""/>
    <m/>
    <s v=""/>
    <n v="9"/>
    <n v="9"/>
    <n v="9"/>
    <n v="9"/>
  </r>
  <r>
    <x v="2248"/>
    <s v="tipeex8001mmouse"/>
    <s v="Tipe-ex 8001 M mouse"/>
    <n v="1"/>
    <s v="40 box"/>
    <n v="1"/>
    <m/>
    <s v=""/>
    <m/>
    <s v=""/>
    <m/>
    <s v=""/>
    <m/>
    <s v=""/>
    <m/>
    <s v=""/>
    <n v="1"/>
    <n v="1"/>
    <n v="1"/>
    <n v="1"/>
  </r>
  <r>
    <x v="2249"/>
    <s v="tipeex8014"/>
    <s v="Tipe-ex 8014"/>
    <n v="7"/>
    <s v="120 LSN"/>
    <n v="7"/>
    <m/>
    <s v=""/>
    <m/>
    <s v=""/>
    <m/>
    <s v=""/>
    <m/>
    <s v=""/>
    <m/>
    <s v=""/>
    <n v="7"/>
    <n v="7"/>
    <n v="7"/>
    <n v="7"/>
  </r>
  <r>
    <x v="2250"/>
    <s v="tipeex8113"/>
    <s v="Tipe-ex 8113"/>
    <n v="1"/>
    <s v="23 box"/>
    <n v="1"/>
    <m/>
    <s v=""/>
    <m/>
    <s v=""/>
    <m/>
    <s v=""/>
    <m/>
    <s v=""/>
    <m/>
    <s v=""/>
    <n v="1"/>
    <n v="1"/>
    <n v="1"/>
    <n v="1"/>
  </r>
  <r>
    <x v="2251"/>
    <s v="tipeex8171"/>
    <s v="Tipe-ex 8171"/>
    <n v="1"/>
    <s v="576 pc"/>
    <n v="1"/>
    <m/>
    <s v=""/>
    <m/>
    <s v=""/>
    <m/>
    <s v=""/>
    <m/>
    <s v=""/>
    <m/>
    <s v=""/>
    <n v="1"/>
    <n v="1"/>
    <n v="1"/>
    <n v="1"/>
  </r>
  <r>
    <x v="2252"/>
    <s v="tipeex8211461235"/>
    <s v="Tipe-ex 821(14)/ 612(35)"/>
    <n v="49"/>
    <s v="48 LSN"/>
    <n v="49"/>
    <m/>
    <s v=""/>
    <m/>
    <s v=""/>
    <m/>
    <s v=""/>
    <m/>
    <s v=""/>
    <m/>
    <s v=""/>
    <n v="49"/>
    <n v="49"/>
    <n v="49"/>
    <n v="49"/>
  </r>
  <r>
    <x v="2253"/>
    <s v="tipeex8219abear24"/>
    <s v="Tipe-ex 8219 A Bear (24)"/>
    <n v="1"/>
    <s v="18 box"/>
    <n v="1"/>
    <m/>
    <s v=""/>
    <m/>
    <s v=""/>
    <m/>
    <s v=""/>
    <m/>
    <s v=""/>
    <m/>
    <s v=""/>
    <n v="1"/>
    <n v="1"/>
    <n v="1"/>
    <n v="1"/>
  </r>
  <r>
    <x v="2254"/>
    <s v="tipeex835790111"/>
    <s v="Tipe-ex 835(7)/ 901(11)"/>
    <n v="18"/>
    <s v="48 LSN"/>
    <n v="18"/>
    <m/>
    <s v=""/>
    <m/>
    <s v=""/>
    <m/>
    <s v=""/>
    <m/>
    <s v=""/>
    <m/>
    <s v=""/>
    <n v="18"/>
    <n v="18"/>
    <n v="18"/>
    <n v="18"/>
  </r>
  <r>
    <x v="2255"/>
    <s v="tipeex8375"/>
    <s v="Tipe-ex 837(5)"/>
    <n v="5"/>
    <s v="48 LSN"/>
    <n v="5"/>
    <m/>
    <s v=""/>
    <m/>
    <s v=""/>
    <m/>
    <s v=""/>
    <m/>
    <s v=""/>
    <m/>
    <s v=""/>
    <n v="5"/>
    <n v="5"/>
    <n v="5"/>
    <n v="5"/>
  </r>
  <r>
    <x v="2256"/>
    <s v="tipeex889989011"/>
    <s v="Tipe-ex 889(9)/ 890(11)"/>
    <n v="20"/>
    <s v="48 ls"/>
    <n v="20"/>
    <m/>
    <s v=""/>
    <m/>
    <s v=""/>
    <m/>
    <s v=""/>
    <m/>
    <s v=""/>
    <m/>
    <s v=""/>
    <n v="20"/>
    <n v="20"/>
    <n v="20"/>
    <n v="20"/>
  </r>
  <r>
    <x v="2257"/>
    <s v="tipeex895824"/>
    <s v="Tipe-ex 8958 (24)"/>
    <n v="4"/>
    <s v="24 box"/>
    <n v="4"/>
    <m/>
    <s v=""/>
    <m/>
    <s v=""/>
    <m/>
    <s v=""/>
    <m/>
    <s v=""/>
    <m/>
    <s v=""/>
    <n v="4"/>
    <n v="4"/>
    <n v="4"/>
    <n v="4"/>
  </r>
  <r>
    <x v="2258"/>
    <s v="tipeex905"/>
    <s v="Tipe-ex 905"/>
    <n v="1"/>
    <s v="2304 pc"/>
    <n v="1"/>
    <m/>
    <s v=""/>
    <m/>
    <s v=""/>
    <m/>
    <s v=""/>
    <m/>
    <s v=""/>
    <m/>
    <s v=""/>
    <n v="1"/>
    <n v="1"/>
    <n v="1"/>
    <n v="1"/>
  </r>
  <r>
    <x v="2259"/>
    <s v="tipeex9147"/>
    <s v="Tipe-ex 9147"/>
    <n v="7"/>
    <s v="36 LSN"/>
    <n v="7"/>
    <m/>
    <s v=""/>
    <m/>
    <s v=""/>
    <m/>
    <s v=""/>
    <m/>
    <s v=""/>
    <m/>
    <s v=""/>
    <n v="7"/>
    <n v="7"/>
    <n v="7"/>
    <n v="7"/>
  </r>
  <r>
    <x v="2260"/>
    <s v="tipeexa2632"/>
    <s v="Tipe-ex A263(2)"/>
    <n v="2"/>
    <s v="96 ls"/>
    <n v="2"/>
    <m/>
    <s v=""/>
    <m/>
    <s v=""/>
    <m/>
    <s v=""/>
    <m/>
    <s v=""/>
    <m/>
    <s v=""/>
    <n v="2"/>
    <n v="2"/>
    <n v="2"/>
    <n v="2"/>
  </r>
  <r>
    <x v="2261"/>
    <s v="tipeexaopo939besi"/>
    <s v="Tipe-ex Aopo 939 besi"/>
    <n v="3"/>
    <s v="72 ls"/>
    <n v="3"/>
    <m/>
    <s v=""/>
    <m/>
    <s v=""/>
    <m/>
    <s v=""/>
    <m/>
    <s v=""/>
    <m/>
    <s v=""/>
    <n v="3"/>
    <n v="3"/>
    <n v="3"/>
    <n v="3"/>
  </r>
  <r>
    <x v="2262"/>
    <s v="tipeexaopo953"/>
    <s v="Tipe-ex Aopo 953"/>
    <n v="20"/>
    <s v="144 ls"/>
    <n v="20"/>
    <m/>
    <s v=""/>
    <m/>
    <s v=""/>
    <m/>
    <s v=""/>
    <m/>
    <s v=""/>
    <m/>
    <s v=""/>
    <n v="20"/>
    <n v="20"/>
    <n v="20"/>
    <n v="20"/>
  </r>
  <r>
    <x v="2263"/>
    <s v="tipeexaopo958"/>
    <s v="Tipe-ex Aopo 958"/>
    <n v="7"/>
    <s v="60 ls"/>
    <n v="7"/>
    <m/>
    <s v=""/>
    <m/>
    <s v=""/>
    <m/>
    <s v=""/>
    <m/>
    <s v=""/>
    <m/>
    <s v=""/>
    <n v="7"/>
    <n v="7"/>
    <n v="7"/>
    <n v="7"/>
  </r>
  <r>
    <x v="2264"/>
    <s v="tipeexbengke"/>
    <s v="Tipe-ex Bengke"/>
    <n v="2"/>
    <s v="24 ls"/>
    <n v="2"/>
    <m/>
    <s v=""/>
    <m/>
    <s v=""/>
    <m/>
    <s v=""/>
    <m/>
    <s v=""/>
    <m/>
    <s v=""/>
    <n v="2"/>
    <n v="2"/>
    <n v="2"/>
    <n v="2"/>
  </r>
  <r>
    <x v="2265"/>
    <s v="tipeexcandy4m3c507"/>
    <s v="Tipe-ex Candy 4M 3C 507"/>
    <n v="14"/>
    <s v="48 ls"/>
    <n v="14"/>
    <m/>
    <s v=""/>
    <m/>
    <s v=""/>
    <m/>
    <s v=""/>
    <m/>
    <s v=""/>
    <m/>
    <s v=""/>
    <n v="14"/>
    <n v="14"/>
    <n v="14"/>
    <n v="14"/>
  </r>
  <r>
    <x v="2266"/>
    <s v="tipeexcandy6m2c506"/>
    <s v="Tipe-ex Candy 6M 2C 506"/>
    <n v="3"/>
    <s v="48 ls"/>
    <n v="3"/>
    <m/>
    <s v=""/>
    <m/>
    <s v=""/>
    <m/>
    <s v=""/>
    <m/>
    <s v=""/>
    <m/>
    <s v=""/>
    <n v="3"/>
    <n v="3"/>
    <n v="3"/>
    <n v="3"/>
  </r>
  <r>
    <x v="2267"/>
    <s v="tipeexcandycc5001"/>
    <s v="Tipe-ex Candy CC 5001"/>
    <n v="1"/>
    <s v="144 ls"/>
    <n v="1"/>
    <m/>
    <s v=""/>
    <m/>
    <s v=""/>
    <m/>
    <s v=""/>
    <m/>
    <s v=""/>
    <m/>
    <s v=""/>
    <n v="1"/>
    <n v="1"/>
    <n v="1"/>
    <n v="1"/>
  </r>
  <r>
    <x v="2268"/>
    <s v="tipeexcf6004"/>
    <s v="Tipe-ex CF 6004"/>
    <n v="1"/>
    <s v="60 BOX"/>
    <n v="1"/>
    <m/>
    <s v=""/>
    <m/>
    <s v=""/>
    <m/>
    <s v=""/>
    <m/>
    <s v=""/>
    <m/>
    <s v=""/>
    <n v="1"/>
    <n v="1"/>
    <n v="1"/>
    <n v="1"/>
  </r>
  <r>
    <x v="2269"/>
    <s v="tipeexcp8237"/>
    <s v="Tipe-ex Cp 8237"/>
    <n v="1"/>
    <s v="1440 pc"/>
    <n v="1"/>
    <m/>
    <s v=""/>
    <m/>
    <s v=""/>
    <m/>
    <s v=""/>
    <m/>
    <s v=""/>
    <m/>
    <s v=""/>
    <n v="1"/>
    <n v="1"/>
    <n v="1"/>
    <n v="1"/>
  </r>
  <r>
    <x v="2270"/>
    <s v="tipeexcr811blk"/>
    <s v="Tipe-ex CR 811 (blk)"/>
    <n v="26"/>
    <s v="36 ls"/>
    <n v="26"/>
    <m/>
    <s v=""/>
    <m/>
    <s v=""/>
    <m/>
    <s v=""/>
    <m/>
    <s v=""/>
    <m/>
    <s v=""/>
    <n v="26"/>
    <n v="26"/>
    <n v="26"/>
    <n v="26"/>
  </r>
  <r>
    <x v="2271"/>
    <s v="tipeexcr8375x3d1box24pc"/>
    <s v="Tipe-ex CR 837/ 5X3D (1 box 24 pc)"/>
    <n v="7"/>
    <s v="216 pc"/>
    <n v="7"/>
    <m/>
    <s v=""/>
    <m/>
    <s v=""/>
    <m/>
    <s v=""/>
    <m/>
    <s v=""/>
    <m/>
    <s v=""/>
    <n v="7"/>
    <n v="7"/>
    <n v="7"/>
    <n v="7"/>
  </r>
  <r>
    <x v="2272"/>
    <s v="tipeexcr85324"/>
    <s v="Tipe-ex CR 853 (24)"/>
    <n v="6"/>
    <s v="16 box"/>
    <n v="6"/>
    <m/>
    <s v=""/>
    <m/>
    <s v=""/>
    <m/>
    <s v=""/>
    <m/>
    <s v=""/>
    <m/>
    <s v=""/>
    <n v="6"/>
    <n v="6"/>
    <n v="6"/>
    <n v="6"/>
  </r>
  <r>
    <x v="2273"/>
    <s v="tipeexcr881"/>
    <s v="Tipe-ex CR 881"/>
    <n v="1"/>
    <s v="12 box/ 30"/>
    <n v="1"/>
    <m/>
    <s v=""/>
    <m/>
    <s v=""/>
    <m/>
    <s v=""/>
    <m/>
    <s v=""/>
    <m/>
    <s v=""/>
    <n v="1"/>
    <n v="1"/>
    <n v="1"/>
    <n v="1"/>
  </r>
  <r>
    <x v="2274"/>
    <s v="tipeexct328325"/>
    <s v="Tipe-ex CT 328/ 325"/>
    <n v="5"/>
    <s v="36 ls"/>
    <n v="5"/>
    <m/>
    <s v=""/>
    <m/>
    <s v=""/>
    <m/>
    <s v=""/>
    <m/>
    <s v=""/>
    <m/>
    <s v=""/>
    <n v="5"/>
    <n v="5"/>
    <n v="5"/>
    <n v="5"/>
  </r>
  <r>
    <x v="2275"/>
    <s v="tipeexdms30436"/>
    <s v="Tipe-ex DMS 304 (36)"/>
    <n v="8"/>
    <s v="48 ls"/>
    <n v="8"/>
    <m/>
    <s v=""/>
    <m/>
    <s v=""/>
    <m/>
    <s v=""/>
    <m/>
    <s v=""/>
    <m/>
    <s v=""/>
    <n v="8"/>
    <n v="8"/>
    <n v="8"/>
    <n v="8"/>
  </r>
  <r>
    <x v="2276"/>
    <s v="tipeexdms31236"/>
    <s v="Tipe-ex DMS 312 (36)"/>
    <n v="1"/>
    <s v="18 box"/>
    <n v="1"/>
    <m/>
    <s v=""/>
    <m/>
    <s v=""/>
    <m/>
    <s v=""/>
    <m/>
    <s v=""/>
    <m/>
    <s v=""/>
    <n v="1"/>
    <n v="1"/>
    <n v="1"/>
    <n v="1"/>
  </r>
  <r>
    <x v="2277"/>
    <s v="tipeexdms33248"/>
    <s v="Tipe-ex DMS 332 (48)"/>
    <n v="7"/>
    <s v="864 pc"/>
    <n v="7"/>
    <m/>
    <s v=""/>
    <m/>
    <s v=""/>
    <m/>
    <s v=""/>
    <m/>
    <s v=""/>
    <m/>
    <s v=""/>
    <n v="7"/>
    <n v="7"/>
    <n v="7"/>
    <n v="7"/>
  </r>
  <r>
    <x v="2278"/>
    <s v="tipeexdms336"/>
    <s v="Tipe-ex DMS 336"/>
    <n v="1"/>
    <s v="432 pc"/>
    <n v="1"/>
    <m/>
    <s v=""/>
    <m/>
    <s v=""/>
    <m/>
    <s v=""/>
    <m/>
    <s v=""/>
    <m/>
    <s v=""/>
    <n v="1"/>
    <n v="1"/>
    <n v="1"/>
    <n v="1"/>
  </r>
  <r>
    <x v="2279"/>
    <s v="tipeexdms338"/>
    <s v="Tipe-ex DMS 338"/>
    <n v="3"/>
    <s v="432 pc"/>
    <n v="3"/>
    <m/>
    <s v=""/>
    <m/>
    <s v=""/>
    <m/>
    <s v=""/>
    <m/>
    <s v=""/>
    <m/>
    <s v=""/>
    <n v="3"/>
    <n v="3"/>
    <n v="3"/>
    <n v="3"/>
  </r>
  <r>
    <x v="2280"/>
    <s v="tipeexdms34233478"/>
    <s v="Tipe-ex DMS 342(3)/ 347(8)"/>
    <n v="11"/>
    <n v="432"/>
    <n v="11"/>
    <m/>
    <s v=""/>
    <m/>
    <s v=""/>
    <m/>
    <s v=""/>
    <m/>
    <s v=""/>
    <m/>
    <s v=""/>
    <n v="11"/>
    <n v="11"/>
    <n v="11"/>
    <n v="11"/>
  </r>
  <r>
    <x v="2281"/>
    <s v="tipeexdominicdp8908fr"/>
    <s v="Tipe-ex Dominic Dp 8908 FR"/>
    <n v="2"/>
    <s v="1440 pc"/>
    <n v="2"/>
    <m/>
    <s v=""/>
    <m/>
    <s v=""/>
    <m/>
    <s v=""/>
    <m/>
    <s v=""/>
    <m/>
    <s v=""/>
    <n v="2"/>
    <n v="2"/>
    <n v="2"/>
    <n v="2"/>
  </r>
  <r>
    <x v="2282"/>
    <s v="tipeexdp3147berisibotol"/>
    <s v="Tipe-ex DP 3147 berisi botol"/>
    <n v="5"/>
    <s v="48 ls"/>
    <n v="5"/>
    <m/>
    <s v=""/>
    <m/>
    <s v=""/>
    <m/>
    <s v=""/>
    <m/>
    <s v=""/>
    <m/>
    <s v=""/>
    <n v="5"/>
    <n v="5"/>
    <n v="5"/>
    <n v="5"/>
  </r>
  <r>
    <x v="2283"/>
    <s v="tipeexdp8152"/>
    <s v="Tipe-ex DP 8152"/>
    <n v="1"/>
    <s v="576 pc"/>
    <n v="1"/>
    <m/>
    <s v=""/>
    <m/>
    <s v=""/>
    <m/>
    <s v=""/>
    <m/>
    <s v=""/>
    <m/>
    <s v=""/>
    <n v="1"/>
    <n v="1"/>
    <n v="1"/>
    <n v="1"/>
  </r>
  <r>
    <x v="2284"/>
    <s v="tipeexdp8181"/>
    <s v="Tipe-ex DP 8181"/>
    <n v="9"/>
    <s v="576 pc"/>
    <n v="9"/>
    <m/>
    <s v=""/>
    <m/>
    <s v=""/>
    <m/>
    <s v=""/>
    <m/>
    <s v=""/>
    <m/>
    <s v=""/>
    <n v="9"/>
    <n v="9"/>
    <n v="9"/>
    <n v="9"/>
  </r>
  <r>
    <x v="2285"/>
    <s v="tipeexdt50504"/>
    <s v="Tipe-ex DT 5050-4"/>
    <n v="4"/>
    <s v="36 ls"/>
    <n v="4"/>
    <m/>
    <s v=""/>
    <m/>
    <s v=""/>
    <m/>
    <s v=""/>
    <m/>
    <s v=""/>
    <m/>
    <s v=""/>
    <n v="4"/>
    <n v="4"/>
    <n v="4"/>
    <n v="4"/>
  </r>
  <r>
    <x v="2286"/>
    <s v="tipeexhk0810"/>
    <s v="Tipe-ex Hk 0810"/>
    <n v="20"/>
    <s v="40 ls"/>
    <n v="20"/>
    <m/>
    <s v=""/>
    <m/>
    <s v=""/>
    <m/>
    <s v=""/>
    <m/>
    <s v=""/>
    <m/>
    <s v=""/>
    <n v="20"/>
    <n v="20"/>
    <n v="20"/>
    <n v="20"/>
  </r>
  <r>
    <x v="2287"/>
    <s v="tipeexjoscf01b"/>
    <s v="Tipe-ex jos CF 01 B"/>
    <n v="23"/>
    <s v="36 ls"/>
    <n v="23"/>
    <m/>
    <s v=""/>
    <m/>
    <s v=""/>
    <m/>
    <s v=""/>
    <m/>
    <s v=""/>
    <m/>
    <s v=""/>
    <n v="23"/>
    <n v="23"/>
    <n v="23"/>
    <n v="23"/>
  </r>
  <r>
    <x v="2288"/>
    <s v="tipeexkl409arobot"/>
    <s v="Tipe-ex KL 409 A robot"/>
    <n v="1"/>
    <s v="36 ls"/>
    <n v="1"/>
    <m/>
    <s v=""/>
    <m/>
    <s v=""/>
    <m/>
    <s v=""/>
    <m/>
    <s v=""/>
    <m/>
    <s v=""/>
    <n v="1"/>
    <n v="1"/>
    <n v="1"/>
    <n v="1"/>
  </r>
  <r>
    <x v="2289"/>
    <s v="tipeexkt1126kitty"/>
    <s v="Tipe-ex KT 1126/ kitty"/>
    <n v="5"/>
    <s v="576 pc"/>
    <n v="5"/>
    <m/>
    <s v=""/>
    <m/>
    <s v=""/>
    <m/>
    <s v=""/>
    <m/>
    <s v=""/>
    <m/>
    <s v=""/>
    <n v="5"/>
    <n v="5"/>
    <n v="5"/>
    <n v="5"/>
  </r>
  <r>
    <x v="2290"/>
    <s v="tipeexkyct486blk"/>
    <s v="Tipe-ex Ky CT 486 blk"/>
    <n v="30"/>
    <s v="864 pc"/>
    <n v="30"/>
    <m/>
    <s v=""/>
    <m/>
    <s v=""/>
    <m/>
    <s v=""/>
    <m/>
    <s v=""/>
    <m/>
    <s v=""/>
    <n v="30"/>
    <n v="30"/>
    <n v="30"/>
    <n v="30"/>
  </r>
  <r>
    <x v="2291"/>
    <s v="tipeexkyct487blk"/>
    <s v="Tipe-ex Ky CT 487 blk"/>
    <n v="31"/>
    <s v="864 pc"/>
    <n v="31"/>
    <m/>
    <s v=""/>
    <m/>
    <s v=""/>
    <m/>
    <s v=""/>
    <m/>
    <s v=""/>
    <m/>
    <s v=""/>
    <n v="31"/>
    <n v="31"/>
    <n v="31"/>
    <n v="31"/>
  </r>
  <r>
    <x v="2292"/>
    <s v="tipeexkydb7001"/>
    <s v="Tipe-ex KY DB 7001"/>
    <n v="11"/>
    <s v="48 ls"/>
    <n v="11"/>
    <m/>
    <s v=""/>
    <m/>
    <s v=""/>
    <m/>
    <s v=""/>
    <m/>
    <s v=""/>
    <m/>
    <s v=""/>
    <n v="11"/>
    <n v="11"/>
    <n v="11"/>
    <n v="11"/>
  </r>
  <r>
    <x v="2293"/>
    <s v="tipeexkydb7002"/>
    <s v="Tipe-ex KY DB 7002"/>
    <n v="10"/>
    <s v="48 ls"/>
    <n v="10"/>
    <m/>
    <s v=""/>
    <m/>
    <s v=""/>
    <m/>
    <s v=""/>
    <m/>
    <s v=""/>
    <m/>
    <s v=""/>
    <n v="10"/>
    <n v="10"/>
    <n v="10"/>
    <n v="10"/>
  </r>
  <r>
    <x v="2294"/>
    <s v="tipeexlabu1878"/>
    <s v="Tipe-ex labu 1878"/>
    <n v="52"/>
    <s v="48 ls"/>
    <n v="52"/>
    <m/>
    <s v=""/>
    <m/>
    <s v=""/>
    <m/>
    <s v=""/>
    <m/>
    <s v=""/>
    <m/>
    <s v=""/>
    <n v="52"/>
    <n v="52"/>
    <n v="52"/>
    <n v="52"/>
  </r>
  <r>
    <x v="2295"/>
    <s v="tipeexsakura328pjg"/>
    <s v="Tipe-ex sakura 328 pjg"/>
    <n v="6"/>
    <s v="48 ls"/>
    <n v="6"/>
    <m/>
    <s v=""/>
    <m/>
    <s v=""/>
    <m/>
    <s v=""/>
    <m/>
    <s v=""/>
    <m/>
    <s v=""/>
    <n v="6"/>
    <n v="6"/>
    <n v="6"/>
    <n v="6"/>
  </r>
  <r>
    <x v="2296"/>
    <s v="tipeexsenter5000hk"/>
    <s v="Tipe-ex senter 5000 Hk"/>
    <n v="1"/>
    <s v="576 pc"/>
    <n v="1"/>
    <m/>
    <s v=""/>
    <m/>
    <s v=""/>
    <m/>
    <s v=""/>
    <m/>
    <s v=""/>
    <m/>
    <s v=""/>
    <n v="1"/>
    <n v="1"/>
    <n v="1"/>
    <n v="1"/>
  </r>
  <r>
    <x v="2297"/>
    <s v="tipeexsenter5012smurf"/>
    <s v="Tipe-ex senter 5012 Smurf"/>
    <n v="1"/>
    <s v="576 pc"/>
    <n v="1"/>
    <m/>
    <s v=""/>
    <m/>
    <s v=""/>
    <m/>
    <s v=""/>
    <m/>
    <s v=""/>
    <m/>
    <s v=""/>
    <n v="1"/>
    <n v="1"/>
    <n v="1"/>
    <n v="1"/>
  </r>
  <r>
    <x v="2298"/>
    <s v="tipeexxdm702"/>
    <s v="Tipe-ex XDM 702"/>
    <n v="3"/>
    <s v="76 pc"/>
    <n v="3"/>
    <m/>
    <s v=""/>
    <m/>
    <s v=""/>
    <m/>
    <s v=""/>
    <m/>
    <s v=""/>
    <m/>
    <s v=""/>
    <n v="3"/>
    <n v="3"/>
    <n v="3"/>
    <n v="3"/>
  </r>
  <r>
    <x v="2299"/>
    <s v="tipeexys1082"/>
    <s v="Tipe-ex YS 1082"/>
    <n v="3"/>
    <s v="576 pc"/>
    <n v="3"/>
    <m/>
    <s v=""/>
    <m/>
    <s v=""/>
    <m/>
    <s v=""/>
    <m/>
    <s v=""/>
    <m/>
    <s v=""/>
    <n v="3"/>
    <n v="3"/>
    <n v="3"/>
    <n v="3"/>
  </r>
  <r>
    <x v="2300"/>
    <s v="topengultah12955isi10"/>
    <s v="Topeng ultah 129/ 55 isi 10"/>
    <n v="2"/>
    <s v="250 pk"/>
    <n v="2"/>
    <m/>
    <s v=""/>
    <m/>
    <s v=""/>
    <m/>
    <s v=""/>
    <m/>
    <s v=""/>
    <m/>
    <s v=""/>
    <n v="2"/>
    <n v="2"/>
    <n v="2"/>
    <n v="2"/>
  </r>
  <r>
    <x v="2301"/>
    <s v="topifancypartycrownmahkota"/>
    <s v="Topi Fancy party Crown (mahkota)"/>
    <n v="6"/>
    <n v="600"/>
    <n v="6"/>
    <m/>
    <s v=""/>
    <m/>
    <s v=""/>
    <m/>
    <s v=""/>
    <m/>
    <s v=""/>
    <m/>
    <s v=""/>
    <n v="6"/>
    <n v="6"/>
    <n v="6"/>
    <n v="6"/>
  </r>
  <r>
    <x v="2302"/>
    <s v="topikerucut"/>
    <s v="Topi Kerucut"/>
    <n v="13"/>
    <s v="300 pk"/>
    <n v="13"/>
    <m/>
    <s v=""/>
    <m/>
    <s v=""/>
    <m/>
    <s v=""/>
    <m/>
    <s v=""/>
    <m/>
    <s v=""/>
    <n v="13"/>
    <n v="13"/>
    <n v="13"/>
    <n v="13"/>
  </r>
  <r>
    <x v="2303"/>
    <s v="topikerucutparama"/>
    <s v="Topi Kerucut (Parama)"/>
    <n v="15"/>
    <n v="600"/>
    <n v="15"/>
    <m/>
    <s v=""/>
    <m/>
    <s v=""/>
    <m/>
    <s v=""/>
    <m/>
    <s v=""/>
    <m/>
    <s v=""/>
    <n v="15"/>
    <n v="15"/>
    <n v="15"/>
    <n v="15"/>
  </r>
  <r>
    <x v="2304"/>
    <s v="topikerucut3d"/>
    <s v="Topi Kerucut 3D"/>
    <n v="21"/>
    <s v="288 pc"/>
    <n v="21"/>
    <m/>
    <s v=""/>
    <m/>
    <s v=""/>
    <m/>
    <s v=""/>
    <m/>
    <s v=""/>
    <m/>
    <s v=""/>
    <n v="21"/>
    <n v="21"/>
    <n v="21"/>
    <n v="21"/>
  </r>
  <r>
    <x v="2305"/>
    <s v="topikerucutalpindo"/>
    <s v="Topi Kerucut alpindo"/>
    <n v="8"/>
    <s v="250 pk"/>
    <n v="8"/>
    <m/>
    <s v=""/>
    <m/>
    <s v=""/>
    <m/>
    <s v=""/>
    <m/>
    <s v=""/>
    <m/>
    <s v=""/>
    <n v="8"/>
    <n v="8"/>
    <n v="8"/>
    <n v="8"/>
  </r>
  <r>
    <x v="2306"/>
    <s v="topimahkota"/>
    <s v="Topi Mahkota"/>
    <n v="4"/>
    <n v="600"/>
    <n v="4"/>
    <m/>
    <s v=""/>
    <m/>
    <s v=""/>
    <m/>
    <s v=""/>
    <m/>
    <s v=""/>
    <m/>
    <s v=""/>
    <n v="4"/>
    <n v="4"/>
    <n v="4"/>
    <n v="4"/>
  </r>
  <r>
    <x v="2307"/>
    <s v="topiultahdisney"/>
    <s v="Topi ultah disney"/>
    <n v="4"/>
    <s v="300 pc"/>
    <n v="4"/>
    <m/>
    <s v=""/>
    <m/>
    <s v=""/>
    <m/>
    <s v=""/>
    <m/>
    <s v=""/>
    <m/>
    <s v=""/>
    <n v="4"/>
    <n v="4"/>
    <n v="4"/>
    <n v="4"/>
  </r>
  <r>
    <x v="2308"/>
    <s v="topiultahisi5etj"/>
    <s v="Topi ultah isi 5 ETJ"/>
    <n v="3"/>
    <s v="600 pc"/>
    <n v="3"/>
    <m/>
    <s v=""/>
    <m/>
    <s v=""/>
    <m/>
    <s v=""/>
    <m/>
    <s v=""/>
    <m/>
    <s v=""/>
    <n v="3"/>
    <n v="3"/>
    <n v="3"/>
    <n v="3"/>
  </r>
  <r>
    <x v="2309"/>
    <s v="wc12wmozaki"/>
    <s v="WC 12W Mozaki"/>
    <n v="2"/>
    <s v="16 LSN"/>
    <n v="2"/>
    <m/>
    <s v=""/>
    <m/>
    <s v=""/>
    <m/>
    <s v=""/>
    <m/>
    <s v=""/>
    <m/>
    <s v=""/>
    <n v="2"/>
    <n v="2"/>
    <n v="2"/>
    <n v="2"/>
  </r>
  <r>
    <x v="2310"/>
    <s v="wcmarries130612w9m"/>
    <s v="WC marries 1306/ 12w 9m"/>
    <n v="32"/>
    <s v="60 pc"/>
    <n v="32"/>
    <m/>
    <s v=""/>
    <m/>
    <s v=""/>
    <m/>
    <s v=""/>
    <m/>
    <s v=""/>
    <m/>
    <s v=""/>
    <n v="32"/>
    <n v="32"/>
    <n v="32"/>
    <n v="32"/>
  </r>
  <r>
    <x v="2311"/>
    <s v="wcmarries132512wbt34gm30"/>
    <s v="WC Marries 1325/ 12W BT (34) GM (30)"/>
    <n v="64"/>
    <s v="12 LSN"/>
    <n v="63"/>
    <n v="63"/>
    <n v="-1"/>
    <m/>
    <s v=""/>
    <m/>
    <s v=""/>
    <m/>
    <s v=""/>
    <m/>
    <s v=""/>
    <n v="63"/>
    <n v="63"/>
    <n v="63"/>
    <n v="63"/>
  </r>
  <r>
    <x v="2312"/>
    <s v="wcmarries132512wsby"/>
    <s v="WC Marries 1325/ 12w SBY"/>
    <n v="7"/>
    <s v="12 ls"/>
    <n v="7"/>
    <m/>
    <s v=""/>
    <m/>
    <s v=""/>
    <m/>
    <s v=""/>
    <m/>
    <s v=""/>
    <m/>
    <s v=""/>
    <n v="7"/>
    <n v="7"/>
    <n v="7"/>
    <n v="7"/>
  </r>
  <r>
    <x v="2313"/>
    <s v="wcmarriese1337b14w"/>
    <s v="WC marries E 1337 B/ 14w"/>
    <n v="3"/>
    <s v="3 ls"/>
    <n v="3"/>
    <m/>
    <s v=""/>
    <m/>
    <s v=""/>
    <m/>
    <s v=""/>
    <m/>
    <s v=""/>
    <m/>
    <s v=""/>
    <n v="3"/>
    <n v="3"/>
    <n v="3"/>
    <n v="3"/>
  </r>
  <r>
    <x v="2314"/>
    <s v="wctfwc1331pp"/>
    <s v="WC TF WC 1331 pp"/>
    <n v="44"/>
    <s v="96 set"/>
    <n v="44"/>
    <m/>
    <s v=""/>
    <m/>
    <s v=""/>
    <m/>
    <s v=""/>
    <m/>
    <s v=""/>
    <m/>
    <s v=""/>
    <n v="44"/>
    <n v="44"/>
    <n v="44"/>
    <n v="44"/>
  </r>
  <r>
    <x v="2315"/>
    <s v="zipperdataenvelopedef4lama"/>
    <s v="Zipper Data envelope DE F4 lama"/>
    <n v="1"/>
    <s v="48 ls"/>
    <n v="1"/>
    <m/>
    <s v=""/>
    <m/>
    <s v=""/>
    <m/>
    <s v=""/>
    <m/>
    <s v=""/>
    <m/>
    <s v=""/>
    <n v="1"/>
    <n v="1"/>
    <n v="1"/>
    <n v="1"/>
  </r>
  <r>
    <x v="2316"/>
    <s v="abjadangkaabc123dr"/>
    <s v="Abjad &amp; angka ABC123 DR"/>
    <n v="0"/>
    <s v="12 LS"/>
    <n v="0"/>
    <m/>
    <s v=""/>
    <m/>
    <s v=""/>
    <m/>
    <s v=""/>
    <m/>
    <s v=""/>
    <m/>
    <s v=""/>
    <n v="0"/>
    <n v="0"/>
    <n v="0"/>
    <n v="0"/>
  </r>
  <r>
    <x v="2316"/>
    <s v="acrylic11x16"/>
    <s v="Acrylic 11x16"/>
    <n v="0"/>
    <s v="120 PCS"/>
    <n v="0"/>
    <m/>
    <s v=""/>
    <m/>
    <s v=""/>
    <m/>
    <s v=""/>
    <m/>
    <s v=""/>
    <m/>
    <s v=""/>
    <n v="0"/>
    <n v="0"/>
    <n v="0"/>
    <n v="0"/>
  </r>
  <r>
    <x v="2316"/>
    <s v="acrylic11x21.5"/>
    <s v="Acrylic 11x21.5"/>
    <n v="1"/>
    <s v="120 PCS"/>
    <n v="0"/>
    <n v="0"/>
    <n v="-1"/>
    <m/>
    <s v=""/>
    <m/>
    <s v=""/>
    <m/>
    <s v=""/>
    <m/>
    <s v=""/>
    <n v="0"/>
    <n v="0"/>
    <n v="0"/>
    <n v="0"/>
  </r>
  <r>
    <x v="2316"/>
    <s v="acrylic15x21"/>
    <s v="Acrylic 15 x 21"/>
    <n v="0"/>
    <s v="60 pc"/>
    <n v="0"/>
    <m/>
    <s v=""/>
    <m/>
    <s v=""/>
    <m/>
    <s v=""/>
    <m/>
    <s v=""/>
    <m/>
    <s v=""/>
    <n v="0"/>
    <n v="0"/>
    <n v="0"/>
    <n v="0"/>
  </r>
  <r>
    <x v="2316"/>
    <s v="acrylic7x10"/>
    <s v="Acrylic 7 x 10"/>
    <n v="0"/>
    <s v="288 pc"/>
    <n v="0"/>
    <m/>
    <s v=""/>
    <m/>
    <s v=""/>
    <m/>
    <s v=""/>
    <m/>
    <s v=""/>
    <m/>
    <s v=""/>
    <n v="0"/>
    <n v="0"/>
    <n v="0"/>
    <n v="0"/>
  </r>
  <r>
    <x v="2316"/>
    <s v="acrylica515x21"/>
    <s v="Acrylic A5 15 x 21"/>
    <n v="0"/>
    <s v="60 PCS"/>
    <n v="0"/>
    <m/>
    <s v=""/>
    <m/>
    <s v=""/>
    <m/>
    <s v=""/>
    <m/>
    <s v=""/>
    <m/>
    <s v=""/>
    <n v="0"/>
    <n v="0"/>
    <n v="0"/>
    <n v="0"/>
  </r>
  <r>
    <x v="2316"/>
    <s v="acrylicnt21x30"/>
    <s v="Acrylic NT 21X30"/>
    <n v="0"/>
    <s v="40 pc"/>
    <n v="0"/>
    <m/>
    <s v=""/>
    <m/>
    <s v=""/>
    <m/>
    <s v=""/>
    <m/>
    <s v=""/>
    <m/>
    <s v=""/>
    <n v="0"/>
    <n v="0"/>
    <n v="0"/>
    <n v="0"/>
  </r>
  <r>
    <x v="2316"/>
    <s v="acrylictf001"/>
    <s v="Acrylic TF 001"/>
    <n v="3"/>
    <s v="6 ls"/>
    <n v="0"/>
    <n v="2"/>
    <n v="-1"/>
    <n v="0"/>
    <n v="-2"/>
    <m/>
    <s v=""/>
    <m/>
    <s v=""/>
    <m/>
    <s v=""/>
    <n v="2"/>
    <n v="0"/>
    <n v="0"/>
    <n v="0"/>
  </r>
  <r>
    <x v="2316"/>
    <s v="agenda08290kno8390"/>
    <s v="Agenda 082/ 90k no 8390"/>
    <n v="0"/>
    <s v="380 pc"/>
    <n v="0"/>
    <m/>
    <s v=""/>
    <m/>
    <s v=""/>
    <m/>
    <s v=""/>
    <m/>
    <s v=""/>
    <m/>
    <s v=""/>
    <n v="0"/>
    <n v="0"/>
    <n v="0"/>
    <n v="0"/>
  </r>
  <r>
    <x v="2316"/>
    <s v="agenda123polosmix"/>
    <s v="Agenda 123 polos mix"/>
    <n v="0"/>
    <s v="60 PCS"/>
    <n v="0"/>
    <m/>
    <s v=""/>
    <m/>
    <s v=""/>
    <m/>
    <s v=""/>
    <m/>
    <s v=""/>
    <m/>
    <s v=""/>
    <n v="0"/>
    <n v="0"/>
    <n v="0"/>
    <n v="0"/>
  </r>
  <r>
    <x v="2316"/>
    <s v="agenda2960"/>
    <s v="Agenda 2960"/>
    <n v="0"/>
    <n v="260"/>
    <n v="0"/>
    <m/>
    <s v=""/>
    <m/>
    <s v=""/>
    <m/>
    <s v=""/>
    <m/>
    <s v=""/>
    <m/>
    <s v=""/>
    <n v="0"/>
    <n v="0"/>
    <n v="0"/>
    <n v="0"/>
  </r>
  <r>
    <x v="2316"/>
    <s v="agenda5148"/>
    <s v="Agenda 5148"/>
    <n v="0"/>
    <n v="220"/>
    <n v="0"/>
    <m/>
    <s v=""/>
    <m/>
    <s v=""/>
    <m/>
    <s v=""/>
    <m/>
    <s v=""/>
    <m/>
    <s v=""/>
    <n v="0"/>
    <n v="0"/>
    <n v="0"/>
    <n v="0"/>
  </r>
  <r>
    <x v="2316"/>
    <s v="agenda5212"/>
    <s v="Agenda 5212"/>
    <n v="0"/>
    <s v="180 PCS"/>
    <n v="0"/>
    <m/>
    <s v=""/>
    <m/>
    <s v=""/>
    <m/>
    <s v=""/>
    <m/>
    <s v=""/>
    <m/>
    <s v=""/>
    <n v="0"/>
    <n v="0"/>
    <n v="0"/>
    <n v="0"/>
  </r>
  <r>
    <x v="2316"/>
    <s v="agenda6212262131"/>
    <s v="Agenda 6212(2)/ 6213(1)"/>
    <n v="0"/>
    <s v="200 pc"/>
    <n v="0"/>
    <m/>
    <s v=""/>
    <m/>
    <s v=""/>
    <m/>
    <s v=""/>
    <m/>
    <s v=""/>
    <m/>
    <s v=""/>
    <n v="0"/>
    <n v="0"/>
    <n v="0"/>
    <n v="0"/>
  </r>
  <r>
    <x v="2316"/>
    <s v="agendabatik"/>
    <s v="Agenda Batik"/>
    <n v="0"/>
    <s v="100 pc"/>
    <n v="0"/>
    <m/>
    <s v=""/>
    <m/>
    <s v=""/>
    <m/>
    <s v=""/>
    <m/>
    <s v=""/>
    <m/>
    <s v=""/>
    <n v="0"/>
    <n v="0"/>
    <n v="0"/>
    <n v="0"/>
  </r>
  <r>
    <x v="2316"/>
    <s v="agendackpolos"/>
    <s v="Agenda CK polos"/>
    <n v="0"/>
    <s v="120 pc"/>
    <n v="0"/>
    <m/>
    <s v=""/>
    <m/>
    <s v=""/>
    <m/>
    <s v=""/>
    <m/>
    <s v=""/>
    <m/>
    <s v=""/>
    <n v="0"/>
    <n v="0"/>
    <n v="0"/>
    <n v="0"/>
  </r>
  <r>
    <x v="2316"/>
    <s v="agendajb2932"/>
    <s v="Agenda JB 2932"/>
    <n v="0"/>
    <s v="160 pc"/>
    <n v="0"/>
    <m/>
    <s v=""/>
    <m/>
    <s v=""/>
    <m/>
    <s v=""/>
    <m/>
    <s v=""/>
    <m/>
    <s v=""/>
    <n v="0"/>
    <n v="0"/>
    <n v="0"/>
    <n v="0"/>
  </r>
  <r>
    <x v="2316"/>
    <s v="agendajb6132"/>
    <s v="Agenda JB 6132"/>
    <n v="0"/>
    <s v="160 pc"/>
    <n v="0"/>
    <m/>
    <s v=""/>
    <m/>
    <s v=""/>
    <m/>
    <s v=""/>
    <m/>
    <s v=""/>
    <m/>
    <s v=""/>
    <n v="0"/>
    <n v="0"/>
    <n v="0"/>
    <n v="0"/>
  </r>
  <r>
    <x v="2316"/>
    <s v="agendajb616060k"/>
    <s v="Agenda JB 6160/ 60k"/>
    <n v="0"/>
    <n v="254"/>
    <n v="0"/>
    <m/>
    <s v=""/>
    <m/>
    <s v=""/>
    <m/>
    <s v=""/>
    <m/>
    <s v=""/>
    <m/>
    <s v=""/>
    <n v="0"/>
    <n v="0"/>
    <n v="0"/>
    <n v="0"/>
  </r>
  <r>
    <x v="2316"/>
    <s v="agendaprodeluxepc121wk"/>
    <s v="Agenda Pro Deluxe PC 121 WK"/>
    <n v="0"/>
    <s v="120 PCS"/>
    <n v="0"/>
    <m/>
    <s v=""/>
    <m/>
    <s v=""/>
    <m/>
    <s v=""/>
    <m/>
    <s v=""/>
    <m/>
    <s v=""/>
    <n v="0"/>
    <n v="0"/>
    <n v="0"/>
    <n v="0"/>
  </r>
  <r>
    <x v="2316"/>
    <s v="amplopmicrotopdataf54a5"/>
    <s v="Amplop microtop data F 54/ A5"/>
    <n v="0"/>
    <s v="60 LSN"/>
    <n v="0"/>
    <m/>
    <s v=""/>
    <m/>
    <s v=""/>
    <m/>
    <s v=""/>
    <m/>
    <s v=""/>
    <m/>
    <s v=""/>
    <n v="0"/>
    <n v="0"/>
    <n v="0"/>
    <n v="0"/>
  </r>
  <r>
    <x v="2316"/>
    <s v="amploppolos307tali"/>
    <s v="Amplop polos 307 Tali"/>
    <n v="0"/>
    <s v="1200 bh"/>
    <n v="0"/>
    <m/>
    <s v=""/>
    <m/>
    <s v=""/>
    <m/>
    <s v=""/>
    <m/>
    <s v=""/>
    <m/>
    <s v=""/>
    <n v="0"/>
    <n v="0"/>
    <n v="0"/>
    <n v="0"/>
  </r>
  <r>
    <x v="2316"/>
    <s v="asahan18106"/>
    <s v="Asahan 18106"/>
    <n v="0"/>
    <s v="96 PCS"/>
    <n v="0"/>
    <m/>
    <s v=""/>
    <m/>
    <s v=""/>
    <m/>
    <s v=""/>
    <m/>
    <s v=""/>
    <m/>
    <s v=""/>
    <n v="0"/>
    <n v="0"/>
    <n v="0"/>
    <n v="0"/>
  </r>
  <r>
    <x v="2316"/>
    <s v="asahan18107"/>
    <s v="Asahan 18107"/>
    <n v="0"/>
    <s v="96 pc"/>
    <n v="0"/>
    <m/>
    <s v=""/>
    <m/>
    <s v=""/>
    <m/>
    <s v=""/>
    <m/>
    <s v=""/>
    <m/>
    <s v=""/>
    <n v="0"/>
    <n v="0"/>
    <n v="0"/>
    <n v="0"/>
  </r>
  <r>
    <x v="2316"/>
    <s v="asahancl106"/>
    <s v="Asahan CL 106"/>
    <n v="0"/>
    <s v="1152 pc"/>
    <n v="0"/>
    <m/>
    <s v=""/>
    <m/>
    <s v=""/>
    <m/>
    <s v=""/>
    <m/>
    <s v=""/>
    <m/>
    <s v=""/>
    <n v="0"/>
    <n v="0"/>
    <n v="0"/>
    <n v="0"/>
  </r>
  <r>
    <x v="2316"/>
    <s v="asahandms024"/>
    <s v="Asahan DMS 024"/>
    <n v="0"/>
    <s v="1152 pc"/>
    <n v="0"/>
    <m/>
    <s v=""/>
    <m/>
    <s v=""/>
    <m/>
    <s v=""/>
    <m/>
    <s v=""/>
    <m/>
    <s v=""/>
    <n v="0"/>
    <n v="0"/>
    <n v="0"/>
    <n v="0"/>
  </r>
  <r>
    <x v="2316"/>
    <s v="asahanfa1500336"/>
    <s v="Asahan FA 15003 (36)"/>
    <n v="0"/>
    <s v="120 tabung"/>
    <n v="0"/>
    <m/>
    <s v=""/>
    <m/>
    <s v=""/>
    <m/>
    <s v=""/>
    <m/>
    <s v=""/>
    <m/>
    <s v=""/>
    <n v="0"/>
    <n v="0"/>
    <n v="0"/>
    <n v="0"/>
  </r>
  <r>
    <x v="2316"/>
    <s v="asahanfa161824"/>
    <s v="Asahan FA 1618-24"/>
    <n v="0"/>
    <s v="72 Tabung"/>
    <n v="0"/>
    <m/>
    <s v=""/>
    <m/>
    <s v=""/>
    <m/>
    <s v=""/>
    <m/>
    <s v=""/>
    <m/>
    <s v=""/>
    <n v="0"/>
    <n v="0"/>
    <n v="0"/>
    <n v="0"/>
  </r>
  <r>
    <x v="2316"/>
    <s v="asahang240536"/>
    <s v="Asahan G2 405 (36)"/>
    <n v="0"/>
    <s v="32 pk"/>
    <n v="0"/>
    <m/>
    <s v=""/>
    <m/>
    <s v=""/>
    <m/>
    <s v=""/>
    <m/>
    <s v=""/>
    <m/>
    <s v=""/>
    <n v="0"/>
    <n v="0"/>
    <n v="0"/>
    <n v="0"/>
  </r>
  <r>
    <x v="2316"/>
    <s v="asahankm9105ffr"/>
    <s v="Asahan KM 9105 F/ FR "/>
    <n v="0"/>
    <s v="96 box"/>
    <n v="0"/>
    <m/>
    <s v=""/>
    <m/>
    <s v=""/>
    <m/>
    <s v=""/>
    <m/>
    <s v=""/>
    <m/>
    <s v=""/>
    <n v="0"/>
    <n v="0"/>
    <n v="0"/>
    <n v="0"/>
  </r>
  <r>
    <x v="2316"/>
    <s v="asahanmeja18107"/>
    <s v="Asahan meja 18107"/>
    <n v="0"/>
    <s v="96 PCS"/>
    <n v="0"/>
    <m/>
    <s v=""/>
    <m/>
    <s v=""/>
    <m/>
    <s v=""/>
    <m/>
    <s v=""/>
    <m/>
    <s v=""/>
    <n v="0"/>
    <n v="0"/>
    <n v="0"/>
    <n v="0"/>
  </r>
  <r>
    <x v="2316"/>
    <s v="asahanmeja18109"/>
    <s v="Asahan meja 18109"/>
    <n v="0"/>
    <n v="192"/>
    <n v="0"/>
    <m/>
    <s v=""/>
    <m/>
    <s v=""/>
    <m/>
    <s v=""/>
    <m/>
    <s v=""/>
    <m/>
    <s v=""/>
    <n v="0"/>
    <n v="0"/>
    <n v="0"/>
    <n v="0"/>
  </r>
  <r>
    <x v="2316"/>
    <s v="asahanmeja5528"/>
    <s v="Asahan meja 5528"/>
    <n v="0"/>
    <s v="180 pc"/>
    <n v="0"/>
    <m/>
    <s v=""/>
    <m/>
    <s v=""/>
    <m/>
    <s v=""/>
    <m/>
    <s v=""/>
    <m/>
    <s v=""/>
    <n v="0"/>
    <n v="0"/>
    <n v="0"/>
    <n v="0"/>
  </r>
  <r>
    <x v="2316"/>
    <s v="asahanmeja7913"/>
    <s v="Asahan meja 7913"/>
    <n v="1"/>
    <s v="144 pc"/>
    <n v="0"/>
    <n v="0"/>
    <n v="-1"/>
    <m/>
    <s v=""/>
    <m/>
    <s v=""/>
    <m/>
    <s v=""/>
    <m/>
    <s v=""/>
    <n v="0"/>
    <n v="0"/>
    <n v="0"/>
    <n v="0"/>
  </r>
  <r>
    <x v="2316"/>
    <s v="asahanmeja8004amotif"/>
    <s v="Asahan Meja 8004 A motif"/>
    <n v="0"/>
    <s v="120 pc"/>
    <n v="0"/>
    <m/>
    <s v=""/>
    <m/>
    <s v=""/>
    <m/>
    <s v=""/>
    <m/>
    <s v=""/>
    <m/>
    <s v=""/>
    <n v="0"/>
    <n v="0"/>
    <n v="0"/>
    <n v="0"/>
  </r>
  <r>
    <x v="2316"/>
    <s v="asahanmeja8803"/>
    <s v="Asahan meja 8803"/>
    <n v="1"/>
    <s v="96 pc"/>
    <n v="0"/>
    <n v="0"/>
    <n v="-1"/>
    <m/>
    <s v=""/>
    <m/>
    <s v=""/>
    <m/>
    <s v=""/>
    <m/>
    <s v=""/>
    <n v="0"/>
    <n v="0"/>
    <n v="0"/>
    <n v="0"/>
  </r>
  <r>
    <x v="2316"/>
    <s v="asahanmeja8909"/>
    <s v="Asahan meja 8909"/>
    <n v="1"/>
    <s v="90 PCS"/>
    <n v="0"/>
    <n v="0"/>
    <n v="-1"/>
    <m/>
    <s v=""/>
    <m/>
    <s v=""/>
    <m/>
    <s v=""/>
    <m/>
    <s v=""/>
    <n v="0"/>
    <n v="0"/>
    <n v="0"/>
    <n v="0"/>
  </r>
  <r>
    <x v="2316"/>
    <s v="asahanmejas227telephone"/>
    <s v="Asahan Meja S 227 Telephone"/>
    <n v="0"/>
    <s v="72 pc"/>
    <n v="0"/>
    <m/>
    <s v=""/>
    <m/>
    <s v=""/>
    <m/>
    <s v=""/>
    <m/>
    <s v=""/>
    <m/>
    <s v=""/>
    <n v="0"/>
    <n v="0"/>
    <n v="0"/>
    <n v="0"/>
  </r>
  <r>
    <x v="2316"/>
    <s v="asahanmejas5226"/>
    <s v="Asahan Meja S 5226"/>
    <n v="0"/>
    <s v="120 pc"/>
    <n v="0"/>
    <m/>
    <s v=""/>
    <m/>
    <s v=""/>
    <m/>
    <s v=""/>
    <m/>
    <s v=""/>
    <m/>
    <s v=""/>
    <n v="0"/>
    <n v="0"/>
    <n v="0"/>
    <n v="0"/>
  </r>
  <r>
    <x v="2316"/>
    <s v="asahanmejas233"/>
    <s v="Asahan meja S233"/>
    <n v="0"/>
    <s v="180 pc"/>
    <n v="0"/>
    <m/>
    <s v=""/>
    <m/>
    <s v=""/>
    <m/>
    <s v=""/>
    <m/>
    <s v=""/>
    <m/>
    <s v=""/>
    <n v="0"/>
    <n v="0"/>
    <n v="0"/>
    <n v="0"/>
  </r>
  <r>
    <x v="2316"/>
    <s v="asahanmejaxm8909"/>
    <s v="Asahan Meja XM 8909"/>
    <n v="0"/>
    <s v="96 pc"/>
    <n v="0"/>
    <m/>
    <s v=""/>
    <m/>
    <s v=""/>
    <m/>
    <s v=""/>
    <m/>
    <s v=""/>
    <m/>
    <s v=""/>
    <n v="0"/>
    <n v="0"/>
    <n v="0"/>
    <n v="0"/>
  </r>
  <r>
    <x v="2316"/>
    <s v="asahansc201"/>
    <s v="Asahan SC 201"/>
    <n v="0"/>
    <s v="60 ls"/>
    <n v="0"/>
    <m/>
    <s v=""/>
    <m/>
    <s v=""/>
    <m/>
    <s v=""/>
    <m/>
    <s v=""/>
    <m/>
    <s v=""/>
    <n v="0"/>
    <n v="0"/>
    <n v="0"/>
    <n v="0"/>
  </r>
  <r>
    <x v="2316"/>
    <s v="asahantiko327camera24"/>
    <s v="Asahan Tiko 327 Camera (24)"/>
    <n v="0"/>
    <s v="30 box"/>
    <n v="0"/>
    <m/>
    <s v=""/>
    <m/>
    <s v=""/>
    <m/>
    <s v=""/>
    <m/>
    <s v=""/>
    <m/>
    <s v=""/>
    <n v="0"/>
    <n v="0"/>
    <n v="0"/>
    <n v="0"/>
  </r>
  <r>
    <x v="2316"/>
    <s v="balonangkalka3200"/>
    <s v="Balon angka Lka 3200"/>
    <n v="0"/>
    <s v="50 pk"/>
    <n v="0"/>
    <m/>
    <s v=""/>
    <m/>
    <s v=""/>
    <m/>
    <s v=""/>
    <m/>
    <s v=""/>
    <m/>
    <s v=""/>
    <n v="0"/>
    <n v="0"/>
    <n v="0"/>
    <n v="0"/>
  </r>
  <r>
    <x v="2316"/>
    <s v="balondoublebl2402"/>
    <s v="Balon Double BL 2402"/>
    <n v="0"/>
    <n v="100"/>
    <n v="0"/>
    <m/>
    <s v=""/>
    <m/>
    <s v=""/>
    <m/>
    <s v=""/>
    <m/>
    <s v=""/>
    <m/>
    <s v=""/>
    <n v="0"/>
    <n v="0"/>
    <n v="0"/>
    <n v="0"/>
  </r>
  <r>
    <x v="2316"/>
    <s v="balonfoilmetallikangkabfoia"/>
    <s v="Balon Foil metallik angka BFOIA"/>
    <n v="0"/>
    <s v="2000 pc"/>
    <n v="0"/>
    <m/>
    <s v=""/>
    <m/>
    <s v=""/>
    <m/>
    <s v=""/>
    <m/>
    <s v=""/>
    <m/>
    <s v=""/>
    <n v="0"/>
    <n v="0"/>
    <n v="0"/>
    <n v="0"/>
  </r>
  <r>
    <x v="2316"/>
    <s v="balonfslkf3200hb"/>
    <s v="Balon FS LKF 3200 HB"/>
    <n v="0"/>
    <s v="50 PAK"/>
    <n v="0"/>
    <m/>
    <s v=""/>
    <m/>
    <s v=""/>
    <m/>
    <s v=""/>
    <m/>
    <s v=""/>
    <m/>
    <s v=""/>
    <n v="0"/>
    <n v="0"/>
    <n v="0"/>
    <n v="0"/>
  </r>
  <r>
    <x v="2316"/>
    <s v="balonfslovelovelkf3200m11"/>
    <s v="Balon FS love love LKF 3200 M11"/>
    <n v="0"/>
    <s v="50 pk"/>
    <n v="0"/>
    <m/>
    <s v=""/>
    <m/>
    <s v=""/>
    <m/>
    <s v=""/>
    <m/>
    <s v=""/>
    <m/>
    <s v=""/>
    <n v="0"/>
    <n v="0"/>
    <n v="0"/>
    <n v="0"/>
  </r>
  <r>
    <x v="2316"/>
    <s v="balonfsmickeylkf3200m3"/>
    <s v="Balon FS Mickey LKF 3200 M3"/>
    <n v="0"/>
    <s v="50 pk"/>
    <n v="0"/>
    <m/>
    <s v=""/>
    <m/>
    <s v=""/>
    <m/>
    <s v=""/>
    <m/>
    <s v=""/>
    <m/>
    <s v=""/>
    <n v="0"/>
    <n v="0"/>
    <n v="0"/>
    <n v="0"/>
  </r>
  <r>
    <x v="2316"/>
    <s v="balonlovelkl2200"/>
    <s v="Balon Love LKL 2200"/>
    <n v="0"/>
    <n v="75"/>
    <n v="0"/>
    <m/>
    <s v=""/>
    <m/>
    <s v=""/>
    <m/>
    <s v=""/>
    <m/>
    <s v=""/>
    <m/>
    <s v=""/>
    <n v="0"/>
    <n v="0"/>
    <n v="0"/>
    <n v="0"/>
  </r>
  <r>
    <x v="2316"/>
    <s v="balonmacaronlkm2800"/>
    <s v="Balon Macaron LKM 2800"/>
    <n v="0"/>
    <n v="50"/>
    <n v="0"/>
    <m/>
    <s v=""/>
    <m/>
    <s v=""/>
    <m/>
    <s v=""/>
    <m/>
    <s v=""/>
    <m/>
    <s v=""/>
    <n v="0"/>
    <n v="0"/>
    <n v="0"/>
    <n v="0"/>
  </r>
  <r>
    <x v="2316"/>
    <s v="balonmetalikhblms2800hb"/>
    <s v="Balon metalik HB LMS 2800 HB"/>
    <n v="0"/>
    <n v="50"/>
    <n v="0"/>
    <m/>
    <s v=""/>
    <m/>
    <s v=""/>
    <m/>
    <s v=""/>
    <m/>
    <s v=""/>
    <m/>
    <s v=""/>
    <n v="0"/>
    <n v="0"/>
    <n v="0"/>
    <n v="0"/>
  </r>
  <r>
    <x v="2316"/>
    <s v="balonmetaliklkm2800"/>
    <s v="Balon metalik LKM 2800"/>
    <n v="0"/>
    <s v="50 pk"/>
    <n v="0"/>
    <m/>
    <s v=""/>
    <m/>
    <s v=""/>
    <m/>
    <s v=""/>
    <m/>
    <s v=""/>
    <m/>
    <s v=""/>
    <n v="0"/>
    <n v="0"/>
    <n v="0"/>
    <n v="0"/>
  </r>
  <r>
    <x v="2316"/>
    <s v="balonsmilekuninglks3200sk"/>
    <s v="Balon Smile Kuning LKS 3200 SK"/>
    <n v="0"/>
    <n v="50"/>
    <n v="0"/>
    <m/>
    <s v=""/>
    <m/>
    <s v=""/>
    <m/>
    <s v=""/>
    <m/>
    <s v=""/>
    <m/>
    <s v=""/>
    <n v="0"/>
    <n v="0"/>
    <n v="0"/>
    <n v="0"/>
  </r>
  <r>
    <x v="2316"/>
    <s v="balonsmilewarnalks3200sw"/>
    <s v="Balon Smile Warna LKS 3200 SW"/>
    <n v="0"/>
    <n v="50"/>
    <n v="0"/>
    <m/>
    <s v=""/>
    <m/>
    <s v=""/>
    <m/>
    <s v=""/>
    <m/>
    <s v=""/>
    <m/>
    <s v=""/>
    <n v="0"/>
    <n v="0"/>
    <n v="0"/>
    <n v="0"/>
  </r>
  <r>
    <x v="2316"/>
    <s v="bensia2cbts128"/>
    <s v="Bensia 2C BTS 128"/>
    <n v="0"/>
    <s v="36 box"/>
    <n v="0"/>
    <m/>
    <s v=""/>
    <m/>
    <s v=""/>
    <m/>
    <s v=""/>
    <m/>
    <s v=""/>
    <m/>
    <s v=""/>
    <n v="0"/>
    <n v="0"/>
    <n v="0"/>
    <n v="0"/>
  </r>
  <r>
    <x v="2316"/>
    <s v="bensia9939afaktur32"/>
    <s v="Bensia 9939 A (Faktur) 32"/>
    <n v="0"/>
    <s v="24 box"/>
    <n v="0"/>
    <m/>
    <s v=""/>
    <m/>
    <s v=""/>
    <m/>
    <s v=""/>
    <m/>
    <s v=""/>
    <m/>
    <s v=""/>
    <n v="0"/>
    <n v="0"/>
    <n v="0"/>
    <n v="0"/>
  </r>
  <r>
    <x v="2316"/>
    <s v="bensiadadusf9939a"/>
    <s v="Bensia Dadu SF 9939A"/>
    <n v="0"/>
    <s v="24 box"/>
    <n v="0"/>
    <m/>
    <s v=""/>
    <m/>
    <s v=""/>
    <m/>
    <s v=""/>
    <m/>
    <s v=""/>
    <m/>
    <s v=""/>
    <n v="0"/>
    <n v="0"/>
    <n v="0"/>
    <n v="0"/>
  </r>
  <r>
    <x v="2316"/>
    <s v="bensiasf9925apluit42f"/>
    <s v="Bensia SF 9925 A (Pluit 42 F)"/>
    <n v="0"/>
    <s v="40 box"/>
    <n v="0"/>
    <m/>
    <s v=""/>
    <m/>
    <s v=""/>
    <m/>
    <s v=""/>
    <m/>
    <s v=""/>
    <m/>
    <s v=""/>
    <n v="0"/>
    <n v="0"/>
    <n v="0"/>
    <n v="0"/>
  </r>
  <r>
    <x v="2316"/>
    <s v="bkasbfolio"/>
    <s v="Bk ASB Folio"/>
    <n v="0"/>
    <n v="50"/>
    <n v="0"/>
    <m/>
    <s v=""/>
    <m/>
    <s v=""/>
    <m/>
    <s v=""/>
    <m/>
    <s v=""/>
    <m/>
    <s v=""/>
    <n v="0"/>
    <n v="0"/>
    <n v="0"/>
    <n v="0"/>
  </r>
  <r>
    <x v="2316"/>
    <s v="bkasbkwarto"/>
    <s v="Bk ASB Kwarto"/>
    <n v="0"/>
    <n v="100"/>
    <n v="0"/>
    <m/>
    <s v=""/>
    <m/>
    <s v=""/>
    <m/>
    <s v=""/>
    <m/>
    <s v=""/>
    <m/>
    <s v=""/>
    <n v="0"/>
    <n v="0"/>
    <n v="0"/>
    <n v="0"/>
  </r>
  <r>
    <x v="2316"/>
    <s v="bkbankkwarto"/>
    <s v="Bk Bank Kwarto "/>
    <n v="0"/>
    <n v="100"/>
    <n v="0"/>
    <m/>
    <s v=""/>
    <m/>
    <s v=""/>
    <m/>
    <s v=""/>
    <m/>
    <s v=""/>
    <m/>
    <s v=""/>
    <n v="0"/>
    <n v="0"/>
    <n v="0"/>
    <n v="0"/>
  </r>
  <r>
    <x v="2316"/>
    <s v="bkbnppfoliopajak"/>
    <s v="Bk BNPP FOLIO (PAJAK)"/>
    <n v="0"/>
    <n v="50"/>
    <n v="0"/>
    <m/>
    <s v=""/>
    <m/>
    <s v=""/>
    <m/>
    <s v=""/>
    <m/>
    <s v=""/>
    <m/>
    <s v=""/>
    <n v="0"/>
    <n v="0"/>
    <n v="0"/>
    <n v="0"/>
  </r>
  <r>
    <x v="2316"/>
    <s v="bkkasfolio"/>
    <s v="Bk kas Folio"/>
    <n v="1"/>
    <n v="50"/>
    <n v="0"/>
    <n v="0"/>
    <n v="-1"/>
    <m/>
    <s v=""/>
    <m/>
    <s v=""/>
    <m/>
    <s v=""/>
    <m/>
    <s v=""/>
    <n v="0"/>
    <n v="0"/>
    <n v="0"/>
    <n v="0"/>
  </r>
  <r>
    <x v="2316"/>
    <s v="bkkaskwarto"/>
    <s v="Bk Kas Kwarto"/>
    <n v="0"/>
    <n v="100"/>
    <n v="0"/>
    <m/>
    <s v=""/>
    <m/>
    <s v=""/>
    <m/>
    <s v=""/>
    <m/>
    <s v=""/>
    <m/>
    <s v=""/>
    <n v="0"/>
    <n v="0"/>
    <n v="0"/>
    <n v="0"/>
  </r>
  <r>
    <x v="2316"/>
    <s v="bkmewarnaia5fullcolor"/>
    <s v="Bk mewarnai A5/ Full color"/>
    <n v="0"/>
    <s v="480 pc"/>
    <n v="0"/>
    <m/>
    <s v=""/>
    <m/>
    <s v=""/>
    <m/>
    <s v=""/>
    <m/>
    <s v=""/>
    <m/>
    <s v=""/>
    <n v="0"/>
    <n v="0"/>
    <n v="0"/>
    <n v="0"/>
  </r>
  <r>
    <x v="2316"/>
    <s v="bkmewarnaiarta48design"/>
    <s v="Bk mewarnai ART A4 (8 design)"/>
    <n v="0"/>
    <n v="600"/>
    <n v="0"/>
    <m/>
    <s v=""/>
    <m/>
    <s v=""/>
    <m/>
    <s v=""/>
    <m/>
    <s v=""/>
    <m/>
    <s v=""/>
    <n v="0"/>
    <n v="0"/>
    <n v="0"/>
    <n v="0"/>
  </r>
  <r>
    <x v="2316"/>
    <s v="bkmewarnaibt21"/>
    <s v="Bk mewarnai BT 21"/>
    <n v="0"/>
    <n v="600"/>
    <n v="0"/>
    <m/>
    <s v=""/>
    <m/>
    <s v=""/>
    <m/>
    <s v=""/>
    <m/>
    <s v=""/>
    <m/>
    <s v=""/>
    <n v="0"/>
    <n v="0"/>
    <n v="0"/>
    <n v="0"/>
  </r>
  <r>
    <x v="2316"/>
    <s v="bktamubatik"/>
    <s v="Bk Tamu Batik"/>
    <n v="0"/>
    <s v="7 ls"/>
    <n v="0"/>
    <m/>
    <s v=""/>
    <m/>
    <s v=""/>
    <m/>
    <s v=""/>
    <m/>
    <s v=""/>
    <m/>
    <s v=""/>
    <n v="0"/>
    <n v="0"/>
    <n v="0"/>
    <n v="0"/>
  </r>
  <r>
    <x v="2316"/>
    <s v="blocknoteenter403"/>
    <s v="Block note Enter 403"/>
    <n v="1"/>
    <s v="20 LSN"/>
    <n v="0"/>
    <n v="0"/>
    <n v="-1"/>
    <m/>
    <s v=""/>
    <m/>
    <s v=""/>
    <m/>
    <s v=""/>
    <m/>
    <s v=""/>
    <n v="0"/>
    <n v="0"/>
    <n v="0"/>
    <n v="0"/>
  </r>
  <r>
    <x v="2316"/>
    <s v="blocknoteenterspiral403"/>
    <s v="Block note enter spiral 403"/>
    <n v="0"/>
    <s v="20 LSN"/>
    <n v="0"/>
    <m/>
    <s v=""/>
    <m/>
    <s v=""/>
    <m/>
    <s v=""/>
    <m/>
    <s v=""/>
    <m/>
    <s v=""/>
    <n v="0"/>
    <n v="0"/>
    <n v="0"/>
    <n v="0"/>
  </r>
  <r>
    <x v="2316"/>
    <s v="blocknoteenterspiral404"/>
    <s v="Block note enter spiral 404"/>
    <n v="0"/>
    <s v="40 LSN"/>
    <n v="0"/>
    <m/>
    <s v=""/>
    <m/>
    <s v=""/>
    <m/>
    <s v=""/>
    <m/>
    <s v=""/>
    <m/>
    <s v=""/>
    <n v="0"/>
    <n v="0"/>
    <n v="0"/>
    <n v="0"/>
  </r>
  <r>
    <x v="2316"/>
    <s v="blocknotespiralenter501"/>
    <s v="Block note spiral Enter 501"/>
    <n v="0"/>
    <s v="6 LSN"/>
    <n v="0"/>
    <m/>
    <s v=""/>
    <m/>
    <s v=""/>
    <m/>
    <s v=""/>
    <m/>
    <s v=""/>
    <m/>
    <s v=""/>
    <n v="0"/>
    <n v="0"/>
    <n v="0"/>
    <n v="0"/>
  </r>
  <r>
    <x v="2316"/>
    <s v="bna560fphy001"/>
    <s v="BN A5 60 FPHY 001"/>
    <n v="0"/>
    <s v="96 PCS"/>
    <n v="0"/>
    <m/>
    <s v=""/>
    <m/>
    <s v=""/>
    <m/>
    <s v=""/>
    <m/>
    <s v=""/>
    <m/>
    <s v=""/>
    <n v="0"/>
    <n v="0"/>
    <n v="0"/>
    <n v="0"/>
  </r>
  <r>
    <x v="2316"/>
    <s v="bna56483332"/>
    <s v="BN A5 64833-32"/>
    <n v="0"/>
    <s v="128 PCS"/>
    <n v="0"/>
    <m/>
    <s v=""/>
    <m/>
    <s v=""/>
    <m/>
    <s v=""/>
    <m/>
    <s v=""/>
    <m/>
    <s v=""/>
    <n v="0"/>
    <n v="0"/>
    <n v="0"/>
    <n v="0"/>
  </r>
  <r>
    <x v="2316"/>
    <s v="bna56483332kslowlife"/>
    <s v="BN A5 64833-32K Slow Life"/>
    <n v="0"/>
    <s v="128 PCS"/>
    <n v="0"/>
    <m/>
    <s v=""/>
    <m/>
    <s v=""/>
    <m/>
    <s v=""/>
    <m/>
    <s v=""/>
    <m/>
    <s v=""/>
    <n v="0"/>
    <n v="0"/>
    <n v="0"/>
    <n v="0"/>
  </r>
  <r>
    <x v="2316"/>
    <s v="bna56483432"/>
    <s v="BN A5 64834-32"/>
    <n v="0"/>
    <s v="128 PCS"/>
    <n v="0"/>
    <m/>
    <s v=""/>
    <m/>
    <s v=""/>
    <m/>
    <s v=""/>
    <m/>
    <s v=""/>
    <m/>
    <s v=""/>
    <n v="0"/>
    <n v="0"/>
    <n v="0"/>
    <n v="0"/>
  </r>
  <r>
    <x v="2316"/>
    <s v="bna56483432kcorner"/>
    <s v="BN A5 64834-32K Corner"/>
    <n v="0"/>
    <s v="128 PCS"/>
    <n v="0"/>
    <m/>
    <s v=""/>
    <m/>
    <s v=""/>
    <m/>
    <s v=""/>
    <m/>
    <s v=""/>
    <m/>
    <s v=""/>
    <n v="0"/>
    <n v="0"/>
    <n v="0"/>
    <n v="0"/>
  </r>
  <r>
    <x v="2316"/>
    <s v="bna56483532"/>
    <s v="BN A5 64835-32"/>
    <n v="0"/>
    <s v="128 PCS"/>
    <n v="0"/>
    <m/>
    <s v=""/>
    <m/>
    <s v=""/>
    <m/>
    <s v=""/>
    <m/>
    <s v=""/>
    <m/>
    <s v=""/>
    <n v="0"/>
    <n v="0"/>
    <n v="0"/>
    <n v="0"/>
  </r>
  <r>
    <x v="2316"/>
    <s v="bna56483532kbasket"/>
    <s v="BN A5 64835-32K Basket"/>
    <n v="0"/>
    <s v="128 PCS"/>
    <n v="0"/>
    <m/>
    <s v=""/>
    <m/>
    <s v=""/>
    <m/>
    <s v=""/>
    <m/>
    <s v=""/>
    <m/>
    <s v=""/>
    <n v="0"/>
    <n v="0"/>
    <n v="0"/>
    <n v="0"/>
  </r>
  <r>
    <x v="2316"/>
    <s v="bna56483632kcute"/>
    <s v="BN A5 64836-32K Cute"/>
    <n v="0"/>
    <s v="128 PCS"/>
    <n v="0"/>
    <m/>
    <s v=""/>
    <m/>
    <s v=""/>
    <m/>
    <s v=""/>
    <m/>
    <s v=""/>
    <m/>
    <s v=""/>
    <n v="0"/>
    <n v="0"/>
    <n v="0"/>
    <n v="0"/>
  </r>
  <r>
    <x v="2316"/>
    <s v="bna59320632k"/>
    <s v="BN A5 93206-32K"/>
    <n v="0"/>
    <s v="96 PCS"/>
    <n v="0"/>
    <m/>
    <s v=""/>
    <m/>
    <s v=""/>
    <m/>
    <s v=""/>
    <m/>
    <s v=""/>
    <m/>
    <s v=""/>
    <n v="0"/>
    <n v="0"/>
    <n v="0"/>
    <n v="0"/>
  </r>
  <r>
    <x v="2316"/>
    <s v="bna5b0181"/>
    <s v="BN A5 B 0181"/>
    <n v="0"/>
    <s v="72 PCS"/>
    <n v="0"/>
    <m/>
    <s v=""/>
    <m/>
    <s v=""/>
    <m/>
    <s v=""/>
    <m/>
    <s v=""/>
    <m/>
    <s v=""/>
    <n v="0"/>
    <n v="0"/>
    <n v="0"/>
    <n v="0"/>
  </r>
  <r>
    <x v="2316"/>
    <s v="bna5bo.164"/>
    <s v="BN A5 Bo.164"/>
    <n v="0"/>
    <s v="96 pc"/>
    <n v="0"/>
    <m/>
    <s v=""/>
    <m/>
    <s v=""/>
    <m/>
    <s v=""/>
    <m/>
    <s v=""/>
    <m/>
    <s v=""/>
    <n v="0"/>
    <n v="0"/>
    <n v="0"/>
    <n v="0"/>
  </r>
  <r>
    <x v="2316"/>
    <s v="bna5diyuandw.a503"/>
    <s v="BN A5 Diyuan DW.A5-03"/>
    <n v="0"/>
    <s v="120 pc"/>
    <n v="0"/>
    <m/>
    <s v=""/>
    <m/>
    <s v=""/>
    <m/>
    <s v=""/>
    <m/>
    <s v=""/>
    <m/>
    <s v=""/>
    <n v="0"/>
    <n v="0"/>
    <n v="0"/>
    <n v="0"/>
  </r>
  <r>
    <x v="2316"/>
    <s v="bna5etj"/>
    <s v="BN A5 ETJ"/>
    <n v="0"/>
    <s v="144 pc"/>
    <n v="0"/>
    <m/>
    <s v=""/>
    <m/>
    <s v=""/>
    <m/>
    <s v=""/>
    <m/>
    <s v=""/>
    <m/>
    <s v=""/>
    <n v="0"/>
    <n v="0"/>
    <n v="0"/>
    <n v="0"/>
  </r>
  <r>
    <x v="2316"/>
    <s v="bna5f2002t"/>
    <s v="BN A5 F 2002 T"/>
    <n v="0"/>
    <n v="72"/>
    <n v="0"/>
    <m/>
    <s v=""/>
    <m/>
    <s v=""/>
    <m/>
    <s v=""/>
    <m/>
    <s v=""/>
    <m/>
    <s v=""/>
    <n v="0"/>
    <n v="0"/>
    <n v="0"/>
    <n v="0"/>
  </r>
  <r>
    <x v="2316"/>
    <s v="bna5fphy002"/>
    <s v="BN A5 FPHY 002"/>
    <n v="0"/>
    <s v="96 PCS"/>
    <n v="0"/>
    <m/>
    <s v=""/>
    <m/>
    <s v=""/>
    <m/>
    <s v=""/>
    <m/>
    <s v=""/>
    <m/>
    <s v=""/>
    <n v="0"/>
    <n v="0"/>
    <n v="0"/>
    <n v="0"/>
  </r>
  <r>
    <x v="2316"/>
    <s v="bna5gasta1510jahit"/>
    <s v="BN A5 Gasta 1510 Jahit"/>
    <n v="0"/>
    <n v="100"/>
    <n v="0"/>
    <m/>
    <s v=""/>
    <m/>
    <s v=""/>
    <m/>
    <s v=""/>
    <m/>
    <s v=""/>
    <m/>
    <s v=""/>
    <n v="0"/>
    <n v="0"/>
    <n v="0"/>
    <n v="0"/>
  </r>
  <r>
    <x v="2316"/>
    <s v="bna520h1"/>
    <s v="BN A5-20 H-1"/>
    <n v="0"/>
    <s v="72 PCS"/>
    <n v="0"/>
    <m/>
    <s v=""/>
    <m/>
    <s v=""/>
    <m/>
    <s v=""/>
    <m/>
    <s v=""/>
    <m/>
    <s v=""/>
    <n v="0"/>
    <n v="0"/>
    <n v="0"/>
    <n v="0"/>
  </r>
  <r>
    <x v="2316"/>
    <s v="bna560fphy002"/>
    <s v="BN A5-60 FPHY002"/>
    <n v="0"/>
    <s v="96 PCS"/>
    <n v="0"/>
    <m/>
    <s v=""/>
    <m/>
    <s v=""/>
    <m/>
    <s v=""/>
    <m/>
    <s v=""/>
    <m/>
    <s v=""/>
    <n v="0"/>
    <n v="0"/>
    <n v="0"/>
    <n v="0"/>
  </r>
  <r>
    <x v="2316"/>
    <s v="bnb526h3"/>
    <s v="BN B5 26H-3"/>
    <n v="0"/>
    <n v="72"/>
    <n v="0"/>
    <m/>
    <s v=""/>
    <m/>
    <s v=""/>
    <m/>
    <s v=""/>
    <m/>
    <s v=""/>
    <m/>
    <s v=""/>
    <n v="0"/>
    <n v="0"/>
    <n v="0"/>
    <n v="0"/>
  </r>
  <r>
    <x v="2316"/>
    <s v="bnb5593832"/>
    <s v="BN B5 5938-32"/>
    <n v="0"/>
    <n v="96"/>
    <n v="0"/>
    <m/>
    <s v=""/>
    <m/>
    <s v=""/>
    <m/>
    <s v=""/>
    <m/>
    <s v=""/>
    <m/>
    <s v=""/>
    <n v="0"/>
    <n v="0"/>
    <n v="0"/>
    <n v="0"/>
  </r>
  <r>
    <x v="2316"/>
    <s v="bnb560fphy001"/>
    <s v="BN B5 60 FPHY 001"/>
    <n v="0"/>
    <s v="72 PCS"/>
    <n v="0"/>
    <m/>
    <s v=""/>
    <m/>
    <s v=""/>
    <m/>
    <s v=""/>
    <m/>
    <s v=""/>
    <m/>
    <s v=""/>
    <n v="0"/>
    <n v="0"/>
    <n v="0"/>
    <n v="0"/>
  </r>
  <r>
    <x v="2316"/>
    <s v="bnb58102"/>
    <s v="BN B5 8102"/>
    <n v="0"/>
    <s v="72 PCS"/>
    <n v="0"/>
    <m/>
    <s v=""/>
    <m/>
    <s v=""/>
    <m/>
    <s v=""/>
    <m/>
    <s v=""/>
    <m/>
    <s v=""/>
    <n v="0"/>
    <n v="0"/>
    <n v="0"/>
    <n v="0"/>
  </r>
  <r>
    <x v="2316"/>
    <s v="bnb593.83316kslowlife"/>
    <s v="BN B5 93.833-16K Slow Life"/>
    <n v="0"/>
    <s v="96 PCS"/>
    <n v="0"/>
    <m/>
    <s v=""/>
    <m/>
    <s v=""/>
    <m/>
    <s v=""/>
    <m/>
    <s v=""/>
    <m/>
    <s v=""/>
    <n v="0"/>
    <n v="0"/>
    <n v="0"/>
    <n v="0"/>
  </r>
  <r>
    <x v="2316"/>
    <s v="bnb593.83416kcorner"/>
    <s v="BN B5 93.834-16K Corner"/>
    <n v="0"/>
    <s v="96 PCS"/>
    <n v="0"/>
    <m/>
    <s v=""/>
    <m/>
    <s v=""/>
    <m/>
    <s v=""/>
    <m/>
    <s v=""/>
    <m/>
    <s v=""/>
    <n v="0"/>
    <n v="0"/>
    <n v="0"/>
    <n v="0"/>
  </r>
  <r>
    <x v="2316"/>
    <s v="bnb593.83516kstreetbasket"/>
    <s v="BN B5 93.835-16K Street Basket"/>
    <n v="0"/>
    <s v="96 PCS"/>
    <n v="0"/>
    <m/>
    <s v=""/>
    <m/>
    <s v=""/>
    <m/>
    <s v=""/>
    <m/>
    <s v=""/>
    <m/>
    <s v=""/>
    <n v="0"/>
    <n v="0"/>
    <n v="0"/>
    <n v="0"/>
  </r>
  <r>
    <x v="2316"/>
    <s v="bnb593.83616kcuteactivity"/>
    <s v="BN B5 93.836-16K Cute Activity"/>
    <n v="0"/>
    <s v="96 PCS"/>
    <n v="0"/>
    <m/>
    <s v=""/>
    <m/>
    <s v=""/>
    <m/>
    <s v=""/>
    <m/>
    <s v=""/>
    <m/>
    <s v=""/>
    <n v="0"/>
    <n v="0"/>
    <n v="0"/>
    <n v="0"/>
  </r>
  <r>
    <x v="2316"/>
    <s v="bnb59383316k"/>
    <s v="BN B5 93833-16K"/>
    <n v="0"/>
    <n v="96"/>
    <n v="0"/>
    <m/>
    <s v=""/>
    <m/>
    <s v=""/>
    <m/>
    <s v=""/>
    <m/>
    <s v=""/>
    <m/>
    <s v=""/>
    <n v="0"/>
    <n v="0"/>
    <n v="0"/>
    <n v="0"/>
  </r>
  <r>
    <x v="2316"/>
    <s v="bnb59383416k"/>
    <s v="BN B5 93834 16K"/>
    <n v="0"/>
    <s v="96 PCS"/>
    <n v="0"/>
    <m/>
    <s v=""/>
    <m/>
    <s v=""/>
    <m/>
    <s v=""/>
    <m/>
    <s v=""/>
    <m/>
    <s v=""/>
    <n v="0"/>
    <n v="0"/>
    <n v="0"/>
    <n v="0"/>
  </r>
  <r>
    <x v="2316"/>
    <s v="bnb59383516k"/>
    <s v="BN B5 93835-16K"/>
    <n v="0"/>
    <n v="96"/>
    <n v="0"/>
    <m/>
    <s v=""/>
    <m/>
    <s v=""/>
    <m/>
    <s v=""/>
    <m/>
    <s v=""/>
    <m/>
    <s v=""/>
    <n v="0"/>
    <n v="0"/>
    <n v="0"/>
    <n v="0"/>
  </r>
  <r>
    <x v="2316"/>
    <s v="bnb5938361938331"/>
    <s v="BN B5 93836 (1), 93833 (1)"/>
    <n v="0"/>
    <s v="96 PCS"/>
    <n v="0"/>
    <m/>
    <s v=""/>
    <m/>
    <s v=""/>
    <m/>
    <s v=""/>
    <m/>
    <s v=""/>
    <m/>
    <s v=""/>
    <n v="0"/>
    <n v="0"/>
    <n v="0"/>
    <n v="0"/>
  </r>
  <r>
    <x v="2316"/>
    <s v="bnb59383616k"/>
    <s v="BN B5 93836-16K"/>
    <n v="0"/>
    <n v="96"/>
    <n v="0"/>
    <m/>
    <s v=""/>
    <m/>
    <s v=""/>
    <m/>
    <s v=""/>
    <m/>
    <s v=""/>
    <m/>
    <s v=""/>
    <n v="0"/>
    <n v="0"/>
    <n v="0"/>
    <n v="0"/>
  </r>
  <r>
    <x v="2316"/>
    <s v="bnb5b0181"/>
    <s v="BN B5 B 0181"/>
    <n v="0"/>
    <n v="72"/>
    <n v="0"/>
    <m/>
    <s v=""/>
    <m/>
    <s v=""/>
    <m/>
    <s v=""/>
    <m/>
    <s v=""/>
    <m/>
    <s v=""/>
    <n v="0"/>
    <n v="0"/>
    <n v="0"/>
    <n v="0"/>
  </r>
  <r>
    <x v="2316"/>
    <s v="bnb5fphy002"/>
    <s v="BN B5 FPHY 002"/>
    <n v="0"/>
    <n v="72"/>
    <n v="0"/>
    <m/>
    <s v=""/>
    <m/>
    <s v=""/>
    <m/>
    <s v=""/>
    <m/>
    <s v=""/>
    <m/>
    <s v=""/>
    <n v="0"/>
    <n v="0"/>
    <n v="0"/>
    <n v="0"/>
  </r>
  <r>
    <x v="2316"/>
    <s v="bnb5fphy002"/>
    <s v="BN B5 FPHY 002"/>
    <n v="0"/>
    <n v="72"/>
    <n v="0"/>
    <m/>
    <s v=""/>
    <m/>
    <s v=""/>
    <m/>
    <s v=""/>
    <m/>
    <s v=""/>
    <m/>
    <s v=""/>
    <n v="0"/>
    <n v="0"/>
    <n v="0"/>
    <n v="0"/>
  </r>
  <r>
    <x v="2316"/>
    <s v="bnb5p2601f"/>
    <s v="BN B5 P 2601 F"/>
    <n v="0"/>
    <s v="48 PCS"/>
    <n v="0"/>
    <m/>
    <s v=""/>
    <m/>
    <s v=""/>
    <m/>
    <s v=""/>
    <m/>
    <s v=""/>
    <m/>
    <s v=""/>
    <n v="0"/>
    <n v="0"/>
    <n v="0"/>
    <n v="0"/>
  </r>
  <r>
    <x v="2316"/>
    <s v="bnb5p2602t"/>
    <s v="BN B5 P 2602 T"/>
    <n v="0"/>
    <n v="48"/>
    <n v="0"/>
    <m/>
    <s v=""/>
    <m/>
    <s v=""/>
    <m/>
    <s v=""/>
    <m/>
    <s v=""/>
    <m/>
    <s v=""/>
    <n v="0"/>
    <n v="0"/>
    <n v="0"/>
    <n v="0"/>
  </r>
  <r>
    <x v="2316"/>
    <s v="bnb5warnakoala"/>
    <s v="BN B5 warna koala"/>
    <n v="0"/>
    <s v="54 pc"/>
    <n v="0"/>
    <m/>
    <s v=""/>
    <m/>
    <s v=""/>
    <m/>
    <s v=""/>
    <m/>
    <s v=""/>
    <m/>
    <s v=""/>
    <n v="0"/>
    <n v="0"/>
    <n v="0"/>
    <n v="0"/>
  </r>
  <r>
    <x v="2316"/>
    <s v="bngastaa51510jahit"/>
    <s v="BN Gasta A5 1510 Jahit"/>
    <n v="0"/>
    <s v="100 PCS"/>
    <n v="0"/>
    <m/>
    <s v=""/>
    <m/>
    <s v=""/>
    <m/>
    <s v=""/>
    <m/>
    <s v=""/>
    <m/>
    <s v=""/>
    <n v="0"/>
    <n v="0"/>
    <n v="0"/>
    <n v="0"/>
  </r>
  <r>
    <x v="2316"/>
    <s v="bngastaa52005"/>
    <s v="BN gasta A5 2005"/>
    <n v="0"/>
    <s v="72 PCS"/>
    <n v="0"/>
    <m/>
    <s v=""/>
    <m/>
    <s v=""/>
    <m/>
    <s v=""/>
    <m/>
    <s v=""/>
    <m/>
    <s v=""/>
    <n v="0"/>
    <n v="0"/>
    <n v="0"/>
    <n v="0"/>
  </r>
  <r>
    <x v="2316"/>
    <s v="bngastaa5hp2005p"/>
    <s v="BN gasta A5 HP 2005 P"/>
    <n v="0"/>
    <s v="72 PCS"/>
    <n v="0"/>
    <m/>
    <s v=""/>
    <m/>
    <s v=""/>
    <m/>
    <s v=""/>
    <m/>
    <s v=""/>
    <m/>
    <s v=""/>
    <n v="0"/>
    <n v="0"/>
    <n v="0"/>
    <n v="0"/>
  </r>
  <r>
    <x v="2316"/>
    <s v="bngastaa5w27772525vintage"/>
    <s v="BN Gasta A5 W2 77725-25 Vintage"/>
    <n v="0"/>
    <s v="120 PCS"/>
    <n v="0"/>
    <m/>
    <s v=""/>
    <m/>
    <s v=""/>
    <m/>
    <s v=""/>
    <m/>
    <s v=""/>
    <m/>
    <s v=""/>
    <n v="0"/>
    <n v="0"/>
    <n v="0"/>
    <n v="0"/>
  </r>
  <r>
    <x v="2316"/>
    <s v="bngastab5p2601f"/>
    <s v="BN Gasta B5 P2601 F"/>
    <n v="0"/>
    <s v="48 PCS"/>
    <n v="0"/>
    <m/>
    <s v=""/>
    <m/>
    <s v=""/>
    <m/>
    <s v=""/>
    <m/>
    <s v=""/>
    <m/>
    <s v=""/>
    <n v="0"/>
    <n v="0"/>
    <n v="0"/>
    <n v="0"/>
  </r>
  <r>
    <x v="2316"/>
    <s v="bngastab5un1909"/>
    <s v="BN Gasta B5 UN 1909"/>
    <n v="0"/>
    <s v="96 PCS"/>
    <n v="0"/>
    <m/>
    <s v=""/>
    <m/>
    <s v=""/>
    <m/>
    <s v=""/>
    <m/>
    <s v=""/>
    <m/>
    <s v=""/>
    <n v="0"/>
    <n v="0"/>
    <n v="0"/>
    <n v="0"/>
  </r>
  <r>
    <x v="2316"/>
    <s v="bnmicrotopa5ca35campus"/>
    <s v="BN Microtop A5 CA 35 Campus"/>
    <n v="0"/>
    <s v="120 PCS"/>
    <n v="0"/>
    <m/>
    <s v=""/>
    <m/>
    <s v=""/>
    <m/>
    <s v=""/>
    <m/>
    <s v=""/>
    <m/>
    <s v=""/>
    <n v="0"/>
    <n v="0"/>
    <n v="0"/>
    <n v="0"/>
  </r>
  <r>
    <x v="2316"/>
    <s v="bnmicrotopa5cl35college"/>
    <s v="BN Microtop A5 CL 35 College"/>
    <n v="0"/>
    <s v="120 PCS"/>
    <n v="0"/>
    <m/>
    <s v=""/>
    <m/>
    <s v=""/>
    <m/>
    <s v=""/>
    <m/>
    <s v=""/>
    <m/>
    <s v=""/>
    <n v="0"/>
    <n v="0"/>
    <n v="0"/>
    <n v="0"/>
  </r>
  <r>
    <x v="2316"/>
    <s v="bnmicrotopa5ut35university"/>
    <s v="BN Microtop A5 UT 35 University"/>
    <n v="0"/>
    <s v="120 PCS"/>
    <n v="0"/>
    <m/>
    <s v=""/>
    <m/>
    <s v=""/>
    <m/>
    <s v=""/>
    <m/>
    <s v=""/>
    <m/>
    <s v=""/>
    <n v="0"/>
    <n v="0"/>
    <n v="0"/>
    <n v="0"/>
  </r>
  <r>
    <x v="2316"/>
    <s v="bnwengua5b01643w4pc4w92pc"/>
    <s v="BN Wengu A5 B0164 3W(4 pc), 4W(92 pc)"/>
    <n v="0"/>
    <s v="96 PCS"/>
    <n v="0"/>
    <m/>
    <s v=""/>
    <m/>
    <s v=""/>
    <m/>
    <s v=""/>
    <m/>
    <s v=""/>
    <m/>
    <s v=""/>
    <n v="0"/>
    <n v="0"/>
    <n v="0"/>
    <n v="0"/>
  </r>
  <r>
    <x v="2316"/>
    <s v="bnsxb72k1400"/>
    <s v="BNS XB 72k 1400"/>
    <n v="0"/>
    <s v="300 pc"/>
    <n v="0"/>
    <m/>
    <s v=""/>
    <m/>
    <s v=""/>
    <m/>
    <s v=""/>
    <m/>
    <s v=""/>
    <m/>
    <s v=""/>
    <n v="0"/>
    <n v="0"/>
    <n v="0"/>
    <n v="0"/>
  </r>
  <r>
    <x v="2316"/>
    <s v="boxfileenterkcght1b1"/>
    <s v="Box file enter kcg Ht(1)/ B(1)"/>
    <n v="0"/>
    <s v="60 pc"/>
    <n v="0"/>
    <m/>
    <s v=""/>
    <m/>
    <s v=""/>
    <m/>
    <s v=""/>
    <m/>
    <s v=""/>
    <m/>
    <s v=""/>
    <n v="0"/>
    <n v="0"/>
    <n v="0"/>
    <n v="0"/>
  </r>
  <r>
    <x v="2316"/>
    <s v="boxfilevtech"/>
    <s v="Box file V Tech"/>
    <n v="0"/>
    <s v="72 pc"/>
    <n v="0"/>
    <m/>
    <s v=""/>
    <m/>
    <s v=""/>
    <m/>
    <s v=""/>
    <m/>
    <s v=""/>
    <m/>
    <s v=""/>
    <n v="0"/>
    <n v="0"/>
    <n v="0"/>
    <n v="0"/>
  </r>
  <r>
    <x v="2316"/>
    <s v="bp31060"/>
    <s v="Bp 31060"/>
    <n v="0"/>
    <s v="144 LSN"/>
    <n v="0"/>
    <m/>
    <s v=""/>
    <m/>
    <s v=""/>
    <m/>
    <s v=""/>
    <m/>
    <s v=""/>
    <m/>
    <s v=""/>
    <n v="0"/>
    <n v="0"/>
    <n v="0"/>
    <n v="0"/>
  </r>
  <r>
    <x v="2316"/>
    <s v="bp4wboxp1081"/>
    <s v="Bp 4W box (P1081)"/>
    <n v="0"/>
    <s v="108 ls"/>
    <n v="0"/>
    <m/>
    <s v=""/>
    <m/>
    <s v=""/>
    <m/>
    <s v=""/>
    <m/>
    <s v=""/>
    <m/>
    <s v=""/>
    <n v="0"/>
    <n v="0"/>
    <n v="0"/>
    <n v="0"/>
  </r>
  <r>
    <x v="2316"/>
    <s v="bp4wtozcha8401"/>
    <s v="Bp 4W Tozcha 8401"/>
    <n v="0"/>
    <s v="144 LSN"/>
    <n v="0"/>
    <m/>
    <s v=""/>
    <m/>
    <s v=""/>
    <m/>
    <s v=""/>
    <m/>
    <s v=""/>
    <m/>
    <s v=""/>
    <n v="0"/>
    <n v="0"/>
    <n v="0"/>
    <n v="0"/>
  </r>
  <r>
    <x v="2316"/>
    <s v="bp7035"/>
    <s v="Bp 7035"/>
    <n v="0"/>
    <s v="192 ls"/>
    <n v="0"/>
    <m/>
    <s v=""/>
    <m/>
    <s v=""/>
    <m/>
    <s v=""/>
    <m/>
    <s v=""/>
    <m/>
    <s v=""/>
    <n v="0"/>
    <n v="0"/>
    <n v="0"/>
    <n v="0"/>
  </r>
  <r>
    <x v="2316"/>
    <s v="bp7054"/>
    <s v="Bp 7054"/>
    <n v="0"/>
    <s v="192 ls"/>
    <n v="0"/>
    <m/>
    <s v=""/>
    <m/>
    <s v=""/>
    <m/>
    <s v=""/>
    <m/>
    <s v=""/>
    <m/>
    <s v=""/>
    <n v="0"/>
    <n v="0"/>
    <n v="0"/>
    <n v="0"/>
  </r>
  <r>
    <x v="2316"/>
    <s v="bpaodm020ht"/>
    <s v="Bp AODM 020 Ht"/>
    <n v="0"/>
    <s v="144 ls"/>
    <n v="0"/>
    <m/>
    <s v=""/>
    <m/>
    <s v=""/>
    <m/>
    <s v=""/>
    <m/>
    <s v=""/>
    <m/>
    <s v=""/>
    <n v="0"/>
    <n v="0"/>
    <n v="0"/>
    <n v="0"/>
  </r>
  <r>
    <x v="2316"/>
    <s v="bpcoshcs8503"/>
    <s v="Bp Cosh CS 8503"/>
    <n v="0"/>
    <s v="144 ls"/>
    <n v="0"/>
    <m/>
    <s v=""/>
    <m/>
    <s v=""/>
    <m/>
    <s v=""/>
    <m/>
    <s v=""/>
    <m/>
    <s v=""/>
    <n v="0"/>
    <n v="0"/>
    <n v="0"/>
    <n v="0"/>
  </r>
  <r>
    <x v="2316"/>
    <s v="bpcoshcsg10"/>
    <s v="Bp Cosh CS G 10"/>
    <n v="0"/>
    <s v="144 ls"/>
    <n v="0"/>
    <m/>
    <s v=""/>
    <m/>
    <s v=""/>
    <m/>
    <s v=""/>
    <m/>
    <s v=""/>
    <m/>
    <s v=""/>
    <n v="0"/>
    <n v="0"/>
    <n v="0"/>
    <n v="0"/>
  </r>
  <r>
    <x v="2316"/>
    <s v="bpdtian801"/>
    <s v="Bp D Tian 801"/>
    <n v="0"/>
    <s v="144 LSN"/>
    <n v="0"/>
    <m/>
    <s v=""/>
    <m/>
    <s v=""/>
    <m/>
    <s v=""/>
    <m/>
    <s v=""/>
    <m/>
    <s v=""/>
    <n v="0"/>
    <n v="0"/>
    <n v="0"/>
    <n v="0"/>
  </r>
  <r>
    <x v="2316"/>
    <s v="bpdb550biasa"/>
    <s v="Bp DB 550 Biasa"/>
    <n v="0"/>
    <m/>
    <n v="0"/>
    <m/>
    <s v=""/>
    <m/>
    <s v=""/>
    <m/>
    <s v=""/>
    <m/>
    <s v=""/>
    <m/>
    <s v=""/>
    <n v="0"/>
    <n v="0"/>
    <n v="0"/>
    <n v="0"/>
  </r>
  <r>
    <x v="2316"/>
    <s v="bpdbgp900"/>
    <s v="Bp DB GP 900"/>
    <n v="1"/>
    <s v="144 LSN"/>
    <n v="0"/>
    <m/>
    <s v=""/>
    <n v="0"/>
    <n v="-1"/>
    <m/>
    <s v=""/>
    <m/>
    <s v=""/>
    <m/>
    <s v=""/>
    <n v="1"/>
    <n v="0"/>
    <n v="0"/>
    <n v="0"/>
  </r>
  <r>
    <x v="2316"/>
    <s v="bpdeboss550+refill"/>
    <s v="Bp Deboss 550 + Refill"/>
    <n v="0"/>
    <s v="120 ls"/>
    <n v="0"/>
    <m/>
    <s v=""/>
    <m/>
    <s v=""/>
    <m/>
    <s v=""/>
    <m/>
    <s v=""/>
    <m/>
    <s v=""/>
    <n v="0"/>
    <n v="0"/>
    <n v="0"/>
    <n v="0"/>
  </r>
  <r>
    <x v="2316"/>
    <s v="bpdebozzdbg05"/>
    <s v="Bp Debozz DB G 05"/>
    <n v="0"/>
    <s v="120 LSN"/>
    <n v="0"/>
    <m/>
    <s v=""/>
    <m/>
    <s v=""/>
    <m/>
    <s v=""/>
    <m/>
    <s v=""/>
    <m/>
    <s v=""/>
    <n v="0"/>
    <n v="0"/>
    <n v="0"/>
    <n v="0"/>
  </r>
  <r>
    <x v="2316"/>
    <s v="bpdebozzdbg08"/>
    <s v="Bp Debozz DB G 08"/>
    <n v="0"/>
    <s v="120 LSN"/>
    <n v="0"/>
    <m/>
    <s v=""/>
    <m/>
    <s v=""/>
    <m/>
    <s v=""/>
    <m/>
    <s v=""/>
    <m/>
    <s v=""/>
    <n v="0"/>
    <n v="0"/>
    <n v="0"/>
    <n v="0"/>
  </r>
  <r>
    <x v="2316"/>
    <s v="bpfinetech0.3htdonga"/>
    <s v="Bp Fine Tech 0.3 ht Dong A"/>
    <n v="0"/>
    <s v="96 LSN"/>
    <n v="0"/>
    <m/>
    <s v=""/>
    <m/>
    <s v=""/>
    <m/>
    <s v=""/>
    <m/>
    <s v=""/>
    <m/>
    <s v=""/>
    <n v="0"/>
    <n v="0"/>
    <n v="0"/>
    <n v="0"/>
  </r>
  <r>
    <x v="2316"/>
    <s v="bpgelcsg163"/>
    <s v="Bp gel CS G 163"/>
    <n v="0"/>
    <s v="144 LSN"/>
    <n v="0"/>
    <m/>
    <s v=""/>
    <m/>
    <s v=""/>
    <m/>
    <s v=""/>
    <m/>
    <s v=""/>
    <m/>
    <s v=""/>
    <n v="0"/>
    <n v="0"/>
    <n v="0"/>
    <n v="0"/>
  </r>
  <r>
    <x v="2316"/>
    <s v="bpgelcsg165"/>
    <s v="Bp gel CS G 165"/>
    <n v="0"/>
    <s v="144 LSN"/>
    <n v="0"/>
    <m/>
    <s v=""/>
    <m/>
    <s v=""/>
    <m/>
    <s v=""/>
    <m/>
    <s v=""/>
    <m/>
    <s v=""/>
    <n v="0"/>
    <n v="0"/>
    <n v="0"/>
    <n v="0"/>
  </r>
  <r>
    <x v="2316"/>
    <s v="bpgelcsg167"/>
    <s v="Bp gel CS G 167"/>
    <n v="0"/>
    <s v="144 LSN"/>
    <n v="0"/>
    <m/>
    <s v=""/>
    <m/>
    <s v=""/>
    <m/>
    <s v=""/>
    <m/>
    <s v=""/>
    <m/>
    <s v=""/>
    <n v="0"/>
    <n v="0"/>
    <n v="0"/>
    <n v="0"/>
  </r>
  <r>
    <x v="2316"/>
    <s v="bpgelcsg168"/>
    <s v="Bp gel CS G 168"/>
    <n v="0"/>
    <s v="144 LSN"/>
    <n v="0"/>
    <m/>
    <s v=""/>
    <m/>
    <s v=""/>
    <m/>
    <s v=""/>
    <m/>
    <s v=""/>
    <m/>
    <s v=""/>
    <n v="0"/>
    <n v="0"/>
    <n v="0"/>
    <n v="0"/>
  </r>
  <r>
    <x v="2316"/>
    <s v="bpgeldbg05"/>
    <s v="Bp gel DB G 05"/>
    <n v="0"/>
    <s v="120 LSN"/>
    <n v="0"/>
    <m/>
    <s v=""/>
    <m/>
    <s v=""/>
    <m/>
    <s v=""/>
    <m/>
    <s v=""/>
    <m/>
    <s v=""/>
    <n v="0"/>
    <n v="0"/>
    <n v="0"/>
    <n v="0"/>
  </r>
  <r>
    <x v="2316"/>
    <s v="bpgeldebozz07530"/>
    <s v="Bp gel Debozz 0,7 530"/>
    <n v="0"/>
    <s v="120 ls"/>
    <n v="0"/>
    <m/>
    <s v=""/>
    <m/>
    <s v=""/>
    <m/>
    <s v=""/>
    <m/>
    <s v=""/>
    <m/>
    <s v=""/>
    <n v="0"/>
    <n v="0"/>
    <n v="0"/>
    <n v="0"/>
  </r>
  <r>
    <x v="2316"/>
    <s v="bpgelkoxikxgp926"/>
    <s v="Bp gel Koxi KX GP 926"/>
    <n v="0"/>
    <s v="144 LSN"/>
    <n v="0"/>
    <m/>
    <s v=""/>
    <m/>
    <s v=""/>
    <m/>
    <s v=""/>
    <m/>
    <s v=""/>
    <m/>
    <s v=""/>
    <n v="0"/>
    <n v="0"/>
    <n v="0"/>
    <n v="0"/>
  </r>
  <r>
    <x v="2316"/>
    <s v="bpgelkoxikxgp927"/>
    <s v="Bp gel Koxi KX GP 927"/>
    <n v="0"/>
    <s v="144 LSN"/>
    <n v="0"/>
    <m/>
    <s v=""/>
    <m/>
    <s v=""/>
    <m/>
    <s v=""/>
    <m/>
    <s v=""/>
    <m/>
    <s v=""/>
    <n v="0"/>
    <n v="0"/>
    <n v="0"/>
    <n v="0"/>
  </r>
  <r>
    <x v="2316"/>
    <s v="bpgelkoxikxgp928"/>
    <s v="Bp gel Koxi KX GP 928"/>
    <n v="0"/>
    <s v="144 LSN"/>
    <n v="0"/>
    <m/>
    <s v=""/>
    <m/>
    <s v=""/>
    <m/>
    <s v=""/>
    <m/>
    <s v=""/>
    <m/>
    <s v=""/>
    <n v="0"/>
    <n v="0"/>
    <n v="0"/>
    <n v="0"/>
  </r>
  <r>
    <x v="2316"/>
    <s v="bpgelkoxikxgp929"/>
    <s v="Bp gel Koxi KX GP 929"/>
    <n v="0"/>
    <s v="144 LSN"/>
    <n v="0"/>
    <m/>
    <s v=""/>
    <m/>
    <s v=""/>
    <m/>
    <s v=""/>
    <m/>
    <s v=""/>
    <m/>
    <s v=""/>
    <n v="0"/>
    <n v="0"/>
    <n v="0"/>
    <n v="0"/>
  </r>
  <r>
    <x v="2316"/>
    <s v="bpgelkoxikxgp930"/>
    <s v="Bp gel Koxi KX GP 930"/>
    <n v="0"/>
    <s v="144 LSN"/>
    <n v="0"/>
    <m/>
    <s v=""/>
    <m/>
    <s v=""/>
    <m/>
    <s v=""/>
    <m/>
    <s v=""/>
    <m/>
    <s v=""/>
    <n v="0"/>
    <n v="0"/>
    <n v="0"/>
    <n v="0"/>
  </r>
  <r>
    <x v="2316"/>
    <s v="bpgelsq103paris"/>
    <s v="Bp Gel SQ 103 Paris"/>
    <n v="0"/>
    <s v="144 LSN"/>
    <n v="0"/>
    <m/>
    <s v=""/>
    <m/>
    <s v=""/>
    <m/>
    <s v=""/>
    <m/>
    <s v=""/>
    <m/>
    <s v=""/>
    <n v="0"/>
    <n v="0"/>
    <n v="0"/>
    <n v="0"/>
  </r>
  <r>
    <x v="2316"/>
    <s v="bpgelsq112popcorn"/>
    <s v="Bp Gel SQ 112 Popcorn"/>
    <n v="0"/>
    <s v="144 LSN"/>
    <n v="0"/>
    <m/>
    <s v=""/>
    <m/>
    <s v=""/>
    <m/>
    <s v=""/>
    <m/>
    <s v=""/>
    <m/>
    <s v=""/>
    <n v="0"/>
    <n v="0"/>
    <n v="0"/>
    <n v="0"/>
  </r>
  <r>
    <x v="2316"/>
    <s v="bpgelsq116hijabcute"/>
    <s v="Bp Gel SQ 116 Hijab cute"/>
    <n v="0"/>
    <s v="144 LSN"/>
    <n v="0"/>
    <m/>
    <s v=""/>
    <m/>
    <s v=""/>
    <m/>
    <s v=""/>
    <m/>
    <s v=""/>
    <m/>
    <s v=""/>
    <n v="0"/>
    <n v="0"/>
    <n v="0"/>
    <n v="0"/>
  </r>
  <r>
    <x v="2316"/>
    <s v="bpgelsq118owlcute"/>
    <s v="Bp Gel SQ 118 OWL cute"/>
    <n v="0"/>
    <s v="144 LSN"/>
    <n v="0"/>
    <m/>
    <s v=""/>
    <m/>
    <s v=""/>
    <m/>
    <s v=""/>
    <m/>
    <s v=""/>
    <m/>
    <s v=""/>
    <n v="0"/>
    <n v="0"/>
    <n v="0"/>
    <n v="0"/>
  </r>
  <r>
    <x v="2316"/>
    <s v="bpgelsq119robotcross"/>
    <s v="Bp Gel SQ 119 Robot Cross"/>
    <n v="0"/>
    <s v="144 LSN"/>
    <n v="0"/>
    <m/>
    <s v=""/>
    <m/>
    <s v=""/>
    <m/>
    <s v=""/>
    <m/>
    <s v=""/>
    <m/>
    <s v=""/>
    <n v="0"/>
    <n v="0"/>
    <n v="0"/>
    <n v="0"/>
  </r>
  <r>
    <x v="2316"/>
    <s v="bpgelsq120united"/>
    <s v="Bp Gel SQ 120 United"/>
    <n v="0"/>
    <s v="144 LSN"/>
    <n v="0"/>
    <m/>
    <s v=""/>
    <m/>
    <s v=""/>
    <m/>
    <s v=""/>
    <m/>
    <s v=""/>
    <m/>
    <s v=""/>
    <n v="0"/>
    <n v="0"/>
    <n v="0"/>
    <n v="0"/>
  </r>
  <r>
    <x v="2316"/>
    <s v="bpgelsq203retro"/>
    <s v="Bp Gel SQ 203 Retro"/>
    <n v="0"/>
    <s v="144 LSN"/>
    <n v="0"/>
    <m/>
    <s v=""/>
    <m/>
    <s v=""/>
    <m/>
    <s v=""/>
    <m/>
    <s v=""/>
    <m/>
    <s v=""/>
    <n v="0"/>
    <n v="0"/>
    <n v="0"/>
    <n v="0"/>
  </r>
  <r>
    <x v="2316"/>
    <s v="bpgelsq204vintage"/>
    <s v="Bp Gel SQ 204 Vintage"/>
    <n v="0"/>
    <s v="144 LSN"/>
    <n v="0"/>
    <m/>
    <s v=""/>
    <m/>
    <s v=""/>
    <m/>
    <s v=""/>
    <m/>
    <s v=""/>
    <m/>
    <s v=""/>
    <n v="0"/>
    <n v="0"/>
    <n v="0"/>
    <n v="0"/>
  </r>
  <r>
    <x v="2316"/>
    <s v="bpgelsq205teencute"/>
    <s v="Bp Gel SQ 205 Teen Cute"/>
    <n v="0"/>
    <s v="144 LSN"/>
    <n v="0"/>
    <m/>
    <s v=""/>
    <m/>
    <s v=""/>
    <m/>
    <s v=""/>
    <m/>
    <s v=""/>
    <m/>
    <s v=""/>
    <n v="0"/>
    <n v="0"/>
    <n v="0"/>
    <n v="0"/>
  </r>
  <r>
    <x v="2316"/>
    <s v="bpgelsq812candynow"/>
    <s v="Bp Gel SQ 812 Candy Now"/>
    <n v="0"/>
    <s v="144 LSN"/>
    <n v="0"/>
    <m/>
    <s v=""/>
    <m/>
    <s v=""/>
    <m/>
    <s v=""/>
    <m/>
    <s v=""/>
    <m/>
    <s v=""/>
    <n v="0"/>
    <n v="0"/>
    <n v="0"/>
    <n v="0"/>
  </r>
  <r>
    <x v="2316"/>
    <s v="bpgeltf342b"/>
    <s v="Bp Gel TF 342 B"/>
    <n v="0"/>
    <s v="96 LSN"/>
    <n v="0"/>
    <m/>
    <s v=""/>
    <m/>
    <s v=""/>
    <m/>
    <s v=""/>
    <m/>
    <s v=""/>
    <m/>
    <s v=""/>
    <n v="0"/>
    <n v="0"/>
    <n v="0"/>
    <n v="0"/>
  </r>
  <r>
    <x v="2316"/>
    <s v="bpgeltg33580"/>
    <s v="Bp Gel TG 33580"/>
    <n v="0"/>
    <s v="144 LSN"/>
    <n v="0"/>
    <m/>
    <s v=""/>
    <m/>
    <s v=""/>
    <m/>
    <s v=""/>
    <m/>
    <s v=""/>
    <m/>
    <s v=""/>
    <n v="0"/>
    <n v="0"/>
    <n v="0"/>
    <n v="0"/>
  </r>
  <r>
    <x v="2316"/>
    <s v="bpgeltg690"/>
    <s v="Bp Gel TG 690"/>
    <n v="0"/>
    <s v="72 LSN"/>
    <n v="0"/>
    <m/>
    <s v=""/>
    <m/>
    <s v=""/>
    <m/>
    <s v=""/>
    <m/>
    <s v=""/>
    <m/>
    <s v=""/>
    <n v="0"/>
    <n v="0"/>
    <n v="0"/>
    <n v="0"/>
  </r>
  <r>
    <x v="2316"/>
    <s v="bpgeltz1000"/>
    <s v="Bp gel TZ 1000"/>
    <n v="0"/>
    <s v="144 ls"/>
    <n v="0"/>
    <m/>
    <s v=""/>
    <m/>
    <s v=""/>
    <m/>
    <s v=""/>
    <m/>
    <s v=""/>
    <m/>
    <s v=""/>
    <n v="0"/>
    <n v="0"/>
    <n v="0"/>
    <n v="0"/>
  </r>
  <r>
    <x v="2316"/>
    <s v="bpgellglpsq0112w"/>
    <s v="Bp gell GLP SQ 01 12w"/>
    <n v="0"/>
    <s v="240 ls"/>
    <n v="0"/>
    <m/>
    <s v=""/>
    <m/>
    <s v=""/>
    <m/>
    <s v=""/>
    <m/>
    <s v=""/>
    <m/>
    <s v=""/>
    <n v="0"/>
    <n v="0"/>
    <n v="0"/>
    <n v="0"/>
  </r>
  <r>
    <x v="2316"/>
    <s v="bpgellvc1602bts"/>
    <s v="Bp gell VC 1602 BTS"/>
    <n v="0"/>
    <s v="144 ls"/>
    <n v="0"/>
    <m/>
    <s v=""/>
    <m/>
    <s v=""/>
    <m/>
    <s v=""/>
    <m/>
    <s v=""/>
    <m/>
    <s v=""/>
    <n v="0"/>
    <n v="0"/>
    <n v="0"/>
    <n v="0"/>
  </r>
  <r>
    <x v="2316"/>
    <s v="bpminig212color+isi"/>
    <s v="Bp mini G 212 color + isi"/>
    <n v="0"/>
    <s v="20 LSN"/>
    <n v="0"/>
    <m/>
    <s v=""/>
    <m/>
    <s v=""/>
    <m/>
    <s v=""/>
    <m/>
    <s v=""/>
    <m/>
    <s v=""/>
    <n v="0"/>
    <n v="0"/>
    <n v="0"/>
    <n v="0"/>
  </r>
  <r>
    <x v="2316"/>
    <s v="bppelna0.1ht"/>
    <s v="Bp PELNA 0.1 Ht"/>
    <n v="0"/>
    <s v="20 GRS"/>
    <n v="0"/>
    <m/>
    <s v=""/>
    <m/>
    <s v=""/>
    <m/>
    <s v=""/>
    <m/>
    <s v=""/>
    <m/>
    <s v=""/>
    <n v="0"/>
    <n v="0"/>
    <n v="0"/>
    <n v="0"/>
  </r>
  <r>
    <x v="2316"/>
    <s v="bppentx155"/>
    <s v="Bp pen TX 155"/>
    <n v="0"/>
    <s v="192 ls"/>
    <n v="0"/>
    <m/>
    <s v=""/>
    <m/>
    <s v=""/>
    <m/>
    <s v=""/>
    <m/>
    <s v=""/>
    <m/>
    <s v=""/>
    <n v="0"/>
    <n v="0"/>
    <n v="0"/>
    <n v="0"/>
  </r>
  <r>
    <x v="2316"/>
    <s v="bpsq112"/>
    <s v="BP SQ 112"/>
    <n v="0"/>
    <s v="144 LSN"/>
    <n v="0"/>
    <m/>
    <s v=""/>
    <m/>
    <s v=""/>
    <m/>
    <s v=""/>
    <m/>
    <s v=""/>
    <m/>
    <s v=""/>
    <n v="0"/>
    <n v="0"/>
    <n v="0"/>
    <n v="0"/>
  </r>
  <r>
    <x v="2316"/>
    <s v="bpsq116"/>
    <s v="BP SQ 116"/>
    <n v="0"/>
    <s v="144 LSN"/>
    <n v="0"/>
    <m/>
    <s v=""/>
    <m/>
    <s v=""/>
    <m/>
    <s v=""/>
    <m/>
    <s v=""/>
    <m/>
    <s v=""/>
    <n v="0"/>
    <n v="0"/>
    <n v="0"/>
    <n v="0"/>
  </r>
  <r>
    <x v="2316"/>
    <s v="bpsq118"/>
    <s v="BP SQ 118"/>
    <n v="0"/>
    <s v="144 LSN"/>
    <n v="0"/>
    <m/>
    <s v=""/>
    <m/>
    <s v=""/>
    <m/>
    <s v=""/>
    <m/>
    <s v=""/>
    <m/>
    <s v=""/>
    <n v="0"/>
    <n v="0"/>
    <n v="0"/>
    <n v="0"/>
  </r>
  <r>
    <x v="2316"/>
    <s v="bpsq119"/>
    <s v="BP SQ 119"/>
    <n v="0"/>
    <s v="144 LSN"/>
    <n v="0"/>
    <m/>
    <s v=""/>
    <m/>
    <s v=""/>
    <m/>
    <s v=""/>
    <m/>
    <s v=""/>
    <m/>
    <s v=""/>
    <n v="0"/>
    <n v="0"/>
    <n v="0"/>
    <n v="0"/>
  </r>
  <r>
    <x v="2316"/>
    <s v="bpsq203"/>
    <s v="BP SQ 203"/>
    <n v="0"/>
    <s v="144 LSN"/>
    <n v="0"/>
    <m/>
    <s v=""/>
    <m/>
    <s v=""/>
    <m/>
    <s v=""/>
    <m/>
    <s v=""/>
    <m/>
    <s v=""/>
    <n v="0"/>
    <n v="0"/>
    <n v="0"/>
    <n v="0"/>
  </r>
  <r>
    <x v="2316"/>
    <s v="bpsq204"/>
    <s v="BP SQ 204"/>
    <n v="0"/>
    <s v="144 LSN"/>
    <n v="0"/>
    <m/>
    <s v=""/>
    <m/>
    <s v=""/>
    <m/>
    <s v=""/>
    <m/>
    <s v=""/>
    <m/>
    <s v=""/>
    <n v="0"/>
    <n v="0"/>
    <n v="0"/>
    <n v="0"/>
  </r>
  <r>
    <x v="2316"/>
    <s v="bpsq205"/>
    <s v="BP SQ 205"/>
    <n v="0"/>
    <s v="144 LSN"/>
    <n v="0"/>
    <m/>
    <s v=""/>
    <m/>
    <s v=""/>
    <m/>
    <s v=""/>
    <m/>
    <s v=""/>
    <m/>
    <s v=""/>
    <n v="0"/>
    <n v="0"/>
    <n v="0"/>
    <n v="0"/>
  </r>
  <r>
    <x v="2316"/>
    <s v="bpt284014w"/>
    <s v="Bp T2 8401 4W"/>
    <n v="3"/>
    <s v="144 LSN"/>
    <n v="0"/>
    <n v="0"/>
    <n v="-3"/>
    <m/>
    <s v=""/>
    <m/>
    <s v=""/>
    <m/>
    <s v=""/>
    <m/>
    <s v=""/>
    <n v="0"/>
    <n v="0"/>
    <n v="0"/>
    <n v="0"/>
  </r>
  <r>
    <x v="2316"/>
    <s v="bptbsg09"/>
    <s v="Bp TB SG 09"/>
    <n v="0"/>
    <s v="144 LSN"/>
    <n v="0"/>
    <m/>
    <s v=""/>
    <m/>
    <s v=""/>
    <m/>
    <s v=""/>
    <m/>
    <s v=""/>
    <m/>
    <s v=""/>
    <n v="0"/>
    <n v="0"/>
    <n v="0"/>
    <n v="0"/>
  </r>
  <r>
    <x v="2316"/>
    <s v="bptf1190b"/>
    <s v="Bp TF 1190 B"/>
    <n v="0"/>
    <s v="144 LSN"/>
    <n v="0"/>
    <m/>
    <s v=""/>
    <m/>
    <s v=""/>
    <m/>
    <s v=""/>
    <m/>
    <s v=""/>
    <m/>
    <s v=""/>
    <n v="0"/>
    <n v="0"/>
    <n v="0"/>
    <n v="0"/>
  </r>
  <r>
    <x v="2316"/>
    <s v="bptf1190b"/>
    <s v="Bp TF 1190 B"/>
    <n v="0"/>
    <s v="144 LSN"/>
    <n v="0"/>
    <m/>
    <s v=""/>
    <m/>
    <s v=""/>
    <m/>
    <s v=""/>
    <m/>
    <s v=""/>
    <m/>
    <s v=""/>
    <n v="0"/>
    <n v="0"/>
    <n v="0"/>
    <n v="0"/>
  </r>
  <r>
    <x v="2316"/>
    <s v="bptf1190hitam"/>
    <s v="Bp TF 1190 Hitam"/>
    <n v="0"/>
    <s v="144 LSN"/>
    <n v="0"/>
    <m/>
    <s v=""/>
    <m/>
    <s v=""/>
    <m/>
    <s v=""/>
    <m/>
    <s v=""/>
    <m/>
    <s v=""/>
    <n v="0"/>
    <n v="0"/>
    <n v="0"/>
    <n v="0"/>
  </r>
  <r>
    <x v="2316"/>
    <s v="bptf1190hitambiasa"/>
    <s v="Bp TF 1190 Hitam (biasa)"/>
    <n v="0"/>
    <s v="144 LSN"/>
    <n v="0"/>
    <m/>
    <s v=""/>
    <m/>
    <s v=""/>
    <m/>
    <s v=""/>
    <m/>
    <s v=""/>
    <m/>
    <s v=""/>
    <n v="0"/>
    <n v="0"/>
    <n v="0"/>
    <n v="0"/>
  </r>
  <r>
    <x v="2316"/>
    <s v="bptf1190hitamfaktur"/>
    <s v="Bp TF 1190 Hitam (faktur)"/>
    <n v="0"/>
    <s v="144 LSN"/>
    <n v="0"/>
    <m/>
    <s v=""/>
    <m/>
    <s v=""/>
    <m/>
    <s v=""/>
    <m/>
    <s v=""/>
    <m/>
    <s v=""/>
    <n v="0"/>
    <n v="0"/>
    <n v="0"/>
    <n v="0"/>
  </r>
  <r>
    <x v="2316"/>
    <s v="bptf1190ht71b15"/>
    <s v="Bp TF 1190 Ht (71), B (15)"/>
    <n v="0"/>
    <s v="144 LSN"/>
    <n v="0"/>
    <m/>
    <s v=""/>
    <m/>
    <s v=""/>
    <m/>
    <s v=""/>
    <m/>
    <s v=""/>
    <m/>
    <s v=""/>
    <n v="0"/>
    <n v="0"/>
    <n v="0"/>
    <n v="0"/>
  </r>
  <r>
    <x v="2316"/>
    <s v="bptf1190htbiasa"/>
    <s v="Bp TF 1190 Ht (biasa)"/>
    <n v="0"/>
    <s v="144 LSN"/>
    <n v="0"/>
    <m/>
    <s v=""/>
    <m/>
    <s v=""/>
    <m/>
    <s v=""/>
    <m/>
    <s v=""/>
    <m/>
    <s v=""/>
    <n v="0"/>
    <n v="0"/>
    <n v="0"/>
    <n v="0"/>
  </r>
  <r>
    <x v="2316"/>
    <s v="bptf1191"/>
    <s v="Bp TF 1191"/>
    <n v="0"/>
    <s v="144 LSN"/>
    <n v="0"/>
    <m/>
    <s v=""/>
    <m/>
    <s v=""/>
    <m/>
    <s v=""/>
    <m/>
    <s v=""/>
    <m/>
    <s v=""/>
    <n v="0"/>
    <n v="0"/>
    <n v="0"/>
    <n v="0"/>
  </r>
  <r>
    <x v="2316"/>
    <s v="bptf20376w"/>
    <s v="Bp TF 2037 6W"/>
    <n v="0"/>
    <s v="60 LSN"/>
    <n v="0"/>
    <m/>
    <s v=""/>
    <m/>
    <s v=""/>
    <m/>
    <s v=""/>
    <m/>
    <s v=""/>
    <m/>
    <s v=""/>
    <n v="0"/>
    <n v="0"/>
    <n v="0"/>
    <n v="0"/>
  </r>
  <r>
    <x v="2316"/>
    <s v="bptfg3114"/>
    <s v="Bp TF G 3114"/>
    <n v="0"/>
    <s v="96 LSN"/>
    <n v="0"/>
    <m/>
    <s v=""/>
    <m/>
    <s v=""/>
    <m/>
    <s v=""/>
    <m/>
    <s v=""/>
    <m/>
    <s v=""/>
    <n v="0"/>
    <n v="0"/>
    <n v="0"/>
    <n v="0"/>
  </r>
  <r>
    <x v="2316"/>
    <s v="bptg32610"/>
    <s v="Bp TG 32610"/>
    <n v="1"/>
    <s v="144 LSN"/>
    <n v="0"/>
    <n v="0"/>
    <n v="-1"/>
    <m/>
    <s v=""/>
    <m/>
    <s v=""/>
    <m/>
    <s v=""/>
    <m/>
    <s v=""/>
    <n v="0"/>
    <n v="0"/>
    <n v="0"/>
    <n v="0"/>
  </r>
  <r>
    <x v="2316"/>
    <s v="bptg340b"/>
    <s v="Bp TG 340 B"/>
    <n v="0"/>
    <s v="96 LSN"/>
    <n v="0"/>
    <m/>
    <s v=""/>
    <m/>
    <s v=""/>
    <m/>
    <s v=""/>
    <m/>
    <s v=""/>
    <m/>
    <s v=""/>
    <n v="0"/>
    <n v="0"/>
    <n v="0"/>
    <n v="0"/>
  </r>
  <r>
    <x v="2316"/>
    <s v="bptg340bf"/>
    <s v="Bp TG 340 B (F)"/>
    <n v="0"/>
    <s v="96 LSN"/>
    <n v="0"/>
    <m/>
    <s v=""/>
    <m/>
    <s v=""/>
    <m/>
    <s v=""/>
    <m/>
    <s v=""/>
    <m/>
    <s v=""/>
    <n v="0"/>
    <n v="0"/>
    <n v="0"/>
    <n v="0"/>
  </r>
  <r>
    <x v="2316"/>
    <s v="bptg340bfaktur"/>
    <s v="Bp TG 340 B faktur"/>
    <n v="0"/>
    <s v="96 LSN"/>
    <n v="0"/>
    <m/>
    <s v=""/>
    <m/>
    <s v=""/>
    <m/>
    <s v=""/>
    <m/>
    <s v=""/>
    <m/>
    <s v=""/>
    <n v="0"/>
    <n v="0"/>
    <n v="0"/>
    <n v="0"/>
  </r>
  <r>
    <x v="2316"/>
    <s v="bptg340ht"/>
    <s v="Bp TG 340 Ht"/>
    <n v="0"/>
    <s v="96 LSN"/>
    <n v="0"/>
    <m/>
    <s v=""/>
    <m/>
    <s v=""/>
    <m/>
    <s v=""/>
    <m/>
    <s v=""/>
    <m/>
    <s v=""/>
    <n v="0"/>
    <n v="0"/>
    <n v="0"/>
    <n v="0"/>
  </r>
  <r>
    <x v="2316"/>
    <s v="bptg340ht1b2"/>
    <s v="Bp TG 340 ht(1), B(2)"/>
    <n v="0"/>
    <s v="96 LSN"/>
    <n v="0"/>
    <m/>
    <s v=""/>
    <m/>
    <s v=""/>
    <m/>
    <s v=""/>
    <m/>
    <s v=""/>
    <m/>
    <s v=""/>
    <n v="0"/>
    <n v="0"/>
    <n v="0"/>
    <n v="0"/>
  </r>
  <r>
    <x v="2316"/>
    <s v="bptg346c"/>
    <s v="Bp TG 346 C"/>
    <n v="0"/>
    <s v="144 LSN"/>
    <n v="0"/>
    <m/>
    <s v=""/>
    <m/>
    <s v=""/>
    <m/>
    <s v=""/>
    <m/>
    <s v=""/>
    <m/>
    <s v=""/>
    <n v="0"/>
    <n v="0"/>
    <n v="0"/>
    <n v="0"/>
  </r>
  <r>
    <x v="2316"/>
    <s v="bptg346e"/>
    <s v="Bp TG 346 E"/>
    <n v="0"/>
    <s v="144 LSN"/>
    <n v="0"/>
    <m/>
    <s v=""/>
    <m/>
    <s v=""/>
    <m/>
    <s v=""/>
    <m/>
    <s v=""/>
    <m/>
    <s v=""/>
    <n v="0"/>
    <n v="0"/>
    <n v="0"/>
    <n v="0"/>
  </r>
  <r>
    <x v="2316"/>
    <s v="bptgsg09"/>
    <s v="Bp TG SG 09"/>
    <n v="0"/>
    <s v="144 ls"/>
    <n v="0"/>
    <m/>
    <s v=""/>
    <m/>
    <s v=""/>
    <m/>
    <s v=""/>
    <m/>
    <s v=""/>
    <m/>
    <s v=""/>
    <n v="0"/>
    <n v="0"/>
    <n v="0"/>
    <n v="0"/>
  </r>
  <r>
    <x v="2316"/>
    <s v="bptizo340bfaktur"/>
    <s v="Bp Tizo 340 B Faktur"/>
    <n v="0"/>
    <s v="96 LSN"/>
    <n v="0"/>
    <m/>
    <s v=""/>
    <m/>
    <s v=""/>
    <m/>
    <s v=""/>
    <m/>
    <s v=""/>
    <m/>
    <s v=""/>
    <n v="0"/>
    <n v="0"/>
    <n v="0"/>
    <n v="0"/>
  </r>
  <r>
    <x v="2316"/>
    <s v="bptizo340biru"/>
    <s v="Bp Tizo 340 Biru"/>
    <n v="0"/>
    <s v="96 LSN"/>
    <n v="0"/>
    <m/>
    <s v=""/>
    <m/>
    <s v=""/>
    <m/>
    <s v=""/>
    <m/>
    <s v=""/>
    <m/>
    <s v=""/>
    <n v="0"/>
    <n v="0"/>
    <n v="0"/>
    <n v="0"/>
  </r>
  <r>
    <x v="2316"/>
    <s v="bptizotg30630"/>
    <s v="Bp Tizo TG 30630"/>
    <n v="0"/>
    <s v="144 LSN"/>
    <n v="0"/>
    <m/>
    <s v=""/>
    <m/>
    <s v=""/>
    <m/>
    <s v=""/>
    <m/>
    <s v=""/>
    <m/>
    <s v=""/>
    <n v="0"/>
    <n v="0"/>
    <n v="0"/>
    <n v="0"/>
  </r>
  <r>
    <x v="2316"/>
    <s v="bptizotg30735"/>
    <s v="Bp Tizo TG 30735"/>
    <n v="0"/>
    <s v="144 LSN"/>
    <n v="0"/>
    <m/>
    <s v=""/>
    <m/>
    <s v=""/>
    <m/>
    <s v=""/>
    <m/>
    <s v=""/>
    <m/>
    <s v=""/>
    <n v="0"/>
    <n v="0"/>
    <n v="0"/>
    <n v="0"/>
  </r>
  <r>
    <x v="2316"/>
    <s v="bptizotg3091faktur"/>
    <s v="Bp Tizo TG 3091 Faktur"/>
    <n v="0"/>
    <s v="144 LSN"/>
    <n v="0"/>
    <m/>
    <s v=""/>
    <m/>
    <s v=""/>
    <m/>
    <s v=""/>
    <m/>
    <s v=""/>
    <m/>
    <s v=""/>
    <n v="0"/>
    <n v="0"/>
    <n v="0"/>
    <n v="0"/>
  </r>
  <r>
    <x v="2316"/>
    <s v="bptizotg31220"/>
    <s v="Bp Tizo TG 31220"/>
    <n v="0"/>
    <s v="144 LSN"/>
    <n v="0"/>
    <m/>
    <s v=""/>
    <m/>
    <s v=""/>
    <m/>
    <s v=""/>
    <m/>
    <s v=""/>
    <m/>
    <s v=""/>
    <n v="0"/>
    <n v="0"/>
    <n v="0"/>
    <n v="0"/>
  </r>
  <r>
    <x v="2316"/>
    <s v="bptizotg31763biasa"/>
    <s v="Bp Tizo TG 31763 Biasa"/>
    <n v="0"/>
    <s v="144 LSN"/>
    <n v="0"/>
    <m/>
    <s v=""/>
    <m/>
    <s v=""/>
    <m/>
    <s v=""/>
    <m/>
    <s v=""/>
    <m/>
    <s v=""/>
    <n v="0"/>
    <n v="0"/>
    <n v="0"/>
    <n v="0"/>
  </r>
  <r>
    <x v="2316"/>
    <s v="bptizotg348dfaktur"/>
    <s v="Bp Tizo TG 348 D Faktur"/>
    <n v="0"/>
    <s v="144 LSN"/>
    <n v="0"/>
    <m/>
    <s v=""/>
    <m/>
    <s v=""/>
    <m/>
    <s v=""/>
    <m/>
    <s v=""/>
    <m/>
    <s v=""/>
    <n v="0"/>
    <n v="0"/>
    <n v="0"/>
    <n v="0"/>
  </r>
  <r>
    <x v="2316"/>
    <s v="bptizotg395f"/>
    <s v="Bp Tizo TG 395 F"/>
    <n v="1"/>
    <s v="144 LSN"/>
    <n v="0"/>
    <m/>
    <s v=""/>
    <n v="0"/>
    <n v="-1"/>
    <m/>
    <s v=""/>
    <m/>
    <s v=""/>
    <m/>
    <s v=""/>
    <n v="1"/>
    <n v="0"/>
    <n v="0"/>
    <n v="0"/>
  </r>
  <r>
    <x v="2316"/>
    <s v="bptylof271fountainmarmer"/>
    <s v="Bp Tylo F271 Fountainmarmer"/>
    <n v="0"/>
    <s v="50 ls"/>
    <n v="0"/>
    <m/>
    <s v=""/>
    <m/>
    <s v=""/>
    <m/>
    <s v=""/>
    <m/>
    <s v=""/>
    <m/>
    <s v=""/>
    <n v="0"/>
    <n v="0"/>
    <n v="0"/>
    <n v="0"/>
  </r>
  <r>
    <x v="2316"/>
    <s v="bpvtro213bt21"/>
    <s v="Bp Vtro 213 BT 21"/>
    <n v="0"/>
    <s v="144 ls"/>
    <n v="0"/>
    <m/>
    <s v=""/>
    <m/>
    <s v=""/>
    <m/>
    <s v=""/>
    <m/>
    <s v=""/>
    <m/>
    <s v=""/>
    <n v="0"/>
    <n v="0"/>
    <n v="0"/>
    <n v="0"/>
  </r>
  <r>
    <x v="2316"/>
    <s v="bpvtro223bts"/>
    <s v="Bp Vtro 223 BTS"/>
    <n v="0"/>
    <s v="144 ls"/>
    <n v="0"/>
    <m/>
    <s v=""/>
    <m/>
    <s v=""/>
    <m/>
    <s v=""/>
    <m/>
    <s v=""/>
    <m/>
    <s v=""/>
    <n v="0"/>
    <n v="0"/>
    <n v="0"/>
    <n v="0"/>
  </r>
  <r>
    <x v="2316"/>
    <s v="bpweiyadae681"/>
    <s v="Bp Weiyada E 681"/>
    <n v="1"/>
    <s v="96 LSN"/>
    <n v="0"/>
    <m/>
    <s v=""/>
    <n v="0"/>
    <n v="-1"/>
    <m/>
    <s v=""/>
    <m/>
    <s v=""/>
    <m/>
    <s v=""/>
    <n v="1"/>
    <n v="0"/>
    <n v="0"/>
    <n v="0"/>
  </r>
  <r>
    <x v="2316"/>
    <s v="bpxdatax2"/>
    <s v="Bp Xdata X2"/>
    <n v="0"/>
    <s v="20 GRS"/>
    <n v="0"/>
    <m/>
    <s v=""/>
    <m/>
    <s v=""/>
    <m/>
    <s v=""/>
    <m/>
    <s v=""/>
    <m/>
    <s v=""/>
    <n v="0"/>
    <n v="0"/>
    <n v="0"/>
    <n v="0"/>
  </r>
  <r>
    <x v="2316"/>
    <s v="bpxdm860"/>
    <s v="Bp XDM 860"/>
    <n v="0"/>
    <s v="40 ls"/>
    <n v="0"/>
    <m/>
    <s v=""/>
    <m/>
    <s v=""/>
    <m/>
    <s v=""/>
    <m/>
    <s v=""/>
    <m/>
    <s v=""/>
    <n v="0"/>
    <n v="0"/>
    <n v="0"/>
    <n v="0"/>
  </r>
  <r>
    <x v="2316"/>
    <s v="bpxdmgp.851"/>
    <s v="Bp XDM GP.851"/>
    <n v="0"/>
    <s v="40 ls"/>
    <n v="0"/>
    <m/>
    <s v=""/>
    <m/>
    <s v=""/>
    <m/>
    <s v=""/>
    <m/>
    <s v=""/>
    <m/>
    <s v=""/>
    <n v="0"/>
    <n v="0"/>
    <n v="0"/>
    <n v="0"/>
  </r>
  <r>
    <x v="2316"/>
    <s v="bpzhixin2963"/>
    <s v="Bp Zhixin 2963"/>
    <n v="0"/>
    <s v="120 ls"/>
    <n v="0"/>
    <m/>
    <s v=""/>
    <m/>
    <s v=""/>
    <m/>
    <s v=""/>
    <m/>
    <s v=""/>
    <m/>
    <s v=""/>
    <n v="0"/>
    <n v="0"/>
    <n v="0"/>
    <n v="0"/>
  </r>
  <r>
    <x v="2316"/>
    <s v="bpzhixin30272"/>
    <s v="Bp Zhixin 3027 (2)"/>
    <n v="0"/>
    <s v="120 LSN"/>
    <n v="0"/>
    <m/>
    <s v=""/>
    <m/>
    <s v=""/>
    <m/>
    <s v=""/>
    <m/>
    <s v=""/>
    <m/>
    <s v=""/>
    <n v="0"/>
    <n v="0"/>
    <n v="0"/>
    <n v="0"/>
  </r>
  <r>
    <x v="2316"/>
    <s v="bpzhixin3033230371"/>
    <s v="Bp Zhixin 3033 (2)/ 3037 (1)"/>
    <n v="0"/>
    <s v="121 LSN"/>
    <n v="0"/>
    <m/>
    <s v=""/>
    <m/>
    <s v=""/>
    <m/>
    <s v=""/>
    <m/>
    <s v=""/>
    <m/>
    <s v=""/>
    <n v="0"/>
    <n v="0"/>
    <n v="0"/>
    <n v="0"/>
  </r>
  <r>
    <x v="2316"/>
    <s v="bpzhixin3035"/>
    <s v="Bp Zhixin 3035"/>
    <n v="0"/>
    <s v="127 LSN"/>
    <n v="0"/>
    <m/>
    <s v=""/>
    <m/>
    <s v=""/>
    <m/>
    <s v=""/>
    <m/>
    <s v=""/>
    <m/>
    <s v=""/>
    <n v="0"/>
    <n v="0"/>
    <n v="0"/>
    <n v="0"/>
  </r>
  <r>
    <x v="2316"/>
    <s v="bpzhixin3036130781"/>
    <s v="Bp Zhixin 3036 (1)/ 3078 (1)"/>
    <n v="0"/>
    <s v="122 LSN"/>
    <n v="0"/>
    <m/>
    <s v=""/>
    <m/>
    <s v=""/>
    <m/>
    <s v=""/>
    <m/>
    <s v=""/>
    <m/>
    <s v=""/>
    <n v="0"/>
    <n v="0"/>
    <n v="0"/>
    <n v="0"/>
  </r>
  <r>
    <x v="2316"/>
    <s v="bpzhixin303930503053"/>
    <s v="Bp Zhixin 3039/ 3050/ 3053"/>
    <n v="0"/>
    <s v="123 LSN"/>
    <n v="0"/>
    <m/>
    <s v=""/>
    <m/>
    <s v=""/>
    <m/>
    <s v=""/>
    <m/>
    <s v=""/>
    <m/>
    <s v=""/>
    <n v="0"/>
    <n v="0"/>
    <n v="0"/>
    <n v="0"/>
  </r>
  <r>
    <x v="2316"/>
    <s v="bpzhixin3060130622"/>
    <s v="Bp Zhixin 3060 (1)/ 3062 (2)"/>
    <n v="0"/>
    <s v="124 LSN"/>
    <n v="0"/>
    <m/>
    <s v=""/>
    <m/>
    <s v=""/>
    <m/>
    <s v=""/>
    <m/>
    <s v=""/>
    <m/>
    <s v=""/>
    <n v="0"/>
    <n v="0"/>
    <n v="0"/>
    <n v="0"/>
  </r>
  <r>
    <x v="2316"/>
    <s v="bpzhixin30683086"/>
    <s v="Bp Zhixin 3068/ 3086"/>
    <n v="0"/>
    <s v="125 LSN"/>
    <n v="0"/>
    <m/>
    <s v=""/>
    <m/>
    <s v=""/>
    <m/>
    <s v=""/>
    <m/>
    <s v=""/>
    <m/>
    <s v=""/>
    <n v="0"/>
    <n v="0"/>
    <n v="0"/>
    <n v="0"/>
  </r>
  <r>
    <x v="2316"/>
    <s v="bpzhixin3087"/>
    <s v="Bp Zhixin 3087"/>
    <n v="0"/>
    <s v="126 LSN"/>
    <n v="0"/>
    <m/>
    <s v=""/>
    <m/>
    <s v=""/>
    <m/>
    <s v=""/>
    <m/>
    <s v=""/>
    <m/>
    <s v=""/>
    <n v="0"/>
    <n v="0"/>
    <n v="0"/>
    <n v="0"/>
  </r>
  <r>
    <x v="2316"/>
    <s v="bpzhixin3096"/>
    <s v="Bp Zhixin 3096"/>
    <n v="0"/>
    <s v="120 LSN"/>
    <n v="0"/>
    <m/>
    <s v=""/>
    <m/>
    <s v=""/>
    <m/>
    <s v=""/>
    <m/>
    <s v=""/>
    <m/>
    <s v=""/>
    <n v="0"/>
    <n v="0"/>
    <n v="0"/>
    <n v="0"/>
  </r>
  <r>
    <x v="2316"/>
    <s v="bpzhixin3102"/>
    <s v="Bp Zhixin 3102"/>
    <n v="0"/>
    <s v="120 LSN"/>
    <n v="0"/>
    <m/>
    <s v=""/>
    <m/>
    <s v=""/>
    <m/>
    <s v=""/>
    <m/>
    <s v=""/>
    <m/>
    <s v=""/>
    <n v="0"/>
    <n v="0"/>
    <n v="0"/>
    <n v="0"/>
  </r>
  <r>
    <x v="2316"/>
    <s v="bpzhixin3108131173"/>
    <s v="Bp Zhixin 3108 (1), 3117 (3)"/>
    <n v="0"/>
    <s v="120 LSN"/>
    <n v="0"/>
    <m/>
    <s v=""/>
    <m/>
    <s v=""/>
    <m/>
    <s v=""/>
    <m/>
    <s v=""/>
    <m/>
    <s v=""/>
    <n v="0"/>
    <n v="0"/>
    <n v="0"/>
    <n v="0"/>
  </r>
  <r>
    <x v="2316"/>
    <s v="bpzhixin3109131291"/>
    <s v="Bp Zhixin 3109 (1), 3129 (1)"/>
    <n v="0"/>
    <s v="120 LSN"/>
    <n v="0"/>
    <m/>
    <s v=""/>
    <m/>
    <s v=""/>
    <m/>
    <s v=""/>
    <m/>
    <s v=""/>
    <m/>
    <s v=""/>
    <n v="0"/>
    <n v="0"/>
    <n v="0"/>
    <n v="0"/>
  </r>
  <r>
    <x v="2316"/>
    <s v="bpzhixin3110131121"/>
    <s v="Bp Zhixin 3110 (1), 3112 (1)"/>
    <n v="0"/>
    <s v="120 LSN"/>
    <n v="0"/>
    <m/>
    <s v=""/>
    <m/>
    <s v=""/>
    <m/>
    <s v=""/>
    <m/>
    <s v=""/>
    <m/>
    <s v=""/>
    <n v="0"/>
    <n v="0"/>
    <n v="0"/>
    <n v="0"/>
  </r>
  <r>
    <x v="2316"/>
    <s v="bpzhixin3115"/>
    <s v="Bp Zhixin 3115"/>
    <n v="0"/>
    <s v="120 LSN"/>
    <n v="0"/>
    <m/>
    <s v=""/>
    <m/>
    <s v=""/>
    <m/>
    <s v=""/>
    <m/>
    <s v=""/>
    <m/>
    <s v=""/>
    <n v="0"/>
    <n v="0"/>
    <n v="0"/>
    <n v="0"/>
  </r>
  <r>
    <x v="2316"/>
    <s v="bpzhixin31173118"/>
    <s v="Bp Zhixin 3117, 3118"/>
    <n v="0"/>
    <s v="120 LSN"/>
    <n v="0"/>
    <m/>
    <s v=""/>
    <m/>
    <s v=""/>
    <m/>
    <s v=""/>
    <m/>
    <s v=""/>
    <m/>
    <s v=""/>
    <n v="0"/>
    <n v="0"/>
    <n v="0"/>
    <n v="0"/>
  </r>
  <r>
    <x v="2316"/>
    <s v="bpzhixin3119"/>
    <s v="Bp Zhixin 3119"/>
    <n v="0"/>
    <s v="120 LSN"/>
    <n v="0"/>
    <m/>
    <s v=""/>
    <m/>
    <s v=""/>
    <m/>
    <s v=""/>
    <m/>
    <s v=""/>
    <m/>
    <s v=""/>
    <n v="0"/>
    <n v="0"/>
    <n v="0"/>
    <n v="0"/>
  </r>
  <r>
    <x v="2316"/>
    <s v="bpzhixin3120131212"/>
    <s v="Bp Zhixin 3120 (1), 3121 (2)"/>
    <n v="0"/>
    <s v="120 LSN"/>
    <n v="0"/>
    <m/>
    <s v=""/>
    <m/>
    <s v=""/>
    <m/>
    <s v=""/>
    <m/>
    <s v=""/>
    <m/>
    <s v=""/>
    <n v="0"/>
    <n v="0"/>
    <n v="0"/>
    <n v="0"/>
  </r>
  <r>
    <x v="2316"/>
    <s v="bpzhixin3123"/>
    <s v="Bp Zhixin 3123"/>
    <n v="0"/>
    <s v="120 LSN"/>
    <n v="0"/>
    <m/>
    <s v=""/>
    <m/>
    <s v=""/>
    <m/>
    <s v=""/>
    <m/>
    <s v=""/>
    <m/>
    <s v=""/>
    <n v="0"/>
    <n v="0"/>
    <n v="0"/>
    <n v="0"/>
  </r>
  <r>
    <x v="2316"/>
    <s v="bpzhixin3125231261"/>
    <s v="Bp Zhixin 3125 (2), 3126 (1)"/>
    <n v="0"/>
    <s v="120 LSN"/>
    <n v="0"/>
    <m/>
    <s v=""/>
    <m/>
    <s v=""/>
    <m/>
    <s v=""/>
    <m/>
    <s v=""/>
    <m/>
    <s v=""/>
    <n v="0"/>
    <n v="0"/>
    <n v="0"/>
    <n v="0"/>
  </r>
  <r>
    <x v="2316"/>
    <s v="bpzhixin3126"/>
    <s v="Bp Zhixin 3126"/>
    <n v="0"/>
    <s v="120 LSN"/>
    <n v="0"/>
    <m/>
    <s v=""/>
    <m/>
    <s v=""/>
    <m/>
    <s v=""/>
    <m/>
    <s v=""/>
    <m/>
    <s v=""/>
    <n v="0"/>
    <n v="0"/>
    <n v="0"/>
    <n v="0"/>
  </r>
  <r>
    <x v="2316"/>
    <s v="bpzhixin31263129"/>
    <s v="Bp Zhixin 3126/ 3129"/>
    <n v="0"/>
    <s v="120 LSN"/>
    <n v="0"/>
    <m/>
    <s v=""/>
    <m/>
    <s v=""/>
    <m/>
    <s v=""/>
    <m/>
    <s v=""/>
    <m/>
    <s v=""/>
    <n v="0"/>
    <n v="0"/>
    <n v="0"/>
    <n v="0"/>
  </r>
  <r>
    <x v="2316"/>
    <s v="bpzhixin3555a"/>
    <s v="Bp Zhixin 3555A"/>
    <n v="0"/>
    <s v="120 LSN"/>
    <n v="0"/>
    <m/>
    <s v=""/>
    <m/>
    <s v=""/>
    <m/>
    <s v=""/>
    <m/>
    <s v=""/>
    <m/>
    <s v=""/>
    <n v="0"/>
    <n v="0"/>
    <n v="0"/>
    <n v="0"/>
  </r>
  <r>
    <x v="2316"/>
    <s v="bpzhixin3567"/>
    <s v="Bp Zhixin 3567"/>
    <n v="0"/>
    <s v="144 LSN"/>
    <n v="0"/>
    <m/>
    <s v=""/>
    <m/>
    <s v=""/>
    <m/>
    <s v=""/>
    <m/>
    <s v=""/>
    <m/>
    <s v=""/>
    <n v="0"/>
    <n v="0"/>
    <n v="0"/>
    <n v="0"/>
  </r>
  <r>
    <x v="2316"/>
    <s v="bpzhuizhuahy1020"/>
    <s v="Bp Zhui Zhua HY 1020"/>
    <n v="0"/>
    <s v="192 LSN"/>
    <n v="0"/>
    <m/>
    <s v=""/>
    <m/>
    <s v=""/>
    <m/>
    <s v=""/>
    <m/>
    <s v=""/>
    <m/>
    <s v=""/>
    <n v="0"/>
    <n v="0"/>
    <n v="0"/>
    <n v="0"/>
  </r>
  <r>
    <x v="2316"/>
    <s v="bpzhxin3112"/>
    <s v="Bp Zhxin 3112"/>
    <n v="0"/>
    <s v="120 LSN"/>
    <n v="0"/>
    <m/>
    <s v=""/>
    <m/>
    <s v=""/>
    <m/>
    <s v=""/>
    <m/>
    <s v=""/>
    <m/>
    <s v=""/>
    <n v="0"/>
    <n v="0"/>
    <n v="0"/>
    <n v="0"/>
  </r>
  <r>
    <x v="2316"/>
    <s v="bpzinzhuaht1020"/>
    <s v="Bp ZinZhua HT 1020"/>
    <n v="0"/>
    <s v="192 LSN"/>
    <n v="0"/>
    <m/>
    <s v=""/>
    <m/>
    <s v=""/>
    <m/>
    <s v=""/>
    <m/>
    <s v=""/>
    <m/>
    <s v=""/>
    <n v="0"/>
    <n v="0"/>
    <n v="0"/>
    <n v="0"/>
  </r>
  <r>
    <x v="2316"/>
    <s v="bpvullpen3096"/>
    <s v="Bp/ Vullpen 3096"/>
    <n v="0"/>
    <s v="20 ls"/>
    <n v="0"/>
    <m/>
    <s v=""/>
    <m/>
    <s v=""/>
    <m/>
    <s v=""/>
    <m/>
    <s v=""/>
    <m/>
    <s v=""/>
    <n v="0"/>
    <n v="0"/>
    <n v="0"/>
    <n v="0"/>
  </r>
  <r>
    <x v="2316"/>
    <s v="btbatikenter"/>
    <s v="BT Batik Enter"/>
    <n v="0"/>
    <s v="10 LSN"/>
    <n v="0"/>
    <m/>
    <s v=""/>
    <m/>
    <s v=""/>
    <m/>
    <s v=""/>
    <m/>
    <s v=""/>
    <m/>
    <s v=""/>
    <n v="0"/>
    <n v="0"/>
    <n v="0"/>
    <n v="0"/>
  </r>
  <r>
    <x v="2316"/>
    <s v="btkembangenter"/>
    <s v="BT Kembang Enter"/>
    <n v="1"/>
    <s v="16 LSN"/>
    <n v="0"/>
    <m/>
    <s v=""/>
    <n v="0"/>
    <n v="-1"/>
    <m/>
    <s v=""/>
    <m/>
    <s v=""/>
    <m/>
    <s v=""/>
    <n v="1"/>
    <n v="0"/>
    <n v="0"/>
    <n v="0"/>
  </r>
  <r>
    <x v="2316"/>
    <s v="btsgastaa6801"/>
    <s v="BTS gasta A6-801"/>
    <n v="0"/>
    <n v="216"/>
    <n v="0"/>
    <m/>
    <s v=""/>
    <m/>
    <s v=""/>
    <m/>
    <s v=""/>
    <m/>
    <s v=""/>
    <m/>
    <s v=""/>
    <n v="0"/>
    <n v="0"/>
    <n v="0"/>
    <n v="0"/>
  </r>
  <r>
    <x v="2316"/>
    <s v="btsnba666a6"/>
    <s v="BTS NB A666/ A6"/>
    <n v="0"/>
    <s v="252 pc"/>
    <n v="0"/>
    <m/>
    <s v=""/>
    <m/>
    <s v=""/>
    <m/>
    <s v=""/>
    <m/>
    <s v=""/>
    <m/>
    <s v=""/>
    <n v="0"/>
    <n v="0"/>
    <n v="0"/>
    <n v="0"/>
  </r>
  <r>
    <x v="2316"/>
    <s v="btsspiral2510056import"/>
    <s v="BTS spiral 25100-56 (import)"/>
    <n v="0"/>
    <m/>
    <n v="0"/>
    <m/>
    <s v=""/>
    <m/>
    <s v=""/>
    <m/>
    <s v=""/>
    <m/>
    <s v=""/>
    <m/>
    <s v=""/>
    <n v="0"/>
    <n v="0"/>
    <n v="0"/>
    <n v="0"/>
  </r>
  <r>
    <x v="2316"/>
    <s v="btsw2a5802882536"/>
    <s v="BTS W2 A5-80 28825-36"/>
    <n v="0"/>
    <n v="160"/>
    <n v="0"/>
    <m/>
    <s v=""/>
    <m/>
    <s v=""/>
    <m/>
    <s v=""/>
    <m/>
    <s v=""/>
    <m/>
    <s v=""/>
    <n v="0"/>
    <n v="0"/>
    <n v="0"/>
    <n v="0"/>
  </r>
  <r>
    <x v="2316"/>
    <s v="btsw2a5802882550"/>
    <s v="BTS W2 A5-80 28825-50"/>
    <n v="0"/>
    <n v="160"/>
    <n v="0"/>
    <m/>
    <s v=""/>
    <m/>
    <s v=""/>
    <m/>
    <s v=""/>
    <m/>
    <s v=""/>
    <m/>
    <s v=""/>
    <n v="0"/>
    <n v="0"/>
    <n v="0"/>
    <n v="0"/>
  </r>
  <r>
    <x v="2316"/>
    <s v="btsw2a5802882565"/>
    <s v="BTS W2 A5-80 28825-65"/>
    <n v="0"/>
    <n v="160"/>
    <n v="0"/>
    <m/>
    <s v=""/>
    <m/>
    <s v=""/>
    <m/>
    <s v=""/>
    <m/>
    <s v=""/>
    <m/>
    <s v=""/>
    <n v="0"/>
    <n v="0"/>
    <n v="0"/>
    <n v="0"/>
  </r>
  <r>
    <x v="2316"/>
    <s v="btsw2a6805010062w"/>
    <s v="BTS W2 A6-80 50100-62W"/>
    <n v="0"/>
    <n v="240"/>
    <n v="0"/>
    <m/>
    <s v=""/>
    <m/>
    <s v=""/>
    <m/>
    <s v=""/>
    <m/>
    <s v=""/>
    <m/>
    <s v=""/>
    <n v="0"/>
    <n v="0"/>
    <n v="0"/>
    <n v="0"/>
  </r>
  <r>
    <x v="2316"/>
    <s v="btsw2a6805010068w"/>
    <s v="BTS W2 A6-80 50100-68W"/>
    <n v="0"/>
    <n v="240"/>
    <n v="0"/>
    <m/>
    <s v=""/>
    <m/>
    <s v=""/>
    <m/>
    <s v=""/>
    <m/>
    <s v=""/>
    <m/>
    <s v=""/>
    <n v="0"/>
    <n v="0"/>
    <n v="0"/>
    <n v="0"/>
  </r>
  <r>
    <x v="2316"/>
    <s v="btsw2a6805010072w"/>
    <s v="BTS W2 A6-80 50100-72W"/>
    <n v="0"/>
    <n v="240"/>
    <n v="0"/>
    <m/>
    <s v=""/>
    <m/>
    <s v=""/>
    <m/>
    <s v=""/>
    <m/>
    <s v=""/>
    <m/>
    <s v=""/>
    <n v="0"/>
    <n v="0"/>
    <n v="0"/>
    <n v="0"/>
  </r>
  <r>
    <x v="2316"/>
    <s v="btswza680tali511015w"/>
    <s v="BTS WZ A6 80/ tali 5110-15w"/>
    <n v="0"/>
    <s v="240 PCS"/>
    <n v="0"/>
    <m/>
    <s v=""/>
    <m/>
    <s v=""/>
    <m/>
    <s v=""/>
    <m/>
    <s v=""/>
    <m/>
    <s v=""/>
    <n v="0"/>
    <n v="0"/>
    <n v="0"/>
    <n v="0"/>
  </r>
  <r>
    <x v="2316"/>
    <s v="btswza6802885019w"/>
    <s v="BTS WZ A6-80 28850-19 W"/>
    <n v="0"/>
    <s v="240 PCS"/>
    <n v="0"/>
    <m/>
    <s v=""/>
    <m/>
    <s v=""/>
    <m/>
    <s v=""/>
    <m/>
    <s v=""/>
    <m/>
    <s v=""/>
    <n v="0"/>
    <n v="0"/>
    <n v="0"/>
    <n v="0"/>
  </r>
  <r>
    <x v="2316"/>
    <s v="btswza6802885041putih"/>
    <s v="BTS WZ A6-80 28850-41 Putih"/>
    <n v="0"/>
    <s v="240 PCS"/>
    <n v="0"/>
    <m/>
    <s v=""/>
    <m/>
    <s v=""/>
    <m/>
    <s v=""/>
    <m/>
    <s v=""/>
    <m/>
    <s v=""/>
    <n v="0"/>
    <n v="0"/>
    <n v="0"/>
    <n v="0"/>
  </r>
  <r>
    <x v="2316"/>
    <s v="btswza6802885051putih"/>
    <s v="BTS WZ A6-80 28850-51 Putih"/>
    <n v="0"/>
    <s v="240 PCS"/>
    <n v="0"/>
    <m/>
    <s v=""/>
    <m/>
    <s v=""/>
    <m/>
    <s v=""/>
    <m/>
    <s v=""/>
    <m/>
    <s v=""/>
    <n v="0"/>
    <n v="0"/>
    <n v="0"/>
    <n v="0"/>
  </r>
  <r>
    <x v="2316"/>
    <s v="btswza6802885064w"/>
    <s v="BTS WZ A6-80 28850-64 W"/>
    <n v="0"/>
    <s v="240 PCS"/>
    <n v="0"/>
    <m/>
    <s v=""/>
    <m/>
    <s v=""/>
    <m/>
    <s v=""/>
    <m/>
    <s v=""/>
    <m/>
    <s v=""/>
    <n v="0"/>
    <n v="0"/>
    <n v="0"/>
    <n v="0"/>
  </r>
  <r>
    <x v="2316"/>
    <s v="btswza6805010043putih"/>
    <s v="BTS WZ A6-80 50100-43 Putih"/>
    <n v="0"/>
    <s v="240 PCS"/>
    <n v="0"/>
    <m/>
    <s v=""/>
    <m/>
    <s v=""/>
    <m/>
    <s v=""/>
    <m/>
    <s v=""/>
    <m/>
    <s v=""/>
    <n v="0"/>
    <n v="0"/>
    <n v="0"/>
    <n v="0"/>
  </r>
  <r>
    <x v="2316"/>
    <s v="btswza6805010058p"/>
    <s v="BTS WZ A6-80 50100-58 P"/>
    <n v="0"/>
    <s v="240 PCS"/>
    <n v="0"/>
    <m/>
    <s v=""/>
    <m/>
    <s v=""/>
    <m/>
    <s v=""/>
    <m/>
    <s v=""/>
    <m/>
    <s v=""/>
    <n v="0"/>
    <n v="0"/>
    <n v="0"/>
    <n v="0"/>
  </r>
  <r>
    <x v="2316"/>
    <s v="btswza6805010068w"/>
    <s v="BTS WZ A6-80 50100-68 W"/>
    <n v="0"/>
    <s v="240 PCS"/>
    <n v="0"/>
    <m/>
    <s v=""/>
    <m/>
    <s v=""/>
    <m/>
    <s v=""/>
    <m/>
    <s v=""/>
    <m/>
    <s v=""/>
    <n v="0"/>
    <n v="0"/>
    <n v="0"/>
    <n v="0"/>
  </r>
  <r>
    <x v="2316"/>
    <s v="carddx61213mbiru"/>
    <s v="Card DX 612 (13M Biru)"/>
    <n v="0"/>
    <s v="1000 pc"/>
    <n v="0"/>
    <m/>
    <s v=""/>
    <m/>
    <s v=""/>
    <m/>
    <s v=""/>
    <m/>
    <s v=""/>
    <m/>
    <s v=""/>
    <n v="0"/>
    <n v="0"/>
    <n v="0"/>
    <n v="0"/>
  </r>
  <r>
    <x v="2316"/>
    <s v="carddy612jos10m"/>
    <s v="Card Dy 612 jos 10M"/>
    <n v="0"/>
    <s v="2000 pc"/>
    <n v="0"/>
    <m/>
    <s v=""/>
    <m/>
    <s v=""/>
    <m/>
    <s v=""/>
    <m/>
    <s v=""/>
    <m/>
    <s v=""/>
    <n v="0"/>
    <n v="0"/>
    <n v="0"/>
    <n v="0"/>
  </r>
  <r>
    <x v="2316"/>
    <s v="carryfiletopla8830hjmerah"/>
    <s v="Carry file Topla 8830 Hj/ Merah"/>
    <n v="0"/>
    <n v="30"/>
    <n v="0"/>
    <m/>
    <s v=""/>
    <m/>
    <s v=""/>
    <m/>
    <s v=""/>
    <m/>
    <s v=""/>
    <m/>
    <s v=""/>
    <n v="0"/>
    <n v="0"/>
    <n v="0"/>
    <n v="0"/>
  </r>
  <r>
    <x v="2316"/>
    <s v="carryfiletopla8830knbr"/>
    <s v="Carry file Topla 8830 Kn/ Br"/>
    <n v="0"/>
    <n v="30"/>
    <n v="0"/>
    <m/>
    <s v=""/>
    <m/>
    <s v=""/>
    <m/>
    <s v=""/>
    <m/>
    <s v=""/>
    <m/>
    <s v=""/>
    <n v="0"/>
    <n v="0"/>
    <n v="0"/>
    <n v="0"/>
  </r>
  <r>
    <x v="2316"/>
    <s v="catairopini110"/>
    <s v="Cat air Opini 110"/>
    <n v="0"/>
    <s v="18 LSN"/>
    <n v="0"/>
    <m/>
    <s v=""/>
    <m/>
    <s v=""/>
    <m/>
    <s v=""/>
    <m/>
    <s v=""/>
    <m/>
    <s v=""/>
    <n v="0"/>
    <n v="0"/>
    <n v="0"/>
    <n v="0"/>
  </r>
  <r>
    <x v="2316"/>
    <s v="celenganbulat310"/>
    <s v="Celengan Bulat 310"/>
    <n v="0"/>
    <n v="72"/>
    <n v="0"/>
    <m/>
    <s v=""/>
    <m/>
    <s v=""/>
    <m/>
    <s v=""/>
    <m/>
    <s v=""/>
    <m/>
    <s v=""/>
    <n v="0"/>
    <n v="0"/>
    <n v="0"/>
    <n v="0"/>
  </r>
  <r>
    <x v="2316"/>
    <s v="celenganl"/>
    <s v="Celengan L"/>
    <n v="1"/>
    <s v="10 LSN"/>
    <n v="0"/>
    <n v="0"/>
    <n v="-1"/>
    <m/>
    <s v=""/>
    <m/>
    <s v=""/>
    <m/>
    <s v=""/>
    <m/>
    <s v=""/>
    <n v="0"/>
    <n v="0"/>
    <n v="0"/>
    <n v="0"/>
  </r>
  <r>
    <x v="2316"/>
    <s v="celenganm"/>
    <s v="Celengan M"/>
    <n v="0"/>
    <s v="16 ls"/>
    <n v="0"/>
    <m/>
    <s v=""/>
    <m/>
    <s v=""/>
    <m/>
    <s v=""/>
    <m/>
    <s v=""/>
    <m/>
    <s v=""/>
    <n v="0"/>
    <n v="0"/>
    <n v="0"/>
    <n v="0"/>
  </r>
  <r>
    <x v="2316"/>
    <s v="celengans"/>
    <s v="Celengan S"/>
    <n v="1"/>
    <s v="16 LSN"/>
    <n v="0"/>
    <n v="0"/>
    <n v="-1"/>
    <m/>
    <s v=""/>
    <m/>
    <s v=""/>
    <m/>
    <s v=""/>
    <m/>
    <s v=""/>
    <n v="0"/>
    <n v="0"/>
    <n v="0"/>
    <n v="0"/>
  </r>
  <r>
    <x v="2316"/>
    <s v="celenganxl"/>
    <s v="Celengan XL"/>
    <n v="0"/>
    <s v="6 LSN"/>
    <n v="0"/>
    <m/>
    <s v=""/>
    <m/>
    <s v=""/>
    <m/>
    <s v=""/>
    <m/>
    <s v=""/>
    <m/>
    <s v=""/>
    <n v="0"/>
    <n v="0"/>
    <n v="0"/>
    <n v="0"/>
  </r>
  <r>
    <x v="2316"/>
    <s v="cipboardkayukotakcandy"/>
    <s v="Cip Board Kayu Kotak Candy"/>
    <n v="0"/>
    <s v="12 LSN"/>
    <n v="0"/>
    <m/>
    <s v=""/>
    <m/>
    <s v=""/>
    <m/>
    <s v=""/>
    <m/>
    <s v=""/>
    <m/>
    <s v=""/>
    <n v="0"/>
    <n v="0"/>
    <n v="0"/>
    <n v="0"/>
  </r>
  <r>
    <x v="2316"/>
    <s v="clearholder20lbgmmerah"/>
    <s v="Clear Holder 20 lb GM merah"/>
    <n v="0"/>
    <s v="144 pc"/>
    <n v="0"/>
    <m/>
    <s v=""/>
    <m/>
    <s v=""/>
    <m/>
    <s v=""/>
    <m/>
    <s v=""/>
    <m/>
    <s v=""/>
    <n v="0"/>
    <n v="0"/>
    <n v="0"/>
    <n v="0"/>
  </r>
  <r>
    <x v="2316"/>
    <s v="clipboard307sworrykecil"/>
    <s v="Clip Board 307 S worry kecil"/>
    <n v="0"/>
    <s v="24 ls"/>
    <n v="0"/>
    <m/>
    <s v=""/>
    <m/>
    <s v=""/>
    <m/>
    <s v=""/>
    <m/>
    <s v=""/>
    <m/>
    <s v=""/>
    <n v="0"/>
    <n v="0"/>
    <n v="0"/>
    <n v="0"/>
  </r>
  <r>
    <x v="2316"/>
    <s v="clipboard6688trkoala"/>
    <s v="Clip Board 6688 TR Koala"/>
    <n v="0"/>
    <s v="12 LSN"/>
    <n v="0"/>
    <m/>
    <s v=""/>
    <m/>
    <s v=""/>
    <m/>
    <s v=""/>
    <m/>
    <s v=""/>
    <m/>
    <s v=""/>
    <n v="0"/>
    <n v="0"/>
    <n v="0"/>
    <n v="0"/>
  </r>
  <r>
    <x v="2316"/>
    <s v="clipboard6688transkoala"/>
    <s v="Clip board 6688 Trans koala"/>
    <n v="0"/>
    <s v="12 ls"/>
    <n v="0"/>
    <m/>
    <s v=""/>
    <m/>
    <s v=""/>
    <m/>
    <s v=""/>
    <m/>
    <s v=""/>
    <m/>
    <s v=""/>
    <n v="0"/>
    <n v="0"/>
    <n v="0"/>
    <n v="0"/>
  </r>
  <r>
    <x v="2316"/>
    <s v="clipboardf4moshi²"/>
    <s v="Clip Board F4 moshi²"/>
    <n v="0"/>
    <s v="12 LSN"/>
    <n v="0"/>
    <m/>
    <s v=""/>
    <m/>
    <s v=""/>
    <m/>
    <s v=""/>
    <m/>
    <s v=""/>
    <m/>
    <s v=""/>
    <n v="0"/>
    <n v="0"/>
    <n v="0"/>
    <n v="0"/>
  </r>
  <r>
    <x v="2316"/>
    <s v="clipboardkayu"/>
    <s v="Clip Board Kayu"/>
    <n v="0"/>
    <s v="12 LSN"/>
    <n v="0"/>
    <m/>
    <s v=""/>
    <m/>
    <s v=""/>
    <m/>
    <s v=""/>
    <m/>
    <s v=""/>
    <m/>
    <s v=""/>
    <n v="0"/>
    <n v="0"/>
    <n v="0"/>
    <n v="0"/>
  </r>
  <r>
    <x v="2316"/>
    <s v="clipboardkayucandy"/>
    <s v="clip board kayu Candy"/>
    <n v="0"/>
    <s v="12 LSN"/>
    <n v="0"/>
    <m/>
    <s v=""/>
    <m/>
    <s v=""/>
    <m/>
    <s v=""/>
    <m/>
    <s v=""/>
    <m/>
    <s v=""/>
    <n v="0"/>
    <n v="0"/>
    <n v="0"/>
    <n v="0"/>
  </r>
  <r>
    <x v="2316"/>
    <s v="clipboardkwalitas"/>
    <s v="Clip Board kwalitas "/>
    <n v="0"/>
    <s v="12 ls"/>
    <n v="0"/>
    <m/>
    <s v=""/>
    <m/>
    <s v=""/>
    <m/>
    <s v=""/>
    <m/>
    <s v=""/>
    <m/>
    <s v=""/>
    <n v="0"/>
    <n v="0"/>
    <n v="0"/>
    <n v="0"/>
  </r>
  <r>
    <x v="2316"/>
    <s v="clipboardmikabatik"/>
    <s v="Clip Board mika batik"/>
    <n v="0"/>
    <s v="120 pc"/>
    <n v="0"/>
    <m/>
    <s v=""/>
    <m/>
    <s v=""/>
    <m/>
    <s v=""/>
    <m/>
    <s v=""/>
    <m/>
    <s v=""/>
    <n v="0"/>
    <n v="0"/>
    <n v="0"/>
    <n v="0"/>
  </r>
  <r>
    <x v="2316"/>
    <s v="clipboardpapangambarb5"/>
    <s v="Clip Board papan gambar B5"/>
    <n v="0"/>
    <s v="16 ls"/>
    <n v="0"/>
    <m/>
    <s v=""/>
    <m/>
    <s v=""/>
    <m/>
    <s v=""/>
    <m/>
    <s v=""/>
    <m/>
    <s v=""/>
    <n v="0"/>
    <n v="0"/>
    <n v="0"/>
    <n v="0"/>
  </r>
  <r>
    <x v="2316"/>
    <s v="clipfiletoplawrnhjhtmb"/>
    <s v="Clip File Topla Wrn Hj/ Ht/ M/ B"/>
    <n v="0"/>
    <s v="216 pc"/>
    <n v="0"/>
    <m/>
    <s v=""/>
    <m/>
    <s v=""/>
    <m/>
    <s v=""/>
    <m/>
    <s v=""/>
    <m/>
    <s v=""/>
    <n v="0"/>
    <n v="0"/>
    <n v="0"/>
    <n v="0"/>
  </r>
  <r>
    <x v="2316"/>
    <s v="coinbankbulatbts"/>
    <s v="Coin bank bulat BTS"/>
    <n v="0"/>
    <s v="72 pc"/>
    <n v="0"/>
    <m/>
    <s v=""/>
    <m/>
    <s v=""/>
    <m/>
    <s v=""/>
    <m/>
    <s v=""/>
    <m/>
    <s v=""/>
    <n v="0"/>
    <n v="0"/>
    <n v="0"/>
    <n v="0"/>
  </r>
  <r>
    <x v="2316"/>
    <s v="coinbankl"/>
    <s v="Coin Bank L"/>
    <n v="0"/>
    <s v="10 LSN"/>
    <n v="0"/>
    <m/>
    <s v=""/>
    <m/>
    <s v=""/>
    <m/>
    <s v=""/>
    <m/>
    <s v=""/>
    <m/>
    <s v=""/>
    <n v="0"/>
    <n v="0"/>
    <n v="0"/>
    <n v="0"/>
  </r>
  <r>
    <x v="2316"/>
    <s v="coinbanksblk"/>
    <s v="Coinbank S (BLK)"/>
    <n v="0"/>
    <s v="16 ls"/>
    <n v="0"/>
    <m/>
    <s v=""/>
    <m/>
    <s v=""/>
    <m/>
    <s v=""/>
    <m/>
    <s v=""/>
    <m/>
    <s v=""/>
    <n v="0"/>
    <n v="0"/>
    <n v="0"/>
    <n v="0"/>
  </r>
  <r>
    <x v="2316"/>
    <s v="crayon12wpdkfancy1011"/>
    <s v="Crayon 12w pdk Fancy 1011"/>
    <n v="0"/>
    <s v="192 pc"/>
    <n v="0"/>
    <m/>
    <s v=""/>
    <m/>
    <s v=""/>
    <m/>
    <s v=""/>
    <m/>
    <s v=""/>
    <m/>
    <s v=""/>
    <n v="0"/>
    <n v="0"/>
    <n v="0"/>
    <n v="0"/>
  </r>
  <r>
    <x v="2316"/>
    <s v="crayon12wsqueezy"/>
    <s v="Crayon 12w Squeezy"/>
    <n v="0"/>
    <s v="144 pc"/>
    <n v="0"/>
    <m/>
    <s v=""/>
    <m/>
    <s v=""/>
    <m/>
    <s v=""/>
    <m/>
    <s v=""/>
    <m/>
    <s v=""/>
    <n v="0"/>
    <n v="0"/>
    <n v="0"/>
    <n v="0"/>
  </r>
  <r>
    <x v="2316"/>
    <s v="crayon12wvanartnew"/>
    <s v="Crayon 12W Van Art new"/>
    <n v="0"/>
    <s v="144 PCS"/>
    <n v="0"/>
    <m/>
    <s v=""/>
    <m/>
    <s v=""/>
    <m/>
    <s v=""/>
    <m/>
    <s v=""/>
    <m/>
    <s v=""/>
    <n v="0"/>
    <n v="0"/>
    <n v="0"/>
    <n v="0"/>
  </r>
  <r>
    <x v="2316"/>
    <s v="crayonputar1012gading"/>
    <s v="Crayon putar 1012 (Gading)"/>
    <n v="0"/>
    <s v="192 PCS"/>
    <n v="0"/>
    <m/>
    <s v=""/>
    <m/>
    <s v=""/>
    <m/>
    <s v=""/>
    <m/>
    <s v=""/>
    <m/>
    <s v=""/>
    <n v="0"/>
    <n v="0"/>
    <n v="0"/>
    <n v="0"/>
  </r>
  <r>
    <x v="2316"/>
    <s v="crayonputarpanjangsq12l1012"/>
    <s v="Crayon Putar Panjang SQ12L (1012)"/>
    <n v="0"/>
    <n v="192"/>
    <n v="0"/>
    <m/>
    <s v=""/>
    <m/>
    <s v=""/>
    <m/>
    <s v=""/>
    <m/>
    <s v=""/>
    <m/>
    <s v=""/>
    <n v="0"/>
    <n v="0"/>
    <n v="0"/>
    <n v="0"/>
  </r>
  <r>
    <x v="2316"/>
    <s v="cuttera18transparangunindo"/>
    <s v="Cutter A-18 Transparan Gunindo"/>
    <n v="0"/>
    <s v="60 LSN"/>
    <n v="0"/>
    <m/>
    <s v=""/>
    <m/>
    <s v=""/>
    <m/>
    <s v=""/>
    <m/>
    <s v=""/>
    <m/>
    <s v=""/>
    <n v="0"/>
    <n v="0"/>
    <n v="0"/>
    <n v="0"/>
  </r>
  <r>
    <x v="2316"/>
    <s v="cuttergolden888b"/>
    <s v="Cutter Golden 888 B"/>
    <n v="0"/>
    <s v="60 LSN"/>
    <n v="0"/>
    <m/>
    <s v=""/>
    <m/>
    <s v=""/>
    <m/>
    <s v=""/>
    <m/>
    <s v=""/>
    <m/>
    <s v=""/>
    <n v="0"/>
    <n v="0"/>
    <n v="0"/>
    <n v="0"/>
  </r>
  <r>
    <x v="2316"/>
    <s v="cuttergunindoa18trans"/>
    <s v="Cutter Gunindo A 18 Trans"/>
    <n v="0"/>
    <s v="60 LSN"/>
    <n v="0"/>
    <m/>
    <s v=""/>
    <m/>
    <s v=""/>
    <m/>
    <s v=""/>
    <m/>
    <s v=""/>
    <m/>
    <s v=""/>
    <n v="0"/>
    <n v="0"/>
    <n v="0"/>
    <n v="0"/>
  </r>
  <r>
    <x v="2316"/>
    <s v="cuttertacob"/>
    <s v="Cutter Taco B"/>
    <n v="0"/>
    <s v="60 ls"/>
    <n v="0"/>
    <m/>
    <s v=""/>
    <m/>
    <s v=""/>
    <m/>
    <s v=""/>
    <m/>
    <s v=""/>
    <m/>
    <s v=""/>
    <n v="0"/>
    <n v="0"/>
    <n v="0"/>
    <n v="0"/>
  </r>
  <r>
    <x v="2316"/>
    <s v="cuttertacokecil78"/>
    <s v="Cutter Taco Kecil 78"/>
    <n v="0"/>
    <s v="120 LSN"/>
    <n v="0"/>
    <m/>
    <s v=""/>
    <m/>
    <s v=""/>
    <m/>
    <s v=""/>
    <m/>
    <s v=""/>
    <m/>
    <s v=""/>
    <n v="0"/>
    <n v="0"/>
    <n v="0"/>
    <n v="0"/>
  </r>
  <r>
    <x v="2316"/>
    <s v="cuttervancou750"/>
    <s v="Cutter Vanco U 750"/>
    <n v="0"/>
    <s v="240 PCS"/>
    <n v="0"/>
    <m/>
    <s v=""/>
    <m/>
    <s v=""/>
    <m/>
    <s v=""/>
    <m/>
    <s v=""/>
    <m/>
    <s v=""/>
    <n v="0"/>
    <n v="0"/>
    <n v="0"/>
    <n v="0"/>
  </r>
  <r>
    <x v="2316"/>
    <s v="deskset9058mt113besi"/>
    <s v="Desk set 9058 (MT 113) Besi"/>
    <n v="0"/>
    <s v="48 PCS"/>
    <n v="0"/>
    <m/>
    <s v=""/>
    <m/>
    <s v=""/>
    <m/>
    <s v=""/>
    <m/>
    <s v=""/>
    <m/>
    <s v=""/>
    <n v="0"/>
    <n v="0"/>
    <n v="0"/>
    <n v="0"/>
  </r>
  <r>
    <x v="2316"/>
    <s v="diaryspiralcoverppa6"/>
    <s v="Diary spiral cover PP A6"/>
    <n v="0"/>
    <s v="720 PCS"/>
    <n v="0"/>
    <m/>
    <s v=""/>
    <m/>
    <s v=""/>
    <m/>
    <s v=""/>
    <m/>
    <s v=""/>
    <m/>
    <s v=""/>
    <n v="0"/>
    <n v="0"/>
    <n v="0"/>
    <n v="0"/>
  </r>
  <r>
    <x v="2316"/>
    <s v="dispenser06881000gj"/>
    <s v="Dispenser 0688/ 1000 G-J"/>
    <n v="0"/>
    <n v="400"/>
    <n v="0"/>
    <m/>
    <s v=""/>
    <m/>
    <s v=""/>
    <m/>
    <s v=""/>
    <m/>
    <s v=""/>
    <m/>
    <s v=""/>
    <n v="0"/>
    <n v="0"/>
    <n v="0"/>
    <n v="0"/>
  </r>
  <r>
    <x v="2316"/>
    <s v="dispenserdtd888889"/>
    <s v="Dispenser DTD 888/ 889"/>
    <n v="0"/>
    <s v="156 pc"/>
    <n v="0"/>
    <m/>
    <s v=""/>
    <m/>
    <s v=""/>
    <m/>
    <s v=""/>
    <m/>
    <s v=""/>
    <m/>
    <s v=""/>
    <n v="0"/>
    <n v="0"/>
    <n v="0"/>
    <n v="0"/>
  </r>
  <r>
    <x v="2316"/>
    <s v="dispensermicrotopm700"/>
    <s v="Dispenser Microtop M 700"/>
    <n v="0"/>
    <s v="60 PCS"/>
    <n v="0"/>
    <m/>
    <s v=""/>
    <m/>
    <s v=""/>
    <m/>
    <s v=""/>
    <m/>
    <s v=""/>
    <m/>
    <s v=""/>
    <n v="0"/>
    <n v="0"/>
    <n v="0"/>
    <n v="0"/>
  </r>
  <r>
    <x v="2316"/>
    <s v="dispensersrm2066faktur"/>
    <s v="Dispenser SRM 2066 (faktur)"/>
    <n v="0"/>
    <s v="24 pc"/>
    <n v="0"/>
    <m/>
    <s v=""/>
    <m/>
    <s v=""/>
    <m/>
    <s v=""/>
    <m/>
    <s v=""/>
    <m/>
    <s v=""/>
    <n v="0"/>
    <n v="0"/>
    <n v="0"/>
    <n v="0"/>
  </r>
  <r>
    <x v="2316"/>
    <s v="dokretdiplomat"/>
    <s v="Dok Ret Diplomat"/>
    <n v="0"/>
    <s v="5 ls"/>
    <n v="0"/>
    <m/>
    <s v=""/>
    <m/>
    <s v=""/>
    <m/>
    <s v=""/>
    <m/>
    <s v=""/>
    <m/>
    <s v=""/>
    <n v="0"/>
    <n v="0"/>
    <n v="0"/>
    <n v="0"/>
  </r>
  <r>
    <x v="2316"/>
    <s v="dokretoptima"/>
    <s v="Dok Ret Optima"/>
    <n v="0"/>
    <s v="5 LSN"/>
    <n v="0"/>
    <m/>
    <s v=""/>
    <m/>
    <s v=""/>
    <m/>
    <s v=""/>
    <m/>
    <s v=""/>
    <m/>
    <s v=""/>
    <n v="0"/>
    <n v="0"/>
    <n v="0"/>
    <n v="0"/>
  </r>
  <r>
    <x v="2316"/>
    <s v="dokumenkeeperhd50"/>
    <s v="Dokumen keeper HD 50"/>
    <n v="0"/>
    <s v="8 ls"/>
    <n v="0"/>
    <m/>
    <s v=""/>
    <m/>
    <s v=""/>
    <m/>
    <s v=""/>
    <m/>
    <s v=""/>
    <m/>
    <s v=""/>
    <n v="0"/>
    <n v="0"/>
    <n v="0"/>
    <n v="0"/>
  </r>
  <r>
    <x v="2316"/>
    <s v="dokumenutn201"/>
    <s v="Dokumen UTN 201"/>
    <n v="0"/>
    <s v="5 ls"/>
    <n v="0"/>
    <m/>
    <s v=""/>
    <m/>
    <s v=""/>
    <m/>
    <s v=""/>
    <m/>
    <s v=""/>
    <m/>
    <s v=""/>
    <n v="0"/>
    <n v="0"/>
    <n v="0"/>
    <n v="0"/>
  </r>
  <r>
    <x v="2316"/>
    <s v="doublefoamkojiko2"/>
    <s v="Double Foam Kojiko 2&quot;"/>
    <n v="0"/>
    <n v="150"/>
    <n v="0"/>
    <m/>
    <s v=""/>
    <m/>
    <s v=""/>
    <m/>
    <s v=""/>
    <m/>
    <s v=""/>
    <m/>
    <s v=""/>
    <n v="0"/>
    <n v="0"/>
    <n v="0"/>
    <n v="0"/>
  </r>
  <r>
    <x v="2316"/>
    <s v="drawingboard216"/>
    <s v="Drawing board 216"/>
    <n v="0"/>
    <s v="8 LSN"/>
    <n v="0"/>
    <m/>
    <s v=""/>
    <m/>
    <s v=""/>
    <m/>
    <s v=""/>
    <m/>
    <s v=""/>
    <m/>
    <s v=""/>
    <n v="0"/>
    <n v="0"/>
    <n v="0"/>
    <n v="0"/>
  </r>
  <r>
    <x v="2316"/>
    <s v="elevatedtraymicrotop603"/>
    <s v="Elevated tray microtop 603"/>
    <n v="0"/>
    <s v="8 pc"/>
    <n v="0"/>
    <m/>
    <s v=""/>
    <m/>
    <s v=""/>
    <m/>
    <s v=""/>
    <m/>
    <s v=""/>
    <m/>
    <s v=""/>
    <n v="0"/>
    <n v="0"/>
    <n v="0"/>
    <n v="0"/>
  </r>
  <r>
    <x v="2316"/>
    <s v="fabriccolourca1309ml"/>
    <s v="Fabric Colour CA 130 (9 ml)"/>
    <n v="0"/>
    <s v="20 pc"/>
    <n v="0"/>
    <m/>
    <s v=""/>
    <m/>
    <s v=""/>
    <m/>
    <s v=""/>
    <m/>
    <s v=""/>
    <m/>
    <s v=""/>
    <n v="0"/>
    <n v="0"/>
    <n v="0"/>
    <n v="0"/>
  </r>
  <r>
    <x v="2316"/>
    <s v="fancysetrs2008+pcmab"/>
    <s v="Fancy Set RS 2008+PCM AB"/>
    <n v="0"/>
    <s v="240 pc"/>
    <n v="0"/>
    <m/>
    <s v=""/>
    <m/>
    <s v=""/>
    <m/>
    <s v=""/>
    <m/>
    <s v=""/>
    <m/>
    <s v=""/>
    <n v="0"/>
    <n v="0"/>
    <n v="0"/>
    <n v="0"/>
  </r>
  <r>
    <x v="2316"/>
    <s v="fancysetrs3000"/>
    <s v="Fancy Set RS 3000"/>
    <n v="0"/>
    <n v="240"/>
    <n v="0"/>
    <m/>
    <s v=""/>
    <m/>
    <s v=""/>
    <m/>
    <s v=""/>
    <m/>
    <s v=""/>
    <m/>
    <s v=""/>
    <n v="0"/>
    <n v="0"/>
    <n v="0"/>
    <n v="0"/>
  </r>
  <r>
    <x v="2316"/>
    <s v="garisan100cmbesitf"/>
    <s v="Garisan 100cm besi TF"/>
    <n v="0"/>
    <s v="10 LSN"/>
    <n v="0"/>
    <m/>
    <s v=""/>
    <m/>
    <s v=""/>
    <m/>
    <s v=""/>
    <m/>
    <s v=""/>
    <m/>
    <s v=""/>
    <n v="0"/>
    <n v="0"/>
    <n v="0"/>
    <n v="0"/>
  </r>
  <r>
    <x v="2316"/>
    <s v="garisan30cmbesi5030yoekerorange"/>
    <s v="Garisan 30cm Besi 5030 yoeker orange"/>
    <n v="0"/>
    <s v="50 ls"/>
    <n v="0"/>
    <m/>
    <s v=""/>
    <m/>
    <s v=""/>
    <m/>
    <s v=""/>
    <m/>
    <s v=""/>
    <m/>
    <s v=""/>
    <n v="0"/>
    <n v="0"/>
    <n v="0"/>
    <n v="0"/>
  </r>
  <r>
    <x v="2316"/>
    <s v="garisan30cmbesigliterhs19069030"/>
    <s v="Garisan 30cm Besi gliter HS 1906 (9030)"/>
    <n v="0"/>
    <s v="720 pcs"/>
    <n v="0"/>
    <m/>
    <s v=""/>
    <m/>
    <s v=""/>
    <m/>
    <s v=""/>
    <m/>
    <s v=""/>
    <m/>
    <s v=""/>
    <n v="0"/>
    <n v="0"/>
    <n v="0"/>
    <n v="0"/>
  </r>
  <r>
    <x v="2316"/>
    <s v="garisan30cmbesitf"/>
    <s v="Garisan 30cm besi TF"/>
    <n v="0"/>
    <s v="50 ls"/>
    <n v="0"/>
    <m/>
    <s v=""/>
    <m/>
    <s v=""/>
    <m/>
    <s v=""/>
    <m/>
    <s v=""/>
    <m/>
    <s v=""/>
    <n v="0"/>
    <n v="0"/>
    <n v="0"/>
    <n v="0"/>
  </r>
  <r>
    <x v="2316"/>
    <s v="garisan30cmbt"/>
    <s v="Garisan 30cm BT"/>
    <n v="0"/>
    <s v="100 LSN"/>
    <n v="0"/>
    <m/>
    <s v=""/>
    <m/>
    <s v=""/>
    <m/>
    <s v=""/>
    <m/>
    <s v=""/>
    <m/>
    <s v=""/>
    <n v="0"/>
    <n v="0"/>
    <n v="0"/>
    <n v="0"/>
  </r>
  <r>
    <x v="2316"/>
    <s v="garisan30cmkayagi3127b"/>
    <s v="Garisan 30cm Kayagi 3127 B"/>
    <n v="0"/>
    <s v="80 LSN"/>
    <n v="0"/>
    <m/>
    <s v=""/>
    <m/>
    <s v=""/>
    <m/>
    <s v=""/>
    <m/>
    <s v=""/>
    <m/>
    <s v=""/>
    <n v="0"/>
    <n v="0"/>
    <n v="0"/>
    <n v="0"/>
  </r>
  <r>
    <x v="2316"/>
    <s v="garisan30cmkayagi3139"/>
    <s v="Garisan 30cm Kayagi 3139"/>
    <n v="0"/>
    <s v="80 LSN"/>
    <n v="0"/>
    <m/>
    <s v=""/>
    <m/>
    <s v=""/>
    <m/>
    <s v=""/>
    <m/>
    <s v=""/>
    <m/>
    <s v=""/>
    <n v="0"/>
    <n v="0"/>
    <n v="0"/>
    <n v="0"/>
  </r>
  <r>
    <x v="2316"/>
    <s v="garisan30cmkayagi3140"/>
    <s v="Garisan 30cm kayagi 3140"/>
    <n v="0"/>
    <s v="80 LSN"/>
    <n v="0"/>
    <m/>
    <s v=""/>
    <m/>
    <s v=""/>
    <m/>
    <s v=""/>
    <m/>
    <s v=""/>
    <m/>
    <s v=""/>
    <n v="0"/>
    <n v="0"/>
    <n v="0"/>
    <n v="0"/>
  </r>
  <r>
    <x v="2316"/>
    <s v="garisan30cmkayagi3141"/>
    <s v="Garisan 30cm Kayagi 3141"/>
    <n v="0"/>
    <s v="80 LSN"/>
    <n v="0"/>
    <m/>
    <s v=""/>
    <m/>
    <s v=""/>
    <m/>
    <s v=""/>
    <m/>
    <s v=""/>
    <m/>
    <s v=""/>
    <n v="0"/>
    <n v="0"/>
    <n v="0"/>
    <n v="0"/>
  </r>
  <r>
    <x v="2316"/>
    <s v="garisan30cmlenturfancy0030"/>
    <s v="Garisan 30cm lentur Fancy 0030"/>
    <n v="0"/>
    <s v="72 ls"/>
    <n v="0"/>
    <m/>
    <s v=""/>
    <m/>
    <s v=""/>
    <m/>
    <s v=""/>
    <m/>
    <s v=""/>
    <m/>
    <s v=""/>
    <n v="0"/>
    <n v="0"/>
    <n v="0"/>
    <n v="0"/>
  </r>
  <r>
    <x v="2316"/>
    <s v="garisan30cmlenturfancy0031"/>
    <s v="Garisan 30cm lentur Fancy 0031"/>
    <n v="0"/>
    <s v="72 ls"/>
    <n v="0"/>
    <m/>
    <s v=""/>
    <m/>
    <s v=""/>
    <m/>
    <s v=""/>
    <m/>
    <s v=""/>
    <m/>
    <s v=""/>
    <n v="0"/>
    <n v="0"/>
    <n v="0"/>
    <n v="0"/>
  </r>
  <r>
    <x v="2316"/>
    <s v="garisan30cmlipatn000840"/>
    <s v="Garisan 30cm lipat N 0008 (40)"/>
    <n v="0"/>
    <s v="40 box"/>
    <n v="0"/>
    <m/>
    <s v=""/>
    <m/>
    <s v=""/>
    <m/>
    <s v=""/>
    <m/>
    <s v=""/>
    <m/>
    <s v=""/>
    <n v="0"/>
    <n v="0"/>
    <n v="0"/>
    <n v="0"/>
  </r>
  <r>
    <x v="2316"/>
    <s v="garisanbesi100yoeker70100"/>
    <s v="Garisan Besi 100 Yoeker (70100)"/>
    <n v="0"/>
    <s v="10 LSN"/>
    <n v="0"/>
    <m/>
    <s v=""/>
    <m/>
    <s v=""/>
    <m/>
    <s v=""/>
    <m/>
    <s v=""/>
    <m/>
    <s v=""/>
    <n v="0"/>
    <n v="0"/>
    <n v="0"/>
    <n v="0"/>
  </r>
  <r>
    <x v="2316"/>
    <s v="garisanbt15cm"/>
    <s v="Garisan BT 15cm"/>
    <n v="0"/>
    <s v="200 LSN"/>
    <n v="0"/>
    <m/>
    <s v=""/>
    <m/>
    <s v=""/>
    <m/>
    <s v=""/>
    <m/>
    <s v=""/>
    <m/>
    <s v=""/>
    <n v="0"/>
    <n v="0"/>
    <n v="0"/>
    <n v="0"/>
  </r>
  <r>
    <x v="2316"/>
    <s v="garisanbt180'12cm"/>
    <s v="Garisan BT 180'/ 12cm"/>
    <n v="0"/>
    <s v="80 LSN"/>
    <n v="0"/>
    <m/>
    <s v=""/>
    <m/>
    <s v=""/>
    <m/>
    <s v=""/>
    <m/>
    <s v=""/>
    <m/>
    <s v=""/>
    <n v="0"/>
    <n v="0"/>
    <n v="0"/>
    <n v="0"/>
  </r>
  <r>
    <x v="2316"/>
    <s v="garisanbt30cm"/>
    <s v="Garisan BT 30cm"/>
    <n v="0"/>
    <s v="100 LSN"/>
    <n v="0"/>
    <m/>
    <s v=""/>
    <m/>
    <s v=""/>
    <m/>
    <s v=""/>
    <m/>
    <s v=""/>
    <m/>
    <s v=""/>
    <n v="0"/>
    <n v="0"/>
    <n v="0"/>
    <n v="0"/>
  </r>
  <r>
    <x v="2316"/>
    <s v="garisanbtno15δ"/>
    <s v="Garisan BT no 15 Δ"/>
    <n v="0"/>
    <s v="3 ls"/>
    <n v="0"/>
    <m/>
    <s v=""/>
    <m/>
    <s v=""/>
    <m/>
    <s v=""/>
    <m/>
    <s v=""/>
    <m/>
    <s v=""/>
    <n v="0"/>
    <n v="0"/>
    <n v="0"/>
    <n v="0"/>
  </r>
  <r>
    <x v="2316"/>
    <s v="garisanbtno.10"/>
    <s v="Garisan BT no.10"/>
    <n v="0"/>
    <s v="16 LSN"/>
    <n v="0"/>
    <m/>
    <s v=""/>
    <m/>
    <s v=""/>
    <m/>
    <s v=""/>
    <m/>
    <s v=""/>
    <m/>
    <s v=""/>
    <n v="0"/>
    <n v="0"/>
    <n v="0"/>
    <n v="0"/>
  </r>
  <r>
    <x v="2316"/>
    <s v="garisanbtno.12"/>
    <s v="garisan bt no.12"/>
    <n v="0"/>
    <s v="16 LSN"/>
    <n v="0"/>
    <m/>
    <s v=""/>
    <m/>
    <s v=""/>
    <m/>
    <s v=""/>
    <m/>
    <s v=""/>
    <m/>
    <s v=""/>
    <n v="0"/>
    <n v="0"/>
    <n v="0"/>
    <n v="0"/>
  </r>
  <r>
    <x v="2316"/>
    <s v="garisanbtno.8"/>
    <s v="Garisan BT no.8"/>
    <n v="0"/>
    <s v="16 LSN"/>
    <n v="0"/>
    <m/>
    <s v=""/>
    <m/>
    <s v=""/>
    <m/>
    <s v=""/>
    <m/>
    <s v=""/>
    <m/>
    <s v=""/>
    <n v="0"/>
    <n v="0"/>
    <n v="0"/>
    <n v="0"/>
  </r>
  <r>
    <x v="2316"/>
    <s v="garisanbusur18010cm"/>
    <s v="Garisan Busur 180/ 10cm"/>
    <n v="0"/>
    <s v="80 LSN"/>
    <n v="0"/>
    <m/>
    <s v=""/>
    <m/>
    <s v=""/>
    <m/>
    <s v=""/>
    <m/>
    <s v=""/>
    <m/>
    <s v=""/>
    <n v="0"/>
    <n v="0"/>
    <n v="0"/>
    <n v="0"/>
  </r>
  <r>
    <x v="2316"/>
    <s v="garisanhkxm7010"/>
    <s v="Garisan Hk XM 7010"/>
    <n v="0"/>
    <s v="1080 pc"/>
    <n v="0"/>
    <m/>
    <s v=""/>
    <m/>
    <s v=""/>
    <m/>
    <s v=""/>
    <m/>
    <s v=""/>
    <m/>
    <s v=""/>
    <n v="0"/>
    <n v="0"/>
    <n v="0"/>
    <n v="0"/>
  </r>
  <r>
    <x v="2316"/>
    <s v="garisankayagi30cm3127"/>
    <s v="Garisan Kayagi 30cm 3127"/>
    <n v="0"/>
    <s v="80 LSN"/>
    <n v="0"/>
    <m/>
    <s v=""/>
    <m/>
    <s v=""/>
    <m/>
    <s v=""/>
    <m/>
    <s v=""/>
    <m/>
    <s v=""/>
    <n v="0"/>
    <n v="0"/>
    <n v="0"/>
    <n v="0"/>
  </r>
  <r>
    <x v="2316"/>
    <s v="garisankayagi30cm3136"/>
    <s v="Garisan Kayagi 30cm 3136"/>
    <n v="0"/>
    <s v="80 LSN"/>
    <n v="0"/>
    <m/>
    <s v=""/>
    <m/>
    <s v=""/>
    <m/>
    <s v=""/>
    <m/>
    <s v=""/>
    <m/>
    <s v=""/>
    <n v="0"/>
    <n v="0"/>
    <n v="0"/>
    <n v="0"/>
  </r>
  <r>
    <x v="2316"/>
    <s v="garisankayagi30cm3139"/>
    <s v="Garisan Kayagi 30cm 3139"/>
    <n v="0"/>
    <s v="80 LSN"/>
    <n v="0"/>
    <m/>
    <s v=""/>
    <m/>
    <s v=""/>
    <m/>
    <s v=""/>
    <m/>
    <s v=""/>
    <m/>
    <s v=""/>
    <n v="0"/>
    <n v="0"/>
    <n v="0"/>
    <n v="0"/>
  </r>
  <r>
    <x v="2316"/>
    <s v="garisankayagi30cm3151"/>
    <s v="Garisan Kayagi 30cm 3151"/>
    <n v="0"/>
    <s v="80 LSN"/>
    <n v="0"/>
    <m/>
    <s v=""/>
    <m/>
    <s v=""/>
    <m/>
    <s v=""/>
    <m/>
    <s v=""/>
    <m/>
    <s v=""/>
    <n v="0"/>
    <n v="0"/>
    <n v="0"/>
    <n v="0"/>
  </r>
  <r>
    <x v="2316"/>
    <s v="garisankayagi30cmky3131"/>
    <s v="Garisan Kayagi 30cm KY 3131"/>
    <n v="0"/>
    <s v="80 LSN"/>
    <n v="0"/>
    <m/>
    <s v=""/>
    <m/>
    <s v=""/>
    <m/>
    <s v=""/>
    <m/>
    <s v=""/>
    <m/>
    <s v=""/>
    <n v="0"/>
    <n v="0"/>
    <n v="0"/>
    <n v="0"/>
  </r>
  <r>
    <x v="2316"/>
    <s v="garisankayu1meter"/>
    <s v="Garisan Kayu 1 meter"/>
    <n v="0"/>
    <s v="100 PCS"/>
    <n v="0"/>
    <m/>
    <s v=""/>
    <m/>
    <s v=""/>
    <m/>
    <s v=""/>
    <m/>
    <s v=""/>
    <m/>
    <s v=""/>
    <n v="0"/>
    <n v="0"/>
    <n v="0"/>
    <n v="0"/>
  </r>
  <r>
    <x v="2316"/>
    <s v="garisansablon290"/>
    <s v="Garisan sablon 290"/>
    <n v="0"/>
    <s v="30 ls"/>
    <n v="0"/>
    <m/>
    <s v=""/>
    <m/>
    <s v=""/>
    <m/>
    <s v=""/>
    <m/>
    <s v=""/>
    <m/>
    <s v=""/>
    <n v="0"/>
    <n v="0"/>
    <n v="0"/>
    <n v="0"/>
  </r>
  <r>
    <x v="2316"/>
    <s v="garisansablon430"/>
    <s v="Garisan sablon 430"/>
    <n v="0"/>
    <s v="20 s"/>
    <n v="0"/>
    <m/>
    <s v=""/>
    <m/>
    <s v=""/>
    <m/>
    <s v=""/>
    <m/>
    <s v=""/>
    <m/>
    <s v=""/>
    <n v="0"/>
    <n v="0"/>
    <n v="0"/>
    <n v="0"/>
  </r>
  <r>
    <x v="2316"/>
    <s v="garisanset1206bc61860"/>
    <s v="Garisan set 1206 (BC 618)(60)"/>
    <n v="0"/>
    <s v="960 pc"/>
    <n v="0"/>
    <m/>
    <s v=""/>
    <m/>
    <s v=""/>
    <m/>
    <s v=""/>
    <m/>
    <s v=""/>
    <m/>
    <s v=""/>
    <n v="0"/>
    <n v="0"/>
    <n v="0"/>
    <n v="0"/>
  </r>
  <r>
    <x v="2316"/>
    <s v="garisansetb.013b.01950"/>
    <s v="Garisan Set B.013/ B.019 (50)"/>
    <n v="0"/>
    <s v="16 BOX"/>
    <n v="0"/>
    <m/>
    <s v=""/>
    <m/>
    <s v=""/>
    <m/>
    <s v=""/>
    <m/>
    <s v=""/>
    <m/>
    <s v=""/>
    <n v="0"/>
    <n v="0"/>
    <n v="0"/>
    <n v="0"/>
  </r>
  <r>
    <x v="2316"/>
    <s v="garisansetpayu8905"/>
    <s v="Garisan set Payu 8905"/>
    <n v="0"/>
    <s v="16 BOX"/>
    <n v="0"/>
    <m/>
    <s v=""/>
    <m/>
    <s v=""/>
    <m/>
    <s v=""/>
    <m/>
    <s v=""/>
    <m/>
    <s v=""/>
    <n v="0"/>
    <n v="0"/>
    <n v="0"/>
    <n v="0"/>
  </r>
  <r>
    <x v="2316"/>
    <s v="garisansetpayu98109811"/>
    <s v="Garisan set Payu 9810/ 9811"/>
    <n v="0"/>
    <s v="16 BOX"/>
    <n v="0"/>
    <m/>
    <s v=""/>
    <m/>
    <s v=""/>
    <m/>
    <s v=""/>
    <m/>
    <s v=""/>
    <m/>
    <s v=""/>
    <n v="0"/>
    <n v="0"/>
    <n v="0"/>
    <n v="0"/>
  </r>
  <r>
    <x v="2316"/>
    <s v="garisansetpayu9812"/>
    <s v="Garisan set Payu 9812"/>
    <n v="0"/>
    <s v="16 BOX"/>
    <n v="0"/>
    <m/>
    <s v=""/>
    <m/>
    <s v=""/>
    <m/>
    <s v=""/>
    <m/>
    <s v=""/>
    <m/>
    <s v=""/>
    <n v="0"/>
    <n v="0"/>
    <n v="0"/>
    <n v="0"/>
  </r>
  <r>
    <x v="2316"/>
    <s v="garisansetpayups89010240"/>
    <s v="Garisan set Payu PS 8901 / 02 (40)"/>
    <n v="0"/>
    <s v="16 BOX"/>
    <n v="0"/>
    <m/>
    <s v=""/>
    <m/>
    <s v=""/>
    <m/>
    <s v=""/>
    <m/>
    <s v=""/>
    <m/>
    <s v=""/>
    <n v="0"/>
    <n v="0"/>
    <n v="0"/>
    <n v="0"/>
  </r>
  <r>
    <x v="2316"/>
    <s v="garisansetpayups890304"/>
    <s v="Garisan set Payu PS 8903/ 04"/>
    <n v="0"/>
    <s v="16 BOX"/>
    <n v="0"/>
    <m/>
    <s v=""/>
    <m/>
    <s v=""/>
    <m/>
    <s v=""/>
    <m/>
    <s v=""/>
    <m/>
    <s v=""/>
    <n v="0"/>
    <n v="0"/>
    <n v="0"/>
    <n v="0"/>
  </r>
  <r>
    <x v="2316"/>
    <s v="garisantf1190busur180b"/>
    <s v="Garisan TF 1190 Busur 180 B"/>
    <n v="0"/>
    <s v="200 LSN"/>
    <n v="0"/>
    <m/>
    <s v=""/>
    <m/>
    <s v=""/>
    <m/>
    <s v=""/>
    <m/>
    <s v=""/>
    <m/>
    <s v=""/>
    <n v="0"/>
    <n v="0"/>
    <n v="0"/>
    <n v="0"/>
  </r>
  <r>
    <x v="2316"/>
    <s v="garisantf1191busur360k"/>
    <s v="Garisan TF 1191 Busur 360 K"/>
    <n v="0"/>
    <s v="48 LSN"/>
    <n v="0"/>
    <m/>
    <s v=""/>
    <m/>
    <s v=""/>
    <m/>
    <s v=""/>
    <m/>
    <s v=""/>
    <m/>
    <s v=""/>
    <n v="0"/>
    <n v="0"/>
    <n v="0"/>
    <n v="0"/>
  </r>
  <r>
    <x v="2316"/>
    <s v="garisantf1192busur360b"/>
    <s v="Garisan TF 1192 Busur 360 B"/>
    <n v="0"/>
    <s v="40 LSN"/>
    <n v="0"/>
    <m/>
    <s v=""/>
    <m/>
    <s v=""/>
    <m/>
    <s v=""/>
    <m/>
    <s v=""/>
    <m/>
    <s v=""/>
    <n v="0"/>
    <n v="0"/>
    <n v="0"/>
    <n v="0"/>
  </r>
  <r>
    <x v="2316"/>
    <s v="garisanδno.10kojiko"/>
    <s v="Garisan Δ no.10 Kojiko"/>
    <n v="0"/>
    <s v="16 LSN"/>
    <n v="0"/>
    <m/>
    <s v=""/>
    <m/>
    <s v=""/>
    <m/>
    <s v=""/>
    <m/>
    <s v=""/>
    <m/>
    <s v=""/>
    <n v="0"/>
    <n v="0"/>
    <n v="0"/>
    <n v="0"/>
  </r>
  <r>
    <x v="2316"/>
    <s v="garisanδno.12kojiko"/>
    <s v="Garisan Δ no.12 Kojiko "/>
    <n v="1"/>
    <s v="16 LSN"/>
    <n v="0"/>
    <m/>
    <s v=""/>
    <n v="0"/>
    <n v="-1"/>
    <m/>
    <s v=""/>
    <m/>
    <s v=""/>
    <m/>
    <s v=""/>
    <n v="1"/>
    <n v="0"/>
    <n v="0"/>
    <n v="0"/>
  </r>
  <r>
    <x v="2316"/>
    <s v="garisanδno.8kojiko"/>
    <s v="Garisan Δ no.8 Kojiko"/>
    <n v="0"/>
    <s v="24 LSN"/>
    <n v="0"/>
    <m/>
    <s v=""/>
    <m/>
    <s v=""/>
    <m/>
    <s v=""/>
    <m/>
    <s v=""/>
    <m/>
    <s v=""/>
    <n v="0"/>
    <n v="0"/>
    <n v="0"/>
    <n v="0"/>
  </r>
  <r>
    <x v="2316"/>
    <s v="guntingbbl4401set3"/>
    <s v="Gunting BBL 4401/ set 3"/>
    <n v="0"/>
    <m/>
    <n v="0"/>
    <m/>
    <s v=""/>
    <m/>
    <s v=""/>
    <m/>
    <s v=""/>
    <m/>
    <s v=""/>
    <m/>
    <s v=""/>
    <n v="0"/>
    <n v="0"/>
    <n v="0"/>
    <n v="0"/>
  </r>
  <r>
    <x v="2316"/>
    <s v="guntingfmcoklat"/>
    <s v="Gunting FM Coklat"/>
    <n v="0"/>
    <s v="30 LSN"/>
    <n v="0"/>
    <m/>
    <s v=""/>
    <m/>
    <s v=""/>
    <m/>
    <s v=""/>
    <m/>
    <s v=""/>
    <m/>
    <s v=""/>
    <n v="0"/>
    <n v="0"/>
    <n v="0"/>
    <n v="0"/>
  </r>
  <r>
    <x v="2316"/>
    <s v="guntinggunindoflcoklat"/>
    <s v="Gunting Gunindo FL Coklat"/>
    <n v="0"/>
    <s v="20 LSN"/>
    <n v="0"/>
    <m/>
    <s v=""/>
    <m/>
    <s v=""/>
    <m/>
    <s v=""/>
    <m/>
    <s v=""/>
    <m/>
    <s v=""/>
    <n v="0"/>
    <n v="0"/>
    <n v="0"/>
    <n v="0"/>
  </r>
  <r>
    <x v="2316"/>
    <s v="guntinggunindofmcoklat"/>
    <s v="Gunting Gunindo FM Coklat"/>
    <n v="0"/>
    <s v="20 LSN"/>
    <n v="0"/>
    <m/>
    <s v=""/>
    <m/>
    <s v=""/>
    <m/>
    <s v=""/>
    <m/>
    <s v=""/>
    <m/>
    <s v=""/>
    <n v="0"/>
    <n v="0"/>
    <n v="0"/>
    <n v="0"/>
  </r>
  <r>
    <x v="2316"/>
    <s v="guntinggunindooll"/>
    <s v="Gunting Gunindo OLL"/>
    <n v="0"/>
    <s v="30 LSN"/>
    <n v="0"/>
    <n v="3"/>
    <n v="3"/>
    <n v="0"/>
    <n v="-3"/>
    <m/>
    <s v=""/>
    <m/>
    <s v=""/>
    <m/>
    <s v=""/>
    <n v="3"/>
    <n v="0"/>
    <n v="0"/>
    <n v="0"/>
  </r>
  <r>
    <x v="2316"/>
    <s v="guntinggunindoomm"/>
    <s v="Gunting Gunindo OMM"/>
    <n v="0"/>
    <s v="60 LSN"/>
    <n v="0"/>
    <m/>
    <s v=""/>
    <m/>
    <s v=""/>
    <m/>
    <s v=""/>
    <m/>
    <s v=""/>
    <m/>
    <s v=""/>
    <n v="0"/>
    <n v="0"/>
    <n v="0"/>
    <n v="0"/>
  </r>
  <r>
    <x v="2316"/>
    <s v="guntinglipatm"/>
    <s v="Gunting lipat M"/>
    <n v="0"/>
    <s v="100 ls"/>
    <n v="0"/>
    <m/>
    <s v=""/>
    <m/>
    <s v=""/>
    <m/>
    <s v=""/>
    <m/>
    <s v=""/>
    <m/>
    <s v=""/>
    <n v="0"/>
    <n v="0"/>
    <n v="0"/>
    <n v="0"/>
  </r>
  <r>
    <x v="2316"/>
    <s v="guntingsplcoklat"/>
    <s v="Gunting SPL Coklat"/>
    <n v="0"/>
    <s v="30 LSN"/>
    <n v="0"/>
    <m/>
    <s v=""/>
    <m/>
    <s v=""/>
    <m/>
    <s v=""/>
    <m/>
    <s v=""/>
    <m/>
    <s v=""/>
    <n v="0"/>
    <n v="0"/>
    <n v="0"/>
    <n v="0"/>
  </r>
  <r>
    <x v="2316"/>
    <s v="guntingspmmix"/>
    <s v="Gunting SPM mix"/>
    <n v="0"/>
    <s v="60 ls"/>
    <n v="0"/>
    <m/>
    <s v=""/>
    <m/>
    <s v=""/>
    <m/>
    <s v=""/>
    <m/>
    <s v=""/>
    <m/>
    <s v=""/>
    <n v="0"/>
    <n v="0"/>
    <n v="0"/>
    <n v="0"/>
  </r>
  <r>
    <x v="2316"/>
    <s v="guntingtrendmm"/>
    <s v="Gunting Trend MM"/>
    <n v="0"/>
    <s v="60 ls"/>
    <n v="0"/>
    <m/>
    <s v=""/>
    <m/>
    <s v=""/>
    <m/>
    <s v=""/>
    <m/>
    <s v=""/>
    <m/>
    <s v=""/>
    <n v="0"/>
    <n v="0"/>
    <n v="0"/>
    <n v="0"/>
  </r>
  <r>
    <x v="2316"/>
    <s v="guntingtrendxl"/>
    <s v="Gunting Trend XL "/>
    <n v="0"/>
    <s v="40 ls"/>
    <n v="0"/>
    <m/>
    <s v=""/>
    <m/>
    <s v=""/>
    <m/>
    <s v=""/>
    <m/>
    <s v=""/>
    <m/>
    <s v=""/>
    <n v="0"/>
    <n v="0"/>
    <n v="0"/>
    <n v="0"/>
  </r>
  <r>
    <x v="2316"/>
    <s v="idcardb4gading"/>
    <s v="ID Card B4 (GADING)"/>
    <n v="3"/>
    <s v="3500 pc"/>
    <n v="0"/>
    <m/>
    <s v=""/>
    <n v="0"/>
    <n v="-3"/>
    <m/>
    <s v=""/>
    <m/>
    <s v=""/>
    <m/>
    <s v=""/>
    <n v="3"/>
    <n v="0"/>
    <n v="0"/>
    <n v="0"/>
  </r>
  <r>
    <x v="2316"/>
    <s v="idcardtalicantolb"/>
    <s v="Id card Tali cantol B"/>
    <n v="0"/>
    <n v="500"/>
    <n v="0"/>
    <m/>
    <s v=""/>
    <m/>
    <s v=""/>
    <m/>
    <s v=""/>
    <m/>
    <s v=""/>
    <m/>
    <s v=""/>
    <n v="0"/>
    <n v="0"/>
    <n v="0"/>
    <n v="0"/>
  </r>
  <r>
    <x v="2316"/>
    <s v="idcardtalicantolht"/>
    <s v="Id card Tali Cantol Ht"/>
    <n v="0"/>
    <n v="500"/>
    <n v="0"/>
    <m/>
    <s v=""/>
    <m/>
    <s v=""/>
    <m/>
    <s v=""/>
    <m/>
    <s v=""/>
    <m/>
    <s v=""/>
    <n v="0"/>
    <n v="0"/>
    <n v="0"/>
    <n v="0"/>
  </r>
  <r>
    <x v="2316"/>
    <s v="idcardtalipeonyhtsbs"/>
    <s v="ID Card Tali Peony Ht (SBS)"/>
    <n v="0"/>
    <n v="5000"/>
    <n v="0"/>
    <m/>
    <s v=""/>
    <m/>
    <s v=""/>
    <m/>
    <s v=""/>
    <m/>
    <s v=""/>
    <m/>
    <s v=""/>
    <n v="0"/>
    <n v="0"/>
    <n v="0"/>
    <n v="0"/>
  </r>
  <r>
    <x v="2316"/>
    <s v="isibensiazc201"/>
    <s v="Isi Bensia ZC 201"/>
    <n v="0"/>
    <s v="1800 pc"/>
    <n v="0"/>
    <m/>
    <s v=""/>
    <m/>
    <s v=""/>
    <m/>
    <s v=""/>
    <m/>
    <s v=""/>
    <m/>
    <s v=""/>
    <n v="0"/>
    <n v="0"/>
    <n v="0"/>
    <n v="0"/>
  </r>
  <r>
    <x v="2316"/>
    <s v="isigel1.0tc308ht"/>
    <s v="Isi gel 1.0 TC 308 ht"/>
    <n v="0"/>
    <s v="80 PAK"/>
    <n v="0"/>
    <m/>
    <s v=""/>
    <m/>
    <s v=""/>
    <m/>
    <s v=""/>
    <m/>
    <s v=""/>
    <m/>
    <s v=""/>
    <n v="0"/>
    <n v="0"/>
    <n v="0"/>
    <n v="0"/>
  </r>
  <r>
    <x v="2316"/>
    <s v="isigel2020hijablove"/>
    <s v="Isi Gel 2020 Hijab Love"/>
    <n v="0"/>
    <m/>
    <n v="0"/>
    <m/>
    <s v=""/>
    <m/>
    <s v=""/>
    <m/>
    <s v=""/>
    <m/>
    <s v=""/>
    <m/>
    <s v=""/>
    <n v="0"/>
    <n v="0"/>
    <n v="0"/>
    <n v="0"/>
  </r>
  <r>
    <x v="2316"/>
    <s v="isigel501ht"/>
    <s v="Isi gel 501 Ht"/>
    <n v="0"/>
    <s v="96 LSN"/>
    <n v="0"/>
    <m/>
    <s v=""/>
    <m/>
    <s v=""/>
    <m/>
    <s v=""/>
    <m/>
    <s v=""/>
    <m/>
    <s v=""/>
    <n v="0"/>
    <n v="0"/>
    <n v="0"/>
    <n v="0"/>
  </r>
  <r>
    <x v="2316"/>
    <s v="isigelfancyvtro2013"/>
    <s v="Isi Gel Fancy Vtro 2013"/>
    <n v="0"/>
    <n v="240"/>
    <n v="0"/>
    <m/>
    <s v=""/>
    <m/>
    <s v=""/>
    <m/>
    <s v=""/>
    <m/>
    <s v=""/>
    <m/>
    <s v=""/>
    <n v="0"/>
    <n v="0"/>
    <n v="0"/>
    <n v="0"/>
  </r>
  <r>
    <x v="2316"/>
    <s v="isigelfancyvtro2015"/>
    <s v="Isi Gel Fancy Vtro 2015"/>
    <n v="0"/>
    <n v="240"/>
    <n v="0"/>
    <m/>
    <s v=""/>
    <m/>
    <s v=""/>
    <m/>
    <s v=""/>
    <m/>
    <s v=""/>
    <m/>
    <s v=""/>
    <n v="0"/>
    <n v="0"/>
    <n v="0"/>
    <n v="0"/>
  </r>
  <r>
    <x v="2316"/>
    <s v="isigelfancyvtro2018"/>
    <s v="Isi Gel Fancy Vtro 2018"/>
    <n v="0"/>
    <n v="240"/>
    <n v="0"/>
    <m/>
    <s v=""/>
    <m/>
    <s v=""/>
    <m/>
    <s v=""/>
    <m/>
    <s v=""/>
    <m/>
    <s v=""/>
    <n v="0"/>
    <n v="0"/>
    <n v="0"/>
    <n v="0"/>
  </r>
  <r>
    <x v="2316"/>
    <s v="isigelfancyvtroisi20dos4seri"/>
    <s v="Isi gel Fancy Vtro isi 20 dos 4 seri"/>
    <n v="0"/>
    <s v="240 DOS"/>
    <n v="0"/>
    <m/>
    <s v=""/>
    <m/>
    <s v=""/>
    <m/>
    <s v=""/>
    <m/>
    <s v=""/>
    <m/>
    <s v=""/>
    <n v="0"/>
    <n v="0"/>
    <n v="0"/>
    <n v="0"/>
  </r>
  <r>
    <x v="2316"/>
    <s v="isigeltg308b"/>
    <s v="Isi gel TG 308 B"/>
    <n v="0"/>
    <s v="80 PAK"/>
    <n v="0"/>
    <m/>
    <s v=""/>
    <m/>
    <s v=""/>
    <m/>
    <s v=""/>
    <m/>
    <s v=""/>
    <m/>
    <s v=""/>
    <n v="0"/>
    <n v="0"/>
    <n v="0"/>
    <n v="0"/>
  </r>
  <r>
    <x v="2316"/>
    <s v="isigelvtro2016220151"/>
    <s v="Isi gel Vtro 2016 (2)/ 2015 (1)"/>
    <n v="0"/>
    <n v="240"/>
    <n v="0"/>
    <m/>
    <s v=""/>
    <m/>
    <s v=""/>
    <m/>
    <s v=""/>
    <m/>
    <s v=""/>
    <m/>
    <s v=""/>
    <n v="0"/>
    <n v="0"/>
    <n v="0"/>
    <n v="0"/>
  </r>
  <r>
    <x v="2316"/>
    <s v="isigw369"/>
    <s v="Isi GW 369"/>
    <n v="0"/>
    <s v="50 DOS"/>
    <n v="0"/>
    <m/>
    <s v=""/>
    <m/>
    <s v=""/>
    <m/>
    <s v=""/>
    <m/>
    <s v=""/>
    <m/>
    <s v=""/>
    <n v="0"/>
    <n v="0"/>
    <n v="0"/>
    <n v="0"/>
  </r>
  <r>
    <x v="2316"/>
    <s v="isigwno.10"/>
    <s v="Isi GW no.10"/>
    <n v="0"/>
    <n v="100"/>
    <n v="0"/>
    <m/>
    <s v=""/>
    <m/>
    <s v=""/>
    <m/>
    <s v=""/>
    <m/>
    <s v=""/>
    <m/>
    <s v=""/>
    <n v="0"/>
    <n v="0"/>
    <n v="0"/>
    <n v="0"/>
  </r>
  <r>
    <x v="2316"/>
    <s v="isigwno.10faktur"/>
    <s v="Isi GW No.10 (faktur)"/>
    <n v="16"/>
    <n v="100"/>
    <n v="0"/>
    <n v="0"/>
    <n v="-16"/>
    <m/>
    <s v=""/>
    <m/>
    <s v=""/>
    <m/>
    <s v=""/>
    <m/>
    <s v=""/>
    <n v="0"/>
    <n v="0"/>
    <n v="0"/>
    <n v="0"/>
  </r>
  <r>
    <x v="2316"/>
    <s v="isigwno.10faktur"/>
    <s v="Isi GW no.10 Faktur"/>
    <n v="0"/>
    <s v="100 DOZ"/>
    <n v="0"/>
    <m/>
    <s v=""/>
    <m/>
    <s v=""/>
    <m/>
    <s v=""/>
    <m/>
    <s v=""/>
    <m/>
    <s v=""/>
    <n v="0"/>
    <n v="0"/>
    <n v="0"/>
    <n v="0"/>
  </r>
  <r>
    <x v="2316"/>
    <s v="isigwno.369faktur"/>
    <s v="Isi GW no.369 (faktur)"/>
    <n v="2"/>
    <n v="50"/>
    <n v="0"/>
    <n v="0"/>
    <n v="-2"/>
    <m/>
    <s v=""/>
    <m/>
    <s v=""/>
    <m/>
    <s v=""/>
    <m/>
    <s v=""/>
    <n v="0"/>
    <n v="0"/>
    <n v="0"/>
    <n v="0"/>
  </r>
  <r>
    <x v="2316"/>
    <s v="isirefillcardcyrfibensia"/>
    <s v="Isi Refill card CY RFI Bensia"/>
    <n v="0"/>
    <s v="864 PCS"/>
    <n v="0"/>
    <m/>
    <s v=""/>
    <m/>
    <s v=""/>
    <m/>
    <s v=""/>
    <m/>
    <s v=""/>
    <m/>
    <s v=""/>
    <n v="0"/>
    <n v="0"/>
    <n v="0"/>
    <n v="0"/>
  </r>
  <r>
    <x v="2316"/>
    <s v="isolasitape1.5x3mfancy"/>
    <s v="Isolasi Tape 1.5 x 3m Fancy"/>
    <n v="0"/>
    <n v="200"/>
    <n v="0"/>
    <m/>
    <s v=""/>
    <m/>
    <s v=""/>
    <m/>
    <s v=""/>
    <m/>
    <s v=""/>
    <m/>
    <s v=""/>
    <n v="0"/>
    <n v="0"/>
    <n v="0"/>
    <n v="0"/>
  </r>
  <r>
    <x v="2316"/>
    <s v="isolasitapec12hologram"/>
    <s v="Isolasi tape C (1,2) Hologram"/>
    <n v="0"/>
    <n v="200"/>
    <n v="0"/>
    <m/>
    <s v=""/>
    <m/>
    <s v=""/>
    <m/>
    <s v=""/>
    <m/>
    <s v=""/>
    <m/>
    <s v=""/>
    <n v="0"/>
    <n v="0"/>
    <n v="0"/>
    <n v="0"/>
  </r>
  <r>
    <x v="2316"/>
    <s v="jangkabesidbc4001"/>
    <s v="Jangka besi DBC 4001"/>
    <n v="0"/>
    <s v="24 LSN"/>
    <n v="0"/>
    <m/>
    <s v=""/>
    <m/>
    <s v=""/>
    <m/>
    <s v=""/>
    <m/>
    <s v=""/>
    <m/>
    <s v=""/>
    <n v="0"/>
    <n v="0"/>
    <n v="0"/>
    <n v="0"/>
  </r>
  <r>
    <x v="2316"/>
    <s v="jangkagm8186"/>
    <s v="Jangka GM 8186"/>
    <n v="1"/>
    <s v="48 ls"/>
    <n v="0"/>
    <m/>
    <s v=""/>
    <n v="0"/>
    <n v="-1"/>
    <m/>
    <s v=""/>
    <m/>
    <s v=""/>
    <m/>
    <s v=""/>
    <n v="1"/>
    <n v="0"/>
    <n v="0"/>
    <n v="0"/>
  </r>
  <r>
    <x v="2316"/>
    <s v="jangkav90"/>
    <s v="Jangka V90"/>
    <n v="3"/>
    <s v="24 ls"/>
    <n v="0"/>
    <n v="0"/>
    <n v="-3"/>
    <m/>
    <s v=""/>
    <m/>
    <s v=""/>
    <m/>
    <s v=""/>
    <m/>
    <s v=""/>
    <n v="0"/>
    <n v="0"/>
    <n v="0"/>
    <n v="0"/>
  </r>
  <r>
    <x v="2316"/>
    <s v="jarumjahit902"/>
    <s v="Jarum jahit 902"/>
    <n v="0"/>
    <s v="60 box"/>
    <n v="0"/>
    <m/>
    <s v=""/>
    <m/>
    <s v=""/>
    <m/>
    <s v=""/>
    <m/>
    <s v=""/>
    <m/>
    <s v=""/>
    <n v="0"/>
    <n v="0"/>
    <n v="0"/>
    <n v="0"/>
  </r>
  <r>
    <x v="2316"/>
    <s v="klipatfluorescent12x12"/>
    <s v="K lipat Fluorescent 12x12"/>
    <n v="0"/>
    <n v="1200"/>
    <n v="0"/>
    <m/>
    <s v=""/>
    <m/>
    <s v=""/>
    <m/>
    <s v=""/>
    <m/>
    <s v=""/>
    <m/>
    <s v=""/>
    <n v="0"/>
    <n v="0"/>
    <n v="0"/>
    <n v="0"/>
  </r>
  <r>
    <x v="2316"/>
    <s v="klipatfluorescent14x14"/>
    <s v="K lipat Fluorescent 14x14"/>
    <n v="0"/>
    <n v="900"/>
    <n v="0"/>
    <m/>
    <s v=""/>
    <m/>
    <s v=""/>
    <m/>
    <s v=""/>
    <m/>
    <s v=""/>
    <m/>
    <s v=""/>
    <n v="0"/>
    <n v="0"/>
    <n v="0"/>
    <n v="0"/>
  </r>
  <r>
    <x v="2316"/>
    <s v="klipatfluorescent16x16"/>
    <s v="K lipat Fluorescent 16x16"/>
    <n v="0"/>
    <n v="750"/>
    <n v="0"/>
    <m/>
    <s v=""/>
    <m/>
    <s v=""/>
    <m/>
    <s v=""/>
    <m/>
    <s v=""/>
    <m/>
    <s v=""/>
    <n v="0"/>
    <n v="0"/>
    <n v="0"/>
    <n v="0"/>
  </r>
  <r>
    <x v="2316"/>
    <s v="klipatfluorescent20x20"/>
    <s v="K lipat Fluorescent 20x20"/>
    <n v="0"/>
    <n v="500"/>
    <n v="0"/>
    <m/>
    <s v=""/>
    <m/>
    <s v=""/>
    <m/>
    <s v=""/>
    <m/>
    <s v=""/>
    <m/>
    <s v=""/>
    <n v="0"/>
    <n v="0"/>
    <n v="0"/>
    <n v="0"/>
  </r>
  <r>
    <x v="2316"/>
    <s v="kacapembesartfbiasa60"/>
    <s v="Kaca Pembesar TF Biasa 60"/>
    <n v="0"/>
    <s v="20 LSN"/>
    <n v="0"/>
    <m/>
    <s v=""/>
    <m/>
    <s v=""/>
    <m/>
    <s v=""/>
    <m/>
    <s v=""/>
    <m/>
    <s v=""/>
    <n v="0"/>
    <n v="0"/>
    <n v="0"/>
    <n v="0"/>
  </r>
  <r>
    <x v="2316"/>
    <s v="kantongopp18x36"/>
    <s v="Kantong OPP 18x36"/>
    <n v="0"/>
    <s v="700 PAK"/>
    <n v="0"/>
    <m/>
    <s v=""/>
    <m/>
    <s v=""/>
    <m/>
    <s v=""/>
    <m/>
    <s v=""/>
    <m/>
    <s v=""/>
    <n v="0"/>
    <n v="0"/>
    <n v="0"/>
    <n v="0"/>
  </r>
  <r>
    <x v="2316"/>
    <s v="kantongopp20x40"/>
    <s v="Kantong Opp 20x40"/>
    <n v="0"/>
    <n v="700"/>
    <n v="0"/>
    <m/>
    <s v=""/>
    <m/>
    <s v=""/>
    <m/>
    <s v=""/>
    <m/>
    <s v=""/>
    <m/>
    <s v=""/>
    <n v="0"/>
    <n v="0"/>
    <n v="0"/>
    <n v="0"/>
  </r>
  <r>
    <x v="2316"/>
    <s v="kantongopp25x50"/>
    <s v="Kantong Opp 25x50"/>
    <n v="0"/>
    <s v="560 pc"/>
    <n v="0"/>
    <m/>
    <s v=""/>
    <m/>
    <s v=""/>
    <m/>
    <s v=""/>
    <m/>
    <s v=""/>
    <m/>
    <s v=""/>
    <n v="0"/>
    <n v="0"/>
    <n v="0"/>
    <n v="0"/>
  </r>
  <r>
    <x v="2316"/>
    <s v="karetbbebeksawah"/>
    <s v="Karet B Bebek Sawah"/>
    <n v="0"/>
    <s v="125 pak"/>
    <n v="0"/>
    <m/>
    <s v=""/>
    <m/>
    <s v=""/>
    <m/>
    <s v=""/>
    <m/>
    <s v=""/>
    <m/>
    <s v=""/>
    <n v="0"/>
    <n v="0"/>
    <n v="0"/>
    <n v="0"/>
  </r>
  <r>
    <x v="2316"/>
    <s v="karetcantikk"/>
    <s v="Karet Cantik K"/>
    <n v="0"/>
    <n v="500"/>
    <n v="0"/>
    <m/>
    <s v=""/>
    <m/>
    <s v=""/>
    <m/>
    <s v=""/>
    <m/>
    <s v=""/>
    <m/>
    <s v=""/>
    <n v="0"/>
    <n v="0"/>
    <n v="0"/>
    <n v="0"/>
  </r>
  <r>
    <x v="2316"/>
    <s v="karetpentilanugrahmandala"/>
    <s v="Karet Pentil (Anugrah Mandala)"/>
    <n v="0"/>
    <s v="20 PAK"/>
    <n v="0"/>
    <m/>
    <s v=""/>
    <m/>
    <s v=""/>
    <m/>
    <s v=""/>
    <m/>
    <s v=""/>
    <m/>
    <s v=""/>
    <n v="0"/>
    <n v="0"/>
    <n v="0"/>
    <n v="0"/>
  </r>
  <r>
    <x v="2316"/>
    <s v="karetpentil12kg"/>
    <s v="Karet Pentil 1/2 KG"/>
    <n v="0"/>
    <s v="20 PK"/>
    <n v="0"/>
    <m/>
    <s v=""/>
    <m/>
    <s v=""/>
    <m/>
    <s v=""/>
    <m/>
    <s v=""/>
    <m/>
    <s v=""/>
    <n v="0"/>
    <n v="0"/>
    <n v="0"/>
    <n v="0"/>
  </r>
  <r>
    <x v="2316"/>
    <s v="karetpentilk"/>
    <s v="Karet pentil K"/>
    <n v="0"/>
    <s v="500 pak"/>
    <n v="0"/>
    <m/>
    <s v=""/>
    <m/>
    <s v=""/>
    <m/>
    <s v=""/>
    <m/>
    <s v=""/>
    <m/>
    <s v=""/>
    <n v="0"/>
    <n v="0"/>
    <n v="0"/>
    <n v="0"/>
  </r>
  <r>
    <x v="2316"/>
    <s v="karetputihamandala"/>
    <s v="Karet putih (A Mandala)"/>
    <n v="0"/>
    <s v="20 PAK"/>
    <n v="0"/>
    <m/>
    <s v=""/>
    <m/>
    <s v=""/>
    <m/>
    <s v=""/>
    <m/>
    <s v=""/>
    <m/>
    <s v=""/>
    <n v="0"/>
    <n v="0"/>
    <n v="0"/>
    <n v="0"/>
  </r>
  <r>
    <x v="2316"/>
    <s v="kartustockkwartop"/>
    <s v="Kartu stock Kwarto P"/>
    <n v="0"/>
    <s v="20 PAK"/>
    <n v="0"/>
    <m/>
    <s v=""/>
    <m/>
    <s v=""/>
    <m/>
    <s v=""/>
    <m/>
    <s v=""/>
    <m/>
    <s v=""/>
    <n v="0"/>
    <n v="0"/>
    <n v="0"/>
    <n v="0"/>
  </r>
  <r>
    <x v="2316"/>
    <s v="kartuundangananakalpindo"/>
    <s v="Kartu Undangan anak alpindo"/>
    <n v="0"/>
    <s v="4000 pc"/>
    <n v="0"/>
    <m/>
    <s v=""/>
    <m/>
    <s v=""/>
    <m/>
    <s v=""/>
    <m/>
    <s v=""/>
    <m/>
    <s v=""/>
    <n v="0"/>
    <n v="0"/>
    <n v="0"/>
    <n v="0"/>
  </r>
  <r>
    <x v="2316"/>
    <s v="kartuundangananakdeluxe"/>
    <s v="Kartu Undangan anak Deluxe"/>
    <n v="0"/>
    <s v="2000 pk"/>
    <n v="0"/>
    <m/>
    <s v=""/>
    <m/>
    <s v=""/>
    <m/>
    <s v=""/>
    <m/>
    <s v=""/>
    <m/>
    <s v=""/>
    <n v="0"/>
    <n v="0"/>
    <n v="0"/>
    <n v="0"/>
  </r>
  <r>
    <x v="2316"/>
    <s v="kertascrepekoalamix"/>
    <s v="Kertas crepe Koala Mix"/>
    <n v="0"/>
    <n v="270"/>
    <n v="0"/>
    <m/>
    <s v=""/>
    <m/>
    <s v=""/>
    <m/>
    <s v=""/>
    <m/>
    <s v=""/>
    <m/>
    <s v=""/>
    <n v="0"/>
    <n v="0"/>
    <n v="0"/>
    <n v="0"/>
  </r>
  <r>
    <x v="2316"/>
    <s v="kertaskrepmp"/>
    <s v="Kertas Krep m/p"/>
    <n v="0"/>
    <n v="240"/>
    <n v="0"/>
    <m/>
    <s v=""/>
    <m/>
    <s v=""/>
    <m/>
    <s v=""/>
    <m/>
    <s v=""/>
    <m/>
    <s v=""/>
    <n v="0"/>
    <n v="0"/>
    <n v="0"/>
    <n v="0"/>
  </r>
  <r>
    <x v="2316"/>
    <s v="kertaskrepmixkoala"/>
    <s v="Kertas Krep mix koala"/>
    <n v="0"/>
    <n v="270"/>
    <n v="0"/>
    <m/>
    <s v=""/>
    <m/>
    <s v=""/>
    <m/>
    <s v=""/>
    <m/>
    <s v=""/>
    <m/>
    <s v=""/>
    <n v="0"/>
    <n v="0"/>
    <n v="0"/>
    <n v="0"/>
  </r>
  <r>
    <x v="2316"/>
    <s v="kertaslipatfluorescent16x16"/>
    <s v="Kertas lipat Fluorescent 16 x 16"/>
    <n v="0"/>
    <n v="750"/>
    <n v="0"/>
    <m/>
    <s v=""/>
    <m/>
    <s v=""/>
    <m/>
    <s v=""/>
    <m/>
    <s v=""/>
    <m/>
    <s v=""/>
    <n v="0"/>
    <n v="0"/>
    <n v="0"/>
    <n v="0"/>
  </r>
  <r>
    <x v="2316"/>
    <s v="kuasenter9291"/>
    <s v="Kuas enter 929-1"/>
    <n v="0"/>
    <s v="200 ls"/>
    <n v="0"/>
    <m/>
    <s v=""/>
    <m/>
    <s v=""/>
    <m/>
    <s v=""/>
    <m/>
    <s v=""/>
    <m/>
    <s v=""/>
    <n v="0"/>
    <n v="0"/>
    <n v="0"/>
    <n v="0"/>
  </r>
  <r>
    <x v="2316"/>
    <s v="kuasenter9292"/>
    <s v="Kuas enter 929-2"/>
    <n v="0"/>
    <s v="200 ls"/>
    <n v="0"/>
    <m/>
    <s v=""/>
    <m/>
    <s v=""/>
    <m/>
    <s v=""/>
    <m/>
    <s v=""/>
    <m/>
    <s v=""/>
    <n v="0"/>
    <n v="0"/>
    <n v="0"/>
    <n v="0"/>
  </r>
  <r>
    <x v="2316"/>
    <s v="kuaspagodano12511"/>
    <s v="Kuas Pagoda no 1 (251-1)"/>
    <n v="1"/>
    <s v="25 gr"/>
    <n v="0"/>
    <m/>
    <s v=""/>
    <n v="0"/>
    <n v="-1"/>
    <m/>
    <s v=""/>
    <m/>
    <s v=""/>
    <m/>
    <s v=""/>
    <n v="1"/>
    <n v="0"/>
    <n v="0"/>
    <n v="0"/>
  </r>
  <r>
    <x v="2316"/>
    <s v="lleafa5100lbrkoalamtkstrimin"/>
    <s v="L Leaf A5 100 LBR Koala MTK Strimin"/>
    <n v="0"/>
    <n v="60"/>
    <n v="0"/>
    <m/>
    <s v=""/>
    <m/>
    <s v=""/>
    <m/>
    <s v=""/>
    <m/>
    <s v=""/>
    <m/>
    <s v=""/>
    <n v="0"/>
    <n v="0"/>
    <n v="0"/>
    <n v="0"/>
  </r>
  <r>
    <x v="2316"/>
    <s v="lleafa5100mtkkotakb"/>
    <s v="L Leaf A5 100 MTK Kotak B"/>
    <n v="0"/>
    <n v="150"/>
    <n v="0"/>
    <m/>
    <s v=""/>
    <m/>
    <s v=""/>
    <m/>
    <s v=""/>
    <m/>
    <s v=""/>
    <m/>
    <s v=""/>
    <n v="0"/>
    <n v="0"/>
    <n v="0"/>
    <n v="0"/>
  </r>
  <r>
    <x v="2316"/>
    <s v="lleafa5100rainbowpolos"/>
    <s v="L Leaf A5 100 Rainbow polos"/>
    <n v="0"/>
    <s v="160 pc"/>
    <n v="0"/>
    <m/>
    <s v=""/>
    <m/>
    <s v=""/>
    <m/>
    <s v=""/>
    <m/>
    <s v=""/>
    <m/>
    <s v=""/>
    <n v="0"/>
    <n v="0"/>
    <n v="0"/>
    <n v="0"/>
  </r>
  <r>
    <x v="2316"/>
    <s v="lleafa550mtkkotakb"/>
    <s v="L Leaf A5 50 MTK kotak b"/>
    <n v="0"/>
    <n v="300"/>
    <n v="0"/>
    <m/>
    <s v=""/>
    <m/>
    <s v=""/>
    <m/>
    <s v=""/>
    <m/>
    <s v=""/>
    <m/>
    <s v=""/>
    <n v="0"/>
    <n v="0"/>
    <n v="0"/>
    <n v="0"/>
  </r>
  <r>
    <x v="2316"/>
    <s v="lleafa550rainbowgaris"/>
    <s v="L Leaf A5 50 rainbow garis"/>
    <n v="0"/>
    <n v="200"/>
    <n v="0"/>
    <m/>
    <s v=""/>
    <m/>
    <s v=""/>
    <m/>
    <s v=""/>
    <m/>
    <s v=""/>
    <m/>
    <s v=""/>
    <n v="0"/>
    <n v="0"/>
    <n v="0"/>
    <n v="0"/>
  </r>
  <r>
    <x v="2316"/>
    <s v="lcdtab"/>
    <s v="LCD Tab"/>
    <n v="0"/>
    <s v="100 PCS"/>
    <n v="0"/>
    <m/>
    <s v=""/>
    <m/>
    <s v=""/>
    <m/>
    <s v=""/>
    <m/>
    <s v=""/>
    <m/>
    <s v=""/>
    <n v="0"/>
    <n v="0"/>
    <n v="0"/>
    <n v="0"/>
  </r>
  <r>
    <x v="2316"/>
    <s v="lem7x29womy"/>
    <s v="Lem 7x29 WOMY"/>
    <n v="0"/>
    <s v="25 PAK"/>
    <n v="0"/>
    <m/>
    <s v=""/>
    <m/>
    <s v=""/>
    <m/>
    <s v=""/>
    <m/>
    <s v=""/>
    <m/>
    <s v=""/>
    <n v="0"/>
    <n v="0"/>
    <n v="0"/>
    <n v="0"/>
  </r>
  <r>
    <x v="2316"/>
    <s v="lemcairb.glue22mlmini"/>
    <s v="Lem cair B.glue 22ml mini"/>
    <n v="0"/>
    <s v="60 ls"/>
    <n v="0"/>
    <m/>
    <s v=""/>
    <m/>
    <s v=""/>
    <m/>
    <s v=""/>
    <m/>
    <s v=""/>
    <m/>
    <s v=""/>
    <n v="0"/>
    <n v="0"/>
    <n v="0"/>
    <n v="0"/>
  </r>
  <r>
    <x v="2316"/>
    <s v="lemtebakbmsputih"/>
    <s v="Lem Tebak B MS Putih "/>
    <n v="0"/>
    <s v="25 PAK"/>
    <n v="0"/>
    <m/>
    <s v=""/>
    <m/>
    <s v=""/>
    <m/>
    <s v=""/>
    <m/>
    <s v=""/>
    <m/>
    <s v=""/>
    <n v="0"/>
    <n v="0"/>
    <n v="0"/>
    <n v="0"/>
  </r>
  <r>
    <x v="2316"/>
    <s v="lettertray2susunlt002besijos"/>
    <s v="Letter Tray 2 susun LT 002 Besi jos"/>
    <n v="0"/>
    <s v="18 pc"/>
    <n v="0"/>
    <m/>
    <s v=""/>
    <m/>
    <s v=""/>
    <m/>
    <s v=""/>
    <m/>
    <s v=""/>
    <m/>
    <s v=""/>
    <n v="0"/>
    <n v="0"/>
    <n v="0"/>
    <n v="0"/>
  </r>
  <r>
    <x v="2316"/>
    <s v="lettertraybesi3susun2003"/>
    <s v="Letter tray besi 3 susun (2003)"/>
    <n v="0"/>
    <s v="12 PCS"/>
    <n v="0"/>
    <m/>
    <s v=""/>
    <m/>
    <s v=""/>
    <m/>
    <s v=""/>
    <m/>
    <s v=""/>
    <m/>
    <s v=""/>
    <n v="0"/>
    <n v="0"/>
    <n v="0"/>
    <n v="0"/>
  </r>
  <r>
    <x v="2316"/>
    <s v="lettertraybesi4susunlt004jos"/>
    <s v="Letter Tray Besi 4 susun LT 004 jos"/>
    <n v="0"/>
    <s v="12 pc"/>
    <n v="0"/>
    <m/>
    <s v=""/>
    <m/>
    <s v=""/>
    <m/>
    <s v=""/>
    <m/>
    <s v=""/>
    <m/>
    <s v=""/>
    <n v="0"/>
    <n v="0"/>
    <n v="0"/>
    <n v="0"/>
  </r>
  <r>
    <x v="2316"/>
    <s v="lettertraybesimicrotop1184"/>
    <s v="Letter Tray Besi Microtop 118 - 4"/>
    <n v="0"/>
    <s v="12 PCS"/>
    <n v="0"/>
    <m/>
    <s v=""/>
    <m/>
    <s v=""/>
    <m/>
    <s v=""/>
    <m/>
    <s v=""/>
    <m/>
    <s v=""/>
    <n v="0"/>
    <n v="0"/>
    <n v="0"/>
    <n v="0"/>
  </r>
  <r>
    <x v="2316"/>
    <s v="lettertraybesimicrotop2susun"/>
    <s v="Letter Tray Besi Microtop 2 susun"/>
    <n v="0"/>
    <s v="12 PCS"/>
    <n v="0"/>
    <m/>
    <s v=""/>
    <m/>
    <s v=""/>
    <m/>
    <s v=""/>
    <m/>
    <s v=""/>
    <m/>
    <s v=""/>
    <n v="0"/>
    <n v="0"/>
    <n v="0"/>
    <n v="0"/>
  </r>
  <r>
    <x v="2316"/>
    <s v="lettertraysusun42004besi"/>
    <s v="Letter Tray susun 4 (2004) Besi"/>
    <n v="0"/>
    <s v="12 pc"/>
    <n v="0"/>
    <m/>
    <s v=""/>
    <m/>
    <s v=""/>
    <m/>
    <s v=""/>
    <m/>
    <s v=""/>
    <m/>
    <s v=""/>
    <n v="0"/>
    <n v="0"/>
    <n v="0"/>
    <n v="0"/>
  </r>
  <r>
    <x v="2316"/>
    <s v="looseleafb550rainbowgaris"/>
    <s v="Loose leaf B550 rainbow garis"/>
    <n v="0"/>
    <n v="200"/>
    <n v="0"/>
    <m/>
    <s v=""/>
    <m/>
    <s v=""/>
    <m/>
    <s v=""/>
    <m/>
    <s v=""/>
    <m/>
    <s v=""/>
    <n v="0"/>
    <n v="0"/>
    <n v="0"/>
    <n v="0"/>
  </r>
  <r>
    <x v="2316"/>
    <s v="magicboard105house"/>
    <s v="Magic Board 105 House"/>
    <n v="0"/>
    <s v="96 pc"/>
    <n v="0"/>
    <m/>
    <s v=""/>
    <m/>
    <s v=""/>
    <m/>
    <s v=""/>
    <m/>
    <s v=""/>
    <m/>
    <s v=""/>
    <n v="0"/>
    <n v="0"/>
    <n v="0"/>
    <n v="0"/>
  </r>
  <r>
    <x v="2316"/>
    <s v="magicboard106dolphin"/>
    <s v="Magic Board 106 Dolphin"/>
    <n v="0"/>
    <n v="96"/>
    <n v="0"/>
    <m/>
    <s v=""/>
    <m/>
    <s v=""/>
    <m/>
    <s v=""/>
    <m/>
    <s v=""/>
    <m/>
    <s v=""/>
    <n v="0"/>
    <n v="0"/>
    <n v="0"/>
    <n v="0"/>
  </r>
  <r>
    <x v="2316"/>
    <s v="magicboard108"/>
    <s v="Magic Board 108"/>
    <n v="0"/>
    <s v="96 pc"/>
    <n v="0"/>
    <m/>
    <s v=""/>
    <m/>
    <s v=""/>
    <m/>
    <s v=""/>
    <m/>
    <s v=""/>
    <m/>
    <s v=""/>
    <n v="0"/>
    <n v="0"/>
    <n v="0"/>
    <n v="0"/>
  </r>
  <r>
    <x v="2316"/>
    <s v="magicboard9811"/>
    <s v="Magic board 9811"/>
    <n v="0"/>
    <s v="144 PCS"/>
    <n v="0"/>
    <m/>
    <s v=""/>
    <m/>
    <s v=""/>
    <m/>
    <s v=""/>
    <m/>
    <s v=""/>
    <m/>
    <s v=""/>
    <n v="0"/>
    <n v="0"/>
    <n v="0"/>
    <n v="0"/>
  </r>
  <r>
    <x v="2316"/>
    <s v="magicboardtk2001"/>
    <s v="Magic board TK 2001"/>
    <n v="0"/>
    <s v="72 PCS"/>
    <n v="0"/>
    <m/>
    <s v=""/>
    <m/>
    <s v=""/>
    <m/>
    <s v=""/>
    <m/>
    <s v=""/>
    <m/>
    <s v=""/>
    <n v="0"/>
    <n v="0"/>
    <n v="0"/>
    <n v="0"/>
  </r>
  <r>
    <x v="2316"/>
    <s v="magicboardtk2002"/>
    <s v="Magic board TK 2002"/>
    <n v="0"/>
    <s v="96 PCS"/>
    <n v="0"/>
    <m/>
    <s v=""/>
    <m/>
    <s v=""/>
    <m/>
    <s v=""/>
    <m/>
    <s v=""/>
    <m/>
    <s v=""/>
    <n v="0"/>
    <n v="0"/>
    <n v="0"/>
    <n v="0"/>
  </r>
  <r>
    <x v="2316"/>
    <s v="magicboardtk207"/>
    <s v="Magic board TK 207"/>
    <n v="0"/>
    <s v="144 PCS"/>
    <n v="0"/>
    <m/>
    <s v=""/>
    <m/>
    <s v=""/>
    <m/>
    <s v=""/>
    <m/>
    <s v=""/>
    <m/>
    <s v=""/>
    <n v="0"/>
    <n v="0"/>
    <n v="0"/>
    <n v="0"/>
  </r>
  <r>
    <x v="2316"/>
    <s v="magicboardtk606"/>
    <s v="Magic board TK 606"/>
    <n v="1"/>
    <s v="72 PCS"/>
    <n v="0"/>
    <n v="0"/>
    <n v="-1"/>
    <m/>
    <s v=""/>
    <m/>
    <s v=""/>
    <m/>
    <s v=""/>
    <m/>
    <s v=""/>
    <n v="0"/>
    <n v="0"/>
    <n v="0"/>
    <n v="0"/>
  </r>
  <r>
    <x v="2316"/>
    <s v="magicboardtk701"/>
    <s v="Magic board TK 701"/>
    <n v="0"/>
    <s v="72 PCS"/>
    <n v="0"/>
    <m/>
    <s v=""/>
    <m/>
    <s v=""/>
    <m/>
    <s v=""/>
    <m/>
    <s v=""/>
    <m/>
    <s v=""/>
    <n v="0"/>
    <n v="0"/>
    <n v="0"/>
    <n v="0"/>
  </r>
  <r>
    <x v="2316"/>
    <s v="magicboardtk806"/>
    <s v="Magic board TK 806"/>
    <n v="0"/>
    <s v="144 PCS"/>
    <n v="0"/>
    <m/>
    <s v=""/>
    <m/>
    <s v=""/>
    <m/>
    <s v=""/>
    <m/>
    <s v=""/>
    <m/>
    <s v=""/>
    <n v="0"/>
    <n v="0"/>
    <n v="0"/>
    <n v="0"/>
  </r>
  <r>
    <x v="2316"/>
    <s v="magicboardtk808"/>
    <s v="Magic board TK 808"/>
    <n v="0"/>
    <s v="72 PCS"/>
    <n v="0"/>
    <m/>
    <s v=""/>
    <m/>
    <s v=""/>
    <m/>
    <s v=""/>
    <m/>
    <s v=""/>
    <m/>
    <s v=""/>
    <n v="0"/>
    <n v="0"/>
    <n v="0"/>
    <n v="0"/>
  </r>
  <r>
    <x v="2316"/>
    <s v="magicboardtk901"/>
    <s v="Magic board TK 901"/>
    <n v="0"/>
    <s v="144 PCS"/>
    <n v="0"/>
    <m/>
    <s v=""/>
    <m/>
    <s v=""/>
    <m/>
    <s v=""/>
    <m/>
    <s v=""/>
    <m/>
    <s v=""/>
    <n v="0"/>
    <n v="0"/>
    <n v="0"/>
    <n v="0"/>
  </r>
  <r>
    <x v="2316"/>
    <s v="magicboardtk9810"/>
    <s v="Magic board TK 9810"/>
    <n v="1"/>
    <s v="80 PCS"/>
    <n v="0"/>
    <n v="0"/>
    <n v="-1"/>
    <m/>
    <s v=""/>
    <m/>
    <s v=""/>
    <m/>
    <s v=""/>
    <m/>
    <s v=""/>
    <n v="0"/>
    <n v="0"/>
    <n v="0"/>
    <n v="0"/>
  </r>
  <r>
    <x v="2316"/>
    <s v="magicboardtk9811"/>
    <s v="Magic board TK 9811"/>
    <n v="0"/>
    <s v="144 PCS"/>
    <n v="0"/>
    <m/>
    <s v=""/>
    <m/>
    <s v=""/>
    <m/>
    <s v=""/>
    <m/>
    <s v=""/>
    <m/>
    <s v=""/>
    <n v="0"/>
    <n v="0"/>
    <n v="0"/>
    <n v="0"/>
  </r>
  <r>
    <x v="2316"/>
    <s v="magicboardtk9813"/>
    <s v="Magic board TK 9813"/>
    <n v="0"/>
    <s v="120 PCS"/>
    <n v="0"/>
    <m/>
    <s v=""/>
    <m/>
    <s v=""/>
    <m/>
    <s v=""/>
    <m/>
    <s v=""/>
    <m/>
    <s v=""/>
    <n v="0"/>
    <n v="0"/>
    <n v="0"/>
    <n v="0"/>
  </r>
  <r>
    <x v="2316"/>
    <s v="magicboardtk9903"/>
    <s v="Magic board TK 9903"/>
    <n v="0"/>
    <s v="72 PCS"/>
    <n v="0"/>
    <m/>
    <s v=""/>
    <m/>
    <s v=""/>
    <m/>
    <s v=""/>
    <m/>
    <s v=""/>
    <m/>
    <s v=""/>
    <n v="0"/>
    <n v="0"/>
    <n v="0"/>
    <n v="0"/>
  </r>
  <r>
    <x v="2316"/>
    <s v="magicboardye108"/>
    <s v="Magic board YE 108"/>
    <n v="0"/>
    <s v="96 PCS"/>
    <n v="0"/>
    <m/>
    <s v=""/>
    <m/>
    <s v=""/>
    <m/>
    <s v=""/>
    <m/>
    <s v=""/>
    <m/>
    <s v=""/>
    <n v="0"/>
    <n v="0"/>
    <n v="0"/>
    <n v="0"/>
  </r>
  <r>
    <x v="2316"/>
    <s v="map2sapallwin2as"/>
    <s v="Map 2 sap All Win2 AS"/>
    <n v="0"/>
    <s v="120 ls"/>
    <n v="0"/>
    <m/>
    <s v=""/>
    <m/>
    <s v=""/>
    <m/>
    <s v=""/>
    <m/>
    <s v=""/>
    <m/>
    <s v=""/>
    <n v="0"/>
    <n v="0"/>
    <n v="0"/>
    <n v="0"/>
  </r>
  <r>
    <x v="2316"/>
    <s v="map2015csomsi"/>
    <s v="Map 2015C somsi"/>
    <n v="1"/>
    <s v="96 pc"/>
    <n v="0"/>
    <n v="0"/>
    <n v="-1"/>
    <m/>
    <s v=""/>
    <m/>
    <s v=""/>
    <m/>
    <s v=""/>
    <m/>
    <s v=""/>
    <n v="0"/>
    <n v="0"/>
    <n v="0"/>
    <n v="0"/>
  </r>
  <r>
    <x v="2316"/>
    <s v="mapa6batik"/>
    <s v="Map A6 batik"/>
    <n v="0"/>
    <s v="72 ls"/>
    <n v="0"/>
    <m/>
    <s v=""/>
    <m/>
    <s v=""/>
    <m/>
    <s v=""/>
    <m/>
    <s v=""/>
    <m/>
    <s v=""/>
    <n v="0"/>
    <n v="0"/>
    <n v="0"/>
    <n v="0"/>
  </r>
  <r>
    <x v="2316"/>
    <s v="mapa6kotak03"/>
    <s v="Map A6 kotak 03"/>
    <n v="0"/>
    <s v="72 ls"/>
    <n v="0"/>
    <m/>
    <s v=""/>
    <m/>
    <s v=""/>
    <m/>
    <s v=""/>
    <m/>
    <s v=""/>
    <m/>
    <s v=""/>
    <n v="0"/>
    <n v="0"/>
    <n v="0"/>
    <n v="0"/>
  </r>
  <r>
    <x v="2316"/>
    <s v="mapfileretbb5b"/>
    <s v="Map file Ret B B5(B)"/>
    <n v="0"/>
    <s v="60 ls"/>
    <n v="0"/>
    <m/>
    <s v=""/>
    <m/>
    <s v=""/>
    <m/>
    <s v=""/>
    <m/>
    <s v=""/>
    <m/>
    <s v=""/>
    <n v="0"/>
    <n v="0"/>
    <n v="0"/>
    <n v="0"/>
  </r>
  <r>
    <x v="2316"/>
    <s v="mapfileretbb5b"/>
    <s v="Map file Ret B B5(B)"/>
    <n v="0"/>
    <s v="59 ls"/>
    <n v="0"/>
    <m/>
    <s v=""/>
    <m/>
    <s v=""/>
    <m/>
    <s v=""/>
    <m/>
    <s v=""/>
    <m/>
    <s v=""/>
    <n v="0"/>
    <n v="0"/>
    <n v="0"/>
    <n v="0"/>
  </r>
  <r>
    <x v="2316"/>
    <s v="mapfileretv2b5b"/>
    <s v="Map file Ret V2 B5 (B)"/>
    <n v="0"/>
    <s v="59 ls"/>
    <n v="0"/>
    <m/>
    <s v=""/>
    <m/>
    <s v=""/>
    <m/>
    <s v=""/>
    <m/>
    <s v=""/>
    <m/>
    <s v=""/>
    <n v="0"/>
    <n v="0"/>
    <n v="0"/>
    <n v="0"/>
  </r>
  <r>
    <x v="2316"/>
    <s v="mapgagangkcg2batiknarikohj1m1b1coklat1"/>
    <s v="Map gagang kcg 2 batik nariko Hj(1) M(1) B(1) Coklat (1)"/>
    <n v="0"/>
    <n v="240"/>
    <n v="0"/>
    <m/>
    <s v=""/>
    <m/>
    <s v=""/>
    <m/>
    <s v=""/>
    <m/>
    <s v=""/>
    <m/>
    <s v=""/>
    <n v="0"/>
    <n v="0"/>
    <n v="0"/>
    <n v="0"/>
  </r>
  <r>
    <x v="2316"/>
    <s v="mapharmonicabatik3603"/>
    <s v="Map Harmonica batik 3603"/>
    <n v="0"/>
    <s v="120 pc"/>
    <n v="0"/>
    <m/>
    <s v=""/>
    <m/>
    <s v=""/>
    <m/>
    <s v=""/>
    <m/>
    <s v=""/>
    <m/>
    <s v=""/>
    <n v="0"/>
    <n v="0"/>
    <n v="0"/>
    <n v="0"/>
  </r>
  <r>
    <x v="2316"/>
    <s v="mapkcg05bp"/>
    <s v="Map kcg 05 B/P"/>
    <n v="0"/>
    <s v="50 LSN"/>
    <n v="0"/>
    <m/>
    <s v=""/>
    <m/>
    <s v=""/>
    <m/>
    <s v=""/>
    <m/>
    <s v=""/>
    <m/>
    <s v=""/>
    <n v="0"/>
    <n v="0"/>
    <n v="0"/>
    <n v="0"/>
  </r>
  <r>
    <x v="2316"/>
    <s v="mapkcg2microtopwarnahj"/>
    <s v="Map kcg 2 microtop warna Hj"/>
    <n v="0"/>
    <n v="240"/>
    <n v="0"/>
    <m/>
    <s v=""/>
    <m/>
    <s v=""/>
    <m/>
    <s v=""/>
    <m/>
    <s v=""/>
    <m/>
    <s v=""/>
    <n v="0"/>
    <n v="0"/>
    <n v="0"/>
    <n v="0"/>
  </r>
  <r>
    <x v="2316"/>
    <s v="mapkcgcorak2u"/>
    <s v="Map kcg corak 2 U"/>
    <n v="0"/>
    <s v="240 PCS"/>
    <n v="0"/>
    <m/>
    <s v=""/>
    <m/>
    <s v=""/>
    <m/>
    <s v=""/>
    <m/>
    <s v=""/>
    <m/>
    <s v=""/>
    <n v="0"/>
    <n v="0"/>
    <n v="0"/>
    <n v="0"/>
  </r>
  <r>
    <x v="2316"/>
    <s v="mapkcgsika05merah"/>
    <s v="Map kcg sika 05 Merah"/>
    <n v="0"/>
    <s v="50 LSN"/>
    <n v="0"/>
    <m/>
    <s v=""/>
    <m/>
    <s v=""/>
    <m/>
    <s v=""/>
    <m/>
    <s v=""/>
    <m/>
    <s v=""/>
    <n v="0"/>
    <n v="0"/>
    <n v="0"/>
    <n v="0"/>
  </r>
  <r>
    <x v="2316"/>
    <s v="mapkcgsika1p"/>
    <s v="Map Kcg Sika 1 P"/>
    <n v="0"/>
    <s v="50 LSN"/>
    <n v="0"/>
    <m/>
    <s v=""/>
    <m/>
    <s v=""/>
    <m/>
    <s v=""/>
    <m/>
    <s v=""/>
    <m/>
    <s v=""/>
    <n v="0"/>
    <n v="0"/>
    <n v="0"/>
    <n v="0"/>
  </r>
  <r>
    <x v="2316"/>
    <s v="maplb"/>
    <s v="Map L B"/>
    <n v="0"/>
    <s v="60 LSN"/>
    <n v="0"/>
    <m/>
    <s v=""/>
    <m/>
    <s v=""/>
    <m/>
    <s v=""/>
    <m/>
    <s v=""/>
    <m/>
    <s v=""/>
    <n v="0"/>
    <n v="0"/>
    <n v="0"/>
    <n v="0"/>
  </r>
  <r>
    <x v="2316"/>
    <s v="maplhj"/>
    <s v="Map L Hj"/>
    <n v="0"/>
    <s v="60 LSN"/>
    <n v="0"/>
    <m/>
    <s v=""/>
    <m/>
    <s v=""/>
    <m/>
    <s v=""/>
    <m/>
    <s v=""/>
    <m/>
    <s v=""/>
    <n v="0"/>
    <n v="0"/>
    <n v="0"/>
    <n v="0"/>
  </r>
  <r>
    <x v="2316"/>
    <s v="maplk"/>
    <s v="Map L K"/>
    <n v="0"/>
    <s v="60 LSN"/>
    <n v="0"/>
    <m/>
    <s v=""/>
    <m/>
    <s v=""/>
    <m/>
    <s v=""/>
    <m/>
    <s v=""/>
    <m/>
    <s v=""/>
    <n v="0"/>
    <n v="0"/>
    <n v="0"/>
    <n v="0"/>
  </r>
  <r>
    <x v="2316"/>
    <s v="maplm"/>
    <s v="Map L M"/>
    <n v="0"/>
    <s v="60 LSN"/>
    <n v="0"/>
    <m/>
    <s v=""/>
    <m/>
    <s v=""/>
    <m/>
    <s v=""/>
    <m/>
    <s v=""/>
    <m/>
    <s v=""/>
    <n v="0"/>
    <n v="0"/>
    <n v="0"/>
    <n v="0"/>
  </r>
  <r>
    <x v="2316"/>
    <s v="maplmerahvtro"/>
    <s v="Map L Merah Vtro"/>
    <n v="0"/>
    <s v="100 ls"/>
    <n v="0"/>
    <m/>
    <s v=""/>
    <m/>
    <s v=""/>
    <m/>
    <s v=""/>
    <m/>
    <s v=""/>
    <m/>
    <s v=""/>
    <n v="0"/>
    <n v="0"/>
    <n v="0"/>
    <n v="0"/>
  </r>
  <r>
    <x v="2316"/>
    <s v="maplsikaputih27m2"/>
    <s v="Map L Sika Putih (27)/ M (2)"/>
    <n v="0"/>
    <s v="60 LSN"/>
    <n v="0"/>
    <m/>
    <s v=""/>
    <m/>
    <s v=""/>
    <m/>
    <s v=""/>
    <m/>
    <s v=""/>
    <m/>
    <s v=""/>
    <n v="0"/>
    <n v="0"/>
    <n v="0"/>
    <n v="0"/>
  </r>
  <r>
    <x v="2316"/>
    <s v="mapresletingjalablkm"/>
    <s v="Map resleting Jala BLK/ M"/>
    <n v="0"/>
    <s v="20 LSN"/>
    <n v="0"/>
    <m/>
    <s v=""/>
    <m/>
    <s v=""/>
    <m/>
    <s v=""/>
    <m/>
    <s v=""/>
    <m/>
    <s v=""/>
    <n v="0"/>
    <n v="0"/>
    <n v="0"/>
    <n v="0"/>
  </r>
  <r>
    <x v="2316"/>
    <s v="mapresletingjalahijau"/>
    <s v="Map resleting Jala Hijau"/>
    <n v="0"/>
    <s v="20 LSN"/>
    <n v="0"/>
    <m/>
    <s v=""/>
    <m/>
    <s v=""/>
    <m/>
    <s v=""/>
    <m/>
    <s v=""/>
    <m/>
    <s v=""/>
    <n v="0"/>
    <n v="0"/>
    <n v="0"/>
    <n v="0"/>
  </r>
  <r>
    <x v="2316"/>
    <s v="maptalisikaac06biru"/>
    <s v="Map Tali Sika AC 06 Biru"/>
    <n v="0"/>
    <s v="50 LSN"/>
    <n v="0"/>
    <m/>
    <s v=""/>
    <m/>
    <s v=""/>
    <m/>
    <s v=""/>
    <m/>
    <s v=""/>
    <m/>
    <s v=""/>
    <n v="0"/>
    <n v="0"/>
    <n v="0"/>
    <n v="0"/>
  </r>
  <r>
    <x v="2316"/>
    <s v="maptopla20lb"/>
    <s v="Map Topla 20 lb"/>
    <n v="0"/>
    <s v="60 PCS"/>
    <n v="0"/>
    <m/>
    <s v=""/>
    <m/>
    <s v=""/>
    <m/>
    <s v=""/>
    <m/>
    <s v=""/>
    <m/>
    <s v=""/>
    <n v="0"/>
    <n v="0"/>
    <n v="0"/>
    <n v="0"/>
  </r>
  <r>
    <x v="2316"/>
    <s v="maptopla60lb"/>
    <s v="Map Topla 60 lb"/>
    <n v="0"/>
    <s v="60 pc"/>
    <n v="0"/>
    <m/>
    <s v=""/>
    <m/>
    <s v=""/>
    <m/>
    <s v=""/>
    <m/>
    <s v=""/>
    <m/>
    <s v=""/>
    <n v="0"/>
    <n v="0"/>
    <n v="0"/>
    <n v="0"/>
  </r>
  <r>
    <x v="2316"/>
    <s v="mapzipperbindera5kotaktopla"/>
    <s v="Map Zipper binder A5 kotak Topla"/>
    <n v="0"/>
    <s v="160 ls"/>
    <n v="0"/>
    <m/>
    <s v=""/>
    <m/>
    <s v=""/>
    <m/>
    <s v=""/>
    <m/>
    <s v=""/>
    <m/>
    <s v=""/>
    <n v="0"/>
    <n v="0"/>
    <n v="0"/>
    <n v="0"/>
  </r>
  <r>
    <x v="2316"/>
    <s v="mapzipperjalabrbiasa"/>
    <s v="Map Zipper Jala Br (biasa)"/>
    <n v="1"/>
    <s v="240 PCS"/>
    <n v="0"/>
    <m/>
    <s v=""/>
    <n v="0"/>
    <n v="-1"/>
    <m/>
    <s v=""/>
    <m/>
    <s v=""/>
    <m/>
    <s v=""/>
    <n v="1"/>
    <n v="0"/>
    <n v="0"/>
    <n v="0"/>
  </r>
  <r>
    <x v="2316"/>
    <s v="maskerbonus"/>
    <s v="Masker (bonus)"/>
    <n v="3"/>
    <s v="50 PCS"/>
    <n v="0"/>
    <m/>
    <s v=""/>
    <n v="0"/>
    <n v="-3"/>
    <m/>
    <s v=""/>
    <m/>
    <s v=""/>
    <m/>
    <s v=""/>
    <n v="3"/>
    <n v="0"/>
    <n v="0"/>
    <n v="0"/>
  </r>
  <r>
    <x v="2316"/>
    <s v="maskertcare"/>
    <s v="Masker T Care"/>
    <n v="0"/>
    <s v="50 dos"/>
    <n v="0"/>
    <m/>
    <s v=""/>
    <m/>
    <s v=""/>
    <m/>
    <s v=""/>
    <m/>
    <s v=""/>
    <m/>
    <s v=""/>
    <n v="0"/>
    <n v="0"/>
    <n v="0"/>
    <n v="0"/>
  </r>
  <r>
    <x v="2316"/>
    <s v="mechpeng9001"/>
    <s v="Mech pen G 9001"/>
    <n v="0"/>
    <s v="144 LSN"/>
    <n v="0"/>
    <m/>
    <s v=""/>
    <m/>
    <s v=""/>
    <m/>
    <s v=""/>
    <m/>
    <s v=""/>
    <m/>
    <s v=""/>
    <n v="0"/>
    <n v="0"/>
    <n v="0"/>
    <n v="0"/>
  </r>
  <r>
    <x v="2316"/>
    <s v="mechpeng9002"/>
    <s v="Mech pen G 9002"/>
    <n v="0"/>
    <s v="144 LSN"/>
    <n v="0"/>
    <m/>
    <s v=""/>
    <m/>
    <s v=""/>
    <m/>
    <s v=""/>
    <m/>
    <s v=""/>
    <m/>
    <s v=""/>
    <n v="0"/>
    <n v="0"/>
    <n v="0"/>
    <n v="0"/>
  </r>
  <r>
    <x v="2316"/>
    <s v="mechpeng9003"/>
    <s v="Mech pen G 9003"/>
    <n v="0"/>
    <s v="144 LSN"/>
    <n v="0"/>
    <m/>
    <s v=""/>
    <m/>
    <s v=""/>
    <m/>
    <s v=""/>
    <m/>
    <s v=""/>
    <m/>
    <s v=""/>
    <n v="0"/>
    <n v="0"/>
    <n v="0"/>
    <n v="0"/>
  </r>
  <r>
    <x v="2316"/>
    <s v="mechpeng9004"/>
    <s v="Mech pen G 9004"/>
    <n v="0"/>
    <s v="144 LSN"/>
    <n v="0"/>
    <m/>
    <s v=""/>
    <m/>
    <s v=""/>
    <m/>
    <s v=""/>
    <m/>
    <s v=""/>
    <m/>
    <s v=""/>
    <n v="0"/>
    <n v="0"/>
    <n v="0"/>
    <n v="0"/>
  </r>
  <r>
    <x v="2316"/>
    <s v="mechpeng9005"/>
    <s v="Mech pen G 9005"/>
    <n v="0"/>
    <s v="144 LSN"/>
    <n v="0"/>
    <m/>
    <s v=""/>
    <m/>
    <s v=""/>
    <m/>
    <s v=""/>
    <m/>
    <s v=""/>
    <m/>
    <s v=""/>
    <n v="0"/>
    <n v="0"/>
    <n v="0"/>
    <n v="0"/>
  </r>
  <r>
    <x v="2316"/>
    <s v="mechpentizo030d"/>
    <s v="Mech pen Tizo 030 D"/>
    <n v="0"/>
    <s v="96 LSN"/>
    <n v="0"/>
    <m/>
    <s v=""/>
    <m/>
    <s v=""/>
    <m/>
    <s v=""/>
    <m/>
    <s v=""/>
    <m/>
    <s v=""/>
    <n v="0"/>
    <n v="0"/>
    <n v="0"/>
    <n v="0"/>
  </r>
  <r>
    <x v="2316"/>
    <s v="mechpentm030a1"/>
    <s v="Mech pen TM 030A-1"/>
    <n v="0"/>
    <s v="96 PCS"/>
    <n v="0"/>
    <m/>
    <s v=""/>
    <m/>
    <s v=""/>
    <m/>
    <s v=""/>
    <m/>
    <s v=""/>
    <m/>
    <s v=""/>
    <n v="0"/>
    <n v="0"/>
    <n v="0"/>
    <n v="0"/>
  </r>
  <r>
    <x v="2316"/>
    <s v="mechtizo01800a"/>
    <s v="Mech Tizo 01800 A"/>
    <n v="0"/>
    <s v="96 LSN"/>
    <n v="0"/>
    <m/>
    <s v=""/>
    <m/>
    <s v=""/>
    <m/>
    <s v=""/>
    <m/>
    <s v=""/>
    <m/>
    <s v=""/>
    <n v="0"/>
    <n v="0"/>
    <n v="0"/>
    <n v="0"/>
  </r>
  <r>
    <x v="2316"/>
    <s v="mechtizo030a1030b"/>
    <s v="Mech Tizo 030 A-1/ 030 B"/>
    <n v="0"/>
    <s v="96 LSN"/>
    <n v="0"/>
    <m/>
    <s v=""/>
    <m/>
    <s v=""/>
    <m/>
    <s v=""/>
    <m/>
    <s v=""/>
    <m/>
    <s v=""/>
    <n v="0"/>
    <n v="0"/>
    <n v="0"/>
    <n v="0"/>
  </r>
  <r>
    <x v="2316"/>
    <s v="mechtizo030d"/>
    <s v="Mech Tizo 030 D"/>
    <n v="0"/>
    <s v="96 LSN"/>
    <n v="0"/>
    <m/>
    <s v=""/>
    <m/>
    <s v=""/>
    <m/>
    <s v=""/>
    <m/>
    <s v=""/>
    <m/>
    <s v=""/>
    <n v="0"/>
    <n v="0"/>
    <n v="0"/>
    <n v="0"/>
  </r>
  <r>
    <x v="2316"/>
    <s v="mechtizo030g"/>
    <s v="Mech Tizo 030 G"/>
    <n v="0"/>
    <s v="96 LSN"/>
    <n v="0"/>
    <m/>
    <s v=""/>
    <m/>
    <s v=""/>
    <m/>
    <s v=""/>
    <m/>
    <s v=""/>
    <m/>
    <s v=""/>
    <n v="0"/>
    <n v="0"/>
    <n v="0"/>
    <n v="0"/>
  </r>
  <r>
    <x v="2316"/>
    <s v="mechtizog90009001"/>
    <s v="Mech Tizo G 9000/ 9001"/>
    <n v="0"/>
    <s v="144 LSN"/>
    <n v="0"/>
    <m/>
    <s v=""/>
    <m/>
    <s v=""/>
    <m/>
    <s v=""/>
    <m/>
    <s v=""/>
    <m/>
    <s v=""/>
    <n v="0"/>
    <n v="0"/>
    <n v="0"/>
    <n v="0"/>
  </r>
  <r>
    <x v="2316"/>
    <s v="mechtizog900290039004"/>
    <s v="Mech Tizo G 9002/ 9003/ 9004"/>
    <n v="0"/>
    <s v="144 LSN"/>
    <n v="0"/>
    <m/>
    <s v=""/>
    <m/>
    <s v=""/>
    <m/>
    <s v=""/>
    <m/>
    <s v=""/>
    <m/>
    <s v=""/>
    <n v="0"/>
    <n v="0"/>
    <n v="0"/>
    <n v="0"/>
  </r>
  <r>
    <x v="2316"/>
    <s v="mechanick22110.5beningpolos"/>
    <s v="Mechanic K 2211 0.5 bening polos"/>
    <n v="0"/>
    <s v="144 ls"/>
    <n v="0"/>
    <m/>
    <s v=""/>
    <m/>
    <s v=""/>
    <m/>
    <s v=""/>
    <m/>
    <s v=""/>
    <m/>
    <s v=""/>
    <n v="0"/>
    <n v="0"/>
    <n v="0"/>
    <n v="0"/>
  </r>
  <r>
    <x v="2316"/>
    <s v="mejabelajar"/>
    <s v="Meja belajar"/>
    <n v="0"/>
    <s v="10 PCS"/>
    <n v="0"/>
    <m/>
    <s v=""/>
    <m/>
    <s v=""/>
    <m/>
    <s v=""/>
    <m/>
    <s v=""/>
    <m/>
    <s v=""/>
    <n v="0"/>
    <n v="0"/>
    <n v="0"/>
    <n v="0"/>
  </r>
  <r>
    <x v="2316"/>
    <s v="mejabelajar"/>
    <s v="Meja Belajar"/>
    <n v="0"/>
    <s v="10 PCS"/>
    <n v="0"/>
    <m/>
    <s v=""/>
    <m/>
    <s v=""/>
    <m/>
    <s v=""/>
    <m/>
    <s v=""/>
    <m/>
    <s v=""/>
    <n v="0"/>
    <n v="0"/>
    <n v="0"/>
    <n v="0"/>
  </r>
  <r>
    <x v="2316"/>
    <s v="mejabelajarjumbokarakter"/>
    <s v="Meja belajar Jumbo Karakter"/>
    <n v="0"/>
    <s v="10 PCS"/>
    <n v="0"/>
    <m/>
    <s v=""/>
    <m/>
    <s v=""/>
    <m/>
    <s v=""/>
    <m/>
    <s v=""/>
    <m/>
    <s v=""/>
    <n v="0"/>
    <n v="0"/>
    <n v="0"/>
    <n v="0"/>
  </r>
  <r>
    <x v="2316"/>
    <s v="mejabelajarpolosbarufaktur"/>
    <s v="Meja Belajar Polos (Baru) (Faktur)"/>
    <n v="0"/>
    <s v="10 PCS"/>
    <n v="0"/>
    <m/>
    <s v=""/>
    <m/>
    <s v=""/>
    <m/>
    <s v=""/>
    <m/>
    <s v=""/>
    <m/>
    <s v=""/>
    <n v="0"/>
    <n v="0"/>
    <n v="0"/>
    <n v="0"/>
  </r>
  <r>
    <x v="2316"/>
    <s v="mejabelajarpolosbarufaktur"/>
    <s v="Meja Belajar Polos (Baru) (Faktur)"/>
    <n v="0"/>
    <n v="10"/>
    <n v="0"/>
    <m/>
    <s v=""/>
    <m/>
    <s v=""/>
    <m/>
    <s v=""/>
    <m/>
    <s v=""/>
    <m/>
    <s v=""/>
    <n v="0"/>
    <n v="0"/>
    <n v="0"/>
    <n v="0"/>
  </r>
  <r>
    <x v="2316"/>
    <s v="memo105104"/>
    <s v="Memo 105/ 104"/>
    <n v="0"/>
    <s v="52 ls"/>
    <n v="0"/>
    <m/>
    <s v=""/>
    <m/>
    <s v=""/>
    <m/>
    <s v=""/>
    <m/>
    <s v=""/>
    <m/>
    <s v=""/>
    <n v="0"/>
    <n v="0"/>
    <n v="0"/>
    <n v="0"/>
  </r>
  <r>
    <x v="2316"/>
    <s v="mesintembakk20vhotmelt"/>
    <s v="Mesin Tembak K 20 V Hot Melt"/>
    <n v="1"/>
    <n v="200"/>
    <n v="0"/>
    <n v="0"/>
    <n v="-1"/>
    <m/>
    <s v=""/>
    <m/>
    <s v=""/>
    <m/>
    <s v=""/>
    <m/>
    <s v=""/>
    <n v="0"/>
    <n v="0"/>
    <n v="0"/>
    <n v="0"/>
  </r>
  <r>
    <x v="2316"/>
    <s v="nametagdosbiru"/>
    <s v="Name Tag Dos Biru"/>
    <n v="1"/>
    <s v="4000 pc"/>
    <n v="0"/>
    <n v="0"/>
    <n v="-1"/>
    <m/>
    <s v=""/>
    <m/>
    <s v=""/>
    <m/>
    <s v=""/>
    <m/>
    <s v=""/>
    <n v="0"/>
    <n v="0"/>
    <n v="0"/>
    <n v="0"/>
  </r>
  <r>
    <x v="2316"/>
    <s v="nb15680"/>
    <s v="NB 156-80"/>
    <n v="0"/>
    <s v="60 LSN"/>
    <n v="0"/>
    <m/>
    <s v=""/>
    <m/>
    <s v=""/>
    <m/>
    <s v=""/>
    <m/>
    <s v=""/>
    <m/>
    <s v=""/>
    <n v="0"/>
    <n v="0"/>
    <n v="0"/>
    <n v="0"/>
  </r>
  <r>
    <x v="2316"/>
    <s v="nb70509"/>
    <s v="NB 7050-9"/>
    <n v="0"/>
    <n v="512"/>
    <n v="0"/>
    <m/>
    <s v=""/>
    <m/>
    <s v=""/>
    <m/>
    <s v=""/>
    <m/>
    <s v=""/>
    <m/>
    <s v=""/>
    <n v="0"/>
    <n v="0"/>
    <n v="0"/>
    <n v="0"/>
  </r>
  <r>
    <x v="2316"/>
    <s v="nba5bts80biasa2510036"/>
    <s v="NB A5 BTS 80 biasa 25100-36"/>
    <n v="0"/>
    <n v="160"/>
    <n v="0"/>
    <m/>
    <s v=""/>
    <m/>
    <s v=""/>
    <m/>
    <s v=""/>
    <m/>
    <s v=""/>
    <m/>
    <s v=""/>
    <n v="0"/>
    <n v="0"/>
    <n v="0"/>
    <n v="0"/>
  </r>
  <r>
    <x v="2316"/>
    <s v="nba5ky8812"/>
    <s v="NB A5 KY 8812"/>
    <n v="0"/>
    <s v="120 PCS"/>
    <n v="0"/>
    <m/>
    <s v=""/>
    <m/>
    <s v=""/>
    <m/>
    <s v=""/>
    <m/>
    <s v=""/>
    <m/>
    <s v=""/>
    <n v="0"/>
    <n v="0"/>
    <n v="0"/>
    <n v="0"/>
  </r>
  <r>
    <x v="2316"/>
    <s v="nbexclusive080180"/>
    <s v="NB Exclusive 0801/ 80"/>
    <n v="0"/>
    <s v="80 PCS"/>
    <n v="0"/>
    <m/>
    <s v=""/>
    <m/>
    <s v=""/>
    <m/>
    <s v=""/>
    <m/>
    <s v=""/>
    <m/>
    <s v=""/>
    <n v="0"/>
    <n v="0"/>
    <n v="0"/>
    <n v="0"/>
  </r>
  <r>
    <x v="2316"/>
    <s v="nbminipocketmb120warnakulit"/>
    <s v="NB mini pocket MB 120 warna kulit"/>
    <n v="0"/>
    <s v="30 ls"/>
    <n v="0"/>
    <m/>
    <s v=""/>
    <m/>
    <s v=""/>
    <m/>
    <s v=""/>
    <m/>
    <s v=""/>
    <m/>
    <s v=""/>
    <n v="0"/>
    <n v="0"/>
    <n v="0"/>
    <n v="0"/>
  </r>
  <r>
    <x v="2316"/>
    <s v="nbspiralpvca580"/>
    <s v="NB Spiral PVC A5 80"/>
    <n v="0"/>
    <s v="160 pc"/>
    <n v="0"/>
    <m/>
    <s v=""/>
    <m/>
    <s v=""/>
    <m/>
    <s v=""/>
    <m/>
    <s v=""/>
    <m/>
    <s v=""/>
    <n v="0"/>
    <n v="0"/>
    <n v="0"/>
    <n v="0"/>
  </r>
  <r>
    <x v="2316"/>
    <s v="oilpasteldebozz24"/>
    <s v="Oil Pastel Debozz 24"/>
    <n v="1"/>
    <n v="60"/>
    <n v="0"/>
    <n v="0"/>
    <n v="-1"/>
    <m/>
    <s v=""/>
    <m/>
    <s v=""/>
    <m/>
    <s v=""/>
    <m/>
    <s v=""/>
    <n v="0"/>
    <n v="0"/>
    <n v="0"/>
    <n v="0"/>
  </r>
  <r>
    <x v="2316"/>
    <s v="opdb12w"/>
    <s v="OP DB 12W"/>
    <n v="0"/>
    <s v="144 pc"/>
    <n v="0"/>
    <m/>
    <s v=""/>
    <m/>
    <s v=""/>
    <m/>
    <s v=""/>
    <m/>
    <s v=""/>
    <m/>
    <s v=""/>
    <n v="0"/>
    <n v="0"/>
    <n v="0"/>
    <n v="0"/>
  </r>
  <r>
    <x v="2316"/>
    <s v="opdb18w"/>
    <s v="OP DB 18W"/>
    <n v="0"/>
    <n v="72"/>
    <n v="0"/>
    <m/>
    <s v=""/>
    <m/>
    <s v=""/>
    <m/>
    <s v=""/>
    <m/>
    <s v=""/>
    <m/>
    <s v=""/>
    <n v="0"/>
    <n v="0"/>
    <n v="0"/>
    <n v="0"/>
  </r>
  <r>
    <x v="2316"/>
    <s v="opdb24w"/>
    <s v="OP DB 24W"/>
    <n v="0"/>
    <s v="60 pc"/>
    <n v="0"/>
    <m/>
    <s v=""/>
    <m/>
    <s v=""/>
    <m/>
    <s v=""/>
    <m/>
    <s v=""/>
    <m/>
    <s v=""/>
    <n v="0"/>
    <n v="0"/>
    <n v="0"/>
    <n v="0"/>
  </r>
  <r>
    <x v="2316"/>
    <s v="opdebozz36"/>
    <s v="OP Debozz 36"/>
    <n v="0"/>
    <n v="42"/>
    <n v="0"/>
    <m/>
    <s v=""/>
    <m/>
    <s v=""/>
    <m/>
    <s v=""/>
    <m/>
    <s v=""/>
    <m/>
    <s v=""/>
    <n v="0"/>
    <n v="0"/>
    <n v="0"/>
    <n v="0"/>
  </r>
  <r>
    <x v="2316"/>
    <s v="oppastel12wpanjangputar1012"/>
    <s v="Op Pastel 12W panjang putar 1012"/>
    <n v="0"/>
    <s v="192 PCS"/>
    <n v="0"/>
    <m/>
    <s v=""/>
    <m/>
    <s v=""/>
    <m/>
    <s v=""/>
    <m/>
    <s v=""/>
    <m/>
    <s v=""/>
    <n v="0"/>
    <n v="0"/>
    <n v="0"/>
    <n v="0"/>
  </r>
  <r>
    <x v="2316"/>
    <s v="paletgambarhp1012kumbang"/>
    <s v="Palet gambar Hp 1012 kumbang"/>
    <n v="0"/>
    <s v="576 pc"/>
    <n v="0"/>
    <m/>
    <s v=""/>
    <m/>
    <s v=""/>
    <m/>
    <s v=""/>
    <m/>
    <s v=""/>
    <m/>
    <s v=""/>
    <n v="0"/>
    <n v="0"/>
    <n v="0"/>
    <n v="0"/>
  </r>
  <r>
    <x v="2316"/>
    <s v="paletmickeytr"/>
    <s v="Palet Mickey TR"/>
    <n v="0"/>
    <s v="80 ls"/>
    <n v="0"/>
    <m/>
    <s v=""/>
    <m/>
    <s v=""/>
    <m/>
    <s v=""/>
    <m/>
    <s v=""/>
    <m/>
    <s v=""/>
    <n v="0"/>
    <n v="0"/>
    <n v="0"/>
    <n v="0"/>
  </r>
  <r>
    <x v="2316"/>
    <s v="paletsuperbutek"/>
    <s v="Palet Super Butek"/>
    <n v="0"/>
    <s v="120 ls"/>
    <n v="0"/>
    <m/>
    <s v=""/>
    <m/>
    <s v=""/>
    <m/>
    <s v=""/>
    <m/>
    <s v=""/>
    <m/>
    <s v=""/>
    <n v="0"/>
    <n v="0"/>
    <n v="0"/>
    <n v="0"/>
  </r>
  <r>
    <x v="2316"/>
    <s v="pcad006"/>
    <s v="PC AD 006"/>
    <n v="0"/>
    <s v="160 pc"/>
    <n v="0"/>
    <m/>
    <s v=""/>
    <m/>
    <s v=""/>
    <m/>
    <s v=""/>
    <m/>
    <s v=""/>
    <m/>
    <s v=""/>
    <n v="0"/>
    <n v="0"/>
    <n v="0"/>
    <n v="0"/>
  </r>
  <r>
    <x v="2316"/>
    <s v="pcbd180un1"/>
    <s v="Pc BD 180-UN1"/>
    <n v="0"/>
    <s v="180 PCS"/>
    <n v="0"/>
    <m/>
    <s v=""/>
    <m/>
    <s v=""/>
    <m/>
    <s v=""/>
    <m/>
    <s v=""/>
    <m/>
    <s v=""/>
    <n v="0"/>
    <n v="0"/>
    <n v="0"/>
    <n v="0"/>
  </r>
  <r>
    <x v="2316"/>
    <s v="pcbd19125"/>
    <s v="Pc BD 191-25"/>
    <n v="0"/>
    <s v="180 PCS"/>
    <n v="0"/>
    <m/>
    <s v=""/>
    <m/>
    <s v=""/>
    <m/>
    <s v=""/>
    <m/>
    <s v=""/>
    <m/>
    <s v=""/>
    <n v="0"/>
    <n v="0"/>
    <n v="0"/>
    <n v="0"/>
  </r>
  <r>
    <x v="2316"/>
    <s v="pcbd194un"/>
    <s v="Pc BD 194-UN"/>
    <n v="0"/>
    <s v="180 PCS"/>
    <n v="0"/>
    <m/>
    <s v=""/>
    <m/>
    <s v=""/>
    <m/>
    <s v=""/>
    <m/>
    <s v=""/>
    <m/>
    <s v=""/>
    <n v="0"/>
    <n v="0"/>
    <n v="0"/>
    <n v="0"/>
  </r>
  <r>
    <x v="2316"/>
    <s v="pckaintutupstrong1028"/>
    <s v="PC Kain tutup strong 1028"/>
    <n v="0"/>
    <s v="33 ls"/>
    <n v="0"/>
    <m/>
    <s v=""/>
    <m/>
    <s v=""/>
    <m/>
    <s v=""/>
    <m/>
    <s v=""/>
    <m/>
    <s v=""/>
    <n v="0"/>
    <n v="0"/>
    <n v="0"/>
    <n v="0"/>
  </r>
  <r>
    <x v="2316"/>
    <s v="pckalkulator1susun8003"/>
    <s v="Pc Kalkulator 1 susun 8003"/>
    <n v="0"/>
    <s v="168 PCS"/>
    <n v="0"/>
    <m/>
    <s v=""/>
    <m/>
    <s v=""/>
    <m/>
    <s v=""/>
    <m/>
    <s v=""/>
    <m/>
    <s v=""/>
    <n v="0"/>
    <n v="0"/>
    <n v="0"/>
    <n v="0"/>
  </r>
  <r>
    <x v="2316"/>
    <s v="pckartonkk12993d3susun"/>
    <s v="Pc karton KK 1299 3D/ 3 susun"/>
    <n v="0"/>
    <s v="96 PCS"/>
    <n v="0"/>
    <m/>
    <s v=""/>
    <m/>
    <s v=""/>
    <m/>
    <s v=""/>
    <m/>
    <s v=""/>
    <m/>
    <s v=""/>
    <n v="0"/>
    <n v="0"/>
    <n v="0"/>
    <n v="0"/>
  </r>
  <r>
    <x v="2316"/>
    <s v="pckartonkk2c8d"/>
    <s v="Pc Karton KK 2C8 D"/>
    <n v="0"/>
    <s v="100 pc"/>
    <n v="0"/>
    <m/>
    <s v=""/>
    <m/>
    <s v=""/>
    <m/>
    <s v=""/>
    <m/>
    <s v=""/>
    <m/>
    <s v=""/>
    <n v="0"/>
    <n v="0"/>
    <n v="0"/>
    <n v="0"/>
  </r>
  <r>
    <x v="2316"/>
    <s v="pcklg0093set"/>
    <s v="Pc klg 009-3/set"/>
    <n v="0"/>
    <s v="120 PCS"/>
    <n v="0"/>
    <m/>
    <s v=""/>
    <m/>
    <s v=""/>
    <m/>
    <s v=""/>
    <m/>
    <s v=""/>
    <m/>
    <s v=""/>
    <n v="0"/>
    <n v="0"/>
    <n v="0"/>
    <n v="0"/>
  </r>
  <r>
    <x v="2316"/>
    <s v="pcklg1733"/>
    <s v="Pc klg 17-33"/>
    <n v="0"/>
    <s v="12 LSN"/>
    <n v="0"/>
    <m/>
    <s v=""/>
    <m/>
    <s v=""/>
    <m/>
    <s v=""/>
    <m/>
    <s v=""/>
    <m/>
    <s v=""/>
    <n v="0"/>
    <n v="0"/>
    <n v="0"/>
    <n v="0"/>
  </r>
  <r>
    <x v="2316"/>
    <s v="pcklg1915"/>
    <s v="Pc klg 19-15"/>
    <n v="0"/>
    <s v="144 PCS"/>
    <n v="0"/>
    <m/>
    <s v=""/>
    <m/>
    <s v=""/>
    <m/>
    <s v=""/>
    <m/>
    <s v=""/>
    <m/>
    <s v=""/>
    <n v="0"/>
    <n v="0"/>
    <n v="0"/>
    <n v="0"/>
  </r>
  <r>
    <x v="2316"/>
    <s v="pcklg3348lucubr"/>
    <s v="Pc Klg 3348 lucu Br"/>
    <n v="0"/>
    <s v="192 PCS"/>
    <n v="0"/>
    <m/>
    <s v=""/>
    <m/>
    <s v=""/>
    <m/>
    <s v=""/>
    <m/>
    <s v=""/>
    <m/>
    <s v=""/>
    <n v="0"/>
    <n v="0"/>
    <n v="0"/>
    <n v="0"/>
  </r>
  <r>
    <x v="2316"/>
    <s v="pcklg9888mobil3ss"/>
    <s v="PC Klg 9888 mobil 3SS"/>
    <n v="0"/>
    <s v="144 pc"/>
    <n v="0"/>
    <m/>
    <s v=""/>
    <m/>
    <s v=""/>
    <m/>
    <s v=""/>
    <m/>
    <s v=""/>
    <m/>
    <s v=""/>
    <n v="0"/>
    <n v="0"/>
    <n v="0"/>
    <n v="0"/>
  </r>
  <r>
    <x v="2316"/>
    <s v="pcklgad122"/>
    <s v="PC klg AD 122"/>
    <n v="0"/>
    <s v="192 PCS"/>
    <n v="0"/>
    <m/>
    <s v=""/>
    <m/>
    <s v=""/>
    <m/>
    <s v=""/>
    <m/>
    <s v=""/>
    <m/>
    <s v=""/>
    <n v="0"/>
    <n v="0"/>
    <n v="0"/>
    <n v="0"/>
  </r>
  <r>
    <x v="2316"/>
    <s v="pcklgb305"/>
    <s v="Pc KLG B 305"/>
    <n v="0"/>
    <s v="120 pc"/>
    <n v="0"/>
    <m/>
    <s v=""/>
    <m/>
    <s v=""/>
    <m/>
    <s v=""/>
    <m/>
    <s v=""/>
    <m/>
    <s v=""/>
    <n v="0"/>
    <n v="0"/>
    <n v="0"/>
    <n v="0"/>
  </r>
  <r>
    <x v="2316"/>
    <s v="pcklgb597"/>
    <s v="Pc klg B 597"/>
    <n v="0"/>
    <s v="144 PCS"/>
    <n v="0"/>
    <m/>
    <s v=""/>
    <m/>
    <s v=""/>
    <m/>
    <s v=""/>
    <m/>
    <s v=""/>
    <m/>
    <s v=""/>
    <n v="0"/>
    <n v="0"/>
    <n v="0"/>
    <n v="0"/>
  </r>
  <r>
    <x v="2316"/>
    <s v="pcklgb652"/>
    <s v="PC Klg B 652"/>
    <n v="0"/>
    <s v="200 pc"/>
    <n v="0"/>
    <m/>
    <s v=""/>
    <m/>
    <s v=""/>
    <m/>
    <s v=""/>
    <m/>
    <s v=""/>
    <m/>
    <s v=""/>
    <n v="0"/>
    <n v="0"/>
    <n v="0"/>
    <n v="0"/>
  </r>
  <r>
    <x v="2316"/>
    <s v="pcklgdm6305"/>
    <s v="PC Klg DM 6305"/>
    <n v="0"/>
    <s v="96 pc"/>
    <n v="0"/>
    <m/>
    <s v=""/>
    <m/>
    <s v=""/>
    <m/>
    <s v=""/>
    <m/>
    <s v=""/>
    <m/>
    <s v=""/>
    <n v="0"/>
    <n v="0"/>
    <n v="0"/>
    <n v="0"/>
  </r>
  <r>
    <x v="2316"/>
    <s v="pcklgdm6610"/>
    <s v="PC Klg DM 6610"/>
    <n v="0"/>
    <s v="12 ls"/>
    <n v="0"/>
    <m/>
    <s v=""/>
    <m/>
    <s v=""/>
    <m/>
    <s v=""/>
    <m/>
    <s v=""/>
    <m/>
    <s v=""/>
    <n v="0"/>
    <n v="0"/>
    <n v="0"/>
    <n v="0"/>
  </r>
  <r>
    <x v="2316"/>
    <s v="pcklggp008"/>
    <s v="Pc klg GP 008"/>
    <n v="0"/>
    <s v="120 PCS"/>
    <n v="0"/>
    <m/>
    <s v=""/>
    <m/>
    <s v=""/>
    <m/>
    <s v=""/>
    <m/>
    <s v=""/>
    <m/>
    <s v=""/>
    <n v="0"/>
    <n v="0"/>
    <n v="0"/>
    <n v="0"/>
  </r>
  <r>
    <x v="2316"/>
    <s v="pcklggp009"/>
    <s v="Pc klg GP 009"/>
    <n v="0"/>
    <s v="120 PCS"/>
    <n v="0"/>
    <m/>
    <s v=""/>
    <m/>
    <s v=""/>
    <m/>
    <s v=""/>
    <m/>
    <s v=""/>
    <m/>
    <s v=""/>
    <n v="0"/>
    <n v="0"/>
    <n v="0"/>
    <n v="0"/>
  </r>
  <r>
    <x v="2316"/>
    <s v="pcklggp018"/>
    <s v="Pc klg GP 018"/>
    <n v="0"/>
    <s v="180 PCS"/>
    <n v="0"/>
    <m/>
    <s v=""/>
    <m/>
    <s v=""/>
    <m/>
    <s v=""/>
    <m/>
    <s v=""/>
    <m/>
    <s v=""/>
    <n v="0"/>
    <n v="0"/>
    <n v="0"/>
    <n v="0"/>
  </r>
  <r>
    <x v="2316"/>
    <s v="pcklgk367"/>
    <s v="PC Klg K 367"/>
    <n v="0"/>
    <s v="144 pc"/>
    <n v="0"/>
    <m/>
    <s v=""/>
    <m/>
    <s v=""/>
    <m/>
    <s v=""/>
    <m/>
    <s v=""/>
    <m/>
    <s v=""/>
    <n v="0"/>
    <n v="0"/>
    <n v="0"/>
    <n v="0"/>
  </r>
  <r>
    <x v="2316"/>
    <s v="pcklgk668"/>
    <s v="Pc Klg K 668"/>
    <n v="0"/>
    <s v="160 PCS"/>
    <n v="0"/>
    <m/>
    <s v=""/>
    <m/>
    <s v=""/>
    <m/>
    <s v=""/>
    <m/>
    <s v=""/>
    <m/>
    <s v=""/>
    <n v="0"/>
    <n v="0"/>
    <n v="0"/>
    <n v="0"/>
  </r>
  <r>
    <x v="2316"/>
    <s v="pcklgkt6612+stdset"/>
    <s v="PC Klg KT 6612 + STD set"/>
    <n v="0"/>
    <s v="144 pc"/>
    <n v="0"/>
    <m/>
    <s v=""/>
    <m/>
    <s v=""/>
    <m/>
    <s v=""/>
    <m/>
    <s v=""/>
    <m/>
    <s v=""/>
    <n v="0"/>
    <n v="0"/>
    <n v="0"/>
    <n v="0"/>
  </r>
  <r>
    <x v="2316"/>
    <s v="pcklglpy992"/>
    <s v="Pc klg LPY 99-2"/>
    <n v="0"/>
    <s v="192 pc"/>
    <n v="0"/>
    <m/>
    <s v=""/>
    <m/>
    <s v=""/>
    <m/>
    <s v=""/>
    <m/>
    <s v=""/>
    <m/>
    <s v=""/>
    <n v="0"/>
    <n v="0"/>
    <n v="0"/>
    <n v="0"/>
  </r>
  <r>
    <x v="2316"/>
    <s v="pcklgqz5912"/>
    <s v="PC Klg QZ 5912"/>
    <n v="0"/>
    <s v="96 pc"/>
    <n v="0"/>
    <m/>
    <s v=""/>
    <m/>
    <s v=""/>
    <m/>
    <s v=""/>
    <m/>
    <s v=""/>
    <m/>
    <s v=""/>
    <n v="0"/>
    <n v="0"/>
    <n v="0"/>
    <n v="0"/>
  </r>
  <r>
    <x v="2316"/>
    <s v="pcklgxd9555wb"/>
    <s v="Pc Klg XD 9555 WB"/>
    <n v="0"/>
    <s v="72 pc"/>
    <n v="0"/>
    <m/>
    <s v=""/>
    <m/>
    <s v=""/>
    <m/>
    <s v=""/>
    <m/>
    <s v=""/>
    <m/>
    <s v=""/>
    <n v="0"/>
    <n v="0"/>
    <n v="0"/>
    <n v="0"/>
  </r>
  <r>
    <x v="2316"/>
    <s v="pcklgxda3339doraemontsum"/>
    <s v="Pc klg XDA 3339 Doraemon  /TSUM"/>
    <n v="0"/>
    <s v="144 PCS"/>
    <n v="0"/>
    <m/>
    <s v=""/>
    <m/>
    <s v=""/>
    <m/>
    <s v=""/>
    <m/>
    <s v=""/>
    <m/>
    <s v=""/>
    <n v="0"/>
    <n v="0"/>
    <n v="0"/>
    <n v="0"/>
  </r>
  <r>
    <x v="2316"/>
    <s v="pcklgxda3348dmix"/>
    <s v="Pc klg XDA 3348 Dmix"/>
    <n v="0"/>
    <s v="192 PCS"/>
    <n v="0"/>
    <m/>
    <s v=""/>
    <m/>
    <s v=""/>
    <m/>
    <s v=""/>
    <m/>
    <s v=""/>
    <m/>
    <s v=""/>
    <n v="0"/>
    <n v="0"/>
    <n v="0"/>
    <n v="0"/>
  </r>
  <r>
    <x v="2316"/>
    <s v="pckrt22032susunmetallik"/>
    <s v="Pc KRT 2203 2 susun metallik"/>
    <n v="0"/>
    <s v="120 pc"/>
    <n v="0"/>
    <m/>
    <s v=""/>
    <m/>
    <s v=""/>
    <m/>
    <s v=""/>
    <m/>
    <s v=""/>
    <m/>
    <s v=""/>
    <n v="0"/>
    <n v="0"/>
    <n v="0"/>
    <n v="0"/>
  </r>
  <r>
    <x v="2316"/>
    <s v="pckrt2c8dfaktur"/>
    <s v="PC KRT 2C 8D (faktur)"/>
    <n v="0"/>
    <s v="100 PCS"/>
    <n v="0"/>
    <m/>
    <s v=""/>
    <m/>
    <s v=""/>
    <m/>
    <s v=""/>
    <m/>
    <s v=""/>
    <m/>
    <s v=""/>
    <n v="0"/>
    <n v="0"/>
    <n v="0"/>
    <n v="0"/>
  </r>
  <r>
    <x v="2316"/>
    <s v="pckrtkk2c8dss2faktur"/>
    <s v="Pc KRT KK 2C 8D-SS2 Faktur"/>
    <n v="0"/>
    <n v="100"/>
    <n v="0"/>
    <m/>
    <s v=""/>
    <m/>
    <s v=""/>
    <m/>
    <s v=""/>
    <m/>
    <s v=""/>
    <m/>
    <s v=""/>
    <n v="0"/>
    <n v="0"/>
    <n v="0"/>
    <n v="0"/>
  </r>
  <r>
    <x v="2316"/>
    <s v="pckrtlampu3320"/>
    <s v="Pc KRT lampu 3320"/>
    <n v="0"/>
    <s v="96 pc"/>
    <n v="0"/>
    <m/>
    <s v=""/>
    <m/>
    <s v=""/>
    <m/>
    <s v=""/>
    <m/>
    <s v=""/>
    <m/>
    <s v=""/>
    <n v="0"/>
    <n v="0"/>
    <n v="0"/>
    <n v="0"/>
  </r>
  <r>
    <x v="2316"/>
    <s v="pcla1005fahma"/>
    <s v="PC L A 1005/ Fahma"/>
    <n v="0"/>
    <s v="432 pc"/>
    <n v="0"/>
    <m/>
    <s v=""/>
    <m/>
    <s v=""/>
    <m/>
    <s v=""/>
    <m/>
    <s v=""/>
    <m/>
    <s v=""/>
    <n v="0"/>
    <n v="0"/>
    <n v="0"/>
    <n v="0"/>
  </r>
  <r>
    <x v="2316"/>
    <s v="pclpy996"/>
    <s v="Pc LPY 99-6"/>
    <n v="0"/>
    <s v="312 PCS"/>
    <n v="0"/>
    <m/>
    <s v=""/>
    <m/>
    <s v=""/>
    <m/>
    <s v=""/>
    <m/>
    <s v=""/>
    <m/>
    <s v=""/>
    <n v="0"/>
    <n v="0"/>
    <n v="0"/>
    <n v="0"/>
  </r>
  <r>
    <x v="2316"/>
    <s v="pcm1758faktur"/>
    <s v="Pc M 1758 Faktur"/>
    <n v="0"/>
    <s v="192 PCS"/>
    <n v="0"/>
    <m/>
    <s v=""/>
    <m/>
    <s v=""/>
    <m/>
    <s v=""/>
    <m/>
    <s v=""/>
    <m/>
    <s v=""/>
    <n v="0"/>
    <n v="0"/>
    <n v="0"/>
    <n v="0"/>
  </r>
  <r>
    <x v="2316"/>
    <s v="pcm650711"/>
    <s v="Pc M 65071-1"/>
    <n v="2"/>
    <s v="144 PCS"/>
    <n v="0"/>
    <n v="0"/>
    <n v="-2"/>
    <m/>
    <s v=""/>
    <m/>
    <s v=""/>
    <m/>
    <s v=""/>
    <m/>
    <s v=""/>
    <n v="0"/>
    <n v="0"/>
    <n v="0"/>
    <n v="0"/>
  </r>
  <r>
    <x v="2316"/>
    <s v="pcmkt3871"/>
    <s v="Pc M KT 387-1"/>
    <n v="1"/>
    <s v="144 PCS"/>
    <n v="0"/>
    <n v="0"/>
    <n v="-1"/>
    <m/>
    <s v=""/>
    <m/>
    <s v=""/>
    <m/>
    <s v=""/>
    <m/>
    <s v=""/>
    <n v="0"/>
    <n v="0"/>
    <n v="0"/>
    <n v="0"/>
  </r>
  <r>
    <x v="2316"/>
    <s v="pcmxu0080"/>
    <s v="Pc M XU 0080"/>
    <n v="2"/>
    <s v="120 PCS"/>
    <n v="0"/>
    <n v="0"/>
    <n v="-2"/>
    <m/>
    <s v=""/>
    <m/>
    <s v=""/>
    <m/>
    <s v=""/>
    <m/>
    <s v=""/>
    <n v="0"/>
    <n v="0"/>
    <n v="0"/>
    <n v="0"/>
  </r>
  <r>
    <x v="2316"/>
    <s v="pcmagneta1190"/>
    <s v="Pc Magnet A 1190"/>
    <n v="0"/>
    <s v="12 LSN"/>
    <n v="0"/>
    <m/>
    <s v=""/>
    <m/>
    <s v=""/>
    <m/>
    <s v=""/>
    <m/>
    <s v=""/>
    <m/>
    <s v=""/>
    <n v="0"/>
    <n v="0"/>
    <n v="0"/>
    <n v="0"/>
  </r>
  <r>
    <x v="2316"/>
    <s v="pcmagnetkt208"/>
    <s v="PC magnet KT 208"/>
    <n v="0"/>
    <n v="120"/>
    <n v="0"/>
    <m/>
    <s v=""/>
    <m/>
    <s v=""/>
    <m/>
    <s v=""/>
    <m/>
    <s v=""/>
    <m/>
    <s v=""/>
    <n v="0"/>
    <n v="0"/>
    <n v="0"/>
    <n v="0"/>
  </r>
  <r>
    <x v="2316"/>
    <s v="pcmagnetkt77"/>
    <s v="PC magnet KT 77"/>
    <n v="0"/>
    <s v="144 pc"/>
    <n v="0"/>
    <m/>
    <s v=""/>
    <m/>
    <s v=""/>
    <m/>
    <s v=""/>
    <m/>
    <s v=""/>
    <m/>
    <s v=""/>
    <n v="0"/>
    <n v="0"/>
    <n v="0"/>
    <n v="0"/>
  </r>
  <r>
    <x v="2316"/>
    <s v="pcmagnetly992"/>
    <s v="Pc Magnet Ly 99-2"/>
    <n v="0"/>
    <s v="192 PCS"/>
    <n v="0"/>
    <m/>
    <s v=""/>
    <m/>
    <s v=""/>
    <m/>
    <s v=""/>
    <m/>
    <s v=""/>
    <m/>
    <s v=""/>
    <n v="0"/>
    <n v="0"/>
    <n v="0"/>
    <n v="0"/>
  </r>
  <r>
    <x v="2316"/>
    <s v="pcmagnit+call7806"/>
    <s v="Pc magnit + call 7806"/>
    <n v="0"/>
    <n v="144"/>
    <n v="0"/>
    <m/>
    <s v=""/>
    <m/>
    <s v=""/>
    <m/>
    <s v=""/>
    <m/>
    <s v=""/>
    <m/>
    <s v=""/>
    <n v="0"/>
    <n v="0"/>
    <n v="0"/>
    <n v="0"/>
  </r>
  <r>
    <x v="2316"/>
    <s v="pcmagnit+callpb11"/>
    <s v="Pc magnit + call PB 11"/>
    <n v="0"/>
    <s v="144 PCS"/>
    <n v="0"/>
    <m/>
    <s v=""/>
    <m/>
    <s v=""/>
    <m/>
    <s v=""/>
    <m/>
    <s v=""/>
    <m/>
    <s v=""/>
    <n v="0"/>
    <n v="0"/>
    <n v="0"/>
    <n v="0"/>
  </r>
  <r>
    <x v="2316"/>
    <s v="pcmagnit1628kalkulator"/>
    <s v="Pc magnit 1628 kalkulator"/>
    <n v="0"/>
    <s v="120 PCS"/>
    <n v="0"/>
    <m/>
    <s v=""/>
    <m/>
    <s v=""/>
    <m/>
    <s v=""/>
    <m/>
    <s v=""/>
    <m/>
    <s v=""/>
    <n v="0"/>
    <n v="0"/>
    <n v="0"/>
    <n v="0"/>
  </r>
  <r>
    <x v="2316"/>
    <s v="pcmagnit1628sp"/>
    <s v="Pc Magnit 1628 Sp"/>
    <n v="0"/>
    <s v="120 PCS"/>
    <n v="0"/>
    <m/>
    <s v=""/>
    <m/>
    <s v=""/>
    <m/>
    <s v=""/>
    <m/>
    <s v=""/>
    <m/>
    <s v=""/>
    <n v="0"/>
    <n v="0"/>
    <n v="0"/>
    <n v="0"/>
  </r>
  <r>
    <x v="2316"/>
    <s v="pcmagnit3513821biasa"/>
    <s v="Pc magnit 35138-21 (biasa)"/>
    <n v="0"/>
    <s v="96 PCS"/>
    <n v="0"/>
    <m/>
    <s v=""/>
    <m/>
    <s v=""/>
    <m/>
    <s v=""/>
    <m/>
    <s v=""/>
    <m/>
    <s v=""/>
    <n v="0"/>
    <n v="0"/>
    <n v="0"/>
    <n v="0"/>
  </r>
  <r>
    <x v="2316"/>
    <s v="pcmagnit351417"/>
    <s v="Pc magnit 3514-17"/>
    <n v="0"/>
    <s v="96 pc"/>
    <n v="0"/>
    <m/>
    <s v=""/>
    <m/>
    <s v=""/>
    <m/>
    <s v=""/>
    <m/>
    <s v=""/>
    <m/>
    <s v=""/>
    <n v="0"/>
    <n v="0"/>
    <n v="0"/>
    <n v="0"/>
  </r>
  <r>
    <x v="2316"/>
    <s v="pcmagnit65005xqbighero"/>
    <s v="PC Magnit 65005 XQ Big Hero"/>
    <n v="0"/>
    <s v="300 pc"/>
    <n v="0"/>
    <m/>
    <s v=""/>
    <m/>
    <s v=""/>
    <m/>
    <s v=""/>
    <m/>
    <s v=""/>
    <m/>
    <s v=""/>
    <n v="0"/>
    <n v="0"/>
    <n v="0"/>
    <n v="0"/>
  </r>
  <r>
    <x v="2316"/>
    <s v="pcmagnit7806"/>
    <s v="Pc Magnit 7806"/>
    <n v="0"/>
    <s v="120 PCS"/>
    <n v="0"/>
    <m/>
    <s v=""/>
    <m/>
    <s v=""/>
    <m/>
    <s v=""/>
    <m/>
    <s v=""/>
    <m/>
    <s v=""/>
    <n v="0"/>
    <n v="0"/>
    <n v="0"/>
    <n v="0"/>
  </r>
  <r>
    <x v="2316"/>
    <s v="pcmagnit811kungfupanda"/>
    <s v="PC Magnit 811 kungfu panda"/>
    <n v="0"/>
    <s v="120 pc"/>
    <n v="0"/>
    <m/>
    <s v=""/>
    <m/>
    <s v=""/>
    <m/>
    <s v=""/>
    <m/>
    <s v=""/>
    <m/>
    <s v=""/>
    <n v="0"/>
    <n v="0"/>
    <n v="0"/>
    <n v="0"/>
  </r>
  <r>
    <x v="2316"/>
    <s v="pcmagnit9342"/>
    <s v="Pc magnit 9342"/>
    <n v="0"/>
    <s v="168 pc"/>
    <n v="0"/>
    <m/>
    <s v=""/>
    <m/>
    <s v=""/>
    <m/>
    <s v=""/>
    <m/>
    <s v=""/>
    <m/>
    <s v=""/>
    <n v="0"/>
    <n v="0"/>
    <n v="0"/>
    <n v="0"/>
  </r>
  <r>
    <x v="2316"/>
    <s v="pcmagnit9354"/>
    <s v="Pc magnit 9354"/>
    <n v="0"/>
    <s v="192 pc"/>
    <n v="0"/>
    <m/>
    <s v=""/>
    <m/>
    <s v=""/>
    <m/>
    <s v=""/>
    <m/>
    <s v=""/>
    <m/>
    <s v=""/>
    <n v="0"/>
    <n v="0"/>
    <n v="0"/>
    <n v="0"/>
  </r>
  <r>
    <x v="2316"/>
    <s v="pcmagnit9356"/>
    <s v="Pc magnit 9356"/>
    <n v="0"/>
    <s v="160 pc"/>
    <n v="0"/>
    <m/>
    <s v=""/>
    <m/>
    <s v=""/>
    <m/>
    <s v=""/>
    <m/>
    <s v=""/>
    <m/>
    <s v=""/>
    <n v="0"/>
    <n v="0"/>
    <n v="0"/>
    <n v="0"/>
  </r>
  <r>
    <x v="2316"/>
    <s v="pcmagnit9357"/>
    <s v="Pc Magnit 9357"/>
    <n v="0"/>
    <s v="160 pc"/>
    <n v="0"/>
    <m/>
    <s v=""/>
    <m/>
    <s v=""/>
    <m/>
    <s v=""/>
    <m/>
    <s v=""/>
    <m/>
    <s v=""/>
    <n v="0"/>
    <n v="0"/>
    <n v="0"/>
    <n v="0"/>
  </r>
  <r>
    <x v="2316"/>
    <s v="pcmagnita1172"/>
    <s v="PC Magnit A 1172"/>
    <n v="0"/>
    <s v="144 pc"/>
    <n v="0"/>
    <m/>
    <s v=""/>
    <m/>
    <s v=""/>
    <m/>
    <s v=""/>
    <m/>
    <s v=""/>
    <m/>
    <s v=""/>
    <n v="0"/>
    <n v="0"/>
    <n v="0"/>
    <n v="0"/>
  </r>
  <r>
    <x v="2316"/>
    <s v="pcmagnitcc7806"/>
    <s v="Pc Magnit CC 7806"/>
    <n v="0"/>
    <s v="12 LSN"/>
    <n v="0"/>
    <m/>
    <s v=""/>
    <m/>
    <s v=""/>
    <m/>
    <s v=""/>
    <m/>
    <s v=""/>
    <m/>
    <s v=""/>
    <n v="0"/>
    <n v="0"/>
    <n v="0"/>
    <n v="0"/>
  </r>
  <r>
    <x v="2316"/>
    <s v="pcmagnitd0052"/>
    <s v="PC Magnit D 0052"/>
    <n v="0"/>
    <s v="96 pc"/>
    <n v="0"/>
    <m/>
    <s v=""/>
    <m/>
    <s v=""/>
    <m/>
    <s v=""/>
    <m/>
    <s v=""/>
    <m/>
    <s v=""/>
    <n v="0"/>
    <n v="0"/>
    <n v="0"/>
    <n v="0"/>
  </r>
  <r>
    <x v="2316"/>
    <s v="pcmagnitjumbob357619"/>
    <s v="PC Magnit jumbo B 3576-19"/>
    <n v="0"/>
    <n v="48"/>
    <n v="0"/>
    <m/>
    <s v=""/>
    <m/>
    <s v=""/>
    <m/>
    <s v=""/>
    <m/>
    <s v=""/>
    <m/>
    <s v=""/>
    <n v="0"/>
    <n v="0"/>
    <n v="0"/>
    <n v="0"/>
  </r>
  <r>
    <x v="2316"/>
    <s v="pcmagnitk28872"/>
    <s v="PC Magnit K2 887-2"/>
    <n v="0"/>
    <s v="120 pc"/>
    <n v="0"/>
    <m/>
    <s v=""/>
    <m/>
    <s v=""/>
    <m/>
    <s v=""/>
    <m/>
    <s v=""/>
    <m/>
    <s v=""/>
    <n v="0"/>
    <n v="0"/>
    <n v="0"/>
    <n v="0"/>
  </r>
  <r>
    <x v="2316"/>
    <s v="pcmagnitkm51861"/>
    <s v="PC Magnit KM 5186-1"/>
    <n v="0"/>
    <s v="96 pc"/>
    <n v="0"/>
    <m/>
    <s v=""/>
    <m/>
    <s v=""/>
    <m/>
    <s v=""/>
    <m/>
    <s v=""/>
    <m/>
    <s v=""/>
    <n v="0"/>
    <n v="0"/>
    <n v="0"/>
    <n v="0"/>
  </r>
  <r>
    <x v="2316"/>
    <s v="pcmagnitkm51871"/>
    <s v="PC Magnit KM 5187-1"/>
    <n v="0"/>
    <s v="96 pc"/>
    <n v="0"/>
    <m/>
    <s v=""/>
    <m/>
    <s v=""/>
    <m/>
    <s v=""/>
    <m/>
    <s v=""/>
    <m/>
    <s v=""/>
    <n v="0"/>
    <n v="0"/>
    <n v="0"/>
    <n v="0"/>
  </r>
  <r>
    <x v="2316"/>
    <s v="pcmagnitmc5238"/>
    <s v="PC Magnit MC 5238"/>
    <n v="0"/>
    <s v="144 pc"/>
    <n v="0"/>
    <m/>
    <s v=""/>
    <m/>
    <s v=""/>
    <m/>
    <s v=""/>
    <m/>
    <s v=""/>
    <m/>
    <s v=""/>
    <n v="0"/>
    <n v="0"/>
    <n v="0"/>
    <n v="0"/>
  </r>
  <r>
    <x v="2316"/>
    <s v="pcmagnitmc8086"/>
    <s v="PC Magnit MC 8086"/>
    <n v="0"/>
    <s v="144 pc"/>
    <n v="0"/>
    <m/>
    <s v=""/>
    <m/>
    <s v=""/>
    <m/>
    <s v=""/>
    <m/>
    <s v=""/>
    <m/>
    <s v=""/>
    <n v="0"/>
    <n v="0"/>
    <n v="0"/>
    <n v="0"/>
  </r>
  <r>
    <x v="2316"/>
    <s v="pcmagnits9696"/>
    <s v="PC magnit S 9696"/>
    <n v="0"/>
    <s v="120 pc"/>
    <n v="0"/>
    <m/>
    <s v=""/>
    <m/>
    <s v=""/>
    <m/>
    <s v=""/>
    <m/>
    <s v=""/>
    <m/>
    <s v=""/>
    <n v="0"/>
    <n v="0"/>
    <n v="0"/>
    <n v="0"/>
  </r>
  <r>
    <x v="2316"/>
    <s v="pcmagnitxu0030callblk"/>
    <s v="PC Magnit XU 0030 Call (BLK)"/>
    <n v="0"/>
    <s v="144 pc"/>
    <n v="0"/>
    <m/>
    <s v=""/>
    <m/>
    <s v=""/>
    <m/>
    <s v=""/>
    <m/>
    <s v=""/>
    <m/>
    <s v=""/>
    <n v="0"/>
    <n v="0"/>
    <n v="0"/>
    <n v="0"/>
  </r>
  <r>
    <x v="2316"/>
    <s v="pcmagnitza06blk"/>
    <s v="PC Magnit Z A06 BLK"/>
    <n v="0"/>
    <s v="48 pc"/>
    <n v="0"/>
    <m/>
    <s v=""/>
    <m/>
    <s v=""/>
    <m/>
    <s v=""/>
    <m/>
    <s v=""/>
    <m/>
    <s v=""/>
    <n v="0"/>
    <n v="0"/>
    <n v="0"/>
    <n v="0"/>
  </r>
  <r>
    <x v="2316"/>
    <s v="pcplstht408mm"/>
    <s v="PC Plst HT 408 MM"/>
    <n v="0"/>
    <s v="144 pc"/>
    <n v="0"/>
    <m/>
    <s v=""/>
    <m/>
    <s v=""/>
    <m/>
    <s v=""/>
    <m/>
    <s v=""/>
    <m/>
    <s v=""/>
    <n v="0"/>
    <n v="0"/>
    <n v="0"/>
    <n v="0"/>
  </r>
  <r>
    <x v="2316"/>
    <s v="pcrestbd17728a"/>
    <s v="Pc rest BD 17728 A"/>
    <n v="0"/>
    <s v="180 PCS"/>
    <n v="0"/>
    <m/>
    <s v=""/>
    <m/>
    <s v=""/>
    <m/>
    <s v=""/>
    <m/>
    <s v=""/>
    <m/>
    <s v=""/>
    <n v="0"/>
    <n v="0"/>
    <n v="0"/>
    <n v="0"/>
  </r>
  <r>
    <x v="2316"/>
    <s v="pcrestbd191"/>
    <s v="Pc rest BD 191"/>
    <n v="0"/>
    <s v="180 PCS"/>
    <n v="0"/>
    <m/>
    <s v=""/>
    <m/>
    <s v=""/>
    <m/>
    <s v=""/>
    <m/>
    <s v=""/>
    <m/>
    <s v=""/>
    <n v="0"/>
    <n v="0"/>
    <n v="0"/>
    <n v="0"/>
  </r>
  <r>
    <x v="2316"/>
    <s v="pcrestbd33122"/>
    <s v="Pc Rest BD 331-22"/>
    <n v="0"/>
    <s v="180 PCS"/>
    <n v="0"/>
    <m/>
    <s v=""/>
    <m/>
    <s v=""/>
    <m/>
    <s v=""/>
    <m/>
    <s v=""/>
    <m/>
    <s v=""/>
    <n v="0"/>
    <n v="0"/>
    <n v="0"/>
    <n v="0"/>
  </r>
  <r>
    <x v="2316"/>
    <s v="pcrestbd762"/>
    <s v="Pc rest BD 762"/>
    <n v="0"/>
    <s v="300 pc"/>
    <n v="0"/>
    <m/>
    <s v=""/>
    <m/>
    <s v=""/>
    <m/>
    <s v=""/>
    <m/>
    <s v=""/>
    <m/>
    <s v=""/>
    <n v="0"/>
    <n v="0"/>
    <n v="0"/>
    <n v="0"/>
  </r>
  <r>
    <x v="2316"/>
    <s v="pcrestbd772"/>
    <s v="Pc rest BD 772"/>
    <n v="0"/>
    <s v="300 pc"/>
    <n v="0"/>
    <m/>
    <s v=""/>
    <m/>
    <s v=""/>
    <m/>
    <s v=""/>
    <m/>
    <s v=""/>
    <m/>
    <s v=""/>
    <n v="0"/>
    <n v="0"/>
    <n v="0"/>
    <n v="0"/>
  </r>
  <r>
    <x v="2316"/>
    <s v="pcret385imitasi"/>
    <s v="PC Ret 385 Imitasi"/>
    <n v="0"/>
    <s v="27 ls"/>
    <n v="0"/>
    <m/>
    <s v=""/>
    <m/>
    <s v=""/>
    <m/>
    <s v=""/>
    <m/>
    <s v=""/>
    <m/>
    <s v=""/>
    <n v="0"/>
    <n v="0"/>
    <n v="0"/>
    <n v="0"/>
  </r>
  <r>
    <x v="2316"/>
    <s v="pcret4172"/>
    <s v="PC Ret 4172"/>
    <n v="0"/>
    <s v="120 pc"/>
    <n v="0"/>
    <m/>
    <s v=""/>
    <m/>
    <s v=""/>
    <m/>
    <s v=""/>
    <m/>
    <s v=""/>
    <m/>
    <s v=""/>
    <n v="0"/>
    <n v="0"/>
    <n v="0"/>
    <n v="0"/>
  </r>
  <r>
    <x v="2316"/>
    <s v="pcretbd933"/>
    <s v="Pc Ret BD 933"/>
    <n v="0"/>
    <s v="180 PCS"/>
    <n v="0"/>
    <m/>
    <s v=""/>
    <m/>
    <s v=""/>
    <m/>
    <s v=""/>
    <m/>
    <s v=""/>
    <m/>
    <s v=""/>
    <n v="0"/>
    <n v="0"/>
    <n v="0"/>
    <n v="0"/>
  </r>
  <r>
    <x v="2316"/>
    <s v="pcrethjd4170"/>
    <s v="PC Ret Hj D 4170"/>
    <n v="0"/>
    <m/>
    <n v="0"/>
    <m/>
    <s v=""/>
    <m/>
    <s v=""/>
    <m/>
    <s v=""/>
    <m/>
    <s v=""/>
    <m/>
    <s v=""/>
    <n v="0"/>
    <n v="0"/>
    <n v="0"/>
    <n v="0"/>
  </r>
  <r>
    <x v="2316"/>
    <s v="pcretimitasi385"/>
    <s v="PC ret imitasi 385"/>
    <n v="0"/>
    <s v="27 ls"/>
    <n v="0"/>
    <m/>
    <s v=""/>
    <m/>
    <s v=""/>
    <m/>
    <s v=""/>
    <m/>
    <s v=""/>
    <m/>
    <s v=""/>
    <n v="0"/>
    <n v="0"/>
    <n v="0"/>
    <n v="0"/>
  </r>
  <r>
    <x v="2316"/>
    <s v="pcretky1192"/>
    <s v="PC Ret Ky 1192"/>
    <n v="0"/>
    <s v="144 pc"/>
    <n v="0"/>
    <m/>
    <s v=""/>
    <m/>
    <s v=""/>
    <m/>
    <s v=""/>
    <m/>
    <s v=""/>
    <m/>
    <s v=""/>
    <n v="0"/>
    <n v="0"/>
    <n v="0"/>
    <n v="0"/>
  </r>
  <r>
    <x v="2316"/>
    <s v="pcretkya2009"/>
    <s v="PC Ret Ky A 2009"/>
    <n v="0"/>
    <s v="144 pc"/>
    <n v="0"/>
    <m/>
    <s v=""/>
    <m/>
    <s v=""/>
    <m/>
    <s v=""/>
    <m/>
    <s v=""/>
    <m/>
    <s v=""/>
    <n v="0"/>
    <n v="0"/>
    <n v="0"/>
    <n v="0"/>
  </r>
  <r>
    <x v="2316"/>
    <s v="pcretworrywj2198"/>
    <s v="PC Ret Worry WJ-2198"/>
    <n v="1"/>
    <s v="360 pc"/>
    <n v="0"/>
    <n v="0"/>
    <n v="-1"/>
    <m/>
    <s v=""/>
    <m/>
    <s v=""/>
    <m/>
    <s v=""/>
    <m/>
    <s v=""/>
    <n v="0"/>
    <n v="0"/>
    <n v="0"/>
    <n v="0"/>
  </r>
  <r>
    <x v="2316"/>
    <s v="pctopla2878"/>
    <s v="Pc Topla 2878"/>
    <n v="0"/>
    <s v="216 PCS"/>
    <n v="0"/>
    <m/>
    <s v=""/>
    <m/>
    <s v=""/>
    <m/>
    <s v=""/>
    <m/>
    <s v=""/>
    <m/>
    <s v=""/>
    <n v="0"/>
    <n v="0"/>
    <n v="0"/>
    <n v="0"/>
  </r>
  <r>
    <x v="2316"/>
    <s v="pcstationeryset8801"/>
    <s v="PC/ Stationery set 8801"/>
    <n v="0"/>
    <s v="480 pc"/>
    <n v="0"/>
    <m/>
    <s v=""/>
    <m/>
    <s v=""/>
    <m/>
    <s v=""/>
    <m/>
    <s v=""/>
    <m/>
    <s v=""/>
    <n v="0"/>
    <n v="0"/>
    <n v="0"/>
    <n v="0"/>
  </r>
  <r>
    <x v="2316"/>
    <s v="pcstationeryset8802"/>
    <s v="PC/ Stationery set 8802"/>
    <n v="0"/>
    <s v="720 pc"/>
    <n v="0"/>
    <m/>
    <s v=""/>
    <m/>
    <s v=""/>
    <m/>
    <s v=""/>
    <m/>
    <s v=""/>
    <m/>
    <s v=""/>
    <n v="0"/>
    <n v="0"/>
    <n v="0"/>
    <n v="0"/>
  </r>
  <r>
    <x v="2316"/>
    <s v="penghapuswb803benter"/>
    <s v="Penghapus W/B 803 B Enter"/>
    <n v="0"/>
    <s v="48 ls"/>
    <n v="0"/>
    <m/>
    <s v=""/>
    <m/>
    <s v=""/>
    <m/>
    <s v=""/>
    <m/>
    <s v=""/>
    <m/>
    <s v=""/>
    <n v="0"/>
    <n v="0"/>
    <n v="0"/>
    <n v="0"/>
  </r>
  <r>
    <x v="2316"/>
    <s v="penghapuswbb803"/>
    <s v="Penghapus W/B B 803"/>
    <n v="0"/>
    <s v="48 LSN"/>
    <n v="0"/>
    <m/>
    <s v=""/>
    <m/>
    <s v=""/>
    <m/>
    <s v=""/>
    <m/>
    <s v=""/>
    <m/>
    <s v=""/>
    <n v="0"/>
    <n v="0"/>
    <n v="0"/>
    <n v="0"/>
  </r>
  <r>
    <x v="2316"/>
    <s v="penghapuswbclearkecilblk"/>
    <s v="Penghapus W/B clear kecil BLK"/>
    <n v="1"/>
    <s v="60 LSN"/>
    <n v="0"/>
    <m/>
    <s v=""/>
    <n v="0"/>
    <n v="-1"/>
    <m/>
    <s v=""/>
    <m/>
    <s v=""/>
    <m/>
    <s v=""/>
    <n v="1"/>
    <n v="0"/>
    <n v="0"/>
    <n v="0"/>
  </r>
  <r>
    <x v="2316"/>
    <s v="penghapuswbgunindo803"/>
    <s v="Penghapus W/B Gunindo 803"/>
    <n v="0"/>
    <s v="30 ls"/>
    <n v="0"/>
    <m/>
    <s v=""/>
    <m/>
    <s v=""/>
    <m/>
    <s v=""/>
    <m/>
    <s v=""/>
    <m/>
    <s v=""/>
    <n v="0"/>
    <n v="0"/>
    <n v="0"/>
    <n v="0"/>
  </r>
  <r>
    <x v="2316"/>
    <s v="penghapuswbkenjoylubangkecil"/>
    <s v="Penghapus W/B Kenjoy Lubang Kecil "/>
    <n v="0"/>
    <s v="60 PCS"/>
    <n v="0"/>
    <m/>
    <s v=""/>
    <m/>
    <s v=""/>
    <m/>
    <s v=""/>
    <m/>
    <s v=""/>
    <m/>
    <s v=""/>
    <n v="0"/>
    <n v="0"/>
    <n v="0"/>
    <n v="0"/>
  </r>
  <r>
    <x v="2316"/>
    <s v="pensilchunghwa8899"/>
    <s v="Pensil Chung Hwa 8899"/>
    <n v="0"/>
    <s v="30 gr"/>
    <n v="0"/>
    <m/>
    <s v=""/>
    <m/>
    <s v=""/>
    <m/>
    <s v=""/>
    <m/>
    <s v=""/>
    <m/>
    <s v=""/>
    <n v="0"/>
    <n v="0"/>
    <n v="0"/>
    <n v="0"/>
  </r>
  <r>
    <x v="2316"/>
    <s v="pensilfancy2bdsytpstip001"/>
    <s v="Pensil Fancy 2B Dsy Tp Stip 001"/>
    <n v="0"/>
    <s v="40 gr"/>
    <n v="0"/>
    <m/>
    <s v=""/>
    <m/>
    <s v=""/>
    <m/>
    <s v=""/>
    <m/>
    <s v=""/>
    <m/>
    <s v=""/>
    <n v="0"/>
    <n v="0"/>
    <n v="0"/>
    <n v="0"/>
  </r>
  <r>
    <x v="2316"/>
    <s v="pensilkayagi2022"/>
    <s v="Pensil Kayagi 2022"/>
    <n v="0"/>
    <s v="30 GRS"/>
    <n v="0"/>
    <m/>
    <s v=""/>
    <m/>
    <s v=""/>
    <m/>
    <s v=""/>
    <m/>
    <s v=""/>
    <m/>
    <s v=""/>
    <n v="0"/>
    <n v="0"/>
    <n v="0"/>
    <n v="0"/>
  </r>
  <r>
    <x v="2316"/>
    <s v="pensilkayagi2026"/>
    <s v="Pensil Kayagi 2026"/>
    <n v="0"/>
    <s v="30 GRS"/>
    <n v="0"/>
    <m/>
    <s v=""/>
    <m/>
    <s v=""/>
    <m/>
    <s v=""/>
    <m/>
    <s v=""/>
    <m/>
    <s v=""/>
    <n v="0"/>
    <n v="0"/>
    <n v="0"/>
    <n v="0"/>
  </r>
  <r>
    <x v="2316"/>
    <s v="pensilkayagi3025"/>
    <s v="Pensil Kayagi 3025"/>
    <n v="0"/>
    <s v="30 GRS"/>
    <n v="0"/>
    <m/>
    <s v=""/>
    <m/>
    <s v=""/>
    <m/>
    <s v=""/>
    <m/>
    <s v=""/>
    <m/>
    <s v=""/>
    <n v="0"/>
    <n v="0"/>
    <n v="0"/>
    <n v="0"/>
  </r>
  <r>
    <x v="2316"/>
    <s v="pensilkayagi3039"/>
    <s v="Pensil Kayagi 3039"/>
    <n v="0"/>
    <s v="30 GRS"/>
    <n v="0"/>
    <m/>
    <s v=""/>
    <m/>
    <s v=""/>
    <m/>
    <s v=""/>
    <m/>
    <s v=""/>
    <m/>
    <s v=""/>
    <n v="0"/>
    <n v="0"/>
    <n v="0"/>
    <n v="0"/>
  </r>
  <r>
    <x v="2316"/>
    <s v="pensilkayagi3040"/>
    <s v="Pensil Kayagi 3040"/>
    <n v="0"/>
    <s v="30 GRS"/>
    <n v="0"/>
    <m/>
    <s v=""/>
    <m/>
    <s v=""/>
    <m/>
    <s v=""/>
    <m/>
    <s v=""/>
    <m/>
    <s v=""/>
    <n v="0"/>
    <n v="0"/>
    <n v="0"/>
    <n v="0"/>
  </r>
  <r>
    <x v="2316"/>
    <s v="pensilkayagi3042"/>
    <s v="Pensil Kayagi 3042"/>
    <n v="0"/>
    <s v="30 GRS"/>
    <n v="0"/>
    <m/>
    <s v=""/>
    <m/>
    <s v=""/>
    <m/>
    <s v=""/>
    <m/>
    <s v=""/>
    <m/>
    <s v=""/>
    <n v="0"/>
    <n v="0"/>
    <n v="0"/>
    <n v="0"/>
  </r>
  <r>
    <x v="2316"/>
    <s v="pensilkayagi3050"/>
    <s v="Pensil Kayagi 3050"/>
    <n v="0"/>
    <s v="30 GRS"/>
    <n v="0"/>
    <m/>
    <s v=""/>
    <m/>
    <s v=""/>
    <m/>
    <s v=""/>
    <m/>
    <s v=""/>
    <m/>
    <s v=""/>
    <n v="0"/>
    <n v="0"/>
    <n v="0"/>
    <n v="0"/>
  </r>
  <r>
    <x v="2316"/>
    <s v="pensilkayagi3052"/>
    <s v="Pensil Kayagi 3052"/>
    <n v="0"/>
    <s v="30 GRS"/>
    <n v="0"/>
    <m/>
    <s v=""/>
    <m/>
    <s v=""/>
    <m/>
    <s v=""/>
    <m/>
    <s v=""/>
    <m/>
    <s v=""/>
    <n v="0"/>
    <n v="0"/>
    <n v="0"/>
    <n v="0"/>
  </r>
  <r>
    <x v="2316"/>
    <s v="pensilkayagi3060"/>
    <s v="Pensil Kayagi 3060"/>
    <n v="0"/>
    <s v="30 GRS"/>
    <n v="0"/>
    <m/>
    <s v=""/>
    <m/>
    <s v=""/>
    <m/>
    <s v=""/>
    <m/>
    <s v=""/>
    <m/>
    <s v=""/>
    <n v="0"/>
    <n v="0"/>
    <n v="0"/>
    <n v="0"/>
  </r>
  <r>
    <x v="2316"/>
    <s v="pensilltrees3061"/>
    <s v="Pensil L Tree S 3061"/>
    <n v="0"/>
    <s v="40 box"/>
    <n v="0"/>
    <m/>
    <s v=""/>
    <m/>
    <s v=""/>
    <m/>
    <s v=""/>
    <m/>
    <s v=""/>
    <m/>
    <s v=""/>
    <n v="0"/>
    <n v="0"/>
    <n v="0"/>
    <n v="0"/>
  </r>
  <r>
    <x v="2316"/>
    <s v="pensilpf3060"/>
    <s v="Pensil PF 3060"/>
    <n v="0"/>
    <s v="30 GRS"/>
    <n v="0"/>
    <m/>
    <s v=""/>
    <m/>
    <s v=""/>
    <m/>
    <s v=""/>
    <m/>
    <s v=""/>
    <m/>
    <s v=""/>
    <n v="0"/>
    <n v="0"/>
    <n v="0"/>
    <n v="0"/>
  </r>
  <r>
    <x v="2316"/>
    <s v="pensilpf3062"/>
    <s v="Pensil PF 3062"/>
    <n v="0"/>
    <s v="30 GRS"/>
    <n v="0"/>
    <m/>
    <s v=""/>
    <m/>
    <s v=""/>
    <m/>
    <s v=""/>
    <m/>
    <s v=""/>
    <m/>
    <s v=""/>
    <n v="0"/>
    <n v="0"/>
    <n v="0"/>
    <n v="0"/>
  </r>
  <r>
    <x v="2316"/>
    <s v="pensilpf3065"/>
    <s v="Pensil PF 3065"/>
    <n v="0"/>
    <s v="30 GRS"/>
    <n v="0"/>
    <m/>
    <s v=""/>
    <m/>
    <s v=""/>
    <m/>
    <s v=""/>
    <m/>
    <s v=""/>
    <m/>
    <s v=""/>
    <n v="0"/>
    <n v="0"/>
    <n v="0"/>
    <n v="0"/>
  </r>
  <r>
    <x v="2316"/>
    <s v="pensiltf77sdepankantor"/>
    <s v="Pensil TF 77 S depan kantor"/>
    <n v="0"/>
    <s v="20 gr"/>
    <n v="0"/>
    <m/>
    <s v=""/>
    <m/>
    <s v=""/>
    <m/>
    <s v=""/>
    <m/>
    <s v=""/>
    <m/>
    <s v=""/>
    <n v="0"/>
    <n v="0"/>
    <n v="0"/>
    <n v="0"/>
  </r>
  <r>
    <x v="2316"/>
    <s v="pianikaaltosbox"/>
    <s v="Pianika Altos Box"/>
    <n v="0"/>
    <s v="12 PCS"/>
    <n v="0"/>
    <m/>
    <s v=""/>
    <m/>
    <s v=""/>
    <m/>
    <s v=""/>
    <m/>
    <s v=""/>
    <m/>
    <s v=""/>
    <n v="0"/>
    <n v="0"/>
    <n v="0"/>
    <n v="0"/>
  </r>
  <r>
    <x v="2316"/>
    <s v="pianikaaltoskain"/>
    <s v="Pianika Altos Kain"/>
    <n v="0"/>
    <s v="12 PCS"/>
    <n v="0"/>
    <m/>
    <s v=""/>
    <m/>
    <s v=""/>
    <m/>
    <s v=""/>
    <m/>
    <s v=""/>
    <m/>
    <s v=""/>
    <n v="0"/>
    <n v="0"/>
    <n v="0"/>
    <n v="0"/>
  </r>
  <r>
    <x v="2316"/>
    <s v="pianikabrotherb"/>
    <s v="Pianika brother B"/>
    <n v="0"/>
    <s v="12 PCS"/>
    <n v="0"/>
    <m/>
    <s v=""/>
    <m/>
    <s v=""/>
    <m/>
    <s v=""/>
    <m/>
    <s v=""/>
    <m/>
    <s v=""/>
    <n v="0"/>
    <n v="0"/>
    <n v="0"/>
    <n v="0"/>
  </r>
  <r>
    <x v="2316"/>
    <s v="pianikabrotherp"/>
    <s v="Pianika Brother P"/>
    <n v="0"/>
    <s v="12 PCS"/>
    <n v="0"/>
    <m/>
    <s v=""/>
    <m/>
    <s v=""/>
    <m/>
    <s v=""/>
    <m/>
    <s v=""/>
    <m/>
    <s v=""/>
    <n v="0"/>
    <n v="0"/>
    <n v="0"/>
    <n v="0"/>
  </r>
  <r>
    <x v="2316"/>
    <s v="pianikagambarcewek"/>
    <s v="Pianika Gambar Cewek"/>
    <n v="0"/>
    <s v="12 PCS"/>
    <n v="0"/>
    <m/>
    <s v=""/>
    <m/>
    <s v=""/>
    <m/>
    <s v=""/>
    <m/>
    <s v=""/>
    <m/>
    <s v=""/>
    <n v="0"/>
    <n v="0"/>
    <n v="0"/>
    <n v="0"/>
  </r>
  <r>
    <x v="2316"/>
    <s v="pianikagambarcewektz326"/>
    <s v="Pianika Gambar Cewek TZ 326"/>
    <n v="3"/>
    <n v="24"/>
    <n v="0"/>
    <n v="0"/>
    <n v="-3"/>
    <m/>
    <s v=""/>
    <m/>
    <s v=""/>
    <m/>
    <s v=""/>
    <m/>
    <s v=""/>
    <n v="0"/>
    <n v="0"/>
    <n v="0"/>
    <n v="0"/>
  </r>
  <r>
    <x v="2316"/>
    <s v="pianikagambarcowok"/>
    <s v="Pianika Gambar Cowok"/>
    <n v="0"/>
    <s v="12 PCS"/>
    <n v="0"/>
    <m/>
    <s v=""/>
    <m/>
    <s v=""/>
    <m/>
    <s v=""/>
    <m/>
    <s v=""/>
    <m/>
    <s v=""/>
    <n v="0"/>
    <n v="0"/>
    <n v="0"/>
    <n v="0"/>
  </r>
  <r>
    <x v="2316"/>
    <s v="pianikakoperfluffy"/>
    <s v="Pianika Koper Fluffy"/>
    <n v="0"/>
    <s v="10 PCS"/>
    <n v="0"/>
    <m/>
    <s v=""/>
    <m/>
    <s v=""/>
    <m/>
    <s v=""/>
    <m/>
    <s v=""/>
    <m/>
    <s v=""/>
    <n v="0"/>
    <n v="0"/>
    <n v="0"/>
    <n v="0"/>
  </r>
  <r>
    <x v="2316"/>
    <s v="pianikalovely"/>
    <s v="Pianika Lovely"/>
    <n v="0"/>
    <s v="12 PCS"/>
    <n v="0"/>
    <m/>
    <s v=""/>
    <m/>
    <s v=""/>
    <m/>
    <s v=""/>
    <m/>
    <s v=""/>
    <m/>
    <s v=""/>
    <n v="0"/>
    <n v="0"/>
    <n v="0"/>
    <n v="0"/>
  </r>
  <r>
    <x v="2316"/>
    <s v="pianikamarvelboxkainbiru"/>
    <s v="Pianika Marvel Box Kain Biru"/>
    <n v="0"/>
    <s v="12 PCS"/>
    <n v="0"/>
    <m/>
    <s v=""/>
    <m/>
    <s v=""/>
    <m/>
    <s v=""/>
    <m/>
    <s v=""/>
    <m/>
    <s v=""/>
    <n v="0"/>
    <n v="0"/>
    <n v="0"/>
    <n v="0"/>
  </r>
  <r>
    <x v="2316"/>
    <s v="pianikamarvelkoperbiru"/>
    <s v="Pianika marvel koper Biru"/>
    <n v="0"/>
    <s v="12 pc"/>
    <n v="0"/>
    <m/>
    <s v=""/>
    <m/>
    <s v=""/>
    <m/>
    <s v=""/>
    <m/>
    <s v=""/>
    <m/>
    <s v=""/>
    <n v="0"/>
    <n v="0"/>
    <n v="0"/>
    <n v="0"/>
  </r>
  <r>
    <x v="2316"/>
    <s v="piringcatair003besarkatak"/>
    <s v="Piring Cat air 003 besar Katak"/>
    <n v="0"/>
    <s v="48 ls"/>
    <n v="0"/>
    <m/>
    <s v=""/>
    <m/>
    <s v=""/>
    <m/>
    <s v=""/>
    <m/>
    <s v=""/>
    <m/>
    <s v=""/>
    <n v="0"/>
    <n v="0"/>
    <n v="0"/>
    <n v="0"/>
  </r>
  <r>
    <x v="2316"/>
    <s v="piringcatair005sdgkumbang"/>
    <s v="Piring Cat air 005 Sdg Kumbang"/>
    <n v="0"/>
    <s v="48 ls"/>
    <n v="0"/>
    <m/>
    <s v=""/>
    <m/>
    <s v=""/>
    <m/>
    <s v=""/>
    <m/>
    <s v=""/>
    <m/>
    <s v=""/>
    <n v="0"/>
    <n v="0"/>
    <n v="0"/>
    <n v="0"/>
  </r>
  <r>
    <x v="2316"/>
    <s v="pita18rendamotif"/>
    <s v="Pita 18 renda motif"/>
    <n v="0"/>
    <n v="2400"/>
    <n v="0"/>
    <m/>
    <s v=""/>
    <m/>
    <s v=""/>
    <m/>
    <s v=""/>
    <m/>
    <s v=""/>
    <m/>
    <s v=""/>
    <n v="0"/>
    <n v="0"/>
    <n v="0"/>
    <n v="0"/>
  </r>
  <r>
    <x v="2316"/>
    <s v="pita30rendamotif"/>
    <s v="Pita 30 Renda motif"/>
    <n v="0"/>
    <n v="1200"/>
    <n v="0"/>
    <m/>
    <s v=""/>
    <m/>
    <s v=""/>
    <m/>
    <s v=""/>
    <m/>
    <s v=""/>
    <m/>
    <s v=""/>
    <n v="0"/>
    <n v="0"/>
    <n v="0"/>
    <n v="0"/>
  </r>
  <r>
    <x v="2316"/>
    <s v="pitajepanggarisemas"/>
    <s v="Pita jepang garis emas"/>
    <n v="0"/>
    <n v="40"/>
    <n v="0"/>
    <m/>
    <s v=""/>
    <m/>
    <s v=""/>
    <m/>
    <s v=""/>
    <m/>
    <s v=""/>
    <m/>
    <s v=""/>
    <n v="0"/>
    <n v="0"/>
    <n v="0"/>
    <n v="0"/>
  </r>
  <r>
    <x v="2316"/>
    <s v="pitajepangmotif"/>
    <s v="Pita jepang motif"/>
    <n v="1"/>
    <n v="40"/>
    <n v="0"/>
    <n v="0"/>
    <n v="-1"/>
    <m/>
    <s v=""/>
    <m/>
    <s v=""/>
    <m/>
    <s v=""/>
    <m/>
    <s v=""/>
    <n v="0"/>
    <n v="0"/>
    <n v="0"/>
    <n v="0"/>
  </r>
  <r>
    <x v="2316"/>
    <s v="pitajepangpolos"/>
    <s v="Pita jepang polos"/>
    <n v="0"/>
    <s v="40 SLOP"/>
    <n v="0"/>
    <m/>
    <s v=""/>
    <m/>
    <s v=""/>
    <m/>
    <s v=""/>
    <m/>
    <s v=""/>
    <m/>
    <s v=""/>
    <n v="0"/>
    <n v="0"/>
    <n v="0"/>
    <n v="0"/>
  </r>
  <r>
    <x v="2316"/>
    <s v="pitatarik30motifpolos"/>
    <s v="Pita tarik 30 motif polos"/>
    <n v="0"/>
    <n v="1200"/>
    <n v="0"/>
    <m/>
    <s v=""/>
    <m/>
    <s v=""/>
    <m/>
    <s v=""/>
    <m/>
    <s v=""/>
    <m/>
    <s v=""/>
    <n v="0"/>
    <n v="0"/>
    <n v="0"/>
    <n v="0"/>
  </r>
  <r>
    <x v="2316"/>
    <s v="pitatarik30renda"/>
    <s v="Pita tarik 30 renda"/>
    <n v="0"/>
    <n v="1200"/>
    <n v="0"/>
    <m/>
    <s v=""/>
    <m/>
    <s v=""/>
    <m/>
    <s v=""/>
    <m/>
    <s v=""/>
    <m/>
    <s v=""/>
    <n v="0"/>
    <n v="0"/>
    <n v="0"/>
    <n v="0"/>
  </r>
  <r>
    <x v="2316"/>
    <s v="plakbandbeningwomy"/>
    <s v="Plakband Bening Womy"/>
    <n v="0"/>
    <n v="20"/>
    <n v="0"/>
    <m/>
    <s v=""/>
    <m/>
    <s v=""/>
    <m/>
    <s v=""/>
    <m/>
    <s v=""/>
    <m/>
    <s v=""/>
    <n v="0"/>
    <n v="0"/>
    <n v="0"/>
    <n v="0"/>
  </r>
  <r>
    <x v="2316"/>
    <s v="pompabalon0201"/>
    <s v="Pompa Balon 020-1"/>
    <n v="0"/>
    <s v="100 pc"/>
    <n v="0"/>
    <m/>
    <s v=""/>
    <m/>
    <s v=""/>
    <m/>
    <s v=""/>
    <m/>
    <s v=""/>
    <m/>
    <s v=""/>
    <n v="0"/>
    <n v="0"/>
    <n v="0"/>
    <n v="0"/>
  </r>
  <r>
    <x v="2316"/>
    <s v="postit9615"/>
    <s v="Post it 96-15"/>
    <n v="0"/>
    <n v="1200"/>
    <n v="0"/>
    <m/>
    <s v=""/>
    <m/>
    <s v=""/>
    <m/>
    <s v=""/>
    <m/>
    <s v=""/>
    <m/>
    <s v=""/>
    <n v="0"/>
    <n v="0"/>
    <n v="0"/>
    <n v="0"/>
  </r>
  <r>
    <x v="2316"/>
    <s v="postitkertas8899y"/>
    <s v="Post it kertas 8899 Y"/>
    <n v="0"/>
    <n v="1200"/>
    <n v="0"/>
    <m/>
    <s v=""/>
    <m/>
    <s v=""/>
    <m/>
    <s v=""/>
    <m/>
    <s v=""/>
    <m/>
    <s v=""/>
    <n v="0"/>
    <n v="0"/>
    <n v="0"/>
    <n v="0"/>
  </r>
  <r>
    <x v="2316"/>
    <s v="puzzlem6662"/>
    <s v="Puzzle M 6662"/>
    <n v="0"/>
    <s v="200 pc"/>
    <n v="0"/>
    <m/>
    <s v=""/>
    <m/>
    <s v=""/>
    <m/>
    <s v=""/>
    <m/>
    <s v=""/>
    <m/>
    <s v=""/>
    <n v="0"/>
    <n v="0"/>
    <n v="0"/>
    <n v="0"/>
  </r>
  <r>
    <x v="2316"/>
    <s v="pw12wdemo"/>
    <s v="PW 12W Demo"/>
    <n v="0"/>
    <s v="20 ls"/>
    <n v="0"/>
    <m/>
    <s v=""/>
    <m/>
    <s v=""/>
    <m/>
    <s v=""/>
    <m/>
    <s v=""/>
    <m/>
    <s v=""/>
    <n v="0"/>
    <n v="0"/>
    <n v="0"/>
    <n v="0"/>
  </r>
  <r>
    <x v="2316"/>
    <s v="pwkayagi1224"/>
    <s v="PW Kayagi 12-24"/>
    <n v="0"/>
    <s v="24 LSN"/>
    <n v="0"/>
    <m/>
    <s v=""/>
    <m/>
    <s v=""/>
    <m/>
    <s v=""/>
    <m/>
    <s v=""/>
    <m/>
    <s v=""/>
    <n v="0"/>
    <n v="0"/>
    <n v="0"/>
    <n v="0"/>
  </r>
  <r>
    <x v="2316"/>
    <s v="pwkayagi12wpanjangkycp12k"/>
    <s v="PW Kayagi 12w panjang Ky Cp 12K"/>
    <n v="0"/>
    <s v="20 ls"/>
    <n v="0"/>
    <m/>
    <s v=""/>
    <m/>
    <s v=""/>
    <m/>
    <s v=""/>
    <m/>
    <s v=""/>
    <m/>
    <s v=""/>
    <n v="0"/>
    <n v="0"/>
    <n v="0"/>
    <n v="0"/>
  </r>
  <r>
    <x v="2316"/>
    <s v="pwklg12wabs5kymcp120t"/>
    <s v="PW Klg 12w AB &amp; S5 Kym Cp 120T"/>
    <n v="0"/>
    <s v="120 set"/>
    <n v="0"/>
    <m/>
    <s v=""/>
    <m/>
    <s v=""/>
    <m/>
    <s v=""/>
    <m/>
    <s v=""/>
    <m/>
    <s v=""/>
    <n v="0"/>
    <n v="0"/>
    <n v="0"/>
    <n v="0"/>
  </r>
  <r>
    <x v="2316"/>
    <s v="pwklgrrt12wpendek"/>
    <s v="PW Klg RRT 12w pendek"/>
    <n v="0"/>
    <s v="30 ls"/>
    <n v="0"/>
    <m/>
    <s v=""/>
    <m/>
    <s v=""/>
    <m/>
    <s v=""/>
    <m/>
    <s v=""/>
    <m/>
    <s v=""/>
    <n v="0"/>
    <n v="0"/>
    <n v="0"/>
    <n v="0"/>
  </r>
  <r>
    <x v="2316"/>
    <s v="pwkycf1224"/>
    <s v="PW KY CF 1224"/>
    <n v="0"/>
    <s v="24 LSN"/>
    <n v="0"/>
    <m/>
    <s v=""/>
    <m/>
    <s v=""/>
    <m/>
    <s v=""/>
    <m/>
    <s v=""/>
    <m/>
    <s v=""/>
    <n v="0"/>
    <n v="0"/>
    <n v="0"/>
    <n v="0"/>
  </r>
  <r>
    <x v="2316"/>
    <s v="pwset1070312wpanjang"/>
    <s v="PW set 10703/ 12w panjang"/>
    <n v="0"/>
    <s v="24 ls"/>
    <n v="0"/>
    <m/>
    <s v=""/>
    <m/>
    <s v=""/>
    <m/>
    <s v=""/>
    <m/>
    <s v=""/>
    <m/>
    <s v=""/>
    <n v="0"/>
    <n v="0"/>
    <n v="0"/>
    <n v="0"/>
  </r>
  <r>
    <x v="2316"/>
    <s v="sampulbatikboxy"/>
    <s v="Sampul Batik Boxy"/>
    <n v="0"/>
    <n v="200"/>
    <n v="0"/>
    <m/>
    <s v=""/>
    <m/>
    <s v=""/>
    <m/>
    <s v=""/>
    <m/>
    <s v=""/>
    <m/>
    <s v=""/>
    <n v="0"/>
    <n v="0"/>
    <n v="0"/>
    <n v="0"/>
  </r>
  <r>
    <x v="2316"/>
    <s v="sampulbatikboxy"/>
    <s v="Sampul Batik Boxy"/>
    <n v="0"/>
    <n v="200"/>
    <n v="0"/>
    <m/>
    <s v=""/>
    <m/>
    <s v=""/>
    <m/>
    <s v=""/>
    <m/>
    <s v=""/>
    <m/>
    <s v=""/>
    <n v="0"/>
    <n v="0"/>
    <n v="0"/>
    <n v="0"/>
  </r>
  <r>
    <x v="2316"/>
    <s v="sampulboxybatik"/>
    <s v="Sampul Boxy Batik"/>
    <n v="0"/>
    <n v="200"/>
    <n v="0"/>
    <m/>
    <s v=""/>
    <m/>
    <s v=""/>
    <m/>
    <s v=""/>
    <m/>
    <s v=""/>
    <m/>
    <s v=""/>
    <n v="0"/>
    <n v="0"/>
    <n v="0"/>
    <n v="0"/>
  </r>
  <r>
    <x v="2316"/>
    <s v="sampulkwartobatikutn"/>
    <s v="Sampul Kwarto batik UTN"/>
    <n v="0"/>
    <s v="240 pk"/>
    <n v="0"/>
    <m/>
    <s v=""/>
    <m/>
    <s v=""/>
    <m/>
    <s v=""/>
    <m/>
    <s v=""/>
    <m/>
    <s v=""/>
    <n v="0"/>
    <n v="0"/>
    <n v="0"/>
    <n v="0"/>
  </r>
  <r>
    <x v="2316"/>
    <s v="sampulkwartofancy"/>
    <s v="Sampul Kwarto Fancy"/>
    <n v="0"/>
    <n v="240"/>
    <n v="0"/>
    <m/>
    <s v=""/>
    <m/>
    <s v=""/>
    <m/>
    <s v=""/>
    <m/>
    <s v=""/>
    <m/>
    <s v=""/>
    <n v="0"/>
    <n v="0"/>
    <n v="0"/>
    <n v="0"/>
  </r>
  <r>
    <x v="2316"/>
    <s v="sampuloppalexkwartolem1q296pk"/>
    <s v="Sampul OPP alex Kwarto lem (1Q 296 pk)"/>
    <n v="0"/>
    <n v="300"/>
    <n v="0"/>
    <m/>
    <s v=""/>
    <m/>
    <s v=""/>
    <m/>
    <s v=""/>
    <m/>
    <s v=""/>
    <m/>
    <s v=""/>
    <n v="0"/>
    <n v="0"/>
    <n v="0"/>
    <n v="0"/>
  </r>
  <r>
    <x v="2316"/>
    <s v="sampuloppalexanderboxy"/>
    <s v="Sampul OPP alexander boxy"/>
    <n v="0"/>
    <n v="300"/>
    <n v="0"/>
    <m/>
    <s v=""/>
    <m/>
    <s v=""/>
    <m/>
    <s v=""/>
    <m/>
    <s v=""/>
    <m/>
    <s v=""/>
    <n v="0"/>
    <n v="0"/>
    <n v="0"/>
    <n v="0"/>
  </r>
  <r>
    <x v="2316"/>
    <s v="sampulroll34tkenjoy"/>
    <s v="Sampul Roll 34T Kenjoy"/>
    <n v="0"/>
    <s v="200 ROL"/>
    <n v="0"/>
    <m/>
    <s v=""/>
    <m/>
    <s v=""/>
    <m/>
    <s v=""/>
    <m/>
    <s v=""/>
    <m/>
    <s v=""/>
    <n v="0"/>
    <n v="0"/>
    <n v="0"/>
    <n v="0"/>
  </r>
  <r>
    <x v="2316"/>
    <s v="sampulsamsonboxybatik"/>
    <s v="Sampul Samson Boxy batik"/>
    <n v="0"/>
    <s v="200 pc"/>
    <n v="0"/>
    <m/>
    <s v=""/>
    <m/>
    <s v=""/>
    <m/>
    <s v=""/>
    <m/>
    <s v=""/>
    <m/>
    <s v=""/>
    <n v="0"/>
    <n v="0"/>
    <n v="0"/>
    <n v="0"/>
  </r>
  <r>
    <x v="2316"/>
    <s v="selongsongpentelenter"/>
    <s v="Selongsong pentel Enter"/>
    <n v="0"/>
    <s v="100 LSN"/>
    <n v="0"/>
    <m/>
    <s v=""/>
    <m/>
    <s v=""/>
    <m/>
    <s v=""/>
    <m/>
    <s v=""/>
    <m/>
    <s v=""/>
    <n v="0"/>
    <n v="0"/>
    <n v="0"/>
    <n v="0"/>
  </r>
  <r>
    <x v="2316"/>
    <s v="simpoa8025"/>
    <s v="Simpoa 8025"/>
    <n v="0"/>
    <s v="30 LSN"/>
    <n v="0"/>
    <m/>
    <s v=""/>
    <m/>
    <s v=""/>
    <m/>
    <s v=""/>
    <m/>
    <s v=""/>
    <m/>
    <s v=""/>
    <n v="0"/>
    <n v="0"/>
    <n v="0"/>
    <n v="0"/>
  </r>
  <r>
    <x v="2316"/>
    <s v="sipoa011"/>
    <s v="Sipoa 011"/>
    <n v="0"/>
    <s v="324 PCS"/>
    <n v="0"/>
    <m/>
    <s v=""/>
    <m/>
    <s v=""/>
    <m/>
    <s v=""/>
    <m/>
    <s v=""/>
    <m/>
    <s v=""/>
    <n v="0"/>
    <n v="0"/>
    <n v="0"/>
    <n v="0"/>
  </r>
  <r>
    <x v="2316"/>
    <s v="sipoa011"/>
    <s v="Sipoa 011"/>
    <n v="0"/>
    <s v="360 PCS"/>
    <n v="0"/>
    <m/>
    <s v=""/>
    <m/>
    <s v=""/>
    <m/>
    <s v=""/>
    <m/>
    <s v=""/>
    <m/>
    <s v=""/>
    <n v="0"/>
    <n v="0"/>
    <n v="0"/>
    <n v="0"/>
  </r>
  <r>
    <x v="2316"/>
    <s v="sipoa13barisjaya"/>
    <s v="Sipoa 13 baris JAYA"/>
    <n v="0"/>
    <s v="300 pc"/>
    <n v="0"/>
    <m/>
    <s v=""/>
    <m/>
    <s v=""/>
    <m/>
    <s v=""/>
    <m/>
    <s v=""/>
    <m/>
    <s v=""/>
    <n v="0"/>
    <n v="0"/>
    <n v="0"/>
    <n v="0"/>
  </r>
  <r>
    <x v="2316"/>
    <s v="sipoa13tiangetj"/>
    <s v="Sipoa 13 tiang (ETJ)"/>
    <n v="0"/>
    <s v="300 PCS"/>
    <n v="0"/>
    <m/>
    <s v=""/>
    <m/>
    <s v=""/>
    <m/>
    <s v=""/>
    <m/>
    <s v=""/>
    <m/>
    <s v=""/>
    <n v="0"/>
    <n v="0"/>
    <n v="0"/>
    <n v="0"/>
  </r>
  <r>
    <x v="2316"/>
    <s v="sipoa2831"/>
    <s v="Sipoa 2831"/>
    <n v="0"/>
    <s v="192 pc"/>
    <n v="0"/>
    <m/>
    <s v=""/>
    <m/>
    <s v=""/>
    <m/>
    <s v=""/>
    <m/>
    <s v=""/>
    <m/>
    <s v=""/>
    <n v="0"/>
    <n v="0"/>
    <n v="0"/>
    <n v="0"/>
  </r>
  <r>
    <x v="2316"/>
    <s v="sipoa8022vanart"/>
    <s v="Sipoa 8022 VanArt"/>
    <n v="0"/>
    <s v="156 pc"/>
    <n v="0"/>
    <m/>
    <s v=""/>
    <m/>
    <s v=""/>
    <m/>
    <s v=""/>
    <m/>
    <s v=""/>
    <m/>
    <s v=""/>
    <n v="0"/>
    <n v="0"/>
    <n v="0"/>
    <n v="0"/>
  </r>
  <r>
    <x v="2316"/>
    <s v="sipoabescobc117"/>
    <s v="Sipoa Besco BC 117"/>
    <n v="0"/>
    <s v="300 pc"/>
    <n v="0"/>
    <m/>
    <s v=""/>
    <m/>
    <s v=""/>
    <m/>
    <s v=""/>
    <m/>
    <s v=""/>
    <m/>
    <s v=""/>
    <n v="0"/>
    <n v="0"/>
    <n v="0"/>
    <n v="0"/>
  </r>
  <r>
    <x v="2316"/>
    <s v="sipoatz8012"/>
    <s v="Sipoa TZ 8012"/>
    <n v="0"/>
    <s v="240 pc"/>
    <n v="0"/>
    <m/>
    <s v=""/>
    <m/>
    <s v=""/>
    <m/>
    <s v=""/>
    <m/>
    <s v=""/>
    <m/>
    <s v=""/>
    <n v="0"/>
    <n v="0"/>
    <n v="0"/>
    <n v="0"/>
  </r>
  <r>
    <x v="2316"/>
    <s v="spidoldb21812"/>
    <s v="Spidol DB 218-12"/>
    <n v="0"/>
    <s v="144 LSN"/>
    <n v="0"/>
    <m/>
    <s v=""/>
    <m/>
    <s v=""/>
    <m/>
    <s v=""/>
    <m/>
    <s v=""/>
    <m/>
    <s v=""/>
    <n v="0"/>
    <n v="0"/>
    <n v="0"/>
    <n v="0"/>
  </r>
  <r>
    <x v="2316"/>
    <s v="spidolvtrogreatpen12w"/>
    <s v="Spidol Vtro great pen 12w"/>
    <n v="0"/>
    <s v="24 ls"/>
    <n v="0"/>
    <m/>
    <s v=""/>
    <m/>
    <s v=""/>
    <m/>
    <s v=""/>
    <m/>
    <s v=""/>
    <m/>
    <s v=""/>
    <n v="0"/>
    <n v="0"/>
    <n v="0"/>
    <n v="0"/>
  </r>
  <r>
    <x v="2316"/>
    <s v="stabillo12wdbsp701"/>
    <s v="Stabillo 12W DB SP 701"/>
    <n v="0"/>
    <s v="56 set"/>
    <n v="0"/>
    <m/>
    <s v=""/>
    <m/>
    <s v=""/>
    <m/>
    <s v=""/>
    <m/>
    <s v=""/>
    <m/>
    <s v=""/>
    <n v="0"/>
    <n v="0"/>
    <n v="0"/>
    <n v="0"/>
  </r>
  <r>
    <x v="2316"/>
    <s v="stabillohl510faktur"/>
    <s v="Stabillo HL 510 (faktur)"/>
    <n v="0"/>
    <s v="108 ls"/>
    <n v="0"/>
    <m/>
    <s v=""/>
    <m/>
    <s v=""/>
    <m/>
    <s v=""/>
    <m/>
    <s v=""/>
    <m/>
    <s v=""/>
    <n v="0"/>
    <n v="0"/>
    <n v="0"/>
    <n v="0"/>
  </r>
  <r>
    <x v="2316"/>
    <s v="stabillotf610"/>
    <s v="Stabillo TF 610"/>
    <n v="1"/>
    <s v="24 BOX"/>
    <n v="0"/>
    <m/>
    <s v=""/>
    <n v="0"/>
    <n v="-1"/>
    <m/>
    <s v=""/>
    <m/>
    <s v=""/>
    <m/>
    <s v=""/>
    <n v="1"/>
    <n v="0"/>
    <n v="0"/>
    <n v="0"/>
  </r>
  <r>
    <x v="2316"/>
    <s v="stabillotf616"/>
    <s v="Stabillo TF 616"/>
    <n v="2"/>
    <s v="32 PAK"/>
    <n v="0"/>
    <m/>
    <s v=""/>
    <n v="0"/>
    <n v="-2"/>
    <m/>
    <s v=""/>
    <m/>
    <s v=""/>
    <m/>
    <s v=""/>
    <n v="2"/>
    <n v="0"/>
    <n v="0"/>
    <n v="0"/>
  </r>
  <r>
    <x v="2316"/>
    <s v="stabilloxdmmh54548pc"/>
    <s v="Stabillo XDM MH 545 (48 pc)"/>
    <n v="0"/>
    <s v="12 box"/>
    <n v="0"/>
    <m/>
    <s v=""/>
    <m/>
    <s v=""/>
    <m/>
    <s v=""/>
    <m/>
    <s v=""/>
    <m/>
    <s v=""/>
    <n v="0"/>
    <n v="0"/>
    <n v="0"/>
    <n v="0"/>
  </r>
  <r>
    <x v="2316"/>
    <s v="stabilodebozz007"/>
    <s v="Stabilo Debozz 007"/>
    <n v="0"/>
    <s v="864 PCS"/>
    <n v="0"/>
    <m/>
    <s v=""/>
    <m/>
    <s v=""/>
    <m/>
    <s v=""/>
    <m/>
    <s v=""/>
    <m/>
    <s v=""/>
    <n v="0"/>
    <n v="0"/>
    <n v="0"/>
    <n v="0"/>
  </r>
  <r>
    <x v="2316"/>
    <s v="stabilotf616"/>
    <s v="Stabilo TF 616"/>
    <n v="0"/>
    <s v="32 PAK"/>
    <n v="0"/>
    <m/>
    <s v=""/>
    <m/>
    <s v=""/>
    <m/>
    <s v=""/>
    <m/>
    <s v=""/>
    <m/>
    <s v=""/>
    <n v="0"/>
    <n v="0"/>
    <n v="0"/>
    <n v="0"/>
  </r>
  <r>
    <x v="2316"/>
    <s v="stampad1000g"/>
    <s v="Stampad 1000 G"/>
    <n v="0"/>
    <s v="320 pc"/>
    <n v="0"/>
    <m/>
    <s v=""/>
    <m/>
    <s v=""/>
    <m/>
    <s v=""/>
    <m/>
    <s v=""/>
    <m/>
    <s v=""/>
    <n v="0"/>
    <n v="0"/>
    <n v="0"/>
    <n v="0"/>
  </r>
  <r>
    <x v="2316"/>
    <s v="stampaddebozdb03"/>
    <s v="Stampad Deboz DB 03"/>
    <n v="0"/>
    <s v="12 ls"/>
    <n v="0"/>
    <m/>
    <s v=""/>
    <m/>
    <s v=""/>
    <m/>
    <s v=""/>
    <m/>
    <s v=""/>
    <m/>
    <s v=""/>
    <n v="0"/>
    <n v="0"/>
    <n v="0"/>
    <n v="0"/>
  </r>
  <r>
    <x v="2316"/>
    <s v="stampadfancy25090"/>
    <s v="Stampad Fancy 25090"/>
    <n v="0"/>
    <s v="20 box"/>
    <n v="0"/>
    <m/>
    <s v=""/>
    <m/>
    <s v=""/>
    <m/>
    <s v=""/>
    <m/>
    <s v=""/>
    <m/>
    <s v=""/>
    <n v="0"/>
    <n v="0"/>
    <n v="0"/>
    <n v="0"/>
  </r>
  <r>
    <x v="2316"/>
    <s v="stampadherono2"/>
    <s v="Stampad Hero no 2"/>
    <n v="0"/>
    <s v="20 ls"/>
    <n v="0"/>
    <m/>
    <s v=""/>
    <m/>
    <s v=""/>
    <m/>
    <s v=""/>
    <m/>
    <s v=""/>
    <m/>
    <s v=""/>
    <n v="0"/>
    <n v="0"/>
    <n v="0"/>
    <n v="0"/>
  </r>
  <r>
    <x v="2316"/>
    <s v="stampadksdbhd2"/>
    <s v="Stampad KS DB HD 2"/>
    <n v="0"/>
    <s v="12 ls"/>
    <n v="0"/>
    <m/>
    <s v=""/>
    <m/>
    <s v=""/>
    <m/>
    <s v=""/>
    <m/>
    <s v=""/>
    <m/>
    <s v=""/>
    <n v="0"/>
    <n v="0"/>
    <n v="0"/>
    <n v="0"/>
  </r>
  <r>
    <x v="2316"/>
    <s v="staplersdi1123faktur"/>
    <s v="Stapler SDI 1123 FAKTUR"/>
    <n v="0"/>
    <s v="20 LSN"/>
    <n v="0"/>
    <m/>
    <s v=""/>
    <m/>
    <s v=""/>
    <m/>
    <s v=""/>
    <m/>
    <s v=""/>
    <m/>
    <s v=""/>
    <n v="0"/>
    <n v="0"/>
    <n v="0"/>
    <n v="0"/>
  </r>
  <r>
    <x v="2316"/>
    <s v="sticknoteholoplastik9083"/>
    <s v="Stick note holo plastik 9083"/>
    <n v="0"/>
    <n v="1800"/>
    <n v="0"/>
    <m/>
    <s v=""/>
    <m/>
    <s v=""/>
    <m/>
    <s v=""/>
    <m/>
    <s v=""/>
    <m/>
    <s v=""/>
    <n v="0"/>
    <n v="0"/>
    <n v="0"/>
    <n v="0"/>
  </r>
  <r>
    <x v="2316"/>
    <s v="sticknotetf010"/>
    <s v="Stick Note TF 010"/>
    <n v="1"/>
    <n v="600"/>
    <n v="0"/>
    <m/>
    <s v=""/>
    <n v="0"/>
    <n v="-1"/>
    <m/>
    <s v=""/>
    <m/>
    <s v=""/>
    <m/>
    <s v=""/>
    <n v="1"/>
    <n v="0"/>
    <n v="0"/>
    <n v="0"/>
  </r>
  <r>
    <x v="2316"/>
    <s v="sticknotetf0244400"/>
    <s v="Stick Note TF 0244 (400)"/>
    <n v="0"/>
    <s v="108 PCS"/>
    <n v="0"/>
    <m/>
    <s v=""/>
    <m/>
    <s v=""/>
    <m/>
    <s v=""/>
    <m/>
    <s v=""/>
    <m/>
    <s v=""/>
    <n v="0"/>
    <n v="0"/>
    <n v="0"/>
    <n v="0"/>
  </r>
  <r>
    <x v="2316"/>
    <s v="stipdebossdbb20putih"/>
    <s v="Stip Deboss DB B20 putih"/>
    <n v="0"/>
    <s v="50 box"/>
    <n v="0"/>
    <m/>
    <s v=""/>
    <m/>
    <s v=""/>
    <m/>
    <s v=""/>
    <m/>
    <s v=""/>
    <m/>
    <s v=""/>
    <n v="0"/>
    <n v="0"/>
    <n v="0"/>
    <n v="0"/>
  </r>
  <r>
    <x v="2316"/>
    <s v="stipdebossdbb40p"/>
    <s v="Stip Deboss DB B40 P"/>
    <n v="0"/>
    <s v="50 box"/>
    <n v="0"/>
    <m/>
    <s v=""/>
    <m/>
    <s v=""/>
    <m/>
    <s v=""/>
    <m/>
    <s v=""/>
    <m/>
    <s v=""/>
    <n v="0"/>
    <n v="0"/>
    <n v="0"/>
    <n v="0"/>
  </r>
  <r>
    <x v="2316"/>
    <s v="stiper02czrm"/>
    <s v="Stip ER 02c ZRM"/>
    <n v="0"/>
    <s v="40 pk"/>
    <n v="0"/>
    <m/>
    <s v=""/>
    <m/>
    <s v=""/>
    <m/>
    <s v=""/>
    <m/>
    <s v=""/>
    <m/>
    <s v=""/>
    <n v="0"/>
    <n v="0"/>
    <n v="0"/>
    <n v="0"/>
  </r>
  <r>
    <x v="2316"/>
    <s v="stipjerseyputih"/>
    <s v="Stip Jersey putih"/>
    <n v="0"/>
    <s v="60 pk"/>
    <n v="0"/>
    <m/>
    <s v=""/>
    <m/>
    <s v=""/>
    <m/>
    <s v=""/>
    <m/>
    <s v=""/>
    <m/>
    <s v=""/>
    <n v="0"/>
    <n v="0"/>
    <n v="0"/>
    <n v="0"/>
  </r>
  <r>
    <x v="2316"/>
    <s v="sulingtrend900"/>
    <s v="Suling Trend 900 "/>
    <n v="0"/>
    <s v="24 ls"/>
    <n v="0"/>
    <m/>
    <s v=""/>
    <m/>
    <s v=""/>
    <m/>
    <s v=""/>
    <m/>
    <s v=""/>
    <m/>
    <s v=""/>
    <n v="0"/>
    <n v="0"/>
    <n v="0"/>
    <n v="0"/>
  </r>
  <r>
    <x v="2316"/>
    <s v="talicantolht"/>
    <s v="Tali cantol ht"/>
    <n v="0"/>
    <n v="600"/>
    <n v="0"/>
    <m/>
    <s v=""/>
    <m/>
    <s v=""/>
    <m/>
    <s v=""/>
    <m/>
    <s v=""/>
    <m/>
    <s v=""/>
    <n v="0"/>
    <n v="0"/>
    <n v="0"/>
    <n v="0"/>
  </r>
  <r>
    <x v="2316"/>
    <s v="talicantolplastikb"/>
    <s v="Tali cantol plastik B"/>
    <n v="0"/>
    <n v="5000"/>
    <n v="0"/>
    <m/>
    <s v=""/>
    <m/>
    <s v=""/>
    <m/>
    <s v=""/>
    <m/>
    <s v=""/>
    <m/>
    <s v=""/>
    <n v="0"/>
    <n v="0"/>
    <n v="0"/>
    <n v="0"/>
  </r>
  <r>
    <x v="2316"/>
    <s v="talicantolplastikm"/>
    <s v="Tali Cantol plastik M"/>
    <n v="0"/>
    <n v="5000"/>
    <n v="0"/>
    <m/>
    <s v=""/>
    <m/>
    <s v=""/>
    <m/>
    <s v=""/>
    <m/>
    <s v=""/>
    <m/>
    <s v=""/>
    <n v="0"/>
    <n v="0"/>
    <n v="0"/>
    <n v="0"/>
  </r>
  <r>
    <x v="2316"/>
    <s v="talicepitcantolht009"/>
    <s v="Tali Cepit Cantol Ht (009)"/>
    <n v="0"/>
    <n v="5000"/>
    <n v="0"/>
    <m/>
    <s v=""/>
    <m/>
    <s v=""/>
    <m/>
    <s v=""/>
    <m/>
    <s v=""/>
    <m/>
    <s v=""/>
    <n v="0"/>
    <n v="0"/>
    <n v="0"/>
    <n v="0"/>
  </r>
  <r>
    <x v="2316"/>
    <s v="talijepitcantolb007"/>
    <s v="Tali Jepit Cantol B (007)"/>
    <n v="0"/>
    <n v="5000"/>
    <n v="0"/>
    <m/>
    <s v=""/>
    <m/>
    <s v=""/>
    <m/>
    <s v=""/>
    <m/>
    <s v=""/>
    <m/>
    <s v=""/>
    <n v="0"/>
    <n v="0"/>
    <n v="0"/>
    <n v="0"/>
  </r>
  <r>
    <x v="2316"/>
    <s v="talijepitcantolhj008"/>
    <s v="Tali Jepit Cantol Hj (008)"/>
    <n v="0"/>
    <n v="5000"/>
    <n v="0"/>
    <m/>
    <s v=""/>
    <m/>
    <s v=""/>
    <m/>
    <s v=""/>
    <m/>
    <s v=""/>
    <m/>
    <s v=""/>
    <n v="0"/>
    <n v="0"/>
    <n v="0"/>
    <n v="0"/>
  </r>
  <r>
    <x v="2316"/>
    <s v="talijepitkilapbiruidcardgadingbiru"/>
    <s v="Tali Jepit kilap Biru/ ID Card gading biru"/>
    <n v="0"/>
    <n v="5000"/>
    <n v="0"/>
    <m/>
    <s v=""/>
    <m/>
    <s v=""/>
    <m/>
    <s v=""/>
    <m/>
    <s v=""/>
    <m/>
    <s v=""/>
    <n v="0"/>
    <n v="0"/>
    <n v="0"/>
    <n v="0"/>
  </r>
  <r>
    <x v="2316"/>
    <s v="talijepitacantolhj"/>
    <s v="Tali jepita cantol Hj"/>
    <n v="0"/>
    <n v="6000"/>
    <n v="0"/>
    <m/>
    <s v=""/>
    <m/>
    <s v=""/>
    <m/>
    <s v=""/>
    <m/>
    <s v=""/>
    <m/>
    <s v=""/>
    <n v="0"/>
    <n v="0"/>
    <n v="0"/>
    <n v="0"/>
  </r>
  <r>
    <x v="2316"/>
    <s v="talijepitacantolk"/>
    <s v="Tali jepita cantol K"/>
    <n v="0"/>
    <n v="6000"/>
    <n v="0"/>
    <m/>
    <s v=""/>
    <m/>
    <s v=""/>
    <m/>
    <s v=""/>
    <m/>
    <s v=""/>
    <m/>
    <s v=""/>
    <n v="0"/>
    <n v="0"/>
    <n v="0"/>
    <n v="0"/>
  </r>
  <r>
    <x v="2316"/>
    <s v="talijepitacantolm"/>
    <s v="Tali jepita cantol M"/>
    <n v="0"/>
    <n v="6000"/>
    <n v="0"/>
    <m/>
    <s v=""/>
    <m/>
    <s v=""/>
    <m/>
    <s v=""/>
    <m/>
    <s v=""/>
    <m/>
    <s v=""/>
    <n v="0"/>
    <n v="0"/>
    <n v="0"/>
    <n v="0"/>
  </r>
  <r>
    <x v="2316"/>
    <s v="talimetalikhjkmbesar"/>
    <s v="Tali metalik Hj/ K/ M Besar"/>
    <n v="0"/>
    <s v="3000 pc"/>
    <n v="0"/>
    <m/>
    <s v=""/>
    <m/>
    <s v=""/>
    <m/>
    <s v=""/>
    <m/>
    <s v=""/>
    <m/>
    <s v=""/>
    <n v="0"/>
    <n v="0"/>
    <n v="0"/>
    <n v="0"/>
  </r>
  <r>
    <x v="2316"/>
    <s v="tas34x31"/>
    <s v="Tas 34x31"/>
    <n v="0"/>
    <s v="25 LSN"/>
    <n v="0"/>
    <m/>
    <s v=""/>
    <m/>
    <s v=""/>
    <m/>
    <s v=""/>
    <m/>
    <s v=""/>
    <m/>
    <s v=""/>
    <n v="0"/>
    <n v="0"/>
    <n v="0"/>
    <n v="0"/>
  </r>
  <r>
    <x v="2316"/>
    <s v="tasbatikbbs"/>
    <s v="Tas batik B (BS)"/>
    <n v="0"/>
    <s v="30 ls"/>
    <n v="0"/>
    <m/>
    <s v=""/>
    <m/>
    <s v=""/>
    <m/>
    <s v=""/>
    <m/>
    <s v=""/>
    <m/>
    <s v=""/>
    <n v="0"/>
    <n v="0"/>
    <n v="0"/>
    <n v="0"/>
  </r>
  <r>
    <x v="2316"/>
    <s v="tasbatikbalpindo"/>
    <s v="Tas batik B alpindo"/>
    <n v="3"/>
    <s v="50 ls"/>
    <n v="0"/>
    <m/>
    <s v=""/>
    <n v="0"/>
    <n v="-3"/>
    <m/>
    <s v=""/>
    <m/>
    <s v=""/>
    <m/>
    <s v=""/>
    <n v="3"/>
    <n v="0"/>
    <n v="0"/>
    <n v="0"/>
  </r>
  <r>
    <x v="2316"/>
    <s v="tasbatikmj1coklatbaru"/>
    <s v="Tas batik MJ-1 coklat (Baru)"/>
    <n v="0"/>
    <s v="90 ls"/>
    <n v="0"/>
    <m/>
    <s v=""/>
    <m/>
    <s v=""/>
    <m/>
    <s v=""/>
    <m/>
    <s v=""/>
    <m/>
    <s v=""/>
    <n v="0"/>
    <n v="0"/>
    <n v="0"/>
    <n v="0"/>
  </r>
  <r>
    <x v="2316"/>
    <s v="tasbatiktalpindo"/>
    <s v="Tas Batik T Alpindo "/>
    <n v="0"/>
    <s v="50 LSN"/>
    <n v="0"/>
    <m/>
    <s v=""/>
    <m/>
    <s v=""/>
    <m/>
    <s v=""/>
    <m/>
    <s v=""/>
    <m/>
    <s v=""/>
    <n v="0"/>
    <n v="0"/>
    <n v="0"/>
    <n v="0"/>
  </r>
  <r>
    <x v="2316"/>
    <s v="tasbatikxxlb5bukasamping30x40"/>
    <s v="Tas Batik XXL (B5) buka samping 30x40"/>
    <n v="0"/>
    <s v="30 LSN"/>
    <n v="0"/>
    <m/>
    <s v=""/>
    <m/>
    <s v=""/>
    <m/>
    <s v=""/>
    <m/>
    <s v=""/>
    <m/>
    <s v=""/>
    <n v="0"/>
    <n v="0"/>
    <n v="0"/>
    <n v="0"/>
  </r>
  <r>
    <x v="2316"/>
    <s v="tasbeautyb"/>
    <s v="Tas Beauty B"/>
    <n v="0"/>
    <s v="12 ls"/>
    <n v="0"/>
    <m/>
    <s v=""/>
    <m/>
    <s v=""/>
    <m/>
    <s v=""/>
    <m/>
    <s v=""/>
    <m/>
    <s v=""/>
    <n v="0"/>
    <n v="0"/>
    <n v="0"/>
    <n v="0"/>
  </r>
  <r>
    <x v="2316"/>
    <s v="tasbg1302155x65"/>
    <s v="Tas BG 13-021 (55x65)"/>
    <n v="0"/>
    <s v="10 LSN"/>
    <n v="0"/>
    <m/>
    <s v=""/>
    <m/>
    <s v=""/>
    <m/>
    <s v=""/>
    <m/>
    <s v=""/>
    <m/>
    <s v=""/>
    <n v="0"/>
    <n v="0"/>
    <n v="0"/>
    <n v="0"/>
  </r>
  <r>
    <x v="2316"/>
    <s v="tasbg15025"/>
    <s v="Tas BG 15-025"/>
    <n v="0"/>
    <s v="10 LSN"/>
    <n v="0"/>
    <m/>
    <s v=""/>
    <m/>
    <s v=""/>
    <m/>
    <s v=""/>
    <m/>
    <s v=""/>
    <m/>
    <s v=""/>
    <n v="0"/>
    <n v="0"/>
    <n v="0"/>
    <n v="0"/>
  </r>
  <r>
    <x v="2316"/>
    <s v="tasbg1502640x45x20"/>
    <s v="Tas BG 15-026 (40x45x20)"/>
    <n v="0"/>
    <s v="10 LSN"/>
    <n v="0"/>
    <m/>
    <s v=""/>
    <m/>
    <s v=""/>
    <m/>
    <s v=""/>
    <m/>
    <s v=""/>
    <m/>
    <s v=""/>
    <n v="0"/>
    <n v="0"/>
    <n v="0"/>
    <n v="0"/>
  </r>
  <r>
    <x v="2316"/>
    <s v="tasbg16033b45x60x20"/>
    <s v="Tas BG 16-033B (45x60x20)"/>
    <n v="0"/>
    <s v="10 LSN"/>
    <n v="0"/>
    <m/>
    <s v=""/>
    <m/>
    <s v=""/>
    <m/>
    <s v=""/>
    <m/>
    <s v=""/>
    <m/>
    <s v=""/>
    <n v="0"/>
    <n v="0"/>
    <n v="0"/>
    <n v="0"/>
  </r>
  <r>
    <x v="2316"/>
    <s v="tascoklatbesartebal"/>
    <s v="Tas Coklat Besar Tebal"/>
    <n v="0"/>
    <s v="30 LSN"/>
    <n v="0"/>
    <m/>
    <s v=""/>
    <m/>
    <s v=""/>
    <m/>
    <s v=""/>
    <m/>
    <s v=""/>
    <m/>
    <s v=""/>
    <n v="0"/>
    <n v="0"/>
    <n v="0"/>
    <n v="0"/>
  </r>
  <r>
    <x v="2316"/>
    <s v="tashd22006"/>
    <s v="Tas HD 22006"/>
    <n v="0"/>
    <n v="480"/>
    <n v="0"/>
    <m/>
    <s v=""/>
    <m/>
    <s v=""/>
    <m/>
    <s v=""/>
    <m/>
    <s v=""/>
    <m/>
    <s v=""/>
    <n v="0"/>
    <n v="0"/>
    <n v="0"/>
    <n v="0"/>
  </r>
  <r>
    <x v="2316"/>
    <s v="tasj0053"/>
    <s v="Tas J 0053"/>
    <n v="0"/>
    <s v="10 ls"/>
    <n v="0"/>
    <m/>
    <s v=""/>
    <m/>
    <s v=""/>
    <m/>
    <s v=""/>
    <m/>
    <s v=""/>
    <m/>
    <s v=""/>
    <n v="0"/>
    <n v="0"/>
    <n v="0"/>
    <n v="0"/>
  </r>
  <r>
    <x v="2316"/>
    <s v="tasj2729"/>
    <s v="Tas J 2729"/>
    <n v="0"/>
    <s v="10 ls"/>
    <n v="0"/>
    <m/>
    <s v=""/>
    <m/>
    <s v=""/>
    <m/>
    <s v=""/>
    <m/>
    <s v=""/>
    <m/>
    <s v=""/>
    <n v="0"/>
    <n v="0"/>
    <n v="0"/>
    <n v="0"/>
  </r>
  <r>
    <x v="2316"/>
    <s v="taskadogg2787"/>
    <s v="Tas Kado GG2 787"/>
    <n v="1"/>
    <s v="40 LSN"/>
    <n v="0"/>
    <n v="0"/>
    <n v="-1"/>
    <m/>
    <s v=""/>
    <m/>
    <s v=""/>
    <m/>
    <s v=""/>
    <m/>
    <s v=""/>
    <n v="0"/>
    <n v="0"/>
    <n v="0"/>
    <n v="0"/>
  </r>
  <r>
    <x v="2316"/>
    <s v="taskarung029"/>
    <s v="Tas Karung 029"/>
    <n v="0"/>
    <s v="10 LSN"/>
    <n v="0"/>
    <m/>
    <s v=""/>
    <m/>
    <s v=""/>
    <m/>
    <s v=""/>
    <m/>
    <s v=""/>
    <m/>
    <s v=""/>
    <n v="0"/>
    <n v="0"/>
    <n v="0"/>
    <n v="0"/>
  </r>
  <r>
    <x v="2316"/>
    <s v="taskarung030"/>
    <s v="Tas Karung 030"/>
    <n v="0"/>
    <s v="10 LSN"/>
    <n v="0"/>
    <m/>
    <s v=""/>
    <m/>
    <s v=""/>
    <m/>
    <s v=""/>
    <m/>
    <s v=""/>
    <m/>
    <s v=""/>
    <n v="0"/>
    <n v="0"/>
    <n v="0"/>
    <n v="0"/>
  </r>
  <r>
    <x v="2316"/>
    <s v="taskarungb55x50"/>
    <s v="Tas Karung B (55x50)"/>
    <n v="0"/>
    <s v="120 pc"/>
    <n v="0"/>
    <m/>
    <s v=""/>
    <m/>
    <s v=""/>
    <m/>
    <s v=""/>
    <m/>
    <s v=""/>
    <m/>
    <s v=""/>
    <n v="0"/>
    <n v="0"/>
    <n v="0"/>
    <n v="0"/>
  </r>
  <r>
    <x v="2316"/>
    <s v="taskarungbg15026"/>
    <s v="Tas karung BG 15 026"/>
    <n v="0"/>
    <s v="10 LSN"/>
    <n v="0"/>
    <m/>
    <s v=""/>
    <m/>
    <s v=""/>
    <m/>
    <s v=""/>
    <m/>
    <s v=""/>
    <m/>
    <s v=""/>
    <n v="0"/>
    <n v="0"/>
    <n v="0"/>
    <n v="0"/>
  </r>
  <r>
    <x v="2316"/>
    <s v="taskarungbg15027"/>
    <s v="Tas karung BG 15 027"/>
    <n v="0"/>
    <s v="10 LSN"/>
    <n v="0"/>
    <m/>
    <s v=""/>
    <m/>
    <s v=""/>
    <m/>
    <s v=""/>
    <m/>
    <s v=""/>
    <m/>
    <s v=""/>
    <n v="0"/>
    <n v="0"/>
    <n v="0"/>
    <n v="0"/>
  </r>
  <r>
    <x v="2316"/>
    <s v="taskarungbg15028"/>
    <s v="Tas karung BG 15 028"/>
    <n v="0"/>
    <s v="10 LSN"/>
    <n v="0"/>
    <m/>
    <s v=""/>
    <m/>
    <s v=""/>
    <m/>
    <s v=""/>
    <m/>
    <s v=""/>
    <m/>
    <s v=""/>
    <n v="0"/>
    <n v="0"/>
    <n v="0"/>
    <n v="0"/>
  </r>
  <r>
    <x v="2316"/>
    <s v="taskarungbg16033b"/>
    <s v="Tas karung BG 16 033 B"/>
    <n v="0"/>
    <s v="10 LSN"/>
    <n v="0"/>
    <m/>
    <s v=""/>
    <m/>
    <s v=""/>
    <m/>
    <s v=""/>
    <m/>
    <s v=""/>
    <m/>
    <s v=""/>
    <n v="0"/>
    <n v="0"/>
    <n v="0"/>
    <n v="0"/>
  </r>
  <r>
    <x v="2316"/>
    <s v="taskarungbg21004j"/>
    <s v="Tas karung BG 21 004J"/>
    <n v="0"/>
    <s v="20 ls"/>
    <n v="0"/>
    <m/>
    <s v=""/>
    <m/>
    <s v=""/>
    <m/>
    <s v=""/>
    <m/>
    <s v=""/>
    <m/>
    <s v=""/>
    <n v="0"/>
    <n v="0"/>
    <n v="0"/>
    <n v="0"/>
  </r>
  <r>
    <x v="2316"/>
    <s v="taskarungxy70x70"/>
    <s v="Tas Karung XY 70x70"/>
    <n v="0"/>
    <s v="10 LSN"/>
    <n v="0"/>
    <m/>
    <s v=""/>
    <m/>
    <s v=""/>
    <m/>
    <s v=""/>
    <m/>
    <s v=""/>
    <m/>
    <s v=""/>
    <n v="0"/>
    <n v="0"/>
    <n v="0"/>
    <n v="0"/>
  </r>
  <r>
    <x v="2316"/>
    <s v="tasluxmy017"/>
    <s v="Tas lux My 017"/>
    <n v="0"/>
    <s v="120 PCS"/>
    <n v="0"/>
    <m/>
    <s v=""/>
    <m/>
    <s v=""/>
    <m/>
    <s v=""/>
    <m/>
    <s v=""/>
    <m/>
    <s v=""/>
    <n v="0"/>
    <n v="0"/>
    <n v="0"/>
    <n v="0"/>
  </r>
  <r>
    <x v="2316"/>
    <s v="tasluxmy025"/>
    <s v="Tas lux My 025"/>
    <n v="0"/>
    <s v="200 bh"/>
    <n v="0"/>
    <m/>
    <s v=""/>
    <m/>
    <s v=""/>
    <m/>
    <s v=""/>
    <m/>
    <s v=""/>
    <m/>
    <s v=""/>
    <n v="0"/>
    <n v="0"/>
    <n v="0"/>
    <n v="0"/>
  </r>
  <r>
    <x v="2316"/>
    <s v="taslyhd151b"/>
    <s v="Tas Ly HD 151 B"/>
    <n v="0"/>
    <n v="360"/>
    <n v="0"/>
    <m/>
    <s v=""/>
    <m/>
    <s v=""/>
    <m/>
    <s v=""/>
    <m/>
    <s v=""/>
    <m/>
    <s v=""/>
    <n v="0"/>
    <n v="0"/>
    <n v="0"/>
    <n v="0"/>
  </r>
  <r>
    <x v="2316"/>
    <s v="tasmotifbungab"/>
    <s v="Tas Motif Bunga B"/>
    <n v="0"/>
    <s v="336 PCS"/>
    <n v="0"/>
    <m/>
    <s v=""/>
    <m/>
    <s v=""/>
    <m/>
    <s v=""/>
    <m/>
    <s v=""/>
    <m/>
    <s v=""/>
    <n v="0"/>
    <n v="0"/>
    <n v="0"/>
    <n v="0"/>
  </r>
  <r>
    <x v="2316"/>
    <s v="tasmotifbungak"/>
    <s v="Tas Motif Bunga k"/>
    <n v="0"/>
    <s v="576 PCS"/>
    <n v="0"/>
    <m/>
    <s v=""/>
    <m/>
    <s v=""/>
    <m/>
    <s v=""/>
    <m/>
    <s v=""/>
    <m/>
    <s v=""/>
    <n v="0"/>
    <n v="0"/>
    <n v="0"/>
    <n v="0"/>
  </r>
  <r>
    <x v="2316"/>
    <s v="tasplastikkecila1"/>
    <s v="Tas plastik kecil A1"/>
    <n v="1"/>
    <s v="200 pc"/>
    <n v="0"/>
    <m/>
    <s v=""/>
    <n v="0"/>
    <n v="-1"/>
    <m/>
    <s v=""/>
    <m/>
    <s v=""/>
    <m/>
    <s v=""/>
    <n v="1"/>
    <n v="0"/>
    <n v="0"/>
    <n v="0"/>
  </r>
  <r>
    <x v="2316"/>
    <s v="tasshoplysdl288b"/>
    <s v="Tas Shop Ly SD L 288 B"/>
    <n v="1"/>
    <n v="360"/>
    <n v="0"/>
    <m/>
    <s v=""/>
    <n v="0"/>
    <n v="-1"/>
    <m/>
    <s v=""/>
    <m/>
    <s v=""/>
    <m/>
    <s v=""/>
    <n v="1"/>
    <n v="0"/>
    <n v="0"/>
    <n v="0"/>
  </r>
  <r>
    <x v="2316"/>
    <s v="tassleretxll"/>
    <s v="Tas Sleret XLL"/>
    <n v="0"/>
    <s v="35 ls"/>
    <n v="0"/>
    <m/>
    <s v=""/>
    <m/>
    <s v=""/>
    <m/>
    <s v=""/>
    <m/>
    <s v=""/>
    <m/>
    <s v=""/>
    <n v="0"/>
    <n v="0"/>
    <n v="0"/>
    <n v="0"/>
  </r>
  <r>
    <x v="2316"/>
    <s v="tastali25x35"/>
    <s v="Tas tali 25x35"/>
    <n v="0"/>
    <s v="100 ls"/>
    <n v="0"/>
    <m/>
    <s v=""/>
    <m/>
    <s v=""/>
    <m/>
    <s v=""/>
    <m/>
    <s v=""/>
    <m/>
    <s v=""/>
    <n v="0"/>
    <n v="0"/>
    <n v="0"/>
    <n v="0"/>
  </r>
  <r>
    <x v="2316"/>
    <s v="tastalibatikputihalpinb"/>
    <s v="Tas Tali Batik Putih Alpin B"/>
    <n v="0"/>
    <s v="50 LSN"/>
    <n v="0"/>
    <m/>
    <s v=""/>
    <m/>
    <s v=""/>
    <m/>
    <s v=""/>
    <m/>
    <s v=""/>
    <m/>
    <s v=""/>
    <n v="0"/>
    <n v="0"/>
    <n v="0"/>
    <n v="0"/>
  </r>
  <r>
    <x v="2316"/>
    <s v="tintadaishenu"/>
    <s v="Tinta Daishen U"/>
    <n v="0"/>
    <s v="12 ls"/>
    <n v="0"/>
    <m/>
    <s v=""/>
    <m/>
    <s v=""/>
    <m/>
    <s v=""/>
    <m/>
    <s v=""/>
    <m/>
    <s v=""/>
    <n v="0"/>
    <n v="0"/>
    <n v="0"/>
    <n v="0"/>
  </r>
  <r>
    <x v="2316"/>
    <s v="tintadaishenub"/>
    <s v="Tinta Daishen U/B"/>
    <n v="0"/>
    <s v="12 ls"/>
    <n v="0"/>
    <m/>
    <s v=""/>
    <m/>
    <s v=""/>
    <m/>
    <s v=""/>
    <m/>
    <s v=""/>
    <m/>
    <s v=""/>
    <n v="0"/>
    <n v="0"/>
    <n v="0"/>
    <n v="0"/>
  </r>
  <r>
    <x v="2316"/>
    <s v="tintahero"/>
    <s v="Tinta Hero"/>
    <n v="0"/>
    <s v="12 ls"/>
    <n v="0"/>
    <m/>
    <s v=""/>
    <m/>
    <s v=""/>
    <m/>
    <s v=""/>
    <m/>
    <s v=""/>
    <m/>
    <s v=""/>
    <n v="0"/>
    <n v="0"/>
    <n v="0"/>
    <n v="0"/>
  </r>
  <r>
    <x v="2316"/>
    <s v="tipeex0807pr"/>
    <s v="Tipe-ex 0807 PR"/>
    <n v="0"/>
    <s v="192 ls"/>
    <n v="0"/>
    <m/>
    <s v=""/>
    <m/>
    <s v=""/>
    <m/>
    <s v=""/>
    <m/>
    <s v=""/>
    <m/>
    <s v=""/>
    <n v="0"/>
    <n v="0"/>
    <n v="0"/>
    <n v="0"/>
  </r>
  <r>
    <x v="2316"/>
    <s v="tipeex0808h.kitty"/>
    <s v="Tipe-ex 0808 H.Kitty"/>
    <n v="0"/>
    <s v="192 ls"/>
    <n v="0"/>
    <m/>
    <s v=""/>
    <m/>
    <s v=""/>
    <m/>
    <s v=""/>
    <m/>
    <s v=""/>
    <m/>
    <s v=""/>
    <n v="0"/>
    <n v="0"/>
    <n v="0"/>
    <n v="0"/>
  </r>
  <r>
    <x v="2316"/>
    <s v="tipeex737"/>
    <s v="Tipe-ex 737"/>
    <n v="0"/>
    <s v="48 LSN"/>
    <n v="0"/>
    <m/>
    <s v=""/>
    <m/>
    <s v=""/>
    <m/>
    <s v=""/>
    <m/>
    <s v=""/>
    <m/>
    <s v=""/>
    <n v="0"/>
    <n v="0"/>
    <n v="0"/>
    <n v="0"/>
  </r>
  <r>
    <x v="2316"/>
    <s v="tipeex747a"/>
    <s v="Tipe-ex 747 A"/>
    <n v="0"/>
    <s v="48 LSN"/>
    <n v="0"/>
    <m/>
    <s v=""/>
    <m/>
    <s v=""/>
    <m/>
    <s v=""/>
    <m/>
    <s v=""/>
    <m/>
    <s v=""/>
    <n v="0"/>
    <n v="0"/>
    <n v="0"/>
    <n v="0"/>
  </r>
  <r>
    <x v="2316"/>
    <s v="tipeex757"/>
    <s v="Tipe-ex 757"/>
    <n v="0"/>
    <s v="48 LSN"/>
    <n v="0"/>
    <m/>
    <s v=""/>
    <m/>
    <s v=""/>
    <m/>
    <s v=""/>
    <m/>
    <s v=""/>
    <m/>
    <s v=""/>
    <n v="0"/>
    <n v="0"/>
    <n v="0"/>
    <n v="0"/>
  </r>
  <r>
    <x v="2316"/>
    <s v="tipeex8003"/>
    <s v="Tipe-ex 8003"/>
    <n v="3"/>
    <s v="120 LSN"/>
    <n v="0"/>
    <m/>
    <s v=""/>
    <n v="0"/>
    <n v="-3"/>
    <m/>
    <s v=""/>
    <m/>
    <s v=""/>
    <m/>
    <s v=""/>
    <n v="3"/>
    <n v="0"/>
    <n v="0"/>
    <n v="0"/>
  </r>
  <r>
    <x v="2316"/>
    <s v="tipeex8005"/>
    <s v="Tipe-ex 8005"/>
    <n v="1"/>
    <s v="120 LSN"/>
    <n v="0"/>
    <m/>
    <s v=""/>
    <n v="0"/>
    <n v="-1"/>
    <m/>
    <s v=""/>
    <m/>
    <s v=""/>
    <m/>
    <s v=""/>
    <n v="1"/>
    <n v="0"/>
    <n v="0"/>
    <n v="0"/>
  </r>
  <r>
    <x v="2316"/>
    <s v="tipeex9187"/>
    <s v="Tipe-ex 9187"/>
    <n v="0"/>
    <s v="48 ls"/>
    <n v="0"/>
    <m/>
    <s v=""/>
    <m/>
    <s v=""/>
    <m/>
    <s v=""/>
    <m/>
    <s v=""/>
    <m/>
    <s v=""/>
    <n v="0"/>
    <n v="0"/>
    <n v="0"/>
    <n v="0"/>
  </r>
  <r>
    <x v="2316"/>
    <s v="tipeex9189"/>
    <s v="Tipe-ex 9189"/>
    <n v="0"/>
    <s v="48 ls"/>
    <n v="0"/>
    <m/>
    <s v=""/>
    <m/>
    <s v=""/>
    <m/>
    <s v=""/>
    <m/>
    <s v=""/>
    <m/>
    <s v=""/>
    <n v="0"/>
    <n v="0"/>
    <n v="0"/>
    <n v="0"/>
  </r>
  <r>
    <x v="2316"/>
    <s v="tipeexdebozz010"/>
    <s v="Tipe-ex Debozz 010"/>
    <n v="0"/>
    <s v="48 LSN"/>
    <n v="0"/>
    <m/>
    <s v=""/>
    <m/>
    <s v=""/>
    <m/>
    <s v=""/>
    <m/>
    <s v=""/>
    <m/>
    <s v=""/>
    <n v="0"/>
    <n v="0"/>
    <n v="0"/>
    <n v="0"/>
  </r>
  <r>
    <x v="2316"/>
    <s v="tipeexdebozz013"/>
    <s v="Tipe-ex Debozz 013"/>
    <n v="0"/>
    <s v="48 LSN"/>
    <n v="0"/>
    <m/>
    <s v=""/>
    <m/>
    <s v=""/>
    <m/>
    <s v=""/>
    <m/>
    <s v=""/>
    <m/>
    <s v=""/>
    <n v="0"/>
    <n v="0"/>
    <n v="0"/>
    <n v="0"/>
  </r>
  <r>
    <x v="2316"/>
    <s v="tipeexdebozzct005"/>
    <s v="Tipe-ex Debozz CT 005"/>
    <n v="0"/>
    <s v="96 LSN"/>
    <n v="0"/>
    <m/>
    <s v=""/>
    <m/>
    <s v=""/>
    <m/>
    <s v=""/>
    <m/>
    <s v=""/>
    <m/>
    <s v=""/>
    <n v="0"/>
    <n v="0"/>
    <n v="0"/>
    <n v="0"/>
  </r>
  <r>
    <x v="2316"/>
    <s v="tipeexkc2088"/>
    <s v="Tipe-ex KC 2088"/>
    <n v="0"/>
    <n v="1440"/>
    <n v="0"/>
    <m/>
    <s v=""/>
    <m/>
    <s v=""/>
    <m/>
    <s v=""/>
    <m/>
    <s v=""/>
    <m/>
    <s v=""/>
    <n v="0"/>
    <n v="0"/>
    <n v="0"/>
    <n v="0"/>
  </r>
  <r>
    <x v="2316"/>
    <s v="tipeexmicrotop737"/>
    <s v="Tipe-ex Microtop 737"/>
    <n v="0"/>
    <s v="48 LSN"/>
    <n v="0"/>
    <m/>
    <s v=""/>
    <m/>
    <s v=""/>
    <m/>
    <s v=""/>
    <m/>
    <s v=""/>
    <m/>
    <s v=""/>
    <n v="0"/>
    <n v="0"/>
    <n v="0"/>
    <n v="0"/>
  </r>
  <r>
    <x v="2316"/>
    <s v="tipeexxdm75248"/>
    <s v="Tipe-ex XDM 752 (48)"/>
    <n v="0"/>
    <s v="16 box"/>
    <n v="0"/>
    <m/>
    <s v=""/>
    <m/>
    <s v=""/>
    <m/>
    <s v=""/>
    <m/>
    <s v=""/>
    <m/>
    <s v=""/>
    <n v="0"/>
    <n v="0"/>
    <n v="0"/>
    <n v="0"/>
  </r>
  <r>
    <x v="2316"/>
    <s v="watercolourvancoca1109ml"/>
    <s v="Water colour Vanco CA 110 (9 ml)"/>
    <n v="0"/>
    <s v="120 pc"/>
    <n v="0"/>
    <m/>
    <s v=""/>
    <m/>
    <s v=""/>
    <m/>
    <s v=""/>
    <m/>
    <s v=""/>
    <m/>
    <s v=""/>
    <n v="0"/>
    <n v="0"/>
    <n v="0"/>
    <n v="0"/>
  </r>
  <r>
    <x v="2316"/>
    <s v="wc110n120osama"/>
    <s v="WC 110n/ 120 osama"/>
    <n v="4"/>
    <s v="144 pc"/>
    <n v="0"/>
    <n v="0"/>
    <n v="-4"/>
    <m/>
    <s v=""/>
    <m/>
    <s v=""/>
    <m/>
    <s v=""/>
    <m/>
    <s v="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28" applyNumberFormats="0" applyBorderFormats="0" applyFontFormats="0" applyPatternFormats="0" applyAlignmentFormats="0" applyWidthHeightFormats="1" dataCaption="Values" updatedVersion="5" minRefreshableVersion="3" useAutoFormatting="1" rowGrandTotals="0" itemPrintTitles="1" createdVersion="5" indent="0" outline="1" outlineData="1" multipleFieldFilters="0">
  <location ref="A1:A2318" firstHeaderRow="1" firstDataRow="1" firstDataCol="1"/>
  <pivotFields count="20">
    <pivotField axis="axisRow" showAll="0" sortType="ascending">
      <items count="30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m="1" x="2985"/>
        <item m="1" x="3021"/>
        <item m="1" x="3057"/>
        <item m="1" x="2331"/>
        <item m="1" x="2367"/>
        <item m="1" x="2403"/>
        <item m="1" x="2439"/>
        <item m="1" x="2475"/>
        <item m="1" x="2511"/>
        <item m="1" x="2547"/>
        <item m="1" x="2582"/>
        <item m="1" x="2617"/>
        <item m="1" x="2652"/>
        <item m="1" x="2687"/>
        <item m="1" x="2722"/>
        <item m="1" x="2757"/>
        <item m="1" x="2792"/>
        <item m="1" x="2827"/>
        <item m="1" x="2862"/>
        <item m="1" x="2897"/>
        <item m="1" x="2932"/>
        <item m="1" x="2967"/>
        <item m="1" x="3003"/>
        <item m="1" x="3039"/>
        <item m="1" x="3075"/>
        <item m="1" x="2349"/>
        <item m="1" x="2385"/>
        <item m="1" x="2421"/>
        <item m="1" x="2457"/>
        <item m="1" x="2493"/>
        <item m="1" x="2529"/>
        <item m="1" x="2565"/>
        <item m="1" x="2600"/>
        <item m="1" x="2635"/>
        <item m="1" x="2670"/>
        <item m="1" x="2705"/>
        <item m="1" x="2740"/>
        <item m="1" x="2775"/>
        <item m="1" x="2810"/>
        <item m="1" x="2845"/>
        <item m="1" x="2880"/>
        <item m="1" x="2915"/>
        <item m="1" x="2950"/>
        <item m="1" x="2986"/>
        <item m="1" x="3022"/>
        <item m="1" x="3058"/>
        <item m="1" x="2332"/>
        <item m="1" x="2368"/>
        <item m="1" x="2404"/>
        <item m="1" x="2440"/>
        <item m="1" x="2476"/>
        <item m="1" x="2512"/>
        <item m="1" x="2548"/>
        <item m="1" x="2583"/>
        <item m="1" x="2618"/>
        <item m="1" x="2653"/>
        <item m="1" x="2688"/>
        <item m="1" x="2723"/>
        <item m="1" x="2758"/>
        <item m="1" x="2793"/>
        <item m="1" x="2828"/>
        <item m="1" x="2863"/>
        <item m="1" x="2898"/>
        <item m="1" x="2933"/>
        <item m="1" x="2968"/>
        <item m="1" x="3004"/>
        <item m="1" x="3040"/>
        <item m="1" x="3076"/>
        <item m="1" x="2350"/>
        <item m="1" x="2386"/>
        <item m="1" x="2422"/>
        <item m="1" x="2458"/>
        <item m="1" x="2494"/>
        <item m="1" x="2530"/>
        <item m="1" x="2566"/>
        <item m="1" x="2601"/>
        <item m="1" x="2636"/>
        <item m="1" x="2671"/>
        <item m="1" x="2706"/>
        <item m="1" x="2741"/>
        <item m="1" x="2776"/>
        <item m="1" x="2811"/>
        <item m="1" x="2846"/>
        <item m="1" x="2881"/>
        <item m="1" x="2916"/>
        <item m="1" x="2951"/>
        <item m="1" x="2987"/>
        <item m="1" x="3023"/>
        <item m="1" x="3059"/>
        <item m="1" x="2333"/>
        <item m="1" x="2369"/>
        <item m="1" x="2405"/>
        <item m="1" x="2441"/>
        <item m="1" x="2477"/>
        <item m="1" x="2513"/>
        <item m="1" x="2549"/>
        <item m="1" x="2584"/>
        <item m="1" x="2619"/>
        <item m="1" x="2654"/>
        <item m="1" x="2689"/>
        <item m="1" x="2724"/>
        <item m="1" x="2759"/>
        <item m="1" x="2794"/>
        <item m="1" x="2829"/>
        <item m="1" x="2864"/>
        <item m="1" x="2899"/>
        <item m="1" x="2934"/>
        <item m="1" x="2969"/>
        <item m="1" x="3005"/>
        <item m="1" x="3041"/>
        <item m="1" x="3077"/>
        <item m="1" x="2351"/>
        <item m="1" x="2387"/>
        <item m="1" x="2423"/>
        <item m="1" x="2459"/>
        <item m="1" x="2495"/>
        <item m="1" x="2531"/>
        <item m="1" x="2567"/>
        <item m="1" x="2602"/>
        <item m="1" x="2637"/>
        <item m="1" x="2672"/>
        <item m="1" x="2707"/>
        <item m="1" x="2742"/>
        <item m="1" x="2777"/>
        <item m="1" x="2812"/>
        <item m="1" x="2847"/>
        <item m="1" x="2882"/>
        <item m="1" x="2917"/>
        <item m="1" x="2952"/>
        <item m="1" x="2988"/>
        <item m="1" x="3024"/>
        <item m="1" x="3060"/>
        <item m="1" x="2334"/>
        <item m="1" x="2370"/>
        <item m="1" x="2406"/>
        <item m="1" x="2442"/>
        <item m="1" x="2478"/>
        <item m="1" x="2514"/>
        <item m="1" x="2550"/>
        <item m="1" x="2585"/>
        <item m="1" x="2620"/>
        <item m="1" x="2655"/>
        <item m="1" x="2690"/>
        <item m="1" x="2725"/>
        <item m="1" x="2760"/>
        <item m="1" x="2795"/>
        <item m="1" x="2830"/>
        <item m="1" x="2865"/>
        <item m="1" x="2900"/>
        <item m="1" x="2935"/>
        <item m="1" x="2970"/>
        <item m="1" x="3006"/>
        <item m="1" x="3042"/>
        <item m="1" x="3078"/>
        <item m="1" x="2352"/>
        <item m="1" x="2388"/>
        <item m="1" x="2424"/>
        <item m="1" x="2460"/>
        <item m="1" x="2496"/>
        <item m="1" x="2532"/>
        <item m="1" x="2568"/>
        <item m="1" x="2603"/>
        <item m="1" x="2638"/>
        <item m="1" x="2673"/>
        <item m="1" x="2708"/>
        <item m="1" x="2743"/>
        <item m="1" x="2778"/>
        <item m="1" x="2813"/>
        <item m="1" x="2848"/>
        <item m="1" x="2883"/>
        <item m="1" x="2918"/>
        <item m="1" x="2953"/>
        <item m="1" x="2989"/>
        <item m="1" x="3025"/>
        <item m="1" x="3061"/>
        <item m="1" x="2335"/>
        <item m="1" x="2371"/>
        <item m="1" x="2407"/>
        <item m="1" x="2443"/>
        <item m="1" x="2479"/>
        <item m="1" x="2515"/>
        <item m="1" x="2551"/>
        <item m="1" x="2586"/>
        <item m="1" x="2621"/>
        <item m="1" x="2656"/>
        <item m="1" x="2691"/>
        <item m="1" x="2726"/>
        <item m="1" x="2761"/>
        <item m="1" x="2796"/>
        <item m="1" x="2831"/>
        <item m="1" x="2866"/>
        <item m="1" x="2901"/>
        <item m="1" x="2936"/>
        <item m="1" x="2971"/>
        <item m="1" x="3007"/>
        <item m="1" x="3043"/>
        <item m="1" x="2317"/>
        <item m="1" x="2353"/>
        <item m="1" x="2389"/>
        <item m="1" x="2425"/>
        <item m="1" x="2461"/>
        <item m="1" x="2497"/>
        <item m="1" x="2533"/>
        <item m="1" x="2569"/>
        <item m="1" x="2604"/>
        <item m="1" x="2639"/>
        <item m="1" x="2674"/>
        <item m="1" x="2709"/>
        <item m="1" x="2744"/>
        <item m="1" x="2779"/>
        <item m="1" x="2814"/>
        <item m="1" x="2849"/>
        <item m="1" x="2884"/>
        <item m="1" x="2919"/>
        <item m="1" x="2954"/>
        <item m="1" x="2990"/>
        <item m="1" x="3026"/>
        <item m="1" x="3062"/>
        <item m="1" x="2336"/>
        <item m="1" x="2372"/>
        <item m="1" x="2408"/>
        <item m="1" x="2444"/>
        <item m="1" x="2480"/>
        <item m="1" x="2516"/>
        <item m="1" x="2552"/>
        <item m="1" x="2587"/>
        <item m="1" x="2622"/>
        <item m="1" x="2657"/>
        <item m="1" x="2692"/>
        <item m="1" x="2727"/>
        <item m="1" x="2762"/>
        <item m="1" x="2797"/>
        <item m="1" x="2832"/>
        <item m="1" x="2867"/>
        <item m="1" x="2902"/>
        <item m="1" x="2937"/>
        <item m="1" x="2972"/>
        <item m="1" x="3008"/>
        <item m="1" x="3044"/>
        <item m="1" x="2318"/>
        <item m="1" x="2354"/>
        <item m="1" x="2390"/>
        <item m="1" x="2426"/>
        <item m="1" x="2462"/>
        <item m="1" x="2498"/>
        <item m="1" x="2534"/>
        <item m="1" x="2570"/>
        <item m="1" x="2605"/>
        <item m="1" x="2640"/>
        <item m="1" x="2675"/>
        <item m="1" x="2710"/>
        <item m="1" x="2745"/>
        <item m="1" x="2780"/>
        <item m="1" x="2815"/>
        <item m="1" x="2850"/>
        <item m="1" x="2885"/>
        <item m="1" x="2920"/>
        <item m="1" x="2955"/>
        <item m="1" x="2991"/>
        <item m="1" x="3027"/>
        <item m="1" x="3063"/>
        <item m="1" x="2337"/>
        <item m="1" x="2373"/>
        <item m="1" x="2409"/>
        <item m="1" x="2445"/>
        <item m="1" x="2481"/>
        <item m="1" x="2517"/>
        <item m="1" x="2553"/>
        <item m="1" x="2588"/>
        <item m="1" x="2623"/>
        <item m="1" x="2658"/>
        <item m="1" x="2693"/>
        <item m="1" x="2728"/>
        <item m="1" x="2763"/>
        <item m="1" x="2798"/>
        <item m="1" x="2833"/>
        <item m="1" x="2868"/>
        <item m="1" x="2903"/>
        <item m="1" x="2938"/>
        <item m="1" x="2973"/>
        <item m="1" x="3009"/>
        <item m="1" x="3045"/>
        <item m="1" x="2319"/>
        <item m="1" x="2355"/>
        <item m="1" x="2391"/>
        <item m="1" x="2427"/>
        <item m="1" x="2463"/>
        <item m="1" x="2499"/>
        <item m="1" x="2535"/>
        <item m="1" x="2571"/>
        <item m="1" x="2606"/>
        <item m="1" x="2641"/>
        <item m="1" x="2676"/>
        <item m="1" x="2711"/>
        <item m="1" x="2746"/>
        <item m="1" x="2781"/>
        <item m="1" x="2816"/>
        <item m="1" x="2851"/>
        <item m="1" x="2886"/>
        <item m="1" x="2921"/>
        <item m="1" x="2956"/>
        <item m="1" x="2992"/>
        <item m="1" x="3028"/>
        <item m="1" x="3064"/>
        <item m="1" x="2338"/>
        <item m="1" x="2374"/>
        <item m="1" x="2410"/>
        <item m="1" x="2446"/>
        <item m="1" x="2482"/>
        <item m="1" x="2518"/>
        <item m="1" x="2554"/>
        <item m="1" x="2589"/>
        <item m="1" x="2624"/>
        <item m="1" x="2659"/>
        <item m="1" x="2694"/>
        <item m="1" x="2729"/>
        <item m="1" x="2764"/>
        <item m="1" x="2799"/>
        <item m="1" x="2834"/>
        <item m="1" x="2869"/>
        <item m="1" x="2904"/>
        <item m="1" x="2939"/>
        <item m="1" x="2974"/>
        <item m="1" x="3010"/>
        <item m="1" x="3046"/>
        <item m="1" x="2320"/>
        <item m="1" x="2356"/>
        <item m="1" x="2392"/>
        <item m="1" x="2428"/>
        <item m="1" x="2464"/>
        <item m="1" x="2500"/>
        <item m="1" x="2536"/>
        <item m="1" x="2572"/>
        <item m="1" x="2607"/>
        <item m="1" x="2642"/>
        <item m="1" x="2677"/>
        <item m="1" x="2712"/>
        <item m="1" x="2747"/>
        <item m="1" x="2782"/>
        <item m="1" x="2817"/>
        <item m="1" x="2852"/>
        <item m="1" x="2887"/>
        <item m="1" x="2922"/>
        <item m="1" x="2957"/>
        <item m="1" x="2993"/>
        <item m="1" x="3029"/>
        <item m="1" x="3065"/>
        <item m="1" x="2339"/>
        <item m="1" x="2375"/>
        <item m="1" x="2411"/>
        <item m="1" x="2447"/>
        <item m="1" x="2483"/>
        <item m="1" x="2519"/>
        <item m="1" x="2555"/>
        <item m="1" x="2590"/>
        <item m="1" x="2625"/>
        <item m="1" x="2660"/>
        <item m="1" x="2695"/>
        <item m="1" x="2730"/>
        <item m="1" x="2765"/>
        <item m="1" x="2800"/>
        <item m="1" x="2835"/>
        <item m="1" x="2870"/>
        <item m="1" x="2905"/>
        <item m="1" x="2940"/>
        <item m="1" x="2975"/>
        <item m="1" x="3011"/>
        <item m="1" x="3047"/>
        <item m="1" x="2321"/>
        <item m="1" x="2357"/>
        <item m="1" x="2393"/>
        <item m="1" x="2429"/>
        <item m="1" x="2465"/>
        <item m="1" x="2501"/>
        <item m="1" x="2537"/>
        <item m="1" x="2573"/>
        <item m="1" x="2608"/>
        <item m="1" x="2643"/>
        <item m="1" x="2678"/>
        <item m="1" x="2713"/>
        <item m="1" x="2748"/>
        <item m="1" x="2783"/>
        <item m="1" x="2818"/>
        <item m="1" x="2853"/>
        <item m="1" x="2888"/>
        <item m="1" x="2923"/>
        <item m="1" x="2958"/>
        <item m="1" x="2994"/>
        <item m="1" x="3030"/>
        <item m="1" x="3066"/>
        <item m="1" x="2340"/>
        <item m="1" x="2376"/>
        <item m="1" x="2412"/>
        <item m="1" x="2448"/>
        <item m="1" x="2484"/>
        <item m="1" x="2520"/>
        <item m="1" x="2556"/>
        <item m="1" x="2591"/>
        <item m="1" x="2626"/>
        <item m="1" x="2661"/>
        <item m="1" x="2696"/>
        <item m="1" x="2731"/>
        <item m="1" x="2766"/>
        <item m="1" x="2801"/>
        <item m="1" x="2836"/>
        <item m="1" x="2871"/>
        <item m="1" x="2906"/>
        <item m="1" x="2941"/>
        <item m="1" x="2976"/>
        <item m="1" x="3012"/>
        <item m="1" x="3048"/>
        <item m="1" x="2322"/>
        <item m="1" x="2358"/>
        <item m="1" x="2394"/>
        <item m="1" x="2430"/>
        <item m="1" x="2466"/>
        <item m="1" x="2502"/>
        <item m="1" x="2538"/>
        <item m="1" x="2574"/>
        <item m="1" x="2609"/>
        <item m="1" x="2644"/>
        <item m="1" x="2679"/>
        <item m="1" x="2714"/>
        <item m="1" x="2749"/>
        <item m="1" x="2784"/>
        <item m="1" x="2819"/>
        <item m="1" x="2854"/>
        <item m="1" x="2889"/>
        <item m="1" x="2924"/>
        <item m="1" x="2959"/>
        <item m="1" x="2995"/>
        <item m="1" x="3031"/>
        <item m="1" x="3067"/>
        <item m="1" x="2341"/>
        <item m="1" x="2377"/>
        <item m="1" x="2413"/>
        <item m="1" x="2449"/>
        <item m="1" x="2485"/>
        <item m="1" x="2521"/>
        <item m="1" x="2557"/>
        <item m="1" x="2592"/>
        <item m="1" x="2627"/>
        <item m="1" x="2662"/>
        <item m="1" x="2697"/>
        <item m="1" x="2732"/>
        <item m="1" x="2767"/>
        <item m="1" x="2802"/>
        <item m="1" x="2837"/>
        <item m="1" x="2872"/>
        <item m="1" x="2907"/>
        <item m="1" x="2942"/>
        <item m="1" x="2977"/>
        <item m="1" x="3013"/>
        <item m="1" x="3049"/>
        <item m="1" x="2323"/>
        <item m="1" x="2359"/>
        <item m="1" x="2395"/>
        <item m="1" x="2431"/>
        <item m="1" x="2467"/>
        <item m="1" x="2503"/>
        <item m="1" x="2539"/>
        <item m="1" x="2575"/>
        <item m="1" x="2610"/>
        <item m="1" x="2645"/>
        <item m="1" x="2680"/>
        <item m="1" x="2715"/>
        <item m="1" x="2750"/>
        <item m="1" x="2785"/>
        <item m="1" x="2820"/>
        <item m="1" x="2855"/>
        <item m="1" x="2890"/>
        <item m="1" x="2925"/>
        <item m="1" x="2960"/>
        <item m="1" x="2996"/>
        <item m="1" x="3032"/>
        <item m="1" x="3068"/>
        <item m="1" x="2342"/>
        <item m="1" x="2378"/>
        <item m="1" x="2414"/>
        <item m="1" x="2450"/>
        <item m="1" x="2486"/>
        <item m="1" x="2522"/>
        <item m="1" x="2558"/>
        <item m="1" x="2593"/>
        <item m="1" x="2628"/>
        <item m="1" x="2663"/>
        <item m="1" x="2698"/>
        <item m="1" x="2733"/>
        <item m="1" x="2768"/>
        <item m="1" x="2803"/>
        <item m="1" x="2838"/>
        <item m="1" x="2873"/>
        <item m="1" x="2908"/>
        <item m="1" x="2943"/>
        <item m="1" x="2978"/>
        <item m="1" x="3014"/>
        <item m="1" x="3050"/>
        <item m="1" x="2324"/>
        <item m="1" x="2360"/>
        <item m="1" x="2396"/>
        <item m="1" x="2432"/>
        <item m="1" x="2468"/>
        <item m="1" x="2504"/>
        <item m="1" x="2540"/>
        <item m="1" x="2576"/>
        <item m="1" x="2611"/>
        <item m="1" x="2646"/>
        <item m="1" x="2681"/>
        <item m="1" x="2716"/>
        <item m="1" x="2751"/>
        <item m="1" x="2786"/>
        <item m="1" x="2821"/>
        <item m="1" x="2856"/>
        <item m="1" x="2891"/>
        <item m="1" x="2926"/>
        <item m="1" x="2961"/>
        <item m="1" x="2997"/>
        <item m="1" x="3033"/>
        <item m="1" x="3069"/>
        <item m="1" x="2343"/>
        <item m="1" x="2379"/>
        <item m="1" x="2415"/>
        <item m="1" x="2451"/>
        <item m="1" x="2487"/>
        <item m="1" x="2523"/>
        <item m="1" x="2559"/>
        <item m="1" x="2594"/>
        <item m="1" x="2629"/>
        <item m="1" x="2664"/>
        <item m="1" x="2699"/>
        <item m="1" x="2734"/>
        <item m="1" x="2769"/>
        <item m="1" x="2804"/>
        <item m="1" x="2839"/>
        <item m="1" x="2874"/>
        <item m="1" x="2909"/>
        <item m="1" x="2944"/>
        <item m="1" x="2979"/>
        <item m="1" x="3015"/>
        <item m="1" x="3051"/>
        <item m="1" x="2325"/>
        <item m="1" x="2361"/>
        <item m="1" x="2397"/>
        <item m="1" x="2433"/>
        <item m="1" x="2469"/>
        <item m="1" x="2505"/>
        <item m="1" x="2541"/>
        <item m="1" x="2577"/>
        <item m="1" x="2612"/>
        <item m="1" x="2647"/>
        <item m="1" x="2682"/>
        <item m="1" x="2717"/>
        <item m="1" x="2752"/>
        <item m="1" x="2787"/>
        <item m="1" x="2822"/>
        <item m="1" x="2857"/>
        <item m="1" x="2892"/>
        <item m="1" x="2927"/>
        <item m="1" x="2962"/>
        <item m="1" x="2998"/>
        <item m="1" x="3034"/>
        <item m="1" x="3070"/>
        <item m="1" x="2344"/>
        <item m="1" x="2380"/>
        <item m="1" x="2416"/>
        <item m="1" x="2452"/>
        <item m="1" x="2488"/>
        <item m="1" x="2524"/>
        <item m="1" x="2560"/>
        <item m="1" x="2595"/>
        <item m="1" x="2630"/>
        <item m="1" x="2665"/>
        <item m="1" x="2700"/>
        <item m="1" x="2735"/>
        <item m="1" x="2770"/>
        <item m="1" x="2805"/>
        <item m="1" x="2840"/>
        <item m="1" x="2875"/>
        <item m="1" x="2910"/>
        <item m="1" x="2945"/>
        <item m="1" x="2980"/>
        <item m="1" x="3016"/>
        <item m="1" x="3052"/>
        <item m="1" x="2326"/>
        <item m="1" x="2362"/>
        <item m="1" x="2398"/>
        <item m="1" x="2434"/>
        <item m="1" x="2470"/>
        <item m="1" x="2506"/>
        <item m="1" x="2542"/>
        <item m="1" x="2578"/>
        <item m="1" x="2613"/>
        <item m="1" x="2648"/>
        <item m="1" x="2683"/>
        <item m="1" x="2718"/>
        <item m="1" x="2753"/>
        <item m="1" x="2788"/>
        <item m="1" x="2823"/>
        <item m="1" x="2858"/>
        <item m="1" x="2893"/>
        <item m="1" x="2928"/>
        <item m="1" x="2963"/>
        <item m="1" x="2999"/>
        <item m="1" x="3035"/>
        <item m="1" x="3071"/>
        <item m="1" x="2345"/>
        <item m="1" x="2381"/>
        <item m="1" x="2417"/>
        <item m="1" x="2453"/>
        <item m="1" x="2489"/>
        <item m="1" x="2525"/>
        <item m="1" x="2561"/>
        <item m="1" x="2596"/>
        <item m="1" x="2631"/>
        <item m="1" x="2666"/>
        <item m="1" x="2701"/>
        <item m="1" x="2736"/>
        <item m="1" x="2771"/>
        <item m="1" x="2806"/>
        <item m="1" x="2841"/>
        <item m="1" x="2876"/>
        <item m="1" x="2911"/>
        <item m="1" x="2946"/>
        <item m="1" x="2981"/>
        <item m="1" x="3017"/>
        <item m="1" x="3053"/>
        <item m="1" x="2327"/>
        <item m="1" x="2363"/>
        <item m="1" x="2399"/>
        <item m="1" x="2435"/>
        <item m="1" x="2471"/>
        <item m="1" x="2507"/>
        <item m="1" x="2543"/>
        <item m="1" x="2579"/>
        <item m="1" x="2614"/>
        <item m="1" x="2649"/>
        <item m="1" x="2684"/>
        <item m="1" x="2719"/>
        <item m="1" x="2754"/>
        <item m="1" x="2789"/>
        <item m="1" x="2824"/>
        <item m="1" x="2859"/>
        <item m="1" x="2894"/>
        <item m="1" x="2929"/>
        <item m="1" x="2964"/>
        <item m="1" x="3000"/>
        <item m="1" x="3036"/>
        <item m="1" x="3072"/>
        <item m="1" x="2346"/>
        <item m="1" x="2382"/>
        <item m="1" x="2418"/>
        <item m="1" x="2454"/>
        <item m="1" x="2490"/>
        <item m="1" x="2526"/>
        <item m="1" x="2562"/>
        <item m="1" x="2597"/>
        <item m="1" x="2632"/>
        <item m="1" x="2667"/>
        <item m="1" x="2702"/>
        <item m="1" x="2737"/>
        <item m="1" x="2772"/>
        <item m="1" x="2807"/>
        <item m="1" x="2842"/>
        <item m="1" x="2877"/>
        <item m="1" x="2912"/>
        <item m="1" x="2947"/>
        <item m="1" x="2982"/>
        <item m="1" x="3018"/>
        <item m="1" x="3054"/>
        <item m="1" x="2328"/>
        <item m="1" x="2364"/>
        <item m="1" x="2400"/>
        <item m="1" x="2436"/>
        <item m="1" x="2472"/>
        <item m="1" x="2508"/>
        <item m="1" x="2544"/>
        <item m="1" x="2580"/>
        <item m="1" x="2615"/>
        <item m="1" x="2650"/>
        <item m="1" x="2685"/>
        <item m="1" x="2720"/>
        <item m="1" x="2755"/>
        <item m="1" x="2790"/>
        <item m="1" x="2825"/>
        <item m="1" x="2860"/>
        <item m="1" x="2895"/>
        <item m="1" x="2930"/>
        <item m="1" x="2965"/>
        <item m="1" x="3001"/>
        <item m="1" x="3037"/>
        <item m="1" x="3073"/>
        <item m="1" x="2347"/>
        <item m="1" x="2383"/>
        <item m="1" x="2419"/>
        <item m="1" x="2455"/>
        <item m="1" x="2491"/>
        <item m="1" x="2527"/>
        <item m="1" x="2563"/>
        <item m="1" x="2598"/>
        <item m="1" x="2633"/>
        <item m="1" x="2668"/>
        <item m="1" x="2703"/>
        <item m="1" x="2738"/>
        <item m="1" x="2773"/>
        <item m="1" x="2808"/>
        <item m="1" x="2843"/>
        <item m="1" x="2878"/>
        <item m="1" x="2913"/>
        <item m="1" x="2948"/>
        <item m="1" x="2983"/>
        <item m="1" x="3019"/>
        <item m="1" x="3055"/>
        <item m="1" x="2329"/>
        <item m="1" x="2365"/>
        <item m="1" x="2401"/>
        <item m="1" x="2437"/>
        <item m="1" x="2473"/>
        <item m="1" x="2509"/>
        <item m="1" x="2545"/>
        <item m="1" x="2581"/>
        <item m="1" x="2616"/>
        <item m="1" x="2651"/>
        <item m="1" x="2686"/>
        <item m="1" x="2721"/>
        <item m="1" x="2756"/>
        <item m="1" x="2791"/>
        <item m="1" x="2826"/>
        <item m="1" x="2861"/>
        <item m="1" x="2896"/>
        <item m="1" x="2931"/>
        <item m="1" x="2966"/>
        <item m="1" x="3002"/>
        <item m="1" x="3038"/>
        <item m="1" x="3074"/>
        <item m="1" x="2348"/>
        <item m="1" x="2384"/>
        <item m="1" x="2420"/>
        <item m="1" x="2456"/>
        <item m="1" x="2492"/>
        <item m="1" x="2528"/>
        <item m="1" x="2564"/>
        <item m="1" x="2599"/>
        <item m="1" x="2634"/>
        <item m="1" x="2669"/>
        <item m="1" x="2704"/>
        <item m="1" x="2739"/>
        <item m="1" x="2774"/>
        <item m="1" x="2809"/>
        <item m="1" x="2844"/>
        <item m="1" x="2879"/>
        <item m="1" x="2914"/>
        <item m="1" x="2949"/>
        <item m="1" x="2984"/>
        <item m="1" x="3020"/>
        <item m="1" x="3056"/>
        <item m="1" x="2330"/>
        <item m="1" x="2366"/>
        <item m="1" x="2402"/>
        <item m="1" x="2438"/>
        <item m="1" x="2474"/>
        <item m="1" x="2510"/>
        <item m="1" x="2546"/>
        <item x="2316"/>
        <item t="default"/>
      </items>
    </pivotField>
    <pivotField showAll="0"/>
    <pivotField showAll="0"/>
    <pivotField showAll="0"/>
    <pivotField showAll="0"/>
    <pivotField numFmtId="4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3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3078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5" displayName="Table5" ref="A1:M88" totalsRowShown="0" headerRowDxfId="113" dataDxfId="112">
  <autoFilter ref="A1:M88"/>
  <tableColumns count="13">
    <tableColumn id="1" name="NAMA" dataDxfId="111"/>
    <tableColumn id="2" name="STACK" dataDxfId="110"/>
    <tableColumn id="3" name="Q/CTN" dataDxfId="109"/>
    <tableColumn id="12" name="KET CTN" dataDxfId="108"/>
    <tableColumn id="5" name="SUPPLIER" dataDxfId="107"/>
    <tableColumn id="9" name="JENIS" dataDxfId="106"/>
    <tableColumn id="4" name="1" dataDxfId="105">
      <calculatedColumnFormula>Table5[[#This Row],[NAMA]]</calculatedColumnFormula>
    </tableColumn>
    <tableColumn id="6" name="2" dataDxfId="104">
      <calculatedColumnFormula>Table5[[#This Row],[STACK]]</calculatedColumnFormula>
    </tableColumn>
    <tableColumn id="7" name="3" dataDxfId="103">
      <calculatedColumnFormula>Table5[[#This Row],[Q/CTN]]</calculatedColumnFormula>
    </tableColumn>
    <tableColumn id="13" name="4" dataDxfId="102">
      <calculatedColumnFormula>Table5[[#This Row],[KET CTN]]</calculatedColumnFormula>
    </tableColumn>
    <tableColumn id="11" name="5" dataDxfId="101">
      <calculatedColumnFormula>Table5[[#This Row],[SUPPLIER]]</calculatedColumnFormula>
    </tableColumn>
    <tableColumn id="10" name="6" dataDxfId="100">
      <calculatedColumnFormula>Table5[[#This Row],[JENIS]]</calculatedColumnFormula>
    </tableColumn>
    <tableColumn id="8" name="7" dataDxfId="99">
      <calculatedColumnFormula>"('"&amp;Table5[[#This Row],[1]]&amp;"','"&amp;Table5[[#This Row],[2]]&amp;"','"&amp;Table5[[#This Row],[3]]&amp;"','"&amp;Table5[[#This Row],[4]]&amp;"','"&amp;Table5[[#This Row],[5]]&amp;"','"&amp;Table5[[#This Row],[6]]&amp;"')"&amp;","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7" name="Table18" displayName="Table18" ref="A2:S387" totalsRowShown="0" headerRowDxfId="95" dataDxfId="94">
  <autoFilter ref="A2:S387"/>
  <sortState ref="A3:S387">
    <sortCondition ref="A2:A387"/>
  </sortState>
  <tableColumns count="19">
    <tableColumn id="1" name="//" dataDxfId="93">
      <calculatedColumnFormula>IF(Table18[[#This Row],[TT]]&lt;1,"",(COUNT(INDIRECT("a"&amp;ROW(Table2[[#Headers],[//]])&amp;":a"&amp;ROW()-1))+1))</calculatedColumnFormula>
    </tableColumn>
    <tableColumn id="2" name="NAMA BARANG" dataDxfId="92"/>
    <tableColumn id="3" name="AWAL" dataDxfId="91"/>
    <tableColumn id="4" name="KET" dataDxfId="90"/>
    <tableColumn id="5" name="TT" dataDxfId="89">
      <calculatedColumnFormula>IF(Table18[[#This Row],[M5B]]="",Table18[[#This Row],[M5B_h]],SUM(Table18[[#This Row],[M5B_h]],Table18[[#This Row],[M5B]]))</calculatedColumnFormula>
    </tableColumn>
    <tableColumn id="6" name="M1A" dataDxfId="88"/>
    <tableColumn id="7" name="M1B" dataDxfId="87">
      <calculatedColumnFormula>IF(Table18[[#This Row],[M1A]]="","",Table18[[#This Row],[M1A]]-Table18[[#This Row],[AWAL]])</calculatedColumnFormula>
    </tableColumn>
    <tableColumn id="8" name="M2A" dataDxfId="86"/>
    <tableColumn id="9" name="M2B" dataDxfId="85">
      <calculatedColumnFormula>IF(Table18[[#This Row],[M2A]]="","",SUM(Table18[[#This Row],[M2A]]-Table18[[#This Row],[M2B_h]]))</calculatedColumnFormula>
    </tableColumn>
    <tableColumn id="10" name="M3A" dataDxfId="84"/>
    <tableColumn id="12" name="M3B" dataDxfId="83">
      <calculatedColumnFormula>IF(Table18[[#This Row],[M3A]]="","",SUM(Table18[[#This Row],[M3A]]-Table18[[#This Row],[M3B_h]]))</calculatedColumnFormula>
    </tableColumn>
    <tableColumn id="13" name="M4A" dataDxfId="82"/>
    <tableColumn id="14" name="M4B" dataDxfId="81">
      <calculatedColumnFormula>IF(Table18[[#This Row],[M4A]]="","",SUM(Table18[[#This Row],[M4A]]-Table18[[#This Row],[M4B_h]]))</calculatedColumnFormula>
    </tableColumn>
    <tableColumn id="21" name="M5A" dataDxfId="80"/>
    <tableColumn id="20" name="M5B" dataDxfId="79">
      <calculatedColumnFormula>IF(Table18[[#This Row],[M5A]]="","",SUM(Table18[[#This Row],[M5A]]-Table18[[#This Row],[M5B_h]]))</calculatedColumnFormula>
    </tableColumn>
    <tableColumn id="15" name="M2B_h" dataDxfId="78">
      <calculatedColumnFormula>SUM(Table18[[#This Row],[AWAL]],Table18[[#This Row],[M1B]])</calculatedColumnFormula>
    </tableColumn>
    <tableColumn id="16" name="M3B_h" dataDxfId="77">
      <calculatedColumnFormula>SUM(Table18[[#This Row],[M2B]],Table18[[#This Row],[M2B_h]])</calculatedColumnFormula>
    </tableColumn>
    <tableColumn id="19" name="M4B_h" dataDxfId="76">
      <calculatedColumnFormula>SUM(Table18[[#This Row],[M3B]],Table18[[#This Row],[M3B_h]])</calculatedColumnFormula>
    </tableColumn>
    <tableColumn id="22" name="M5B_h" dataDxfId="75">
      <calculatedColumnFormula>SUM(Table18[[#This Row],[M4B]],Table18[[#This Row],[M4B_h]])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able2" displayName="Table2" ref="A2:T3080" totalsRowShown="0" headerRowDxfId="46" dataDxfId="45">
  <autoFilter ref="A2:T3080"/>
  <sortState ref="A3:T3080">
    <sortCondition ref="A2:A3080"/>
  </sortState>
  <tableColumns count="20">
    <tableColumn id="1" name="//" dataDxfId="44">
      <calculatedColumnFormula>IF(Table2[[#This Row],[TT]]=0,"",ROW())</calculatedColumnFormula>
    </tableColumn>
    <tableColumn id="14" name="CONCAT" dataDxfId="43">
      <calculatedColumnFormula>LOWER(SUBSTITUTE(SUBSTITUTE(SUBSTITUTE(SUBSTITUTE(SUBSTITUTE(SUBSTITUTE(SUBSTITUTE(SUBSTITUTE(Table2[[#This Row],[NAMA BARANG]]," ",""),"""",""),"-",""),"/",""),"(",""),")",""),"&amp;",""),",",""))</calculatedColumnFormula>
    </tableColumn>
    <tableColumn id="2" name="NAMA BARANG" dataDxfId="42"/>
    <tableColumn id="3" name="AWAL" dataDxfId="41"/>
    <tableColumn id="4" name="KET" dataDxfId="40"/>
    <tableColumn id="5" name="TT" dataDxfId="39">
      <calculatedColumnFormula>IF(Table2[[#This Row],[M5B]]="",Table2[[#This Row],[M5B_h]],SUM(Table2[[#This Row],[M5B_h]],Table2[[#This Row],[M5B]]))</calculatedColumnFormula>
    </tableColumn>
    <tableColumn id="6" name="M1A" dataDxfId="38"/>
    <tableColumn id="7" name="M1B" dataDxfId="37">
      <calculatedColumnFormula>IF(Table2[[#This Row],[M1A]]="","",Table2[[#This Row],[M1A]]-Table2[[#This Row],[AWAL]])</calculatedColumnFormula>
    </tableColumn>
    <tableColumn id="8" name="M2A" dataDxfId="36"/>
    <tableColumn id="9" name="M2B" dataDxfId="35">
      <calculatedColumnFormula>IF(Table2[[#This Row],[M2A]]="","",SUM(Table2[[#This Row],[M2A]]-Table2[[#This Row],[M2B_h]]))</calculatedColumnFormula>
    </tableColumn>
    <tableColumn id="11" name="M3A" dataDxfId="34"/>
    <tableColumn id="30" name="M3B" dataDxfId="33">
      <calculatedColumnFormula>IF(Table2[[#This Row],[M3A]]="","",SUM(Table2[[#This Row],[M3A]]-Table2[[#This Row],[M3B_h]]))</calculatedColumnFormula>
    </tableColumn>
    <tableColumn id="13" name="M4A" dataDxfId="32"/>
    <tableColumn id="12" name="M4B" dataDxfId="31">
      <calculatedColumnFormula>IF(Table2[[#This Row],[M4A]]="","",SUM(Table2[[#This Row],[M4A]]-Table2[[#This Row],[M4B_h]]))</calculatedColumnFormula>
    </tableColumn>
    <tableColumn id="10" name="M5A" dataDxfId="30"/>
    <tableColumn id="15" name="M5B" dataDxfId="29">
      <calculatedColumnFormula>IF(Table2[[#This Row],[M5A]]="","",SUM(Table2[[#This Row],[M5A]]-Table2[[#This Row],[M5B_h]]))</calculatedColumnFormula>
    </tableColumn>
    <tableColumn id="16" name="M2B_h" dataDxfId="28">
      <calculatedColumnFormula>SUM(Table2[[#This Row],[AWAL]],Table2[[#This Row],[M1B]])</calculatedColumnFormula>
    </tableColumn>
    <tableColumn id="17" name="M3B_h" dataDxfId="27">
      <calculatedColumnFormula>SUM(Table2[[#This Row],[M2B]],Table2[[#This Row],[M2B_h]])</calculatedColumnFormula>
    </tableColumn>
    <tableColumn id="18" name="M4B_h" dataDxfId="26">
      <calculatedColumnFormula>SUM(Table2[[#This Row],[M3B]],Table2[[#This Row],[M3B_h]])</calculatedColumnFormula>
    </tableColumn>
    <tableColumn id="19" name="M5B_h" dataDxfId="25">
      <calculatedColumnFormula>SUM(Table2[[#This Row],[M4B]],Table2[[#This Row],[M4B_h]])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C60" totalsRowShown="0" headerRowDxfId="24" dataDxfId="23">
  <autoFilter ref="A1:C60"/>
  <tableColumns count="3">
    <tableColumn id="1" name="NAMA" dataDxfId="22">
      <calculatedColumnFormula>INDEX(Table18[NAMA BARANG],MATCH(ROW()-1,Table18[//]))</calculatedColumnFormula>
    </tableColumn>
    <tableColumn id="2" name="CTN" dataDxfId="21">
      <calculatedColumnFormula>INDEX(Table18[TT],MATCH(ROW()-1,Table18[//]))</calculatedColumnFormula>
    </tableColumn>
    <tableColumn id="3" name="KET" dataDxfId="20">
      <calculatedColumnFormula>INDEX(Table18[KET],MATCH(ROW()-1,Table18[//]))</calculatedColumnFormula>
    </tableColumn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Table3" displayName="Table3" ref="D1:F2317" totalsRowShown="0" headerRowDxfId="17" dataDxfId="16">
  <autoFilter ref="D1:F2317"/>
  <sortState ref="D2:F2307">
    <sortCondition descending="1" ref="E1:E2307"/>
  </sortState>
  <tableColumns count="3">
    <tableColumn id="1" name="NAMA" dataDxfId="15" totalsRowDxfId="14">
      <calculatedColumnFormula>INDEX(Table2[NAMA BARANG],MATCH(A2,Table2[//]))</calculatedColumnFormula>
    </tableColumn>
    <tableColumn id="2" name="CTN" dataDxfId="13" totalsRowDxfId="12">
      <calculatedColumnFormula>INDEX(Table2[TT],MATCH(A2,Table2[//]))</calculatedColumnFormula>
    </tableColumn>
    <tableColumn id="3" name="KET" dataDxfId="11" totalsRowDxfId="10">
      <calculatedColumnFormula>IF(INDEX(Table2[KET],MATCH(A2,Table2[//]))="","-",INDEX(Table2[KET],MATCH(A2,Table2[//])))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H736" totalsRowShown="0" dataDxfId="8">
  <autoFilter ref="A1:H736"/>
  <tableColumns count="8">
    <tableColumn id="8" name="ID" dataDxfId="7"/>
    <tableColumn id="1" name="SERI" dataDxfId="6"/>
    <tableColumn id="2" name="NAMA" dataDxfId="5"/>
    <tableColumn id="3" name="QTY" dataDxfId="4"/>
    <tableColumn id="4" name="CTN" dataDxfId="3"/>
    <tableColumn id="5" name="A" dataDxfId="2"/>
    <tableColumn id="6" name="TGL" dataDxfId="1"/>
    <tableColumn id="7" name="Column1" dataDxfId="0">
      <calculatedColumnFormula>LOWER(CONCATENATE(Table6[[#This Row],[SERI]],Table6[[#This Row],[NAMA]],Table6[[#This Row],[QTY]],Table6[[#This Row],[A]],Table6[[#This Row],[TGL]]))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8"/>
  <sheetViews>
    <sheetView topLeftCell="A45" workbookViewId="0">
      <selection activeCell="A81" sqref="A81"/>
    </sheetView>
  </sheetViews>
  <sheetFormatPr defaultRowHeight="15"/>
  <cols>
    <col min="1" max="1" width="29.5703125" style="27" customWidth="1"/>
    <col min="2" max="2" width="7.85546875" style="27" customWidth="1"/>
    <col min="3" max="6" width="10.5703125" style="27" customWidth="1"/>
    <col min="7" max="7" width="31.42578125" style="27" customWidth="1"/>
    <col min="8" max="8" width="6.7109375" style="27" customWidth="1"/>
    <col min="9" max="9" width="7.5703125" style="27" customWidth="1"/>
    <col min="10" max="10" width="6.5703125" style="27" customWidth="1"/>
    <col min="11" max="11" width="9.7109375" style="27" customWidth="1"/>
    <col min="12" max="12" width="7.140625" style="27" customWidth="1"/>
    <col min="13" max="13" width="25.7109375" style="27" customWidth="1"/>
    <col min="14" max="16384" width="9.140625" style="27"/>
  </cols>
  <sheetData>
    <row r="1" spans="1:13">
      <c r="A1" s="27" t="s">
        <v>1</v>
      </c>
      <c r="B1" s="27" t="s">
        <v>2845</v>
      </c>
      <c r="C1" s="27" t="s">
        <v>3378</v>
      </c>
      <c r="D1" s="27" t="s">
        <v>3379</v>
      </c>
      <c r="E1" s="27" t="s">
        <v>3346</v>
      </c>
      <c r="F1" s="27" t="s">
        <v>3347</v>
      </c>
      <c r="G1" s="27" t="s">
        <v>2846</v>
      </c>
      <c r="H1" s="27" t="s">
        <v>2847</v>
      </c>
      <c r="I1" s="27" t="s">
        <v>2848</v>
      </c>
      <c r="J1" s="27" t="s">
        <v>2849</v>
      </c>
      <c r="K1" s="27" t="s">
        <v>3377</v>
      </c>
      <c r="L1" s="27" t="s">
        <v>3386</v>
      </c>
      <c r="M1" s="27" t="s">
        <v>3385</v>
      </c>
    </row>
    <row r="2" spans="1:13">
      <c r="A2" s="27" t="s">
        <v>5</v>
      </c>
      <c r="B2" s="27">
        <v>1</v>
      </c>
      <c r="C2" s="27">
        <v>72</v>
      </c>
      <c r="D2" s="27" t="s">
        <v>3384</v>
      </c>
      <c r="E2" s="27" t="s">
        <v>3348</v>
      </c>
      <c r="F2" s="27" t="s">
        <v>3351</v>
      </c>
      <c r="G2" s="27" t="str">
        <f>Table5[[#This Row],[NAMA]]</f>
        <v>Asahan Kenko F4 FT</v>
      </c>
      <c r="H2" s="27">
        <f>Table5[[#This Row],[STACK]]</f>
        <v>1</v>
      </c>
      <c r="I2" s="27">
        <f>Table5[[#This Row],[Q/CTN]]</f>
        <v>72</v>
      </c>
      <c r="J2" s="27" t="str">
        <f>Table5[[#This Row],[KET CTN]]</f>
        <v>-</v>
      </c>
      <c r="K2" s="27" t="str">
        <f>Table5[[#This Row],[SUPPLIER]]</f>
        <v>KENKO</v>
      </c>
      <c r="L2" s="27" t="str">
        <f>Table5[[#This Row],[JENIS]]</f>
        <v>asahan</v>
      </c>
      <c r="M2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('Asahan Kenko F4 FT','1','72','-','KENKO','asahan'),</v>
      </c>
    </row>
    <row r="3" spans="1:13">
      <c r="A3" s="27" t="s">
        <v>2552</v>
      </c>
      <c r="B3" s="27">
        <v>1</v>
      </c>
      <c r="C3" s="27">
        <v>60</v>
      </c>
      <c r="D3" s="27" t="s">
        <v>3380</v>
      </c>
      <c r="E3" s="27" t="s">
        <v>3349</v>
      </c>
      <c r="F3" s="27" t="s">
        <v>3352</v>
      </c>
      <c r="G3" s="27" t="str">
        <f>Table5[[#This Row],[NAMA]]</f>
        <v>Binder clip 105 JK</v>
      </c>
      <c r="H3" s="27">
        <f>Table5[[#This Row],[STACK]]</f>
        <v>1</v>
      </c>
      <c r="I3" s="27">
        <f>Table5[[#This Row],[Q/CTN]]</f>
        <v>60</v>
      </c>
      <c r="J3" s="27" t="str">
        <f>Table5[[#This Row],[KET CTN]]</f>
        <v>GRS</v>
      </c>
      <c r="K3" s="27" t="str">
        <f>Table5[[#This Row],[SUPPLIER]]</f>
        <v>JOYKO</v>
      </c>
      <c r="L3" s="27" t="str">
        <f>Table5[[#This Row],[JENIS]]</f>
        <v>clip</v>
      </c>
      <c r="M3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('Binder clip 105 JK','1','60','GRS','JOYKO','clip'),</v>
      </c>
    </row>
    <row r="4" spans="1:13">
      <c r="A4" s="27" t="s">
        <v>2553</v>
      </c>
      <c r="B4" s="27">
        <v>4</v>
      </c>
      <c r="C4" s="27">
        <v>50</v>
      </c>
      <c r="D4" s="27" t="s">
        <v>3380</v>
      </c>
      <c r="E4" s="27" t="s">
        <v>3349</v>
      </c>
      <c r="F4" s="27" t="s">
        <v>3352</v>
      </c>
      <c r="G4" s="27" t="str">
        <f>Table5[[#This Row],[NAMA]]</f>
        <v>Binder clip 107 JK</v>
      </c>
      <c r="H4" s="27">
        <f>Table5[[#This Row],[STACK]]</f>
        <v>4</v>
      </c>
      <c r="I4" s="27">
        <f>Table5[[#This Row],[Q/CTN]]</f>
        <v>50</v>
      </c>
      <c r="J4" s="27" t="str">
        <f>Table5[[#This Row],[KET CTN]]</f>
        <v>GRS</v>
      </c>
      <c r="K4" s="27" t="str">
        <f>Table5[[#This Row],[SUPPLIER]]</f>
        <v>JOYKO</v>
      </c>
      <c r="L4" s="27" t="str">
        <f>Table5[[#This Row],[JENIS]]</f>
        <v>clip</v>
      </c>
      <c r="M4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('Binder clip 107 JK','4','50','GRS','JOYKO','clip'),</v>
      </c>
    </row>
    <row r="5" spans="1:13">
      <c r="A5" s="27" t="s">
        <v>3172</v>
      </c>
      <c r="B5" s="27">
        <v>14</v>
      </c>
      <c r="C5" s="27">
        <v>5</v>
      </c>
      <c r="D5" s="27" t="s">
        <v>3380</v>
      </c>
      <c r="E5" s="27" t="s">
        <v>3349</v>
      </c>
      <c r="F5" s="27" t="s">
        <v>3352</v>
      </c>
      <c r="G5" s="27" t="str">
        <f>Table5[[#This Row],[NAMA]]</f>
        <v>Binder clip 260 JK</v>
      </c>
      <c r="H5" s="27">
        <f>Table5[[#This Row],[STACK]]</f>
        <v>14</v>
      </c>
      <c r="I5" s="27">
        <f>Table5[[#This Row],[Q/CTN]]</f>
        <v>5</v>
      </c>
      <c r="J5" s="27" t="str">
        <f>Table5[[#This Row],[KET CTN]]</f>
        <v>GRS</v>
      </c>
      <c r="K5" s="27" t="str">
        <f>Table5[[#This Row],[SUPPLIER]]</f>
        <v>JOYKO</v>
      </c>
      <c r="L5" s="27" t="str">
        <f>Table5[[#This Row],[JENIS]]</f>
        <v>clip</v>
      </c>
      <c r="M5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('Binder clip 260 JK','14','5','GRS','JOYKO','clip'),</v>
      </c>
    </row>
    <row r="6" spans="1:13">
      <c r="A6" s="27" t="s">
        <v>3014</v>
      </c>
      <c r="B6" s="27">
        <v>2</v>
      </c>
      <c r="C6" s="27">
        <v>30</v>
      </c>
      <c r="D6" s="27" t="s">
        <v>3380</v>
      </c>
      <c r="E6" s="27" t="s">
        <v>3348</v>
      </c>
      <c r="F6" s="27" t="s">
        <v>3352</v>
      </c>
      <c r="G6" s="27" t="str">
        <f>Table5[[#This Row],[NAMA]]</f>
        <v>Binder clip Kenko no.111</v>
      </c>
      <c r="H6" s="27">
        <f>Table5[[#This Row],[STACK]]</f>
        <v>2</v>
      </c>
      <c r="I6" s="27">
        <f>Table5[[#This Row],[Q/CTN]]</f>
        <v>30</v>
      </c>
      <c r="J6" s="27" t="str">
        <f>Table5[[#This Row],[KET CTN]]</f>
        <v>GRS</v>
      </c>
      <c r="K6" s="27" t="str">
        <f>Table5[[#This Row],[SUPPLIER]]</f>
        <v>KENKO</v>
      </c>
      <c r="L6" s="27" t="str">
        <f>Table5[[#This Row],[JENIS]]</f>
        <v>clip</v>
      </c>
      <c r="M6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('Binder clip Kenko no.111','2','30','GRS','KENKO','clip'),</v>
      </c>
    </row>
    <row r="7" spans="1:13">
      <c r="A7" s="27" t="s">
        <v>2505</v>
      </c>
      <c r="B7" s="27">
        <v>1</v>
      </c>
      <c r="C7" s="27">
        <v>20</v>
      </c>
      <c r="D7" s="27" t="s">
        <v>3380</v>
      </c>
      <c r="E7" s="27" t="s">
        <v>3348</v>
      </c>
      <c r="F7" s="27" t="s">
        <v>3352</v>
      </c>
      <c r="G7" s="27" t="str">
        <f>Table5[[#This Row],[NAMA]]</f>
        <v>Binder clip Kenko no.155</v>
      </c>
      <c r="H7" s="27">
        <f>Table5[[#This Row],[STACK]]</f>
        <v>1</v>
      </c>
      <c r="I7" s="27">
        <f>Table5[[#This Row],[Q/CTN]]</f>
        <v>20</v>
      </c>
      <c r="J7" s="27" t="str">
        <f>Table5[[#This Row],[KET CTN]]</f>
        <v>GRS</v>
      </c>
      <c r="K7" s="27" t="str">
        <f>Table5[[#This Row],[SUPPLIER]]</f>
        <v>KENKO</v>
      </c>
      <c r="L7" s="27" t="str">
        <f>Table5[[#This Row],[JENIS]]</f>
        <v>clip</v>
      </c>
      <c r="M7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('Binder clip Kenko no.155','1','20','GRS','KENKO','clip'),</v>
      </c>
    </row>
    <row r="8" spans="1:13">
      <c r="A8" s="27" t="s">
        <v>2507</v>
      </c>
      <c r="B8" s="27">
        <v>1</v>
      </c>
      <c r="C8" s="27">
        <v>5</v>
      </c>
      <c r="D8" s="27" t="s">
        <v>3380</v>
      </c>
      <c r="E8" s="27" t="s">
        <v>3348</v>
      </c>
      <c r="F8" s="27" t="s">
        <v>3352</v>
      </c>
      <c r="G8" s="27" t="str">
        <f>Table5[[#This Row],[NAMA]]</f>
        <v>Binder clip Kenko no.260</v>
      </c>
      <c r="H8" s="27">
        <f>Table5[[#This Row],[STACK]]</f>
        <v>1</v>
      </c>
      <c r="I8" s="27">
        <f>Table5[[#This Row],[Q/CTN]]</f>
        <v>5</v>
      </c>
      <c r="J8" s="27" t="str">
        <f>Table5[[#This Row],[KET CTN]]</f>
        <v>GRS</v>
      </c>
      <c r="K8" s="27" t="str">
        <f>Table5[[#This Row],[SUPPLIER]]</f>
        <v>KENKO</v>
      </c>
      <c r="L8" s="27" t="str">
        <f>Table5[[#This Row],[JENIS]]</f>
        <v>clip</v>
      </c>
      <c r="M8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('Binder clip Kenko no.260','1','5','GRS','KENKO','clip'),</v>
      </c>
    </row>
    <row r="9" spans="1:13">
      <c r="A9" s="27" t="s">
        <v>2922</v>
      </c>
      <c r="B9" s="27">
        <v>1</v>
      </c>
      <c r="C9" s="27">
        <v>72</v>
      </c>
      <c r="D9" s="27" t="s">
        <v>3381</v>
      </c>
      <c r="E9" s="27" t="s">
        <v>3348</v>
      </c>
      <c r="F9" s="27" t="s">
        <v>3352</v>
      </c>
      <c r="G9" s="27" t="str">
        <f>Table5[[#This Row],[NAMA]]</f>
        <v>Binder Clip Kenko no.280</v>
      </c>
      <c r="H9" s="27">
        <f>Table5[[#This Row],[STACK]]</f>
        <v>1</v>
      </c>
      <c r="I9" s="27">
        <f>Table5[[#This Row],[Q/CTN]]</f>
        <v>72</v>
      </c>
      <c r="J9" s="27" t="str">
        <f>Table5[[#This Row],[KET CTN]]</f>
        <v>BOX</v>
      </c>
      <c r="K9" s="27" t="str">
        <f>Table5[[#This Row],[SUPPLIER]]</f>
        <v>KENKO</v>
      </c>
      <c r="L9" s="27" t="str">
        <f>Table5[[#This Row],[JENIS]]</f>
        <v>clip</v>
      </c>
      <c r="M9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('Binder Clip Kenko no.280','1','72','BOX','KENKO','clip'),</v>
      </c>
    </row>
    <row r="10" spans="1:13">
      <c r="A10" s="27" t="s">
        <v>2695</v>
      </c>
      <c r="B10" s="27">
        <v>3</v>
      </c>
      <c r="C10" s="27">
        <v>144</v>
      </c>
      <c r="D10" s="27" t="s">
        <v>3382</v>
      </c>
      <c r="E10" s="27" t="s">
        <v>3349</v>
      </c>
      <c r="F10" s="27" t="s">
        <v>3353</v>
      </c>
      <c r="G10" s="27" t="str">
        <f>Table5[[#This Row],[NAMA]]</f>
        <v>Bp 265 JK</v>
      </c>
      <c r="H10" s="27">
        <f>Table5[[#This Row],[STACK]]</f>
        <v>3</v>
      </c>
      <c r="I10" s="27">
        <f>Table5[[#This Row],[Q/CTN]]</f>
        <v>144</v>
      </c>
      <c r="J10" s="27" t="str">
        <f>Table5[[#This Row],[KET CTN]]</f>
        <v>LSN</v>
      </c>
      <c r="K10" s="27" t="str">
        <f>Table5[[#This Row],[SUPPLIER]]</f>
        <v>JOYKO</v>
      </c>
      <c r="L10" s="27" t="str">
        <f>Table5[[#This Row],[JENIS]]</f>
        <v>pen</v>
      </c>
      <c r="M10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265 JK','3','144','LSN','JOYKO','pen'),</v>
      </c>
    </row>
    <row r="11" spans="1:13">
      <c r="A11" s="27" t="s">
        <v>2697</v>
      </c>
      <c r="B11" s="27">
        <v>12</v>
      </c>
      <c r="C11" s="27">
        <v>144</v>
      </c>
      <c r="D11" s="27" t="s">
        <v>3382</v>
      </c>
      <c r="E11" s="27" t="s">
        <v>3349</v>
      </c>
      <c r="F11" s="27" t="s">
        <v>3353</v>
      </c>
      <c r="G11" s="27" t="str">
        <f>Table5[[#This Row],[NAMA]]</f>
        <v>Bp 338 JK (bonus)</v>
      </c>
      <c r="H11" s="27">
        <f>Table5[[#This Row],[STACK]]</f>
        <v>12</v>
      </c>
      <c r="I11" s="27">
        <f>Table5[[#This Row],[Q/CTN]]</f>
        <v>144</v>
      </c>
      <c r="J11" s="27" t="str">
        <f>Table5[[#This Row],[KET CTN]]</f>
        <v>LSN</v>
      </c>
      <c r="K11" s="27" t="str">
        <f>Table5[[#This Row],[SUPPLIER]]</f>
        <v>JOYKO</v>
      </c>
      <c r="L11" s="27" t="str">
        <f>Table5[[#This Row],[JENIS]]</f>
        <v>pen</v>
      </c>
      <c r="M11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338 JK (bonus)','12','144','LSN','JOYKO','pen'),</v>
      </c>
    </row>
    <row r="12" spans="1:13">
      <c r="A12" s="27" t="s">
        <v>3141</v>
      </c>
      <c r="B12" s="27">
        <v>4</v>
      </c>
      <c r="C12" s="27">
        <v>144</v>
      </c>
      <c r="D12" s="27" t="s">
        <v>3382</v>
      </c>
      <c r="E12" s="27" t="s">
        <v>3348</v>
      </c>
      <c r="F12" s="27" t="s">
        <v>3353</v>
      </c>
      <c r="G12" s="27" t="str">
        <f>Table5[[#This Row],[NAMA]]</f>
        <v>Bp Hitech Kenko 0.4 (Hijau, Orange, Pink, Ungu)</v>
      </c>
      <c r="H12" s="27">
        <f>Table5[[#This Row],[STACK]]</f>
        <v>4</v>
      </c>
      <c r="I12" s="27">
        <f>Table5[[#This Row],[Q/CTN]]</f>
        <v>144</v>
      </c>
      <c r="J12" s="27" t="str">
        <f>Table5[[#This Row],[KET CTN]]</f>
        <v>LSN</v>
      </c>
      <c r="K12" s="27" t="str">
        <f>Table5[[#This Row],[SUPPLIER]]</f>
        <v>KENKO</v>
      </c>
      <c r="L12" s="27" t="str">
        <f>Table5[[#This Row],[JENIS]]</f>
        <v>pen</v>
      </c>
      <c r="M12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Hitech Kenko 0.4 (Hijau, Orange, Pink, Ungu)','4','144','LSN','KENKO','pen'),</v>
      </c>
    </row>
    <row r="13" spans="1:13">
      <c r="A13" s="27" t="s">
        <v>3320</v>
      </c>
      <c r="B13" s="27">
        <v>1</v>
      </c>
      <c r="C13" s="27">
        <v>144</v>
      </c>
      <c r="D13" s="27" t="s">
        <v>3382</v>
      </c>
      <c r="E13" s="27" t="s">
        <v>3348</v>
      </c>
      <c r="F13" s="27" t="s">
        <v>3353</v>
      </c>
      <c r="G13" s="27" t="str">
        <f>Table5[[#This Row],[NAMA]]</f>
        <v>Bp Hitech Kenko 0.4 Hitam</v>
      </c>
      <c r="H13" s="27">
        <f>Table5[[#This Row],[STACK]]</f>
        <v>1</v>
      </c>
      <c r="I13" s="27">
        <f>Table5[[#This Row],[Q/CTN]]</f>
        <v>144</v>
      </c>
      <c r="J13" s="27" t="str">
        <f>Table5[[#This Row],[KET CTN]]</f>
        <v>LSN</v>
      </c>
      <c r="K13" s="27" t="str">
        <f>Table5[[#This Row],[SUPPLIER]]</f>
        <v>KENKO</v>
      </c>
      <c r="L13" s="27" t="str">
        <f>Table5[[#This Row],[JENIS]]</f>
        <v>pen</v>
      </c>
      <c r="M13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Hitech Kenko 0.4 Hitam','1','144','LSN','KENKO','pen'),</v>
      </c>
    </row>
    <row r="14" spans="1:13">
      <c r="A14" s="27" t="s">
        <v>3321</v>
      </c>
      <c r="B14" s="27">
        <v>3</v>
      </c>
      <c r="C14" s="27">
        <v>144</v>
      </c>
      <c r="D14" s="27" t="s">
        <v>3382</v>
      </c>
      <c r="E14" s="27" t="s">
        <v>3348</v>
      </c>
      <c r="F14" s="27" t="s">
        <v>3353</v>
      </c>
      <c r="G14" s="27" t="str">
        <f>Table5[[#This Row],[NAMA]]</f>
        <v>Bp Microtec Kenko 0.28 Hitam</v>
      </c>
      <c r="H14" s="27">
        <f>Table5[[#This Row],[STACK]]</f>
        <v>3</v>
      </c>
      <c r="I14" s="27">
        <f>Table5[[#This Row],[Q/CTN]]</f>
        <v>144</v>
      </c>
      <c r="J14" s="27" t="str">
        <f>Table5[[#This Row],[KET CTN]]</f>
        <v>LSN</v>
      </c>
      <c r="K14" s="27" t="str">
        <f>Table5[[#This Row],[SUPPLIER]]</f>
        <v>KENKO</v>
      </c>
      <c r="L14" s="27" t="str">
        <f>Table5[[#This Row],[JENIS]]</f>
        <v>pen</v>
      </c>
      <c r="M14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Microtec Kenko 0.28 Hitam','3','144','LSN','KENKO','pen'),</v>
      </c>
    </row>
    <row r="15" spans="1:13">
      <c r="A15" s="27" t="s">
        <v>3322</v>
      </c>
      <c r="B15" s="27">
        <v>1</v>
      </c>
      <c r="C15" s="27">
        <v>144</v>
      </c>
      <c r="D15" s="27" t="s">
        <v>3382</v>
      </c>
      <c r="E15" s="27" t="s">
        <v>3348</v>
      </c>
      <c r="F15" s="27" t="s">
        <v>3353</v>
      </c>
      <c r="G15" s="27" t="str">
        <f>Table5[[#This Row],[NAMA]]</f>
        <v>Bp Microtec Kenko 0.4 Hitam</v>
      </c>
      <c r="H15" s="27">
        <f>Table5[[#This Row],[STACK]]</f>
        <v>1</v>
      </c>
      <c r="I15" s="27">
        <f>Table5[[#This Row],[Q/CTN]]</f>
        <v>144</v>
      </c>
      <c r="J15" s="27" t="str">
        <f>Table5[[#This Row],[KET CTN]]</f>
        <v>LSN</v>
      </c>
      <c r="K15" s="27" t="str">
        <f>Table5[[#This Row],[SUPPLIER]]</f>
        <v>KENKO</v>
      </c>
      <c r="L15" s="27" t="str">
        <f>Table5[[#This Row],[JENIS]]</f>
        <v>pen</v>
      </c>
      <c r="M15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Microtec Kenko 0.4 Hitam','1','144','LSN','KENKO','pen'),</v>
      </c>
    </row>
    <row r="16" spans="1:13">
      <c r="A16" s="27" t="s">
        <v>15</v>
      </c>
      <c r="B16" s="27">
        <v>2</v>
      </c>
      <c r="C16" s="27">
        <v>144</v>
      </c>
      <c r="D16" s="27" t="s">
        <v>3382</v>
      </c>
      <c r="E16" s="27" t="s">
        <v>3348</v>
      </c>
      <c r="F16" s="27" t="s">
        <v>3353</v>
      </c>
      <c r="G16" s="27" t="str">
        <f>Table5[[#This Row],[NAMA]]</f>
        <v>Bp Kenko KC 6 Nano tip</v>
      </c>
      <c r="H16" s="27">
        <f>Table5[[#This Row],[STACK]]</f>
        <v>2</v>
      </c>
      <c r="I16" s="27">
        <f>Table5[[#This Row],[Q/CTN]]</f>
        <v>144</v>
      </c>
      <c r="J16" s="27" t="str">
        <f>Table5[[#This Row],[KET CTN]]</f>
        <v>LSN</v>
      </c>
      <c r="K16" s="27" t="str">
        <f>Table5[[#This Row],[SUPPLIER]]</f>
        <v>KENKO</v>
      </c>
      <c r="L16" s="27" t="str">
        <f>Table5[[#This Row],[JENIS]]</f>
        <v>pen</v>
      </c>
      <c r="M16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Kenko KC 6 Nano tip','2','144','LSN','KENKO','pen'),</v>
      </c>
    </row>
    <row r="17" spans="1:13">
      <c r="A17" s="27" t="s">
        <v>16</v>
      </c>
      <c r="B17" s="27">
        <v>14</v>
      </c>
      <c r="C17" s="27">
        <v>144</v>
      </c>
      <c r="D17" s="27" t="s">
        <v>3382</v>
      </c>
      <c r="E17" s="27" t="s">
        <v>3348</v>
      </c>
      <c r="F17" s="27" t="s">
        <v>3353</v>
      </c>
      <c r="G17" s="27" t="str">
        <f>Table5[[#This Row],[NAMA]]</f>
        <v xml:space="preserve">Bp Kenko KI spider B </v>
      </c>
      <c r="H17" s="27">
        <f>Table5[[#This Row],[STACK]]</f>
        <v>14</v>
      </c>
      <c r="I17" s="27">
        <f>Table5[[#This Row],[Q/CTN]]</f>
        <v>144</v>
      </c>
      <c r="J17" s="27" t="str">
        <f>Table5[[#This Row],[KET CTN]]</f>
        <v>LSN</v>
      </c>
      <c r="K17" s="27" t="str">
        <f>Table5[[#This Row],[SUPPLIER]]</f>
        <v>KENKO</v>
      </c>
      <c r="L17" s="27" t="str">
        <f>Table5[[#This Row],[JENIS]]</f>
        <v>pen</v>
      </c>
      <c r="M17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Kenko KI spider B ','14','144','LSN','KENKO','pen'),</v>
      </c>
    </row>
    <row r="18" spans="1:13">
      <c r="A18" s="27" t="s">
        <v>17</v>
      </c>
      <c r="B18" s="27">
        <v>7</v>
      </c>
      <c r="C18" s="27">
        <v>144</v>
      </c>
      <c r="D18" s="27" t="s">
        <v>3382</v>
      </c>
      <c r="E18" s="27" t="s">
        <v>3348</v>
      </c>
      <c r="F18" s="27" t="s">
        <v>3353</v>
      </c>
      <c r="G18" s="27" t="str">
        <f>Table5[[#This Row],[NAMA]]</f>
        <v xml:space="preserve">Bp Kenko KI spider M </v>
      </c>
      <c r="H18" s="27">
        <f>Table5[[#This Row],[STACK]]</f>
        <v>7</v>
      </c>
      <c r="I18" s="27">
        <f>Table5[[#This Row],[Q/CTN]]</f>
        <v>144</v>
      </c>
      <c r="J18" s="27" t="str">
        <f>Table5[[#This Row],[KET CTN]]</f>
        <v>LSN</v>
      </c>
      <c r="K18" s="27" t="str">
        <f>Table5[[#This Row],[SUPPLIER]]</f>
        <v>KENKO</v>
      </c>
      <c r="L18" s="27" t="str">
        <f>Table5[[#This Row],[JENIS]]</f>
        <v>pen</v>
      </c>
      <c r="M18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Kenko KI spider M ','7','144','LSN','KENKO','pen'),</v>
      </c>
    </row>
    <row r="19" spans="1:13">
      <c r="A19" s="27" t="s">
        <v>18</v>
      </c>
      <c r="B19" s="27">
        <v>39</v>
      </c>
      <c r="C19" s="27">
        <v>120</v>
      </c>
      <c r="D19" s="27" t="s">
        <v>3382</v>
      </c>
      <c r="E19" s="27" t="s">
        <v>3348</v>
      </c>
      <c r="F19" s="27" t="s">
        <v>3353</v>
      </c>
      <c r="G19" s="27" t="str">
        <f>Table5[[#This Row],[NAMA]]</f>
        <v>Bp Kenko KR 6 NaNoRay</v>
      </c>
      <c r="H19" s="27">
        <f>Table5[[#This Row],[STACK]]</f>
        <v>39</v>
      </c>
      <c r="I19" s="27">
        <f>Table5[[#This Row],[Q/CTN]]</f>
        <v>120</v>
      </c>
      <c r="J19" s="27" t="str">
        <f>Table5[[#This Row],[KET CTN]]</f>
        <v>LSN</v>
      </c>
      <c r="K19" s="27" t="str">
        <f>Table5[[#This Row],[SUPPLIER]]</f>
        <v>KENKO</v>
      </c>
      <c r="L19" s="27" t="str">
        <f>Table5[[#This Row],[JENIS]]</f>
        <v>pen</v>
      </c>
      <c r="M19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Kenko KR 6 NaNoRay','39','120','LSN','KENKO','pen'),</v>
      </c>
    </row>
    <row r="20" spans="1:13">
      <c r="A20" s="27" t="s">
        <v>20</v>
      </c>
      <c r="B20" s="27">
        <v>39</v>
      </c>
      <c r="C20" s="27">
        <v>120</v>
      </c>
      <c r="D20" s="27" t="s">
        <v>3382</v>
      </c>
      <c r="E20" s="27" t="s">
        <v>3348</v>
      </c>
      <c r="F20" s="27" t="s">
        <v>3353</v>
      </c>
      <c r="G20" s="27" t="str">
        <f>Table5[[#This Row],[NAMA]]</f>
        <v xml:space="preserve">Bp Kenko KR 6 NaNoTip </v>
      </c>
      <c r="H20" s="27">
        <f>Table5[[#This Row],[STACK]]</f>
        <v>39</v>
      </c>
      <c r="I20" s="27">
        <f>Table5[[#This Row],[Q/CTN]]</f>
        <v>120</v>
      </c>
      <c r="J20" s="27" t="str">
        <f>Table5[[#This Row],[KET CTN]]</f>
        <v>LSN</v>
      </c>
      <c r="K20" s="27" t="str">
        <f>Table5[[#This Row],[SUPPLIER]]</f>
        <v>KENKO</v>
      </c>
      <c r="L20" s="27" t="str">
        <f>Table5[[#This Row],[JENIS]]</f>
        <v>pen</v>
      </c>
      <c r="M20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Kenko KR 6 NaNoTip ','39','120','LSN','KENKO','pen'),</v>
      </c>
    </row>
    <row r="21" spans="1:13">
      <c r="A21" s="27" t="s">
        <v>21</v>
      </c>
      <c r="B21" s="27">
        <v>1</v>
      </c>
      <c r="C21" s="27">
        <v>144</v>
      </c>
      <c r="D21" s="27" t="s">
        <v>3382</v>
      </c>
      <c r="E21" s="27" t="s">
        <v>3348</v>
      </c>
      <c r="F21" s="27" t="s">
        <v>3353</v>
      </c>
      <c r="G21" s="27" t="str">
        <f>Table5[[#This Row],[NAMA]]</f>
        <v>Bp Kenko MD 2</v>
      </c>
      <c r="H21" s="27">
        <f>Table5[[#This Row],[STACK]]</f>
        <v>1</v>
      </c>
      <c r="I21" s="27">
        <f>Table5[[#This Row],[Q/CTN]]</f>
        <v>144</v>
      </c>
      <c r="J21" s="27" t="str">
        <f>Table5[[#This Row],[KET CTN]]</f>
        <v>LSN</v>
      </c>
      <c r="K21" s="27" t="str">
        <f>Table5[[#This Row],[SUPPLIER]]</f>
        <v>KENKO</v>
      </c>
      <c r="L21" s="27" t="str">
        <f>Table5[[#This Row],[JENIS]]</f>
        <v>pen</v>
      </c>
      <c r="M21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Kenko MD 2','1','144','LSN','KENKO','pen'),</v>
      </c>
    </row>
    <row r="22" spans="1:13">
      <c r="A22" s="27" t="s">
        <v>3165</v>
      </c>
      <c r="B22" s="27">
        <v>1</v>
      </c>
      <c r="C22" s="27">
        <v>144</v>
      </c>
      <c r="D22" s="27" t="s">
        <v>3382</v>
      </c>
      <c r="E22" s="27" t="s">
        <v>3348</v>
      </c>
      <c r="F22" s="27" t="s">
        <v>3353</v>
      </c>
      <c r="G22" s="27" t="str">
        <f>Table5[[#This Row],[NAMA]]</f>
        <v>Bp Kenko NK 7B Hitam</v>
      </c>
      <c r="H22" s="27">
        <f>Table5[[#This Row],[STACK]]</f>
        <v>1</v>
      </c>
      <c r="I22" s="27">
        <f>Table5[[#This Row],[Q/CTN]]</f>
        <v>144</v>
      </c>
      <c r="J22" s="27" t="str">
        <f>Table5[[#This Row],[KET CTN]]</f>
        <v>LSN</v>
      </c>
      <c r="K22" s="27" t="str">
        <f>Table5[[#This Row],[SUPPLIER]]</f>
        <v>KENKO</v>
      </c>
      <c r="L22" s="27" t="str">
        <f>Table5[[#This Row],[JENIS]]</f>
        <v>pen</v>
      </c>
      <c r="M22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Kenko NK 7B Hitam','1','144','LSN','KENKO','pen'),</v>
      </c>
    </row>
    <row r="23" spans="1:13">
      <c r="A23" s="27" t="s">
        <v>22</v>
      </c>
      <c r="B23" s="27">
        <v>74</v>
      </c>
      <c r="C23" s="27">
        <v>144</v>
      </c>
      <c r="D23" s="27" t="s">
        <v>3382</v>
      </c>
      <c r="E23" s="27" t="s">
        <v>3348</v>
      </c>
      <c r="F23" s="27" t="s">
        <v>3353</v>
      </c>
      <c r="G23" s="27" t="str">
        <f>Table5[[#This Row],[NAMA]]</f>
        <v>Bp Kenko Si biru</v>
      </c>
      <c r="H23" s="27">
        <f>Table5[[#This Row],[STACK]]</f>
        <v>74</v>
      </c>
      <c r="I23" s="27">
        <f>Table5[[#This Row],[Q/CTN]]</f>
        <v>144</v>
      </c>
      <c r="J23" s="27" t="str">
        <f>Table5[[#This Row],[KET CTN]]</f>
        <v>LSN</v>
      </c>
      <c r="K23" s="27" t="str">
        <f>Table5[[#This Row],[SUPPLIER]]</f>
        <v>KENKO</v>
      </c>
      <c r="L23" s="27" t="str">
        <f>Table5[[#This Row],[JENIS]]</f>
        <v>pen</v>
      </c>
      <c r="M23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Kenko Si biru','74','144','LSN','KENKO','pen'),</v>
      </c>
    </row>
    <row r="24" spans="1:13">
      <c r="A24" s="27" t="s">
        <v>23</v>
      </c>
      <c r="B24" s="27">
        <v>8</v>
      </c>
      <c r="C24" s="27">
        <v>144</v>
      </c>
      <c r="D24" s="27" t="s">
        <v>3382</v>
      </c>
      <c r="E24" s="27" t="s">
        <v>3348</v>
      </c>
      <c r="F24" s="27" t="s">
        <v>3353</v>
      </c>
      <c r="G24" s="27" t="str">
        <f>Table5[[#This Row],[NAMA]]</f>
        <v>Bp Kenko TIL SI Ht</v>
      </c>
      <c r="H24" s="27">
        <f>Table5[[#This Row],[STACK]]</f>
        <v>8</v>
      </c>
      <c r="I24" s="27">
        <f>Table5[[#This Row],[Q/CTN]]</f>
        <v>144</v>
      </c>
      <c r="J24" s="27" t="str">
        <f>Table5[[#This Row],[KET CTN]]</f>
        <v>LSN</v>
      </c>
      <c r="K24" s="27" t="str">
        <f>Table5[[#This Row],[SUPPLIER]]</f>
        <v>KENKO</v>
      </c>
      <c r="L24" s="27" t="str">
        <f>Table5[[#This Row],[JENIS]]</f>
        <v>pen</v>
      </c>
      <c r="M24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Kenko TIL SI Ht','8','144','LSN','KENKO','pen'),</v>
      </c>
    </row>
    <row r="25" spans="1:13">
      <c r="A25" s="27" t="s">
        <v>3000</v>
      </c>
      <c r="B25" s="27">
        <v>1</v>
      </c>
      <c r="C25" s="27">
        <v>60</v>
      </c>
      <c r="D25" s="27" t="s">
        <v>3383</v>
      </c>
      <c r="E25" s="27" t="s">
        <v>3349</v>
      </c>
      <c r="F25" s="27" t="s">
        <v>3353</v>
      </c>
      <c r="G25" s="27" t="str">
        <f>Table5[[#This Row],[NAMA]]</f>
        <v>BT JA 2833 R Pink</v>
      </c>
      <c r="H25" s="27">
        <f>Table5[[#This Row],[STACK]]</f>
        <v>1</v>
      </c>
      <c r="I25" s="27">
        <f>Table5[[#This Row],[Q/CTN]]</f>
        <v>60</v>
      </c>
      <c r="J25" s="27" t="str">
        <f>Table5[[#This Row],[KET CTN]]</f>
        <v>PCS</v>
      </c>
      <c r="K25" s="27" t="str">
        <f>Table5[[#This Row],[SUPPLIER]]</f>
        <v>JOYKO</v>
      </c>
      <c r="L25" s="27" t="str">
        <f>Table5[[#This Row],[JENIS]]</f>
        <v>pen</v>
      </c>
      <c r="M25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('BT JA 2833 R Pink','1','60','PCS','JOYKO','pen'),</v>
      </c>
    </row>
    <row r="26" spans="1:13">
      <c r="A26" s="27" t="s">
        <v>3002</v>
      </c>
      <c r="B26" s="27">
        <v>4</v>
      </c>
      <c r="C26" s="27">
        <v>5</v>
      </c>
      <c r="D26" s="27" t="s">
        <v>3382</v>
      </c>
      <c r="E26" s="27" t="s">
        <v>3348</v>
      </c>
      <c r="F26" s="27" t="s">
        <v>3353</v>
      </c>
      <c r="G26" s="27" t="str">
        <f>Table5[[#This Row],[NAMA]]</f>
        <v>BT Kenko 2920 Batik</v>
      </c>
      <c r="H26" s="27">
        <f>Table5[[#This Row],[STACK]]</f>
        <v>4</v>
      </c>
      <c r="I26" s="27">
        <f>Table5[[#This Row],[Q/CTN]]</f>
        <v>5</v>
      </c>
      <c r="J26" s="27" t="str">
        <f>Table5[[#This Row],[KET CTN]]</f>
        <v>LSN</v>
      </c>
      <c r="K26" s="27" t="str">
        <f>Table5[[#This Row],[SUPPLIER]]</f>
        <v>KENKO</v>
      </c>
      <c r="L26" s="27" t="str">
        <f>Table5[[#This Row],[JENIS]]</f>
        <v>pen</v>
      </c>
      <c r="M26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('BT Kenko 2920 Batik','4','5','LSN','KENKO','pen'),</v>
      </c>
    </row>
    <row r="27" spans="1:13">
      <c r="A27" s="27" t="s">
        <v>3003</v>
      </c>
      <c r="B27" s="27">
        <v>4</v>
      </c>
      <c r="C27" s="27">
        <v>5</v>
      </c>
      <c r="D27" s="27" t="s">
        <v>3382</v>
      </c>
      <c r="E27" s="27" t="s">
        <v>3348</v>
      </c>
      <c r="F27" s="27" t="s">
        <v>3353</v>
      </c>
      <c r="G27" s="27" t="str">
        <f>Table5[[#This Row],[NAMA]]</f>
        <v>BT Kenko 3224-01 Bunga</v>
      </c>
      <c r="H27" s="27">
        <f>Table5[[#This Row],[STACK]]</f>
        <v>4</v>
      </c>
      <c r="I27" s="27">
        <f>Table5[[#This Row],[Q/CTN]]</f>
        <v>5</v>
      </c>
      <c r="J27" s="27" t="str">
        <f>Table5[[#This Row],[KET CTN]]</f>
        <v>LSN</v>
      </c>
      <c r="K27" s="27" t="str">
        <f>Table5[[#This Row],[SUPPLIER]]</f>
        <v>KENKO</v>
      </c>
      <c r="L27" s="27" t="str">
        <f>Table5[[#This Row],[JENIS]]</f>
        <v>pen</v>
      </c>
      <c r="M27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('BT Kenko 3224-01 Bunga','4','5','LSN','KENKO','pen'),</v>
      </c>
    </row>
    <row r="28" spans="1:13">
      <c r="A28" s="27" t="s">
        <v>3004</v>
      </c>
      <c r="B28" s="27">
        <v>4</v>
      </c>
      <c r="C28" s="27">
        <v>5</v>
      </c>
      <c r="D28" s="27" t="s">
        <v>3382</v>
      </c>
      <c r="E28" s="27" t="s">
        <v>3348</v>
      </c>
      <c r="F28" s="27" t="s">
        <v>3353</v>
      </c>
      <c r="G28" s="27" t="str">
        <f>Table5[[#This Row],[NAMA]]</f>
        <v>BT Kenko 3224-BTK 02</v>
      </c>
      <c r="H28" s="27">
        <f>Table5[[#This Row],[STACK]]</f>
        <v>4</v>
      </c>
      <c r="I28" s="27">
        <f>Table5[[#This Row],[Q/CTN]]</f>
        <v>5</v>
      </c>
      <c r="J28" s="27" t="str">
        <f>Table5[[#This Row],[KET CTN]]</f>
        <v>LSN</v>
      </c>
      <c r="K28" s="27" t="str">
        <f>Table5[[#This Row],[SUPPLIER]]</f>
        <v>KENKO</v>
      </c>
      <c r="L28" s="27" t="str">
        <f>Table5[[#This Row],[JENIS]]</f>
        <v>pen</v>
      </c>
      <c r="M28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('BT Kenko 3224-BTK 02','4','5','LSN','KENKO','pen'),</v>
      </c>
    </row>
    <row r="29" spans="1:13">
      <c r="A29" s="27" t="s">
        <v>31</v>
      </c>
      <c r="B29" s="27">
        <v>1</v>
      </c>
      <c r="C29" s="27">
        <v>40</v>
      </c>
      <c r="D29" s="27" t="s">
        <v>3382</v>
      </c>
      <c r="E29" s="27" t="s">
        <v>3348</v>
      </c>
      <c r="F29" s="27" t="s">
        <v>3355</v>
      </c>
      <c r="G29" s="27" t="str">
        <f>Table5[[#This Row],[NAMA]]</f>
        <v>Bussines file F PP320 A4 Kenko</v>
      </c>
      <c r="H29" s="27">
        <f>Table5[[#This Row],[STACK]]</f>
        <v>1</v>
      </c>
      <c r="I29" s="27">
        <f>Table5[[#This Row],[Q/CTN]]</f>
        <v>40</v>
      </c>
      <c r="J29" s="27" t="str">
        <f>Table5[[#This Row],[KET CTN]]</f>
        <v>LSN</v>
      </c>
      <c r="K29" s="27" t="str">
        <f>Table5[[#This Row],[SUPPLIER]]</f>
        <v>KENKO</v>
      </c>
      <c r="L29" s="27" t="str">
        <f>Table5[[#This Row],[JENIS]]</f>
        <v>map</v>
      </c>
      <c r="M29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('Bussines file F PP320 A4 Kenko','1','40','LSN','KENKO','map'),</v>
      </c>
    </row>
    <row r="30" spans="1:13">
      <c r="A30" s="27" t="s">
        <v>3225</v>
      </c>
      <c r="B30" s="27">
        <v>1</v>
      </c>
      <c r="C30" s="27">
        <v>60</v>
      </c>
      <c r="D30" s="27" t="s">
        <v>3383</v>
      </c>
      <c r="E30" s="27" t="s">
        <v>3349</v>
      </c>
      <c r="F30" s="27" t="s">
        <v>3354</v>
      </c>
      <c r="G30" s="27" t="str">
        <f>Table5[[#This Row],[NAMA]]</f>
        <v>Call JK DTC-1516</v>
      </c>
      <c r="H30" s="27">
        <f>Table5[[#This Row],[STACK]]</f>
        <v>1</v>
      </c>
      <c r="I30" s="27">
        <f>Table5[[#This Row],[Q/CTN]]</f>
        <v>60</v>
      </c>
      <c r="J30" s="27" t="str">
        <f>Table5[[#This Row],[KET CTN]]</f>
        <v>PCS</v>
      </c>
      <c r="K30" s="27" t="str">
        <f>Table5[[#This Row],[SUPPLIER]]</f>
        <v>JOYKO</v>
      </c>
      <c r="L30" s="27" t="str">
        <f>Table5[[#This Row],[JENIS]]</f>
        <v>kalkulator</v>
      </c>
      <c r="M30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('Call JK DTC-1516','1','60','PCS','JOYKO','kalkulator'),</v>
      </c>
    </row>
    <row r="31" spans="1:13">
      <c r="A31" s="27" t="s">
        <v>2515</v>
      </c>
      <c r="B31" s="27">
        <v>1</v>
      </c>
      <c r="C31" s="27">
        <v>500</v>
      </c>
      <c r="D31" s="27" t="s">
        <v>3381</v>
      </c>
      <c r="E31" s="27" t="s">
        <v>3348</v>
      </c>
      <c r="F31" s="27" t="s">
        <v>3354</v>
      </c>
      <c r="G31" s="27" t="str">
        <f>Table5[[#This Row],[NAMA]]</f>
        <v>Clip trigonal Kenko no.3</v>
      </c>
      <c r="H31" s="27">
        <f>Table5[[#This Row],[STACK]]</f>
        <v>1</v>
      </c>
      <c r="I31" s="27">
        <f>Table5[[#This Row],[Q/CTN]]</f>
        <v>500</v>
      </c>
      <c r="J31" s="27" t="str">
        <f>Table5[[#This Row],[KET CTN]]</f>
        <v>BOX</v>
      </c>
      <c r="K31" s="27" t="str">
        <f>Table5[[#This Row],[SUPPLIER]]</f>
        <v>KENKO</v>
      </c>
      <c r="L31" s="27" t="str">
        <f>Table5[[#This Row],[JENIS]]</f>
        <v>kalkulator</v>
      </c>
      <c r="M31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('Clip trigonal Kenko no.3','1','500','BOX','KENKO','kalkulator'),</v>
      </c>
    </row>
    <row r="32" spans="1:13">
      <c r="A32" s="27" t="s">
        <v>3251</v>
      </c>
      <c r="B32" s="27">
        <v>1</v>
      </c>
      <c r="C32" s="27">
        <v>144</v>
      </c>
      <c r="D32" s="27" t="s">
        <v>3383</v>
      </c>
      <c r="E32" s="27" t="s">
        <v>3349</v>
      </c>
      <c r="F32" s="27" t="s">
        <v>3356</v>
      </c>
      <c r="G32" s="27" t="str">
        <f>Table5[[#This Row],[NAMA]]</f>
        <v>Crayon 12W Putar Pendek JK</v>
      </c>
      <c r="H32" s="27">
        <f>Table5[[#This Row],[STACK]]</f>
        <v>1</v>
      </c>
      <c r="I32" s="27">
        <f>Table5[[#This Row],[Q/CTN]]</f>
        <v>144</v>
      </c>
      <c r="J32" s="27" t="str">
        <f>Table5[[#This Row],[KET CTN]]</f>
        <v>PCS</v>
      </c>
      <c r="K32" s="27" t="str">
        <f>Table5[[#This Row],[SUPPLIER]]</f>
        <v>JOYKO</v>
      </c>
      <c r="L32" s="27" t="str">
        <f>Table5[[#This Row],[JENIS]]</f>
        <v>crayon/ op</v>
      </c>
      <c r="M32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('Crayon 12W Putar Pendek JK','1','144','PCS','JOYKO','crayon/ op'),</v>
      </c>
    </row>
    <row r="33" spans="1:13">
      <c r="A33" s="27" t="s">
        <v>40</v>
      </c>
      <c r="B33" s="27">
        <v>6</v>
      </c>
      <c r="C33" s="27">
        <v>72</v>
      </c>
      <c r="D33" s="27" t="s">
        <v>3383</v>
      </c>
      <c r="E33" s="27" t="s">
        <v>3348</v>
      </c>
      <c r="F33" s="27" t="s">
        <v>3356</v>
      </c>
      <c r="G33" s="27" t="str">
        <f>Table5[[#This Row],[NAMA]]</f>
        <v>Crayon putar 24 AGE EiEi Kenko</v>
      </c>
      <c r="H33" s="27">
        <f>Table5[[#This Row],[STACK]]</f>
        <v>6</v>
      </c>
      <c r="I33" s="27">
        <f>Table5[[#This Row],[Q/CTN]]</f>
        <v>72</v>
      </c>
      <c r="J33" s="27" t="str">
        <f>Table5[[#This Row],[KET CTN]]</f>
        <v>PCS</v>
      </c>
      <c r="K33" s="27" t="str">
        <f>Table5[[#This Row],[SUPPLIER]]</f>
        <v>KENKO</v>
      </c>
      <c r="L33" s="27" t="str">
        <f>Table5[[#This Row],[JENIS]]</f>
        <v>crayon/ op</v>
      </c>
      <c r="M33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('Crayon putar 24 AGE EiEi Kenko','6','72','PCS','KENKO','crayon/ op'),</v>
      </c>
    </row>
    <row r="34" spans="1:13">
      <c r="A34" s="27" t="s">
        <v>41</v>
      </c>
      <c r="B34" s="27">
        <v>28</v>
      </c>
      <c r="C34" s="27">
        <v>72</v>
      </c>
      <c r="D34" s="27" t="s">
        <v>3383</v>
      </c>
      <c r="E34" s="27" t="s">
        <v>3348</v>
      </c>
      <c r="F34" s="27" t="s">
        <v>3356</v>
      </c>
      <c r="G34" s="27" t="str">
        <f>Table5[[#This Row],[NAMA]]</f>
        <v>Crayon putar 24 Snoopy EiEi Kenko</v>
      </c>
      <c r="H34" s="27">
        <f>Table5[[#This Row],[STACK]]</f>
        <v>28</v>
      </c>
      <c r="I34" s="27">
        <f>Table5[[#This Row],[Q/CTN]]</f>
        <v>72</v>
      </c>
      <c r="J34" s="27" t="str">
        <f>Table5[[#This Row],[KET CTN]]</f>
        <v>PCS</v>
      </c>
      <c r="K34" s="27" t="str">
        <f>Table5[[#This Row],[SUPPLIER]]</f>
        <v>KENKO</v>
      </c>
      <c r="L34" s="27" t="str">
        <f>Table5[[#This Row],[JENIS]]</f>
        <v>crayon/ op</v>
      </c>
      <c r="M34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('Crayon putar 24 Snoopy EiEi Kenko','28','72','PCS','KENKO','crayon/ op'),</v>
      </c>
    </row>
    <row r="35" spans="1:13">
      <c r="A35" s="27" t="s">
        <v>44</v>
      </c>
      <c r="B35" s="27">
        <v>7</v>
      </c>
      <c r="C35" s="27">
        <v>20</v>
      </c>
      <c r="D35" s="27" t="s">
        <v>3382</v>
      </c>
      <c r="E35" s="27" t="s">
        <v>3348</v>
      </c>
      <c r="F35" s="27" t="s">
        <v>3357</v>
      </c>
      <c r="G35" s="27" t="str">
        <f>Table5[[#This Row],[NAMA]]</f>
        <v>Cutter Kenko 918c</v>
      </c>
      <c r="H35" s="27">
        <f>Table5[[#This Row],[STACK]]</f>
        <v>7</v>
      </c>
      <c r="I35" s="27">
        <f>Table5[[#This Row],[Q/CTN]]</f>
        <v>20</v>
      </c>
      <c r="J35" s="27" t="str">
        <f>Table5[[#This Row],[KET CTN]]</f>
        <v>LSN</v>
      </c>
      <c r="K35" s="27" t="str">
        <f>Table5[[#This Row],[SUPPLIER]]</f>
        <v>KENKO</v>
      </c>
      <c r="L35" s="27" t="str">
        <f>Table5[[#This Row],[JENIS]]</f>
        <v>cutter</v>
      </c>
      <c r="M35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('Cutter Kenko 918c','7','20','LSN','KENKO','cutter'),</v>
      </c>
    </row>
    <row r="36" spans="1:13">
      <c r="A36" s="27" t="s">
        <v>3135</v>
      </c>
      <c r="B36" s="27">
        <v>3</v>
      </c>
      <c r="C36" s="27">
        <v>48</v>
      </c>
      <c r="D36" s="27" t="s">
        <v>3383</v>
      </c>
      <c r="E36" s="27" t="s">
        <v>3348</v>
      </c>
      <c r="F36" s="27" t="s">
        <v>3358</v>
      </c>
      <c r="G36" s="27" t="str">
        <f>Table5[[#This Row],[NAMA]]</f>
        <v>Desk Set Kenko k 8312</v>
      </c>
      <c r="H36" s="27">
        <f>Table5[[#This Row],[STACK]]</f>
        <v>3</v>
      </c>
      <c r="I36" s="27">
        <f>Table5[[#This Row],[Q/CTN]]</f>
        <v>48</v>
      </c>
      <c r="J36" s="27" t="str">
        <f>Table5[[#This Row],[KET CTN]]</f>
        <v>PCS</v>
      </c>
      <c r="K36" s="27" t="str">
        <f>Table5[[#This Row],[SUPPLIER]]</f>
        <v>KENKO</v>
      </c>
      <c r="L36" s="27" t="str">
        <f>Table5[[#This Row],[JENIS]]</f>
        <v>desk set</v>
      </c>
      <c r="M36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('Desk Set Kenko k 8312','3','48','PCS','KENKO','desk set'),</v>
      </c>
    </row>
    <row r="37" spans="1:13">
      <c r="A37" s="27" t="s">
        <v>3168</v>
      </c>
      <c r="B37" s="27">
        <v>17</v>
      </c>
      <c r="C37" s="27">
        <v>24</v>
      </c>
      <c r="D37" s="27" t="s">
        <v>3383</v>
      </c>
      <c r="E37" s="27" t="s">
        <v>3349</v>
      </c>
      <c r="F37" s="27" t="s">
        <v>3359</v>
      </c>
      <c r="G37" s="27" t="str">
        <f>Table5[[#This Row],[NAMA]]</f>
        <v>Dispenser JK 103</v>
      </c>
      <c r="H37" s="27">
        <f>Table5[[#This Row],[STACK]]</f>
        <v>17</v>
      </c>
      <c r="I37" s="27">
        <f>Table5[[#This Row],[Q/CTN]]</f>
        <v>24</v>
      </c>
      <c r="J37" s="27" t="str">
        <f>Table5[[#This Row],[KET CTN]]</f>
        <v>PCS</v>
      </c>
      <c r="K37" s="27" t="str">
        <f>Table5[[#This Row],[SUPPLIER]]</f>
        <v>JOYKO</v>
      </c>
      <c r="L37" s="27" t="str">
        <f>Table5[[#This Row],[JENIS]]</f>
        <v>tape cutter</v>
      </c>
      <c r="M37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('Dispenser JK 103','17','24','PCS','JOYKO','tape cutter'),</v>
      </c>
    </row>
    <row r="38" spans="1:13">
      <c r="A38" s="27" t="s">
        <v>3136</v>
      </c>
      <c r="B38" s="27">
        <v>2</v>
      </c>
      <c r="C38" s="27">
        <v>100</v>
      </c>
      <c r="D38" s="27" t="s">
        <v>3383</v>
      </c>
      <c r="E38" s="27" t="s">
        <v>3349</v>
      </c>
      <c r="F38" s="27" t="s">
        <v>3359</v>
      </c>
      <c r="G38" s="27" t="str">
        <f>Table5[[#This Row],[NAMA]]</f>
        <v>Dispenser JK TD 2S</v>
      </c>
      <c r="H38" s="27">
        <f>Table5[[#This Row],[STACK]]</f>
        <v>2</v>
      </c>
      <c r="I38" s="27">
        <f>Table5[[#This Row],[Q/CTN]]</f>
        <v>100</v>
      </c>
      <c r="J38" s="27" t="str">
        <f>Table5[[#This Row],[KET CTN]]</f>
        <v>PCS</v>
      </c>
      <c r="K38" s="27" t="str">
        <f>Table5[[#This Row],[SUPPLIER]]</f>
        <v>JOYKO</v>
      </c>
      <c r="L38" s="27" t="str">
        <f>Table5[[#This Row],[JENIS]]</f>
        <v>tape cutter</v>
      </c>
      <c r="M38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('Dispenser JK TD 2S','2','100','PCS','JOYKO','tape cutter'),</v>
      </c>
    </row>
    <row r="39" spans="1:13">
      <c r="A39" s="27" t="s">
        <v>47</v>
      </c>
      <c r="B39" s="27">
        <v>2</v>
      </c>
      <c r="C39" s="27">
        <v>40</v>
      </c>
      <c r="D39" s="27" t="s">
        <v>3383</v>
      </c>
      <c r="E39" s="27" t="s">
        <v>3349</v>
      </c>
      <c r="F39" s="27" t="s">
        <v>3355</v>
      </c>
      <c r="G39" s="27" t="str">
        <f>Table5[[#This Row],[NAMA]]</f>
        <v xml:space="preserve">Expanding fille JK 2638 </v>
      </c>
      <c r="H39" s="27">
        <f>Table5[[#This Row],[STACK]]</f>
        <v>2</v>
      </c>
      <c r="I39" s="27">
        <f>Table5[[#This Row],[Q/CTN]]</f>
        <v>40</v>
      </c>
      <c r="J39" s="27" t="str">
        <f>Table5[[#This Row],[KET CTN]]</f>
        <v>PCS</v>
      </c>
      <c r="K39" s="27" t="str">
        <f>Table5[[#This Row],[SUPPLIER]]</f>
        <v>JOYKO</v>
      </c>
      <c r="L39" s="27" t="str">
        <f>Table5[[#This Row],[JENIS]]</f>
        <v>map</v>
      </c>
      <c r="M39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('Expanding fille JK 2638 ','2','40','PCS','JOYKO','map'),</v>
      </c>
    </row>
    <row r="40" spans="1:13">
      <c r="A40" s="27" t="s">
        <v>49</v>
      </c>
      <c r="B40" s="27">
        <v>6</v>
      </c>
      <c r="C40" s="27">
        <v>20</v>
      </c>
      <c r="D40" s="27" t="s">
        <v>3381</v>
      </c>
      <c r="E40" s="27" t="s">
        <v>3348</v>
      </c>
      <c r="F40" s="27" t="s">
        <v>3360</v>
      </c>
      <c r="G40" s="27" t="str">
        <f>Table5[[#This Row],[NAMA]]</f>
        <v>Garisan 30cm Kenko F4 (1 box=120)</v>
      </c>
      <c r="H40" s="27">
        <f>Table5[[#This Row],[STACK]]</f>
        <v>6</v>
      </c>
      <c r="I40" s="27">
        <f>Table5[[#This Row],[Q/CTN]]</f>
        <v>20</v>
      </c>
      <c r="J40" s="27" t="str">
        <f>Table5[[#This Row],[KET CTN]]</f>
        <v>BOX</v>
      </c>
      <c r="K40" s="27" t="str">
        <f>Table5[[#This Row],[SUPPLIER]]</f>
        <v>KENKO</v>
      </c>
      <c r="L40" s="27" t="str">
        <f>Table5[[#This Row],[JENIS]]</f>
        <v>garisan</v>
      </c>
      <c r="M40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('Garisan 30cm Kenko F4 (1 box=120)','6','20','BOX','KENKO','garisan'),</v>
      </c>
    </row>
    <row r="41" spans="1:13">
      <c r="A41" s="27" t="s">
        <v>3314</v>
      </c>
      <c r="B41" s="27">
        <v>2</v>
      </c>
      <c r="C41" s="27">
        <v>25</v>
      </c>
      <c r="D41" s="27" t="s">
        <v>3382</v>
      </c>
      <c r="E41" s="27" t="s">
        <v>3348</v>
      </c>
      <c r="F41" s="27" t="s">
        <v>3360</v>
      </c>
      <c r="G41" s="27" t="str">
        <f>Table5[[#This Row],[NAMA]]</f>
        <v>Garisan 30cm Kenko besi</v>
      </c>
      <c r="H41" s="27">
        <f>Table5[[#This Row],[STACK]]</f>
        <v>2</v>
      </c>
      <c r="I41" s="27">
        <f>Table5[[#This Row],[Q/CTN]]</f>
        <v>25</v>
      </c>
      <c r="J41" s="27" t="str">
        <f>Table5[[#This Row],[KET CTN]]</f>
        <v>LSN</v>
      </c>
      <c r="K41" s="27" t="str">
        <f>Table5[[#This Row],[SUPPLIER]]</f>
        <v>KENKO</v>
      </c>
      <c r="L41" s="27" t="str">
        <f>Table5[[#This Row],[JENIS]]</f>
        <v>garisan</v>
      </c>
      <c r="M41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('Garisan 30cm Kenko besi','2','25','LSN','KENKO','garisan'),</v>
      </c>
    </row>
    <row r="42" spans="1:13">
      <c r="A42" s="27" t="s">
        <v>2777</v>
      </c>
      <c r="B42" s="27">
        <v>2</v>
      </c>
      <c r="C42" s="27">
        <v>12</v>
      </c>
      <c r="D42" s="27" t="s">
        <v>3382</v>
      </c>
      <c r="E42" s="27" t="s">
        <v>3349</v>
      </c>
      <c r="F42" s="27" t="s">
        <v>3361</v>
      </c>
      <c r="G42" s="27" t="str">
        <f>Table5[[#This Row],[NAMA]]</f>
        <v>Gunting JK 848</v>
      </c>
      <c r="H42" s="27">
        <f>Table5[[#This Row],[STACK]]</f>
        <v>2</v>
      </c>
      <c r="I42" s="27">
        <f>Table5[[#This Row],[Q/CTN]]</f>
        <v>12</v>
      </c>
      <c r="J42" s="27" t="str">
        <f>Table5[[#This Row],[KET CTN]]</f>
        <v>LSN</v>
      </c>
      <c r="K42" s="27" t="str">
        <f>Table5[[#This Row],[SUPPLIER]]</f>
        <v>JOYKO</v>
      </c>
      <c r="L42" s="27" t="str">
        <f>Table5[[#This Row],[JENIS]]</f>
        <v>gunting</v>
      </c>
      <c r="M42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('Gunting JK 848','2','12','LSN','JOYKO','gunting'),</v>
      </c>
    </row>
    <row r="43" spans="1:13">
      <c r="A43" s="27" t="s">
        <v>2464</v>
      </c>
      <c r="B43" s="27">
        <v>1</v>
      </c>
      <c r="C43" s="27">
        <v>25</v>
      </c>
      <c r="D43" s="27" t="s">
        <v>3382</v>
      </c>
      <c r="E43" s="27" t="s">
        <v>3348</v>
      </c>
      <c r="F43" s="27" t="s">
        <v>3361</v>
      </c>
      <c r="G43" s="27" t="str">
        <f>Table5[[#This Row],[NAMA]]</f>
        <v>Gunting Kenko SC-828</v>
      </c>
      <c r="H43" s="27">
        <f>Table5[[#This Row],[STACK]]</f>
        <v>1</v>
      </c>
      <c r="I43" s="27">
        <f>Table5[[#This Row],[Q/CTN]]</f>
        <v>25</v>
      </c>
      <c r="J43" s="27" t="str">
        <f>Table5[[#This Row],[KET CTN]]</f>
        <v>LSN</v>
      </c>
      <c r="K43" s="27" t="str">
        <f>Table5[[#This Row],[SUPPLIER]]</f>
        <v>KENKO</v>
      </c>
      <c r="L43" s="27" t="str">
        <f>Table5[[#This Row],[JENIS]]</f>
        <v>gunting</v>
      </c>
      <c r="M43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('Gunting Kenko SC-828','1','25','LSN','KENKO','gunting'),</v>
      </c>
    </row>
    <row r="44" spans="1:13">
      <c r="A44" s="27" t="s">
        <v>3252</v>
      </c>
      <c r="B44" s="27">
        <v>2</v>
      </c>
      <c r="C44" s="27">
        <v>120</v>
      </c>
      <c r="D44" s="27" t="s">
        <v>3382</v>
      </c>
      <c r="E44" s="27" t="s">
        <v>3349</v>
      </c>
      <c r="F44" s="27" t="s">
        <v>3362</v>
      </c>
      <c r="G44" s="27" t="str">
        <f>Table5[[#This Row],[NAMA]]</f>
        <v>Isi Cutter JK Kecil</v>
      </c>
      <c r="H44" s="27">
        <f>Table5[[#This Row],[STACK]]</f>
        <v>2</v>
      </c>
      <c r="I44" s="27">
        <f>Table5[[#This Row],[Q/CTN]]</f>
        <v>120</v>
      </c>
      <c r="J44" s="27" t="str">
        <f>Table5[[#This Row],[KET CTN]]</f>
        <v>LSN</v>
      </c>
      <c r="K44" s="27" t="str">
        <f>Table5[[#This Row],[SUPPLIER]]</f>
        <v>JOYKO</v>
      </c>
      <c r="L44" s="27" t="str">
        <f>Table5[[#This Row],[JENIS]]</f>
        <v>isi</v>
      </c>
      <c r="M44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('Isi Cutter JK Kecil','2','120','LSN','JOYKO','isi'),</v>
      </c>
    </row>
    <row r="45" spans="1:13">
      <c r="A45" s="27" t="s">
        <v>2698</v>
      </c>
      <c r="B45" s="27">
        <v>4</v>
      </c>
      <c r="C45" s="27">
        <v>40</v>
      </c>
      <c r="D45" s="27" t="s">
        <v>3382</v>
      </c>
      <c r="E45" s="27" t="s">
        <v>3349</v>
      </c>
      <c r="F45" s="27" t="s">
        <v>3362</v>
      </c>
      <c r="G45" s="27" t="str">
        <f>Table5[[#This Row],[NAMA]]</f>
        <v>Isi cutter JK L-150 besar</v>
      </c>
      <c r="H45" s="27">
        <f>Table5[[#This Row],[STACK]]</f>
        <v>4</v>
      </c>
      <c r="I45" s="27">
        <f>Table5[[#This Row],[Q/CTN]]</f>
        <v>40</v>
      </c>
      <c r="J45" s="27" t="str">
        <f>Table5[[#This Row],[KET CTN]]</f>
        <v>LSN</v>
      </c>
      <c r="K45" s="27" t="str">
        <f>Table5[[#This Row],[SUPPLIER]]</f>
        <v>JOYKO</v>
      </c>
      <c r="L45" s="27" t="str">
        <f>Table5[[#This Row],[JENIS]]</f>
        <v>isi</v>
      </c>
      <c r="M45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('Isi cutter JK L-150 besar','4','40','LSN','JOYKO','isi'),</v>
      </c>
    </row>
    <row r="46" spans="1:13">
      <c r="A46" s="27" t="s">
        <v>57</v>
      </c>
      <c r="B46" s="27">
        <v>1</v>
      </c>
      <c r="C46" s="27">
        <v>120</v>
      </c>
      <c r="D46" s="27" t="s">
        <v>3383</v>
      </c>
      <c r="E46" s="27" t="s">
        <v>3349</v>
      </c>
      <c r="F46" s="27" t="s">
        <v>3363</v>
      </c>
      <c r="G46" s="27" t="str">
        <f>Table5[[#This Row],[NAMA]]</f>
        <v>Jangka JK MS 406</v>
      </c>
      <c r="H46" s="27">
        <f>Table5[[#This Row],[STACK]]</f>
        <v>1</v>
      </c>
      <c r="I46" s="27">
        <f>Table5[[#This Row],[Q/CTN]]</f>
        <v>120</v>
      </c>
      <c r="J46" s="27" t="str">
        <f>Table5[[#This Row],[KET CTN]]</f>
        <v>PCS</v>
      </c>
      <c r="K46" s="27" t="str">
        <f>Table5[[#This Row],[SUPPLIER]]</f>
        <v>JOYKO</v>
      </c>
      <c r="L46" s="27" t="str">
        <f>Table5[[#This Row],[JENIS]]</f>
        <v>jangka</v>
      </c>
      <c r="M46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('Jangka JK MS 406','1','120','PCS','JOYKO','jangka'),</v>
      </c>
    </row>
    <row r="47" spans="1:13">
      <c r="A47" s="27" t="s">
        <v>3253</v>
      </c>
      <c r="B47" s="27">
        <v>3</v>
      </c>
      <c r="C47" s="27">
        <v>144</v>
      </c>
      <c r="D47" s="27" t="s">
        <v>3383</v>
      </c>
      <c r="E47" s="27" t="s">
        <v>3349</v>
      </c>
      <c r="F47" s="27" t="s">
        <v>3364</v>
      </c>
      <c r="G47" s="27" t="str">
        <f>Table5[[#This Row],[NAMA]]</f>
        <v>Kuas JK BR-4</v>
      </c>
      <c r="H47" s="27">
        <f>Table5[[#This Row],[STACK]]</f>
        <v>3</v>
      </c>
      <c r="I47" s="27">
        <f>Table5[[#This Row],[Q/CTN]]</f>
        <v>144</v>
      </c>
      <c r="J47" s="27" t="str">
        <f>Table5[[#This Row],[KET CTN]]</f>
        <v>PCS</v>
      </c>
      <c r="K47" s="27" t="str">
        <f>Table5[[#This Row],[SUPPLIER]]</f>
        <v>JOYKO</v>
      </c>
      <c r="L47" s="27" t="str">
        <f>Table5[[#This Row],[JENIS]]</f>
        <v>kuas</v>
      </c>
      <c r="M47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('Kuas JK BR-4','3','144','PCS','JOYKO','kuas'),</v>
      </c>
    </row>
    <row r="48" spans="1:13">
      <c r="A48" s="27" t="s">
        <v>3300</v>
      </c>
      <c r="B48" s="27">
        <v>1</v>
      </c>
      <c r="C48" s="27">
        <v>144</v>
      </c>
      <c r="D48" s="27" t="s">
        <v>3383</v>
      </c>
      <c r="E48" s="27" t="s">
        <v>3349</v>
      </c>
      <c r="F48" s="27" t="s">
        <v>3364</v>
      </c>
      <c r="G48" s="27" t="str">
        <f>Table5[[#This Row],[NAMA]]</f>
        <v>Kuas JK BR-9</v>
      </c>
      <c r="H48" s="27">
        <f>Table5[[#This Row],[STACK]]</f>
        <v>1</v>
      </c>
      <c r="I48" s="27">
        <f>Table5[[#This Row],[Q/CTN]]</f>
        <v>144</v>
      </c>
      <c r="J48" s="27" t="str">
        <f>Table5[[#This Row],[KET CTN]]</f>
        <v>PCS</v>
      </c>
      <c r="K48" s="27" t="str">
        <f>Table5[[#This Row],[SUPPLIER]]</f>
        <v>JOYKO</v>
      </c>
      <c r="L48" s="27" t="str">
        <f>Table5[[#This Row],[JENIS]]</f>
        <v>kuas</v>
      </c>
      <c r="M48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('Kuas JK BR-9','1','144','PCS','JOYKO','kuas'),</v>
      </c>
    </row>
    <row r="49" spans="1:13">
      <c r="A49" s="27" t="s">
        <v>2389</v>
      </c>
      <c r="B49" s="27">
        <v>1</v>
      </c>
      <c r="C49" s="27">
        <v>300</v>
      </c>
      <c r="D49" s="27" t="s">
        <v>3383</v>
      </c>
      <c r="E49" s="27" t="s">
        <v>3349</v>
      </c>
      <c r="F49" s="27" t="s">
        <v>3365</v>
      </c>
      <c r="G49" s="27" t="str">
        <f>Table5[[#This Row],[NAMA]]</f>
        <v>L leaf A5 50 koala MTK kotak</v>
      </c>
      <c r="H49" s="27">
        <f>Table5[[#This Row],[STACK]]</f>
        <v>1</v>
      </c>
      <c r="I49" s="27">
        <f>Table5[[#This Row],[Q/CTN]]</f>
        <v>300</v>
      </c>
      <c r="J49" s="27" t="str">
        <f>Table5[[#This Row],[KET CTN]]</f>
        <v>PCS</v>
      </c>
      <c r="K49" s="27" t="str">
        <f>Table5[[#This Row],[SUPPLIER]]</f>
        <v>JOYKO</v>
      </c>
      <c r="L49" s="27" t="str">
        <f>Table5[[#This Row],[JENIS]]</f>
        <v>loose leaf</v>
      </c>
      <c r="M49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 leaf A5 50 koala MTK kotak','1','300','PCS','JOYKO','loose leaf'),</v>
      </c>
    </row>
    <row r="50" spans="1:13">
      <c r="A50" s="27" t="s">
        <v>62</v>
      </c>
      <c r="B50" s="27">
        <v>145</v>
      </c>
      <c r="C50" s="27">
        <v>160</v>
      </c>
      <c r="D50" s="27" t="s">
        <v>3383</v>
      </c>
      <c r="E50" s="27" t="s">
        <v>3349</v>
      </c>
      <c r="F50" s="27" t="s">
        <v>3365</v>
      </c>
      <c r="G50" s="27" t="str">
        <f>Table5[[#This Row],[NAMA]]</f>
        <v>L Leaf JA B5 50</v>
      </c>
      <c r="H50" s="27">
        <f>Table5[[#This Row],[STACK]]</f>
        <v>145</v>
      </c>
      <c r="I50" s="27">
        <f>Table5[[#This Row],[Q/CTN]]</f>
        <v>160</v>
      </c>
      <c r="J50" s="27" t="str">
        <f>Table5[[#This Row],[KET CTN]]</f>
        <v>PCS</v>
      </c>
      <c r="K50" s="27" t="str">
        <f>Table5[[#This Row],[SUPPLIER]]</f>
        <v>JOYKO</v>
      </c>
      <c r="L50" s="27" t="str">
        <f>Table5[[#This Row],[JENIS]]</f>
        <v>loose leaf</v>
      </c>
      <c r="M50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 Leaf JA B5 50','145','160','PCS','JOYKO','loose leaf'),</v>
      </c>
    </row>
    <row r="51" spans="1:13">
      <c r="A51" s="27" t="s">
        <v>2417</v>
      </c>
      <c r="B51" s="27">
        <v>3</v>
      </c>
      <c r="C51" s="27">
        <v>192</v>
      </c>
      <c r="D51" s="27" t="s">
        <v>3383</v>
      </c>
      <c r="E51" s="27" t="s">
        <v>3349</v>
      </c>
      <c r="F51" s="27" t="s">
        <v>3365</v>
      </c>
      <c r="G51" s="27" t="str">
        <f>Table5[[#This Row],[NAMA]]</f>
        <v>L Leaf JK A5 tanpa Cover Mix Mogu/ Minim/ Mola(4)</v>
      </c>
      <c r="H51" s="27">
        <f>Table5[[#This Row],[STACK]]</f>
        <v>3</v>
      </c>
      <c r="I51" s="27">
        <f>Table5[[#This Row],[Q/CTN]]</f>
        <v>192</v>
      </c>
      <c r="J51" s="27" t="str">
        <f>Table5[[#This Row],[KET CTN]]</f>
        <v>PCS</v>
      </c>
      <c r="K51" s="27" t="str">
        <f>Table5[[#This Row],[SUPPLIER]]</f>
        <v>JOYKO</v>
      </c>
      <c r="L51" s="27" t="str">
        <f>Table5[[#This Row],[JENIS]]</f>
        <v>loose leaf</v>
      </c>
      <c r="M51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 Leaf JK A5 tanpa Cover Mix Mogu/ Minim/ Mola(4)','3','192','PCS','JOYKO','loose leaf'),</v>
      </c>
    </row>
    <row r="52" spans="1:13">
      <c r="A52" s="27" t="s">
        <v>3137</v>
      </c>
      <c r="B52" s="27">
        <v>3</v>
      </c>
      <c r="C52" s="27">
        <v>192</v>
      </c>
      <c r="D52" s="27" t="s">
        <v>3383</v>
      </c>
      <c r="E52" s="27" t="s">
        <v>3348</v>
      </c>
      <c r="F52" s="27" t="s">
        <v>3365</v>
      </c>
      <c r="G52" s="27" t="str">
        <f>Table5[[#This Row],[NAMA]]</f>
        <v>L Leaf Kenko A5 50</v>
      </c>
      <c r="H52" s="27">
        <f>Table5[[#This Row],[STACK]]</f>
        <v>3</v>
      </c>
      <c r="I52" s="27">
        <f>Table5[[#This Row],[Q/CTN]]</f>
        <v>192</v>
      </c>
      <c r="J52" s="27" t="str">
        <f>Table5[[#This Row],[KET CTN]]</f>
        <v>PCS</v>
      </c>
      <c r="K52" s="27" t="str">
        <f>Table5[[#This Row],[SUPPLIER]]</f>
        <v>KENKO</v>
      </c>
      <c r="L52" s="27" t="str">
        <f>Table5[[#This Row],[JENIS]]</f>
        <v>loose leaf</v>
      </c>
      <c r="M52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 Leaf Kenko A5 50','3','192','PCS','KENKO','loose leaf'),</v>
      </c>
    </row>
    <row r="53" spans="1:13">
      <c r="A53" s="27" t="s">
        <v>3315</v>
      </c>
      <c r="B53" s="27">
        <v>1</v>
      </c>
      <c r="C53" s="27">
        <v>1000</v>
      </c>
      <c r="D53" s="27" t="s">
        <v>3383</v>
      </c>
      <c r="E53" s="27" t="s">
        <v>3349</v>
      </c>
      <c r="F53" s="27" t="s">
        <v>3366</v>
      </c>
      <c r="G53" s="27" t="str">
        <f>Table5[[#This Row],[NAMA]]</f>
        <v>Label JK 1 line k</v>
      </c>
      <c r="H53" s="27">
        <f>Table5[[#This Row],[STACK]]</f>
        <v>1</v>
      </c>
      <c r="I53" s="27">
        <f>Table5[[#This Row],[Q/CTN]]</f>
        <v>1000</v>
      </c>
      <c r="J53" s="27" t="str">
        <f>Table5[[#This Row],[KET CTN]]</f>
        <v>PCS</v>
      </c>
      <c r="K53" s="27" t="str">
        <f>Table5[[#This Row],[SUPPLIER]]</f>
        <v>JOYKO</v>
      </c>
      <c r="L53" s="27" t="str">
        <f>Table5[[#This Row],[JENIS]]</f>
        <v>label</v>
      </c>
      <c r="M53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('Label JK 1 line k','1','1000','PCS','JOYKO','label'),</v>
      </c>
    </row>
    <row r="54" spans="1:13">
      <c r="A54" s="27" t="s">
        <v>3316</v>
      </c>
      <c r="B54" s="27">
        <v>3</v>
      </c>
      <c r="C54" s="27">
        <v>1000</v>
      </c>
      <c r="D54" s="27" t="s">
        <v>3383</v>
      </c>
      <c r="E54" s="27" t="s">
        <v>3349</v>
      </c>
      <c r="F54" s="27" t="s">
        <v>3366</v>
      </c>
      <c r="G54" s="27" t="str">
        <f>Table5[[#This Row],[NAMA]]</f>
        <v>Label JK 1 line p</v>
      </c>
      <c r="H54" s="27">
        <f>Table5[[#This Row],[STACK]]</f>
        <v>3</v>
      </c>
      <c r="I54" s="27">
        <f>Table5[[#This Row],[Q/CTN]]</f>
        <v>1000</v>
      </c>
      <c r="J54" s="27" t="str">
        <f>Table5[[#This Row],[KET CTN]]</f>
        <v>PCS</v>
      </c>
      <c r="K54" s="27" t="str">
        <f>Table5[[#This Row],[SUPPLIER]]</f>
        <v>JOYKO</v>
      </c>
      <c r="L54" s="27" t="str">
        <f>Table5[[#This Row],[JENIS]]</f>
        <v>label</v>
      </c>
      <c r="M54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('Label JK 1 line p','3','1000','PCS','JOYKO','label'),</v>
      </c>
    </row>
    <row r="55" spans="1:13">
      <c r="A55" s="27" t="s">
        <v>3317</v>
      </c>
      <c r="B55" s="27">
        <v>2</v>
      </c>
      <c r="C55" s="27">
        <v>500</v>
      </c>
      <c r="D55" s="27" t="s">
        <v>3383</v>
      </c>
      <c r="E55" s="27" t="s">
        <v>3349</v>
      </c>
      <c r="F55" s="27" t="s">
        <v>3366</v>
      </c>
      <c r="G55" s="27" t="str">
        <f>Table5[[#This Row],[NAMA]]</f>
        <v>Label JK 2 line k</v>
      </c>
      <c r="H55" s="27">
        <f>Table5[[#This Row],[STACK]]</f>
        <v>2</v>
      </c>
      <c r="I55" s="27">
        <f>Table5[[#This Row],[Q/CTN]]</f>
        <v>500</v>
      </c>
      <c r="J55" s="27" t="str">
        <f>Table5[[#This Row],[KET CTN]]</f>
        <v>PCS</v>
      </c>
      <c r="K55" s="27" t="str">
        <f>Table5[[#This Row],[SUPPLIER]]</f>
        <v>JOYKO</v>
      </c>
      <c r="L55" s="27" t="str">
        <f>Table5[[#This Row],[JENIS]]</f>
        <v>label</v>
      </c>
      <c r="M55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('Label JK 2 line k','2','500','PCS','JOYKO','label'),</v>
      </c>
    </row>
    <row r="56" spans="1:13">
      <c r="A56" s="27" t="s">
        <v>3318</v>
      </c>
      <c r="B56" s="27">
        <v>1</v>
      </c>
      <c r="C56" s="27">
        <v>500</v>
      </c>
      <c r="D56" s="27" t="s">
        <v>3383</v>
      </c>
      <c r="E56" s="27" t="s">
        <v>3349</v>
      </c>
      <c r="F56" s="27" t="s">
        <v>3366</v>
      </c>
      <c r="G56" s="27" t="str">
        <f>Table5[[#This Row],[NAMA]]</f>
        <v>Label JK 2 line p</v>
      </c>
      <c r="H56" s="27">
        <f>Table5[[#This Row],[STACK]]</f>
        <v>1</v>
      </c>
      <c r="I56" s="27">
        <f>Table5[[#This Row],[Q/CTN]]</f>
        <v>500</v>
      </c>
      <c r="J56" s="27" t="str">
        <f>Table5[[#This Row],[KET CTN]]</f>
        <v>PCS</v>
      </c>
      <c r="K56" s="27" t="str">
        <f>Table5[[#This Row],[SUPPLIER]]</f>
        <v>JOYKO</v>
      </c>
      <c r="L56" s="27" t="str">
        <f>Table5[[#This Row],[JENIS]]</f>
        <v>label</v>
      </c>
      <c r="M56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('Label JK 2 line p','1','500','PCS','JOYKO','label'),</v>
      </c>
    </row>
    <row r="57" spans="1:13">
      <c r="A57" s="27" t="s">
        <v>2968</v>
      </c>
      <c r="B57" s="27">
        <v>6</v>
      </c>
      <c r="C57" s="27">
        <v>500</v>
      </c>
      <c r="D57" s="27" t="s">
        <v>3383</v>
      </c>
      <c r="E57" s="27" t="s">
        <v>3348</v>
      </c>
      <c r="F57" s="27" t="s">
        <v>3366</v>
      </c>
      <c r="G57" s="27" t="str">
        <f>Table5[[#This Row],[NAMA]]</f>
        <v>Label Kenko 2 line 5002 P</v>
      </c>
      <c r="H57" s="27">
        <f>Table5[[#This Row],[STACK]]</f>
        <v>6</v>
      </c>
      <c r="I57" s="27">
        <f>Table5[[#This Row],[Q/CTN]]</f>
        <v>500</v>
      </c>
      <c r="J57" s="27" t="str">
        <f>Table5[[#This Row],[KET CTN]]</f>
        <v>PCS</v>
      </c>
      <c r="K57" s="27" t="str">
        <f>Table5[[#This Row],[SUPPLIER]]</f>
        <v>KENKO</v>
      </c>
      <c r="L57" s="27" t="str">
        <f>Table5[[#This Row],[JENIS]]</f>
        <v>label</v>
      </c>
      <c r="M57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('Label Kenko 2 line 5002 P','6','500','PCS','KENKO','label'),</v>
      </c>
    </row>
    <row r="58" spans="1:13">
      <c r="A58" s="27" t="s">
        <v>3144</v>
      </c>
      <c r="B58" s="27">
        <v>1</v>
      </c>
      <c r="C58" s="27">
        <v>24</v>
      </c>
      <c r="D58" s="27" t="s">
        <v>3382</v>
      </c>
      <c r="E58" s="27" t="s">
        <v>3349</v>
      </c>
      <c r="F58" s="27" t="s">
        <v>3367</v>
      </c>
      <c r="G58" s="27" t="str">
        <f>Table5[[#This Row],[NAMA]]</f>
        <v>Lem JK GL R-50</v>
      </c>
      <c r="H58" s="27">
        <f>Table5[[#This Row],[STACK]]</f>
        <v>1</v>
      </c>
      <c r="I58" s="27">
        <f>Table5[[#This Row],[Q/CTN]]</f>
        <v>24</v>
      </c>
      <c r="J58" s="27" t="str">
        <f>Table5[[#This Row],[KET CTN]]</f>
        <v>LSN</v>
      </c>
      <c r="K58" s="27" t="str">
        <f>Table5[[#This Row],[SUPPLIER]]</f>
        <v>JOYKO</v>
      </c>
      <c r="L58" s="27" t="str">
        <f>Table5[[#This Row],[JENIS]]</f>
        <v>lem</v>
      </c>
      <c r="M58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('Lem JK GL R-50','1','24','LSN','JOYKO','lem'),</v>
      </c>
    </row>
    <row r="59" spans="1:13">
      <c r="A59" s="27" t="s">
        <v>65</v>
      </c>
      <c r="B59" s="27">
        <v>2</v>
      </c>
      <c r="C59" s="27">
        <v>24</v>
      </c>
      <c r="D59" s="27" t="s">
        <v>3382</v>
      </c>
      <c r="E59" s="27" t="s">
        <v>3348</v>
      </c>
      <c r="F59" s="27" t="s">
        <v>3367</v>
      </c>
      <c r="G59" s="27" t="str">
        <f>Table5[[#This Row],[NAMA]]</f>
        <v>Lem Kenko GT 406</v>
      </c>
      <c r="H59" s="27">
        <f>Table5[[#This Row],[STACK]]</f>
        <v>2</v>
      </c>
      <c r="I59" s="27">
        <f>Table5[[#This Row],[Q/CTN]]</f>
        <v>24</v>
      </c>
      <c r="J59" s="27" t="str">
        <f>Table5[[#This Row],[KET CTN]]</f>
        <v>LSN</v>
      </c>
      <c r="K59" s="27" t="str">
        <f>Table5[[#This Row],[SUPPLIER]]</f>
        <v>KENKO</v>
      </c>
      <c r="L59" s="27" t="str">
        <f>Table5[[#This Row],[JENIS]]</f>
        <v>lem</v>
      </c>
      <c r="M59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('Lem Kenko GT 406','2','24','LSN','KENKO','lem'),</v>
      </c>
    </row>
    <row r="60" spans="1:13">
      <c r="A60" s="27" t="s">
        <v>3008</v>
      </c>
      <c r="B60" s="27">
        <v>3</v>
      </c>
      <c r="C60" s="27">
        <v>20</v>
      </c>
      <c r="D60" s="27" t="s">
        <v>3382</v>
      </c>
      <c r="E60" s="27" t="s">
        <v>3348</v>
      </c>
      <c r="F60" s="27" t="s">
        <v>3367</v>
      </c>
      <c r="G60" s="27" t="str">
        <f>Table5[[#This Row],[NAMA]]</f>
        <v>Lem Kenko LG 50</v>
      </c>
      <c r="H60" s="27">
        <f>Table5[[#This Row],[STACK]]</f>
        <v>3</v>
      </c>
      <c r="I60" s="27">
        <f>Table5[[#This Row],[Q/CTN]]</f>
        <v>20</v>
      </c>
      <c r="J60" s="27" t="str">
        <f>Table5[[#This Row],[KET CTN]]</f>
        <v>LSN</v>
      </c>
      <c r="K60" s="27" t="str">
        <f>Table5[[#This Row],[SUPPLIER]]</f>
        <v>KENKO</v>
      </c>
      <c r="L60" s="27" t="str">
        <f>Table5[[#This Row],[JENIS]]</f>
        <v>lem</v>
      </c>
      <c r="M60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('Lem Kenko LG 50','3','20','LSN','KENKO','lem'),</v>
      </c>
    </row>
    <row r="61" spans="1:13">
      <c r="A61" s="27" t="s">
        <v>3009</v>
      </c>
      <c r="B61" s="27">
        <v>1</v>
      </c>
      <c r="C61" s="27">
        <v>64</v>
      </c>
      <c r="D61" s="27" t="s">
        <v>3381</v>
      </c>
      <c r="E61" s="27" t="s">
        <v>3349</v>
      </c>
      <c r="F61" s="27" t="s">
        <v>3367</v>
      </c>
      <c r="G61" s="27" t="str">
        <f>Table5[[#This Row],[NAMA]]</f>
        <v>Lem Stick JK GS 09</v>
      </c>
      <c r="H61" s="27">
        <f>Table5[[#This Row],[STACK]]</f>
        <v>1</v>
      </c>
      <c r="I61" s="27">
        <f>Table5[[#This Row],[Q/CTN]]</f>
        <v>64</v>
      </c>
      <c r="J61" s="27" t="str">
        <f>Table5[[#This Row],[KET CTN]]</f>
        <v>BOX</v>
      </c>
      <c r="K61" s="27" t="str">
        <f>Table5[[#This Row],[SUPPLIER]]</f>
        <v>JOYKO</v>
      </c>
      <c r="L61" s="27" t="str">
        <f>Table5[[#This Row],[JENIS]]</f>
        <v>lem</v>
      </c>
      <c r="M61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('Lem Stick JK GS 09','1','64','BOX','JOYKO','lem'),</v>
      </c>
    </row>
    <row r="62" spans="1:13">
      <c r="A62" s="27" t="s">
        <v>72</v>
      </c>
      <c r="B62" s="27">
        <v>7</v>
      </c>
      <c r="C62" s="27">
        <v>120</v>
      </c>
      <c r="D62" s="27" t="s">
        <v>3383</v>
      </c>
      <c r="E62" s="27" t="s">
        <v>3348</v>
      </c>
      <c r="F62" s="27" t="s">
        <v>3368</v>
      </c>
      <c r="G62" s="27" t="str">
        <f>Table5[[#This Row],[NAMA]]</f>
        <v>PC Kenko 2160p AGE</v>
      </c>
      <c r="H62" s="27">
        <f>Table5[[#This Row],[STACK]]</f>
        <v>7</v>
      </c>
      <c r="I62" s="27">
        <f>Table5[[#This Row],[Q/CTN]]</f>
        <v>120</v>
      </c>
      <c r="J62" s="27" t="str">
        <f>Table5[[#This Row],[KET CTN]]</f>
        <v>PCS</v>
      </c>
      <c r="K62" s="27" t="str">
        <f>Table5[[#This Row],[SUPPLIER]]</f>
        <v>KENKO</v>
      </c>
      <c r="L62" s="27" t="str">
        <f>Table5[[#This Row],[JENIS]]</f>
        <v>p case</v>
      </c>
      <c r="M62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('PC Kenko 2160p AGE','7','120','PCS','KENKO','p case'),</v>
      </c>
    </row>
    <row r="63" spans="1:13">
      <c r="A63" s="27" t="s">
        <v>73</v>
      </c>
      <c r="B63" s="27">
        <v>14</v>
      </c>
      <c r="C63" s="27">
        <v>120</v>
      </c>
      <c r="D63" s="27" t="s">
        <v>3383</v>
      </c>
      <c r="E63" s="27" t="s">
        <v>3348</v>
      </c>
      <c r="F63" s="27" t="s">
        <v>3368</v>
      </c>
      <c r="G63" s="27" t="str">
        <f>Table5[[#This Row],[NAMA]]</f>
        <v>PC Kenko 2180 MG</v>
      </c>
      <c r="H63" s="27">
        <f>Table5[[#This Row],[STACK]]</f>
        <v>14</v>
      </c>
      <c r="I63" s="27">
        <f>Table5[[#This Row],[Q/CTN]]</f>
        <v>120</v>
      </c>
      <c r="J63" s="27" t="str">
        <f>Table5[[#This Row],[KET CTN]]</f>
        <v>PCS</v>
      </c>
      <c r="K63" s="27" t="str">
        <f>Table5[[#This Row],[SUPPLIER]]</f>
        <v>KENKO</v>
      </c>
      <c r="L63" s="27" t="str">
        <f>Table5[[#This Row],[JENIS]]</f>
        <v>p case</v>
      </c>
      <c r="M63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('PC Kenko 2180 MG','14','120','PCS','KENKO','p case'),</v>
      </c>
    </row>
    <row r="64" spans="1:13">
      <c r="A64" s="27" t="s">
        <v>3163</v>
      </c>
      <c r="B64" s="27">
        <v>2</v>
      </c>
      <c r="C64" s="27">
        <v>80</v>
      </c>
      <c r="D64" s="27" t="s">
        <v>3383</v>
      </c>
      <c r="E64" s="27" t="s">
        <v>3348</v>
      </c>
      <c r="F64" s="27" t="s">
        <v>3376</v>
      </c>
      <c r="G64" s="27" t="str">
        <f>Table5[[#This Row],[NAMA]]</f>
        <v>Plakband Kain Kenko 1.1/2</v>
      </c>
      <c r="H64" s="27">
        <f>Table5[[#This Row],[STACK]]</f>
        <v>2</v>
      </c>
      <c r="I64" s="27">
        <f>Table5[[#This Row],[Q/CTN]]</f>
        <v>80</v>
      </c>
      <c r="J64" s="27" t="str">
        <f>Table5[[#This Row],[KET CTN]]</f>
        <v>PCS</v>
      </c>
      <c r="K64" s="27" t="str">
        <f>Table5[[#This Row],[SUPPLIER]]</f>
        <v>KENKO</v>
      </c>
      <c r="L64" s="27" t="str">
        <f>Table5[[#This Row],[JENIS]]</f>
        <v>plakband</v>
      </c>
      <c r="M64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('Plakband Kain Kenko 1.1/2','2','80','PCS','KENKO','plakband'),</v>
      </c>
    </row>
    <row r="65" spans="1:13">
      <c r="A65" s="27" t="s">
        <v>3148</v>
      </c>
      <c r="B65" s="27">
        <v>3</v>
      </c>
      <c r="C65" s="27">
        <v>24</v>
      </c>
      <c r="D65" s="27" t="s">
        <v>3382</v>
      </c>
      <c r="E65" s="27" t="s">
        <v>3349</v>
      </c>
      <c r="F65" s="27" t="s">
        <v>3369</v>
      </c>
      <c r="G65" s="27" t="str">
        <f>Table5[[#This Row],[NAMA]]</f>
        <v>PW JK 12W CP-S 12 pendek</v>
      </c>
      <c r="H65" s="27">
        <f>Table5[[#This Row],[STACK]]</f>
        <v>3</v>
      </c>
      <c r="I65" s="27">
        <f>Table5[[#This Row],[Q/CTN]]</f>
        <v>24</v>
      </c>
      <c r="J65" s="27" t="str">
        <f>Table5[[#This Row],[KET CTN]]</f>
        <v>LSN</v>
      </c>
      <c r="K65" s="27" t="str">
        <f>Table5[[#This Row],[SUPPLIER]]</f>
        <v>JOYKO</v>
      </c>
      <c r="L65" s="27" t="str">
        <f>Table5[[#This Row],[JENIS]]</f>
        <v>p warna</v>
      </c>
      <c r="M65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('PW JK 12W CP-S 12 pendek','3','24','LSN','JOYKO','p warna'),</v>
      </c>
    </row>
    <row r="66" spans="1:13">
      <c r="A66" s="27" t="s">
        <v>3146</v>
      </c>
      <c r="B66" s="27">
        <v>1</v>
      </c>
      <c r="C66" s="27">
        <v>72</v>
      </c>
      <c r="D66" s="27" t="s">
        <v>3383</v>
      </c>
      <c r="E66" s="27" t="s">
        <v>3349</v>
      </c>
      <c r="F66" s="27" t="s">
        <v>3369</v>
      </c>
      <c r="G66" s="27" t="str">
        <f>Table5[[#This Row],[NAMA]]</f>
        <v>PW JK 24W CP-24 TC kaleng</v>
      </c>
      <c r="H66" s="27">
        <f>Table5[[#This Row],[STACK]]</f>
        <v>1</v>
      </c>
      <c r="I66" s="27">
        <f>Table5[[#This Row],[Q/CTN]]</f>
        <v>72</v>
      </c>
      <c r="J66" s="27" t="str">
        <f>Table5[[#This Row],[KET CTN]]</f>
        <v>PCS</v>
      </c>
      <c r="K66" s="27" t="str">
        <f>Table5[[#This Row],[SUPPLIER]]</f>
        <v>JOYKO</v>
      </c>
      <c r="L66" s="27" t="str">
        <f>Table5[[#This Row],[JENIS]]</f>
        <v>p warna</v>
      </c>
      <c r="M66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('PW JK 24W CP-24 TC kaleng','1','72','PCS','JOYKO','p warna'),</v>
      </c>
    </row>
    <row r="67" spans="1:13">
      <c r="A67" s="27" t="s">
        <v>3147</v>
      </c>
      <c r="B67" s="27">
        <v>1</v>
      </c>
      <c r="C67" s="27">
        <v>144</v>
      </c>
      <c r="D67" s="27" t="s">
        <v>3383</v>
      </c>
      <c r="E67" s="27" t="s">
        <v>3349</v>
      </c>
      <c r="F67" s="27" t="s">
        <v>3369</v>
      </c>
      <c r="G67" s="27" t="str">
        <f>Table5[[#This Row],[NAMA]]</f>
        <v>PW JK 24W CP-S 24 Pendek</v>
      </c>
      <c r="H67" s="27">
        <f>Table5[[#This Row],[STACK]]</f>
        <v>1</v>
      </c>
      <c r="I67" s="27">
        <f>Table5[[#This Row],[Q/CTN]]</f>
        <v>144</v>
      </c>
      <c r="J67" s="27" t="str">
        <f>Table5[[#This Row],[KET CTN]]</f>
        <v>PCS</v>
      </c>
      <c r="K67" s="27" t="str">
        <f>Table5[[#This Row],[SUPPLIER]]</f>
        <v>JOYKO</v>
      </c>
      <c r="L67" s="27" t="str">
        <f>Table5[[#This Row],[JENIS]]</f>
        <v>p warna</v>
      </c>
      <c r="M67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('PW JK 24W CP-S 24 Pendek','1','144','PCS','JOYKO','p warna'),</v>
      </c>
    </row>
    <row r="68" spans="1:13">
      <c r="A68" s="27" t="s">
        <v>3194</v>
      </c>
      <c r="B68" s="27">
        <v>2</v>
      </c>
      <c r="C68" s="27">
        <v>144</v>
      </c>
      <c r="D68" s="27" t="s">
        <v>3382</v>
      </c>
      <c r="E68" s="27" t="s">
        <v>3348</v>
      </c>
      <c r="F68" s="27" t="s">
        <v>3370</v>
      </c>
      <c r="G68" s="27" t="str">
        <f>Table5[[#This Row],[NAMA]]</f>
        <v>Spidol Color marker Kenko Hj</v>
      </c>
      <c r="H68" s="27">
        <f>Table5[[#This Row],[STACK]]</f>
        <v>2</v>
      </c>
      <c r="I68" s="27">
        <f>Table5[[#This Row],[Q/CTN]]</f>
        <v>144</v>
      </c>
      <c r="J68" s="27" t="str">
        <f>Table5[[#This Row],[KET CTN]]</f>
        <v>LSN</v>
      </c>
      <c r="K68" s="27" t="str">
        <f>Table5[[#This Row],[SUPPLIER]]</f>
        <v>KENKO</v>
      </c>
      <c r="L68" s="27" t="str">
        <f>Table5[[#This Row],[JENIS]]</f>
        <v>spidol</v>
      </c>
      <c r="M68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('Spidol Color marker Kenko Hj','2','144','LSN','KENKO','spidol'),</v>
      </c>
    </row>
    <row r="69" spans="1:13">
      <c r="A69" s="27" t="s">
        <v>3195</v>
      </c>
      <c r="B69" s="27">
        <v>4</v>
      </c>
      <c r="C69" s="27">
        <v>72</v>
      </c>
      <c r="D69" s="27" t="s">
        <v>3382</v>
      </c>
      <c r="E69" s="27" t="s">
        <v>3348</v>
      </c>
      <c r="F69" s="27" t="s">
        <v>3370</v>
      </c>
      <c r="G69" s="27" t="str">
        <f>Table5[[#This Row],[NAMA]]</f>
        <v>Spidol Kenko H lighter Or(3)/ Hj(1)</v>
      </c>
      <c r="H69" s="27">
        <f>Table5[[#This Row],[STACK]]</f>
        <v>4</v>
      </c>
      <c r="I69" s="27">
        <f>Table5[[#This Row],[Q/CTN]]</f>
        <v>72</v>
      </c>
      <c r="J69" s="27" t="str">
        <f>Table5[[#This Row],[KET CTN]]</f>
        <v>LSN</v>
      </c>
      <c r="K69" s="27" t="str">
        <f>Table5[[#This Row],[SUPPLIER]]</f>
        <v>KENKO</v>
      </c>
      <c r="L69" s="27" t="str">
        <f>Table5[[#This Row],[JENIS]]</f>
        <v>spidol</v>
      </c>
      <c r="M69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('Spidol Kenko H lighter Or(3)/ Hj(1)','4','72','LSN','KENKO','spidol'),</v>
      </c>
    </row>
    <row r="70" spans="1:13">
      <c r="A70" s="27" t="s">
        <v>80</v>
      </c>
      <c r="B70" s="27">
        <v>2</v>
      </c>
      <c r="C70" s="27">
        <v>72</v>
      </c>
      <c r="D70" s="27" t="s">
        <v>3382</v>
      </c>
      <c r="E70" s="27" t="s">
        <v>3348</v>
      </c>
      <c r="F70" s="27" t="s">
        <v>3370</v>
      </c>
      <c r="G70" s="27" t="str">
        <f>Table5[[#This Row],[NAMA]]</f>
        <v>Spidol Kenko H lighter win liner K</v>
      </c>
      <c r="H70" s="27">
        <f>Table5[[#This Row],[STACK]]</f>
        <v>2</v>
      </c>
      <c r="I70" s="27">
        <f>Table5[[#This Row],[Q/CTN]]</f>
        <v>72</v>
      </c>
      <c r="J70" s="27" t="str">
        <f>Table5[[#This Row],[KET CTN]]</f>
        <v>LSN</v>
      </c>
      <c r="K70" s="27" t="str">
        <f>Table5[[#This Row],[SUPPLIER]]</f>
        <v>KENKO</v>
      </c>
      <c r="L70" s="27" t="str">
        <f>Table5[[#This Row],[JENIS]]</f>
        <v>spidol</v>
      </c>
      <c r="M70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('Spidol Kenko H lighter win liner K','2','72','LSN','KENKO','spidol'),</v>
      </c>
    </row>
    <row r="71" spans="1:13">
      <c r="A71" s="27" t="s">
        <v>81</v>
      </c>
      <c r="B71" s="27">
        <v>7</v>
      </c>
      <c r="C71" s="27">
        <v>144</v>
      </c>
      <c r="D71" s="27" t="s">
        <v>3382</v>
      </c>
      <c r="E71" s="27" t="s">
        <v>3348</v>
      </c>
      <c r="F71" s="27" t="s">
        <v>3370</v>
      </c>
      <c r="G71" s="27" t="str">
        <f>Table5[[#This Row],[NAMA]]</f>
        <v>Spidol Kenko Marker M lepasan</v>
      </c>
      <c r="H71" s="27">
        <f>Table5[[#This Row],[STACK]]</f>
        <v>7</v>
      </c>
      <c r="I71" s="27">
        <f>Table5[[#This Row],[Q/CTN]]</f>
        <v>144</v>
      </c>
      <c r="J71" s="27" t="str">
        <f>Table5[[#This Row],[KET CTN]]</f>
        <v>LSN</v>
      </c>
      <c r="K71" s="27" t="str">
        <f>Table5[[#This Row],[SUPPLIER]]</f>
        <v>KENKO</v>
      </c>
      <c r="L71" s="27" t="str">
        <f>Table5[[#This Row],[JENIS]]</f>
        <v>spidol</v>
      </c>
      <c r="M71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('Spidol Kenko Marker M lepasan','7','144','LSN','KENKO','spidol'),</v>
      </c>
    </row>
    <row r="72" spans="1:13">
      <c r="A72" s="27" t="s">
        <v>82</v>
      </c>
      <c r="B72" s="27">
        <v>6</v>
      </c>
      <c r="C72" s="27">
        <v>60</v>
      </c>
      <c r="D72" s="27" t="s">
        <v>3382</v>
      </c>
      <c r="E72" s="27" t="s">
        <v>3348</v>
      </c>
      <c r="F72" s="27" t="s">
        <v>3370</v>
      </c>
      <c r="G72" s="28" t="str">
        <f>Table5[[#This Row],[NAMA]]</f>
        <v>Spidol Kenko Marker PM 700 M</v>
      </c>
      <c r="H72" s="28">
        <f>Table5[[#This Row],[STACK]]</f>
        <v>6</v>
      </c>
      <c r="I72" s="28">
        <f>Table5[[#This Row],[Q/CTN]]</f>
        <v>60</v>
      </c>
      <c r="J72" s="28" t="str">
        <f>Table5[[#This Row],[KET CTN]]</f>
        <v>LSN</v>
      </c>
      <c r="K72" s="28" t="str">
        <f>Table5[[#This Row],[SUPPLIER]]</f>
        <v>KENKO</v>
      </c>
      <c r="L72" s="28" t="str">
        <f>Table5[[#This Row],[JENIS]]</f>
        <v>spidol</v>
      </c>
      <c r="M72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('Spidol Kenko Marker PM 700 M','6','60','LSN','KENKO','spidol'),</v>
      </c>
    </row>
    <row r="73" spans="1:13">
      <c r="A73" s="27" t="s">
        <v>84</v>
      </c>
      <c r="B73" s="27">
        <v>54</v>
      </c>
      <c r="C73" s="27">
        <v>60</v>
      </c>
      <c r="D73" s="27" t="s">
        <v>3382</v>
      </c>
      <c r="E73" s="27" t="s">
        <v>3348</v>
      </c>
      <c r="F73" s="27" t="s">
        <v>3370</v>
      </c>
      <c r="G73" s="28" t="str">
        <f>Table5[[#This Row],[NAMA]]</f>
        <v>Spidol Kenko Marker WM 700 B/ M Whiteboard</v>
      </c>
      <c r="H73" s="28">
        <f>Table5[[#This Row],[STACK]]</f>
        <v>54</v>
      </c>
      <c r="I73" s="28">
        <f>Table5[[#This Row],[Q/CTN]]</f>
        <v>60</v>
      </c>
      <c r="J73" s="28" t="str">
        <f>Table5[[#This Row],[KET CTN]]</f>
        <v>LSN</v>
      </c>
      <c r="K73" s="28" t="str">
        <f>Table5[[#This Row],[SUPPLIER]]</f>
        <v>KENKO</v>
      </c>
      <c r="L73" s="28" t="str">
        <f>Table5[[#This Row],[JENIS]]</f>
        <v>spidol</v>
      </c>
      <c r="M73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('Spidol Kenko Marker WM 700 B/ M Whiteboard','54','60','LSN','KENKO','spidol'),</v>
      </c>
    </row>
    <row r="74" spans="1:13">
      <c r="A74" s="27" t="s">
        <v>3013</v>
      </c>
      <c r="B74" s="27">
        <v>2</v>
      </c>
      <c r="C74" s="27">
        <v>60</v>
      </c>
      <c r="D74" s="27" t="s">
        <v>3382</v>
      </c>
      <c r="E74" s="27" t="s">
        <v>3348</v>
      </c>
      <c r="F74" s="27" t="s">
        <v>3370</v>
      </c>
      <c r="G74" s="28" t="str">
        <f>Table5[[#This Row],[NAMA]]</f>
        <v>Spidol Permanent PM100 Ht</v>
      </c>
      <c r="H74" s="28">
        <f>Table5[[#This Row],[STACK]]</f>
        <v>2</v>
      </c>
      <c r="I74" s="28">
        <f>Table5[[#This Row],[Q/CTN]]</f>
        <v>60</v>
      </c>
      <c r="J74" s="28" t="str">
        <f>Table5[[#This Row],[KET CTN]]</f>
        <v>LSN</v>
      </c>
      <c r="K74" s="28" t="str">
        <f>Table5[[#This Row],[SUPPLIER]]</f>
        <v>KENKO</v>
      </c>
      <c r="L74" s="28" t="str">
        <f>Table5[[#This Row],[JENIS]]</f>
        <v>spidol</v>
      </c>
      <c r="M74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('Spidol Permanent PM100 Ht','2','60','LSN','KENKO','spidol'),</v>
      </c>
    </row>
    <row r="75" spans="1:13">
      <c r="A75" s="27" t="s">
        <v>85</v>
      </c>
      <c r="B75" s="27">
        <v>5</v>
      </c>
      <c r="C75" s="27">
        <v>864</v>
      </c>
      <c r="D75" s="27" t="s">
        <v>3383</v>
      </c>
      <c r="E75" s="27" t="s">
        <v>3348</v>
      </c>
      <c r="F75" s="27" t="s">
        <v>3370</v>
      </c>
      <c r="G75" s="28" t="str">
        <f>Table5[[#This Row],[NAMA]]</f>
        <v>Stabillo Kenko High Winner kuning</v>
      </c>
      <c r="H75" s="28">
        <f>Table5[[#This Row],[STACK]]</f>
        <v>5</v>
      </c>
      <c r="I75" s="28">
        <f>Table5[[#This Row],[Q/CTN]]</f>
        <v>864</v>
      </c>
      <c r="J75" s="28" t="str">
        <f>Table5[[#This Row],[KET CTN]]</f>
        <v>PCS</v>
      </c>
      <c r="K75" s="28" t="str">
        <f>Table5[[#This Row],[SUPPLIER]]</f>
        <v>KENKO</v>
      </c>
      <c r="L75" s="28" t="str">
        <f>Table5[[#This Row],[JENIS]]</f>
        <v>spidol</v>
      </c>
      <c r="M75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('Stabillo Kenko High Winner kuning','5','864','PCS','KENKO','spidol'),</v>
      </c>
    </row>
    <row r="76" spans="1:13">
      <c r="A76" s="27" t="s">
        <v>2736</v>
      </c>
      <c r="B76" s="27">
        <v>4</v>
      </c>
      <c r="C76" s="27">
        <v>600</v>
      </c>
      <c r="D76" s="27" t="s">
        <v>3383</v>
      </c>
      <c r="E76" s="27" t="s">
        <v>3350</v>
      </c>
      <c r="F76" s="27" t="s">
        <v>3370</v>
      </c>
      <c r="G76" s="28" t="str">
        <f>Table5[[#This Row],[NAMA]]</f>
        <v>Stabillo ZRM 2H 103 K</v>
      </c>
      <c r="H76" s="28">
        <f>Table5[[#This Row],[STACK]]</f>
        <v>4</v>
      </c>
      <c r="I76" s="28">
        <f>Table5[[#This Row],[Q/CTN]]</f>
        <v>600</v>
      </c>
      <c r="J76" s="28" t="str">
        <f>Table5[[#This Row],[KET CTN]]</f>
        <v>PCS</v>
      </c>
      <c r="K76" s="28" t="str">
        <f>Table5[[#This Row],[SUPPLIER]]</f>
        <v>SDI</v>
      </c>
      <c r="L76" s="28" t="str">
        <f>Table5[[#This Row],[JENIS]]</f>
        <v>spidol</v>
      </c>
      <c r="M76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('Stabillo ZRM 2H 103 K','4','600','PCS','SDI','spidol'),</v>
      </c>
    </row>
    <row r="77" spans="1:13">
      <c r="A77" s="27" t="s">
        <v>87</v>
      </c>
      <c r="B77" s="27">
        <v>1</v>
      </c>
      <c r="C77" s="27">
        <v>144</v>
      </c>
      <c r="D77" s="27" t="s">
        <v>3383</v>
      </c>
      <c r="E77" s="27" t="s">
        <v>3349</v>
      </c>
      <c r="F77" s="27" t="s">
        <v>3371</v>
      </c>
      <c r="G77" s="28" t="str">
        <f>Table5[[#This Row],[NAMA]]</f>
        <v>Stampad JK no 2</v>
      </c>
      <c r="H77" s="28">
        <f>Table5[[#This Row],[STACK]]</f>
        <v>1</v>
      </c>
      <c r="I77" s="28">
        <f>Table5[[#This Row],[Q/CTN]]</f>
        <v>144</v>
      </c>
      <c r="J77" s="28" t="str">
        <f>Table5[[#This Row],[KET CTN]]</f>
        <v>PCS</v>
      </c>
      <c r="K77" s="28" t="str">
        <f>Table5[[#This Row],[SUPPLIER]]</f>
        <v>JOYKO</v>
      </c>
      <c r="L77" s="28" t="str">
        <f>Table5[[#This Row],[JENIS]]</f>
        <v>stampad</v>
      </c>
      <c r="M77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('Stampad JK no 2','1','144','PCS','JOYKO','stampad'),</v>
      </c>
    </row>
    <row r="78" spans="1:13">
      <c r="A78" s="27" t="s">
        <v>3319</v>
      </c>
      <c r="B78" s="27">
        <v>3</v>
      </c>
      <c r="C78" s="27">
        <v>48</v>
      </c>
      <c r="D78" s="27" t="s">
        <v>3383</v>
      </c>
      <c r="E78" s="27" t="s">
        <v>3349</v>
      </c>
      <c r="F78" s="27" t="s">
        <v>3355</v>
      </c>
      <c r="G78" s="28" t="str">
        <f>Table5[[#This Row],[NAMA]]</f>
        <v>Map Bag JK 2637 b, m, k</v>
      </c>
      <c r="H78" s="28">
        <f>Table5[[#This Row],[STACK]]</f>
        <v>3</v>
      </c>
      <c r="I78" s="28">
        <f>Table5[[#This Row],[Q/CTN]]</f>
        <v>48</v>
      </c>
      <c r="J78" s="28" t="str">
        <f>Table5[[#This Row],[KET CTN]]</f>
        <v>PCS</v>
      </c>
      <c r="K78" s="28" t="str">
        <f>Table5[[#This Row],[SUPPLIER]]</f>
        <v>JOYKO</v>
      </c>
      <c r="L78" s="28" t="str">
        <f>Table5[[#This Row],[JENIS]]</f>
        <v>map</v>
      </c>
      <c r="M78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('Map Bag JK 2637 b, m, k','3','48','PCS','JOYKO','map'),</v>
      </c>
    </row>
    <row r="79" spans="1:13">
      <c r="A79" s="27" t="s">
        <v>2544</v>
      </c>
      <c r="B79" s="27">
        <v>2</v>
      </c>
      <c r="C79" s="27">
        <v>12</v>
      </c>
      <c r="D79" s="27" t="s">
        <v>3383</v>
      </c>
      <c r="E79" s="27" t="s">
        <v>3349</v>
      </c>
      <c r="F79" s="27" t="s">
        <v>3372</v>
      </c>
      <c r="G79" s="28" t="str">
        <f>Table5[[#This Row],[NAMA]]</f>
        <v>Stapler JK HD-12N/13</v>
      </c>
      <c r="H79" s="28">
        <f>Table5[[#This Row],[STACK]]</f>
        <v>2</v>
      </c>
      <c r="I79" s="28">
        <f>Table5[[#This Row],[Q/CTN]]</f>
        <v>12</v>
      </c>
      <c r="J79" s="28" t="str">
        <f>Table5[[#This Row],[KET CTN]]</f>
        <v>PCS</v>
      </c>
      <c r="K79" s="28" t="str">
        <f>Table5[[#This Row],[SUPPLIER]]</f>
        <v>JOYKO</v>
      </c>
      <c r="L79" s="28" t="str">
        <f>Table5[[#This Row],[JENIS]]</f>
        <v>stapler</v>
      </c>
      <c r="M79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('Stapler JK HD-12N/13','2','12','PCS','JOYKO','stapler'),</v>
      </c>
    </row>
    <row r="80" spans="1:13">
      <c r="A80" s="27" t="s">
        <v>2407</v>
      </c>
      <c r="B80" s="27">
        <v>3</v>
      </c>
      <c r="C80" s="27">
        <v>6</v>
      </c>
      <c r="D80" s="27" t="s">
        <v>3383</v>
      </c>
      <c r="E80" s="27" t="s">
        <v>3348</v>
      </c>
      <c r="F80" s="27" t="s">
        <v>3372</v>
      </c>
      <c r="G80" s="28" t="str">
        <f>Table5[[#This Row],[NAMA]]</f>
        <v>Stapler Kenko 12L/ 24</v>
      </c>
      <c r="H80" s="28">
        <f>Table5[[#This Row],[STACK]]</f>
        <v>3</v>
      </c>
      <c r="I80" s="28">
        <f>Table5[[#This Row],[Q/CTN]]</f>
        <v>6</v>
      </c>
      <c r="J80" s="28" t="str">
        <f>Table5[[#This Row],[KET CTN]]</f>
        <v>PCS</v>
      </c>
      <c r="K80" s="28" t="str">
        <f>Table5[[#This Row],[SUPPLIER]]</f>
        <v>KENKO</v>
      </c>
      <c r="L80" s="28" t="str">
        <f>Table5[[#This Row],[JENIS]]</f>
        <v>stapler</v>
      </c>
      <c r="M80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('Stapler Kenko 12L/ 24','3','6','PCS','KENKO','stapler'),</v>
      </c>
    </row>
    <row r="81" spans="1:13">
      <c r="A81" s="27" t="s">
        <v>2497</v>
      </c>
      <c r="B81" s="27">
        <v>6</v>
      </c>
      <c r="C81" s="27">
        <v>20</v>
      </c>
      <c r="D81" s="27" t="s">
        <v>3382</v>
      </c>
      <c r="E81" s="27" t="s">
        <v>3348</v>
      </c>
      <c r="F81" s="27" t="s">
        <v>3372</v>
      </c>
      <c r="G81" s="28" t="str">
        <f>Table5[[#This Row],[NAMA]]</f>
        <v>Stapler Kenko HD-10</v>
      </c>
      <c r="H81" s="28">
        <f>Table5[[#This Row],[STACK]]</f>
        <v>6</v>
      </c>
      <c r="I81" s="28">
        <f>Table5[[#This Row],[Q/CTN]]</f>
        <v>20</v>
      </c>
      <c r="J81" s="28" t="str">
        <f>Table5[[#This Row],[KET CTN]]</f>
        <v>LSN</v>
      </c>
      <c r="K81" s="28" t="str">
        <f>Table5[[#This Row],[SUPPLIER]]</f>
        <v>KENKO</v>
      </c>
      <c r="L81" s="28" t="str">
        <f>Table5[[#This Row],[JENIS]]</f>
        <v>stapler</v>
      </c>
      <c r="M81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('Stapler Kenko HD-10','6','20','LSN','KENKO','stapler'),</v>
      </c>
    </row>
    <row r="82" spans="1:13">
      <c r="A82" s="27" t="s">
        <v>2714</v>
      </c>
      <c r="B82" s="27">
        <v>3</v>
      </c>
      <c r="C82" s="27">
        <v>20</v>
      </c>
      <c r="D82" s="27" t="s">
        <v>3382</v>
      </c>
      <c r="E82" s="27" t="s">
        <v>3348</v>
      </c>
      <c r="F82" s="27" t="s">
        <v>3372</v>
      </c>
      <c r="G82" s="28" t="str">
        <f>Table5[[#This Row],[NAMA]]</f>
        <v>Stapler Kenko HD-10D</v>
      </c>
      <c r="H82" s="28">
        <f>Table5[[#This Row],[STACK]]</f>
        <v>3</v>
      </c>
      <c r="I82" s="28">
        <f>Table5[[#This Row],[Q/CTN]]</f>
        <v>20</v>
      </c>
      <c r="J82" s="28" t="str">
        <f>Table5[[#This Row],[KET CTN]]</f>
        <v>LSN</v>
      </c>
      <c r="K82" s="28" t="str">
        <f>Table5[[#This Row],[SUPPLIER]]</f>
        <v>KENKO</v>
      </c>
      <c r="L82" s="28" t="str">
        <f>Table5[[#This Row],[JENIS]]</f>
        <v>stapler</v>
      </c>
      <c r="M82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('Stapler Kenko HD-10D','3','20','LSN','KENKO','stapler'),</v>
      </c>
    </row>
    <row r="83" spans="1:13">
      <c r="A83" s="27" t="s">
        <v>2716</v>
      </c>
      <c r="B83" s="27">
        <v>2</v>
      </c>
      <c r="C83" s="27">
        <v>50</v>
      </c>
      <c r="D83" s="27" t="s">
        <v>3381</v>
      </c>
      <c r="E83" s="27" t="s">
        <v>3349</v>
      </c>
      <c r="F83" s="27" t="s">
        <v>3373</v>
      </c>
      <c r="G83" s="28" t="str">
        <f>Table5[[#This Row],[NAMA]]</f>
        <v>Stip JK 30 P</v>
      </c>
      <c r="H83" s="28">
        <f>Table5[[#This Row],[STACK]]</f>
        <v>2</v>
      </c>
      <c r="I83" s="28">
        <f>Table5[[#This Row],[Q/CTN]]</f>
        <v>50</v>
      </c>
      <c r="J83" s="28" t="str">
        <f>Table5[[#This Row],[KET CTN]]</f>
        <v>BOX</v>
      </c>
      <c r="K83" s="28" t="str">
        <f>Table5[[#This Row],[SUPPLIER]]</f>
        <v>JOYKO</v>
      </c>
      <c r="L83" s="28" t="str">
        <f>Table5[[#This Row],[JENIS]]</f>
        <v>stip</v>
      </c>
      <c r="M83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('Stip JK 30 P','2','50','BOX','JOYKO','stip'),</v>
      </c>
    </row>
    <row r="84" spans="1:13">
      <c r="A84" s="27" t="s">
        <v>3150</v>
      </c>
      <c r="B84" s="27">
        <v>3</v>
      </c>
      <c r="C84" s="27">
        <v>50</v>
      </c>
      <c r="D84" s="27" t="s">
        <v>3381</v>
      </c>
      <c r="E84" s="27" t="s">
        <v>3349</v>
      </c>
      <c r="F84" s="27" t="s">
        <v>3373</v>
      </c>
      <c r="G84" s="28" t="str">
        <f>Table5[[#This Row],[NAMA]]</f>
        <v>Stip JK 40 Ht</v>
      </c>
      <c r="H84" s="28">
        <f>Table5[[#This Row],[STACK]]</f>
        <v>3</v>
      </c>
      <c r="I84" s="28">
        <f>Table5[[#This Row],[Q/CTN]]</f>
        <v>50</v>
      </c>
      <c r="J84" s="28" t="str">
        <f>Table5[[#This Row],[KET CTN]]</f>
        <v>BOX</v>
      </c>
      <c r="K84" s="28" t="str">
        <f>Table5[[#This Row],[SUPPLIER]]</f>
        <v>JOYKO</v>
      </c>
      <c r="L84" s="28" t="str">
        <f>Table5[[#This Row],[JENIS]]</f>
        <v>stip</v>
      </c>
      <c r="M84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('Stip JK 40 Ht','3','50','BOX','JOYKO','stip'),</v>
      </c>
    </row>
    <row r="85" spans="1:13">
      <c r="A85" s="27" t="s">
        <v>3149</v>
      </c>
      <c r="B85" s="27">
        <v>1</v>
      </c>
      <c r="C85" s="27">
        <v>50</v>
      </c>
      <c r="D85" s="27" t="s">
        <v>3381</v>
      </c>
      <c r="E85" s="27" t="s">
        <v>3349</v>
      </c>
      <c r="F85" s="27" t="s">
        <v>3373</v>
      </c>
      <c r="G85" s="28" t="str">
        <f>Table5[[#This Row],[NAMA]]</f>
        <v>Stip JK ER-110</v>
      </c>
      <c r="H85" s="28">
        <f>Table5[[#This Row],[STACK]]</f>
        <v>1</v>
      </c>
      <c r="I85" s="28">
        <f>Table5[[#This Row],[Q/CTN]]</f>
        <v>50</v>
      </c>
      <c r="J85" s="28" t="str">
        <f>Table5[[#This Row],[KET CTN]]</f>
        <v>BOX</v>
      </c>
      <c r="K85" s="28" t="str">
        <f>Table5[[#This Row],[SUPPLIER]]</f>
        <v>JOYKO</v>
      </c>
      <c r="L85" s="28" t="str">
        <f>Table5[[#This Row],[JENIS]]</f>
        <v>stip</v>
      </c>
      <c r="M85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('Stip JK ER-110','1','50','BOX','JOYKO','stip'),</v>
      </c>
    </row>
    <row r="86" spans="1:13">
      <c r="A86" s="27" t="s">
        <v>89</v>
      </c>
      <c r="B86" s="27">
        <v>7</v>
      </c>
      <c r="C86" s="27">
        <v>144</v>
      </c>
      <c r="D86" s="27" t="s">
        <v>3382</v>
      </c>
      <c r="E86" s="27" t="s">
        <v>3349</v>
      </c>
      <c r="F86" s="27" t="s">
        <v>3373</v>
      </c>
      <c r="G86" s="28" t="str">
        <f>Table5[[#This Row],[NAMA]]</f>
        <v>Stip JK Pen MER-01</v>
      </c>
      <c r="H86" s="28">
        <f>Table5[[#This Row],[STACK]]</f>
        <v>7</v>
      </c>
      <c r="I86" s="28">
        <f>Table5[[#This Row],[Q/CTN]]</f>
        <v>144</v>
      </c>
      <c r="J86" s="28" t="str">
        <f>Table5[[#This Row],[KET CTN]]</f>
        <v>LSN</v>
      </c>
      <c r="K86" s="28" t="str">
        <f>Table5[[#This Row],[SUPPLIER]]</f>
        <v>JOYKO</v>
      </c>
      <c r="L86" s="28" t="str">
        <f>Table5[[#This Row],[JENIS]]</f>
        <v>stip</v>
      </c>
      <c r="M86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('Stip JK Pen MER-01','7','144','LSN','JOYKO','stip'),</v>
      </c>
    </row>
    <row r="87" spans="1:13">
      <c r="A87" s="27" t="s">
        <v>94</v>
      </c>
      <c r="B87" s="27">
        <v>1</v>
      </c>
      <c r="C87" s="27">
        <v>100</v>
      </c>
      <c r="D87" s="27" t="s">
        <v>3383</v>
      </c>
      <c r="E87" s="27" t="s">
        <v>3349</v>
      </c>
      <c r="F87" s="27" t="s">
        <v>3374</v>
      </c>
      <c r="G87" s="28" t="str">
        <f>Table5[[#This Row],[NAMA]]</f>
        <v>Tas 3234 paradise JK</v>
      </c>
      <c r="H87" s="28">
        <f>Table5[[#This Row],[STACK]]</f>
        <v>1</v>
      </c>
      <c r="I87" s="28">
        <f>Table5[[#This Row],[Q/CTN]]</f>
        <v>100</v>
      </c>
      <c r="J87" s="28" t="str">
        <f>Table5[[#This Row],[KET CTN]]</f>
        <v>PCS</v>
      </c>
      <c r="K87" s="28" t="str">
        <f>Table5[[#This Row],[SUPPLIER]]</f>
        <v>JOYKO</v>
      </c>
      <c r="L87" s="28" t="str">
        <f>Table5[[#This Row],[JENIS]]</f>
        <v>tas</v>
      </c>
      <c r="M87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('Tas 3234 paradise JK','1','100','PCS','JOYKO','tas'),</v>
      </c>
    </row>
    <row r="88" spans="1:13">
      <c r="A88" s="27" t="s">
        <v>2739</v>
      </c>
      <c r="B88" s="27">
        <v>2</v>
      </c>
      <c r="C88" s="27">
        <v>36</v>
      </c>
      <c r="D88" s="27" t="s">
        <v>3382</v>
      </c>
      <c r="E88" s="27" t="s">
        <v>3349</v>
      </c>
      <c r="F88" s="27" t="s">
        <v>3375</v>
      </c>
      <c r="G88" s="28" t="str">
        <f>Table5[[#This Row],[NAMA]]</f>
        <v>Tipe-ex JK S.225</v>
      </c>
      <c r="H88" s="28">
        <f>Table5[[#This Row],[STACK]]</f>
        <v>2</v>
      </c>
      <c r="I88" s="28">
        <f>Table5[[#This Row],[Q/CTN]]</f>
        <v>36</v>
      </c>
      <c r="J88" s="28" t="str">
        <f>Table5[[#This Row],[KET CTN]]</f>
        <v>LSN</v>
      </c>
      <c r="K88" s="28" t="str">
        <f>Table5[[#This Row],[SUPPLIER]]</f>
        <v>JOYKO</v>
      </c>
      <c r="L88" s="28" t="str">
        <f>Table5[[#This Row],[JENIS]]</f>
        <v>tipe-ex</v>
      </c>
      <c r="M88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('Tipe-ex JK S.225','2','36','LSN','JOYKO','tipe-ex'),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87"/>
  <sheetViews>
    <sheetView topLeftCell="A46" zoomScale="85" zoomScaleNormal="85" workbookViewId="0">
      <selection activeCell="I335" sqref="I335"/>
    </sheetView>
  </sheetViews>
  <sheetFormatPr defaultRowHeight="15" outlineLevelCol="4"/>
  <cols>
    <col min="1" max="1" width="5.28515625" style="9" customWidth="1"/>
    <col min="2" max="2" width="47.5703125" style="9" bestFit="1" customWidth="1"/>
    <col min="3" max="3" width="11" style="32" bestFit="1" customWidth="1"/>
    <col min="4" max="4" width="15" style="32" customWidth="1"/>
    <col min="5" max="5" width="9" style="32" bestFit="1" customWidth="1"/>
    <col min="6" max="6" width="9.5703125" style="32" hidden="1" customWidth="1" outlineLevel="4"/>
    <col min="7" max="7" width="9.42578125" style="32" hidden="1" customWidth="1" outlineLevel="4"/>
    <col min="8" max="8" width="9.5703125" style="32" customWidth="1" outlineLevel="3" collapsed="1"/>
    <col min="9" max="9" width="9.42578125" style="32" customWidth="1" outlineLevel="3"/>
    <col min="10" max="10" width="9.5703125" style="32" customWidth="1" outlineLevel="2"/>
    <col min="11" max="11" width="9.42578125" style="32" customWidth="1" outlineLevel="2"/>
    <col min="12" max="12" width="9.5703125" style="93" customWidth="1" outlineLevel="1"/>
    <col min="13" max="13" width="9.42578125" style="32" customWidth="1" outlineLevel="1"/>
    <col min="14" max="15" width="9.42578125" style="32" customWidth="1"/>
    <col min="16" max="17" width="9.85546875" style="9" bestFit="1" customWidth="1"/>
    <col min="18" max="26" width="9.140625" style="9"/>
    <col min="27" max="27" width="59.85546875" style="9" bestFit="1" customWidth="1"/>
    <col min="28" max="28" width="8" style="9" bestFit="1" customWidth="1"/>
    <col min="29" max="16384" width="9.140625" style="9"/>
  </cols>
  <sheetData>
    <row r="1" spans="1:28" s="10" customFormat="1" ht="17.25" customHeight="1">
      <c r="C1" s="53"/>
      <c r="D1" s="53"/>
      <c r="E1" s="53"/>
      <c r="F1" s="111"/>
      <c r="G1" s="111"/>
      <c r="H1" s="111"/>
      <c r="I1" s="111"/>
      <c r="J1" s="111"/>
      <c r="K1" s="111"/>
      <c r="L1" s="112"/>
      <c r="M1" s="111"/>
      <c r="N1" s="53"/>
      <c r="O1" s="53"/>
    </row>
    <row r="2" spans="1:28">
      <c r="A2" s="31" t="s">
        <v>0</v>
      </c>
      <c r="B2" s="1" t="s">
        <v>2437</v>
      </c>
      <c r="C2" s="2" t="s">
        <v>2</v>
      </c>
      <c r="D2" s="2" t="s">
        <v>3</v>
      </c>
      <c r="E2" s="32" t="s">
        <v>4</v>
      </c>
      <c r="F2" s="33" t="s">
        <v>2385</v>
      </c>
      <c r="G2" s="32" t="s">
        <v>2386</v>
      </c>
      <c r="H2" s="32" t="s">
        <v>2387</v>
      </c>
      <c r="I2" s="32" t="s">
        <v>2388</v>
      </c>
      <c r="J2" s="32" t="s">
        <v>2404</v>
      </c>
      <c r="K2" s="32" t="s">
        <v>2403</v>
      </c>
      <c r="L2" s="93" t="s">
        <v>2419</v>
      </c>
      <c r="M2" s="32" t="s">
        <v>2418</v>
      </c>
      <c r="N2" s="32" t="s">
        <v>3241</v>
      </c>
      <c r="O2" s="32" t="s">
        <v>3242</v>
      </c>
      <c r="P2" s="9" t="s">
        <v>3243</v>
      </c>
      <c r="Q2" s="9" t="s">
        <v>3244</v>
      </c>
      <c r="R2" s="9" t="s">
        <v>3245</v>
      </c>
      <c r="S2" s="9" t="s">
        <v>3246</v>
      </c>
      <c r="AA2" s="10"/>
      <c r="AB2" s="10"/>
    </row>
    <row r="3" spans="1:28">
      <c r="A3" s="30">
        <f ca="1">IF(Table18[[#This Row],[TT]]&lt;1,"",(COUNT(INDIRECT("a"&amp;ROW(Table2[[#Headers],[//]])&amp;":a"&amp;ROW()-1))+1))</f>
        <v>1</v>
      </c>
      <c r="B3" s="20" t="s">
        <v>3140</v>
      </c>
      <c r="C3" s="32">
        <v>5</v>
      </c>
      <c r="D3" s="32" t="s">
        <v>2558</v>
      </c>
      <c r="E3" s="68">
        <f>IF(Table18[[#This Row],[M5B]]="",Table18[[#This Row],[M5B_h]],SUM(Table18[[#This Row],[M5B_h]],Table18[[#This Row],[M5B]]))</f>
        <v>6</v>
      </c>
      <c r="F3" s="35">
        <v>7</v>
      </c>
      <c r="G3" s="35">
        <f>IF(Table18[[#This Row],[M1A]]="","",Table18[[#This Row],[M1A]]-Table18[[#This Row],[AWAL]])</f>
        <v>2</v>
      </c>
      <c r="H3" s="34">
        <v>6</v>
      </c>
      <c r="I3" s="32">
        <f>IF(Table18[[#This Row],[M2A]]="","",SUM(Table18[[#This Row],[M2A]]-Table18[[#This Row],[M2B_h]]))</f>
        <v>-1</v>
      </c>
      <c r="K3" s="33" t="str">
        <f>IF(Table18[[#This Row],[M3A]]="","",SUM(Table18[[#This Row],[M3A]]-Table18[[#This Row],[M3B_h]]))</f>
        <v/>
      </c>
      <c r="L3" s="32"/>
      <c r="M3" s="33" t="str">
        <f>IF(Table18[[#This Row],[M4A]]="","",SUM(Table18[[#This Row],[M4A]]-Table18[[#This Row],[M4B_h]]))</f>
        <v/>
      </c>
      <c r="N3" s="33"/>
      <c r="O3" s="33" t="str">
        <f>IF(Table18[[#This Row],[M5A]]="","",SUM(Table18[[#This Row],[M5A]]-Table18[[#This Row],[M5B_h]]))</f>
        <v/>
      </c>
      <c r="P3" s="45">
        <f>SUM(Table18[[#This Row],[AWAL]],Table18[[#This Row],[M1B]])</f>
        <v>7</v>
      </c>
      <c r="Q3" s="45">
        <f>SUM(Table18[[#This Row],[M2B]],Table18[[#This Row],[M2B_h]])</f>
        <v>6</v>
      </c>
      <c r="R3" s="45">
        <f>SUM(Table18[[#This Row],[M3B]],Table18[[#This Row],[M3B_h]])</f>
        <v>6</v>
      </c>
      <c r="S3" s="45">
        <f>SUM(Table18[[#This Row],[M4B]],Table18[[#This Row],[M4B_h]])</f>
        <v>6</v>
      </c>
      <c r="T3" s="30"/>
      <c r="U3" s="30"/>
      <c r="V3" s="30"/>
      <c r="W3" s="30"/>
      <c r="X3" s="30"/>
      <c r="Y3" s="30"/>
      <c r="Z3" s="30"/>
    </row>
    <row r="4" spans="1:28">
      <c r="A4" s="30">
        <f ca="1">IF(Table18[[#This Row],[TT]]&lt;1,"",(COUNT(INDIRECT("a"&amp;ROW(Table2[[#Headers],[//]])&amp;":a"&amp;ROW()-1))+1))</f>
        <v>2</v>
      </c>
      <c r="B4" s="20" t="s">
        <v>2506</v>
      </c>
      <c r="C4" s="32">
        <v>8</v>
      </c>
      <c r="D4" s="32" t="s">
        <v>2560</v>
      </c>
      <c r="E4" s="68">
        <f>IF(Table18[[#This Row],[M5B]]="",Table18[[#This Row],[M5B_h]],SUM(Table18[[#This Row],[M5B_h]],Table18[[#This Row],[M5B]]))</f>
        <v>4</v>
      </c>
      <c r="F4" s="35">
        <v>6</v>
      </c>
      <c r="G4" s="35">
        <f>IF(Table18[[#This Row],[M1A]]="","",Table18[[#This Row],[M1A]]-Table18[[#This Row],[AWAL]])</f>
        <v>-2</v>
      </c>
      <c r="H4" s="34">
        <v>4</v>
      </c>
      <c r="I4" s="32">
        <f>IF(Table18[[#This Row],[M2A]]="","",SUM(Table18[[#This Row],[M2A]]-Table18[[#This Row],[M2B_h]]))</f>
        <v>-2</v>
      </c>
      <c r="K4" s="33" t="str">
        <f>IF(Table18[[#This Row],[M3A]]="","",SUM(Table18[[#This Row],[M3A]]-Table18[[#This Row],[M3B_h]]))</f>
        <v/>
      </c>
      <c r="L4" s="32"/>
      <c r="M4" s="33" t="str">
        <f>IF(Table18[[#This Row],[M4A]]="","",SUM(Table18[[#This Row],[M4A]]-Table18[[#This Row],[M4B_h]]))</f>
        <v/>
      </c>
      <c r="N4" s="33"/>
      <c r="O4" s="33" t="str">
        <f>IF(Table18[[#This Row],[M5A]]="","",SUM(Table18[[#This Row],[M5A]]-Table18[[#This Row],[M5B_h]]))</f>
        <v/>
      </c>
      <c r="P4" s="45">
        <f>SUM(Table18[[#This Row],[AWAL]],Table18[[#This Row],[M1B]])</f>
        <v>6</v>
      </c>
      <c r="Q4" s="45">
        <f>SUM(Table18[[#This Row],[M2B]],Table18[[#This Row],[M2B_h]])</f>
        <v>4</v>
      </c>
      <c r="R4" s="45">
        <f>SUM(Table18[[#This Row],[M3B]],Table18[[#This Row],[M3B_h]])</f>
        <v>4</v>
      </c>
      <c r="S4" s="45">
        <f>SUM(Table18[[#This Row],[M4B]],Table18[[#This Row],[M4B_h]])</f>
        <v>4</v>
      </c>
      <c r="T4" s="30"/>
      <c r="U4" s="30"/>
      <c r="V4" s="30"/>
      <c r="W4" s="30"/>
      <c r="X4" s="30"/>
      <c r="Y4" s="30"/>
      <c r="Z4" s="30"/>
    </row>
    <row r="5" spans="1:28">
      <c r="A5" s="30">
        <f ca="1">IF(Table18[[#This Row],[TT]]&lt;1,"",(COUNT(INDIRECT("a"&amp;ROW(Table2[[#Headers],[//]])&amp;":a"&amp;ROW()-1))+1))</f>
        <v>3</v>
      </c>
      <c r="B5" s="20" t="s">
        <v>4674</v>
      </c>
      <c r="C5" s="32">
        <v>0</v>
      </c>
      <c r="D5" s="32" t="s">
        <v>14</v>
      </c>
      <c r="E5" s="68">
        <f>IF(Table18[[#This Row],[M5B]]="",Table18[[#This Row],[M5B_h]],SUM(Table18[[#This Row],[M5B_h]],Table18[[#This Row],[M5B]]))</f>
        <v>45</v>
      </c>
      <c r="F5" s="35">
        <v>49</v>
      </c>
      <c r="G5" s="35">
        <f>IF(Table18[[#This Row],[M1A]]="","",Table18[[#This Row],[M1A]]-Table18[[#This Row],[AWAL]])</f>
        <v>49</v>
      </c>
      <c r="H5" s="35">
        <v>45</v>
      </c>
      <c r="I5" s="32">
        <f>IF(Table18[[#This Row],[M2A]]="","",SUM(Table18[[#This Row],[M2A]]-Table18[[#This Row],[M2B_h]]))</f>
        <v>-4</v>
      </c>
      <c r="K5" s="33" t="str">
        <f>IF(Table18[[#This Row],[M3A]]="","",SUM(Table18[[#This Row],[M3A]]-Table18[[#This Row],[M3B_h]]))</f>
        <v/>
      </c>
      <c r="L5" s="32"/>
      <c r="M5" s="33" t="str">
        <f>IF(Table18[[#This Row],[M4A]]="","",SUM(Table18[[#This Row],[M4A]]-Table18[[#This Row],[M4B_h]]))</f>
        <v/>
      </c>
      <c r="N5" s="33"/>
      <c r="O5" s="33" t="str">
        <f>IF(Table18[[#This Row],[M5A]]="","",SUM(Table18[[#This Row],[M5A]]-Table18[[#This Row],[M5B_h]]))</f>
        <v/>
      </c>
      <c r="P5" s="45">
        <f>SUM(Table18[[#This Row],[AWAL]],Table18[[#This Row],[M1B]])</f>
        <v>49</v>
      </c>
      <c r="Q5" s="45">
        <f>SUM(Table18[[#This Row],[M2B]],Table18[[#This Row],[M2B_h]])</f>
        <v>45</v>
      </c>
      <c r="R5" s="45">
        <f>SUM(Table18[[#This Row],[M3B]],Table18[[#This Row],[M3B_h]])</f>
        <v>45</v>
      </c>
      <c r="S5" s="45">
        <f>SUM(Table18[[#This Row],[M4B]],Table18[[#This Row],[M4B_h]])</f>
        <v>45</v>
      </c>
      <c r="T5" s="30"/>
      <c r="U5" s="30"/>
      <c r="V5" s="30"/>
      <c r="W5" s="30"/>
      <c r="X5" s="30"/>
      <c r="Y5" s="30"/>
      <c r="Z5" s="30"/>
    </row>
    <row r="6" spans="1:28">
      <c r="A6" s="30">
        <f ca="1">IF(Table18[[#This Row],[TT]]&lt;1,"",(COUNT(INDIRECT("a"&amp;ROW(Table2[[#Headers],[//]])&amp;":a"&amp;ROW()-1))+1))</f>
        <v>4</v>
      </c>
      <c r="B6" s="9" t="s">
        <v>4677</v>
      </c>
      <c r="C6" s="32">
        <v>1</v>
      </c>
      <c r="D6" s="32" t="s">
        <v>2567</v>
      </c>
      <c r="E6" s="68">
        <f>IF(Table18[[#This Row],[M5B]]="",Table18[[#This Row],[M5B_h]],SUM(Table18[[#This Row],[M5B_h]],Table18[[#This Row],[M5B]]))</f>
        <v>1</v>
      </c>
      <c r="F6" s="35"/>
      <c r="G6" s="35" t="str">
        <f>IF(Table18[[#This Row],[M1A]]="","",Table18[[#This Row],[M1A]]-Table18[[#This Row],[AWAL]])</f>
        <v/>
      </c>
      <c r="H6" s="35"/>
      <c r="I6" s="32" t="str">
        <f>IF(Table18[[#This Row],[M2A]]="","",SUM(Table18[[#This Row],[M2A]]-Table18[[#This Row],[M2B_h]]))</f>
        <v/>
      </c>
      <c r="K6" s="33" t="str">
        <f>IF(Table18[[#This Row],[M3A]]="","",SUM(Table18[[#This Row],[M3A]]-Table18[[#This Row],[M3B_h]]))</f>
        <v/>
      </c>
      <c r="L6" s="32"/>
      <c r="M6" s="33" t="str">
        <f>IF(Table18[[#This Row],[M4A]]="","",SUM(Table18[[#This Row],[M4A]]-Table18[[#This Row],[M4B_h]]))</f>
        <v/>
      </c>
      <c r="N6" s="33"/>
      <c r="O6" s="33" t="str">
        <f>IF(Table18[[#This Row],[M5A]]="","",SUM(Table18[[#This Row],[M5A]]-Table18[[#This Row],[M5B_h]]))</f>
        <v/>
      </c>
      <c r="P6" s="45">
        <f>SUM(Table18[[#This Row],[AWAL]],Table18[[#This Row],[M1B]])</f>
        <v>1</v>
      </c>
      <c r="Q6" s="45">
        <f>SUM(Table18[[#This Row],[M2B]],Table18[[#This Row],[M2B_h]])</f>
        <v>1</v>
      </c>
      <c r="R6" s="45">
        <f>SUM(Table18[[#This Row],[M3B]],Table18[[#This Row],[M3B_h]])</f>
        <v>1</v>
      </c>
      <c r="S6" s="45">
        <f>SUM(Table18[[#This Row],[M4B]],Table18[[#This Row],[M4B_h]])</f>
        <v>1</v>
      </c>
      <c r="T6" s="30"/>
      <c r="U6" s="30"/>
      <c r="V6" s="30"/>
      <c r="W6" s="30"/>
      <c r="X6" s="30"/>
      <c r="Y6" s="30"/>
      <c r="Z6" s="30"/>
    </row>
    <row r="7" spans="1:28">
      <c r="A7" s="30">
        <f ca="1">IF(Table18[[#This Row],[TT]]&lt;1,"",(COUNT(INDIRECT("a"&amp;ROW(Table2[[#Headers],[//]])&amp;":a"&amp;ROW()-1))+1))</f>
        <v>5</v>
      </c>
      <c r="B7" s="9" t="s">
        <v>4676</v>
      </c>
      <c r="C7" s="32">
        <v>0</v>
      </c>
      <c r="D7" s="32" t="s">
        <v>2567</v>
      </c>
      <c r="E7" s="68">
        <f>IF(Table18[[#This Row],[M5B]]="",Table18[[#This Row],[M5B_h]],SUM(Table18[[#This Row],[M5B_h]],Table18[[#This Row],[M5B]]))</f>
        <v>1</v>
      </c>
      <c r="F7" s="32">
        <v>1</v>
      </c>
      <c r="G7" s="35">
        <f>IF(Table18[[#This Row],[M1A]]="","",Table18[[#This Row],[M1A]]-Table18[[#This Row],[AWAL]])</f>
        <v>1</v>
      </c>
      <c r="H7" s="35"/>
      <c r="I7" s="33" t="str">
        <f>IF(Table18[[#This Row],[M2A]]="","",SUM(Table18[[#This Row],[M2A]]-Table18[[#This Row],[M2B_h]]))</f>
        <v/>
      </c>
      <c r="K7" s="33" t="str">
        <f>IF(Table18[[#This Row],[M3A]]="","",SUM(Table18[[#This Row],[M3A]]-Table18[[#This Row],[M3B_h]]))</f>
        <v/>
      </c>
      <c r="L7" s="32"/>
      <c r="M7" s="33" t="str">
        <f>IF(Table18[[#This Row],[M4A]]="","",SUM(Table18[[#This Row],[M4A]]-Table18[[#This Row],[M4B_h]]))</f>
        <v/>
      </c>
      <c r="N7" s="33"/>
      <c r="O7" s="33" t="str">
        <f>IF(Table18[[#This Row],[M5A]]="","",SUM(Table18[[#This Row],[M5A]]-Table18[[#This Row],[M5B_h]]))</f>
        <v/>
      </c>
      <c r="P7" s="45">
        <f>SUM(Table18[[#This Row],[AWAL]],Table18[[#This Row],[M1B]])</f>
        <v>1</v>
      </c>
      <c r="Q7" s="45">
        <f>SUM(Table18[[#This Row],[M2B]],Table18[[#This Row],[M2B_h]])</f>
        <v>1</v>
      </c>
      <c r="R7" s="45">
        <f>SUM(Table18[[#This Row],[M3B]],Table18[[#This Row],[M3B_h]])</f>
        <v>1</v>
      </c>
      <c r="S7" s="45">
        <f>SUM(Table18[[#This Row],[M4B]],Table18[[#This Row],[M4B_h]])</f>
        <v>1</v>
      </c>
      <c r="T7" s="30"/>
      <c r="U7" s="30"/>
      <c r="V7" s="30"/>
      <c r="W7" s="30"/>
      <c r="X7" s="30"/>
      <c r="Y7" s="30"/>
      <c r="Z7" s="30"/>
    </row>
    <row r="8" spans="1:28">
      <c r="A8" s="30">
        <f ca="1">IF(Table18[[#This Row],[TT]]&lt;1,"",(COUNT(INDIRECT("a"&amp;ROW(Table2[[#Headers],[//]])&amp;":a"&amp;ROW()-1))+1))</f>
        <v>6</v>
      </c>
      <c r="B8" s="9" t="s">
        <v>4673</v>
      </c>
      <c r="D8" s="32" t="s">
        <v>2567</v>
      </c>
      <c r="E8" s="68">
        <f>IF(Table18[[#This Row],[M5B]]="",Table18[[#This Row],[M5B_h]],SUM(Table18[[#This Row],[M5B_h]],Table18[[#This Row],[M5B]]))</f>
        <v>2</v>
      </c>
      <c r="F8" s="35">
        <v>8</v>
      </c>
      <c r="G8" s="35">
        <f>IF(Table18[[#This Row],[M1A]]="","",Table18[[#This Row],[M1A]]-Table18[[#This Row],[AWAL]])</f>
        <v>8</v>
      </c>
      <c r="H8" s="35">
        <v>2</v>
      </c>
      <c r="I8" s="33">
        <f>IF(Table18[[#This Row],[M2A]]="","",SUM(Table18[[#This Row],[M2A]]-Table18[[#This Row],[M2B_h]]))</f>
        <v>-6</v>
      </c>
      <c r="K8" s="33" t="str">
        <f>IF(Table18[[#This Row],[M3A]]="","",SUM(Table18[[#This Row],[M3A]]-Table18[[#This Row],[M3B_h]]))</f>
        <v/>
      </c>
      <c r="M8" s="33" t="str">
        <f>IF(Table18[[#This Row],[M4A]]="","",SUM(Table18[[#This Row],[M4A]]-Table18[[#This Row],[M4B_h]]))</f>
        <v/>
      </c>
      <c r="N8" s="33"/>
      <c r="O8" s="33" t="str">
        <f>IF(Table18[[#This Row],[M5A]]="","",SUM(Table18[[#This Row],[M5A]]-Table18[[#This Row],[M5B_h]]))</f>
        <v/>
      </c>
      <c r="P8" s="45">
        <f>SUM(Table18[[#This Row],[AWAL]],Table18[[#This Row],[M1B]])</f>
        <v>8</v>
      </c>
      <c r="Q8" s="45">
        <f>SUM(Table18[[#This Row],[M2B]],Table18[[#This Row],[M2B_h]])</f>
        <v>2</v>
      </c>
      <c r="R8" s="45">
        <f>SUM(Table18[[#This Row],[M3B]],Table18[[#This Row],[M3B_h]])</f>
        <v>2</v>
      </c>
      <c r="S8" s="45">
        <f>SUM(Table18[[#This Row],[M4B]],Table18[[#This Row],[M4B_h]])</f>
        <v>2</v>
      </c>
      <c r="T8" s="30"/>
      <c r="U8" s="30"/>
      <c r="V8" s="30"/>
      <c r="W8" s="30"/>
      <c r="X8" s="30"/>
      <c r="Y8" s="30"/>
      <c r="Z8" s="30"/>
    </row>
    <row r="9" spans="1:28">
      <c r="A9" s="30">
        <f ca="1">IF(Table18[[#This Row],[TT]]&lt;1,"",(COUNT(INDIRECT("a"&amp;ROW(Table2[[#Headers],[//]])&amp;":a"&amp;ROW()-1))+1))</f>
        <v>7</v>
      </c>
      <c r="B9" s="9" t="s">
        <v>4672</v>
      </c>
      <c r="D9" s="32" t="s">
        <v>2567</v>
      </c>
      <c r="E9" s="68">
        <f>IF(Table18[[#This Row],[M5B]]="",Table18[[#This Row],[M5B_h]],SUM(Table18[[#This Row],[M5B_h]],Table18[[#This Row],[M5B]]))</f>
        <v>36</v>
      </c>
      <c r="F9" s="35">
        <v>37</v>
      </c>
      <c r="G9" s="35">
        <f>IF(Table18[[#This Row],[M1A]]="","",Table18[[#This Row],[M1A]]-Table18[[#This Row],[AWAL]])</f>
        <v>37</v>
      </c>
      <c r="H9" s="35">
        <v>36</v>
      </c>
      <c r="I9" s="33">
        <f>IF(Table18[[#This Row],[M2A]]="","",SUM(Table18[[#This Row],[M2A]]-Table18[[#This Row],[M2B_h]]))</f>
        <v>-1</v>
      </c>
      <c r="K9" s="33" t="str">
        <f>IF(Table18[[#This Row],[M3A]]="","",SUM(Table18[[#This Row],[M3A]]-Table18[[#This Row],[M3B_h]]))</f>
        <v/>
      </c>
      <c r="M9" s="33" t="str">
        <f>IF(Table18[[#This Row],[M4A]]="","",SUM(Table18[[#This Row],[M4A]]-Table18[[#This Row],[M4B_h]]))</f>
        <v/>
      </c>
      <c r="N9" s="33"/>
      <c r="O9" s="33" t="str">
        <f>IF(Table18[[#This Row],[M5A]]="","",SUM(Table18[[#This Row],[M5A]]-Table18[[#This Row],[M5B_h]]))</f>
        <v/>
      </c>
      <c r="P9" s="45">
        <f>SUM(Table18[[#This Row],[AWAL]],Table18[[#This Row],[M1B]])</f>
        <v>37</v>
      </c>
      <c r="Q9" s="45">
        <f>SUM(Table18[[#This Row],[M2B]],Table18[[#This Row],[M2B_h]])</f>
        <v>36</v>
      </c>
      <c r="R9" s="45">
        <f>SUM(Table18[[#This Row],[M3B]],Table18[[#This Row],[M3B_h]])</f>
        <v>36</v>
      </c>
      <c r="S9" s="45">
        <f>SUM(Table18[[#This Row],[M4B]],Table18[[#This Row],[M4B_h]])</f>
        <v>36</v>
      </c>
      <c r="T9" s="30"/>
      <c r="U9" s="30"/>
      <c r="V9" s="30"/>
      <c r="W9" s="30"/>
      <c r="X9" s="30"/>
      <c r="Y9" s="30"/>
      <c r="Z9" s="30"/>
    </row>
    <row r="10" spans="1:28">
      <c r="A10" s="9">
        <f ca="1">IF(Table18[[#This Row],[TT]]&lt;1,"",(COUNT(INDIRECT("a"&amp;ROW(Table2[[#Headers],[//]])&amp;":a"&amp;ROW()-1))+1))</f>
        <v>8</v>
      </c>
      <c r="B10" s="9" t="s">
        <v>16</v>
      </c>
      <c r="C10" s="32">
        <v>14</v>
      </c>
      <c r="D10" s="32" t="s">
        <v>14</v>
      </c>
      <c r="E10" s="68">
        <f>IF(Table18[[#This Row],[M5B]]="",Table18[[#This Row],[M5B_h]],SUM(Table18[[#This Row],[M5B_h]],Table18[[#This Row],[M5B]]))</f>
        <v>14</v>
      </c>
      <c r="F10" s="34"/>
      <c r="G10" s="34" t="str">
        <f>IF(Table18[[#This Row],[M1A]]="","",Table18[[#This Row],[M1A]]-Table18[[#This Row],[AWAL]])</f>
        <v/>
      </c>
      <c r="H10" s="34"/>
      <c r="I10" s="32" t="str">
        <f>IF(Table18[[#This Row],[M2A]]="","",SUM(Table18[[#This Row],[M2A]]-Table18[[#This Row],[M2B_h]]))</f>
        <v/>
      </c>
      <c r="K10" s="32" t="str">
        <f>IF(Table18[[#This Row],[M3A]]="","",SUM(Table18[[#This Row],[M3A]]-Table18[[#This Row],[M3B_h]]))</f>
        <v/>
      </c>
      <c r="L10" s="9"/>
      <c r="M10" s="32" t="str">
        <f>IF(Table18[[#This Row],[M4A]]="","",SUM(Table18[[#This Row],[M4A]]-Table18[[#This Row],[M4B_h]]))</f>
        <v/>
      </c>
      <c r="O10" s="32" t="str">
        <f>IF(Table18[[#This Row],[M5A]]="","",SUM(Table18[[#This Row],[M5A]]-Table18[[#This Row],[M5B_h]]))</f>
        <v/>
      </c>
      <c r="P10" s="45">
        <f>SUM(Table18[[#This Row],[AWAL]],Table18[[#This Row],[M1B]])</f>
        <v>14</v>
      </c>
      <c r="Q10" s="45">
        <f>SUM(Table18[[#This Row],[M2B]],Table18[[#This Row],[M2B_h]])</f>
        <v>14</v>
      </c>
      <c r="R10" s="45">
        <f>SUM(Table18[[#This Row],[M3B]],Table18[[#This Row],[M3B_h]])</f>
        <v>14</v>
      </c>
      <c r="S10" s="45">
        <f>SUM(Table18[[#This Row],[M4B]],Table18[[#This Row],[M4B_h]])</f>
        <v>14</v>
      </c>
      <c r="T10" s="30"/>
      <c r="U10" s="30"/>
      <c r="V10" s="30"/>
      <c r="W10" s="30"/>
      <c r="X10" s="30"/>
      <c r="Y10" s="30"/>
      <c r="Z10" s="30"/>
    </row>
    <row r="11" spans="1:28">
      <c r="A11" s="9">
        <f ca="1">IF(Table18[[#This Row],[TT]]&lt;1,"",(COUNT(INDIRECT("a"&amp;ROW(Table2[[#Headers],[//]])&amp;":a"&amp;ROW()-1))+1))</f>
        <v>9</v>
      </c>
      <c r="B11" s="9" t="s">
        <v>17</v>
      </c>
      <c r="C11" s="32">
        <v>7</v>
      </c>
      <c r="D11" s="32" t="s">
        <v>14</v>
      </c>
      <c r="E11" s="68">
        <f>IF(Table18[[#This Row],[M5B]]="",Table18[[#This Row],[M5B_h]],SUM(Table18[[#This Row],[M5B_h]],Table18[[#This Row],[M5B]]))</f>
        <v>7</v>
      </c>
      <c r="F11" s="34"/>
      <c r="G11" s="34" t="str">
        <f>IF(Table18[[#This Row],[M1A]]="","",Table18[[#This Row],[M1A]]-Table18[[#This Row],[AWAL]])</f>
        <v/>
      </c>
      <c r="H11" s="34"/>
      <c r="I11" s="32" t="str">
        <f>IF(Table18[[#This Row],[M2A]]="","",SUM(Table18[[#This Row],[M2A]]-Table18[[#This Row],[M2B_h]]))</f>
        <v/>
      </c>
      <c r="K11" s="32" t="str">
        <f>IF(Table18[[#This Row],[M3A]]="","",SUM(Table18[[#This Row],[M3A]]-Table18[[#This Row],[M3B_h]]))</f>
        <v/>
      </c>
      <c r="L11" s="9"/>
      <c r="M11" s="32" t="str">
        <f>IF(Table18[[#This Row],[M4A]]="","",SUM(Table18[[#This Row],[M4A]]-Table18[[#This Row],[M4B_h]]))</f>
        <v/>
      </c>
      <c r="O11" s="32" t="str">
        <f>IF(Table18[[#This Row],[M5A]]="","",SUM(Table18[[#This Row],[M5A]]-Table18[[#This Row],[M5B_h]]))</f>
        <v/>
      </c>
      <c r="P11" s="45">
        <f>SUM(Table18[[#This Row],[AWAL]],Table18[[#This Row],[M1B]])</f>
        <v>7</v>
      </c>
      <c r="Q11" s="45">
        <f>SUM(Table18[[#This Row],[M2B]],Table18[[#This Row],[M2B_h]])</f>
        <v>7</v>
      </c>
      <c r="R11" s="45">
        <f>SUM(Table18[[#This Row],[M3B]],Table18[[#This Row],[M3B_h]])</f>
        <v>7</v>
      </c>
      <c r="S11" s="45">
        <f>SUM(Table18[[#This Row],[M4B]],Table18[[#This Row],[M4B_h]])</f>
        <v>7</v>
      </c>
      <c r="T11" s="30"/>
      <c r="U11" s="30"/>
      <c r="V11" s="30"/>
      <c r="W11" s="30"/>
      <c r="X11" s="30"/>
      <c r="Y11" s="30"/>
      <c r="Z11" s="30"/>
    </row>
    <row r="12" spans="1:28">
      <c r="A12" s="9">
        <f ca="1">IF(Table18[[#This Row],[TT]]&lt;1,"",(COUNT(INDIRECT("a"&amp;ROW(Table2[[#Headers],[//]])&amp;":a"&amp;ROW()-1))+1))</f>
        <v>10</v>
      </c>
      <c r="B12" s="9" t="s">
        <v>18</v>
      </c>
      <c r="C12" s="32">
        <v>39</v>
      </c>
      <c r="D12" s="32" t="s">
        <v>19</v>
      </c>
      <c r="E12" s="68">
        <f>IF(Table18[[#This Row],[M5B]]="",Table18[[#This Row],[M5B_h]],SUM(Table18[[#This Row],[M5B_h]],Table18[[#This Row],[M5B]]))</f>
        <v>39</v>
      </c>
      <c r="F12" s="34"/>
      <c r="G12" s="34" t="str">
        <f>IF(Table18[[#This Row],[M1A]]="","",Table18[[#This Row],[M1A]]-Table18[[#This Row],[AWAL]])</f>
        <v/>
      </c>
      <c r="H12" s="34"/>
      <c r="I12" s="32" t="str">
        <f>IF(Table18[[#This Row],[M2A]]="","",SUM(Table18[[#This Row],[M2A]]-Table18[[#This Row],[M2B_h]]))</f>
        <v/>
      </c>
      <c r="K12" s="32" t="str">
        <f>IF(Table18[[#This Row],[M3A]]="","",SUM(Table18[[#This Row],[M3A]]-Table18[[#This Row],[M3B_h]]))</f>
        <v/>
      </c>
      <c r="L12" s="9"/>
      <c r="M12" s="32" t="str">
        <f>IF(Table18[[#This Row],[M4A]]="","",SUM(Table18[[#This Row],[M4A]]-Table18[[#This Row],[M4B_h]]))</f>
        <v/>
      </c>
      <c r="O12" s="32" t="str">
        <f>IF(Table18[[#This Row],[M5A]]="","",SUM(Table18[[#This Row],[M5A]]-Table18[[#This Row],[M5B_h]]))</f>
        <v/>
      </c>
      <c r="P12" s="45">
        <f>SUM(Table18[[#This Row],[AWAL]],Table18[[#This Row],[M1B]])</f>
        <v>39</v>
      </c>
      <c r="Q12" s="45">
        <f>SUM(Table18[[#This Row],[M2B]],Table18[[#This Row],[M2B_h]])</f>
        <v>39</v>
      </c>
      <c r="R12" s="45">
        <f>SUM(Table18[[#This Row],[M3B]],Table18[[#This Row],[M3B_h]])</f>
        <v>39</v>
      </c>
      <c r="S12" s="45">
        <f>SUM(Table18[[#This Row],[M4B]],Table18[[#This Row],[M4B_h]])</f>
        <v>39</v>
      </c>
      <c r="T12" s="30"/>
      <c r="U12" s="30"/>
      <c r="V12" s="30"/>
      <c r="W12" s="30"/>
      <c r="X12" s="30"/>
      <c r="Y12" s="30"/>
      <c r="Z12" s="30"/>
    </row>
    <row r="13" spans="1:28">
      <c r="A13" s="9">
        <f ca="1">IF(Table18[[#This Row],[TT]]&lt;1,"",(COUNT(INDIRECT("a"&amp;ROW(Table2[[#Headers],[//]])&amp;":a"&amp;ROW()-1))+1))</f>
        <v>11</v>
      </c>
      <c r="B13" s="9" t="s">
        <v>20</v>
      </c>
      <c r="C13" s="32">
        <v>38</v>
      </c>
      <c r="D13" s="32" t="s">
        <v>19</v>
      </c>
      <c r="E13" s="68">
        <f>IF(Table18[[#This Row],[M5B]]="",Table18[[#This Row],[M5B_h]],SUM(Table18[[#This Row],[M5B_h]],Table18[[#This Row],[M5B]]))</f>
        <v>38</v>
      </c>
      <c r="F13" s="34"/>
      <c r="G13" s="34" t="str">
        <f>IF(Table18[[#This Row],[M1A]]="","",Table18[[#This Row],[M1A]]-Table18[[#This Row],[AWAL]])</f>
        <v/>
      </c>
      <c r="H13" s="34"/>
      <c r="I13" s="32" t="str">
        <f>IF(Table18[[#This Row],[M2A]]="","",SUM(Table18[[#This Row],[M2A]]-Table18[[#This Row],[M2B_h]]))</f>
        <v/>
      </c>
      <c r="K13" s="32" t="str">
        <f>IF(Table18[[#This Row],[M3A]]="","",SUM(Table18[[#This Row],[M3A]]-Table18[[#This Row],[M3B_h]]))</f>
        <v/>
      </c>
      <c r="L13" s="9"/>
      <c r="M13" s="32" t="str">
        <f>IF(Table18[[#This Row],[M4A]]="","",SUM(Table18[[#This Row],[M4A]]-Table18[[#This Row],[M4B_h]]))</f>
        <v/>
      </c>
      <c r="O13" s="32" t="str">
        <f>IF(Table18[[#This Row],[M5A]]="","",SUM(Table18[[#This Row],[M5A]]-Table18[[#This Row],[M5B_h]]))</f>
        <v/>
      </c>
      <c r="P13" s="45">
        <f>SUM(Table18[[#This Row],[AWAL]],Table18[[#This Row],[M1B]])</f>
        <v>38</v>
      </c>
      <c r="Q13" s="45">
        <f>SUM(Table18[[#This Row],[M2B]],Table18[[#This Row],[M2B_h]])</f>
        <v>38</v>
      </c>
      <c r="R13" s="45">
        <f>SUM(Table18[[#This Row],[M3B]],Table18[[#This Row],[M3B_h]])</f>
        <v>38</v>
      </c>
      <c r="S13" s="45">
        <f>SUM(Table18[[#This Row],[M4B]],Table18[[#This Row],[M4B_h]])</f>
        <v>38</v>
      </c>
      <c r="T13" s="30"/>
      <c r="U13" s="30"/>
      <c r="V13" s="30"/>
      <c r="W13" s="30"/>
      <c r="X13" s="30"/>
      <c r="Y13" s="30"/>
      <c r="Z13" s="30"/>
    </row>
    <row r="14" spans="1:28">
      <c r="A14" s="9">
        <f ca="1">IF(Table18[[#This Row],[TT]]&lt;1,"",(COUNT(INDIRECT("a"&amp;ROW(Table2[[#Headers],[//]])&amp;":a"&amp;ROW()-1))+1))</f>
        <v>12</v>
      </c>
      <c r="B14" s="9" t="s">
        <v>21</v>
      </c>
      <c r="C14" s="32">
        <v>1</v>
      </c>
      <c r="D14" s="32" t="s">
        <v>14</v>
      </c>
      <c r="E14" s="68">
        <f>IF(Table18[[#This Row],[M5B]]="",Table18[[#This Row],[M5B_h]],SUM(Table18[[#This Row],[M5B_h]],Table18[[#This Row],[M5B]]))</f>
        <v>1</v>
      </c>
      <c r="F14" s="34"/>
      <c r="G14" s="34" t="str">
        <f>IF(Table18[[#This Row],[M1A]]="","",Table18[[#This Row],[M1A]]-Table18[[#This Row],[AWAL]])</f>
        <v/>
      </c>
      <c r="H14" s="34"/>
      <c r="I14" s="32" t="str">
        <f>IF(Table18[[#This Row],[M2A]]="","",SUM(Table18[[#This Row],[M2A]]-Table18[[#This Row],[M2B_h]]))</f>
        <v/>
      </c>
      <c r="K14" s="32" t="str">
        <f>IF(Table18[[#This Row],[M3A]]="","",SUM(Table18[[#This Row],[M3A]]-Table18[[#This Row],[M3B_h]]))</f>
        <v/>
      </c>
      <c r="L14" s="9"/>
      <c r="M14" s="32" t="str">
        <f>IF(Table18[[#This Row],[M4A]]="","",SUM(Table18[[#This Row],[M4A]]-Table18[[#This Row],[M4B_h]]))</f>
        <v/>
      </c>
      <c r="O14" s="32" t="str">
        <f>IF(Table18[[#This Row],[M5A]]="","",SUM(Table18[[#This Row],[M5A]]-Table18[[#This Row],[M5B_h]]))</f>
        <v/>
      </c>
      <c r="P14" s="45">
        <f>SUM(Table18[[#This Row],[AWAL]],Table18[[#This Row],[M1B]])</f>
        <v>1</v>
      </c>
      <c r="Q14" s="45">
        <f>SUM(Table18[[#This Row],[M2B]],Table18[[#This Row],[M2B_h]])</f>
        <v>1</v>
      </c>
      <c r="R14" s="45">
        <f>SUM(Table18[[#This Row],[M3B]],Table18[[#This Row],[M3B_h]])</f>
        <v>1</v>
      </c>
      <c r="S14" s="45">
        <f>SUM(Table18[[#This Row],[M4B]],Table18[[#This Row],[M4B_h]])</f>
        <v>1</v>
      </c>
      <c r="T14" s="30"/>
      <c r="U14" s="30"/>
      <c r="V14" s="30"/>
      <c r="W14" s="30"/>
      <c r="X14" s="30"/>
      <c r="Y14" s="30"/>
      <c r="Z14" s="30"/>
    </row>
    <row r="15" spans="1:28">
      <c r="A15" s="9">
        <f ca="1">IF(Table18[[#This Row],[TT]]&lt;1,"",(COUNT(INDIRECT("a"&amp;ROW(Table2[[#Headers],[//]])&amp;":a"&amp;ROW()-1))+1))</f>
        <v>13</v>
      </c>
      <c r="B15" s="9" t="s">
        <v>22</v>
      </c>
      <c r="C15" s="32">
        <v>74</v>
      </c>
      <c r="D15" s="32" t="s">
        <v>14</v>
      </c>
      <c r="E15" s="68">
        <f>IF(Table18[[#This Row],[M5B]]="",Table18[[#This Row],[M5B_h]],SUM(Table18[[#This Row],[M5B_h]],Table18[[#This Row],[M5B]]))</f>
        <v>74</v>
      </c>
      <c r="F15" s="34"/>
      <c r="G15" s="34" t="str">
        <f>IF(Table18[[#This Row],[M1A]]="","",Table18[[#This Row],[M1A]]-Table18[[#This Row],[AWAL]])</f>
        <v/>
      </c>
      <c r="H15" s="34"/>
      <c r="I15" s="32" t="str">
        <f>IF(Table18[[#This Row],[M2A]]="","",SUM(Table18[[#This Row],[M2A]]-Table18[[#This Row],[M2B_h]]))</f>
        <v/>
      </c>
      <c r="K15" s="32" t="str">
        <f>IF(Table18[[#This Row],[M3A]]="","",SUM(Table18[[#This Row],[M3A]]-Table18[[#This Row],[M3B_h]]))</f>
        <v/>
      </c>
      <c r="L15" s="9"/>
      <c r="M15" s="32" t="str">
        <f>IF(Table18[[#This Row],[M4A]]="","",SUM(Table18[[#This Row],[M4A]]-Table18[[#This Row],[M4B_h]]))</f>
        <v/>
      </c>
      <c r="O15" s="32" t="str">
        <f>IF(Table18[[#This Row],[M5A]]="","",SUM(Table18[[#This Row],[M5A]]-Table18[[#This Row],[M5B_h]]))</f>
        <v/>
      </c>
      <c r="P15" s="45">
        <f>SUM(Table18[[#This Row],[AWAL]],Table18[[#This Row],[M1B]])</f>
        <v>74</v>
      </c>
      <c r="Q15" s="45">
        <f>SUM(Table18[[#This Row],[M2B]],Table18[[#This Row],[M2B_h]])</f>
        <v>74</v>
      </c>
      <c r="R15" s="45">
        <f>SUM(Table18[[#This Row],[M3B]],Table18[[#This Row],[M3B_h]])</f>
        <v>74</v>
      </c>
      <c r="S15" s="45">
        <f>SUM(Table18[[#This Row],[M4B]],Table18[[#This Row],[M4B_h]])</f>
        <v>74</v>
      </c>
      <c r="T15" s="30"/>
      <c r="U15" s="30"/>
      <c r="V15" s="30"/>
      <c r="W15" s="30"/>
      <c r="X15" s="30"/>
      <c r="Y15" s="30"/>
      <c r="Z15" s="30"/>
    </row>
    <row r="16" spans="1:28">
      <c r="A16" s="30">
        <f ca="1">IF(Table18[[#This Row],[TT]]&lt;1,"",(COUNT(INDIRECT("a"&amp;ROW(Table2[[#Headers],[//]])&amp;":a"&amp;ROW()-1))+1))</f>
        <v>14</v>
      </c>
      <c r="B16" s="9" t="s">
        <v>23</v>
      </c>
      <c r="C16" s="32">
        <v>3</v>
      </c>
      <c r="D16" s="32" t="s">
        <v>14</v>
      </c>
      <c r="E16" s="68">
        <f>IF(Table18[[#This Row],[M5B]]="",Table18[[#This Row],[M5B_h]],SUM(Table18[[#This Row],[M5B_h]],Table18[[#This Row],[M5B]]))</f>
        <v>3</v>
      </c>
      <c r="F16" s="35"/>
      <c r="G16" s="35" t="str">
        <f>IF(Table18[[#This Row],[M1A]]="","",Table18[[#This Row],[M1A]]-Table18[[#This Row],[AWAL]])</f>
        <v/>
      </c>
      <c r="H16" s="35"/>
      <c r="I16" s="33" t="str">
        <f>IF(Table18[[#This Row],[M2A]]="","",SUM(Table18[[#This Row],[M2A]]-Table18[[#This Row],[M2B_h]]))</f>
        <v/>
      </c>
      <c r="K16" s="33" t="str">
        <f>IF(Table18[[#This Row],[M3A]]="","",SUM(Table18[[#This Row],[M3A]]-Table18[[#This Row],[M3B_h]]))</f>
        <v/>
      </c>
      <c r="L16" s="32"/>
      <c r="M16" s="33" t="str">
        <f>IF(Table18[[#This Row],[M4A]]="","",SUM(Table18[[#This Row],[M4A]]-Table18[[#This Row],[M4B_h]]))</f>
        <v/>
      </c>
      <c r="N16" s="33"/>
      <c r="O16" s="33" t="str">
        <f>IF(Table18[[#This Row],[M5A]]="","",SUM(Table18[[#This Row],[M5A]]-Table18[[#This Row],[M5B_h]]))</f>
        <v/>
      </c>
      <c r="P16" s="45">
        <f>SUM(Table18[[#This Row],[AWAL]],Table18[[#This Row],[M1B]])</f>
        <v>3</v>
      </c>
      <c r="Q16" s="45">
        <f>SUM(Table18[[#This Row],[M2B]],Table18[[#This Row],[M2B_h]])</f>
        <v>3</v>
      </c>
      <c r="R16" s="45">
        <f>SUM(Table18[[#This Row],[M3B]],Table18[[#This Row],[M3B_h]])</f>
        <v>3</v>
      </c>
      <c r="S16" s="45">
        <f>SUM(Table18[[#This Row],[M4B]],Table18[[#This Row],[M4B_h]])</f>
        <v>3</v>
      </c>
      <c r="T16" s="30"/>
      <c r="U16" s="30"/>
      <c r="V16" s="30"/>
      <c r="W16" s="30"/>
      <c r="X16" s="30"/>
      <c r="Y16" s="30"/>
      <c r="Z16" s="30"/>
    </row>
    <row r="17" spans="1:26">
      <c r="A17" s="9">
        <f ca="1">IF(Table18[[#This Row],[TT]]&lt;1,"",(COUNT(INDIRECT("a"&amp;ROW(Table2[[#Headers],[//]])&amp;":a"&amp;ROW()-1))+1))</f>
        <v>15</v>
      </c>
      <c r="B17" s="9" t="s">
        <v>26</v>
      </c>
      <c r="C17" s="32">
        <v>1</v>
      </c>
      <c r="D17" s="32" t="s">
        <v>14</v>
      </c>
      <c r="E17" s="68">
        <f>IF(Table18[[#This Row],[M5B]]="",Table18[[#This Row],[M5B_h]],SUM(Table18[[#This Row],[M5B_h]],Table18[[#This Row],[M5B]]))</f>
        <v>1</v>
      </c>
      <c r="F17" s="34"/>
      <c r="G17" s="34" t="str">
        <f>IF(Table18[[#This Row],[M1A]]="","",Table18[[#This Row],[M1A]]-Table18[[#This Row],[AWAL]])</f>
        <v/>
      </c>
      <c r="H17" s="34"/>
      <c r="I17" s="32" t="str">
        <f>IF(Table18[[#This Row],[M2A]]="","",SUM(Table18[[#This Row],[M2A]]-Table18[[#This Row],[M2B_h]]))</f>
        <v/>
      </c>
      <c r="K17" s="32" t="str">
        <f>IF(Table18[[#This Row],[M3A]]="","",SUM(Table18[[#This Row],[M3A]]-Table18[[#This Row],[M3B_h]]))</f>
        <v/>
      </c>
      <c r="L17" s="9"/>
      <c r="M17" s="32" t="str">
        <f>IF(Table18[[#This Row],[M4A]]="","",SUM(Table18[[#This Row],[M4A]]-Table18[[#This Row],[M4B_h]]))</f>
        <v/>
      </c>
      <c r="O17" s="32" t="str">
        <f>IF(Table18[[#This Row],[M5A]]="","",SUM(Table18[[#This Row],[M5A]]-Table18[[#This Row],[M5B_h]]))</f>
        <v/>
      </c>
      <c r="P17" s="45">
        <f>SUM(Table18[[#This Row],[AWAL]],Table18[[#This Row],[M1B]])</f>
        <v>1</v>
      </c>
      <c r="Q17" s="45">
        <f>SUM(Table18[[#This Row],[M2B]],Table18[[#This Row],[M2B_h]])</f>
        <v>1</v>
      </c>
      <c r="R17" s="45">
        <f>SUM(Table18[[#This Row],[M3B]],Table18[[#This Row],[M3B_h]])</f>
        <v>1</v>
      </c>
      <c r="S17" s="45">
        <f>SUM(Table18[[#This Row],[M4B]],Table18[[#This Row],[M4B_h]])</f>
        <v>1</v>
      </c>
      <c r="T17" s="30"/>
      <c r="U17" s="30"/>
      <c r="V17" s="30"/>
      <c r="W17" s="30"/>
      <c r="X17" s="30"/>
      <c r="Y17" s="30"/>
      <c r="Z17" s="30"/>
    </row>
    <row r="18" spans="1:26">
      <c r="A18" s="30">
        <f ca="1">IF(Table18[[#This Row],[TT]]&lt;1,"",(COUNT(INDIRECT("a"&amp;ROW(Table2[[#Headers],[//]])&amp;":a"&amp;ROW()-1))+1))</f>
        <v>16</v>
      </c>
      <c r="B18" s="9" t="s">
        <v>4548</v>
      </c>
      <c r="C18" s="32">
        <v>1</v>
      </c>
      <c r="D18" s="32" t="s">
        <v>2472</v>
      </c>
      <c r="E18" s="68">
        <f>IF(Table18[[#This Row],[M5B]]="",Table18[[#This Row],[M5B_h]],SUM(Table18[[#This Row],[M5B_h]],Table18[[#This Row],[M5B]]))</f>
        <v>1</v>
      </c>
      <c r="F18" s="35"/>
      <c r="G18" s="35" t="str">
        <f>IF(Table18[[#This Row],[M1A]]="","",Table18[[#This Row],[M1A]]-Table18[[#This Row],[AWAL]])</f>
        <v/>
      </c>
      <c r="H18" s="35"/>
      <c r="I18" s="33" t="str">
        <f>IF(Table18[[#This Row],[M2A]]="","",SUM(Table18[[#This Row],[M2A]]-Table18[[#This Row],[M2B_h]]))</f>
        <v/>
      </c>
      <c r="K18" s="33" t="str">
        <f>IF(Table18[[#This Row],[M3A]]="","",SUM(Table18[[#This Row],[M3A]]-Table18[[#This Row],[M3B_h]]))</f>
        <v/>
      </c>
      <c r="L18" s="32"/>
      <c r="M18" s="33" t="str">
        <f>IF(Table18[[#This Row],[M4A]]="","",SUM(Table18[[#This Row],[M4A]]-Table18[[#This Row],[M4B_h]]))</f>
        <v/>
      </c>
      <c r="N18" s="33"/>
      <c r="O18" s="33" t="str">
        <f>IF(Table18[[#This Row],[M5A]]="","",SUM(Table18[[#This Row],[M5A]]-Table18[[#This Row],[M5B_h]]))</f>
        <v/>
      </c>
      <c r="P18" s="45">
        <f>SUM(Table18[[#This Row],[AWAL]],Table18[[#This Row],[M1B]])</f>
        <v>1</v>
      </c>
      <c r="Q18" s="45">
        <f>SUM(Table18[[#This Row],[M2B]],Table18[[#This Row],[M2B_h]])</f>
        <v>1</v>
      </c>
      <c r="R18" s="45">
        <f>SUM(Table18[[#This Row],[M3B]],Table18[[#This Row],[M3B_h]])</f>
        <v>1</v>
      </c>
      <c r="S18" s="45">
        <f>SUM(Table18[[#This Row],[M4B]],Table18[[#This Row],[M4B_h]])</f>
        <v>1</v>
      </c>
      <c r="T18" s="30"/>
      <c r="U18" s="30"/>
      <c r="V18" s="30"/>
      <c r="W18" s="30"/>
      <c r="X18" s="30"/>
      <c r="Y18" s="30"/>
      <c r="Z18" s="30"/>
    </row>
    <row r="19" spans="1:26">
      <c r="A19" s="30">
        <f ca="1">IF(Table18[[#This Row],[TT]]&lt;1,"",(COUNT(INDIRECT("a"&amp;ROW(Table2[[#Headers],[//]])&amp;":a"&amp;ROW()-1))+1))</f>
        <v>17</v>
      </c>
      <c r="B19" s="9" t="s">
        <v>4549</v>
      </c>
      <c r="C19" s="32">
        <v>1</v>
      </c>
      <c r="D19" s="32">
        <v>500</v>
      </c>
      <c r="E19" s="68">
        <f>IF(Table18[[#This Row],[M5B]]="",Table18[[#This Row],[M5B_h]],SUM(Table18[[#This Row],[M5B_h]],Table18[[#This Row],[M5B]]))</f>
        <v>1</v>
      </c>
      <c r="F19" s="35"/>
      <c r="G19" s="35" t="str">
        <f>IF(Table18[[#This Row],[M1A]]="","",Table18[[#This Row],[M1A]]-Table18[[#This Row],[AWAL]])</f>
        <v/>
      </c>
      <c r="H19" s="35"/>
      <c r="I19" s="32" t="str">
        <f>IF(Table18[[#This Row],[M2A]]="","",SUM(Table18[[#This Row],[M2A]]-Table18[[#This Row],[M2B_h]]))</f>
        <v/>
      </c>
      <c r="K19" s="33" t="str">
        <f>IF(Table18[[#This Row],[M3A]]="","",SUM(Table18[[#This Row],[M3A]]-Table18[[#This Row],[M3B_h]]))</f>
        <v/>
      </c>
      <c r="L19" s="32"/>
      <c r="M19" s="33" t="str">
        <f>IF(Table18[[#This Row],[M4A]]="","",SUM(Table18[[#This Row],[M4A]]-Table18[[#This Row],[M4B_h]]))</f>
        <v/>
      </c>
      <c r="N19" s="33"/>
      <c r="O19" s="33" t="str">
        <f>IF(Table18[[#This Row],[M5A]]="","",SUM(Table18[[#This Row],[M5A]]-Table18[[#This Row],[M5B_h]]))</f>
        <v/>
      </c>
      <c r="P19" s="45">
        <f>SUM(Table18[[#This Row],[AWAL]],Table18[[#This Row],[M1B]])</f>
        <v>1</v>
      </c>
      <c r="Q19" s="45">
        <f>SUM(Table18[[#This Row],[M2B]],Table18[[#This Row],[M2B_h]])</f>
        <v>1</v>
      </c>
      <c r="R19" s="45">
        <f>SUM(Table18[[#This Row],[M3B]],Table18[[#This Row],[M3B_h]])</f>
        <v>1</v>
      </c>
      <c r="S19" s="45">
        <f>SUM(Table18[[#This Row],[M4B]],Table18[[#This Row],[M4B_h]])</f>
        <v>1</v>
      </c>
      <c r="T19" s="30"/>
      <c r="U19" s="30"/>
      <c r="V19" s="30"/>
      <c r="W19" s="30"/>
      <c r="X19" s="30"/>
      <c r="Y19" s="30"/>
      <c r="Z19" s="30"/>
    </row>
    <row r="20" spans="1:26">
      <c r="A20" s="9">
        <f ca="1">IF(Table18[[#This Row],[TT]]&lt;1,"",(COUNT(INDIRECT("a"&amp;ROW(Table2[[#Headers],[//]])&amp;":a"&amp;ROW()-1))+1))</f>
        <v>18</v>
      </c>
      <c r="B20" s="9" t="s">
        <v>40</v>
      </c>
      <c r="C20" s="32">
        <v>6</v>
      </c>
      <c r="D20" s="32" t="s">
        <v>11</v>
      </c>
      <c r="E20" s="68">
        <f>IF(Table18[[#This Row],[M5B]]="",Table18[[#This Row],[M5B_h]],SUM(Table18[[#This Row],[M5B_h]],Table18[[#This Row],[M5B]]))</f>
        <v>6</v>
      </c>
      <c r="F20" s="34"/>
      <c r="G20" s="34" t="str">
        <f>IF(Table18[[#This Row],[M1A]]="","",Table18[[#This Row],[M1A]]-Table18[[#This Row],[AWAL]])</f>
        <v/>
      </c>
      <c r="H20" s="34"/>
      <c r="I20" s="32" t="str">
        <f>IF(Table18[[#This Row],[M2A]]="","",SUM(Table18[[#This Row],[M2A]]-Table18[[#This Row],[M2B_h]]))</f>
        <v/>
      </c>
      <c r="K20" s="32" t="str">
        <f>IF(Table18[[#This Row],[M3A]]="","",SUM(Table18[[#This Row],[M3A]]-Table18[[#This Row],[M3B_h]]))</f>
        <v/>
      </c>
      <c r="L20" s="9"/>
      <c r="M20" s="32" t="str">
        <f>IF(Table18[[#This Row],[M4A]]="","",SUM(Table18[[#This Row],[M4A]]-Table18[[#This Row],[M4B_h]]))</f>
        <v/>
      </c>
      <c r="O20" s="32" t="str">
        <f>IF(Table18[[#This Row],[M5A]]="","",SUM(Table18[[#This Row],[M5A]]-Table18[[#This Row],[M5B_h]]))</f>
        <v/>
      </c>
      <c r="P20" s="45">
        <f>SUM(Table18[[#This Row],[AWAL]],Table18[[#This Row],[M1B]])</f>
        <v>6</v>
      </c>
      <c r="Q20" s="45">
        <f>SUM(Table18[[#This Row],[M2B]],Table18[[#This Row],[M2B_h]])</f>
        <v>6</v>
      </c>
      <c r="R20" s="45">
        <f>SUM(Table18[[#This Row],[M3B]],Table18[[#This Row],[M3B_h]])</f>
        <v>6</v>
      </c>
      <c r="S20" s="45">
        <f>SUM(Table18[[#This Row],[M4B]],Table18[[#This Row],[M4B_h]])</f>
        <v>6</v>
      </c>
      <c r="T20" s="30"/>
      <c r="U20" s="30"/>
      <c r="V20" s="30"/>
      <c r="W20" s="30"/>
      <c r="X20" s="30"/>
      <c r="Y20" s="30"/>
      <c r="Z20" s="30"/>
    </row>
    <row r="21" spans="1:26">
      <c r="A21" s="30">
        <f ca="1">IF(Table18[[#This Row],[TT]]&lt;1,"",(COUNT(INDIRECT("a"&amp;ROW(Table2[[#Headers],[//]])&amp;":a"&amp;ROW()-1))+1))</f>
        <v>19</v>
      </c>
      <c r="B21" s="9" t="s">
        <v>41</v>
      </c>
      <c r="C21" s="32">
        <v>25</v>
      </c>
      <c r="D21" s="32" t="s">
        <v>11</v>
      </c>
      <c r="E21" s="68">
        <f>IF(Table18[[#This Row],[M5B]]="",Table18[[#This Row],[M5B_h]],SUM(Table18[[#This Row],[M5B_h]],Table18[[#This Row],[M5B]]))</f>
        <v>25</v>
      </c>
      <c r="F21" s="35"/>
      <c r="G21" s="35" t="str">
        <f>IF(Table18[[#This Row],[M1A]]="","",Table18[[#This Row],[M1A]]-Table18[[#This Row],[AWAL]])</f>
        <v/>
      </c>
      <c r="H21" s="35"/>
      <c r="I21" s="32" t="str">
        <f>IF(Table18[[#This Row],[M2A]]="","",SUM(Table18[[#This Row],[M2A]]-Table18[[#This Row],[M2B_h]]))</f>
        <v/>
      </c>
      <c r="K21" s="33" t="str">
        <f>IF(Table18[[#This Row],[M3A]]="","",SUM(Table18[[#This Row],[M3A]]-Table18[[#This Row],[M3B_h]]))</f>
        <v/>
      </c>
      <c r="L21" s="32"/>
      <c r="M21" s="33" t="str">
        <f>IF(Table18[[#This Row],[M4A]]="","",SUM(Table18[[#This Row],[M4A]]-Table18[[#This Row],[M4B_h]]))</f>
        <v/>
      </c>
      <c r="N21" s="33"/>
      <c r="O21" s="33" t="str">
        <f>IF(Table18[[#This Row],[M5A]]="","",SUM(Table18[[#This Row],[M5A]]-Table18[[#This Row],[M5B_h]]))</f>
        <v/>
      </c>
      <c r="P21" s="45">
        <f>SUM(Table18[[#This Row],[AWAL]],Table18[[#This Row],[M1B]])</f>
        <v>25</v>
      </c>
      <c r="Q21" s="45">
        <f>SUM(Table18[[#This Row],[M2B]],Table18[[#This Row],[M2B_h]])</f>
        <v>25</v>
      </c>
      <c r="R21" s="45">
        <f>SUM(Table18[[#This Row],[M3B]],Table18[[#This Row],[M3B_h]])</f>
        <v>25</v>
      </c>
      <c r="S21" s="45">
        <f>SUM(Table18[[#This Row],[M4B]],Table18[[#This Row],[M4B_h]])</f>
        <v>25</v>
      </c>
      <c r="T21" s="30"/>
      <c r="U21" s="30"/>
      <c r="V21" s="30"/>
      <c r="W21" s="30"/>
      <c r="X21" s="30"/>
      <c r="Y21" s="30"/>
      <c r="Z21" s="30"/>
    </row>
    <row r="22" spans="1:26">
      <c r="A22" s="30">
        <f ca="1">IF(Table18[[#This Row],[TT]]&lt;1,"",(COUNT(INDIRECT("a"&amp;ROW(Table2[[#Headers],[//]])&amp;":a"&amp;ROW()-1))+1))</f>
        <v>20</v>
      </c>
      <c r="B22" s="9" t="s">
        <v>44</v>
      </c>
      <c r="C22" s="32">
        <v>6</v>
      </c>
      <c r="D22" s="32" t="s">
        <v>43</v>
      </c>
      <c r="E22" s="68">
        <f>IF(Table18[[#This Row],[M5B]]="",Table18[[#This Row],[M5B_h]],SUM(Table18[[#This Row],[M5B_h]],Table18[[#This Row],[M5B]]))</f>
        <v>6</v>
      </c>
      <c r="F22" s="35"/>
      <c r="G22" s="35" t="str">
        <f>IF(Table18[[#This Row],[M1A]]="","",Table18[[#This Row],[M1A]]-Table18[[#This Row],[AWAL]])</f>
        <v/>
      </c>
      <c r="H22" s="35"/>
      <c r="I22" s="33" t="str">
        <f>IF(Table18[[#This Row],[M2A]]="","",SUM(Table18[[#This Row],[M2A]]-Table18[[#This Row],[M2B_h]]))</f>
        <v/>
      </c>
      <c r="K22" s="33" t="str">
        <f>IF(Table18[[#This Row],[M3A]]="","",SUM(Table18[[#This Row],[M3A]]-Table18[[#This Row],[M3B_h]]))</f>
        <v/>
      </c>
      <c r="L22" s="32"/>
      <c r="M22" s="33" t="str">
        <f>IF(Table18[[#This Row],[M4A]]="","",SUM(Table18[[#This Row],[M4A]]-Table18[[#This Row],[M4B_h]]))</f>
        <v/>
      </c>
      <c r="N22" s="33"/>
      <c r="O22" s="33" t="str">
        <f>IF(Table18[[#This Row],[M5A]]="","",SUM(Table18[[#This Row],[M5A]]-Table18[[#This Row],[M5B_h]]))</f>
        <v/>
      </c>
      <c r="P22" s="45">
        <f>SUM(Table18[[#This Row],[AWAL]],Table18[[#This Row],[M1B]])</f>
        <v>6</v>
      </c>
      <c r="Q22" s="45">
        <f>SUM(Table18[[#This Row],[M2B]],Table18[[#This Row],[M2B_h]])</f>
        <v>6</v>
      </c>
      <c r="R22" s="45">
        <f>SUM(Table18[[#This Row],[M3B]],Table18[[#This Row],[M3B_h]])</f>
        <v>6</v>
      </c>
      <c r="S22" s="45">
        <f>SUM(Table18[[#This Row],[M4B]],Table18[[#This Row],[M4B_h]])</f>
        <v>6</v>
      </c>
      <c r="T22" s="30"/>
      <c r="U22" s="30"/>
      <c r="V22" s="30"/>
      <c r="W22" s="30"/>
      <c r="X22" s="30"/>
      <c r="Y22" s="30"/>
      <c r="Z22" s="30"/>
    </row>
    <row r="23" spans="1:26">
      <c r="A23" s="9">
        <f ca="1">IF(Table18[[#This Row],[TT]]&lt;1,"",(COUNT(INDIRECT("a"&amp;ROW(Table2[[#Headers],[//]])&amp;":a"&amp;ROW()-1))+1))</f>
        <v>21</v>
      </c>
      <c r="B23" s="9" t="s">
        <v>3135</v>
      </c>
      <c r="C23" s="32">
        <v>1</v>
      </c>
      <c r="D23" s="32" t="s">
        <v>2703</v>
      </c>
      <c r="E23" s="68">
        <f>IF(Table18[[#This Row],[M5B]]="",Table18[[#This Row],[M5B_h]],SUM(Table18[[#This Row],[M5B_h]],Table18[[#This Row],[M5B]]))</f>
        <v>1</v>
      </c>
      <c r="F23" s="34"/>
      <c r="G23" s="34" t="str">
        <f>IF(Table18[[#This Row],[M1A]]="","",Table18[[#This Row],[M1A]]-Table18[[#This Row],[AWAL]])</f>
        <v/>
      </c>
      <c r="H23" s="34"/>
      <c r="I23" s="32" t="str">
        <f>IF(Table18[[#This Row],[M2A]]="","",SUM(Table18[[#This Row],[M2A]]-Table18[[#This Row],[M2B_h]]))</f>
        <v/>
      </c>
      <c r="K23" s="32" t="str">
        <f>IF(Table18[[#This Row],[M3A]]="","",SUM(Table18[[#This Row],[M3A]]-Table18[[#This Row],[M3B_h]]))</f>
        <v/>
      </c>
      <c r="L23" s="9"/>
      <c r="M23" s="32" t="str">
        <f>IF(Table18[[#This Row],[M4A]]="","",SUM(Table18[[#This Row],[M4A]]-Table18[[#This Row],[M4B_h]]))</f>
        <v/>
      </c>
      <c r="O23" s="32" t="str">
        <f>IF(Table18[[#This Row],[M5A]]="","",SUM(Table18[[#This Row],[M5A]]-Table18[[#This Row],[M5B_h]]))</f>
        <v/>
      </c>
      <c r="P23" s="45">
        <f>SUM(Table18[[#This Row],[AWAL]],Table18[[#This Row],[M1B]])</f>
        <v>1</v>
      </c>
      <c r="Q23" s="45">
        <f>SUM(Table18[[#This Row],[M2B]],Table18[[#This Row],[M2B_h]])</f>
        <v>1</v>
      </c>
      <c r="R23" s="45">
        <f>SUM(Table18[[#This Row],[M3B]],Table18[[#This Row],[M3B_h]])</f>
        <v>1</v>
      </c>
      <c r="S23" s="45">
        <f>SUM(Table18[[#This Row],[M4B]],Table18[[#This Row],[M4B_h]])</f>
        <v>1</v>
      </c>
      <c r="T23" s="30"/>
      <c r="U23" s="30"/>
      <c r="V23" s="30"/>
      <c r="W23" s="30"/>
      <c r="X23" s="30"/>
      <c r="Y23" s="30"/>
      <c r="Z23" s="30"/>
    </row>
    <row r="24" spans="1:26">
      <c r="A24" s="9">
        <f ca="1">IF(Table18[[#This Row],[TT]]&lt;1,"",(COUNT(INDIRECT("a"&amp;ROW(Table2[[#Headers],[//]])&amp;":a"&amp;ROW()-1))+1))</f>
        <v>22</v>
      </c>
      <c r="B24" s="9" t="s">
        <v>3136</v>
      </c>
      <c r="C24" s="32">
        <v>1</v>
      </c>
      <c r="D24" s="32" t="s">
        <v>46</v>
      </c>
      <c r="E24" s="68">
        <f>IF(Table18[[#This Row],[M5B]]="",Table18[[#This Row],[M5B_h]],SUM(Table18[[#This Row],[M5B_h]],Table18[[#This Row],[M5B]]))</f>
        <v>1</v>
      </c>
      <c r="F24" s="34"/>
      <c r="G24" s="34" t="str">
        <f>IF(Table18[[#This Row],[M1A]]="","",Table18[[#This Row],[M1A]]-Table18[[#This Row],[AWAL]])</f>
        <v/>
      </c>
      <c r="H24" s="34"/>
      <c r="I24" s="32" t="str">
        <f>IF(Table18[[#This Row],[M2A]]="","",SUM(Table18[[#This Row],[M2A]]-Table18[[#This Row],[M2B_h]]))</f>
        <v/>
      </c>
      <c r="K24" s="32" t="str">
        <f>IF(Table18[[#This Row],[M3A]]="","",SUM(Table18[[#This Row],[M3A]]-Table18[[#This Row],[M3B_h]]))</f>
        <v/>
      </c>
      <c r="L24" s="9"/>
      <c r="M24" s="32" t="str">
        <f>IF(Table18[[#This Row],[M4A]]="","",SUM(Table18[[#This Row],[M4A]]-Table18[[#This Row],[M4B_h]]))</f>
        <v/>
      </c>
      <c r="O24" s="32" t="str">
        <f>IF(Table18[[#This Row],[M5A]]="","",SUM(Table18[[#This Row],[M5A]]-Table18[[#This Row],[M5B_h]]))</f>
        <v/>
      </c>
      <c r="P24" s="45">
        <f>SUM(Table18[[#This Row],[AWAL]],Table18[[#This Row],[M1B]])</f>
        <v>1</v>
      </c>
      <c r="Q24" s="45">
        <f>SUM(Table18[[#This Row],[M2B]],Table18[[#This Row],[M2B_h]])</f>
        <v>1</v>
      </c>
      <c r="R24" s="45">
        <f>SUM(Table18[[#This Row],[M3B]],Table18[[#This Row],[M3B_h]])</f>
        <v>1</v>
      </c>
      <c r="S24" s="45">
        <f>SUM(Table18[[#This Row],[M4B]],Table18[[#This Row],[M4B_h]])</f>
        <v>1</v>
      </c>
      <c r="T24" s="30"/>
      <c r="U24" s="30"/>
      <c r="V24" s="30"/>
      <c r="W24" s="30"/>
      <c r="X24" s="30"/>
      <c r="Y24" s="30"/>
      <c r="Z24" s="30"/>
    </row>
    <row r="25" spans="1:26">
      <c r="A25" s="9">
        <f ca="1">IF(Table18[[#This Row],[TT]]&lt;1,"",(COUNT(INDIRECT("a"&amp;ROW(Table2[[#Headers],[//]])&amp;":a"&amp;ROW()-1))+1))</f>
        <v>23</v>
      </c>
      <c r="B25" s="9" t="s">
        <v>47</v>
      </c>
      <c r="C25" s="32">
        <v>2</v>
      </c>
      <c r="D25" s="32" t="s">
        <v>2462</v>
      </c>
      <c r="E25" s="68">
        <f>IF(Table18[[#This Row],[M5B]]="",Table18[[#This Row],[M5B_h]],SUM(Table18[[#This Row],[M5B_h]],Table18[[#This Row],[M5B]]))</f>
        <v>2</v>
      </c>
      <c r="F25" s="34"/>
      <c r="G25" s="34" t="str">
        <f>IF(Table18[[#This Row],[M1A]]="","",Table18[[#This Row],[M1A]]-Table18[[#This Row],[AWAL]])</f>
        <v/>
      </c>
      <c r="H25" s="34"/>
      <c r="I25" s="32" t="str">
        <f>IF(Table18[[#This Row],[M2A]]="","",SUM(Table18[[#This Row],[M2A]]-Table18[[#This Row],[M2B_h]]))</f>
        <v/>
      </c>
      <c r="K25" s="32" t="str">
        <f>IF(Table18[[#This Row],[M3A]]="","",SUM(Table18[[#This Row],[M3A]]-Table18[[#This Row],[M3B_h]]))</f>
        <v/>
      </c>
      <c r="L25" s="9"/>
      <c r="M25" s="32" t="str">
        <f>IF(Table18[[#This Row],[M4A]]="","",SUM(Table18[[#This Row],[M4A]]-Table18[[#This Row],[M4B_h]]))</f>
        <v/>
      </c>
      <c r="O25" s="32" t="str">
        <f>IF(Table18[[#This Row],[M5A]]="","",SUM(Table18[[#This Row],[M5A]]-Table18[[#This Row],[M5B_h]]))</f>
        <v/>
      </c>
      <c r="P25" s="45">
        <f>SUM(Table18[[#This Row],[AWAL]],Table18[[#This Row],[M1B]])</f>
        <v>2</v>
      </c>
      <c r="Q25" s="45">
        <f>SUM(Table18[[#This Row],[M2B]],Table18[[#This Row],[M2B_h]])</f>
        <v>2</v>
      </c>
      <c r="R25" s="45">
        <f>SUM(Table18[[#This Row],[M3B]],Table18[[#This Row],[M3B_h]])</f>
        <v>2</v>
      </c>
      <c r="S25" s="45">
        <f>SUM(Table18[[#This Row],[M4B]],Table18[[#This Row],[M4B_h]])</f>
        <v>2</v>
      </c>
      <c r="T25" s="30"/>
      <c r="U25" s="30"/>
      <c r="V25" s="30"/>
      <c r="W25" s="30"/>
      <c r="X25" s="30"/>
      <c r="Y25" s="30"/>
      <c r="Z25" s="30"/>
    </row>
    <row r="26" spans="1:26">
      <c r="A26" s="30">
        <f ca="1">IF(Table18[[#This Row],[TT]]&lt;1,"",(COUNT(INDIRECT("a"&amp;ROW(Table2[[#Headers],[//]])&amp;":a"&amp;ROW()-1))+1))</f>
        <v>24</v>
      </c>
      <c r="B26" s="9" t="s">
        <v>4679</v>
      </c>
      <c r="D26" s="32">
        <v>100</v>
      </c>
      <c r="E26" s="68">
        <f>IF(Table18[[#This Row],[M5B]]="",Table18[[#This Row],[M5B_h]],SUM(Table18[[#This Row],[M5B_h]],Table18[[#This Row],[M5B]]))</f>
        <v>1</v>
      </c>
      <c r="F26" s="35">
        <v>1</v>
      </c>
      <c r="G26" s="35">
        <f>IF(Table18[[#This Row],[M1A]]="","",Table18[[#This Row],[M1A]]-Table18[[#This Row],[AWAL]])</f>
        <v>1</v>
      </c>
      <c r="H26" s="35"/>
      <c r="I26" s="33" t="str">
        <f>IF(Table18[[#This Row],[M2A]]="","",SUM(Table18[[#This Row],[M2A]]-Table18[[#This Row],[M2B_h]]))</f>
        <v/>
      </c>
      <c r="K26" s="33" t="str">
        <f>IF(Table18[[#This Row],[M3A]]="","",SUM(Table18[[#This Row],[M3A]]-Table18[[#This Row],[M3B_h]]))</f>
        <v/>
      </c>
      <c r="M26" s="33" t="str">
        <f>IF(Table18[[#This Row],[M4A]]="","",SUM(Table18[[#This Row],[M4A]]-Table18[[#This Row],[M4B_h]]))</f>
        <v/>
      </c>
      <c r="N26" s="33"/>
      <c r="O26" s="33" t="str">
        <f>IF(Table18[[#This Row],[M5A]]="","",SUM(Table18[[#This Row],[M5A]]-Table18[[#This Row],[M5B_h]]))</f>
        <v/>
      </c>
      <c r="P26" s="45">
        <f>SUM(Table18[[#This Row],[AWAL]],Table18[[#This Row],[M1B]])</f>
        <v>1</v>
      </c>
      <c r="Q26" s="45">
        <f>SUM(Table18[[#This Row],[M2B]],Table18[[#This Row],[M2B_h]])</f>
        <v>1</v>
      </c>
      <c r="R26" s="45">
        <f>SUM(Table18[[#This Row],[M3B]],Table18[[#This Row],[M3B_h]])</f>
        <v>1</v>
      </c>
      <c r="S26" s="45">
        <f>SUM(Table18[[#This Row],[M4B]],Table18[[#This Row],[M4B_h]])</f>
        <v>1</v>
      </c>
      <c r="T26" s="30"/>
      <c r="U26" s="30"/>
      <c r="V26" s="30"/>
      <c r="W26" s="30"/>
      <c r="X26" s="30"/>
      <c r="Y26" s="30"/>
      <c r="Z26" s="30"/>
    </row>
    <row r="27" spans="1:26">
      <c r="A27" s="9">
        <f ca="1">IF(Table18[[#This Row],[TT]]&lt;1,"",(COUNT(INDIRECT("a"&amp;ROW(Table2[[#Headers],[//]])&amp;":a"&amp;ROW()-1))+1))</f>
        <v>25</v>
      </c>
      <c r="B27" s="9" t="s">
        <v>3314</v>
      </c>
      <c r="C27" s="32">
        <v>1</v>
      </c>
      <c r="D27" s="32" t="s">
        <v>2465</v>
      </c>
      <c r="E27" s="68">
        <f>IF(Table18[[#This Row],[M5B]]="",Table18[[#This Row],[M5B_h]],SUM(Table18[[#This Row],[M5B_h]],Table18[[#This Row],[M5B]]))</f>
        <v>1</v>
      </c>
      <c r="F27" s="34"/>
      <c r="G27" s="34" t="str">
        <f>IF(Table18[[#This Row],[M1A]]="","",Table18[[#This Row],[M1A]]-Table18[[#This Row],[AWAL]])</f>
        <v/>
      </c>
      <c r="H27" s="34"/>
      <c r="I27" s="32" t="str">
        <f>IF(Table18[[#This Row],[M2A]]="","",SUM(Table18[[#This Row],[M2A]]-Table18[[#This Row],[M2B_h]]))</f>
        <v/>
      </c>
      <c r="K27" s="32" t="str">
        <f>IF(Table18[[#This Row],[M3A]]="","",SUM(Table18[[#This Row],[M3A]]-Table18[[#This Row],[M3B_h]]))</f>
        <v/>
      </c>
      <c r="L27" s="9"/>
      <c r="M27" s="32" t="str">
        <f>IF(Table18[[#This Row],[M4A]]="","",SUM(Table18[[#This Row],[M4A]]-Table18[[#This Row],[M4B_h]]))</f>
        <v/>
      </c>
      <c r="O27" s="32" t="str">
        <f>IF(Table18[[#This Row],[M5A]]="","",SUM(Table18[[#This Row],[M5A]]-Table18[[#This Row],[M5B_h]]))</f>
        <v/>
      </c>
      <c r="P27" s="45">
        <f>SUM(Table18[[#This Row],[AWAL]],Table18[[#This Row],[M1B]])</f>
        <v>1</v>
      </c>
      <c r="Q27" s="45">
        <f>SUM(Table18[[#This Row],[M2B]],Table18[[#This Row],[M2B_h]])</f>
        <v>1</v>
      </c>
      <c r="R27" s="45">
        <f>SUM(Table18[[#This Row],[M3B]],Table18[[#This Row],[M3B_h]])</f>
        <v>1</v>
      </c>
      <c r="S27" s="45">
        <f>SUM(Table18[[#This Row],[M4B]],Table18[[#This Row],[M4B_h]])</f>
        <v>1</v>
      </c>
      <c r="T27" s="30"/>
      <c r="U27" s="30"/>
      <c r="V27" s="30"/>
      <c r="W27" s="30"/>
      <c r="X27" s="30"/>
      <c r="Y27" s="30"/>
      <c r="Z27" s="30"/>
    </row>
    <row r="28" spans="1:26">
      <c r="A28" s="30">
        <f ca="1">IF(Table18[[#This Row],[TT]]&lt;1,"",(COUNT(INDIRECT("a"&amp;ROW(Table2[[#Headers],[//]])&amp;":a"&amp;ROW()-1))+1))</f>
        <v>26</v>
      </c>
      <c r="B28" s="9" t="s">
        <v>49</v>
      </c>
      <c r="C28" s="32">
        <v>6</v>
      </c>
      <c r="D28" s="32" t="s">
        <v>50</v>
      </c>
      <c r="E28" s="68">
        <f>IF(Table18[[#This Row],[M5B]]="",Table18[[#This Row],[M5B_h]],SUM(Table18[[#This Row],[M5B_h]],Table18[[#This Row],[M5B]]))</f>
        <v>6</v>
      </c>
      <c r="F28" s="35"/>
      <c r="G28" s="35" t="str">
        <f>IF(Table18[[#This Row],[M1A]]="","",Table18[[#This Row],[M1A]]-Table18[[#This Row],[AWAL]])</f>
        <v/>
      </c>
      <c r="H28" s="35"/>
      <c r="I28" s="33" t="str">
        <f>IF(Table18[[#This Row],[M2A]]="","",SUM(Table18[[#This Row],[M2A]]-Table18[[#This Row],[M2B_h]]))</f>
        <v/>
      </c>
      <c r="K28" s="33" t="str">
        <f>IF(Table18[[#This Row],[M3A]]="","",SUM(Table18[[#This Row],[M3A]]-Table18[[#This Row],[M3B_h]]))</f>
        <v/>
      </c>
      <c r="L28" s="32"/>
      <c r="M28" s="33" t="str">
        <f>IF(Table18[[#This Row],[M4A]]="","",SUM(Table18[[#This Row],[M4A]]-Table18[[#This Row],[M4B_h]]))</f>
        <v/>
      </c>
      <c r="N28" s="33"/>
      <c r="O28" s="33" t="str">
        <f>IF(Table18[[#This Row],[M5A]]="","",SUM(Table18[[#This Row],[M5A]]-Table18[[#This Row],[M5B_h]]))</f>
        <v/>
      </c>
      <c r="P28" s="45">
        <f>SUM(Table18[[#This Row],[AWAL]],Table18[[#This Row],[M1B]])</f>
        <v>6</v>
      </c>
      <c r="Q28" s="45">
        <f>SUM(Table18[[#This Row],[M2B]],Table18[[#This Row],[M2B_h]])</f>
        <v>6</v>
      </c>
      <c r="R28" s="45">
        <f>SUM(Table18[[#This Row],[M3B]],Table18[[#This Row],[M3B_h]])</f>
        <v>6</v>
      </c>
      <c r="S28" s="45">
        <f>SUM(Table18[[#This Row],[M4B]],Table18[[#This Row],[M4B_h]])</f>
        <v>6</v>
      </c>
      <c r="T28" s="30"/>
      <c r="U28" s="30"/>
      <c r="V28" s="30"/>
      <c r="W28" s="30"/>
      <c r="X28" s="30"/>
      <c r="Y28" s="30"/>
      <c r="Z28" s="30"/>
    </row>
    <row r="29" spans="1:26">
      <c r="A29" s="9">
        <f ca="1">IF(Table18[[#This Row],[TT]]&lt;1,"",(COUNT(INDIRECT("a"&amp;ROW(Table2[[#Headers],[//]])&amp;":a"&amp;ROW()-1))+1))</f>
        <v>27</v>
      </c>
      <c r="B29" s="9" t="s">
        <v>4271</v>
      </c>
      <c r="C29" s="32">
        <v>1</v>
      </c>
      <c r="D29" s="32" t="s">
        <v>2452</v>
      </c>
      <c r="E29" s="68">
        <f>IF(Table18[[#This Row],[M5B]]="",Table18[[#This Row],[M5B_h]],SUM(Table18[[#This Row],[M5B_h]],Table18[[#This Row],[M5B]]))</f>
        <v>1</v>
      </c>
      <c r="F29" s="34"/>
      <c r="G29" s="34" t="str">
        <f>IF(Table18[[#This Row],[M1A]]="","",Table18[[#This Row],[M1A]]-Table18[[#This Row],[AWAL]])</f>
        <v/>
      </c>
      <c r="H29" s="34"/>
      <c r="I29" s="32" t="str">
        <f>IF(Table18[[#This Row],[M2A]]="","",SUM(Table18[[#This Row],[M2A]]-Table18[[#This Row],[M2B_h]]))</f>
        <v/>
      </c>
      <c r="K29" s="32" t="str">
        <f>IF(Table18[[#This Row],[M3A]]="","",SUM(Table18[[#This Row],[M3A]]-Table18[[#This Row],[M3B_h]]))</f>
        <v/>
      </c>
      <c r="L29" s="9"/>
      <c r="M29" s="32" t="str">
        <f>IF(Table18[[#This Row],[M4A]]="","",SUM(Table18[[#This Row],[M4A]]-Table18[[#This Row],[M4B_h]]))</f>
        <v/>
      </c>
      <c r="O29" s="32" t="str">
        <f>IF(Table18[[#This Row],[M5A]]="","",SUM(Table18[[#This Row],[M5A]]-Table18[[#This Row],[M5B_h]]))</f>
        <v/>
      </c>
      <c r="P29" s="45">
        <f>SUM(Table18[[#This Row],[AWAL]],Table18[[#This Row],[M1B]])</f>
        <v>1</v>
      </c>
      <c r="Q29" s="45">
        <f>SUM(Table18[[#This Row],[M2B]],Table18[[#This Row],[M2B_h]])</f>
        <v>1</v>
      </c>
      <c r="R29" s="45">
        <f>SUM(Table18[[#This Row],[M3B]],Table18[[#This Row],[M3B_h]])</f>
        <v>1</v>
      </c>
      <c r="S29" s="45">
        <f>SUM(Table18[[#This Row],[M4B]],Table18[[#This Row],[M4B_h]])</f>
        <v>1</v>
      </c>
      <c r="T29" s="30"/>
      <c r="U29" s="30"/>
      <c r="V29" s="30"/>
      <c r="W29" s="30"/>
      <c r="X29" s="30"/>
      <c r="Y29" s="30"/>
      <c r="Z29" s="30"/>
    </row>
    <row r="30" spans="1:26">
      <c r="A30" s="9">
        <f ca="1">IF(Table18[[#This Row],[TT]]&lt;1,"",(COUNT(INDIRECT("a"&amp;ROW(Table2[[#Headers],[//]])&amp;":a"&amp;ROW()-1))+1))</f>
        <v>28</v>
      </c>
      <c r="B30" s="9" t="s">
        <v>4480</v>
      </c>
      <c r="C30" s="32">
        <v>4</v>
      </c>
      <c r="D30" s="32" t="s">
        <v>32</v>
      </c>
      <c r="E30" s="68">
        <f>IF(Table18[[#This Row],[M5B]]="",Table18[[#This Row],[M5B_h]],SUM(Table18[[#This Row],[M5B_h]],Table18[[#This Row],[M5B]]))</f>
        <v>1</v>
      </c>
      <c r="F30" s="34">
        <v>3</v>
      </c>
      <c r="G30" s="34">
        <f>IF(Table18[[#This Row],[M1A]]="","",Table18[[#This Row],[M1A]]-Table18[[#This Row],[AWAL]])</f>
        <v>-1</v>
      </c>
      <c r="H30" s="34">
        <v>1</v>
      </c>
      <c r="I30" s="32">
        <f>IF(Table18[[#This Row],[M2A]]="","",SUM(Table18[[#This Row],[M2A]]-Table18[[#This Row],[M2B_h]]))</f>
        <v>-2</v>
      </c>
      <c r="K30" s="32" t="str">
        <f>IF(Table18[[#This Row],[M3A]]="","",SUM(Table18[[#This Row],[M3A]]-Table18[[#This Row],[M3B_h]]))</f>
        <v/>
      </c>
      <c r="L30" s="9"/>
      <c r="M30" s="32" t="str">
        <f>IF(Table18[[#This Row],[M4A]]="","",SUM(Table18[[#This Row],[M4A]]-Table18[[#This Row],[M4B_h]]))</f>
        <v/>
      </c>
      <c r="O30" s="32" t="str">
        <f>IF(Table18[[#This Row],[M5A]]="","",SUM(Table18[[#This Row],[M5A]]-Table18[[#This Row],[M5B_h]]))</f>
        <v/>
      </c>
      <c r="P30" s="45">
        <f>SUM(Table18[[#This Row],[AWAL]],Table18[[#This Row],[M1B]])</f>
        <v>3</v>
      </c>
      <c r="Q30" s="45">
        <f>SUM(Table18[[#This Row],[M2B]],Table18[[#This Row],[M2B_h]])</f>
        <v>1</v>
      </c>
      <c r="R30" s="45">
        <f>SUM(Table18[[#This Row],[M3B]],Table18[[#This Row],[M3B_h]])</f>
        <v>1</v>
      </c>
      <c r="S30" s="45">
        <f>SUM(Table18[[#This Row],[M4B]],Table18[[#This Row],[M4B_h]])</f>
        <v>1</v>
      </c>
      <c r="T30" s="30"/>
      <c r="U30" s="30"/>
      <c r="V30" s="30"/>
      <c r="W30" s="30"/>
      <c r="X30" s="30"/>
      <c r="Y30" s="30"/>
      <c r="Z30" s="30"/>
    </row>
    <row r="31" spans="1:26">
      <c r="A31" s="30">
        <f ca="1">IF(Table18[[#This Row],[TT]]&lt;1,"",(COUNT(INDIRECT("a"&amp;ROW(Table2[[#Headers],[//]])&amp;":a"&amp;ROW()-1))+1))</f>
        <v>29</v>
      </c>
      <c r="B31" s="9" t="s">
        <v>4647</v>
      </c>
      <c r="C31" s="32">
        <v>5</v>
      </c>
      <c r="D31" s="32" t="s">
        <v>2563</v>
      </c>
      <c r="E31" s="68">
        <f>IF(Table18[[#This Row],[M5B]]="",Table18[[#This Row],[M5B_h]],SUM(Table18[[#This Row],[M5B_h]],Table18[[#This Row],[M5B]]))</f>
        <v>3</v>
      </c>
      <c r="F31" s="35"/>
      <c r="G31" s="35" t="str">
        <f>IF(Table18[[#This Row],[M1A]]="","",Table18[[#This Row],[M1A]]-Table18[[#This Row],[AWAL]])</f>
        <v/>
      </c>
      <c r="H31" s="35">
        <v>3</v>
      </c>
      <c r="I31" s="33">
        <f>IF(Table18[[#This Row],[M2A]]="","",SUM(Table18[[#This Row],[M2A]]-Table18[[#This Row],[M2B_h]]))</f>
        <v>-2</v>
      </c>
      <c r="K31" s="33" t="str">
        <f>IF(Table18[[#This Row],[M3A]]="","",SUM(Table18[[#This Row],[M3A]]-Table18[[#This Row],[M3B_h]]))</f>
        <v/>
      </c>
      <c r="L31" s="32"/>
      <c r="M31" s="33" t="str">
        <f>IF(Table18[[#This Row],[M4A]]="","",SUM(Table18[[#This Row],[M4A]]-Table18[[#This Row],[M4B_h]]))</f>
        <v/>
      </c>
      <c r="N31" s="33"/>
      <c r="O31" s="33" t="str">
        <f>IF(Table18[[#This Row],[M5A]]="","",SUM(Table18[[#This Row],[M5A]]-Table18[[#This Row],[M5B_h]]))</f>
        <v/>
      </c>
      <c r="P31" s="45">
        <f>SUM(Table18[[#This Row],[AWAL]],Table18[[#This Row],[M1B]])</f>
        <v>5</v>
      </c>
      <c r="Q31" s="45">
        <f>SUM(Table18[[#This Row],[M2B]],Table18[[#This Row],[M2B_h]])</f>
        <v>3</v>
      </c>
      <c r="R31" s="45">
        <f>SUM(Table18[[#This Row],[M3B]],Table18[[#This Row],[M3B_h]])</f>
        <v>3</v>
      </c>
      <c r="S31" s="45">
        <f>SUM(Table18[[#This Row],[M4B]],Table18[[#This Row],[M4B_h]])</f>
        <v>3</v>
      </c>
      <c r="T31" s="30"/>
      <c r="U31" s="30"/>
      <c r="V31" s="30"/>
      <c r="W31" s="30"/>
      <c r="X31" s="30"/>
      <c r="Y31" s="30"/>
      <c r="Z31" s="30"/>
    </row>
    <row r="32" spans="1:26">
      <c r="A32" s="30">
        <f ca="1">IF(Table18[[#This Row],[TT]]&lt;1,"",(COUNT(INDIRECT("a"&amp;ROW(Table2[[#Headers],[//]])&amp;":a"&amp;ROW()-1))+1))</f>
        <v>30</v>
      </c>
      <c r="B32" s="9" t="s">
        <v>62</v>
      </c>
      <c r="C32" s="32">
        <v>139</v>
      </c>
      <c r="D32" s="32" t="s">
        <v>34</v>
      </c>
      <c r="E32" s="68">
        <f>IF(Table18[[#This Row],[M5B]]="",Table18[[#This Row],[M5B_h]],SUM(Table18[[#This Row],[M5B_h]],Table18[[#This Row],[M5B]]))</f>
        <v>139</v>
      </c>
      <c r="F32" s="34"/>
      <c r="G32" s="35" t="str">
        <f>IF(Table18[[#This Row],[M1A]]="","",Table18[[#This Row],[M1A]]-Table18[[#This Row],[AWAL]])</f>
        <v/>
      </c>
      <c r="H32" s="34"/>
      <c r="I32" s="32" t="str">
        <f>IF(Table18[[#This Row],[M2A]]="","",SUM(Table18[[#This Row],[M2A]]-Table18[[#This Row],[M2B_h]]))</f>
        <v/>
      </c>
      <c r="K32" s="33" t="str">
        <f>IF(Table18[[#This Row],[M3A]]="","",SUM(Table18[[#This Row],[M3A]]-Table18[[#This Row],[M3B_h]]))</f>
        <v/>
      </c>
      <c r="L32" s="9"/>
      <c r="M32" s="33" t="str">
        <f>IF(Table18[[#This Row],[M4A]]="","",SUM(Table18[[#This Row],[M4A]]-Table18[[#This Row],[M4B_h]]))</f>
        <v/>
      </c>
      <c r="N32" s="33"/>
      <c r="O32" s="33" t="str">
        <f>IF(Table18[[#This Row],[M5A]]="","",SUM(Table18[[#This Row],[M5A]]-Table18[[#This Row],[M5B_h]]))</f>
        <v/>
      </c>
      <c r="P32" s="45">
        <f>SUM(Table18[[#This Row],[AWAL]],Table18[[#This Row],[M1B]])</f>
        <v>139</v>
      </c>
      <c r="Q32" s="45">
        <f>SUM(Table18[[#This Row],[M2B]],Table18[[#This Row],[M2B_h]])</f>
        <v>139</v>
      </c>
      <c r="R32" s="45">
        <f>SUM(Table18[[#This Row],[M3B]],Table18[[#This Row],[M3B_h]])</f>
        <v>139</v>
      </c>
      <c r="S32" s="45">
        <f>SUM(Table18[[#This Row],[M4B]],Table18[[#This Row],[M4B_h]])</f>
        <v>139</v>
      </c>
      <c r="T32" s="30"/>
      <c r="U32" s="30"/>
      <c r="V32" s="30"/>
      <c r="W32" s="30"/>
      <c r="X32" s="30"/>
      <c r="Y32" s="30"/>
      <c r="Z32" s="30"/>
    </row>
    <row r="33" spans="1:26">
      <c r="A33" s="30">
        <f ca="1">IF(Table18[[#This Row],[TT]]&lt;1,"",(COUNT(INDIRECT("a"&amp;ROW(Table2[[#Headers],[//]])&amp;":a"&amp;ROW()-1))+1))</f>
        <v>31</v>
      </c>
      <c r="B33" s="9" t="s">
        <v>2417</v>
      </c>
      <c r="C33" s="32">
        <v>3</v>
      </c>
      <c r="D33" s="32" t="s">
        <v>63</v>
      </c>
      <c r="E33" s="68">
        <f>IF(Table18[[#This Row],[M5B]]="",Table18[[#This Row],[M5B_h]],SUM(Table18[[#This Row],[M5B_h]],Table18[[#This Row],[M5B]]))</f>
        <v>3</v>
      </c>
      <c r="F33" s="35"/>
      <c r="G33" s="35" t="str">
        <f>IF(Table18[[#This Row],[M1A]]="","",Table18[[#This Row],[M1A]]-Table18[[#This Row],[AWAL]])</f>
        <v/>
      </c>
      <c r="H33" s="35"/>
      <c r="I33" s="33" t="str">
        <f>IF(Table18[[#This Row],[M2A]]="","",SUM(Table18[[#This Row],[M2A]]-Table18[[#This Row],[M2B_h]]))</f>
        <v/>
      </c>
      <c r="K33" s="33" t="str">
        <f>IF(Table18[[#This Row],[M3A]]="","",SUM(Table18[[#This Row],[M3A]]-Table18[[#This Row],[M3B_h]]))</f>
        <v/>
      </c>
      <c r="L33" s="32"/>
      <c r="M33" s="33" t="str">
        <f>IF(Table18[[#This Row],[M4A]]="","",SUM(Table18[[#This Row],[M4A]]-Table18[[#This Row],[M4B_h]]))</f>
        <v/>
      </c>
      <c r="N33" s="33"/>
      <c r="O33" s="33" t="str">
        <f>IF(Table18[[#This Row],[M5A]]="","",SUM(Table18[[#This Row],[M5A]]-Table18[[#This Row],[M5B_h]]))</f>
        <v/>
      </c>
      <c r="P33" s="45">
        <f>SUM(Table18[[#This Row],[AWAL]],Table18[[#This Row],[M1B]])</f>
        <v>3</v>
      </c>
      <c r="Q33" s="45">
        <f>SUM(Table18[[#This Row],[M2B]],Table18[[#This Row],[M2B_h]])</f>
        <v>3</v>
      </c>
      <c r="R33" s="45">
        <f>SUM(Table18[[#This Row],[M3B]],Table18[[#This Row],[M3B_h]])</f>
        <v>3</v>
      </c>
      <c r="S33" s="45">
        <f>SUM(Table18[[#This Row],[M4B]],Table18[[#This Row],[M4B_h]])</f>
        <v>3</v>
      </c>
      <c r="T33" s="30"/>
      <c r="U33" s="30"/>
      <c r="V33" s="30"/>
      <c r="W33" s="30"/>
      <c r="X33" s="30"/>
      <c r="Y33" s="30"/>
      <c r="Z33" s="30"/>
    </row>
    <row r="34" spans="1:26">
      <c r="A34" s="30">
        <f ca="1">IF(Table18[[#This Row],[TT]]&lt;1,"",(COUNT(INDIRECT("a"&amp;ROW(Table2[[#Headers],[//]])&amp;":a"&amp;ROW()-1))+1))</f>
        <v>32</v>
      </c>
      <c r="B34" s="9" t="s">
        <v>4313</v>
      </c>
      <c r="C34" s="32">
        <v>3</v>
      </c>
      <c r="D34" s="32">
        <v>500</v>
      </c>
      <c r="E34" s="68">
        <f>IF(Table18[[#This Row],[M5B]]="",Table18[[#This Row],[M5B_h]],SUM(Table18[[#This Row],[M5B_h]],Table18[[#This Row],[M5B]]))</f>
        <v>1</v>
      </c>
      <c r="F34" s="34"/>
      <c r="G34" s="35" t="str">
        <f>IF(Table18[[#This Row],[M1A]]="","",Table18[[#This Row],[M1A]]-Table18[[#This Row],[AWAL]])</f>
        <v/>
      </c>
      <c r="H34" s="34">
        <v>1</v>
      </c>
      <c r="I34" s="32">
        <f>IF(Table18[[#This Row],[M2A]]="","",SUM(Table18[[#This Row],[M2A]]-Table18[[#This Row],[M2B_h]]))</f>
        <v>-2</v>
      </c>
      <c r="K34" s="33" t="str">
        <f>IF(Table18[[#This Row],[M3A]]="","",SUM(Table18[[#This Row],[M3A]]-Table18[[#This Row],[M3B_h]]))</f>
        <v/>
      </c>
      <c r="L34" s="9"/>
      <c r="M34" s="33" t="str">
        <f>IF(Table18[[#This Row],[M4A]]="","",SUM(Table18[[#This Row],[M4A]]-Table18[[#This Row],[M4B_h]]))</f>
        <v/>
      </c>
      <c r="N34" s="33"/>
      <c r="O34" s="33" t="str">
        <f>IF(Table18[[#This Row],[M5A]]="","",SUM(Table18[[#This Row],[M5A]]-Table18[[#This Row],[M5B_h]]))</f>
        <v/>
      </c>
      <c r="P34" s="45">
        <f>SUM(Table18[[#This Row],[AWAL]],Table18[[#This Row],[M1B]])</f>
        <v>3</v>
      </c>
      <c r="Q34" s="45">
        <f>SUM(Table18[[#This Row],[M2B]],Table18[[#This Row],[M2B_h]])</f>
        <v>1</v>
      </c>
      <c r="R34" s="45">
        <f>SUM(Table18[[#This Row],[M3B]],Table18[[#This Row],[M3B_h]])</f>
        <v>1</v>
      </c>
      <c r="S34" s="45">
        <f>SUM(Table18[[#This Row],[M4B]],Table18[[#This Row],[M4B_h]])</f>
        <v>1</v>
      </c>
      <c r="T34" s="30"/>
      <c r="U34" s="30"/>
      <c r="V34" s="30"/>
      <c r="W34" s="30"/>
      <c r="X34" s="30"/>
      <c r="Y34" s="30"/>
      <c r="Z34" s="30"/>
    </row>
    <row r="35" spans="1:26">
      <c r="A35" s="9">
        <f ca="1">IF(Table18[[#This Row],[TT]]&lt;1,"",(COUNT(INDIRECT("a"&amp;ROW(Table2[[#Headers],[//]])&amp;":a"&amp;ROW()-1))+1))</f>
        <v>33</v>
      </c>
      <c r="B35" s="9" t="s">
        <v>4484</v>
      </c>
      <c r="C35" s="32">
        <v>2</v>
      </c>
      <c r="D35" s="32" t="s">
        <v>67</v>
      </c>
      <c r="E35" s="68">
        <f>IF(Table18[[#This Row],[M5B]]="",Table18[[#This Row],[M5B_h]],SUM(Table18[[#This Row],[M5B_h]],Table18[[#This Row],[M5B]]))</f>
        <v>2</v>
      </c>
      <c r="F35" s="34"/>
      <c r="G35" s="34" t="str">
        <f>IF(Table18[[#This Row],[M1A]]="","",Table18[[#This Row],[M1A]]-Table18[[#This Row],[AWAL]])</f>
        <v/>
      </c>
      <c r="H35" s="34"/>
      <c r="I35" s="32" t="str">
        <f>IF(Table18[[#This Row],[M2A]]="","",SUM(Table18[[#This Row],[M2A]]-Table18[[#This Row],[M2B_h]]))</f>
        <v/>
      </c>
      <c r="K35" s="32" t="str">
        <f>IF(Table18[[#This Row],[M3A]]="","",SUM(Table18[[#This Row],[M3A]]-Table18[[#This Row],[M3B_h]]))</f>
        <v/>
      </c>
      <c r="L35" s="9"/>
      <c r="M35" s="32" t="str">
        <f>IF(Table18[[#This Row],[M4A]]="","",SUM(Table18[[#This Row],[M4A]]-Table18[[#This Row],[M4B_h]]))</f>
        <v/>
      </c>
      <c r="O35" s="32" t="str">
        <f>IF(Table18[[#This Row],[M5A]]="","",SUM(Table18[[#This Row],[M5A]]-Table18[[#This Row],[M5B_h]]))</f>
        <v/>
      </c>
      <c r="P35" s="45">
        <f>SUM(Table18[[#This Row],[AWAL]],Table18[[#This Row],[M1B]])</f>
        <v>2</v>
      </c>
      <c r="Q35" s="45">
        <f>SUM(Table18[[#This Row],[M2B]],Table18[[#This Row],[M2B_h]])</f>
        <v>2</v>
      </c>
      <c r="R35" s="45">
        <f>SUM(Table18[[#This Row],[M3B]],Table18[[#This Row],[M3B_h]])</f>
        <v>2</v>
      </c>
      <c r="S35" s="45">
        <f>SUM(Table18[[#This Row],[M4B]],Table18[[#This Row],[M4B_h]])</f>
        <v>2</v>
      </c>
      <c r="T35" s="30"/>
      <c r="U35" s="30"/>
      <c r="V35" s="30"/>
      <c r="W35" s="30"/>
      <c r="X35" s="30"/>
      <c r="Y35" s="30"/>
      <c r="Z35" s="30"/>
    </row>
    <row r="36" spans="1:26">
      <c r="A36" s="30">
        <f ca="1">IF(Table18[[#This Row],[TT]]&lt;1,"",(COUNT(INDIRECT("a"&amp;ROW(Table2[[#Headers],[//]])&amp;":a"&amp;ROW()-1))+1))</f>
        <v>34</v>
      </c>
      <c r="B36" s="9" t="s">
        <v>4713</v>
      </c>
      <c r="D36" s="32">
        <v>24</v>
      </c>
      <c r="E36" s="68">
        <f>IF(Table18[[#This Row],[M5B]]="",Table18[[#This Row],[M5B_h]],SUM(Table18[[#This Row],[M5B_h]],Table18[[#This Row],[M5B]]))</f>
        <v>5</v>
      </c>
      <c r="F36" s="35"/>
      <c r="G36" s="35" t="str">
        <f>IF(Table18[[#This Row],[M1A]]="","",Table18[[#This Row],[M1A]]-Table18[[#This Row],[AWAL]])</f>
        <v/>
      </c>
      <c r="H36" s="35">
        <v>5</v>
      </c>
      <c r="I36" s="32">
        <f>IF(Table18[[#This Row],[M2A]]="","",SUM(Table18[[#This Row],[M2A]]-Table18[[#This Row],[M2B_h]]))</f>
        <v>5</v>
      </c>
      <c r="K36" s="33" t="str">
        <f>IF(Table18[[#This Row],[M3A]]="","",SUM(Table18[[#This Row],[M3A]]-Table18[[#This Row],[M3B_h]]))</f>
        <v/>
      </c>
      <c r="L36" s="32"/>
      <c r="M36" s="33" t="str">
        <f>IF(Table18[[#This Row],[M4A]]="","",SUM(Table18[[#This Row],[M4A]]-Table18[[#This Row],[M4B_h]]))</f>
        <v/>
      </c>
      <c r="N36" s="33"/>
      <c r="O36" s="33" t="str">
        <f>IF(Table18[[#This Row],[M5A]]="","",SUM(Table18[[#This Row],[M5A]]-Table18[[#This Row],[M5B_h]]))</f>
        <v/>
      </c>
      <c r="P36" s="45">
        <f>SUM(Table18[[#This Row],[AWAL]],Table18[[#This Row],[M1B]])</f>
        <v>0</v>
      </c>
      <c r="Q36" s="45">
        <f>SUM(Table18[[#This Row],[M2B]],Table18[[#This Row],[M2B_h]])</f>
        <v>5</v>
      </c>
      <c r="R36" s="45">
        <f>SUM(Table18[[#This Row],[M3B]],Table18[[#This Row],[M3B_h]])</f>
        <v>5</v>
      </c>
      <c r="S36" s="45">
        <f>SUM(Table18[[#This Row],[M4B]],Table18[[#This Row],[M4B_h]])</f>
        <v>5</v>
      </c>
      <c r="T36" s="30"/>
      <c r="U36" s="30"/>
      <c r="V36" s="30"/>
      <c r="W36" s="30"/>
      <c r="X36" s="30"/>
      <c r="Y36" s="30"/>
      <c r="Z36" s="30"/>
    </row>
    <row r="37" spans="1:26">
      <c r="A37" s="30">
        <f ca="1">IF(Table18[[#This Row],[TT]]&lt;1,"",(COUNT(INDIRECT("a"&amp;ROW(Table2[[#Headers],[//]])&amp;":a"&amp;ROW()-1))+1))</f>
        <v>35</v>
      </c>
      <c r="B37" s="9" t="s">
        <v>4714</v>
      </c>
      <c r="D37" s="32">
        <v>24</v>
      </c>
      <c r="E37" s="68">
        <f>IF(Table18[[#This Row],[M5B]]="",Table18[[#This Row],[M5B_h]],SUM(Table18[[#This Row],[M5B_h]],Table18[[#This Row],[M5B]]))</f>
        <v>1</v>
      </c>
      <c r="F37" s="35"/>
      <c r="G37" s="35" t="str">
        <f>IF(Table18[[#This Row],[M1A]]="","",Table18[[#This Row],[M1A]]-Table18[[#This Row],[AWAL]])</f>
        <v/>
      </c>
      <c r="H37" s="35">
        <v>1</v>
      </c>
      <c r="I37" s="32">
        <f>IF(Table18[[#This Row],[M2A]]="","",SUM(Table18[[#This Row],[M2A]]-Table18[[#This Row],[M2B_h]]))</f>
        <v>1</v>
      </c>
      <c r="K37" s="33" t="str">
        <f>IF(Table18[[#This Row],[M3A]]="","",SUM(Table18[[#This Row],[M3A]]-Table18[[#This Row],[M3B_h]]))</f>
        <v/>
      </c>
      <c r="L37" s="32"/>
      <c r="M37" s="33" t="str">
        <f>IF(Table18[[#This Row],[M4A]]="","",SUM(Table18[[#This Row],[M4A]]-Table18[[#This Row],[M4B_h]]))</f>
        <v/>
      </c>
      <c r="N37" s="33"/>
      <c r="O37" s="33" t="str">
        <f>IF(Table18[[#This Row],[M5A]]="","",SUM(Table18[[#This Row],[M5A]]-Table18[[#This Row],[M5B_h]]))</f>
        <v/>
      </c>
      <c r="P37" s="45">
        <f>SUM(Table18[[#This Row],[AWAL]],Table18[[#This Row],[M1B]])</f>
        <v>0</v>
      </c>
      <c r="Q37" s="45">
        <f>SUM(Table18[[#This Row],[M2B]],Table18[[#This Row],[M2B_h]])</f>
        <v>1</v>
      </c>
      <c r="R37" s="45">
        <f>SUM(Table18[[#This Row],[M3B]],Table18[[#This Row],[M3B_h]])</f>
        <v>1</v>
      </c>
      <c r="S37" s="45">
        <f>SUM(Table18[[#This Row],[M4B]],Table18[[#This Row],[M4B_h]])</f>
        <v>1</v>
      </c>
      <c r="T37" s="30"/>
      <c r="U37" s="30"/>
      <c r="V37" s="30"/>
      <c r="W37" s="30"/>
      <c r="X37" s="30"/>
      <c r="Y37" s="30"/>
      <c r="Z37" s="30"/>
    </row>
    <row r="38" spans="1:26">
      <c r="A38" s="30">
        <f ca="1">IF(Table18[[#This Row],[TT]]&lt;1,"",(COUNT(INDIRECT("a"&amp;ROW(Table2[[#Headers],[//]])&amp;":a"&amp;ROW()-1))+1))</f>
        <v>36</v>
      </c>
      <c r="B38" s="9" t="s">
        <v>72</v>
      </c>
      <c r="C38" s="32">
        <v>6</v>
      </c>
      <c r="D38" s="32" t="s">
        <v>2468</v>
      </c>
      <c r="E38" s="68">
        <f>IF(Table18[[#This Row],[M5B]]="",Table18[[#This Row],[M5B_h]],SUM(Table18[[#This Row],[M5B_h]],Table18[[#This Row],[M5B]]))</f>
        <v>6</v>
      </c>
      <c r="F38" s="34"/>
      <c r="G38" s="35" t="str">
        <f>IF(Table18[[#This Row],[M1A]]="","",Table18[[#This Row],[M1A]]-Table18[[#This Row],[AWAL]])</f>
        <v/>
      </c>
      <c r="H38" s="34"/>
      <c r="I38" s="32" t="str">
        <f>IF(Table18[[#This Row],[M2A]]="","",SUM(Table18[[#This Row],[M2A]]-Table18[[#This Row],[M2B_h]]))</f>
        <v/>
      </c>
      <c r="K38" s="33" t="str">
        <f>IF(Table18[[#This Row],[M3A]]="","",SUM(Table18[[#This Row],[M3A]]-Table18[[#This Row],[M3B_h]]))</f>
        <v/>
      </c>
      <c r="L38" s="9"/>
      <c r="M38" s="33" t="str">
        <f>IF(Table18[[#This Row],[M4A]]="","",SUM(Table18[[#This Row],[M4A]]-Table18[[#This Row],[M4B_h]]))</f>
        <v/>
      </c>
      <c r="N38" s="33"/>
      <c r="O38" s="33" t="str">
        <f>IF(Table18[[#This Row],[M5A]]="","",SUM(Table18[[#This Row],[M5A]]-Table18[[#This Row],[M5B_h]]))</f>
        <v/>
      </c>
      <c r="P38" s="45">
        <f>SUM(Table18[[#This Row],[AWAL]],Table18[[#This Row],[M1B]])</f>
        <v>6</v>
      </c>
      <c r="Q38" s="45">
        <f>SUM(Table18[[#This Row],[M2B]],Table18[[#This Row],[M2B_h]])</f>
        <v>6</v>
      </c>
      <c r="R38" s="45">
        <f>SUM(Table18[[#This Row],[M3B]],Table18[[#This Row],[M3B_h]])</f>
        <v>6</v>
      </c>
      <c r="S38" s="45">
        <f>SUM(Table18[[#This Row],[M4B]],Table18[[#This Row],[M4B_h]])</f>
        <v>6</v>
      </c>
      <c r="T38" s="30"/>
      <c r="U38" s="30"/>
      <c r="V38" s="30"/>
      <c r="W38" s="30"/>
      <c r="X38" s="30"/>
      <c r="Y38" s="30"/>
      <c r="Z38" s="30"/>
    </row>
    <row r="39" spans="1:26">
      <c r="A39" s="9">
        <f ca="1">IF(Table18[[#This Row],[TT]]&lt;1,"",(COUNT(INDIRECT("a"&amp;ROW(Table2[[#Headers],[//]])&amp;":a"&amp;ROW()-1))+1))</f>
        <v>37</v>
      </c>
      <c r="B39" s="9" t="s">
        <v>73</v>
      </c>
      <c r="C39" s="32">
        <v>13</v>
      </c>
      <c r="D39" s="32" t="s">
        <v>58</v>
      </c>
      <c r="E39" s="68">
        <f>IF(Table18[[#This Row],[M5B]]="",Table18[[#This Row],[M5B_h]],SUM(Table18[[#This Row],[M5B_h]],Table18[[#This Row],[M5B]]))</f>
        <v>13</v>
      </c>
      <c r="F39" s="34"/>
      <c r="G39" s="34" t="str">
        <f>IF(Table18[[#This Row],[M1A]]="","",Table18[[#This Row],[M1A]]-Table18[[#This Row],[AWAL]])</f>
        <v/>
      </c>
      <c r="H39" s="34"/>
      <c r="I39" s="32" t="str">
        <f>IF(Table18[[#This Row],[M2A]]="","",SUM(Table18[[#This Row],[M2A]]-Table18[[#This Row],[M2B_h]]))</f>
        <v/>
      </c>
      <c r="K39" s="32" t="str">
        <f>IF(Table18[[#This Row],[M3A]]="","",SUM(Table18[[#This Row],[M3A]]-Table18[[#This Row],[M3B_h]]))</f>
        <v/>
      </c>
      <c r="L39" s="9"/>
      <c r="M39" s="32" t="str">
        <f>IF(Table18[[#This Row],[M4A]]="","",SUM(Table18[[#This Row],[M4A]]-Table18[[#This Row],[M4B_h]]))</f>
        <v/>
      </c>
      <c r="O39" s="32" t="str">
        <f>IF(Table18[[#This Row],[M5A]]="","",SUM(Table18[[#This Row],[M5A]]-Table18[[#This Row],[M5B_h]]))</f>
        <v/>
      </c>
      <c r="P39" s="45">
        <f>SUM(Table18[[#This Row],[AWAL]],Table18[[#This Row],[M1B]])</f>
        <v>13</v>
      </c>
      <c r="Q39" s="45">
        <f>SUM(Table18[[#This Row],[M2B]],Table18[[#This Row],[M2B_h]])</f>
        <v>13</v>
      </c>
      <c r="R39" s="45">
        <f>SUM(Table18[[#This Row],[M3B]],Table18[[#This Row],[M3B_h]])</f>
        <v>13</v>
      </c>
      <c r="S39" s="45">
        <f>SUM(Table18[[#This Row],[M4B]],Table18[[#This Row],[M4B_h]])</f>
        <v>13</v>
      </c>
      <c r="T39" s="30"/>
      <c r="U39" s="30"/>
      <c r="V39" s="30"/>
      <c r="W39" s="30"/>
      <c r="X39" s="30"/>
      <c r="Y39" s="30"/>
      <c r="Z39" s="30"/>
    </row>
    <row r="40" spans="1:26">
      <c r="A40" s="9">
        <f ca="1">IF(Table18[[#This Row],[TT]]&lt;1,"",(COUNT(INDIRECT("a"&amp;ROW(Table2[[#Headers],[//]])&amp;":a"&amp;ROW()-1))+1))</f>
        <v>38</v>
      </c>
      <c r="B40" s="9" t="s">
        <v>4487</v>
      </c>
      <c r="C40" s="32">
        <v>3</v>
      </c>
      <c r="D40" s="32" t="s">
        <v>679</v>
      </c>
      <c r="E40" s="68">
        <f>IF(Table18[[#This Row],[M5B]]="",Table18[[#This Row],[M5B_h]],SUM(Table18[[#This Row],[M5B_h]],Table18[[#This Row],[M5B]]))</f>
        <v>3</v>
      </c>
      <c r="F40" s="34"/>
      <c r="G40" s="34" t="str">
        <f>IF(Table18[[#This Row],[M1A]]="","",Table18[[#This Row],[M1A]]-Table18[[#This Row],[AWAL]])</f>
        <v/>
      </c>
      <c r="H40" s="34"/>
      <c r="I40" s="32" t="str">
        <f>IF(Table18[[#This Row],[M2A]]="","",SUM(Table18[[#This Row],[M2A]]-Table18[[#This Row],[M2B_h]]))</f>
        <v/>
      </c>
      <c r="K40" s="32" t="str">
        <f>IF(Table18[[#This Row],[M3A]]="","",SUM(Table18[[#This Row],[M3A]]-Table18[[#This Row],[M3B_h]]))</f>
        <v/>
      </c>
      <c r="L40" s="9"/>
      <c r="M40" s="32" t="str">
        <f>IF(Table18[[#This Row],[M4A]]="","",SUM(Table18[[#This Row],[M4A]]-Table18[[#This Row],[M4B_h]]))</f>
        <v/>
      </c>
      <c r="O40" s="32" t="str">
        <f>IF(Table18[[#This Row],[M5A]]="","",SUM(Table18[[#This Row],[M5A]]-Table18[[#This Row],[M5B_h]]))</f>
        <v/>
      </c>
      <c r="P40" s="45">
        <f>SUM(Table18[[#This Row],[AWAL]],Table18[[#This Row],[M1B]])</f>
        <v>3</v>
      </c>
      <c r="Q40" s="45">
        <f>SUM(Table18[[#This Row],[M2B]],Table18[[#This Row],[M2B_h]])</f>
        <v>3</v>
      </c>
      <c r="R40" s="45">
        <f>SUM(Table18[[#This Row],[M3B]],Table18[[#This Row],[M3B_h]])</f>
        <v>3</v>
      </c>
      <c r="S40" s="45">
        <f>SUM(Table18[[#This Row],[M4B]],Table18[[#This Row],[M4B_h]])</f>
        <v>3</v>
      </c>
      <c r="T40" s="30"/>
      <c r="U40" s="30"/>
      <c r="V40" s="30"/>
      <c r="W40" s="30"/>
      <c r="X40" s="30"/>
      <c r="Y40" s="30"/>
      <c r="Z40" s="30"/>
    </row>
    <row r="41" spans="1:26">
      <c r="A41" s="30">
        <f ca="1">IF(Table18[[#This Row],[TT]]&lt;1,"",(COUNT(INDIRECT("a"&amp;ROW(Table2[[#Headers],[//]])&amp;":a"&amp;ROW()-1))+1))</f>
        <v>39</v>
      </c>
      <c r="B41" s="9" t="s">
        <v>4550</v>
      </c>
      <c r="C41" s="32">
        <v>5</v>
      </c>
      <c r="D41" s="32" t="s">
        <v>2559</v>
      </c>
      <c r="E41" s="68">
        <f>IF(Table18[[#This Row],[M5B]]="",Table18[[#This Row],[M5B_h]],SUM(Table18[[#This Row],[M5B_h]],Table18[[#This Row],[M5B]]))</f>
        <v>1</v>
      </c>
      <c r="F41" s="35">
        <v>3</v>
      </c>
      <c r="G41" s="35">
        <f>IF(Table18[[#This Row],[M1A]]="","",Table18[[#This Row],[M1A]]-Table18[[#This Row],[AWAL]])</f>
        <v>-2</v>
      </c>
      <c r="H41" s="35">
        <v>1</v>
      </c>
      <c r="I41" s="33">
        <f>IF(Table18[[#This Row],[M2A]]="","",SUM(Table18[[#This Row],[M2A]]-Table18[[#This Row],[M2B_h]]))</f>
        <v>-2</v>
      </c>
      <c r="K41" s="33" t="str">
        <f>IF(Table18[[#This Row],[M3A]]="","",SUM(Table18[[#This Row],[M3A]]-Table18[[#This Row],[M3B_h]]))</f>
        <v/>
      </c>
      <c r="L41" s="32"/>
      <c r="M41" s="33" t="str">
        <f>IF(Table18[[#This Row],[M4A]]="","",SUM(Table18[[#This Row],[M4A]]-Table18[[#This Row],[M4B_h]]))</f>
        <v/>
      </c>
      <c r="N41" s="33"/>
      <c r="O41" s="33" t="str">
        <f>IF(Table18[[#This Row],[M5A]]="","",SUM(Table18[[#This Row],[M5A]]-Table18[[#This Row],[M5B_h]]))</f>
        <v/>
      </c>
      <c r="P41" s="45">
        <f>SUM(Table18[[#This Row],[AWAL]],Table18[[#This Row],[M1B]])</f>
        <v>3</v>
      </c>
      <c r="Q41" s="45">
        <f>SUM(Table18[[#This Row],[M2B]],Table18[[#This Row],[M2B_h]])</f>
        <v>1</v>
      </c>
      <c r="R41" s="45">
        <f>SUM(Table18[[#This Row],[M3B]],Table18[[#This Row],[M3B_h]])</f>
        <v>1</v>
      </c>
      <c r="S41" s="45">
        <f>SUM(Table18[[#This Row],[M4B]],Table18[[#This Row],[M4B_h]])</f>
        <v>1</v>
      </c>
      <c r="T41" s="30"/>
      <c r="U41" s="30"/>
      <c r="V41" s="30"/>
      <c r="W41" s="30"/>
      <c r="X41" s="30"/>
      <c r="Y41" s="30"/>
      <c r="Z41" s="30"/>
    </row>
    <row r="42" spans="1:26">
      <c r="A42" s="9">
        <f ca="1">IF(Table18[[#This Row],[TT]]&lt;1,"",(COUNT(INDIRECT("a"&amp;ROW(Table2[[#Headers],[//]])&amp;":a"&amp;ROW()-1))+1))</f>
        <v>40</v>
      </c>
      <c r="B42" s="9" t="s">
        <v>4450</v>
      </c>
      <c r="C42" s="32">
        <v>1</v>
      </c>
      <c r="D42" s="32" t="s">
        <v>2626</v>
      </c>
      <c r="E42" s="68">
        <f>IF(Table18[[#This Row],[M5B]]="",Table18[[#This Row],[M5B_h]],SUM(Table18[[#This Row],[M5B_h]],Table18[[#This Row],[M5B]]))</f>
        <v>1</v>
      </c>
      <c r="F42" s="34"/>
      <c r="G42" s="34" t="str">
        <f>IF(Table18[[#This Row],[M1A]]="","",Table18[[#This Row],[M1A]]-Table18[[#This Row],[AWAL]])</f>
        <v/>
      </c>
      <c r="H42" s="34"/>
      <c r="I42" s="32" t="str">
        <f>IF(Table18[[#This Row],[M2A]]="","",SUM(Table18[[#This Row],[M2A]]-Table18[[#This Row],[M2B_h]]))</f>
        <v/>
      </c>
      <c r="K42" s="32" t="str">
        <f>IF(Table18[[#This Row],[M3A]]="","",SUM(Table18[[#This Row],[M3A]]-Table18[[#This Row],[M3B_h]]))</f>
        <v/>
      </c>
      <c r="L42" s="9"/>
      <c r="M42" s="32" t="str">
        <f>IF(Table18[[#This Row],[M4A]]="","",SUM(Table18[[#This Row],[M4A]]-Table18[[#This Row],[M4B_h]]))</f>
        <v/>
      </c>
      <c r="O42" s="32" t="str">
        <f>IF(Table18[[#This Row],[M5A]]="","",SUM(Table18[[#This Row],[M5A]]-Table18[[#This Row],[M5B_h]]))</f>
        <v/>
      </c>
      <c r="P42" s="45">
        <f>SUM(Table18[[#This Row],[AWAL]],Table18[[#This Row],[M1B]])</f>
        <v>1</v>
      </c>
      <c r="Q42" s="45">
        <f>SUM(Table18[[#This Row],[M2B]],Table18[[#This Row],[M2B_h]])</f>
        <v>1</v>
      </c>
      <c r="R42" s="45">
        <f>SUM(Table18[[#This Row],[M3B]],Table18[[#This Row],[M3B_h]])</f>
        <v>1</v>
      </c>
      <c r="S42" s="45">
        <f>SUM(Table18[[#This Row],[M4B]],Table18[[#This Row],[M4B_h]])</f>
        <v>1</v>
      </c>
      <c r="T42" s="30"/>
      <c r="U42" s="30"/>
      <c r="V42" s="30"/>
      <c r="W42" s="30"/>
      <c r="X42" s="30"/>
      <c r="Y42" s="30"/>
      <c r="Z42" s="30"/>
    </row>
    <row r="43" spans="1:26">
      <c r="A43" s="30">
        <f ca="1">IF(Table18[[#This Row],[TT]]&lt;1,"",(COUNT(INDIRECT("a"&amp;ROW(Table2[[#Headers],[//]])&amp;":a"&amp;ROW()-1))+1))</f>
        <v>41</v>
      </c>
      <c r="B43" s="9" t="s">
        <v>2492</v>
      </c>
      <c r="C43" s="32">
        <v>0</v>
      </c>
      <c r="D43" s="32" t="s">
        <v>2457</v>
      </c>
      <c r="E43" s="68">
        <f>IF(Table18[[#This Row],[M5B]]="",Table18[[#This Row],[M5B_h]],SUM(Table18[[#This Row],[M5B_h]],Table18[[#This Row],[M5B]]))</f>
        <v>93</v>
      </c>
      <c r="F43" s="34">
        <v>99</v>
      </c>
      <c r="G43" s="35">
        <f>IF(Table18[[#This Row],[M1A]]="","",Table18[[#This Row],[M1A]]-Table18[[#This Row],[AWAL]])</f>
        <v>99</v>
      </c>
      <c r="H43" s="34">
        <v>93</v>
      </c>
      <c r="I43" s="32">
        <f>IF(Table18[[#This Row],[M2A]]="","",SUM(Table18[[#This Row],[M2A]]-Table18[[#This Row],[M2B_h]]))</f>
        <v>-6</v>
      </c>
      <c r="K43" s="33" t="str">
        <f>IF(Table18[[#This Row],[M3A]]="","",SUM(Table18[[#This Row],[M3A]]-Table18[[#This Row],[M3B_h]]))</f>
        <v/>
      </c>
      <c r="L43" s="9"/>
      <c r="M43" s="33" t="str">
        <f>IF(Table18[[#This Row],[M4A]]="","",SUM(Table18[[#This Row],[M4A]]-Table18[[#This Row],[M4B_h]]))</f>
        <v/>
      </c>
      <c r="N43" s="33"/>
      <c r="O43" s="33" t="str">
        <f>IF(Table18[[#This Row],[M5A]]="","",SUM(Table18[[#This Row],[M5A]]-Table18[[#This Row],[M5B_h]]))</f>
        <v/>
      </c>
      <c r="P43" s="45">
        <f>SUM(Table18[[#This Row],[AWAL]],Table18[[#This Row],[M1B]])</f>
        <v>99</v>
      </c>
      <c r="Q43" s="45">
        <f>SUM(Table18[[#This Row],[M2B]],Table18[[#This Row],[M2B_h]])</f>
        <v>93</v>
      </c>
      <c r="R43" s="45">
        <f>SUM(Table18[[#This Row],[M3B]],Table18[[#This Row],[M3B_h]])</f>
        <v>93</v>
      </c>
      <c r="S43" s="45">
        <f>SUM(Table18[[#This Row],[M4B]],Table18[[#This Row],[M4B_h]])</f>
        <v>93</v>
      </c>
      <c r="T43" s="30"/>
      <c r="U43" s="30"/>
      <c r="V43" s="30"/>
      <c r="W43" s="30"/>
      <c r="X43" s="30"/>
      <c r="Y43" s="30"/>
      <c r="Z43" s="30"/>
    </row>
    <row r="44" spans="1:26">
      <c r="A44" s="30">
        <f ca="1">IF(Table18[[#This Row],[TT]]&lt;1,"",(COUNT(INDIRECT("a"&amp;ROW(Table2[[#Headers],[//]])&amp;":a"&amp;ROW()-1))+1))</f>
        <v>42</v>
      </c>
      <c r="B44" s="9" t="s">
        <v>4715</v>
      </c>
      <c r="D44" s="32" t="s">
        <v>2638</v>
      </c>
      <c r="E44" s="68">
        <f>IF(Table18[[#This Row],[M5B]]="",Table18[[#This Row],[M5B_h]],SUM(Table18[[#This Row],[M5B_h]],Table18[[#This Row],[M5B]]))</f>
        <v>2</v>
      </c>
      <c r="F44" s="35"/>
      <c r="G44" s="35" t="str">
        <f>IF(Table18[[#This Row],[M1A]]="","",Table18[[#This Row],[M1A]]-Table18[[#This Row],[AWAL]])</f>
        <v/>
      </c>
      <c r="H44" s="35">
        <v>2</v>
      </c>
      <c r="I44" s="33">
        <f>IF(Table18[[#This Row],[M2A]]="","",SUM(Table18[[#This Row],[M2A]]-Table18[[#This Row],[M2B_h]]))</f>
        <v>2</v>
      </c>
      <c r="K44" s="33" t="str">
        <f>IF(Table18[[#This Row],[M3A]]="","",SUM(Table18[[#This Row],[M3A]]-Table18[[#This Row],[M3B_h]]))</f>
        <v/>
      </c>
      <c r="M44" s="33" t="str">
        <f>IF(Table18[[#This Row],[M4A]]="","",SUM(Table18[[#This Row],[M4A]]-Table18[[#This Row],[M4B_h]]))</f>
        <v/>
      </c>
      <c r="N44" s="33"/>
      <c r="O44" s="33" t="str">
        <f>IF(Table18[[#This Row],[M5A]]="","",SUM(Table18[[#This Row],[M5A]]-Table18[[#This Row],[M5B_h]]))</f>
        <v/>
      </c>
      <c r="P44" s="45">
        <f>SUM(Table18[[#This Row],[AWAL]],Table18[[#This Row],[M1B]])</f>
        <v>0</v>
      </c>
      <c r="Q44" s="45">
        <f>SUM(Table18[[#This Row],[M2B]],Table18[[#This Row],[M2B_h]])</f>
        <v>2</v>
      </c>
      <c r="R44" s="45">
        <f>SUM(Table18[[#This Row],[M3B]],Table18[[#This Row],[M3B_h]])</f>
        <v>2</v>
      </c>
      <c r="S44" s="45">
        <f>SUM(Table18[[#This Row],[M4B]],Table18[[#This Row],[M4B_h]])</f>
        <v>2</v>
      </c>
      <c r="T44" s="30"/>
      <c r="U44" s="30"/>
      <c r="V44" s="30"/>
      <c r="W44" s="30"/>
      <c r="X44" s="30"/>
      <c r="Y44" s="30"/>
      <c r="Z44" s="30"/>
    </row>
    <row r="45" spans="1:26">
      <c r="A45" s="30">
        <f ca="1">IF(Table18[[#This Row],[TT]]&lt;1,"",(COUNT(INDIRECT("a"&amp;ROW(Table2[[#Headers],[//]])&amp;":a"&amp;ROW()-1))+1))</f>
        <v>43</v>
      </c>
      <c r="B45" s="9" t="s">
        <v>3194</v>
      </c>
      <c r="C45" s="32">
        <v>2</v>
      </c>
      <c r="D45" s="32" t="s">
        <v>2496</v>
      </c>
      <c r="E45" s="68">
        <f>IF(Table18[[#This Row],[M5B]]="",Table18[[#This Row],[M5B_h]],SUM(Table18[[#This Row],[M5B_h]],Table18[[#This Row],[M5B]]))</f>
        <v>2</v>
      </c>
      <c r="F45" s="35"/>
      <c r="G45" s="35" t="str">
        <f>IF(Table18[[#This Row],[M1A]]="","",Table18[[#This Row],[M1A]]-Table18[[#This Row],[AWAL]])</f>
        <v/>
      </c>
      <c r="H45" s="35"/>
      <c r="I45" s="32" t="str">
        <f>IF(Table18[[#This Row],[M2A]]="","",SUM(Table18[[#This Row],[M2A]]-Table18[[#This Row],[M2B_h]]))</f>
        <v/>
      </c>
      <c r="K45" s="33" t="str">
        <f>IF(Table18[[#This Row],[M3A]]="","",SUM(Table18[[#This Row],[M3A]]-Table18[[#This Row],[M3B_h]]))</f>
        <v/>
      </c>
      <c r="L45" s="32"/>
      <c r="M45" s="33" t="str">
        <f>IF(Table18[[#This Row],[M4A]]="","",SUM(Table18[[#This Row],[M4A]]-Table18[[#This Row],[M4B_h]]))</f>
        <v/>
      </c>
      <c r="N45" s="33"/>
      <c r="O45" s="33" t="str">
        <f>IF(Table18[[#This Row],[M5A]]="","",SUM(Table18[[#This Row],[M5A]]-Table18[[#This Row],[M5B_h]]))</f>
        <v/>
      </c>
      <c r="P45" s="45">
        <f>SUM(Table18[[#This Row],[AWAL]],Table18[[#This Row],[M1B]])</f>
        <v>2</v>
      </c>
      <c r="Q45" s="45">
        <f>SUM(Table18[[#This Row],[M2B]],Table18[[#This Row],[M2B_h]])</f>
        <v>2</v>
      </c>
      <c r="R45" s="45">
        <f>SUM(Table18[[#This Row],[M3B]],Table18[[#This Row],[M3B_h]])</f>
        <v>2</v>
      </c>
      <c r="S45" s="45">
        <f>SUM(Table18[[#This Row],[M4B]],Table18[[#This Row],[M4B_h]])</f>
        <v>2</v>
      </c>
      <c r="T45" s="30"/>
      <c r="U45" s="30"/>
      <c r="V45" s="30"/>
      <c r="W45" s="30"/>
      <c r="X45" s="30"/>
      <c r="Y45" s="30"/>
      <c r="Z45" s="30"/>
    </row>
    <row r="46" spans="1:26">
      <c r="A46" s="9">
        <f ca="1">IF(Table18[[#This Row],[TT]]&lt;1,"",(COUNT(INDIRECT("a"&amp;ROW(Table2[[#Headers],[//]])&amp;":a"&amp;ROW()-1))+1))</f>
        <v>44</v>
      </c>
      <c r="B46" s="9" t="s">
        <v>3195</v>
      </c>
      <c r="C46" s="32">
        <v>4</v>
      </c>
      <c r="D46" s="32" t="s">
        <v>79</v>
      </c>
      <c r="E46" s="68">
        <f>IF(Table18[[#This Row],[M5B]]="",Table18[[#This Row],[M5B_h]],SUM(Table18[[#This Row],[M5B_h]],Table18[[#This Row],[M5B]]))</f>
        <v>4</v>
      </c>
      <c r="F46" s="34"/>
      <c r="G46" s="34" t="str">
        <f>IF(Table18[[#This Row],[M1A]]="","",Table18[[#This Row],[M1A]]-Table18[[#This Row],[AWAL]])</f>
        <v/>
      </c>
      <c r="H46" s="34"/>
      <c r="I46" s="32" t="str">
        <f>IF(Table18[[#This Row],[M2A]]="","",SUM(Table18[[#This Row],[M2A]]-Table18[[#This Row],[M2B_h]]))</f>
        <v/>
      </c>
      <c r="K46" s="32" t="str">
        <f>IF(Table18[[#This Row],[M3A]]="","",SUM(Table18[[#This Row],[M3A]]-Table18[[#This Row],[M3B_h]]))</f>
        <v/>
      </c>
      <c r="L46" s="9"/>
      <c r="M46" s="32" t="str">
        <f>IF(Table18[[#This Row],[M4A]]="","",SUM(Table18[[#This Row],[M4A]]-Table18[[#This Row],[M4B_h]]))</f>
        <v/>
      </c>
      <c r="O46" s="32" t="str">
        <f>IF(Table18[[#This Row],[M5A]]="","",SUM(Table18[[#This Row],[M5A]]-Table18[[#This Row],[M5B_h]]))</f>
        <v/>
      </c>
      <c r="P46" s="45">
        <f>SUM(Table18[[#This Row],[AWAL]],Table18[[#This Row],[M1B]])</f>
        <v>4</v>
      </c>
      <c r="Q46" s="45">
        <f>SUM(Table18[[#This Row],[M2B]],Table18[[#This Row],[M2B_h]])</f>
        <v>4</v>
      </c>
      <c r="R46" s="45">
        <f>SUM(Table18[[#This Row],[M3B]],Table18[[#This Row],[M3B_h]])</f>
        <v>4</v>
      </c>
      <c r="S46" s="45">
        <f>SUM(Table18[[#This Row],[M4B]],Table18[[#This Row],[M4B_h]])</f>
        <v>4</v>
      </c>
      <c r="T46" s="30"/>
      <c r="U46" s="30"/>
      <c r="V46" s="30"/>
      <c r="W46" s="30"/>
      <c r="X46" s="30"/>
      <c r="Y46" s="30"/>
      <c r="Z46" s="30"/>
    </row>
    <row r="47" spans="1:26">
      <c r="A47" s="9">
        <f ca="1">IF(Table18[[#This Row],[TT]]&lt;1,"",(COUNT(INDIRECT("a"&amp;ROW(Table2[[#Headers],[//]])&amp;":a"&amp;ROW()-1))+1))</f>
        <v>45</v>
      </c>
      <c r="B47" s="9" t="s">
        <v>80</v>
      </c>
      <c r="C47" s="32">
        <v>2</v>
      </c>
      <c r="D47" s="32" t="s">
        <v>79</v>
      </c>
      <c r="E47" s="68">
        <f>IF(Table18[[#This Row],[M5B]]="",Table18[[#This Row],[M5B_h]],SUM(Table18[[#This Row],[M5B_h]],Table18[[#This Row],[M5B]]))</f>
        <v>2</v>
      </c>
      <c r="F47" s="34"/>
      <c r="G47" s="34" t="str">
        <f>IF(Table18[[#This Row],[M1A]]="","",Table18[[#This Row],[M1A]]-Table18[[#This Row],[AWAL]])</f>
        <v/>
      </c>
      <c r="H47" s="34"/>
      <c r="I47" s="32" t="str">
        <f>IF(Table18[[#This Row],[M2A]]="","",SUM(Table18[[#This Row],[M2A]]-Table18[[#This Row],[M2B_h]]))</f>
        <v/>
      </c>
      <c r="K47" s="32" t="str">
        <f>IF(Table18[[#This Row],[M3A]]="","",SUM(Table18[[#This Row],[M3A]]-Table18[[#This Row],[M3B_h]]))</f>
        <v/>
      </c>
      <c r="L47" s="9"/>
      <c r="M47" s="32" t="str">
        <f>IF(Table18[[#This Row],[M4A]]="","",SUM(Table18[[#This Row],[M4A]]-Table18[[#This Row],[M4B_h]]))</f>
        <v/>
      </c>
      <c r="O47" s="32" t="str">
        <f>IF(Table18[[#This Row],[M5A]]="","",SUM(Table18[[#This Row],[M5A]]-Table18[[#This Row],[M5B_h]]))</f>
        <v/>
      </c>
      <c r="P47" s="45">
        <f>SUM(Table18[[#This Row],[AWAL]],Table18[[#This Row],[M1B]])</f>
        <v>2</v>
      </c>
      <c r="Q47" s="45">
        <f>SUM(Table18[[#This Row],[M2B]],Table18[[#This Row],[M2B_h]])</f>
        <v>2</v>
      </c>
      <c r="R47" s="45">
        <f>SUM(Table18[[#This Row],[M3B]],Table18[[#This Row],[M3B_h]])</f>
        <v>2</v>
      </c>
      <c r="S47" s="45">
        <f>SUM(Table18[[#This Row],[M4B]],Table18[[#This Row],[M4B_h]])</f>
        <v>2</v>
      </c>
      <c r="T47" s="30"/>
      <c r="U47" s="30"/>
      <c r="V47" s="30"/>
      <c r="W47" s="30"/>
      <c r="X47" s="30"/>
      <c r="Y47" s="30"/>
      <c r="Z47" s="30"/>
    </row>
    <row r="48" spans="1:26">
      <c r="A48" s="9">
        <f ca="1">IF(Table18[[#This Row],[TT]]&lt;1,"",(COUNT(INDIRECT("a"&amp;ROW(Table2[[#Headers],[//]])&amp;":a"&amp;ROW()-1))+1))</f>
        <v>46</v>
      </c>
      <c r="B48" s="9" t="s">
        <v>81</v>
      </c>
      <c r="C48" s="32">
        <v>7</v>
      </c>
      <c r="D48" s="32" t="s">
        <v>14</v>
      </c>
      <c r="E48" s="68">
        <f>IF(Table18[[#This Row],[M5B]]="",Table18[[#This Row],[M5B_h]],SUM(Table18[[#This Row],[M5B_h]],Table18[[#This Row],[M5B]]))</f>
        <v>7</v>
      </c>
      <c r="F48" s="34"/>
      <c r="G48" s="34" t="str">
        <f>IF(Table18[[#This Row],[M1A]]="","",Table18[[#This Row],[M1A]]-Table18[[#This Row],[AWAL]])</f>
        <v/>
      </c>
      <c r="H48" s="34"/>
      <c r="I48" s="32" t="str">
        <f>IF(Table18[[#This Row],[M2A]]="","",SUM(Table18[[#This Row],[M2A]]-Table18[[#This Row],[M2B_h]]))</f>
        <v/>
      </c>
      <c r="K48" s="32" t="str">
        <f>IF(Table18[[#This Row],[M3A]]="","",SUM(Table18[[#This Row],[M3A]]-Table18[[#This Row],[M3B_h]]))</f>
        <v/>
      </c>
      <c r="L48" s="9"/>
      <c r="M48" s="32" t="str">
        <f>IF(Table18[[#This Row],[M4A]]="","",SUM(Table18[[#This Row],[M4A]]-Table18[[#This Row],[M4B_h]]))</f>
        <v/>
      </c>
      <c r="O48" s="32" t="str">
        <f>IF(Table18[[#This Row],[M5A]]="","",SUM(Table18[[#This Row],[M5A]]-Table18[[#This Row],[M5B_h]]))</f>
        <v/>
      </c>
      <c r="P48" s="45">
        <f>SUM(Table18[[#This Row],[AWAL]],Table18[[#This Row],[M1B]])</f>
        <v>7</v>
      </c>
      <c r="Q48" s="45">
        <f>SUM(Table18[[#This Row],[M2B]],Table18[[#This Row],[M2B_h]])</f>
        <v>7</v>
      </c>
      <c r="R48" s="45">
        <f>SUM(Table18[[#This Row],[M3B]],Table18[[#This Row],[M3B_h]])</f>
        <v>7</v>
      </c>
      <c r="S48" s="45">
        <f>SUM(Table18[[#This Row],[M4B]],Table18[[#This Row],[M4B_h]])</f>
        <v>7</v>
      </c>
      <c r="T48" s="30"/>
      <c r="U48" s="30"/>
      <c r="V48" s="30"/>
      <c r="W48" s="30"/>
      <c r="X48" s="30"/>
      <c r="Y48" s="30"/>
      <c r="Z48" s="30"/>
    </row>
    <row r="49" spans="1:26">
      <c r="A49" s="30">
        <f ca="1">IF(Table18[[#This Row],[TT]]&lt;1,"",(COUNT(INDIRECT("a"&amp;ROW(Table2[[#Headers],[//]])&amp;":a"&amp;ROW()-1))+1))</f>
        <v>47</v>
      </c>
      <c r="B49" s="9" t="s">
        <v>82</v>
      </c>
      <c r="C49" s="32">
        <v>6</v>
      </c>
      <c r="D49" s="32" t="s">
        <v>83</v>
      </c>
      <c r="E49" s="68">
        <f>IF(Table18[[#This Row],[M5B]]="",Table18[[#This Row],[M5B_h]],SUM(Table18[[#This Row],[M5B_h]],Table18[[#This Row],[M5B]]))</f>
        <v>6</v>
      </c>
      <c r="F49" s="35"/>
      <c r="G49" s="35" t="str">
        <f>IF(Table18[[#This Row],[M1A]]="","",Table18[[#This Row],[M1A]]-Table18[[#This Row],[AWAL]])</f>
        <v/>
      </c>
      <c r="H49" s="35"/>
      <c r="I49" s="32" t="str">
        <f>IF(Table18[[#This Row],[M2A]]="","",SUM(Table18[[#This Row],[M2A]]-Table18[[#This Row],[M2B_h]]))</f>
        <v/>
      </c>
      <c r="K49" s="33" t="str">
        <f>IF(Table18[[#This Row],[M3A]]="","",SUM(Table18[[#This Row],[M3A]]-Table18[[#This Row],[M3B_h]]))</f>
        <v/>
      </c>
      <c r="L49" s="32"/>
      <c r="M49" s="33" t="str">
        <f>IF(Table18[[#This Row],[M4A]]="","",SUM(Table18[[#This Row],[M4A]]-Table18[[#This Row],[M4B_h]]))</f>
        <v/>
      </c>
      <c r="N49" s="33"/>
      <c r="O49" s="33" t="str">
        <f>IF(Table18[[#This Row],[M5A]]="","",SUM(Table18[[#This Row],[M5A]]-Table18[[#This Row],[M5B_h]]))</f>
        <v/>
      </c>
      <c r="P49" s="45">
        <f>SUM(Table18[[#This Row],[AWAL]],Table18[[#This Row],[M1B]])</f>
        <v>6</v>
      </c>
      <c r="Q49" s="45">
        <f>SUM(Table18[[#This Row],[M2B]],Table18[[#This Row],[M2B_h]])</f>
        <v>6</v>
      </c>
      <c r="R49" s="45">
        <f>SUM(Table18[[#This Row],[M3B]],Table18[[#This Row],[M3B_h]])</f>
        <v>6</v>
      </c>
      <c r="S49" s="45">
        <f>SUM(Table18[[#This Row],[M4B]],Table18[[#This Row],[M4B_h]])</f>
        <v>6</v>
      </c>
      <c r="T49" s="30"/>
      <c r="U49" s="30"/>
      <c r="V49" s="30"/>
      <c r="W49" s="30"/>
      <c r="X49" s="30"/>
      <c r="Y49" s="30"/>
      <c r="Z49" s="30"/>
    </row>
    <row r="50" spans="1:26">
      <c r="A50" s="30">
        <f ca="1">IF(Table18[[#This Row],[TT]]&lt;1,"",(COUNT(INDIRECT("a"&amp;ROW(Table2[[#Headers],[//]])&amp;":a"&amp;ROW()-1))+1))</f>
        <v>48</v>
      </c>
      <c r="B50" s="9" t="s">
        <v>84</v>
      </c>
      <c r="C50" s="32">
        <v>54</v>
      </c>
      <c r="D50" s="32" t="s">
        <v>83</v>
      </c>
      <c r="E50" s="68">
        <f>IF(Table18[[#This Row],[M5B]]="",Table18[[#This Row],[M5B_h]],SUM(Table18[[#This Row],[M5B_h]],Table18[[#This Row],[M5B]]))</f>
        <v>54</v>
      </c>
      <c r="F50" s="35"/>
      <c r="G50" s="35" t="str">
        <f>IF(Table18[[#This Row],[M1A]]="","",Table18[[#This Row],[M1A]]-Table18[[#This Row],[AWAL]])</f>
        <v/>
      </c>
      <c r="H50" s="35"/>
      <c r="I50" s="32" t="str">
        <f>IF(Table18[[#This Row],[M2A]]="","",SUM(Table18[[#This Row],[M2A]]-Table18[[#This Row],[M2B_h]]))</f>
        <v/>
      </c>
      <c r="K50" s="33" t="str">
        <f>IF(Table18[[#This Row],[M3A]]="","",SUM(Table18[[#This Row],[M3A]]-Table18[[#This Row],[M3B_h]]))</f>
        <v/>
      </c>
      <c r="L50" s="32"/>
      <c r="M50" s="33" t="str">
        <f>IF(Table18[[#This Row],[M4A]]="","",SUM(Table18[[#This Row],[M4A]]-Table18[[#This Row],[M4B_h]]))</f>
        <v/>
      </c>
      <c r="N50" s="33"/>
      <c r="O50" s="33" t="str">
        <f>IF(Table18[[#This Row],[M5A]]="","",SUM(Table18[[#This Row],[M5A]]-Table18[[#This Row],[M5B_h]]))</f>
        <v/>
      </c>
      <c r="P50" s="45">
        <f>SUM(Table18[[#This Row],[AWAL]],Table18[[#This Row],[M1B]])</f>
        <v>54</v>
      </c>
      <c r="Q50" s="45">
        <f>SUM(Table18[[#This Row],[M2B]],Table18[[#This Row],[M2B_h]])</f>
        <v>54</v>
      </c>
      <c r="R50" s="45">
        <f>SUM(Table18[[#This Row],[M3B]],Table18[[#This Row],[M3B_h]])</f>
        <v>54</v>
      </c>
      <c r="S50" s="45">
        <f>SUM(Table18[[#This Row],[M4B]],Table18[[#This Row],[M4B_h]])</f>
        <v>54</v>
      </c>
      <c r="T50" s="30"/>
      <c r="U50" s="30"/>
      <c r="V50" s="30"/>
      <c r="W50" s="30"/>
      <c r="X50" s="30"/>
      <c r="Y50" s="30"/>
      <c r="Z50" s="30"/>
    </row>
    <row r="51" spans="1:26">
      <c r="A51" s="30">
        <f ca="1">IF(Table18[[#This Row],[TT]]&lt;1,"",(COUNT(INDIRECT("a"&amp;ROW(Table2[[#Headers],[//]])&amp;":a"&amp;ROW()-1))+1))</f>
        <v>49</v>
      </c>
      <c r="B51" s="9" t="s">
        <v>85</v>
      </c>
      <c r="C51" s="32">
        <v>5</v>
      </c>
      <c r="D51" s="32" t="s">
        <v>86</v>
      </c>
      <c r="E51" s="68">
        <f>IF(Table18[[#This Row],[M5B]]="",Table18[[#This Row],[M5B_h]],SUM(Table18[[#This Row],[M5B_h]],Table18[[#This Row],[M5B]]))</f>
        <v>5</v>
      </c>
      <c r="F51" s="35"/>
      <c r="G51" s="35" t="str">
        <f>IF(Table18[[#This Row],[M1A]]="","",Table18[[#This Row],[M1A]]-Table18[[#This Row],[AWAL]])</f>
        <v/>
      </c>
      <c r="H51" s="35"/>
      <c r="I51" s="33" t="str">
        <f>IF(Table18[[#This Row],[M2A]]="","",SUM(Table18[[#This Row],[M2A]]-Table18[[#This Row],[M2B_h]]))</f>
        <v/>
      </c>
      <c r="K51" s="33" t="str">
        <f>IF(Table18[[#This Row],[M3A]]="","",SUM(Table18[[#This Row],[M3A]]-Table18[[#This Row],[M3B_h]]))</f>
        <v/>
      </c>
      <c r="L51" s="32"/>
      <c r="M51" s="33" t="str">
        <f>IF(Table18[[#This Row],[M4A]]="","",SUM(Table18[[#This Row],[M4A]]-Table18[[#This Row],[M4B_h]]))</f>
        <v/>
      </c>
      <c r="N51" s="33"/>
      <c r="O51" s="33" t="str">
        <f>IF(Table18[[#This Row],[M5A]]="","",SUM(Table18[[#This Row],[M5A]]-Table18[[#This Row],[M5B_h]]))</f>
        <v/>
      </c>
      <c r="P51" s="45">
        <f>SUM(Table18[[#This Row],[AWAL]],Table18[[#This Row],[M1B]])</f>
        <v>5</v>
      </c>
      <c r="Q51" s="45">
        <f>SUM(Table18[[#This Row],[M2B]],Table18[[#This Row],[M2B_h]])</f>
        <v>5</v>
      </c>
      <c r="R51" s="45">
        <f>SUM(Table18[[#This Row],[M3B]],Table18[[#This Row],[M3B_h]])</f>
        <v>5</v>
      </c>
      <c r="S51" s="45">
        <f>SUM(Table18[[#This Row],[M4B]],Table18[[#This Row],[M4B_h]])</f>
        <v>5</v>
      </c>
      <c r="T51" s="30"/>
      <c r="U51" s="30"/>
      <c r="V51" s="30"/>
      <c r="W51" s="30"/>
      <c r="X51" s="30"/>
      <c r="Y51" s="30"/>
      <c r="Z51" s="30"/>
    </row>
    <row r="52" spans="1:26">
      <c r="A52" s="30">
        <f ca="1">IF(Table18[[#This Row],[TT]]&lt;1,"",(COUNT(INDIRECT("a"&amp;ROW(Table2[[#Headers],[//]])&amp;":a"&amp;ROW()-1))+1))</f>
        <v>50</v>
      </c>
      <c r="B52" s="9" t="s">
        <v>2736</v>
      </c>
      <c r="C52" s="32">
        <v>4</v>
      </c>
      <c r="D52" s="32" t="s">
        <v>2737</v>
      </c>
      <c r="E52" s="68">
        <f>IF(Table18[[#This Row],[M5B]]="",Table18[[#This Row],[M5B_h]],SUM(Table18[[#This Row],[M5B_h]],Table18[[#This Row],[M5B]]))</f>
        <v>4</v>
      </c>
      <c r="F52" s="35"/>
      <c r="G52" s="35" t="str">
        <f>IF(Table18[[#This Row],[M1A]]="","",Table18[[#This Row],[M1A]]-Table18[[#This Row],[AWAL]])</f>
        <v/>
      </c>
      <c r="H52" s="35"/>
      <c r="I52" s="33" t="str">
        <f>IF(Table18[[#This Row],[M2A]]="","",SUM(Table18[[#This Row],[M2A]]-Table18[[#This Row],[M2B_h]]))</f>
        <v/>
      </c>
      <c r="K52" s="33" t="str">
        <f>IF(Table18[[#This Row],[M3A]]="","",SUM(Table18[[#This Row],[M3A]]-Table18[[#This Row],[M3B_h]]))</f>
        <v/>
      </c>
      <c r="L52" s="32"/>
      <c r="M52" s="33" t="str">
        <f>IF(Table18[[#This Row],[M4A]]="","",SUM(Table18[[#This Row],[M4A]]-Table18[[#This Row],[M4B_h]]))</f>
        <v/>
      </c>
      <c r="N52" s="33"/>
      <c r="O52" s="33" t="str">
        <f>IF(Table18[[#This Row],[M5A]]="","",SUM(Table18[[#This Row],[M5A]]-Table18[[#This Row],[M5B_h]]))</f>
        <v/>
      </c>
      <c r="P52" s="45">
        <f>SUM(Table18[[#This Row],[AWAL]],Table18[[#This Row],[M1B]])</f>
        <v>4</v>
      </c>
      <c r="Q52" s="45">
        <f>SUM(Table18[[#This Row],[M2B]],Table18[[#This Row],[M2B_h]])</f>
        <v>4</v>
      </c>
      <c r="R52" s="45">
        <f>SUM(Table18[[#This Row],[M3B]],Table18[[#This Row],[M3B_h]])</f>
        <v>4</v>
      </c>
      <c r="S52" s="45">
        <f>SUM(Table18[[#This Row],[M4B]],Table18[[#This Row],[M4B_h]])</f>
        <v>4</v>
      </c>
      <c r="T52" s="30"/>
      <c r="U52" s="30"/>
      <c r="V52" s="30"/>
      <c r="W52" s="30"/>
      <c r="X52" s="30"/>
      <c r="Y52" s="30"/>
      <c r="Z52" s="30"/>
    </row>
    <row r="53" spans="1:26">
      <c r="A53" s="30">
        <f ca="1">IF(Table18[[#This Row],[TT]]&lt;1,"",(COUNT(INDIRECT("a"&amp;ROW(Table2[[#Headers],[//]])&amp;":a"&amp;ROW()-1))+1))</f>
        <v>51</v>
      </c>
      <c r="B53" s="9" t="s">
        <v>4491</v>
      </c>
      <c r="C53" s="32">
        <v>5</v>
      </c>
      <c r="D53" s="32" t="s">
        <v>52</v>
      </c>
      <c r="E53" s="68">
        <f>IF(Table18[[#This Row],[M5B]]="",Table18[[#This Row],[M5B_h]],SUM(Table18[[#This Row],[M5B_h]],Table18[[#This Row],[M5B]]))</f>
        <v>4</v>
      </c>
      <c r="F53" s="35"/>
      <c r="G53" s="35" t="str">
        <f>IF(Table18[[#This Row],[M1A]]="","",Table18[[#This Row],[M1A]]-Table18[[#This Row],[AWAL]])</f>
        <v/>
      </c>
      <c r="H53" s="35">
        <v>4</v>
      </c>
      <c r="I53" s="33">
        <f>IF(Table18[[#This Row],[M2A]]="","",SUM(Table18[[#This Row],[M2A]]-Table18[[#This Row],[M2B_h]]))</f>
        <v>-1</v>
      </c>
      <c r="K53" s="33" t="str">
        <f>IF(Table18[[#This Row],[M3A]]="","",SUM(Table18[[#This Row],[M3A]]-Table18[[#This Row],[M3B_h]]))</f>
        <v/>
      </c>
      <c r="L53" s="32"/>
      <c r="M53" s="33" t="str">
        <f>IF(Table18[[#This Row],[M4A]]="","",SUM(Table18[[#This Row],[M4A]]-Table18[[#This Row],[M4B_h]]))</f>
        <v/>
      </c>
      <c r="N53" s="33"/>
      <c r="O53" s="33" t="str">
        <f>IF(Table18[[#This Row],[M5A]]="","",SUM(Table18[[#This Row],[M5A]]-Table18[[#This Row],[M5B_h]]))</f>
        <v/>
      </c>
      <c r="P53" s="45">
        <f>SUM(Table18[[#This Row],[AWAL]],Table18[[#This Row],[M1B]])</f>
        <v>5</v>
      </c>
      <c r="Q53" s="45">
        <f>SUM(Table18[[#This Row],[M2B]],Table18[[#This Row],[M2B_h]])</f>
        <v>4</v>
      </c>
      <c r="R53" s="45">
        <f>SUM(Table18[[#This Row],[M3B]],Table18[[#This Row],[M3B_h]])</f>
        <v>4</v>
      </c>
      <c r="S53" s="45">
        <f>SUM(Table18[[#This Row],[M4B]],Table18[[#This Row],[M4B_h]])</f>
        <v>4</v>
      </c>
      <c r="T53" s="30"/>
      <c r="U53" s="30"/>
      <c r="V53" s="30"/>
      <c r="W53" s="30"/>
      <c r="X53" s="30"/>
      <c r="Y53" s="30"/>
      <c r="Z53" s="30"/>
    </row>
    <row r="54" spans="1:26">
      <c r="A54" s="9">
        <f ca="1">IF(Table18[[#This Row],[TT]]&lt;1,"",(COUNT(INDIRECT("a"&amp;ROW(Table2[[#Headers],[//]])&amp;":a"&amp;ROW()-1))+1))</f>
        <v>52</v>
      </c>
      <c r="B54" s="9" t="s">
        <v>2497</v>
      </c>
      <c r="C54" s="32">
        <v>0</v>
      </c>
      <c r="D54" s="32" t="s">
        <v>2434</v>
      </c>
      <c r="E54" s="68">
        <f>IF(Table18[[#This Row],[M5B]]="",Table18[[#This Row],[M5B_h]],SUM(Table18[[#This Row],[M5B_h]],Table18[[#This Row],[M5B]]))</f>
        <v>95</v>
      </c>
      <c r="F54" s="34"/>
      <c r="G54" s="34" t="str">
        <f>IF(Table18[[#This Row],[M1A]]="","",Table18[[#This Row],[M1A]]-Table18[[#This Row],[AWAL]])</f>
        <v/>
      </c>
      <c r="H54" s="34">
        <v>95</v>
      </c>
      <c r="I54" s="32">
        <f>IF(Table18[[#This Row],[M2A]]="","",SUM(Table18[[#This Row],[M2A]]-Table18[[#This Row],[M2B_h]]))</f>
        <v>95</v>
      </c>
      <c r="K54" s="32" t="str">
        <f>IF(Table18[[#This Row],[M3A]]="","",SUM(Table18[[#This Row],[M3A]]-Table18[[#This Row],[M3B_h]]))</f>
        <v/>
      </c>
      <c r="M54" s="32" t="str">
        <f>IF(Table18[[#This Row],[M4A]]="","",SUM(Table18[[#This Row],[M4A]]-Table18[[#This Row],[M4B_h]]))</f>
        <v/>
      </c>
      <c r="O54" s="32" t="str">
        <f>IF(Table18[[#This Row],[M5A]]="","",SUM(Table18[[#This Row],[M5A]]-Table18[[#This Row],[M5B_h]]))</f>
        <v/>
      </c>
      <c r="P54" s="45">
        <f>SUM(Table18[[#This Row],[AWAL]],Table18[[#This Row],[M1B]])</f>
        <v>0</v>
      </c>
      <c r="Q54" s="45">
        <f>SUM(Table18[[#This Row],[M2B]],Table18[[#This Row],[M2B_h]])</f>
        <v>95</v>
      </c>
      <c r="R54" s="45">
        <f>SUM(Table18[[#This Row],[M3B]],Table18[[#This Row],[M3B_h]])</f>
        <v>95</v>
      </c>
      <c r="S54" s="45">
        <f>SUM(Table18[[#This Row],[M4B]],Table18[[#This Row],[M4B_h]])</f>
        <v>95</v>
      </c>
      <c r="T54" s="30"/>
      <c r="U54" s="30"/>
      <c r="V54" s="30"/>
      <c r="W54" s="30"/>
      <c r="X54" s="30"/>
      <c r="Y54" s="30"/>
      <c r="Z54" s="30"/>
    </row>
    <row r="55" spans="1:26">
      <c r="A55" s="30">
        <f ca="1">IF(Table18[[#This Row],[TT]]&lt;1,"",(COUNT(INDIRECT("a"&amp;ROW(Table2[[#Headers],[//]])&amp;":a"&amp;ROW()-1))+1))</f>
        <v>53</v>
      </c>
      <c r="B55" s="9" t="s">
        <v>2546</v>
      </c>
      <c r="C55" s="32">
        <v>0</v>
      </c>
      <c r="D55" s="32" t="s">
        <v>2561</v>
      </c>
      <c r="E55" s="68">
        <f>IF(Table18[[#This Row],[M5B]]="",Table18[[#This Row],[M5B_h]],SUM(Table18[[#This Row],[M5B_h]],Table18[[#This Row],[M5B]]))</f>
        <v>1</v>
      </c>
      <c r="F55" s="35"/>
      <c r="G55" s="35" t="str">
        <f>IF(Table18[[#This Row],[M1A]]="","",Table18[[#This Row],[M1A]]-Table18[[#This Row],[AWAL]])</f>
        <v/>
      </c>
      <c r="H55" s="35">
        <v>1</v>
      </c>
      <c r="I55" s="32">
        <f>IF(Table18[[#This Row],[M2A]]="","",SUM(Table18[[#This Row],[M2A]]-Table18[[#This Row],[M2B_h]]))</f>
        <v>1</v>
      </c>
      <c r="K55" s="33" t="str">
        <f>IF(Table18[[#This Row],[M3A]]="","",SUM(Table18[[#This Row],[M3A]]-Table18[[#This Row],[M3B_h]]))</f>
        <v/>
      </c>
      <c r="M55" s="33" t="str">
        <f>IF(Table18[[#This Row],[M4A]]="","",SUM(Table18[[#This Row],[M4A]]-Table18[[#This Row],[M4B_h]]))</f>
        <v/>
      </c>
      <c r="N55" s="33"/>
      <c r="O55" s="33" t="str">
        <f>IF(Table18[[#This Row],[M5A]]="","",SUM(Table18[[#This Row],[M5A]]-Table18[[#This Row],[M5B_h]]))</f>
        <v/>
      </c>
      <c r="P55" s="45">
        <f>SUM(Table18[[#This Row],[AWAL]],Table18[[#This Row],[M1B]])</f>
        <v>0</v>
      </c>
      <c r="Q55" s="45">
        <f>SUM(Table18[[#This Row],[M2B]],Table18[[#This Row],[M2B_h]])</f>
        <v>1</v>
      </c>
      <c r="R55" s="45">
        <f>SUM(Table18[[#This Row],[M3B]],Table18[[#This Row],[M3B_h]])</f>
        <v>1</v>
      </c>
      <c r="S55" s="45">
        <f>SUM(Table18[[#This Row],[M4B]],Table18[[#This Row],[M4B_h]])</f>
        <v>1</v>
      </c>
      <c r="T55" s="30"/>
      <c r="U55" s="30"/>
      <c r="V55" s="30"/>
      <c r="W55" s="30"/>
      <c r="X55" s="30"/>
      <c r="Y55" s="30"/>
      <c r="Z55" s="30"/>
    </row>
    <row r="56" spans="1:26">
      <c r="A56" s="30">
        <f ca="1">IF(Table18[[#This Row],[TT]]&lt;1,"",(COUNT(INDIRECT("a"&amp;ROW(Table2[[#Headers],[//]])&amp;":a"&amp;ROW()-1))+1))</f>
        <v>54</v>
      </c>
      <c r="B56" s="9" t="s">
        <v>89</v>
      </c>
      <c r="C56" s="32">
        <v>6</v>
      </c>
      <c r="D56" s="32" t="s">
        <v>14</v>
      </c>
      <c r="E56" s="68">
        <f>IF(Table18[[#This Row],[M5B]]="",Table18[[#This Row],[M5B_h]],SUM(Table18[[#This Row],[M5B_h]],Table18[[#This Row],[M5B]]))</f>
        <v>6</v>
      </c>
      <c r="F56" s="35"/>
      <c r="G56" s="35" t="str">
        <f>IF(Table18[[#This Row],[M1A]]="","",Table18[[#This Row],[M1A]]-Table18[[#This Row],[AWAL]])</f>
        <v/>
      </c>
      <c r="H56" s="35"/>
      <c r="I56" s="33" t="str">
        <f>IF(Table18[[#This Row],[M2A]]="","",SUM(Table18[[#This Row],[M2A]]-Table18[[#This Row],[M2B_h]]))</f>
        <v/>
      </c>
      <c r="K56" s="33" t="str">
        <f>IF(Table18[[#This Row],[M3A]]="","",SUM(Table18[[#This Row],[M3A]]-Table18[[#This Row],[M3B_h]]))</f>
        <v/>
      </c>
      <c r="L56" s="32"/>
      <c r="M56" s="33" t="str">
        <f>IF(Table18[[#This Row],[M4A]]="","",SUM(Table18[[#This Row],[M4A]]-Table18[[#This Row],[M4B_h]]))</f>
        <v/>
      </c>
      <c r="N56" s="33"/>
      <c r="O56" s="33" t="str">
        <f>IF(Table18[[#This Row],[M5A]]="","",SUM(Table18[[#This Row],[M5A]]-Table18[[#This Row],[M5B_h]]))</f>
        <v/>
      </c>
      <c r="P56" s="45">
        <f>SUM(Table18[[#This Row],[AWAL]],Table18[[#This Row],[M1B]])</f>
        <v>6</v>
      </c>
      <c r="Q56" s="45">
        <f>SUM(Table18[[#This Row],[M2B]],Table18[[#This Row],[M2B_h]])</f>
        <v>6</v>
      </c>
      <c r="R56" s="45">
        <f>SUM(Table18[[#This Row],[M3B]],Table18[[#This Row],[M3B_h]])</f>
        <v>6</v>
      </c>
      <c r="S56" s="45">
        <f>SUM(Table18[[#This Row],[M4B]],Table18[[#This Row],[M4B_h]])</f>
        <v>6</v>
      </c>
      <c r="T56" s="30"/>
      <c r="U56" s="30"/>
      <c r="V56" s="30"/>
      <c r="W56" s="30"/>
      <c r="X56" s="30"/>
      <c r="Y56" s="30"/>
      <c r="Z56" s="30"/>
    </row>
    <row r="57" spans="1:26">
      <c r="A57" s="9">
        <f ca="1">IF(Table18[[#This Row],[TT]]&lt;1,"",(COUNT(INDIRECT("a"&amp;ROW(Table2[[#Headers],[//]])&amp;":a"&amp;ROW()-1))+1))</f>
        <v>55</v>
      </c>
      <c r="B57" s="9" t="s">
        <v>2433</v>
      </c>
      <c r="C57" s="32">
        <v>2</v>
      </c>
      <c r="D57" s="32">
        <v>50</v>
      </c>
      <c r="E57" s="68">
        <f>IF(Table18[[#This Row],[M5B]]="",Table18[[#This Row],[M5B_h]],SUM(Table18[[#This Row],[M5B_h]],Table18[[#This Row],[M5B]]))</f>
        <v>2</v>
      </c>
      <c r="F57" s="34"/>
      <c r="G57" s="34" t="str">
        <f>IF(Table18[[#This Row],[M1A]]="","",Table18[[#This Row],[M1A]]-Table18[[#This Row],[AWAL]])</f>
        <v/>
      </c>
      <c r="H57" s="34"/>
      <c r="I57" s="32" t="str">
        <f>IF(Table18[[#This Row],[M2A]]="","",SUM(Table18[[#This Row],[M2A]]-Table18[[#This Row],[M2B_h]]))</f>
        <v/>
      </c>
      <c r="K57" s="32" t="str">
        <f>IF(Table18[[#This Row],[M3A]]="","",SUM(Table18[[#This Row],[M3A]]-Table18[[#This Row],[M3B_h]]))</f>
        <v/>
      </c>
      <c r="M57" s="32" t="str">
        <f>IF(Table18[[#This Row],[M4A]]="","",SUM(Table18[[#This Row],[M4A]]-Table18[[#This Row],[M4B_h]]))</f>
        <v/>
      </c>
      <c r="O57" s="32" t="str">
        <f>IF(Table18[[#This Row],[M5A]]="","",SUM(Table18[[#This Row],[M5A]]-Table18[[#This Row],[M5B_h]]))</f>
        <v/>
      </c>
      <c r="P57" s="45">
        <f>SUM(Table18[[#This Row],[AWAL]],Table18[[#This Row],[M1B]])</f>
        <v>2</v>
      </c>
      <c r="Q57" s="45">
        <f>SUM(Table18[[#This Row],[M2B]],Table18[[#This Row],[M2B_h]])</f>
        <v>2</v>
      </c>
      <c r="R57" s="45">
        <f>SUM(Table18[[#This Row],[M3B]],Table18[[#This Row],[M3B_h]])</f>
        <v>2</v>
      </c>
      <c r="S57" s="45">
        <f>SUM(Table18[[#This Row],[M4B]],Table18[[#This Row],[M4B_h]])</f>
        <v>2</v>
      </c>
      <c r="T57" s="30"/>
      <c r="U57" s="30"/>
      <c r="V57" s="30"/>
      <c r="W57" s="30"/>
      <c r="X57" s="30"/>
      <c r="Y57" s="30"/>
      <c r="Z57" s="30"/>
    </row>
    <row r="58" spans="1:26">
      <c r="A58" s="30">
        <f ca="1">IF(Table18[[#This Row],[TT]]&lt;1,"",(COUNT(INDIRECT("a"&amp;ROW(Table2[[#Headers],[//]])&amp;":a"&amp;ROW()-1))+1))</f>
        <v>56</v>
      </c>
      <c r="B58" s="9" t="s">
        <v>3427</v>
      </c>
      <c r="C58" s="32">
        <v>1</v>
      </c>
      <c r="D58" s="32" t="s">
        <v>2576</v>
      </c>
      <c r="E58" s="68">
        <f>IF(Table18[[#This Row],[M5B]]="",Table18[[#This Row],[M5B_h]],SUM(Table18[[#This Row],[M5B_h]],Table18[[#This Row],[M5B]]))</f>
        <v>1</v>
      </c>
      <c r="F58" s="35"/>
      <c r="G58" s="35" t="str">
        <f>IF(Table18[[#This Row],[M1A]]="","",Table18[[#This Row],[M1A]]-Table18[[#This Row],[AWAL]])</f>
        <v/>
      </c>
      <c r="H58" s="35"/>
      <c r="I58" s="33" t="str">
        <f>IF(Table18[[#This Row],[M2A]]="","",SUM(Table18[[#This Row],[M2A]]-Table18[[#This Row],[M2B_h]]))</f>
        <v/>
      </c>
      <c r="K58" s="33" t="str">
        <f>IF(Table18[[#This Row],[M3A]]="","",SUM(Table18[[#This Row],[M3A]]-Table18[[#This Row],[M3B_h]]))</f>
        <v/>
      </c>
      <c r="L58" s="32"/>
      <c r="M58" s="33" t="str">
        <f>IF(Table18[[#This Row],[M4A]]="","",SUM(Table18[[#This Row],[M4A]]-Table18[[#This Row],[M4B_h]]))</f>
        <v/>
      </c>
      <c r="N58" s="33"/>
      <c r="O58" s="33" t="str">
        <f>IF(Table18[[#This Row],[M5A]]="","",SUM(Table18[[#This Row],[M5A]]-Table18[[#This Row],[M5B_h]]))</f>
        <v/>
      </c>
      <c r="P58" s="45">
        <f>SUM(Table18[[#This Row],[AWAL]],Table18[[#This Row],[M1B]])</f>
        <v>1</v>
      </c>
      <c r="Q58" s="45">
        <f>SUM(Table18[[#This Row],[M2B]],Table18[[#This Row],[M2B_h]])</f>
        <v>1</v>
      </c>
      <c r="R58" s="45">
        <f>SUM(Table18[[#This Row],[M3B]],Table18[[#This Row],[M3B_h]])</f>
        <v>1</v>
      </c>
      <c r="S58" s="45">
        <f>SUM(Table18[[#This Row],[M4B]],Table18[[#This Row],[M4B_h]])</f>
        <v>1</v>
      </c>
      <c r="T58" s="30"/>
      <c r="U58" s="30"/>
      <c r="V58" s="30"/>
      <c r="W58" s="30"/>
      <c r="X58" s="30"/>
      <c r="Y58" s="30"/>
      <c r="Z58" s="30"/>
    </row>
    <row r="59" spans="1:26">
      <c r="A59" s="30">
        <f ca="1">IF(Table18[[#This Row],[TT]]&lt;1,"",(COUNT(INDIRECT("a"&amp;ROW(Table2[[#Headers],[//]])&amp;":a"&amp;ROW()-1))+1))</f>
        <v>57</v>
      </c>
      <c r="B59" s="9" t="s">
        <v>4358</v>
      </c>
      <c r="C59" s="32">
        <v>0</v>
      </c>
      <c r="D59" s="32" t="s">
        <v>2488</v>
      </c>
      <c r="E59" s="68">
        <f>IF(Table18[[#This Row],[M5B]]="",Table18[[#This Row],[M5B_h]],SUM(Table18[[#This Row],[M5B_h]],Table18[[#This Row],[M5B]]))</f>
        <v>4</v>
      </c>
      <c r="F59" s="35"/>
      <c r="G59" s="35" t="str">
        <f>IF(Table18[[#This Row],[M1A]]="","",Table18[[#This Row],[M1A]]-Table18[[#This Row],[AWAL]])</f>
        <v/>
      </c>
      <c r="H59" s="35">
        <v>4</v>
      </c>
      <c r="I59" s="32">
        <f>IF(Table18[[#This Row],[M2A]]="","",SUM(Table18[[#This Row],[M2A]]-Table18[[#This Row],[M2B_h]]))</f>
        <v>4</v>
      </c>
      <c r="K59" s="33" t="str">
        <f>IF(Table18[[#This Row],[M3A]]="","",SUM(Table18[[#This Row],[M3A]]-Table18[[#This Row],[M3B_h]]))</f>
        <v/>
      </c>
      <c r="L59" s="32"/>
      <c r="M59" s="33" t="str">
        <f>IF(Table18[[#This Row],[M4A]]="","",SUM(Table18[[#This Row],[M4A]]-Table18[[#This Row],[M4B_h]]))</f>
        <v/>
      </c>
      <c r="N59" s="33"/>
      <c r="O59" s="33" t="str">
        <f>IF(Table18[[#This Row],[M5A]]="","",SUM(Table18[[#This Row],[M5A]]-Table18[[#This Row],[M5B_h]]))</f>
        <v/>
      </c>
      <c r="P59" s="45">
        <f>SUM(Table18[[#This Row],[AWAL]],Table18[[#This Row],[M1B]])</f>
        <v>0</v>
      </c>
      <c r="Q59" s="45">
        <f>SUM(Table18[[#This Row],[M2B]],Table18[[#This Row],[M2B_h]])</f>
        <v>4</v>
      </c>
      <c r="R59" s="45">
        <f>SUM(Table18[[#This Row],[M3B]],Table18[[#This Row],[M3B_h]])</f>
        <v>4</v>
      </c>
      <c r="S59" s="45">
        <f>SUM(Table18[[#This Row],[M4B]],Table18[[#This Row],[M4B_h]])</f>
        <v>4</v>
      </c>
      <c r="T59" s="30"/>
      <c r="U59" s="30"/>
      <c r="V59" s="30"/>
      <c r="W59" s="30"/>
      <c r="X59" s="30"/>
      <c r="Y59" s="30"/>
      <c r="Z59" s="30"/>
    </row>
    <row r="60" spans="1:26">
      <c r="A60" s="30">
        <f ca="1">IF(Table18[[#This Row],[TT]]&lt;1,"",(COUNT(INDIRECT("a"&amp;ROW(Table2[[#Headers],[//]])&amp;":a"&amp;ROW()-1))+1))</f>
        <v>58</v>
      </c>
      <c r="B60" s="9" t="s">
        <v>4500</v>
      </c>
      <c r="C60" s="32">
        <v>3</v>
      </c>
      <c r="D60" s="32" t="s">
        <v>77</v>
      </c>
      <c r="E60" s="68">
        <f>IF(Table18[[#This Row],[M5B]]="",Table18[[#This Row],[M5B_h]],SUM(Table18[[#This Row],[M5B_h]],Table18[[#This Row],[M5B]]))</f>
        <v>1</v>
      </c>
      <c r="F60" s="35">
        <v>2</v>
      </c>
      <c r="G60" s="35">
        <f>IF(Table18[[#This Row],[M1A]]="","",Table18[[#This Row],[M1A]]-Table18[[#This Row],[AWAL]])</f>
        <v>-1</v>
      </c>
      <c r="H60" s="35">
        <v>1</v>
      </c>
      <c r="I60" s="33">
        <f>IF(Table18[[#This Row],[M2A]]="","",SUM(Table18[[#This Row],[M2A]]-Table18[[#This Row],[M2B_h]]))</f>
        <v>-1</v>
      </c>
      <c r="K60" s="33" t="str">
        <f>IF(Table18[[#This Row],[M3A]]="","",SUM(Table18[[#This Row],[M3A]]-Table18[[#This Row],[M3B_h]]))</f>
        <v/>
      </c>
      <c r="L60" s="32"/>
      <c r="M60" s="33" t="str">
        <f>IF(Table18[[#This Row],[M4A]]="","",SUM(Table18[[#This Row],[M4A]]-Table18[[#This Row],[M4B_h]]))</f>
        <v/>
      </c>
      <c r="N60" s="33"/>
      <c r="O60" s="33" t="str">
        <f>IF(Table18[[#This Row],[M5A]]="","",SUM(Table18[[#This Row],[M5A]]-Table18[[#This Row],[M5B_h]]))</f>
        <v/>
      </c>
      <c r="P60" s="45">
        <f>SUM(Table18[[#This Row],[AWAL]],Table18[[#This Row],[M1B]])</f>
        <v>2</v>
      </c>
      <c r="Q60" s="45">
        <f>SUM(Table18[[#This Row],[M2B]],Table18[[#This Row],[M2B_h]])</f>
        <v>1</v>
      </c>
      <c r="R60" s="45">
        <f>SUM(Table18[[#This Row],[M3B]],Table18[[#This Row],[M3B_h]])</f>
        <v>1</v>
      </c>
      <c r="S60" s="45">
        <f>SUM(Table18[[#This Row],[M4B]],Table18[[#This Row],[M4B_h]])</f>
        <v>1</v>
      </c>
      <c r="T60" s="30"/>
      <c r="U60" s="30"/>
      <c r="V60" s="30"/>
      <c r="W60" s="30"/>
      <c r="X60" s="30"/>
      <c r="Y60" s="30"/>
      <c r="Z60" s="30"/>
    </row>
    <row r="61" spans="1:26">
      <c r="A61" s="9">
        <f ca="1">IF(Table18[[#This Row],[TT]]&lt;1,"",(COUNT(INDIRECT("a"&amp;ROW(Table2[[#Headers],[//]])&amp;":a"&amp;ROW()-1))+1))</f>
        <v>59</v>
      </c>
      <c r="B61" s="9" t="s">
        <v>2502</v>
      </c>
      <c r="C61" s="32">
        <v>4</v>
      </c>
      <c r="D61" s="32" t="s">
        <v>2435</v>
      </c>
      <c r="E61" s="68">
        <f>IF(Table18[[#This Row],[M5B]]="",Table18[[#This Row],[M5B_h]],SUM(Table18[[#This Row],[M5B_h]],Table18[[#This Row],[M5B]]))</f>
        <v>4</v>
      </c>
      <c r="F61" s="34"/>
      <c r="G61" s="34" t="str">
        <f>IF(Table18[[#This Row],[M1A]]="","",Table18[[#This Row],[M1A]]-Table18[[#This Row],[AWAL]])</f>
        <v/>
      </c>
      <c r="H61" s="34"/>
      <c r="I61" s="32" t="str">
        <f>IF(Table18[[#This Row],[M2A]]="","",SUM(Table18[[#This Row],[M2A]]-Table18[[#This Row],[M2B_h]]))</f>
        <v/>
      </c>
      <c r="K61" s="32" t="str">
        <f>IF(Table18[[#This Row],[M3A]]="","",SUM(Table18[[#This Row],[M3A]]-Table18[[#This Row],[M3B_h]]))</f>
        <v/>
      </c>
      <c r="L61" s="9"/>
      <c r="M61" s="32" t="str">
        <f>IF(Table18[[#This Row],[M4A]]="","",SUM(Table18[[#This Row],[M4A]]-Table18[[#This Row],[M4B_h]]))</f>
        <v/>
      </c>
      <c r="O61" s="32" t="str">
        <f>IF(Table18[[#This Row],[M5A]]="","",SUM(Table18[[#This Row],[M5A]]-Table18[[#This Row],[M5B_h]]))</f>
        <v/>
      </c>
      <c r="P61" s="45">
        <f>SUM(Table18[[#This Row],[AWAL]],Table18[[#This Row],[M1B]])</f>
        <v>4</v>
      </c>
      <c r="Q61" s="45">
        <f>SUM(Table18[[#This Row],[M2B]],Table18[[#This Row],[M2B_h]])</f>
        <v>4</v>
      </c>
      <c r="R61" s="45">
        <f>SUM(Table18[[#This Row],[M3B]],Table18[[#This Row],[M3B_h]])</f>
        <v>4</v>
      </c>
      <c r="S61" s="45">
        <f>SUM(Table18[[#This Row],[M4B]],Table18[[#This Row],[M4B_h]])</f>
        <v>4</v>
      </c>
      <c r="T61" s="30"/>
      <c r="U61" s="30"/>
      <c r="V61" s="30"/>
      <c r="W61" s="30"/>
      <c r="X61" s="30"/>
      <c r="Y61" s="30"/>
      <c r="Z61" s="30"/>
    </row>
    <row r="62" spans="1:26">
      <c r="A62" s="9" t="str">
        <f ca="1">IF(Table18[[#This Row],[TT]]&lt;1,"",(COUNT(INDIRECT("a"&amp;ROW(Table2[[#Headers],[//]])&amp;":a"&amp;ROW()-1))+1))</f>
        <v/>
      </c>
      <c r="B62" s="9" t="s">
        <v>4310</v>
      </c>
      <c r="C62" s="32">
        <v>0</v>
      </c>
      <c r="D62" s="32" t="s">
        <v>2999</v>
      </c>
      <c r="E62" s="68">
        <f>IF(Table18[[#This Row],[M5B]]="",Table18[[#This Row],[M5B_h]],SUM(Table18[[#This Row],[M5B_h]],Table18[[#This Row],[M5B]]))</f>
        <v>0</v>
      </c>
      <c r="F62" s="35"/>
      <c r="G62" s="9" t="str">
        <f>IF(Table18[[#This Row],[M1A]]="","",Table18[[#This Row],[M1A]]-Table18[[#This Row],[AWAL]])</f>
        <v/>
      </c>
      <c r="H62" s="9"/>
      <c r="I62" s="32" t="str">
        <f>IF(Table18[[#This Row],[M2A]]="","",SUM(Table18[[#This Row],[M2A]]-Table18[[#This Row],[M2B_h]]))</f>
        <v/>
      </c>
      <c r="K62" s="32" t="str">
        <f>IF(Table18[[#This Row],[M3A]]="","",SUM(Table18[[#This Row],[M3A]]-Table18[[#This Row],[M3B_h]]))</f>
        <v/>
      </c>
      <c r="L62" s="9"/>
      <c r="M62" s="32" t="str">
        <f>IF(Table18[[#This Row],[M4A]]="","",SUM(Table18[[#This Row],[M4A]]-Table18[[#This Row],[M4B_h]]))</f>
        <v/>
      </c>
      <c r="O62" s="32" t="str">
        <f>IF(Table18[[#This Row],[M5A]]="","",SUM(Table18[[#This Row],[M5A]]-Table18[[#This Row],[M5B_h]]))</f>
        <v/>
      </c>
      <c r="P62" s="45">
        <f>SUM(Table18[[#This Row],[AWAL]],Table18[[#This Row],[M1B]])</f>
        <v>0</v>
      </c>
      <c r="Q62" s="45">
        <f>SUM(Table18[[#This Row],[M2B]],Table18[[#This Row],[M2B_h]])</f>
        <v>0</v>
      </c>
      <c r="R62" s="45">
        <f>SUM(Table18[[#This Row],[M3B]],Table18[[#This Row],[M3B_h]])</f>
        <v>0</v>
      </c>
      <c r="S62" s="45">
        <f>SUM(Table18[[#This Row],[M4B]],Table18[[#This Row],[M4B_h]])</f>
        <v>0</v>
      </c>
      <c r="T62" s="30"/>
      <c r="U62" s="30"/>
      <c r="V62" s="30"/>
      <c r="W62" s="30"/>
      <c r="X62" s="30"/>
      <c r="Y62" s="30"/>
      <c r="Z62" s="30"/>
    </row>
    <row r="63" spans="1:26">
      <c r="A63" s="9" t="str">
        <f ca="1">IF(Table18[[#This Row],[TT]]&lt;1,"",(COUNT(INDIRECT("a"&amp;ROW(Table2[[#Headers],[//]])&amp;":a"&amp;ROW()-1))+1))</f>
        <v/>
      </c>
      <c r="B63" s="9" t="s">
        <v>5</v>
      </c>
      <c r="C63" s="32">
        <v>0</v>
      </c>
      <c r="D63" s="32">
        <v>72</v>
      </c>
      <c r="E63" s="68">
        <f>IF(Table18[[#This Row],[M5B]]="",Table18[[#This Row],[M5B_h]],SUM(Table18[[#This Row],[M5B_h]],Table18[[#This Row],[M5B]]))</f>
        <v>0</v>
      </c>
      <c r="F63" s="9"/>
      <c r="G63" s="9" t="str">
        <f>IF(Table18[[#This Row],[M1A]]="","",Table18[[#This Row],[M1A]]-Table18[[#This Row],[AWAL]])</f>
        <v/>
      </c>
      <c r="H63" s="34"/>
      <c r="I63" s="32" t="str">
        <f>IF(Table18[[#This Row],[M2A]]="","",SUM(Table18[[#This Row],[M2A]]-Table18[[#This Row],[M2B_h]]))</f>
        <v/>
      </c>
      <c r="K63" s="32" t="str">
        <f>IF(Table18[[#This Row],[M3A]]="","",SUM(Table18[[#This Row],[M3A]]-Table18[[#This Row],[M3B_h]]))</f>
        <v/>
      </c>
      <c r="L63" s="9"/>
      <c r="M63" s="32" t="str">
        <f>IF(Table18[[#This Row],[M4A]]="","",SUM(Table18[[#This Row],[M4A]]-Table18[[#This Row],[M4B_h]]))</f>
        <v/>
      </c>
      <c r="O63" s="32" t="str">
        <f>IF(Table18[[#This Row],[M5A]]="","",SUM(Table18[[#This Row],[M5A]]-Table18[[#This Row],[M5B_h]]))</f>
        <v/>
      </c>
      <c r="P63" s="45">
        <f>SUM(Table18[[#This Row],[AWAL]],Table18[[#This Row],[M1B]])</f>
        <v>0</v>
      </c>
      <c r="Q63" s="45">
        <f>SUM(Table18[[#This Row],[M2B]],Table18[[#This Row],[M2B_h]])</f>
        <v>0</v>
      </c>
      <c r="R63" s="45">
        <f>SUM(Table18[[#This Row],[M3B]],Table18[[#This Row],[M3B_h]])</f>
        <v>0</v>
      </c>
      <c r="S63" s="45">
        <f>SUM(Table18[[#This Row],[M4B]],Table18[[#This Row],[M4B_h]])</f>
        <v>0</v>
      </c>
      <c r="T63" s="30"/>
      <c r="U63" s="30"/>
      <c r="V63" s="30"/>
      <c r="W63" s="30"/>
      <c r="X63" s="30"/>
      <c r="Y63" s="30"/>
      <c r="Z63" s="30"/>
    </row>
    <row r="64" spans="1:26">
      <c r="A64" s="9" t="str">
        <f ca="1">IF(Table18[[#This Row],[TT]]&lt;1,"",(COUNT(INDIRECT("a"&amp;ROW(Table2[[#Headers],[//]])&amp;":a"&amp;ROW()-1))+1))</f>
        <v/>
      </c>
      <c r="B64" s="9" t="s">
        <v>2552</v>
      </c>
      <c r="C64" s="32">
        <v>0</v>
      </c>
      <c r="D64" s="32" t="s">
        <v>6</v>
      </c>
      <c r="E64" s="68">
        <f>IF(Table18[[#This Row],[M5B]]="",Table18[[#This Row],[M5B_h]],SUM(Table18[[#This Row],[M5B_h]],Table18[[#This Row],[M5B]]))</f>
        <v>0</v>
      </c>
      <c r="F64" s="34"/>
      <c r="G64" s="34" t="str">
        <f>IF(Table18[[#This Row],[M1A]]="","",Table18[[#This Row],[M1A]]-Table18[[#This Row],[AWAL]])</f>
        <v/>
      </c>
      <c r="H64" s="34"/>
      <c r="I64" s="32" t="str">
        <f>IF(Table18[[#This Row],[M2A]]="","",SUM(Table18[[#This Row],[M2A]]-Table18[[#This Row],[M2B_h]]))</f>
        <v/>
      </c>
      <c r="K64" s="32" t="str">
        <f>IF(Table18[[#This Row],[M3A]]="","",SUM(Table18[[#This Row],[M3A]]-Table18[[#This Row],[M3B_h]]))</f>
        <v/>
      </c>
      <c r="L64" s="9"/>
      <c r="M64" s="32" t="str">
        <f>IF(Table18[[#This Row],[M4A]]="","",SUM(Table18[[#This Row],[M4A]]-Table18[[#This Row],[M4B_h]]))</f>
        <v/>
      </c>
      <c r="O64" s="32" t="str">
        <f>IF(Table18[[#This Row],[M5A]]="","",SUM(Table18[[#This Row],[M5A]]-Table18[[#This Row],[M5B_h]]))</f>
        <v/>
      </c>
      <c r="P64" s="45">
        <f>SUM(Table18[[#This Row],[AWAL]],Table18[[#This Row],[M1B]])</f>
        <v>0</v>
      </c>
      <c r="Q64" s="45">
        <f>SUM(Table18[[#This Row],[M2B]],Table18[[#This Row],[M2B_h]])</f>
        <v>0</v>
      </c>
      <c r="R64" s="45">
        <f>SUM(Table18[[#This Row],[M3B]],Table18[[#This Row],[M3B_h]])</f>
        <v>0</v>
      </c>
      <c r="S64" s="45">
        <f>SUM(Table18[[#This Row],[M4B]],Table18[[#This Row],[M4B_h]])</f>
        <v>0</v>
      </c>
      <c r="T64" s="30"/>
      <c r="U64" s="30"/>
      <c r="V64" s="30"/>
      <c r="W64" s="30"/>
      <c r="X64" s="30"/>
      <c r="Y64" s="30"/>
      <c r="Z64" s="30"/>
    </row>
    <row r="65" spans="1:26">
      <c r="A65" s="9" t="str">
        <f ca="1">IF(Table18[[#This Row],[TT]]&lt;1,"",(COUNT(INDIRECT("a"&amp;ROW(Table2[[#Headers],[//]])&amp;":a"&amp;ROW()-1))+1))</f>
        <v/>
      </c>
      <c r="B65" s="9" t="s">
        <v>2553</v>
      </c>
      <c r="C65" s="32">
        <v>0</v>
      </c>
      <c r="D65" s="32" t="s">
        <v>7</v>
      </c>
      <c r="E65" s="68">
        <f>IF(Table18[[#This Row],[M5B]]="",Table18[[#This Row],[M5B_h]],SUM(Table18[[#This Row],[M5B_h]],Table18[[#This Row],[M5B]]))</f>
        <v>0</v>
      </c>
      <c r="F65" s="34"/>
      <c r="G65" s="34" t="str">
        <f>IF(Table18[[#This Row],[M1A]]="","",Table18[[#This Row],[M1A]]-Table18[[#This Row],[AWAL]])</f>
        <v/>
      </c>
      <c r="H65" s="34"/>
      <c r="I65" s="32" t="str">
        <f>IF(Table18[[#This Row],[M2A]]="","",SUM(Table18[[#This Row],[M2A]]-Table18[[#This Row],[M2B_h]]))</f>
        <v/>
      </c>
      <c r="K65" s="32" t="str">
        <f>IF(Table18[[#This Row],[M3A]]="","",SUM(Table18[[#This Row],[M3A]]-Table18[[#This Row],[M3B_h]]))</f>
        <v/>
      </c>
      <c r="L65" s="9"/>
      <c r="M65" s="32" t="str">
        <f>IF(Table18[[#This Row],[M4A]]="","",SUM(Table18[[#This Row],[M4A]]-Table18[[#This Row],[M4B_h]]))</f>
        <v/>
      </c>
      <c r="O65" s="32" t="str">
        <f>IF(Table18[[#This Row],[M5A]]="","",SUM(Table18[[#This Row],[M5A]]-Table18[[#This Row],[M5B_h]]))</f>
        <v/>
      </c>
      <c r="P65" s="45">
        <f>SUM(Table18[[#This Row],[AWAL]],Table18[[#This Row],[M1B]])</f>
        <v>0</v>
      </c>
      <c r="Q65" s="45">
        <f>SUM(Table18[[#This Row],[M2B]],Table18[[#This Row],[M2B_h]])</f>
        <v>0</v>
      </c>
      <c r="R65" s="45">
        <f>SUM(Table18[[#This Row],[M3B]],Table18[[#This Row],[M3B_h]])</f>
        <v>0</v>
      </c>
      <c r="S65" s="45">
        <f>SUM(Table18[[#This Row],[M4B]],Table18[[#This Row],[M4B_h]])</f>
        <v>0</v>
      </c>
      <c r="T65" s="30"/>
      <c r="U65" s="30"/>
      <c r="V65" s="30"/>
      <c r="W65" s="30"/>
      <c r="X65" s="30"/>
      <c r="Y65" s="30"/>
      <c r="Z65" s="30"/>
    </row>
    <row r="66" spans="1:26">
      <c r="A66" s="9" t="str">
        <f ca="1">IF(Table18[[#This Row],[TT]]&lt;1,"",(COUNT(INDIRECT("a"&amp;ROW(Table2[[#Headers],[//]])&amp;":a"&amp;ROW()-1))+1))</f>
        <v/>
      </c>
      <c r="B66" s="9" t="s">
        <v>2554</v>
      </c>
      <c r="C66" s="32">
        <v>0</v>
      </c>
      <c r="D66" s="32" t="s">
        <v>8</v>
      </c>
      <c r="E66" s="68">
        <f>IF(Table18[[#This Row],[M5B]]="",Table18[[#This Row],[M5B_h]],SUM(Table18[[#This Row],[M5B_h]],Table18[[#This Row],[M5B]]))</f>
        <v>0</v>
      </c>
      <c r="F66" s="34"/>
      <c r="G66" s="34" t="str">
        <f>IF(Table18[[#This Row],[M1A]]="","",Table18[[#This Row],[M1A]]-Table18[[#This Row],[AWAL]])</f>
        <v/>
      </c>
      <c r="H66" s="34"/>
      <c r="I66" s="32" t="str">
        <f>IF(Table18[[#This Row],[M2A]]="","",SUM(Table18[[#This Row],[M2A]]-Table18[[#This Row],[M2B_h]]))</f>
        <v/>
      </c>
      <c r="K66" s="32" t="str">
        <f>IF(Table18[[#This Row],[M3A]]="","",SUM(Table18[[#This Row],[M3A]]-Table18[[#This Row],[M3B_h]]))</f>
        <v/>
      </c>
      <c r="L66" s="9"/>
      <c r="M66" s="32" t="str">
        <f>IF(Table18[[#This Row],[M4A]]="","",SUM(Table18[[#This Row],[M4A]]-Table18[[#This Row],[M4B_h]]))</f>
        <v/>
      </c>
      <c r="O66" s="32" t="str">
        <f>IF(Table18[[#This Row],[M5A]]="","",SUM(Table18[[#This Row],[M5A]]-Table18[[#This Row],[M5B_h]]))</f>
        <v/>
      </c>
      <c r="P66" s="45">
        <f>SUM(Table18[[#This Row],[AWAL]],Table18[[#This Row],[M1B]])</f>
        <v>0</v>
      </c>
      <c r="Q66" s="45">
        <f>SUM(Table18[[#This Row],[M2B]],Table18[[#This Row],[M2B_h]])</f>
        <v>0</v>
      </c>
      <c r="R66" s="45">
        <f>SUM(Table18[[#This Row],[M3B]],Table18[[#This Row],[M3B_h]])</f>
        <v>0</v>
      </c>
      <c r="S66" s="45">
        <f>SUM(Table18[[#This Row],[M4B]],Table18[[#This Row],[M4B_h]])</f>
        <v>0</v>
      </c>
      <c r="T66" s="30"/>
      <c r="U66" s="30"/>
      <c r="V66" s="30"/>
      <c r="W66" s="30"/>
      <c r="X66" s="30"/>
      <c r="Y66" s="30"/>
      <c r="Z66" s="30"/>
    </row>
    <row r="67" spans="1:26">
      <c r="A67" s="30" t="str">
        <f ca="1">IF(Table18[[#This Row],[TT]]&lt;1,"",(COUNT(INDIRECT("a"&amp;ROW(Table2[[#Headers],[//]])&amp;":a"&amp;ROW()-1))+1))</f>
        <v/>
      </c>
      <c r="B67" s="9" t="s">
        <v>4545</v>
      </c>
      <c r="C67" s="32">
        <v>0</v>
      </c>
      <c r="D67" s="32" t="s">
        <v>2559</v>
      </c>
      <c r="E67" s="68">
        <f>IF(Table18[[#This Row],[M5B]]="",Table18[[#This Row],[M5B_h]],SUM(Table18[[#This Row],[M5B_h]],Table18[[#This Row],[M5B]]))</f>
        <v>0</v>
      </c>
      <c r="F67" s="35"/>
      <c r="G67" s="35" t="str">
        <f>IF(Table18[[#This Row],[M1A]]="","",Table18[[#This Row],[M1A]]-Table18[[#This Row],[AWAL]])</f>
        <v/>
      </c>
      <c r="H67" s="35"/>
      <c r="I67" s="33" t="str">
        <f>IF(Table18[[#This Row],[M2A]]="","",SUM(Table18[[#This Row],[M2A]]-Table18[[#This Row],[M2B_h]]))</f>
        <v/>
      </c>
      <c r="K67" s="33" t="str">
        <f>IF(Table18[[#This Row],[M3A]]="","",SUM(Table18[[#This Row],[M3A]]-Table18[[#This Row],[M3B_h]]))</f>
        <v/>
      </c>
      <c r="L67" s="9"/>
      <c r="M67" s="33" t="str">
        <f>IF(Table18[[#This Row],[M4A]]="","",SUM(Table18[[#This Row],[M4A]]-Table18[[#This Row],[M4B_h]]))</f>
        <v/>
      </c>
      <c r="N67" s="33"/>
      <c r="O67" s="33" t="str">
        <f>IF(Table18[[#This Row],[M5A]]="","",SUM(Table18[[#This Row],[M5A]]-Table18[[#This Row],[M5B_h]]))</f>
        <v/>
      </c>
      <c r="P67" s="45">
        <f>SUM(Table18[[#This Row],[AWAL]],Table18[[#This Row],[M1B]])</f>
        <v>0</v>
      </c>
      <c r="Q67" s="45">
        <f>SUM(Table18[[#This Row],[M2B]],Table18[[#This Row],[M2B_h]])</f>
        <v>0</v>
      </c>
      <c r="R67" s="45">
        <f>SUM(Table18[[#This Row],[M3B]],Table18[[#This Row],[M3B_h]])</f>
        <v>0</v>
      </c>
      <c r="S67" s="45">
        <f>SUM(Table18[[#This Row],[M4B]],Table18[[#This Row],[M4B_h]])</f>
        <v>0</v>
      </c>
      <c r="T67" s="30"/>
      <c r="U67" s="30"/>
      <c r="V67" s="30"/>
      <c r="W67" s="30"/>
      <c r="X67" s="30"/>
      <c r="Y67" s="30"/>
      <c r="Z67" s="30"/>
    </row>
    <row r="68" spans="1:26">
      <c r="A68" s="9" t="str">
        <f ca="1">IF(Table18[[#This Row],[TT]]&lt;1,"",(COUNT(INDIRECT("a"&amp;ROW(Table2[[#Headers],[//]])&amp;":a"&amp;ROW()-1))+1))</f>
        <v/>
      </c>
      <c r="B68" s="9" t="s">
        <v>2555</v>
      </c>
      <c r="C68" s="32">
        <v>0</v>
      </c>
      <c r="D68" s="32" t="s">
        <v>9</v>
      </c>
      <c r="E68" s="68">
        <f>IF(Table18[[#This Row],[M5B]]="",Table18[[#This Row],[M5B_h]],SUM(Table18[[#This Row],[M5B_h]],Table18[[#This Row],[M5B]]))</f>
        <v>0</v>
      </c>
      <c r="F68" s="34"/>
      <c r="G68" s="34" t="str">
        <f>IF(Table18[[#This Row],[M1A]]="","",Table18[[#This Row],[M1A]]-Table18[[#This Row],[AWAL]])</f>
        <v/>
      </c>
      <c r="H68" s="34"/>
      <c r="I68" s="32" t="str">
        <f>IF(Table18[[#This Row],[M2A]]="","",SUM(Table18[[#This Row],[M2A]]-Table18[[#This Row],[M2B_h]]))</f>
        <v/>
      </c>
      <c r="K68" s="32" t="str">
        <f>IF(Table18[[#This Row],[M3A]]="","",SUM(Table18[[#This Row],[M3A]]-Table18[[#This Row],[M3B_h]]))</f>
        <v/>
      </c>
      <c r="L68" s="9"/>
      <c r="M68" s="32" t="str">
        <f>IF(Table18[[#This Row],[M4A]]="","",SUM(Table18[[#This Row],[M4A]]-Table18[[#This Row],[M4B_h]]))</f>
        <v/>
      </c>
      <c r="O68" s="32" t="str">
        <f>IF(Table18[[#This Row],[M5A]]="","",SUM(Table18[[#This Row],[M5A]]-Table18[[#This Row],[M5B_h]]))</f>
        <v/>
      </c>
      <c r="P68" s="45">
        <f>SUM(Table18[[#This Row],[AWAL]],Table18[[#This Row],[M1B]])</f>
        <v>0</v>
      </c>
      <c r="Q68" s="45">
        <f>SUM(Table18[[#This Row],[M2B]],Table18[[#This Row],[M2B_h]])</f>
        <v>0</v>
      </c>
      <c r="R68" s="45">
        <f>SUM(Table18[[#This Row],[M3B]],Table18[[#This Row],[M3B_h]])</f>
        <v>0</v>
      </c>
      <c r="S68" s="45">
        <f>SUM(Table18[[#This Row],[M4B]],Table18[[#This Row],[M4B_h]])</f>
        <v>0</v>
      </c>
      <c r="T68" s="30"/>
      <c r="U68" s="30"/>
      <c r="V68" s="30"/>
      <c r="W68" s="30"/>
      <c r="X68" s="30"/>
      <c r="Y68" s="30"/>
      <c r="Z68" s="30"/>
    </row>
    <row r="69" spans="1:26">
      <c r="A69" s="30" t="str">
        <f ca="1">IF(Table18[[#This Row],[TT]]&lt;1,"",(COUNT(INDIRECT("a"&amp;ROW(Table2[[#Headers],[//]])&amp;":a"&amp;ROW()-1))+1))</f>
        <v/>
      </c>
      <c r="B69" s="20" t="s">
        <v>3172</v>
      </c>
      <c r="C69" s="32">
        <v>0</v>
      </c>
      <c r="D69" s="32" t="s">
        <v>2557</v>
      </c>
      <c r="E69" s="68">
        <f>IF(Table18[[#This Row],[M5B]]="",Table18[[#This Row],[M5B_h]],SUM(Table18[[#This Row],[M5B_h]],Table18[[#This Row],[M5B]]))</f>
        <v>0</v>
      </c>
      <c r="F69" s="35"/>
      <c r="G69" s="35" t="str">
        <f>IF(Table18[[#This Row],[M1A]]="","",Table18[[#This Row],[M1A]]-Table18[[#This Row],[AWAL]])</f>
        <v/>
      </c>
      <c r="H69" s="35"/>
      <c r="I69" s="32" t="str">
        <f>IF(Table18[[#This Row],[M2A]]="","",SUM(Table18[[#This Row],[M2A]]-Table18[[#This Row],[M2B_h]]))</f>
        <v/>
      </c>
      <c r="K69" s="33" t="str">
        <f>IF(Table18[[#This Row],[M3A]]="","",SUM(Table18[[#This Row],[M3A]]-Table18[[#This Row],[M3B_h]]))</f>
        <v/>
      </c>
      <c r="L69" s="32"/>
      <c r="M69" s="33" t="str">
        <f>IF(Table18[[#This Row],[M4A]]="","",SUM(Table18[[#This Row],[M4A]]-Table18[[#This Row],[M4B_h]]))</f>
        <v/>
      </c>
      <c r="N69" s="33"/>
      <c r="O69" s="33" t="str">
        <f>IF(Table18[[#This Row],[M5A]]="","",SUM(Table18[[#This Row],[M5A]]-Table18[[#This Row],[M5B_h]]))</f>
        <v/>
      </c>
      <c r="P69" s="45">
        <f>SUM(Table18[[#This Row],[AWAL]],Table18[[#This Row],[M1B]])</f>
        <v>0</v>
      </c>
      <c r="Q69" s="45">
        <f>SUM(Table18[[#This Row],[M2B]],Table18[[#This Row],[M2B_h]])</f>
        <v>0</v>
      </c>
      <c r="R69" s="45">
        <f>SUM(Table18[[#This Row],[M3B]],Table18[[#This Row],[M3B_h]])</f>
        <v>0</v>
      </c>
      <c r="S69" s="45">
        <f>SUM(Table18[[#This Row],[M4B]],Table18[[#This Row],[M4B_h]])</f>
        <v>0</v>
      </c>
      <c r="T69" s="30"/>
      <c r="U69" s="30"/>
      <c r="V69" s="30"/>
      <c r="W69" s="30"/>
      <c r="X69" s="30"/>
      <c r="Y69" s="30"/>
      <c r="Z69" s="30"/>
    </row>
    <row r="70" spans="1:26">
      <c r="A70" s="9" t="str">
        <f ca="1">IF(Table18[[#This Row],[TT]]&lt;1,"",(COUNT(INDIRECT("a"&amp;ROW(Table2[[#Headers],[//]])&amp;":a"&amp;ROW()-1))+1))</f>
        <v/>
      </c>
      <c r="B70" s="20" t="s">
        <v>2458</v>
      </c>
      <c r="C70" s="32">
        <v>0</v>
      </c>
      <c r="D70" s="32" t="s">
        <v>2459</v>
      </c>
      <c r="E70" s="68">
        <f>IF(Table18[[#This Row],[M5B]]="",Table18[[#This Row],[M5B_h]],SUM(Table18[[#This Row],[M5B_h]],Table18[[#This Row],[M5B]]))</f>
        <v>0</v>
      </c>
      <c r="F70" s="34"/>
      <c r="G70" s="34" t="str">
        <f>IF(Table18[[#This Row],[M1A]]="","",Table18[[#This Row],[M1A]]-Table18[[#This Row],[AWAL]])</f>
        <v/>
      </c>
      <c r="H70" s="34"/>
      <c r="I70" s="32" t="str">
        <f>IF(Table18[[#This Row],[M2A]]="","",SUM(Table18[[#This Row],[M2A]]-Table18[[#This Row],[M2B_h]]))</f>
        <v/>
      </c>
      <c r="K70" s="32" t="str">
        <f>IF(Table18[[#This Row],[M3A]]="","",SUM(Table18[[#This Row],[M3A]]-Table18[[#This Row],[M3B_h]]))</f>
        <v/>
      </c>
      <c r="L70" s="9"/>
      <c r="M70" s="32" t="str">
        <f>IF(Table18[[#This Row],[M4A]]="","",SUM(Table18[[#This Row],[M4A]]-Table18[[#This Row],[M4B_h]]))</f>
        <v/>
      </c>
      <c r="O70" s="32" t="str">
        <f>IF(Table18[[#This Row],[M5A]]="","",SUM(Table18[[#This Row],[M5A]]-Table18[[#This Row],[M5B_h]]))</f>
        <v/>
      </c>
      <c r="P70" s="45">
        <f>SUM(Table18[[#This Row],[AWAL]],Table18[[#This Row],[M1B]])</f>
        <v>0</v>
      </c>
      <c r="Q70" s="45">
        <f>SUM(Table18[[#This Row],[M2B]],Table18[[#This Row],[M2B_h]])</f>
        <v>0</v>
      </c>
      <c r="R70" s="45">
        <f>SUM(Table18[[#This Row],[M3B]],Table18[[#This Row],[M3B_h]])</f>
        <v>0</v>
      </c>
      <c r="S70" s="45">
        <f>SUM(Table18[[#This Row],[M4B]],Table18[[#This Row],[M4B_h]])</f>
        <v>0</v>
      </c>
      <c r="T70" s="30"/>
      <c r="U70" s="30"/>
      <c r="V70" s="30"/>
      <c r="W70" s="30"/>
      <c r="X70" s="30"/>
      <c r="Y70" s="30"/>
      <c r="Z70" s="30"/>
    </row>
    <row r="71" spans="1:26">
      <c r="A71" s="30" t="str">
        <f ca="1">IF(Table18[[#This Row],[TT]]&lt;1,"",(COUNT(INDIRECT("a"&amp;ROW(Table2[[#Headers],[//]])&amp;":a"&amp;ROW()-1))+1))</f>
        <v/>
      </c>
      <c r="B71" s="20" t="s">
        <v>2504</v>
      </c>
      <c r="C71" s="32">
        <v>1</v>
      </c>
      <c r="D71" s="32" t="s">
        <v>2558</v>
      </c>
      <c r="E71" s="68">
        <f>IF(Table18[[#This Row],[M5B]]="",Table18[[#This Row],[M5B_h]],SUM(Table18[[#This Row],[M5B_h]],Table18[[#This Row],[M5B]]))</f>
        <v>0</v>
      </c>
      <c r="F71" s="35"/>
      <c r="G71" s="35" t="str">
        <f>IF(Table18[[#This Row],[M1A]]="","",Table18[[#This Row],[M1A]]-Table18[[#This Row],[AWAL]])</f>
        <v/>
      </c>
      <c r="H71" s="34">
        <v>0</v>
      </c>
      <c r="I71" s="32">
        <f>IF(Table18[[#This Row],[M2A]]="","",SUM(Table18[[#This Row],[M2A]]-Table18[[#This Row],[M2B_h]]))</f>
        <v>-1</v>
      </c>
      <c r="K71" s="33" t="str">
        <f>IF(Table18[[#This Row],[M3A]]="","",SUM(Table18[[#This Row],[M3A]]-Table18[[#This Row],[M3B_h]]))</f>
        <v/>
      </c>
      <c r="L71" s="32"/>
      <c r="M71" s="33" t="str">
        <f>IF(Table18[[#This Row],[M4A]]="","",SUM(Table18[[#This Row],[M4A]]-Table18[[#This Row],[M4B_h]]))</f>
        <v/>
      </c>
      <c r="N71" s="33"/>
      <c r="O71" s="33" t="str">
        <f>IF(Table18[[#This Row],[M5A]]="","",SUM(Table18[[#This Row],[M5A]]-Table18[[#This Row],[M5B_h]]))</f>
        <v/>
      </c>
      <c r="P71" s="45">
        <f>SUM(Table18[[#This Row],[AWAL]],Table18[[#This Row],[M1B]])</f>
        <v>1</v>
      </c>
      <c r="Q71" s="45">
        <f>SUM(Table18[[#This Row],[M2B]],Table18[[#This Row],[M2B_h]])</f>
        <v>0</v>
      </c>
      <c r="R71" s="45">
        <f>SUM(Table18[[#This Row],[M3B]],Table18[[#This Row],[M3B_h]])</f>
        <v>0</v>
      </c>
      <c r="S71" s="45">
        <f>SUM(Table18[[#This Row],[M4B]],Table18[[#This Row],[M4B_h]])</f>
        <v>0</v>
      </c>
      <c r="T71" s="30"/>
      <c r="U71" s="30"/>
      <c r="V71" s="30"/>
      <c r="W71" s="30"/>
      <c r="X71" s="30"/>
      <c r="Y71" s="30"/>
      <c r="Z71" s="30"/>
    </row>
    <row r="72" spans="1:26">
      <c r="A72" s="30" t="str">
        <f ca="1">IF(Table18[[#This Row],[TT]]&lt;1,"",(COUNT(INDIRECT("a"&amp;ROW(Table2[[#Headers],[//]])&amp;":a"&amp;ROW()-1))+1))</f>
        <v/>
      </c>
      <c r="B72" s="9" t="s">
        <v>3014</v>
      </c>
      <c r="C72" s="32">
        <v>2</v>
      </c>
      <c r="D72" s="32" t="s">
        <v>2431</v>
      </c>
      <c r="E72" s="68">
        <f>IF(Table18[[#This Row],[M5B]]="",Table18[[#This Row],[M5B_h]],SUM(Table18[[#This Row],[M5B_h]],Table18[[#This Row],[M5B]]))</f>
        <v>0</v>
      </c>
      <c r="F72" s="35">
        <v>0</v>
      </c>
      <c r="G72" s="35">
        <f>IF(Table18[[#This Row],[M1A]]="","",Table18[[#This Row],[M1A]]-Table18[[#This Row],[AWAL]])</f>
        <v>-2</v>
      </c>
      <c r="H72" s="35"/>
      <c r="I72" s="33" t="str">
        <f>IF(Table18[[#This Row],[M2A]]="","",SUM(Table18[[#This Row],[M2A]]-Table18[[#This Row],[M2B_h]]))</f>
        <v/>
      </c>
      <c r="K72" s="33" t="str">
        <f>IF(Table18[[#This Row],[M3A]]="","",SUM(Table18[[#This Row],[M3A]]-Table18[[#This Row],[M3B_h]]))</f>
        <v/>
      </c>
      <c r="L72" s="32"/>
      <c r="M72" s="33" t="str">
        <f>IF(Table18[[#This Row],[M4A]]="","",SUM(Table18[[#This Row],[M4A]]-Table18[[#This Row],[M4B_h]]))</f>
        <v/>
      </c>
      <c r="N72" s="33"/>
      <c r="O72" s="33" t="str">
        <f>IF(Table18[[#This Row],[M5A]]="","",SUM(Table18[[#This Row],[M5A]]-Table18[[#This Row],[M5B_h]]))</f>
        <v/>
      </c>
      <c r="P72" s="45">
        <f>SUM(Table18[[#This Row],[AWAL]],Table18[[#This Row],[M1B]])</f>
        <v>0</v>
      </c>
      <c r="Q72" s="45">
        <f>SUM(Table18[[#This Row],[M2B]],Table18[[#This Row],[M2B_h]])</f>
        <v>0</v>
      </c>
      <c r="R72" s="45">
        <f>SUM(Table18[[#This Row],[M3B]],Table18[[#This Row],[M3B_h]])</f>
        <v>0</v>
      </c>
      <c r="S72" s="45">
        <f>SUM(Table18[[#This Row],[M4B]],Table18[[#This Row],[M4B_h]])</f>
        <v>0</v>
      </c>
      <c r="T72" s="30"/>
      <c r="U72" s="30"/>
      <c r="V72" s="30"/>
      <c r="W72" s="30"/>
      <c r="X72" s="30"/>
      <c r="Y72" s="30"/>
      <c r="Z72" s="30"/>
    </row>
    <row r="73" spans="1:26">
      <c r="A73" s="30" t="str">
        <f ca="1">IF(Table18[[#This Row],[TT]]&lt;1,"",(COUNT(INDIRECT("a"&amp;ROW(Table2[[#Headers],[//]])&amp;":a"&amp;ROW()-1))+1))</f>
        <v/>
      </c>
      <c r="B73" s="20" t="s">
        <v>2505</v>
      </c>
      <c r="C73" s="32">
        <v>0</v>
      </c>
      <c r="D73" s="32" t="s">
        <v>2559</v>
      </c>
      <c r="E73" s="68">
        <f>IF(Table18[[#This Row],[M5B]]="",Table18[[#This Row],[M5B_h]],SUM(Table18[[#This Row],[M5B_h]],Table18[[#This Row],[M5B]]))</f>
        <v>0</v>
      </c>
      <c r="F73" s="35"/>
      <c r="G73" s="35" t="str">
        <f>IF(Table18[[#This Row],[M1A]]="","",Table18[[#This Row],[M1A]]-Table18[[#This Row],[AWAL]])</f>
        <v/>
      </c>
      <c r="H73" s="34"/>
      <c r="I73" s="32" t="str">
        <f>IF(Table18[[#This Row],[M2A]]="","",SUM(Table18[[#This Row],[M2A]]-Table18[[#This Row],[M2B_h]]))</f>
        <v/>
      </c>
      <c r="K73" s="33" t="str">
        <f>IF(Table18[[#This Row],[M3A]]="","",SUM(Table18[[#This Row],[M3A]]-Table18[[#This Row],[M3B_h]]))</f>
        <v/>
      </c>
      <c r="L73" s="32"/>
      <c r="M73" s="33" t="str">
        <f>IF(Table18[[#This Row],[M4A]]="","",SUM(Table18[[#This Row],[M4A]]-Table18[[#This Row],[M4B_h]]))</f>
        <v/>
      </c>
      <c r="N73" s="33"/>
      <c r="O73" s="33" t="str">
        <f>IF(Table18[[#This Row],[M5A]]="","",SUM(Table18[[#This Row],[M5A]]-Table18[[#This Row],[M5B_h]]))</f>
        <v/>
      </c>
      <c r="P73" s="45">
        <f>SUM(Table18[[#This Row],[AWAL]],Table18[[#This Row],[M1B]])</f>
        <v>0</v>
      </c>
      <c r="Q73" s="45">
        <f>SUM(Table18[[#This Row],[M2B]],Table18[[#This Row],[M2B_h]])</f>
        <v>0</v>
      </c>
      <c r="R73" s="45">
        <f>SUM(Table18[[#This Row],[M3B]],Table18[[#This Row],[M3B_h]])</f>
        <v>0</v>
      </c>
      <c r="S73" s="45">
        <f>SUM(Table18[[#This Row],[M4B]],Table18[[#This Row],[M4B_h]])</f>
        <v>0</v>
      </c>
      <c r="T73" s="30"/>
      <c r="U73" s="30"/>
      <c r="V73" s="30"/>
      <c r="W73" s="30"/>
      <c r="X73" s="30"/>
      <c r="Y73" s="30"/>
      <c r="Z73" s="30"/>
    </row>
    <row r="74" spans="1:26">
      <c r="A74" s="30" t="str">
        <f ca="1">IF(Table18[[#This Row],[TT]]&lt;1,"",(COUNT(INDIRECT("a"&amp;ROW(Table2[[#Headers],[//]])&amp;":a"&amp;ROW()-1))+1))</f>
        <v/>
      </c>
      <c r="B74" s="20" t="s">
        <v>2507</v>
      </c>
      <c r="C74" s="32">
        <v>4</v>
      </c>
      <c r="D74" s="32" t="s">
        <v>2557</v>
      </c>
      <c r="E74" s="68">
        <f>IF(Table18[[#This Row],[M5B]]="",Table18[[#This Row],[M5B_h]],SUM(Table18[[#This Row],[M5B_h]],Table18[[#This Row],[M5B]]))</f>
        <v>0</v>
      </c>
      <c r="F74" s="35">
        <v>1</v>
      </c>
      <c r="G74" s="35">
        <f>IF(Table18[[#This Row],[M1A]]="","",Table18[[#This Row],[M1A]]-Table18[[#This Row],[AWAL]])</f>
        <v>-3</v>
      </c>
      <c r="H74" s="35">
        <v>0</v>
      </c>
      <c r="I74" s="32">
        <f>IF(Table18[[#This Row],[M2A]]="","",SUM(Table18[[#This Row],[M2A]]-Table18[[#This Row],[M2B_h]]))</f>
        <v>-1</v>
      </c>
      <c r="K74" s="33" t="str">
        <f>IF(Table18[[#This Row],[M3A]]="","",SUM(Table18[[#This Row],[M3A]]-Table18[[#This Row],[M3B_h]]))</f>
        <v/>
      </c>
      <c r="L74" s="32"/>
      <c r="M74" s="33" t="str">
        <f>IF(Table18[[#This Row],[M4A]]="","",SUM(Table18[[#This Row],[M4A]]-Table18[[#This Row],[M4B_h]]))</f>
        <v/>
      </c>
      <c r="N74" s="33"/>
      <c r="O74" s="33" t="str">
        <f>IF(Table18[[#This Row],[M5A]]="","",SUM(Table18[[#This Row],[M5A]]-Table18[[#This Row],[M5B_h]]))</f>
        <v/>
      </c>
      <c r="P74" s="45">
        <f>SUM(Table18[[#This Row],[AWAL]],Table18[[#This Row],[M1B]])</f>
        <v>1</v>
      </c>
      <c r="Q74" s="45">
        <f>SUM(Table18[[#This Row],[M2B]],Table18[[#This Row],[M2B_h]])</f>
        <v>0</v>
      </c>
      <c r="R74" s="45">
        <f>SUM(Table18[[#This Row],[M3B]],Table18[[#This Row],[M3B_h]])</f>
        <v>0</v>
      </c>
      <c r="S74" s="45">
        <f>SUM(Table18[[#This Row],[M4B]],Table18[[#This Row],[M4B_h]])</f>
        <v>0</v>
      </c>
      <c r="T74" s="30"/>
      <c r="U74" s="30"/>
      <c r="V74" s="30"/>
      <c r="W74" s="30"/>
      <c r="X74" s="30"/>
      <c r="Y74" s="30"/>
      <c r="Z74" s="30"/>
    </row>
    <row r="75" spans="1:26">
      <c r="A75" s="30" t="str">
        <f ca="1">IF(Table18[[#This Row],[TT]]&lt;1,"",(COUNT(INDIRECT("a"&amp;ROW(Table2[[#Headers],[//]])&amp;":a"&amp;ROW()-1))+1))</f>
        <v/>
      </c>
      <c r="B75" s="9" t="s">
        <v>2965</v>
      </c>
      <c r="C75" s="32">
        <v>0</v>
      </c>
      <c r="D75" s="32" t="s">
        <v>2626</v>
      </c>
      <c r="E75" s="68">
        <f>IF(Table18[[#This Row],[M5B]]="",Table18[[#This Row],[M5B_h]],SUM(Table18[[#This Row],[M5B_h]],Table18[[#This Row],[M5B]]))</f>
        <v>0</v>
      </c>
      <c r="F75" s="35"/>
      <c r="G75" s="35" t="str">
        <f>IF(Table18[[#This Row],[M1A]]="","",Table18[[#This Row],[M1A]]-Table18[[#This Row],[AWAL]])</f>
        <v/>
      </c>
      <c r="H75" s="35"/>
      <c r="I75" s="33" t="str">
        <f>IF(Table18[[#This Row],[M2A]]="","",SUM(Table18[[#This Row],[M2A]]-Table18[[#This Row],[M2B_h]]))</f>
        <v/>
      </c>
      <c r="K75" s="33" t="str">
        <f>IF(Table18[[#This Row],[M3A]]="","",SUM(Table18[[#This Row],[M3A]]-Table18[[#This Row],[M3B_h]]))</f>
        <v/>
      </c>
      <c r="L75" s="32"/>
      <c r="M75" s="33" t="str">
        <f>IF(Table18[[#This Row],[M4A]]="","",SUM(Table18[[#This Row],[M4A]]-Table18[[#This Row],[M4B_h]]))</f>
        <v/>
      </c>
      <c r="N75" s="33"/>
      <c r="O75" s="33" t="str">
        <f>IF(Table18[[#This Row],[M5A]]="","",SUM(Table18[[#This Row],[M5A]]-Table18[[#This Row],[M5B_h]]))</f>
        <v/>
      </c>
      <c r="P75" s="45">
        <f>SUM(Table18[[#This Row],[AWAL]],Table18[[#This Row],[M1B]])</f>
        <v>0</v>
      </c>
      <c r="Q75" s="45">
        <f>SUM(Table18[[#This Row],[M2B]],Table18[[#This Row],[M2B_h]])</f>
        <v>0</v>
      </c>
      <c r="R75" s="45">
        <f>SUM(Table18[[#This Row],[M3B]],Table18[[#This Row],[M3B_h]])</f>
        <v>0</v>
      </c>
      <c r="S75" s="45">
        <f>SUM(Table18[[#This Row],[M4B]],Table18[[#This Row],[M4B_h]])</f>
        <v>0</v>
      </c>
      <c r="T75" s="30"/>
      <c r="U75" s="30"/>
      <c r="V75" s="30"/>
      <c r="W75" s="30"/>
      <c r="X75" s="30"/>
      <c r="Y75" s="30"/>
      <c r="Z75" s="30"/>
    </row>
    <row r="76" spans="1:26">
      <c r="A76" s="30" t="str">
        <f ca="1">IF(Table18[[#This Row],[TT]]&lt;1,"",(COUNT(INDIRECT("a"&amp;ROW(Table2[[#Headers],[//]])&amp;":a"&amp;ROW()-1))+1))</f>
        <v/>
      </c>
      <c r="B76" s="9" t="s">
        <v>3248</v>
      </c>
      <c r="C76" s="32">
        <v>0</v>
      </c>
      <c r="D76" s="32">
        <v>72</v>
      </c>
      <c r="E76" s="68">
        <f>IF(Table18[[#This Row],[M5B]]="",Table18[[#This Row],[M5B_h]],SUM(Table18[[#This Row],[M5B_h]],Table18[[#This Row],[M5B]]))</f>
        <v>0</v>
      </c>
      <c r="F76" s="35"/>
      <c r="G76" s="35" t="str">
        <f>IF(Table18[[#This Row],[M1A]]="","",Table18[[#This Row],[M1A]]-Table18[[#This Row],[AWAL]])</f>
        <v/>
      </c>
      <c r="H76" s="35"/>
      <c r="I76" s="33" t="str">
        <f>IF(Table18[[#This Row],[M2A]]="","",SUM(Table18[[#This Row],[M2A]]-Table18[[#This Row],[M2B_h]]))</f>
        <v/>
      </c>
      <c r="K76" s="33" t="str">
        <f>IF(Table18[[#This Row],[M3A]]="","",SUM(Table18[[#This Row],[M3A]]-Table18[[#This Row],[M3B_h]]))</f>
        <v/>
      </c>
      <c r="L76" s="32"/>
      <c r="M76" s="33" t="str">
        <f>IF(Table18[[#This Row],[M4A]]="","",SUM(Table18[[#This Row],[M4A]]-Table18[[#This Row],[M4B_h]]))</f>
        <v/>
      </c>
      <c r="N76" s="33"/>
      <c r="O76" s="33" t="str">
        <f>IF(Table18[[#This Row],[M5A]]="","",SUM(Table18[[#This Row],[M5A]]-Table18[[#This Row],[M5B_h]]))</f>
        <v/>
      </c>
      <c r="P76" s="45">
        <f>SUM(Table18[[#This Row],[AWAL]],Table18[[#This Row],[M1B]])</f>
        <v>0</v>
      </c>
      <c r="Q76" s="45">
        <f>SUM(Table18[[#This Row],[M2B]],Table18[[#This Row],[M2B_h]])</f>
        <v>0</v>
      </c>
      <c r="R76" s="45">
        <f>SUM(Table18[[#This Row],[M3B]],Table18[[#This Row],[M3B_h]])</f>
        <v>0</v>
      </c>
      <c r="S76" s="45">
        <f>SUM(Table18[[#This Row],[M4B]],Table18[[#This Row],[M4B_h]])</f>
        <v>0</v>
      </c>
      <c r="T76" s="30"/>
      <c r="U76" s="30"/>
      <c r="V76" s="30"/>
      <c r="W76" s="30"/>
      <c r="X76" s="30"/>
      <c r="Y76" s="30"/>
      <c r="Z76" s="30"/>
    </row>
    <row r="77" spans="1:26">
      <c r="A77" s="30" t="str">
        <f ca="1">IF(Table18[[#This Row],[TT]]&lt;1,"",(COUNT(INDIRECT("a"&amp;ROW(Table2[[#Headers],[//]])&amp;":a"&amp;ROW()-1))+1))</f>
        <v/>
      </c>
      <c r="B77" s="9" t="s">
        <v>3247</v>
      </c>
      <c r="C77" s="32">
        <v>0</v>
      </c>
      <c r="D77" s="32">
        <v>72</v>
      </c>
      <c r="E77" s="68">
        <f>IF(Table18[[#This Row],[M5B]]="",Table18[[#This Row],[M5B_h]],SUM(Table18[[#This Row],[M5B_h]],Table18[[#This Row],[M5B]]))</f>
        <v>0</v>
      </c>
      <c r="F77" s="35"/>
      <c r="G77" s="35" t="str">
        <f>IF(Table18[[#This Row],[M1A]]="","",Table18[[#This Row],[M1A]]-Table18[[#This Row],[AWAL]])</f>
        <v/>
      </c>
      <c r="H77" s="35"/>
      <c r="I77" s="33" t="str">
        <f>IF(Table18[[#This Row],[M2A]]="","",SUM(Table18[[#This Row],[M2A]]-Table18[[#This Row],[M2B_h]]))</f>
        <v/>
      </c>
      <c r="K77" s="33" t="str">
        <f>IF(Table18[[#This Row],[M3A]]="","",SUM(Table18[[#This Row],[M3A]]-Table18[[#This Row],[M3B_h]]))</f>
        <v/>
      </c>
      <c r="L77" s="32"/>
      <c r="M77" s="33" t="str">
        <f>IF(Table18[[#This Row],[M4A]]="","",SUM(Table18[[#This Row],[M4A]]-Table18[[#This Row],[M4B_h]]))</f>
        <v/>
      </c>
      <c r="N77" s="33"/>
      <c r="O77" s="33" t="str">
        <f>IF(Table18[[#This Row],[M5A]]="","",SUM(Table18[[#This Row],[M5A]]-Table18[[#This Row],[M5B_h]]))</f>
        <v/>
      </c>
      <c r="P77" s="45">
        <f>SUM(Table18[[#This Row],[AWAL]],Table18[[#This Row],[M1B]])</f>
        <v>0</v>
      </c>
      <c r="Q77" s="45">
        <f>SUM(Table18[[#This Row],[M2B]],Table18[[#This Row],[M2B_h]])</f>
        <v>0</v>
      </c>
      <c r="R77" s="45">
        <f>SUM(Table18[[#This Row],[M3B]],Table18[[#This Row],[M3B_h]])</f>
        <v>0</v>
      </c>
      <c r="S77" s="45">
        <f>SUM(Table18[[#This Row],[M4B]],Table18[[#This Row],[M4B_h]])</f>
        <v>0</v>
      </c>
      <c r="T77" s="30"/>
      <c r="U77" s="30"/>
      <c r="V77" s="30"/>
      <c r="W77" s="30"/>
      <c r="X77" s="30"/>
      <c r="Y77" s="30"/>
      <c r="Z77" s="30"/>
    </row>
    <row r="78" spans="1:26">
      <c r="A78" s="30" t="str">
        <f ca="1">IF(Table18[[#This Row],[TT]]&lt;1,"",(COUNT(INDIRECT("a"&amp;ROW(Table2[[#Headers],[//]])&amp;":a"&amp;ROW()-1))+1))</f>
        <v/>
      </c>
      <c r="B78" s="9" t="s">
        <v>3249</v>
      </c>
      <c r="C78" s="32">
        <v>0</v>
      </c>
      <c r="D78" s="32">
        <v>72</v>
      </c>
      <c r="E78" s="68">
        <f>IF(Table18[[#This Row],[M5B]]="",Table18[[#This Row],[M5B_h]],SUM(Table18[[#This Row],[M5B_h]],Table18[[#This Row],[M5B]]))</f>
        <v>0</v>
      </c>
      <c r="F78" s="35"/>
      <c r="G78" s="35" t="str">
        <f>IF(Table18[[#This Row],[M1A]]="","",Table18[[#This Row],[M1A]]-Table18[[#This Row],[AWAL]])</f>
        <v/>
      </c>
      <c r="H78" s="35"/>
      <c r="I78" s="33" t="str">
        <f>IF(Table18[[#This Row],[M2A]]="","",SUM(Table18[[#This Row],[M2A]]-Table18[[#This Row],[M2B_h]]))</f>
        <v/>
      </c>
      <c r="K78" s="33" t="str">
        <f>IF(Table18[[#This Row],[M3A]]="","",SUM(Table18[[#This Row],[M3A]]-Table18[[#This Row],[M3B_h]]))</f>
        <v/>
      </c>
      <c r="L78" s="32"/>
      <c r="M78" s="33" t="str">
        <f>IF(Table18[[#This Row],[M4A]]="","",SUM(Table18[[#This Row],[M4A]]-Table18[[#This Row],[M4B_h]]))</f>
        <v/>
      </c>
      <c r="N78" s="33"/>
      <c r="O78" s="33" t="str">
        <f>IF(Table18[[#This Row],[M5A]]="","",SUM(Table18[[#This Row],[M5A]]-Table18[[#This Row],[M5B_h]]))</f>
        <v/>
      </c>
      <c r="P78" s="45">
        <f>SUM(Table18[[#This Row],[AWAL]],Table18[[#This Row],[M1B]])</f>
        <v>0</v>
      </c>
      <c r="Q78" s="45">
        <f>SUM(Table18[[#This Row],[M2B]],Table18[[#This Row],[M2B_h]])</f>
        <v>0</v>
      </c>
      <c r="R78" s="45">
        <f>SUM(Table18[[#This Row],[M3B]],Table18[[#This Row],[M3B_h]])</f>
        <v>0</v>
      </c>
      <c r="S78" s="45">
        <f>SUM(Table18[[#This Row],[M4B]],Table18[[#This Row],[M4B_h]])</f>
        <v>0</v>
      </c>
      <c r="T78" s="30"/>
      <c r="U78" s="30"/>
      <c r="V78" s="30"/>
      <c r="W78" s="30"/>
      <c r="X78" s="30"/>
      <c r="Y78" s="30"/>
      <c r="Z78" s="30"/>
    </row>
    <row r="79" spans="1:26">
      <c r="A79" s="9" t="str">
        <f ca="1">IF(Table18[[#This Row],[TT]]&lt;1,"",(COUNT(INDIRECT("a"&amp;ROW(Table2[[#Headers],[//]])&amp;":a"&amp;ROW()-1))+1))</f>
        <v/>
      </c>
      <c r="B79" s="9" t="s">
        <v>10</v>
      </c>
      <c r="C79" s="32">
        <v>0</v>
      </c>
      <c r="D79" s="32" t="s">
        <v>11</v>
      </c>
      <c r="E79" s="68">
        <f>IF(Table18[[#This Row],[M5B]]="",Table18[[#This Row],[M5B_h]],SUM(Table18[[#This Row],[M5B_h]],Table18[[#This Row],[M5B]]))</f>
        <v>0</v>
      </c>
      <c r="F79" s="34"/>
      <c r="G79" s="34" t="str">
        <f>IF(Table18[[#This Row],[M1A]]="","",Table18[[#This Row],[M1A]]-Table18[[#This Row],[AWAL]])</f>
        <v/>
      </c>
      <c r="H79" s="34"/>
      <c r="I79" s="32" t="str">
        <f>IF(Table18[[#This Row],[M2A]]="","",SUM(Table18[[#This Row],[M2A]]-Table18[[#This Row],[M2B_h]]))</f>
        <v/>
      </c>
      <c r="K79" s="32" t="str">
        <f>IF(Table18[[#This Row],[M3A]]="","",SUM(Table18[[#This Row],[M3A]]-Table18[[#This Row],[M3B_h]]))</f>
        <v/>
      </c>
      <c r="L79" s="9"/>
      <c r="M79" s="32" t="str">
        <f>IF(Table18[[#This Row],[M4A]]="","",SUM(Table18[[#This Row],[M4A]]-Table18[[#This Row],[M4B_h]]))</f>
        <v/>
      </c>
      <c r="O79" s="32" t="str">
        <f>IF(Table18[[#This Row],[M5A]]="","",SUM(Table18[[#This Row],[M5A]]-Table18[[#This Row],[M5B_h]]))</f>
        <v/>
      </c>
      <c r="P79" s="45">
        <f>SUM(Table18[[#This Row],[AWAL]],Table18[[#This Row],[M1B]])</f>
        <v>0</v>
      </c>
      <c r="Q79" s="45">
        <f>SUM(Table18[[#This Row],[M2B]],Table18[[#This Row],[M2B_h]])</f>
        <v>0</v>
      </c>
      <c r="R79" s="45">
        <f>SUM(Table18[[#This Row],[M3B]],Table18[[#This Row],[M3B_h]])</f>
        <v>0</v>
      </c>
      <c r="S79" s="45">
        <f>SUM(Table18[[#This Row],[M4B]],Table18[[#This Row],[M4B_h]])</f>
        <v>0</v>
      </c>
      <c r="T79" s="30"/>
      <c r="U79" s="30"/>
      <c r="V79" s="30"/>
      <c r="W79" s="30"/>
      <c r="X79" s="30"/>
      <c r="Y79" s="30"/>
      <c r="Z79" s="30"/>
    </row>
    <row r="80" spans="1:26">
      <c r="A80" s="9" t="str">
        <f ca="1">IF(Table18[[#This Row],[TT]]&lt;1,"",(COUNT(INDIRECT("a"&amp;ROW(Table2[[#Headers],[//]])&amp;":a"&amp;ROW()-1))+1))</f>
        <v/>
      </c>
      <c r="B80" s="9" t="s">
        <v>12</v>
      </c>
      <c r="C80" s="32">
        <v>0</v>
      </c>
      <c r="D80" s="32">
        <v>72</v>
      </c>
      <c r="E80" s="68">
        <f>IF(Table18[[#This Row],[M5B]]="",Table18[[#This Row],[M5B_h]],SUM(Table18[[#This Row],[M5B_h]],Table18[[#This Row],[M5B]]))</f>
        <v>0</v>
      </c>
      <c r="F80" s="34"/>
      <c r="G80" s="34" t="str">
        <f>IF(Table18[[#This Row],[M1A]]="","",Table18[[#This Row],[M1A]]-Table18[[#This Row],[AWAL]])</f>
        <v/>
      </c>
      <c r="H80" s="34"/>
      <c r="I80" s="32" t="str">
        <f>IF(Table18[[#This Row],[M2A]]="","",SUM(Table18[[#This Row],[M2A]]-Table18[[#This Row],[M2B_h]]))</f>
        <v/>
      </c>
      <c r="K80" s="32" t="str">
        <f>IF(Table18[[#This Row],[M3A]]="","",SUM(Table18[[#This Row],[M3A]]-Table18[[#This Row],[M3B_h]]))</f>
        <v/>
      </c>
      <c r="L80" s="9"/>
      <c r="M80" s="32" t="str">
        <f>IF(Table18[[#This Row],[M4A]]="","",SUM(Table18[[#This Row],[M4A]]-Table18[[#This Row],[M4B_h]]))</f>
        <v/>
      </c>
      <c r="O80" s="32" t="str">
        <f>IF(Table18[[#This Row],[M5A]]="","",SUM(Table18[[#This Row],[M5A]]-Table18[[#This Row],[M5B_h]]))</f>
        <v/>
      </c>
      <c r="P80" s="45">
        <f>SUM(Table18[[#This Row],[AWAL]],Table18[[#This Row],[M1B]])</f>
        <v>0</v>
      </c>
      <c r="Q80" s="45">
        <f>SUM(Table18[[#This Row],[M2B]],Table18[[#This Row],[M2B_h]])</f>
        <v>0</v>
      </c>
      <c r="R80" s="45">
        <f>SUM(Table18[[#This Row],[M3B]],Table18[[#This Row],[M3B_h]])</f>
        <v>0</v>
      </c>
      <c r="S80" s="45">
        <f>SUM(Table18[[#This Row],[M4B]],Table18[[#This Row],[M4B_h]])</f>
        <v>0</v>
      </c>
      <c r="T80" s="30"/>
      <c r="U80" s="30"/>
      <c r="V80" s="30"/>
      <c r="W80" s="30"/>
      <c r="X80" s="30"/>
      <c r="Y80" s="30"/>
      <c r="Z80" s="30"/>
    </row>
    <row r="81" spans="1:26">
      <c r="A81" s="9" t="str">
        <f ca="1">IF(Table18[[#This Row],[TT]]&lt;1,"",(COUNT(INDIRECT("a"&amp;ROW(Table2[[#Headers],[//]])&amp;":a"&amp;ROW()-1))+1))</f>
        <v/>
      </c>
      <c r="B81" s="9" t="s">
        <v>13</v>
      </c>
      <c r="C81" s="32">
        <v>0</v>
      </c>
      <c r="D81" s="32" t="s">
        <v>11</v>
      </c>
      <c r="E81" s="68">
        <f>IF(Table18[[#This Row],[M5B]]="",Table18[[#This Row],[M5B_h]],SUM(Table18[[#This Row],[M5B_h]],Table18[[#This Row],[M5B]]))</f>
        <v>0</v>
      </c>
      <c r="F81" s="34"/>
      <c r="G81" s="34" t="str">
        <f>IF(Table18[[#This Row],[M1A]]="","",Table18[[#This Row],[M1A]]-Table18[[#This Row],[AWAL]])</f>
        <v/>
      </c>
      <c r="H81" s="34"/>
      <c r="I81" s="32" t="str">
        <f>IF(Table18[[#This Row],[M2A]]="","",SUM(Table18[[#This Row],[M2A]]-Table18[[#This Row],[M2B_h]]))</f>
        <v/>
      </c>
      <c r="K81" s="32" t="str">
        <f>IF(Table18[[#This Row],[M3A]]="","",SUM(Table18[[#This Row],[M3A]]-Table18[[#This Row],[M3B_h]]))</f>
        <v/>
      </c>
      <c r="L81" s="9"/>
      <c r="M81" s="32" t="str">
        <f>IF(Table18[[#This Row],[M4A]]="","",SUM(Table18[[#This Row],[M4A]]-Table18[[#This Row],[M4B_h]]))</f>
        <v/>
      </c>
      <c r="O81" s="32" t="str">
        <f>IF(Table18[[#This Row],[M5A]]="","",SUM(Table18[[#This Row],[M5A]]-Table18[[#This Row],[M5B_h]]))</f>
        <v/>
      </c>
      <c r="P81" s="45">
        <f>SUM(Table18[[#This Row],[AWAL]],Table18[[#This Row],[M1B]])</f>
        <v>0</v>
      </c>
      <c r="Q81" s="45">
        <f>SUM(Table18[[#This Row],[M2B]],Table18[[#This Row],[M2B_h]])</f>
        <v>0</v>
      </c>
      <c r="R81" s="45">
        <f>SUM(Table18[[#This Row],[M3B]],Table18[[#This Row],[M3B_h]])</f>
        <v>0</v>
      </c>
      <c r="S81" s="45">
        <f>SUM(Table18[[#This Row],[M4B]],Table18[[#This Row],[M4B_h]])</f>
        <v>0</v>
      </c>
      <c r="T81" s="30"/>
      <c r="U81" s="30"/>
      <c r="V81" s="30"/>
      <c r="W81" s="30"/>
      <c r="X81" s="30"/>
      <c r="Y81" s="30"/>
      <c r="Z81" s="30"/>
    </row>
    <row r="82" spans="1:26">
      <c r="A82" s="30" t="str">
        <f ca="1">IF(Table18[[#This Row],[TT]]&lt;1,"",(COUNT(INDIRECT("a"&amp;ROW(Table2[[#Headers],[//]])&amp;":a"&amp;ROW()-1))+1))</f>
        <v/>
      </c>
      <c r="B82" s="9" t="s">
        <v>2923</v>
      </c>
      <c r="C82" s="32">
        <v>0</v>
      </c>
      <c r="D82" s="32">
        <v>72</v>
      </c>
      <c r="E82" s="68">
        <f>IF(Table18[[#This Row],[M5B]]="",Table18[[#This Row],[M5B_h]],SUM(Table18[[#This Row],[M5B_h]],Table18[[#This Row],[M5B]]))</f>
        <v>0</v>
      </c>
      <c r="F82" s="35"/>
      <c r="G82" s="35" t="str">
        <f>IF(Table18[[#This Row],[M1A]]="","",Table18[[#This Row],[M1A]]-Table18[[#This Row],[AWAL]])</f>
        <v/>
      </c>
      <c r="H82" s="35"/>
      <c r="I82" s="33" t="str">
        <f>IF(Table18[[#This Row],[M2A]]="","",SUM(Table18[[#This Row],[M2A]]-Table18[[#This Row],[M2B_h]]))</f>
        <v/>
      </c>
      <c r="K82" s="33" t="str">
        <f>IF(Table18[[#This Row],[M3A]]="","",SUM(Table18[[#This Row],[M3A]]-Table18[[#This Row],[M3B_h]]))</f>
        <v/>
      </c>
      <c r="L82" s="32"/>
      <c r="M82" s="33" t="str">
        <f>IF(Table18[[#This Row],[M4A]]="","",SUM(Table18[[#This Row],[M4A]]-Table18[[#This Row],[M4B_h]]))</f>
        <v/>
      </c>
      <c r="N82" s="33"/>
      <c r="O82" s="33" t="str">
        <f>IF(Table18[[#This Row],[M5A]]="","",SUM(Table18[[#This Row],[M5A]]-Table18[[#This Row],[M5B_h]]))</f>
        <v/>
      </c>
      <c r="P82" s="45">
        <f>SUM(Table18[[#This Row],[AWAL]],Table18[[#This Row],[M1B]])</f>
        <v>0</v>
      </c>
      <c r="Q82" s="45">
        <f>SUM(Table18[[#This Row],[M2B]],Table18[[#This Row],[M2B_h]])</f>
        <v>0</v>
      </c>
      <c r="R82" s="45">
        <f>SUM(Table18[[#This Row],[M3B]],Table18[[#This Row],[M3B_h]])</f>
        <v>0</v>
      </c>
      <c r="S82" s="45">
        <f>SUM(Table18[[#This Row],[M4B]],Table18[[#This Row],[M4B_h]])</f>
        <v>0</v>
      </c>
      <c r="T82" s="30"/>
      <c r="U82" s="30"/>
      <c r="V82" s="30"/>
      <c r="W82" s="30"/>
      <c r="X82" s="30"/>
      <c r="Y82" s="30"/>
      <c r="Z82" s="30"/>
    </row>
    <row r="83" spans="1:26">
      <c r="A83" s="30" t="str">
        <f ca="1">IF(Table18[[#This Row],[TT]]&lt;1,"",(COUNT(INDIRECT("a"&amp;ROW(Table2[[#Headers],[//]])&amp;":a"&amp;ROW()-1))+1))</f>
        <v/>
      </c>
      <c r="B83" s="9" t="s">
        <v>4627</v>
      </c>
      <c r="C83" s="32">
        <v>5</v>
      </c>
      <c r="D83" s="32">
        <v>72</v>
      </c>
      <c r="E83" s="68">
        <f>IF(Table18[[#This Row],[M5B]]="",Table18[[#This Row],[M5B_h]],SUM(Table18[[#This Row],[M5B_h]],Table18[[#This Row],[M5B]]))</f>
        <v>0</v>
      </c>
      <c r="F83" s="35">
        <v>0</v>
      </c>
      <c r="G83" s="35">
        <f>IF(Table18[[#This Row],[M1A]]="","",Table18[[#This Row],[M1A]]-Table18[[#This Row],[AWAL]])</f>
        <v>-5</v>
      </c>
      <c r="H83" s="35"/>
      <c r="I83" s="32" t="str">
        <f>IF(Table18[[#This Row],[M2A]]="","",SUM(Table18[[#This Row],[M2A]]-Table18[[#This Row],[M2B_h]]))</f>
        <v/>
      </c>
      <c r="K83" s="33" t="str">
        <f>IF(Table18[[#This Row],[M3A]]="","",SUM(Table18[[#This Row],[M3A]]-Table18[[#This Row],[M3B_h]]))</f>
        <v/>
      </c>
      <c r="L83" s="32"/>
      <c r="M83" s="33" t="str">
        <f>IF(Table18[[#This Row],[M4A]]="","",SUM(Table18[[#This Row],[M4A]]-Table18[[#This Row],[M4B_h]]))</f>
        <v/>
      </c>
      <c r="N83" s="33"/>
      <c r="O83" s="33" t="str">
        <f>IF(Table18[[#This Row],[M5A]]="","",SUM(Table18[[#This Row],[M5A]]-Table18[[#This Row],[M5B_h]]))</f>
        <v/>
      </c>
      <c r="P83" s="45">
        <f>SUM(Table18[[#This Row],[AWAL]],Table18[[#This Row],[M1B]])</f>
        <v>0</v>
      </c>
      <c r="Q83" s="45">
        <f>SUM(Table18[[#This Row],[M2B]],Table18[[#This Row],[M2B_h]])</f>
        <v>0</v>
      </c>
      <c r="R83" s="45">
        <f>SUM(Table18[[#This Row],[M3B]],Table18[[#This Row],[M3B_h]])</f>
        <v>0</v>
      </c>
      <c r="S83" s="45">
        <f>SUM(Table18[[#This Row],[M4B]],Table18[[#This Row],[M4B_h]])</f>
        <v>0</v>
      </c>
      <c r="T83" s="30"/>
      <c r="U83" s="30"/>
      <c r="V83" s="30"/>
      <c r="W83" s="30"/>
      <c r="X83" s="30"/>
      <c r="Y83" s="30"/>
      <c r="Z83" s="30"/>
    </row>
    <row r="84" spans="1:26">
      <c r="A84" s="30" t="str">
        <f ca="1">IF(Table18[[#This Row],[TT]]&lt;1,"",(COUNT(INDIRECT("a"&amp;ROW(Table2[[#Headers],[//]])&amp;":a"&amp;ROW()-1))+1))</f>
        <v/>
      </c>
      <c r="B84" s="9" t="s">
        <v>4360</v>
      </c>
      <c r="C84" s="32">
        <v>0</v>
      </c>
      <c r="D84" s="32" t="s">
        <v>2613</v>
      </c>
      <c r="E84" s="68">
        <f>IF(Table18[[#This Row],[M5B]]="",Table18[[#This Row],[M5B_h]],SUM(Table18[[#This Row],[M5B_h]],Table18[[#This Row],[M5B]]))</f>
        <v>0</v>
      </c>
      <c r="F84" s="35"/>
      <c r="G84" s="35" t="str">
        <f>IF(Table18[[#This Row],[M1A]]="","",Table18[[#This Row],[M1A]]-Table18[[#This Row],[AWAL]])</f>
        <v/>
      </c>
      <c r="H84" s="35"/>
      <c r="I84" s="33" t="str">
        <f>IF(Table18[[#This Row],[M2A]]="","",SUM(Table18[[#This Row],[M2A]]-Table18[[#This Row],[M2B_h]]))</f>
        <v/>
      </c>
      <c r="K84" s="33" t="str">
        <f>IF(Table18[[#This Row],[M3A]]="","",SUM(Table18[[#This Row],[M3A]]-Table18[[#This Row],[M3B_h]]))</f>
        <v/>
      </c>
      <c r="L84" s="32"/>
      <c r="M84" s="33" t="str">
        <f>IF(Table18[[#This Row],[M4A]]="","",SUM(Table18[[#This Row],[M4A]]-Table18[[#This Row],[M4B_h]]))</f>
        <v/>
      </c>
      <c r="N84" s="33"/>
      <c r="O84" s="33" t="str">
        <f>IF(Table18[[#This Row],[M5A]]="","",SUM(Table18[[#This Row],[M5A]]-Table18[[#This Row],[M5B_h]]))</f>
        <v/>
      </c>
      <c r="P84" s="45">
        <f>SUM(Table18[[#This Row],[AWAL]],Table18[[#This Row],[M1B]])</f>
        <v>0</v>
      </c>
      <c r="Q84" s="45">
        <f>SUM(Table18[[#This Row],[M2B]],Table18[[#This Row],[M2B_h]])</f>
        <v>0</v>
      </c>
      <c r="R84" s="45">
        <f>SUM(Table18[[#This Row],[M3B]],Table18[[#This Row],[M3B_h]])</f>
        <v>0</v>
      </c>
      <c r="S84" s="45">
        <f>SUM(Table18[[#This Row],[M4B]],Table18[[#This Row],[M4B_h]])</f>
        <v>0</v>
      </c>
      <c r="T84" s="30"/>
      <c r="U84" s="30"/>
      <c r="V84" s="30"/>
      <c r="W84" s="30"/>
      <c r="X84" s="30"/>
      <c r="Y84" s="30"/>
      <c r="Z84" s="30"/>
    </row>
    <row r="85" spans="1:26">
      <c r="A85" s="30" t="str">
        <f ca="1">IF(Table18[[#This Row],[TT]]&lt;1,"",(COUNT(INDIRECT("a"&amp;ROW(Table2[[#Headers],[//]])&amp;":a"&amp;ROW()-1))+1))</f>
        <v/>
      </c>
      <c r="B85" s="9" t="s">
        <v>4361</v>
      </c>
      <c r="C85" s="32">
        <v>0</v>
      </c>
      <c r="D85" s="32" t="s">
        <v>2613</v>
      </c>
      <c r="E85" s="68">
        <f>IF(Table18[[#This Row],[M5B]]="",Table18[[#This Row],[M5B_h]],SUM(Table18[[#This Row],[M5B_h]],Table18[[#This Row],[M5B]]))</f>
        <v>0</v>
      </c>
      <c r="F85" s="35"/>
      <c r="G85" s="35" t="str">
        <f>IF(Table18[[#This Row],[M1A]]="","",Table18[[#This Row],[M1A]]-Table18[[#This Row],[AWAL]])</f>
        <v/>
      </c>
      <c r="H85" s="35"/>
      <c r="I85" s="33" t="str">
        <f>IF(Table18[[#This Row],[M2A]]="","",SUM(Table18[[#This Row],[M2A]]-Table18[[#This Row],[M2B_h]]))</f>
        <v/>
      </c>
      <c r="K85" s="33" t="str">
        <f>IF(Table18[[#This Row],[M3A]]="","",SUM(Table18[[#This Row],[M3A]]-Table18[[#This Row],[M3B_h]]))</f>
        <v/>
      </c>
      <c r="L85" s="32"/>
      <c r="M85" s="33" t="str">
        <f>IF(Table18[[#This Row],[M4A]]="","",SUM(Table18[[#This Row],[M4A]]-Table18[[#This Row],[M4B_h]]))</f>
        <v/>
      </c>
      <c r="N85" s="33"/>
      <c r="O85" s="33" t="str">
        <f>IF(Table18[[#This Row],[M5A]]="","",SUM(Table18[[#This Row],[M5A]]-Table18[[#This Row],[M5B_h]]))</f>
        <v/>
      </c>
      <c r="P85" s="45">
        <f>SUM(Table18[[#This Row],[AWAL]],Table18[[#This Row],[M1B]])</f>
        <v>0</v>
      </c>
      <c r="Q85" s="45">
        <f>SUM(Table18[[#This Row],[M2B]],Table18[[#This Row],[M2B_h]])</f>
        <v>0</v>
      </c>
      <c r="R85" s="45">
        <f>SUM(Table18[[#This Row],[M3B]],Table18[[#This Row],[M3B_h]])</f>
        <v>0</v>
      </c>
      <c r="S85" s="45">
        <f>SUM(Table18[[#This Row],[M4B]],Table18[[#This Row],[M4B_h]])</f>
        <v>0</v>
      </c>
      <c r="T85" s="30"/>
      <c r="U85" s="30"/>
      <c r="V85" s="30"/>
      <c r="W85" s="30"/>
      <c r="X85" s="30"/>
      <c r="Y85" s="30"/>
      <c r="Z85" s="30"/>
    </row>
    <row r="86" spans="1:26">
      <c r="A86" s="30" t="str">
        <f ca="1">IF(Table18[[#This Row],[TT]]&lt;1,"",(COUNT(INDIRECT("a"&amp;ROW(Table2[[#Headers],[//]])&amp;":a"&amp;ROW()-1))+1))</f>
        <v/>
      </c>
      <c r="B86" s="9" t="s">
        <v>2695</v>
      </c>
      <c r="C86" s="32">
        <v>0</v>
      </c>
      <c r="D86" s="32" t="s">
        <v>2567</v>
      </c>
      <c r="E86" s="68">
        <f>IF(Table18[[#This Row],[M5B]]="",Table18[[#This Row],[M5B_h]],SUM(Table18[[#This Row],[M5B_h]],Table18[[#This Row],[M5B]]))</f>
        <v>0</v>
      </c>
      <c r="F86" s="35"/>
      <c r="G86" s="35" t="str">
        <f>IF(Table18[[#This Row],[M1A]]="","",Table18[[#This Row],[M1A]]-Table18[[#This Row],[AWAL]])</f>
        <v/>
      </c>
      <c r="H86" s="35"/>
      <c r="I86" s="32" t="str">
        <f>IF(Table18[[#This Row],[M2A]]="","",SUM(Table18[[#This Row],[M2A]]-Table18[[#This Row],[M2B_h]]))</f>
        <v/>
      </c>
      <c r="K86" s="33" t="str">
        <f>IF(Table18[[#This Row],[M3A]]="","",SUM(Table18[[#This Row],[M3A]]-Table18[[#This Row],[M3B_h]]))</f>
        <v/>
      </c>
      <c r="L86" s="32"/>
      <c r="M86" s="33" t="str">
        <f>IF(Table18[[#This Row],[M4A]]="","",SUM(Table18[[#This Row],[M4A]]-Table18[[#This Row],[M4B_h]]))</f>
        <v/>
      </c>
      <c r="N86" s="33"/>
      <c r="O86" s="33" t="str">
        <f>IF(Table18[[#This Row],[M5A]]="","",SUM(Table18[[#This Row],[M5A]]-Table18[[#This Row],[M5B_h]]))</f>
        <v/>
      </c>
      <c r="P86" s="45">
        <f>SUM(Table18[[#This Row],[AWAL]],Table18[[#This Row],[M1B]])</f>
        <v>0</v>
      </c>
      <c r="Q86" s="45">
        <f>SUM(Table18[[#This Row],[M2B]],Table18[[#This Row],[M2B_h]])</f>
        <v>0</v>
      </c>
      <c r="R86" s="45">
        <f>SUM(Table18[[#This Row],[M3B]],Table18[[#This Row],[M3B_h]])</f>
        <v>0</v>
      </c>
      <c r="S86" s="45">
        <f>SUM(Table18[[#This Row],[M4B]],Table18[[#This Row],[M4B_h]])</f>
        <v>0</v>
      </c>
      <c r="T86" s="30"/>
      <c r="U86" s="30"/>
      <c r="V86" s="30"/>
      <c r="W86" s="30"/>
      <c r="X86" s="30"/>
      <c r="Y86" s="30"/>
      <c r="Z86" s="30"/>
    </row>
    <row r="87" spans="1:26">
      <c r="A87" s="30" t="str">
        <f ca="1">IF(Table18[[#This Row],[TT]]&lt;1,"",(COUNT(INDIRECT("a"&amp;ROW(Table2[[#Headers],[//]])&amp;":a"&amp;ROW()-1))+1))</f>
        <v/>
      </c>
      <c r="B87" s="9" t="s">
        <v>2696</v>
      </c>
      <c r="C87" s="32">
        <v>0</v>
      </c>
      <c r="D87" s="32" t="s">
        <v>2567</v>
      </c>
      <c r="E87" s="68">
        <f>IF(Table18[[#This Row],[M5B]]="",Table18[[#This Row],[M5B_h]],SUM(Table18[[#This Row],[M5B_h]],Table18[[#This Row],[M5B]]))</f>
        <v>0</v>
      </c>
      <c r="F87" s="35"/>
      <c r="G87" s="35" t="str">
        <f>IF(Table18[[#This Row],[M1A]]="","",Table18[[#This Row],[M1A]]-Table18[[#This Row],[AWAL]])</f>
        <v/>
      </c>
      <c r="H87" s="35"/>
      <c r="I87" s="32" t="str">
        <f>IF(Table18[[#This Row],[M2A]]="","",SUM(Table18[[#This Row],[M2A]]-Table18[[#This Row],[M2B_h]]))</f>
        <v/>
      </c>
      <c r="K87" s="33" t="str">
        <f>IF(Table18[[#This Row],[M3A]]="","",SUM(Table18[[#This Row],[M3A]]-Table18[[#This Row],[M3B_h]]))</f>
        <v/>
      </c>
      <c r="L87" s="32"/>
      <c r="M87" s="33" t="str">
        <f>IF(Table18[[#This Row],[M4A]]="","",SUM(Table18[[#This Row],[M4A]]-Table18[[#This Row],[M4B_h]]))</f>
        <v/>
      </c>
      <c r="N87" s="33"/>
      <c r="O87" s="33" t="str">
        <f>IF(Table18[[#This Row],[M5A]]="","",SUM(Table18[[#This Row],[M5A]]-Table18[[#This Row],[M5B_h]]))</f>
        <v/>
      </c>
      <c r="P87" s="45">
        <f>SUM(Table18[[#This Row],[AWAL]],Table18[[#This Row],[M1B]])</f>
        <v>0</v>
      </c>
      <c r="Q87" s="45">
        <f>SUM(Table18[[#This Row],[M2B]],Table18[[#This Row],[M2B_h]])</f>
        <v>0</v>
      </c>
      <c r="R87" s="45">
        <f>SUM(Table18[[#This Row],[M3B]],Table18[[#This Row],[M3B_h]])</f>
        <v>0</v>
      </c>
      <c r="S87" s="45">
        <f>SUM(Table18[[#This Row],[M4B]],Table18[[#This Row],[M4B_h]])</f>
        <v>0</v>
      </c>
      <c r="T87" s="30"/>
      <c r="U87" s="30"/>
      <c r="V87" s="30"/>
      <c r="W87" s="30"/>
      <c r="X87" s="30"/>
      <c r="Y87" s="30"/>
      <c r="Z87" s="30"/>
    </row>
    <row r="88" spans="1:26">
      <c r="A88" s="30" t="str">
        <f ca="1">IF(Table18[[#This Row],[TT]]&lt;1,"",(COUNT(INDIRECT("a"&amp;ROW(Table2[[#Headers],[//]])&amp;":a"&amp;ROW()-1))+1))</f>
        <v/>
      </c>
      <c r="B88" s="9" t="s">
        <v>2697</v>
      </c>
      <c r="C88" s="32">
        <v>0</v>
      </c>
      <c r="D88" s="32" t="s">
        <v>2567</v>
      </c>
      <c r="E88" s="68">
        <f>IF(Table18[[#This Row],[M5B]]="",Table18[[#This Row],[M5B_h]],SUM(Table18[[#This Row],[M5B_h]],Table18[[#This Row],[M5B]]))</f>
        <v>0</v>
      </c>
      <c r="F88" s="35"/>
      <c r="G88" s="35" t="str">
        <f>IF(Table18[[#This Row],[M1A]]="","",Table18[[#This Row],[M1A]]-Table18[[#This Row],[AWAL]])</f>
        <v/>
      </c>
      <c r="H88" s="35"/>
      <c r="I88" s="32" t="str">
        <f>IF(Table18[[#This Row],[M2A]]="","",SUM(Table18[[#This Row],[M2A]]-Table18[[#This Row],[M2B_h]]))</f>
        <v/>
      </c>
      <c r="K88" s="33" t="str">
        <f>IF(Table18[[#This Row],[M3A]]="","",SUM(Table18[[#This Row],[M3A]]-Table18[[#This Row],[M3B_h]]))</f>
        <v/>
      </c>
      <c r="L88" s="32"/>
      <c r="M88" s="33" t="str">
        <f>IF(Table18[[#This Row],[M4A]]="","",SUM(Table18[[#This Row],[M4A]]-Table18[[#This Row],[M4B_h]]))</f>
        <v/>
      </c>
      <c r="N88" s="33"/>
      <c r="O88" s="33" t="str">
        <f>IF(Table18[[#This Row],[M5A]]="","",SUM(Table18[[#This Row],[M5A]]-Table18[[#This Row],[M5B_h]]))</f>
        <v/>
      </c>
      <c r="P88" s="45">
        <f>SUM(Table18[[#This Row],[AWAL]],Table18[[#This Row],[M1B]])</f>
        <v>0</v>
      </c>
      <c r="Q88" s="45">
        <f>SUM(Table18[[#This Row],[M2B]],Table18[[#This Row],[M2B_h]])</f>
        <v>0</v>
      </c>
      <c r="R88" s="45">
        <f>SUM(Table18[[#This Row],[M3B]],Table18[[#This Row],[M3B_h]])</f>
        <v>0</v>
      </c>
      <c r="S88" s="45">
        <f>SUM(Table18[[#This Row],[M4B]],Table18[[#This Row],[M4B_h]])</f>
        <v>0</v>
      </c>
      <c r="T88" s="30"/>
      <c r="U88" s="30"/>
      <c r="V88" s="30"/>
      <c r="W88" s="30"/>
      <c r="X88" s="30"/>
      <c r="Y88" s="30"/>
      <c r="Z88" s="30"/>
    </row>
    <row r="89" spans="1:26">
      <c r="A89" s="30" t="str">
        <f ca="1">IF(Table18[[#This Row],[TT]]&lt;1,"",(COUNT(INDIRECT("a"&amp;ROW(Table2[[#Headers],[//]])&amp;":a"&amp;ROW()-1))+1))</f>
        <v/>
      </c>
      <c r="B89" s="9" t="s">
        <v>2897</v>
      </c>
      <c r="C89" s="32">
        <v>0</v>
      </c>
      <c r="D89" s="32" t="s">
        <v>2567</v>
      </c>
      <c r="E89" s="68">
        <f>IF(Table18[[#This Row],[M5B]]="",Table18[[#This Row],[M5B_h]],SUM(Table18[[#This Row],[M5B_h]],Table18[[#This Row],[M5B]]))</f>
        <v>0</v>
      </c>
      <c r="G89" s="35" t="str">
        <f>IF(Table18[[#This Row],[M1A]]="","",Table18[[#This Row],[M1A]]-Table18[[#This Row],[AWAL]])</f>
        <v/>
      </c>
      <c r="H89" s="35"/>
      <c r="I89" s="33" t="str">
        <f>IF(Table18[[#This Row],[M2A]]="","",SUM(Table18[[#This Row],[M2A]]-Table18[[#This Row],[M2B_h]]))</f>
        <v/>
      </c>
      <c r="K89" s="33" t="str">
        <f>IF(Table18[[#This Row],[M3A]]="","",SUM(Table18[[#This Row],[M3A]]-Table18[[#This Row],[M3B_h]]))</f>
        <v/>
      </c>
      <c r="L89" s="32"/>
      <c r="M89" s="33" t="str">
        <f>IF(Table18[[#This Row],[M4A]]="","",SUM(Table18[[#This Row],[M4A]]-Table18[[#This Row],[M4B_h]]))</f>
        <v/>
      </c>
      <c r="N89" s="33"/>
      <c r="O89" s="33" t="str">
        <f>IF(Table18[[#This Row],[M5A]]="","",SUM(Table18[[#This Row],[M5A]]-Table18[[#This Row],[M5B_h]]))</f>
        <v/>
      </c>
      <c r="P89" s="45">
        <f>SUM(Table18[[#This Row],[AWAL]],Table18[[#This Row],[M1B]])</f>
        <v>0</v>
      </c>
      <c r="Q89" s="45">
        <f>SUM(Table18[[#This Row],[M2B]],Table18[[#This Row],[M2B_h]])</f>
        <v>0</v>
      </c>
      <c r="R89" s="45">
        <f>SUM(Table18[[#This Row],[M3B]],Table18[[#This Row],[M3B_h]])</f>
        <v>0</v>
      </c>
      <c r="S89" s="45">
        <f>SUM(Table18[[#This Row],[M4B]],Table18[[#This Row],[M4B_h]])</f>
        <v>0</v>
      </c>
      <c r="T89" s="30"/>
      <c r="U89" s="30"/>
      <c r="V89" s="30"/>
      <c r="W89" s="30"/>
      <c r="X89" s="30"/>
      <c r="Y89" s="30"/>
      <c r="Z89" s="30"/>
    </row>
    <row r="90" spans="1:26">
      <c r="A90" s="9" t="str">
        <f ca="1">IF(Table18[[#This Row],[TT]]&lt;1,"",(COUNT(INDIRECT("a"&amp;ROW(Table2[[#Headers],[//]])&amp;":a"&amp;ROW()-1))+1))</f>
        <v/>
      </c>
      <c r="B90" s="9" t="s">
        <v>2377</v>
      </c>
      <c r="C90" s="32">
        <v>0</v>
      </c>
      <c r="D90" s="32" t="s">
        <v>14</v>
      </c>
      <c r="E90" s="68">
        <f>IF(Table18[[#This Row],[M5B]]="",Table18[[#This Row],[M5B_h]],SUM(Table18[[#This Row],[M5B_h]],Table18[[#This Row],[M5B]]))</f>
        <v>0</v>
      </c>
      <c r="F90" s="34"/>
      <c r="G90" s="34" t="str">
        <f>IF(Table18[[#This Row],[M1A]]="","",Table18[[#This Row],[M1A]]-Table18[[#This Row],[AWAL]])</f>
        <v/>
      </c>
      <c r="H90" s="34"/>
      <c r="I90" s="32" t="str">
        <f>IF(Table18[[#This Row],[M2A]]="","",SUM(Table18[[#This Row],[M2A]]-Table18[[#This Row],[M2B_h]]))</f>
        <v/>
      </c>
      <c r="K90" s="32" t="str">
        <f>IF(Table18[[#This Row],[M3A]]="","",SUM(Table18[[#This Row],[M3A]]-Table18[[#This Row],[M3B_h]]))</f>
        <v/>
      </c>
      <c r="L90" s="9"/>
      <c r="M90" s="32" t="str">
        <f>IF(Table18[[#This Row],[M4A]]="","",SUM(Table18[[#This Row],[M4A]]-Table18[[#This Row],[M4B_h]]))</f>
        <v/>
      </c>
      <c r="O90" s="32" t="str">
        <f>IF(Table18[[#This Row],[M5A]]="","",SUM(Table18[[#This Row],[M5A]]-Table18[[#This Row],[M5B_h]]))</f>
        <v/>
      </c>
      <c r="P90" s="45">
        <f>SUM(Table18[[#This Row],[AWAL]],Table18[[#This Row],[M1B]])</f>
        <v>0</v>
      </c>
      <c r="Q90" s="45">
        <f>SUM(Table18[[#This Row],[M2B]],Table18[[#This Row],[M2B_h]])</f>
        <v>0</v>
      </c>
      <c r="R90" s="45">
        <f>SUM(Table18[[#This Row],[M3B]],Table18[[#This Row],[M3B_h]])</f>
        <v>0</v>
      </c>
      <c r="S90" s="45">
        <f>SUM(Table18[[#This Row],[M4B]],Table18[[#This Row],[M4B_h]])</f>
        <v>0</v>
      </c>
      <c r="T90" s="30"/>
      <c r="U90" s="30"/>
      <c r="V90" s="30"/>
      <c r="W90" s="30"/>
      <c r="X90" s="30"/>
      <c r="Y90" s="30"/>
      <c r="Z90" s="30"/>
    </row>
    <row r="91" spans="1:26">
      <c r="A91" s="30" t="str">
        <f ca="1">IF(Table18[[#This Row],[TT]]&lt;1,"",(COUNT(INDIRECT("a"&amp;ROW(Table2[[#Headers],[//]])&amp;":a"&amp;ROW()-1))+1))</f>
        <v/>
      </c>
      <c r="B91" s="9" t="s">
        <v>4479</v>
      </c>
      <c r="C91" s="32">
        <v>0</v>
      </c>
      <c r="D91" s="32" t="s">
        <v>14</v>
      </c>
      <c r="E91" s="68">
        <f>IF(Table18[[#This Row],[M5B]]="",Table18[[#This Row],[M5B_h]],SUM(Table18[[#This Row],[M5B_h]],Table18[[#This Row],[M5B]]))</f>
        <v>0</v>
      </c>
      <c r="G91" s="35" t="str">
        <f>IF(Table18[[#This Row],[M1A]]="","",Table18[[#This Row],[M1A]]-Table18[[#This Row],[AWAL]])</f>
        <v/>
      </c>
      <c r="H91" s="35"/>
      <c r="I91" s="33" t="str">
        <f>IF(Table18[[#This Row],[M2A]]="","",SUM(Table18[[#This Row],[M2A]]-Table18[[#This Row],[M2B_h]]))</f>
        <v/>
      </c>
      <c r="K91" s="33" t="str">
        <f>IF(Table18[[#This Row],[M3A]]="","",SUM(Table18[[#This Row],[M3A]]-Table18[[#This Row],[M3B_h]]))</f>
        <v/>
      </c>
      <c r="L91" s="32"/>
      <c r="M91" s="33" t="str">
        <f>IF(Table18[[#This Row],[M4A]]="","",SUM(Table18[[#This Row],[M4A]]-Table18[[#This Row],[M4B_h]]))</f>
        <v/>
      </c>
      <c r="N91" s="33"/>
      <c r="O91" s="33" t="str">
        <f>IF(Table18[[#This Row],[M5A]]="","",SUM(Table18[[#This Row],[M5A]]-Table18[[#This Row],[M5B_h]]))</f>
        <v/>
      </c>
      <c r="P91" s="45">
        <f>SUM(Table18[[#This Row],[AWAL]],Table18[[#This Row],[M1B]])</f>
        <v>0</v>
      </c>
      <c r="Q91" s="45">
        <f>SUM(Table18[[#This Row],[M2B]],Table18[[#This Row],[M2B_h]])</f>
        <v>0</v>
      </c>
      <c r="R91" s="45">
        <f>SUM(Table18[[#This Row],[M3B]],Table18[[#This Row],[M3B_h]])</f>
        <v>0</v>
      </c>
      <c r="S91" s="45">
        <f>SUM(Table18[[#This Row],[M4B]],Table18[[#This Row],[M4B_h]])</f>
        <v>0</v>
      </c>
      <c r="T91" s="30"/>
      <c r="U91" s="30"/>
      <c r="V91" s="30"/>
      <c r="W91" s="30"/>
      <c r="X91" s="30"/>
      <c r="Y91" s="30"/>
      <c r="Z91" s="30"/>
    </row>
    <row r="92" spans="1:26">
      <c r="A92" s="30" t="str">
        <f ca="1">IF(Table18[[#This Row],[TT]]&lt;1,"",(COUNT(INDIRECT("a"&amp;ROW(Table2[[#Headers],[//]])&amp;":a"&amp;ROW()-1))+1))</f>
        <v/>
      </c>
      <c r="B92" s="9" t="s">
        <v>2895</v>
      </c>
      <c r="C92" s="32">
        <v>0</v>
      </c>
      <c r="D92" s="32" t="s">
        <v>2567</v>
      </c>
      <c r="E92" s="68">
        <f>IF(Table18[[#This Row],[M5B]]="",Table18[[#This Row],[M5B_h]],SUM(Table18[[#This Row],[M5B_h]],Table18[[#This Row],[M5B]]))</f>
        <v>0</v>
      </c>
      <c r="G92" s="35" t="str">
        <f>IF(Table18[[#This Row],[M1A]]="","",Table18[[#This Row],[M1A]]-Table18[[#This Row],[AWAL]])</f>
        <v/>
      </c>
      <c r="H92" s="35"/>
      <c r="I92" s="33" t="str">
        <f>IF(Table18[[#This Row],[M2A]]="","",SUM(Table18[[#This Row],[M2A]]-Table18[[#This Row],[M2B_h]]))</f>
        <v/>
      </c>
      <c r="K92" s="33" t="str">
        <f>IF(Table18[[#This Row],[M3A]]="","",SUM(Table18[[#This Row],[M3A]]-Table18[[#This Row],[M3B_h]]))</f>
        <v/>
      </c>
      <c r="L92" s="32"/>
      <c r="M92" s="33" t="str">
        <f>IF(Table18[[#This Row],[M4A]]="","",SUM(Table18[[#This Row],[M4A]]-Table18[[#This Row],[M4B_h]]))</f>
        <v/>
      </c>
      <c r="N92" s="33"/>
      <c r="O92" s="33" t="str">
        <f>IF(Table18[[#This Row],[M5A]]="","",SUM(Table18[[#This Row],[M5A]]-Table18[[#This Row],[M5B_h]]))</f>
        <v/>
      </c>
      <c r="P92" s="45">
        <f>SUM(Table18[[#This Row],[AWAL]],Table18[[#This Row],[M1B]])</f>
        <v>0</v>
      </c>
      <c r="Q92" s="45">
        <f>SUM(Table18[[#This Row],[M2B]],Table18[[#This Row],[M2B_h]])</f>
        <v>0</v>
      </c>
      <c r="R92" s="45">
        <f>SUM(Table18[[#This Row],[M3B]],Table18[[#This Row],[M3B_h]])</f>
        <v>0</v>
      </c>
      <c r="S92" s="45">
        <f>SUM(Table18[[#This Row],[M4B]],Table18[[#This Row],[M4B_h]])</f>
        <v>0</v>
      </c>
      <c r="T92" s="30"/>
      <c r="U92" s="30"/>
      <c r="V92" s="30"/>
      <c r="W92" s="30"/>
      <c r="X92" s="30"/>
      <c r="Y92" s="30"/>
      <c r="Z92" s="30"/>
    </row>
    <row r="93" spans="1:26">
      <c r="A93" s="30" t="str">
        <f ca="1">IF(Table18[[#This Row],[TT]]&lt;1,"",(COUNT(INDIRECT("a"&amp;ROW(Table2[[#Headers],[//]])&amp;":a"&amp;ROW()-1))+1))</f>
        <v/>
      </c>
      <c r="B93" s="9" t="s">
        <v>4675</v>
      </c>
      <c r="C93" s="32">
        <v>0</v>
      </c>
      <c r="D93" s="32" t="s">
        <v>2567</v>
      </c>
      <c r="E93" s="68">
        <f>IF(Table18[[#This Row],[M5B]]="",Table18[[#This Row],[M5B_h]],SUM(Table18[[#This Row],[M5B_h]],Table18[[#This Row],[M5B]]))</f>
        <v>0</v>
      </c>
      <c r="F93" s="35">
        <v>9</v>
      </c>
      <c r="G93" s="35">
        <f>IF(Table18[[#This Row],[M1A]]="","",Table18[[#This Row],[M1A]]-Table18[[#This Row],[AWAL]])</f>
        <v>9</v>
      </c>
      <c r="H93" s="35">
        <v>0</v>
      </c>
      <c r="I93" s="33">
        <f>IF(Table18[[#This Row],[M2A]]="","",SUM(Table18[[#This Row],[M2A]]-Table18[[#This Row],[M2B_h]]))</f>
        <v>-9</v>
      </c>
      <c r="K93" s="33" t="str">
        <f>IF(Table18[[#This Row],[M3A]]="","",SUM(Table18[[#This Row],[M3A]]-Table18[[#This Row],[M3B_h]]))</f>
        <v/>
      </c>
      <c r="L93" s="32"/>
      <c r="M93" s="33" t="str">
        <f>IF(Table18[[#This Row],[M4A]]="","",SUM(Table18[[#This Row],[M4A]]-Table18[[#This Row],[M4B_h]]))</f>
        <v/>
      </c>
      <c r="N93" s="33"/>
      <c r="O93" s="33" t="str">
        <f>IF(Table18[[#This Row],[M5A]]="","",SUM(Table18[[#This Row],[M5A]]-Table18[[#This Row],[M5B_h]]))</f>
        <v/>
      </c>
      <c r="P93" s="45">
        <f>SUM(Table18[[#This Row],[AWAL]],Table18[[#This Row],[M1B]])</f>
        <v>9</v>
      </c>
      <c r="Q93" s="45">
        <f>SUM(Table18[[#This Row],[M2B]],Table18[[#This Row],[M2B_h]])</f>
        <v>0</v>
      </c>
      <c r="R93" s="45">
        <f>SUM(Table18[[#This Row],[M3B]],Table18[[#This Row],[M3B_h]])</f>
        <v>0</v>
      </c>
      <c r="S93" s="45">
        <f>SUM(Table18[[#This Row],[M4B]],Table18[[#This Row],[M4B_h]])</f>
        <v>0</v>
      </c>
      <c r="T93" s="30"/>
      <c r="U93" s="30"/>
      <c r="V93" s="30"/>
      <c r="W93" s="30"/>
      <c r="X93" s="30"/>
      <c r="Y93" s="30"/>
      <c r="Z93" s="30"/>
    </row>
    <row r="94" spans="1:26">
      <c r="A94" s="30" t="str">
        <f ca="1">IF(Table18[[#This Row],[TT]]&lt;1,"",(COUNT(INDIRECT("a"&amp;ROW(Table2[[#Headers],[//]])&amp;":a"&amp;ROW()-1))+1))</f>
        <v/>
      </c>
      <c r="B94" s="9" t="s">
        <v>3492</v>
      </c>
      <c r="C94" s="32">
        <v>0</v>
      </c>
      <c r="D94" s="32" t="s">
        <v>2567</v>
      </c>
      <c r="E94" s="68">
        <f>IF(Table18[[#This Row],[M5B]]="",Table18[[#This Row],[M5B_h]],SUM(Table18[[#This Row],[M5B_h]],Table18[[#This Row],[M5B]]))</f>
        <v>0</v>
      </c>
      <c r="G94" s="35" t="str">
        <f>IF(Table18[[#This Row],[M1A]]="","",Table18[[#This Row],[M1A]]-Table18[[#This Row],[AWAL]])</f>
        <v/>
      </c>
      <c r="H94" s="35"/>
      <c r="I94" s="33" t="str">
        <f>IF(Table18[[#This Row],[M2A]]="","",SUM(Table18[[#This Row],[M2A]]-Table18[[#This Row],[M2B_h]]))</f>
        <v/>
      </c>
      <c r="K94" s="33" t="str">
        <f>IF(Table18[[#This Row],[M3A]]="","",SUM(Table18[[#This Row],[M3A]]-Table18[[#This Row],[M3B_h]]))</f>
        <v/>
      </c>
      <c r="L94" s="32"/>
      <c r="M94" s="33" t="str">
        <f>IF(Table18[[#This Row],[M4A]]="","",SUM(Table18[[#This Row],[M4A]]-Table18[[#This Row],[M4B_h]]))</f>
        <v/>
      </c>
      <c r="N94" s="33"/>
      <c r="O94" s="33" t="str">
        <f>IF(Table18[[#This Row],[M5A]]="","",SUM(Table18[[#This Row],[M5A]]-Table18[[#This Row],[M5B_h]]))</f>
        <v/>
      </c>
      <c r="P94" s="45">
        <f>SUM(Table18[[#This Row],[AWAL]],Table18[[#This Row],[M1B]])</f>
        <v>0</v>
      </c>
      <c r="Q94" s="45">
        <f>SUM(Table18[[#This Row],[M2B]],Table18[[#This Row],[M2B_h]])</f>
        <v>0</v>
      </c>
      <c r="R94" s="45">
        <f>SUM(Table18[[#This Row],[M3B]],Table18[[#This Row],[M3B_h]])</f>
        <v>0</v>
      </c>
      <c r="S94" s="45">
        <f>SUM(Table18[[#This Row],[M4B]],Table18[[#This Row],[M4B_h]])</f>
        <v>0</v>
      </c>
      <c r="T94" s="30"/>
      <c r="U94" s="30"/>
      <c r="V94" s="30"/>
      <c r="W94" s="30"/>
      <c r="X94" s="30"/>
      <c r="Y94" s="30"/>
      <c r="Z94" s="30"/>
    </row>
    <row r="95" spans="1:26">
      <c r="A95" s="30" t="str">
        <f ca="1">IF(Table18[[#This Row],[TT]]&lt;1,"",(COUNT(INDIRECT("a"&amp;ROW(Table2[[#Headers],[//]])&amp;":a"&amp;ROW()-1))+1))</f>
        <v/>
      </c>
      <c r="B95" s="9" t="s">
        <v>3250</v>
      </c>
      <c r="C95" s="32">
        <v>0</v>
      </c>
      <c r="D95" s="32" t="s">
        <v>2567</v>
      </c>
      <c r="E95" s="68">
        <f>IF(Table18[[#This Row],[M5B]]="",Table18[[#This Row],[M5B_h]],SUM(Table18[[#This Row],[M5B_h]],Table18[[#This Row],[M5B]]))</f>
        <v>0</v>
      </c>
      <c r="F95" s="35"/>
      <c r="G95" s="35" t="str">
        <f>IF(Table18[[#This Row],[M1A]]="","",Table18[[#This Row],[M1A]]-Table18[[#This Row],[AWAL]])</f>
        <v/>
      </c>
      <c r="H95" s="35"/>
      <c r="I95" s="33" t="str">
        <f>IF(Table18[[#This Row],[M2A]]="","",SUM(Table18[[#This Row],[M2A]]-Table18[[#This Row],[M2B_h]]))</f>
        <v/>
      </c>
      <c r="K95" s="33" t="str">
        <f>IF(Table18[[#This Row],[M3A]]="","",SUM(Table18[[#This Row],[M3A]]-Table18[[#This Row],[M3B_h]]))</f>
        <v/>
      </c>
      <c r="L95" s="32"/>
      <c r="M95" s="33" t="str">
        <f>IF(Table18[[#This Row],[M4A]]="","",SUM(Table18[[#This Row],[M4A]]-Table18[[#This Row],[M4B_h]]))</f>
        <v/>
      </c>
      <c r="N95" s="33"/>
      <c r="O95" s="33" t="str">
        <f>IF(Table18[[#This Row],[M5A]]="","",SUM(Table18[[#This Row],[M5A]]-Table18[[#This Row],[M5B_h]]))</f>
        <v/>
      </c>
      <c r="P95" s="45">
        <f>SUM(Table18[[#This Row],[AWAL]],Table18[[#This Row],[M1B]])</f>
        <v>0</v>
      </c>
      <c r="Q95" s="45">
        <f>SUM(Table18[[#This Row],[M2B]],Table18[[#This Row],[M2B_h]])</f>
        <v>0</v>
      </c>
      <c r="R95" s="45">
        <f>SUM(Table18[[#This Row],[M3B]],Table18[[#This Row],[M3B_h]])</f>
        <v>0</v>
      </c>
      <c r="S95" s="45">
        <f>SUM(Table18[[#This Row],[M4B]],Table18[[#This Row],[M4B_h]])</f>
        <v>0</v>
      </c>
      <c r="T95" s="30"/>
      <c r="U95" s="30"/>
      <c r="V95" s="30"/>
      <c r="W95" s="30"/>
      <c r="X95" s="30"/>
      <c r="Y95" s="30"/>
      <c r="Z95" s="30"/>
    </row>
    <row r="96" spans="1:26">
      <c r="A96" s="9" t="str">
        <f ca="1">IF(Table18[[#This Row],[TT]]&lt;1,"",(COUNT(INDIRECT("a"&amp;ROW(Table2[[#Headers],[//]])&amp;":a"&amp;ROW()-1))+1))</f>
        <v/>
      </c>
      <c r="B96" s="9" t="s">
        <v>4334</v>
      </c>
      <c r="C96" s="32">
        <v>0</v>
      </c>
      <c r="D96" s="32" t="s">
        <v>2567</v>
      </c>
      <c r="E96" s="68">
        <f>IF(Table18[[#This Row],[M5B]]="",Table18[[#This Row],[M5B_h]],SUM(Table18[[#This Row],[M5B_h]],Table18[[#This Row],[M5B]]))</f>
        <v>0</v>
      </c>
      <c r="F96" s="34"/>
      <c r="G96" s="34" t="str">
        <f>IF(Table18[[#This Row],[M1A]]="","",Table18[[#This Row],[M1A]]-Table18[[#This Row],[AWAL]])</f>
        <v/>
      </c>
      <c r="H96" s="34"/>
      <c r="I96" s="32" t="str">
        <f>IF(Table18[[#This Row],[M2A]]="","",SUM(Table18[[#This Row],[M2A]]-Table18[[#This Row],[M2B_h]]))</f>
        <v/>
      </c>
      <c r="K96" s="32" t="str">
        <f>IF(Table18[[#This Row],[M3A]]="","",SUM(Table18[[#This Row],[M3A]]-Table18[[#This Row],[M3B_h]]))</f>
        <v/>
      </c>
      <c r="L96" s="9"/>
      <c r="M96" s="32" t="str">
        <f>IF(Table18[[#This Row],[M4A]]="","",SUM(Table18[[#This Row],[M4A]]-Table18[[#This Row],[M4B_h]]))</f>
        <v/>
      </c>
      <c r="O96" s="32" t="str">
        <f>IF(Table18[[#This Row],[M5A]]="","",SUM(Table18[[#This Row],[M5A]]-Table18[[#This Row],[M5B_h]]))</f>
        <v/>
      </c>
      <c r="P96" s="45">
        <f>SUM(Table18[[#This Row],[AWAL]],Table18[[#This Row],[M1B]])</f>
        <v>0</v>
      </c>
      <c r="Q96" s="45">
        <f>SUM(Table18[[#This Row],[M2B]],Table18[[#This Row],[M2B_h]])</f>
        <v>0</v>
      </c>
      <c r="R96" s="45">
        <f>SUM(Table18[[#This Row],[M3B]],Table18[[#This Row],[M3B_h]])</f>
        <v>0</v>
      </c>
      <c r="S96" s="45">
        <f>SUM(Table18[[#This Row],[M4B]],Table18[[#This Row],[M4B_h]])</f>
        <v>0</v>
      </c>
      <c r="T96" s="30"/>
      <c r="U96" s="30"/>
      <c r="V96" s="30"/>
      <c r="W96" s="30"/>
      <c r="X96" s="30"/>
      <c r="Y96" s="30"/>
      <c r="Z96" s="30"/>
    </row>
    <row r="97" spans="1:26">
      <c r="A97" s="30" t="str">
        <f ca="1">IF(Table18[[#This Row],[TT]]&lt;1,"",(COUNT(INDIRECT("a"&amp;ROW(Table2[[#Headers],[//]])&amp;":a"&amp;ROW()-1))+1))</f>
        <v/>
      </c>
      <c r="B97" s="9" t="s">
        <v>2508</v>
      </c>
      <c r="C97" s="32">
        <v>0</v>
      </c>
      <c r="D97" s="32" t="s">
        <v>14</v>
      </c>
      <c r="E97" s="68">
        <f>IF(Table18[[#This Row],[M5B]]="",Table18[[#This Row],[M5B_h]],SUM(Table18[[#This Row],[M5B_h]],Table18[[#This Row],[M5B]]))</f>
        <v>0</v>
      </c>
      <c r="F97" s="35"/>
      <c r="G97" s="35" t="str">
        <f>IF(Table18[[#This Row],[M1A]]="","",Table18[[#This Row],[M1A]]-Table18[[#This Row],[AWAL]])</f>
        <v/>
      </c>
      <c r="H97" s="35"/>
      <c r="I97" s="32" t="str">
        <f>IF(Table18[[#This Row],[M2A]]="","",SUM(Table18[[#This Row],[M2A]]-Table18[[#This Row],[M2B_h]]))</f>
        <v/>
      </c>
      <c r="K97" s="33" t="str">
        <f>IF(Table18[[#This Row],[M3A]]="","",SUM(Table18[[#This Row],[M3A]]-Table18[[#This Row],[M3B_h]]))</f>
        <v/>
      </c>
      <c r="L97" s="32"/>
      <c r="M97" s="33" t="str">
        <f>IF(Table18[[#This Row],[M4A]]="","",SUM(Table18[[#This Row],[M4A]]-Table18[[#This Row],[M4B_h]]))</f>
        <v/>
      </c>
      <c r="N97" s="33"/>
      <c r="O97" s="33" t="str">
        <f>IF(Table18[[#This Row],[M5A]]="","",SUM(Table18[[#This Row],[M5A]]-Table18[[#This Row],[M5B_h]]))</f>
        <v/>
      </c>
      <c r="P97" s="45">
        <f>SUM(Table18[[#This Row],[AWAL]],Table18[[#This Row],[M1B]])</f>
        <v>0</v>
      </c>
      <c r="Q97" s="45">
        <f>SUM(Table18[[#This Row],[M2B]],Table18[[#This Row],[M2B_h]])</f>
        <v>0</v>
      </c>
      <c r="R97" s="45">
        <f>SUM(Table18[[#This Row],[M3B]],Table18[[#This Row],[M3B_h]])</f>
        <v>0</v>
      </c>
      <c r="S97" s="45">
        <f>SUM(Table18[[#This Row],[M4B]],Table18[[#This Row],[M4B_h]])</f>
        <v>0</v>
      </c>
      <c r="T97" s="30"/>
      <c r="U97" s="30"/>
      <c r="V97" s="30"/>
      <c r="W97" s="30"/>
      <c r="X97" s="30"/>
      <c r="Y97" s="30"/>
      <c r="Z97" s="30"/>
    </row>
    <row r="98" spans="1:26">
      <c r="A98" s="30" t="str">
        <f ca="1">IF(Table18[[#This Row],[TT]]&lt;1,"",(COUNT(INDIRECT("a"&amp;ROW(Table2[[#Headers],[//]])&amp;":a"&amp;ROW()-1))+1))</f>
        <v/>
      </c>
      <c r="B98" s="9" t="s">
        <v>3005</v>
      </c>
      <c r="C98" s="32">
        <v>0</v>
      </c>
      <c r="D98" s="32" t="s">
        <v>2567</v>
      </c>
      <c r="E98" s="68">
        <f>IF(Table18[[#This Row],[M5B]]="",Table18[[#This Row],[M5B_h]],SUM(Table18[[#This Row],[M5B_h]],Table18[[#This Row],[M5B]]))</f>
        <v>0</v>
      </c>
      <c r="F98" s="35"/>
      <c r="G98" s="35" t="str">
        <f>IF(Table18[[#This Row],[M1A]]="","",Table18[[#This Row],[M1A]]-Table18[[#This Row],[AWAL]])</f>
        <v/>
      </c>
      <c r="H98" s="35"/>
      <c r="I98" s="33" t="str">
        <f>IF(Table18[[#This Row],[M2A]]="","",SUM(Table18[[#This Row],[M2A]]-Table18[[#This Row],[M2B_h]]))</f>
        <v/>
      </c>
      <c r="K98" s="33" t="str">
        <f>IF(Table18[[#This Row],[M3A]]="","",SUM(Table18[[#This Row],[M3A]]-Table18[[#This Row],[M3B_h]]))</f>
        <v/>
      </c>
      <c r="L98" s="32"/>
      <c r="M98" s="33" t="str">
        <f>IF(Table18[[#This Row],[M4A]]="","",SUM(Table18[[#This Row],[M4A]]-Table18[[#This Row],[M4B_h]]))</f>
        <v/>
      </c>
      <c r="N98" s="33"/>
      <c r="O98" s="33" t="str">
        <f>IF(Table18[[#This Row],[M5A]]="","",SUM(Table18[[#This Row],[M5A]]-Table18[[#This Row],[M5B_h]]))</f>
        <v/>
      </c>
      <c r="P98" s="45">
        <f>SUM(Table18[[#This Row],[AWAL]],Table18[[#This Row],[M1B]])</f>
        <v>0</v>
      </c>
      <c r="Q98" s="45">
        <f>SUM(Table18[[#This Row],[M2B]],Table18[[#This Row],[M2B_h]])</f>
        <v>0</v>
      </c>
      <c r="R98" s="45">
        <f>SUM(Table18[[#This Row],[M3B]],Table18[[#This Row],[M3B_h]])</f>
        <v>0</v>
      </c>
      <c r="S98" s="45">
        <f>SUM(Table18[[#This Row],[M4B]],Table18[[#This Row],[M4B_h]])</f>
        <v>0</v>
      </c>
      <c r="T98" s="30"/>
      <c r="U98" s="30"/>
      <c r="V98" s="30"/>
      <c r="W98" s="30"/>
      <c r="X98" s="30"/>
      <c r="Y98" s="30"/>
      <c r="Z98" s="30"/>
    </row>
    <row r="99" spans="1:26">
      <c r="A99" s="30" t="str">
        <f ca="1">IF(Table18[[#This Row],[TT]]&lt;1,"",(COUNT(INDIRECT("a"&amp;ROW(Table2[[#Headers],[//]])&amp;":a"&amp;ROW()-1))+1))</f>
        <v/>
      </c>
      <c r="B99" s="9" t="s">
        <v>3164</v>
      </c>
      <c r="C99" s="32">
        <v>0</v>
      </c>
      <c r="D99" s="32" t="s">
        <v>2567</v>
      </c>
      <c r="E99" s="68">
        <f>IF(Table18[[#This Row],[M5B]]="",Table18[[#This Row],[M5B_h]],SUM(Table18[[#This Row],[M5B_h]],Table18[[#This Row],[M5B]]))</f>
        <v>0</v>
      </c>
      <c r="F99" s="35"/>
      <c r="G99" s="35" t="str">
        <f>IF(Table18[[#This Row],[M1A]]="","",Table18[[#This Row],[M1A]]-Table18[[#This Row],[AWAL]])</f>
        <v/>
      </c>
      <c r="H99" s="35"/>
      <c r="I99" s="32" t="str">
        <f>IF(Table18[[#This Row],[M2A]]="","",SUM(Table18[[#This Row],[M2A]]-Table18[[#This Row],[M2B_h]]))</f>
        <v/>
      </c>
      <c r="K99" s="33" t="str">
        <f>IF(Table18[[#This Row],[M3A]]="","",SUM(Table18[[#This Row],[M3A]]-Table18[[#This Row],[M3B_h]]))</f>
        <v/>
      </c>
      <c r="L99" s="32"/>
      <c r="M99" s="33" t="str">
        <f>IF(Table18[[#This Row],[M4A]]="","",SUM(Table18[[#This Row],[M4A]]-Table18[[#This Row],[M4B_h]]))</f>
        <v/>
      </c>
      <c r="N99" s="33"/>
      <c r="O99" s="33" t="str">
        <f>IF(Table18[[#This Row],[M5A]]="","",SUM(Table18[[#This Row],[M5A]]-Table18[[#This Row],[M5B_h]]))</f>
        <v/>
      </c>
      <c r="P99" s="45">
        <f>SUM(Table18[[#This Row],[AWAL]],Table18[[#This Row],[M1B]])</f>
        <v>0</v>
      </c>
      <c r="Q99" s="45">
        <f>SUM(Table18[[#This Row],[M2B]],Table18[[#This Row],[M2B_h]])</f>
        <v>0</v>
      </c>
      <c r="R99" s="45">
        <f>SUM(Table18[[#This Row],[M3B]],Table18[[#This Row],[M3B_h]])</f>
        <v>0</v>
      </c>
      <c r="S99" s="45">
        <f>SUM(Table18[[#This Row],[M4B]],Table18[[#This Row],[M4B_h]])</f>
        <v>0</v>
      </c>
      <c r="T99" s="30"/>
      <c r="U99" s="30"/>
      <c r="V99" s="30"/>
      <c r="W99" s="30"/>
      <c r="X99" s="30"/>
      <c r="Y99" s="30"/>
      <c r="Z99" s="30"/>
    </row>
    <row r="100" spans="1:26">
      <c r="A100" s="30" t="str">
        <f ca="1">IF(Table18[[#This Row],[TT]]&lt;1,"",(COUNT(INDIRECT("a"&amp;ROW(Table2[[#Headers],[//]])&amp;":a"&amp;ROW()-1))+1))</f>
        <v/>
      </c>
      <c r="B100" s="9" t="s">
        <v>2896</v>
      </c>
      <c r="C100" s="32">
        <v>0</v>
      </c>
      <c r="D100" s="32" t="s">
        <v>2567</v>
      </c>
      <c r="E100" s="68">
        <f>IF(Table18[[#This Row],[M5B]]="",Table18[[#This Row],[M5B_h]],SUM(Table18[[#This Row],[M5B_h]],Table18[[#This Row],[M5B]]))</f>
        <v>0</v>
      </c>
      <c r="G100" s="35" t="str">
        <f>IF(Table18[[#This Row],[M1A]]="","",Table18[[#This Row],[M1A]]-Table18[[#This Row],[AWAL]])</f>
        <v/>
      </c>
      <c r="H100" s="35"/>
      <c r="I100" s="33" t="str">
        <f>IF(Table18[[#This Row],[M2A]]="","",SUM(Table18[[#This Row],[M2A]]-Table18[[#This Row],[M2B_h]]))</f>
        <v/>
      </c>
      <c r="K100" s="33" t="str">
        <f>IF(Table18[[#This Row],[M3A]]="","",SUM(Table18[[#This Row],[M3A]]-Table18[[#This Row],[M3B_h]]))</f>
        <v/>
      </c>
      <c r="L100" s="32"/>
      <c r="M100" s="33" t="str">
        <f>IF(Table18[[#This Row],[M4A]]="","",SUM(Table18[[#This Row],[M4A]]-Table18[[#This Row],[M4B_h]]))</f>
        <v/>
      </c>
      <c r="N100" s="33"/>
      <c r="O100" s="33" t="str">
        <f>IF(Table18[[#This Row],[M5A]]="","",SUM(Table18[[#This Row],[M5A]]-Table18[[#This Row],[M5B_h]]))</f>
        <v/>
      </c>
      <c r="P100" s="45">
        <f>SUM(Table18[[#This Row],[AWAL]],Table18[[#This Row],[M1B]])</f>
        <v>0</v>
      </c>
      <c r="Q100" s="45">
        <f>SUM(Table18[[#This Row],[M2B]],Table18[[#This Row],[M2B_h]])</f>
        <v>0</v>
      </c>
      <c r="R100" s="45">
        <f>SUM(Table18[[#This Row],[M3B]],Table18[[#This Row],[M3B_h]])</f>
        <v>0</v>
      </c>
      <c r="S100" s="45">
        <f>SUM(Table18[[#This Row],[M4B]],Table18[[#This Row],[M4B_h]])</f>
        <v>0</v>
      </c>
      <c r="T100" s="30"/>
      <c r="U100" s="30"/>
      <c r="V100" s="30"/>
      <c r="W100" s="30"/>
      <c r="X100" s="30"/>
      <c r="Y100" s="30"/>
      <c r="Z100" s="30"/>
    </row>
    <row r="101" spans="1:26">
      <c r="A101" s="30" t="str">
        <f ca="1">IF(Table18[[#This Row],[TT]]&lt;1,"",(COUNT(INDIRECT("a"&amp;ROW(Table2[[#Headers],[//]])&amp;":a"&amp;ROW()-1))+1))</f>
        <v/>
      </c>
      <c r="B101" s="9" t="s">
        <v>4333</v>
      </c>
      <c r="C101" s="32">
        <v>0</v>
      </c>
      <c r="D101" s="32" t="s">
        <v>2567</v>
      </c>
      <c r="E101" s="68">
        <f>IF(Table18[[#This Row],[M5B]]="",Table18[[#This Row],[M5B_h]],SUM(Table18[[#This Row],[M5B_h]],Table18[[#This Row],[M5B]]))</f>
        <v>0</v>
      </c>
      <c r="F101" s="35"/>
      <c r="G101" s="35" t="str">
        <f>IF(Table18[[#This Row],[M1A]]="","",Table18[[#This Row],[M1A]]-Table18[[#This Row],[AWAL]])</f>
        <v/>
      </c>
      <c r="H101" s="35"/>
      <c r="I101" s="33" t="str">
        <f>IF(Table18[[#This Row],[M2A]]="","",SUM(Table18[[#This Row],[M2A]]-Table18[[#This Row],[M2B_h]]))</f>
        <v/>
      </c>
      <c r="K101" s="33" t="str">
        <f>IF(Table18[[#This Row],[M3A]]="","",SUM(Table18[[#This Row],[M3A]]-Table18[[#This Row],[M3B_h]]))</f>
        <v/>
      </c>
      <c r="L101" s="32"/>
      <c r="M101" s="33" t="str">
        <f>IF(Table18[[#This Row],[M4A]]="","",SUM(Table18[[#This Row],[M4A]]-Table18[[#This Row],[M4B_h]]))</f>
        <v/>
      </c>
      <c r="N101" s="33"/>
      <c r="O101" s="33" t="str">
        <f>IF(Table18[[#This Row],[M5A]]="","",SUM(Table18[[#This Row],[M5A]]-Table18[[#This Row],[M5B_h]]))</f>
        <v/>
      </c>
      <c r="P101" s="45">
        <f>SUM(Table18[[#This Row],[AWAL]],Table18[[#This Row],[M1B]])</f>
        <v>0</v>
      </c>
      <c r="Q101" s="45">
        <f>SUM(Table18[[#This Row],[M2B]],Table18[[#This Row],[M2B_h]])</f>
        <v>0</v>
      </c>
      <c r="R101" s="45">
        <f>SUM(Table18[[#This Row],[M3B]],Table18[[#This Row],[M3B_h]])</f>
        <v>0</v>
      </c>
      <c r="S101" s="45">
        <f>SUM(Table18[[#This Row],[M4B]],Table18[[#This Row],[M4B_h]])</f>
        <v>0</v>
      </c>
      <c r="T101" s="30"/>
      <c r="U101" s="30"/>
      <c r="V101" s="30"/>
      <c r="W101" s="30"/>
      <c r="X101" s="30"/>
      <c r="Y101" s="30"/>
      <c r="Z101" s="30"/>
    </row>
    <row r="102" spans="1:26">
      <c r="A102" s="9" t="str">
        <f ca="1">IF(Table18[[#This Row],[TT]]&lt;1,"",(COUNT(INDIRECT("a"&amp;ROW(Table2[[#Headers],[//]])&amp;":a"&amp;ROW()-1))+1))</f>
        <v/>
      </c>
      <c r="B102" s="9" t="s">
        <v>15</v>
      </c>
      <c r="C102" s="32">
        <v>0</v>
      </c>
      <c r="D102" s="32" t="s">
        <v>14</v>
      </c>
      <c r="E102" s="68">
        <f>IF(Table18[[#This Row],[M5B]]="",Table18[[#This Row],[M5B_h]],SUM(Table18[[#This Row],[M5B_h]],Table18[[#This Row],[M5B]]))</f>
        <v>0</v>
      </c>
      <c r="F102" s="34"/>
      <c r="G102" s="34" t="str">
        <f>IF(Table18[[#This Row],[M1A]]="","",Table18[[#This Row],[M1A]]-Table18[[#This Row],[AWAL]])</f>
        <v/>
      </c>
      <c r="H102" s="34"/>
      <c r="I102" s="32" t="str">
        <f>IF(Table18[[#This Row],[M2A]]="","",SUM(Table18[[#This Row],[M2A]]-Table18[[#This Row],[M2B_h]]))</f>
        <v/>
      </c>
      <c r="K102" s="32" t="str">
        <f>IF(Table18[[#This Row],[M3A]]="","",SUM(Table18[[#This Row],[M3A]]-Table18[[#This Row],[M3B_h]]))</f>
        <v/>
      </c>
      <c r="L102" s="9"/>
      <c r="M102" s="32" t="str">
        <f>IF(Table18[[#This Row],[M4A]]="","",SUM(Table18[[#This Row],[M4A]]-Table18[[#This Row],[M4B_h]]))</f>
        <v/>
      </c>
      <c r="O102" s="32" t="str">
        <f>IF(Table18[[#This Row],[M5A]]="","",SUM(Table18[[#This Row],[M5A]]-Table18[[#This Row],[M5B_h]]))</f>
        <v/>
      </c>
      <c r="P102" s="45">
        <f>SUM(Table18[[#This Row],[AWAL]],Table18[[#This Row],[M1B]])</f>
        <v>0</v>
      </c>
      <c r="Q102" s="45">
        <f>SUM(Table18[[#This Row],[M2B]],Table18[[#This Row],[M2B_h]])</f>
        <v>0</v>
      </c>
      <c r="R102" s="45">
        <f>SUM(Table18[[#This Row],[M3B]],Table18[[#This Row],[M3B_h]])</f>
        <v>0</v>
      </c>
      <c r="S102" s="45">
        <f>SUM(Table18[[#This Row],[M4B]],Table18[[#This Row],[M4B_h]])</f>
        <v>0</v>
      </c>
      <c r="T102" s="30"/>
      <c r="U102" s="30"/>
      <c r="V102" s="30"/>
      <c r="W102" s="30"/>
      <c r="X102" s="30"/>
      <c r="Y102" s="30"/>
      <c r="Z102" s="30"/>
    </row>
    <row r="103" spans="1:26">
      <c r="A103" s="30" t="str">
        <f ca="1">IF(Table18[[#This Row],[TT]]&lt;1,"",(COUNT(INDIRECT("a"&amp;ROW(Table2[[#Headers],[//]])&amp;":a"&amp;ROW()-1))+1))</f>
        <v/>
      </c>
      <c r="B103" s="9" t="s">
        <v>4646</v>
      </c>
      <c r="C103" s="32">
        <v>1</v>
      </c>
      <c r="D103" s="32" t="s">
        <v>2567</v>
      </c>
      <c r="E103" s="68">
        <f>IF(Table18[[#This Row],[M5B]]="",Table18[[#This Row],[M5B_h]],SUM(Table18[[#This Row],[M5B_h]],Table18[[#This Row],[M5B]]))</f>
        <v>0</v>
      </c>
      <c r="F103" s="35">
        <v>0</v>
      </c>
      <c r="G103" s="35">
        <f>IF(Table18[[#This Row],[M1A]]="","",Table18[[#This Row],[M1A]]-Table18[[#This Row],[AWAL]])</f>
        <v>-1</v>
      </c>
      <c r="H103" s="35"/>
      <c r="I103" s="33" t="str">
        <f>IF(Table18[[#This Row],[M2A]]="","",SUM(Table18[[#This Row],[M2A]]-Table18[[#This Row],[M2B_h]]))</f>
        <v/>
      </c>
      <c r="K103" s="33" t="str">
        <f>IF(Table18[[#This Row],[M3A]]="","",SUM(Table18[[#This Row],[M3A]]-Table18[[#This Row],[M3B_h]]))</f>
        <v/>
      </c>
      <c r="L103" s="32"/>
      <c r="M103" s="33" t="str">
        <f>IF(Table18[[#This Row],[M4A]]="","",SUM(Table18[[#This Row],[M4A]]-Table18[[#This Row],[M4B_h]]))</f>
        <v/>
      </c>
      <c r="N103" s="33"/>
      <c r="O103" s="33" t="str">
        <f>IF(Table18[[#This Row],[M5A]]="","",SUM(Table18[[#This Row],[M5A]]-Table18[[#This Row],[M5B_h]]))</f>
        <v/>
      </c>
      <c r="P103" s="45">
        <f>SUM(Table18[[#This Row],[AWAL]],Table18[[#This Row],[M1B]])</f>
        <v>0</v>
      </c>
      <c r="Q103" s="45">
        <f>SUM(Table18[[#This Row],[M2B]],Table18[[#This Row],[M2B_h]])</f>
        <v>0</v>
      </c>
      <c r="R103" s="45">
        <f>SUM(Table18[[#This Row],[M3B]],Table18[[#This Row],[M3B_h]])</f>
        <v>0</v>
      </c>
      <c r="S103" s="45">
        <f>SUM(Table18[[#This Row],[M4B]],Table18[[#This Row],[M4B_h]])</f>
        <v>0</v>
      </c>
      <c r="T103" s="30"/>
      <c r="U103" s="30"/>
      <c r="V103" s="30"/>
      <c r="W103" s="30"/>
      <c r="X103" s="30"/>
      <c r="Y103" s="30"/>
      <c r="Z103" s="30"/>
    </row>
    <row r="104" spans="1:26">
      <c r="A104" s="9" t="str">
        <f ca="1">IF(Table18[[#This Row],[TT]]&lt;1,"",(COUNT(INDIRECT("a"&amp;ROW(Table2[[#Headers],[//]])&amp;":a"&amp;ROW()-1))+1))</f>
        <v/>
      </c>
      <c r="B104" s="9" t="s">
        <v>4511</v>
      </c>
      <c r="C104" s="32">
        <v>0</v>
      </c>
      <c r="D104" s="32" t="s">
        <v>2567</v>
      </c>
      <c r="E104" s="68">
        <f>IF(Table18[[#This Row],[M5B]]="",Table18[[#This Row],[M5B_h]],SUM(Table18[[#This Row],[M5B_h]],Table18[[#This Row],[M5B]]))</f>
        <v>0</v>
      </c>
      <c r="F104" s="34"/>
      <c r="G104" s="34" t="str">
        <f>IF(Table18[[#This Row],[M1A]]="","",Table18[[#This Row],[M1A]]-Table18[[#This Row],[AWAL]])</f>
        <v/>
      </c>
      <c r="H104" s="34"/>
      <c r="I104" s="32" t="str">
        <f>IF(Table18[[#This Row],[M2A]]="","",SUM(Table18[[#This Row],[M2A]]-Table18[[#This Row],[M2B_h]]))</f>
        <v/>
      </c>
      <c r="K104" s="32" t="str">
        <f>IF(Table18[[#This Row],[M3A]]="","",SUM(Table18[[#This Row],[M3A]]-Table18[[#This Row],[M3B_h]]))</f>
        <v/>
      </c>
      <c r="L104" s="9"/>
      <c r="M104" s="32" t="str">
        <f>IF(Table18[[#This Row],[M4A]]="","",SUM(Table18[[#This Row],[M4A]]-Table18[[#This Row],[M4B_h]]))</f>
        <v/>
      </c>
      <c r="O104" s="32" t="str">
        <f>IF(Table18[[#This Row],[M5A]]="","",SUM(Table18[[#This Row],[M5A]]-Table18[[#This Row],[M5B_h]]))</f>
        <v/>
      </c>
      <c r="P104" s="45">
        <f>SUM(Table18[[#This Row],[AWAL]],Table18[[#This Row],[M1B]])</f>
        <v>0</v>
      </c>
      <c r="Q104" s="45">
        <f>SUM(Table18[[#This Row],[M2B]],Table18[[#This Row],[M2B_h]])</f>
        <v>0</v>
      </c>
      <c r="R104" s="45">
        <f>SUM(Table18[[#This Row],[M3B]],Table18[[#This Row],[M3B_h]])</f>
        <v>0</v>
      </c>
      <c r="S104" s="45">
        <f>SUM(Table18[[#This Row],[M4B]],Table18[[#This Row],[M4B_h]])</f>
        <v>0</v>
      </c>
      <c r="T104" s="30"/>
      <c r="U104" s="30"/>
      <c r="V104" s="30"/>
      <c r="W104" s="30"/>
      <c r="X104" s="30"/>
      <c r="Y104" s="30"/>
      <c r="Z104" s="30"/>
    </row>
    <row r="105" spans="1:26">
      <c r="A105" s="30" t="str">
        <f ca="1">IF(Table18[[#This Row],[TT]]&lt;1,"",(COUNT(INDIRECT("a"&amp;ROW(Table2[[#Headers],[//]])&amp;":a"&amp;ROW()-1))+1))</f>
        <v/>
      </c>
      <c r="B105" s="9" t="s">
        <v>2915</v>
      </c>
      <c r="C105" s="32">
        <v>0</v>
      </c>
      <c r="D105" s="32" t="s">
        <v>2567</v>
      </c>
      <c r="E105" s="68">
        <f>IF(Table18[[#This Row],[M5B]]="",Table18[[#This Row],[M5B_h]],SUM(Table18[[#This Row],[M5B_h]],Table18[[#This Row],[M5B]]))</f>
        <v>0</v>
      </c>
      <c r="F105" s="35"/>
      <c r="G105" s="35" t="str">
        <f>IF(Table18[[#This Row],[M1A]]="","",Table18[[#This Row],[M1A]]-Table18[[#This Row],[AWAL]])</f>
        <v/>
      </c>
      <c r="H105" s="35"/>
      <c r="I105" s="33" t="str">
        <f>IF(Table18[[#This Row],[M2A]]="","",SUM(Table18[[#This Row],[M2A]]-Table18[[#This Row],[M2B_h]]))</f>
        <v/>
      </c>
      <c r="K105" s="33" t="str">
        <f>IF(Table18[[#This Row],[M3A]]="","",SUM(Table18[[#This Row],[M3A]]-Table18[[#This Row],[M3B_h]]))</f>
        <v/>
      </c>
      <c r="L105" s="32"/>
      <c r="M105" s="33" t="str">
        <f>IF(Table18[[#This Row],[M4A]]="","",SUM(Table18[[#This Row],[M4A]]-Table18[[#This Row],[M4B_h]]))</f>
        <v/>
      </c>
      <c r="N105" s="33"/>
      <c r="O105" s="33" t="str">
        <f>IF(Table18[[#This Row],[M5A]]="","",SUM(Table18[[#This Row],[M5A]]-Table18[[#This Row],[M5B_h]]))</f>
        <v/>
      </c>
      <c r="P105" s="45">
        <f>SUM(Table18[[#This Row],[AWAL]],Table18[[#This Row],[M1B]])</f>
        <v>0</v>
      </c>
      <c r="Q105" s="45">
        <f>SUM(Table18[[#This Row],[M2B]],Table18[[#This Row],[M2B_h]])</f>
        <v>0</v>
      </c>
      <c r="R105" s="45">
        <f>SUM(Table18[[#This Row],[M3B]],Table18[[#This Row],[M3B_h]])</f>
        <v>0</v>
      </c>
      <c r="S105" s="45">
        <f>SUM(Table18[[#This Row],[M4B]],Table18[[#This Row],[M4B_h]])</f>
        <v>0</v>
      </c>
      <c r="T105" s="30"/>
      <c r="U105" s="30"/>
      <c r="V105" s="30"/>
      <c r="W105" s="30"/>
      <c r="X105" s="30"/>
      <c r="Y105" s="30"/>
      <c r="Z105" s="30"/>
    </row>
    <row r="106" spans="1:26">
      <c r="A106" s="30" t="str">
        <f ca="1">IF(Table18[[#This Row],[TT]]&lt;1,"",(COUNT(INDIRECT("a"&amp;ROW(Table2[[#Headers],[//]])&amp;":a"&amp;ROW()-1))+1))</f>
        <v/>
      </c>
      <c r="B106" s="9" t="s">
        <v>2966</v>
      </c>
      <c r="C106" s="32">
        <v>0</v>
      </c>
      <c r="D106" s="32" t="s">
        <v>2567</v>
      </c>
      <c r="E106" s="68">
        <f>IF(Table18[[#This Row],[M5B]]="",Table18[[#This Row],[M5B_h]],SUM(Table18[[#This Row],[M5B_h]],Table18[[#This Row],[M5B]]))</f>
        <v>0</v>
      </c>
      <c r="F106" s="35"/>
      <c r="G106" s="35" t="str">
        <f>IF(Table18[[#This Row],[M1A]]="","",Table18[[#This Row],[M1A]]-Table18[[#This Row],[AWAL]])</f>
        <v/>
      </c>
      <c r="H106" s="35"/>
      <c r="I106" s="33" t="str">
        <f>IF(Table18[[#This Row],[M2A]]="","",SUM(Table18[[#This Row],[M2A]]-Table18[[#This Row],[M2B_h]]))</f>
        <v/>
      </c>
      <c r="K106" s="33" t="str">
        <f>IF(Table18[[#This Row],[M3A]]="","",SUM(Table18[[#This Row],[M3A]]-Table18[[#This Row],[M3B_h]]))</f>
        <v/>
      </c>
      <c r="L106" s="32"/>
      <c r="M106" s="33" t="str">
        <f>IF(Table18[[#This Row],[M4A]]="","",SUM(Table18[[#This Row],[M4A]]-Table18[[#This Row],[M4B_h]]))</f>
        <v/>
      </c>
      <c r="N106" s="33"/>
      <c r="O106" s="33" t="str">
        <f>IF(Table18[[#This Row],[M5A]]="","",SUM(Table18[[#This Row],[M5A]]-Table18[[#This Row],[M5B_h]]))</f>
        <v/>
      </c>
      <c r="P106" s="45">
        <f>SUM(Table18[[#This Row],[AWAL]],Table18[[#This Row],[M1B]])</f>
        <v>0</v>
      </c>
      <c r="Q106" s="45">
        <f>SUM(Table18[[#This Row],[M2B]],Table18[[#This Row],[M2B_h]])</f>
        <v>0</v>
      </c>
      <c r="R106" s="45">
        <f>SUM(Table18[[#This Row],[M3B]],Table18[[#This Row],[M3B_h]])</f>
        <v>0</v>
      </c>
      <c r="S106" s="45">
        <f>SUM(Table18[[#This Row],[M4B]],Table18[[#This Row],[M4B_h]])</f>
        <v>0</v>
      </c>
      <c r="T106" s="30"/>
      <c r="U106" s="30"/>
      <c r="V106" s="30"/>
      <c r="W106" s="30"/>
      <c r="X106" s="30"/>
      <c r="Y106" s="30"/>
      <c r="Z106" s="30"/>
    </row>
    <row r="107" spans="1:26">
      <c r="A107" s="30" t="str">
        <f ca="1">IF(Table18[[#This Row],[TT]]&lt;1,"",(COUNT(INDIRECT("a"&amp;ROW(Table2[[#Headers],[//]])&amp;":a"&amp;ROW()-1))+1))</f>
        <v/>
      </c>
      <c r="B107" s="9" t="s">
        <v>3165</v>
      </c>
      <c r="C107" s="32">
        <v>0</v>
      </c>
      <c r="D107" s="32" t="s">
        <v>2567</v>
      </c>
      <c r="E107" s="68">
        <f>IF(Table18[[#This Row],[M5B]]="",Table18[[#This Row],[M5B_h]],SUM(Table18[[#This Row],[M5B_h]],Table18[[#This Row],[M5B]]))</f>
        <v>0</v>
      </c>
      <c r="F107" s="35"/>
      <c r="G107" s="35" t="str">
        <f>IF(Table18[[#This Row],[M1A]]="","",Table18[[#This Row],[M1A]]-Table18[[#This Row],[AWAL]])</f>
        <v/>
      </c>
      <c r="H107" s="35"/>
      <c r="I107" s="32" t="str">
        <f>IF(Table18[[#This Row],[M2A]]="","",SUM(Table18[[#This Row],[M2A]]-Table18[[#This Row],[M2B_h]]))</f>
        <v/>
      </c>
      <c r="K107" s="33" t="str">
        <f>IF(Table18[[#This Row],[M3A]]="","",SUM(Table18[[#This Row],[M3A]]-Table18[[#This Row],[M3B_h]]))</f>
        <v/>
      </c>
      <c r="L107" s="32"/>
      <c r="M107" s="33" t="str">
        <f>IF(Table18[[#This Row],[M4A]]="","",SUM(Table18[[#This Row],[M4A]]-Table18[[#This Row],[M4B_h]]))</f>
        <v/>
      </c>
      <c r="N107" s="33"/>
      <c r="O107" s="33" t="str">
        <f>IF(Table18[[#This Row],[M5A]]="","",SUM(Table18[[#This Row],[M5A]]-Table18[[#This Row],[M5B_h]]))</f>
        <v/>
      </c>
      <c r="P107" s="45">
        <f>SUM(Table18[[#This Row],[AWAL]],Table18[[#This Row],[M1B]])</f>
        <v>0</v>
      </c>
      <c r="Q107" s="45">
        <f>SUM(Table18[[#This Row],[M2B]],Table18[[#This Row],[M2B_h]])</f>
        <v>0</v>
      </c>
      <c r="R107" s="45">
        <f>SUM(Table18[[#This Row],[M3B]],Table18[[#This Row],[M3B_h]])</f>
        <v>0</v>
      </c>
      <c r="S107" s="45">
        <f>SUM(Table18[[#This Row],[M4B]],Table18[[#This Row],[M4B_h]])</f>
        <v>0</v>
      </c>
      <c r="T107" s="30"/>
      <c r="U107" s="30"/>
      <c r="V107" s="30"/>
      <c r="W107" s="30"/>
      <c r="X107" s="30"/>
      <c r="Y107" s="30"/>
      <c r="Z107" s="30"/>
    </row>
    <row r="108" spans="1:26">
      <c r="A108" s="30" t="str">
        <f ca="1">IF(Table18[[#This Row],[TT]]&lt;1,"",(COUNT(INDIRECT("a"&amp;ROW(Table2[[#Headers],[//]])&amp;":a"&amp;ROW()-1))+1))</f>
        <v/>
      </c>
      <c r="B108" s="9" t="s">
        <v>4311</v>
      </c>
      <c r="C108" s="32">
        <v>0</v>
      </c>
      <c r="D108" s="32" t="s">
        <v>2567</v>
      </c>
      <c r="E108" s="68">
        <f>IF(Table18[[#This Row],[M5B]]="",Table18[[#This Row],[M5B_h]],SUM(Table18[[#This Row],[M5B_h]],Table18[[#This Row],[M5B]]))</f>
        <v>0</v>
      </c>
      <c r="F108" s="35"/>
      <c r="G108" s="35" t="str">
        <f>IF(Table18[[#This Row],[M1A]]="","",Table18[[#This Row],[M1A]]-Table18[[#This Row],[AWAL]])</f>
        <v/>
      </c>
      <c r="H108" s="35"/>
      <c r="I108" s="33" t="str">
        <f>IF(Table18[[#This Row],[M2A]]="","",SUM(Table18[[#This Row],[M2A]]-Table18[[#This Row],[M2B_h]]))</f>
        <v/>
      </c>
      <c r="K108" s="33" t="str">
        <f>IF(Table18[[#This Row],[M3A]]="","",SUM(Table18[[#This Row],[M3A]]-Table18[[#This Row],[M3B_h]]))</f>
        <v/>
      </c>
      <c r="M108" s="33" t="str">
        <f>IF(Table18[[#This Row],[M4A]]="","",SUM(Table18[[#This Row],[M4A]]-Table18[[#This Row],[M4B_h]]))</f>
        <v/>
      </c>
      <c r="N108" s="33"/>
      <c r="O108" s="33" t="str">
        <f>IF(Table18[[#This Row],[M5A]]="","",SUM(Table18[[#This Row],[M5A]]-Table18[[#This Row],[M5B_h]]))</f>
        <v/>
      </c>
      <c r="P108" s="45">
        <f>SUM(Table18[[#This Row],[AWAL]],Table18[[#This Row],[M1B]])</f>
        <v>0</v>
      </c>
      <c r="Q108" s="45">
        <f>SUM(Table18[[#This Row],[M2B]],Table18[[#This Row],[M2B_h]])</f>
        <v>0</v>
      </c>
      <c r="R108" s="45">
        <f>SUM(Table18[[#This Row],[M3B]],Table18[[#This Row],[M3B_h]])</f>
        <v>0</v>
      </c>
      <c r="S108" s="45">
        <f>SUM(Table18[[#This Row],[M4B]],Table18[[#This Row],[M4B_h]])</f>
        <v>0</v>
      </c>
      <c r="T108" s="30"/>
      <c r="U108" s="30"/>
      <c r="V108" s="30"/>
      <c r="W108" s="30"/>
      <c r="X108" s="30"/>
      <c r="Y108" s="30"/>
      <c r="Z108" s="30"/>
    </row>
    <row r="109" spans="1:26">
      <c r="A109" s="30" t="str">
        <f ca="1">IF(Table18[[#This Row],[TT]]&lt;1,"",(COUNT(INDIRECT("a"&amp;ROW(Table2[[#Headers],[//]])&amp;":a"&amp;ROW()-1))+1))</f>
        <v/>
      </c>
      <c r="B109" s="9" t="s">
        <v>3321</v>
      </c>
      <c r="C109" s="32">
        <v>0</v>
      </c>
      <c r="D109" s="32" t="s">
        <v>2567</v>
      </c>
      <c r="E109" s="68">
        <f>IF(Table18[[#This Row],[M5B]]="",Table18[[#This Row],[M5B_h]],SUM(Table18[[#This Row],[M5B_h]],Table18[[#This Row],[M5B]]))</f>
        <v>0</v>
      </c>
      <c r="G109" s="35" t="str">
        <f>IF(Table18[[#This Row],[M1A]]="","",Table18[[#This Row],[M1A]]-Table18[[#This Row],[AWAL]])</f>
        <v/>
      </c>
      <c r="H109" s="35"/>
      <c r="I109" s="33" t="str">
        <f>IF(Table18[[#This Row],[M2A]]="","",SUM(Table18[[#This Row],[M2A]]-Table18[[#This Row],[M2B_h]]))</f>
        <v/>
      </c>
      <c r="K109" s="33" t="str">
        <f>IF(Table18[[#This Row],[M3A]]="","",SUM(Table18[[#This Row],[M3A]]-Table18[[#This Row],[M3B_h]]))</f>
        <v/>
      </c>
      <c r="L109" s="32"/>
      <c r="M109" s="33" t="str">
        <f>IF(Table18[[#This Row],[M4A]]="","",SUM(Table18[[#This Row],[M4A]]-Table18[[#This Row],[M4B_h]]))</f>
        <v/>
      </c>
      <c r="N109" s="33"/>
      <c r="O109" s="33" t="str">
        <f>IF(Table18[[#This Row],[M5A]]="","",SUM(Table18[[#This Row],[M5A]]-Table18[[#This Row],[M5B_h]]))</f>
        <v/>
      </c>
      <c r="P109" s="45">
        <f>SUM(Table18[[#This Row],[AWAL]],Table18[[#This Row],[M1B]])</f>
        <v>0</v>
      </c>
      <c r="Q109" s="45">
        <f>SUM(Table18[[#This Row],[M2B]],Table18[[#This Row],[M2B_h]])</f>
        <v>0</v>
      </c>
      <c r="R109" s="45">
        <f>SUM(Table18[[#This Row],[M3B]],Table18[[#This Row],[M3B_h]])</f>
        <v>0</v>
      </c>
      <c r="S109" s="45">
        <f>SUM(Table18[[#This Row],[M4B]],Table18[[#This Row],[M4B_h]])</f>
        <v>0</v>
      </c>
      <c r="T109" s="30"/>
      <c r="U109" s="30"/>
      <c r="V109" s="30"/>
      <c r="W109" s="30"/>
      <c r="X109" s="30"/>
      <c r="Y109" s="30"/>
      <c r="Z109" s="30"/>
    </row>
    <row r="110" spans="1:26">
      <c r="A110" s="30" t="str">
        <f ca="1">IF(Table18[[#This Row],[TT]]&lt;1,"",(COUNT(INDIRECT("a"&amp;ROW(Table2[[#Headers],[//]])&amp;":a"&amp;ROW()-1))+1))</f>
        <v/>
      </c>
      <c r="B110" s="9" t="s">
        <v>3322</v>
      </c>
      <c r="C110" s="32">
        <v>0</v>
      </c>
      <c r="D110" s="32" t="s">
        <v>2567</v>
      </c>
      <c r="E110" s="68">
        <f>IF(Table18[[#This Row],[M5B]]="",Table18[[#This Row],[M5B_h]],SUM(Table18[[#This Row],[M5B_h]],Table18[[#This Row],[M5B]]))</f>
        <v>0</v>
      </c>
      <c r="G110" s="35" t="str">
        <f>IF(Table18[[#This Row],[M1A]]="","",Table18[[#This Row],[M1A]]-Table18[[#This Row],[AWAL]])</f>
        <v/>
      </c>
      <c r="H110" s="35"/>
      <c r="I110" s="33" t="str">
        <f>IF(Table18[[#This Row],[M2A]]="","",SUM(Table18[[#This Row],[M2A]]-Table18[[#This Row],[M2B_h]]))</f>
        <v/>
      </c>
      <c r="K110" s="33" t="str">
        <f>IF(Table18[[#This Row],[M3A]]="","",SUM(Table18[[#This Row],[M3A]]-Table18[[#This Row],[M3B_h]]))</f>
        <v/>
      </c>
      <c r="L110" s="32"/>
      <c r="M110" s="33" t="str">
        <f>IF(Table18[[#This Row],[M4A]]="","",SUM(Table18[[#This Row],[M4A]]-Table18[[#This Row],[M4B_h]]))</f>
        <v/>
      </c>
      <c r="N110" s="33"/>
      <c r="O110" s="33" t="str">
        <f>IF(Table18[[#This Row],[M5A]]="","",SUM(Table18[[#This Row],[M5A]]-Table18[[#This Row],[M5B_h]]))</f>
        <v/>
      </c>
      <c r="P110" s="45">
        <f>SUM(Table18[[#This Row],[AWAL]],Table18[[#This Row],[M1B]])</f>
        <v>0</v>
      </c>
      <c r="Q110" s="45">
        <f>SUM(Table18[[#This Row],[M2B]],Table18[[#This Row],[M2B_h]])</f>
        <v>0</v>
      </c>
      <c r="R110" s="45">
        <f>SUM(Table18[[#This Row],[M3B]],Table18[[#This Row],[M3B_h]])</f>
        <v>0</v>
      </c>
      <c r="S110" s="45">
        <f>SUM(Table18[[#This Row],[M4B]],Table18[[#This Row],[M4B_h]])</f>
        <v>0</v>
      </c>
      <c r="T110" s="30"/>
      <c r="U110" s="30"/>
      <c r="V110" s="30"/>
      <c r="W110" s="30"/>
      <c r="X110" s="30"/>
      <c r="Y110" s="30"/>
      <c r="Z110" s="30"/>
    </row>
    <row r="111" spans="1:26">
      <c r="A111" s="9" t="str">
        <f ca="1">IF(Table18[[#This Row],[TT]]&lt;1,"",(COUNT(INDIRECT("a"&amp;ROW(Table2[[#Headers],[//]])&amp;":a"&amp;ROW()-1))+1))</f>
        <v/>
      </c>
      <c r="B111" s="9" t="s">
        <v>24</v>
      </c>
      <c r="C111" s="32">
        <v>0</v>
      </c>
      <c r="D111" s="32" t="s">
        <v>25</v>
      </c>
      <c r="E111" s="68">
        <f>IF(Table18[[#This Row],[M5B]]="",Table18[[#This Row],[M5B_h]],SUM(Table18[[#This Row],[M5B_h]],Table18[[#This Row],[M5B]]))</f>
        <v>0</v>
      </c>
      <c r="F111" s="34"/>
      <c r="G111" s="34" t="str">
        <f>IF(Table18[[#This Row],[M1A]]="","",Table18[[#This Row],[M1A]]-Table18[[#This Row],[AWAL]])</f>
        <v/>
      </c>
      <c r="H111" s="34"/>
      <c r="I111" s="32" t="str">
        <f>IF(Table18[[#This Row],[M2A]]="","",SUM(Table18[[#This Row],[M2A]]-Table18[[#This Row],[M2B_h]]))</f>
        <v/>
      </c>
      <c r="K111" s="32" t="str">
        <f>IF(Table18[[#This Row],[M3A]]="","",SUM(Table18[[#This Row],[M3A]]-Table18[[#This Row],[M3B_h]]))</f>
        <v/>
      </c>
      <c r="L111" s="9"/>
      <c r="M111" s="32" t="str">
        <f>IF(Table18[[#This Row],[M4A]]="","",SUM(Table18[[#This Row],[M4A]]-Table18[[#This Row],[M4B_h]]))</f>
        <v/>
      </c>
      <c r="O111" s="32" t="str">
        <f>IF(Table18[[#This Row],[M5A]]="","",SUM(Table18[[#This Row],[M5A]]-Table18[[#This Row],[M5B_h]]))</f>
        <v/>
      </c>
      <c r="P111" s="45">
        <f>SUM(Table18[[#This Row],[AWAL]],Table18[[#This Row],[M1B]])</f>
        <v>0</v>
      </c>
      <c r="Q111" s="45">
        <f>SUM(Table18[[#This Row],[M2B]],Table18[[#This Row],[M2B_h]])</f>
        <v>0</v>
      </c>
      <c r="R111" s="45">
        <f>SUM(Table18[[#This Row],[M3B]],Table18[[#This Row],[M3B_h]])</f>
        <v>0</v>
      </c>
      <c r="S111" s="45">
        <f>SUM(Table18[[#This Row],[M4B]],Table18[[#This Row],[M4B_h]])</f>
        <v>0</v>
      </c>
      <c r="T111" s="30"/>
      <c r="U111" s="30"/>
      <c r="V111" s="30"/>
      <c r="W111" s="30"/>
      <c r="X111" s="30"/>
      <c r="Y111" s="30"/>
      <c r="Z111" s="30"/>
    </row>
    <row r="112" spans="1:26">
      <c r="A112" s="9" t="str">
        <f ca="1">IF(Table18[[#This Row],[TT]]&lt;1,"",(COUNT(INDIRECT("a"&amp;ROW(Table2[[#Headers],[//]])&amp;":a"&amp;ROW()-1))+1))</f>
        <v/>
      </c>
      <c r="B112" s="9" t="s">
        <v>27</v>
      </c>
      <c r="C112" s="32">
        <v>0</v>
      </c>
      <c r="D112" s="32" t="s">
        <v>28</v>
      </c>
      <c r="E112" s="68">
        <f>IF(Table18[[#This Row],[M5B]]="",Table18[[#This Row],[M5B_h]],SUM(Table18[[#This Row],[M5B_h]],Table18[[#This Row],[M5B]]))</f>
        <v>0</v>
      </c>
      <c r="F112" s="34"/>
      <c r="G112" s="34" t="str">
        <f>IF(Table18[[#This Row],[M1A]]="","",Table18[[#This Row],[M1A]]-Table18[[#This Row],[AWAL]])</f>
        <v/>
      </c>
      <c r="H112" s="34"/>
      <c r="I112" s="32" t="str">
        <f>IF(Table18[[#This Row],[M2A]]="","",SUM(Table18[[#This Row],[M2A]]-Table18[[#This Row],[M2B_h]]))</f>
        <v/>
      </c>
      <c r="K112" s="32" t="str">
        <f>IF(Table18[[#This Row],[M3A]]="","",SUM(Table18[[#This Row],[M3A]]-Table18[[#This Row],[M3B_h]]))</f>
        <v/>
      </c>
      <c r="L112" s="9"/>
      <c r="M112" s="32" t="str">
        <f>IF(Table18[[#This Row],[M4A]]="","",SUM(Table18[[#This Row],[M4A]]-Table18[[#This Row],[M4B_h]]))</f>
        <v/>
      </c>
      <c r="O112" s="32" t="str">
        <f>IF(Table18[[#This Row],[M5A]]="","",SUM(Table18[[#This Row],[M5A]]-Table18[[#This Row],[M5B_h]]))</f>
        <v/>
      </c>
      <c r="P112" s="45">
        <f>SUM(Table18[[#This Row],[AWAL]],Table18[[#This Row],[M1B]])</f>
        <v>0</v>
      </c>
      <c r="Q112" s="45">
        <f>SUM(Table18[[#This Row],[M2B]],Table18[[#This Row],[M2B_h]])</f>
        <v>0</v>
      </c>
      <c r="R112" s="45">
        <f>SUM(Table18[[#This Row],[M3B]],Table18[[#This Row],[M3B_h]])</f>
        <v>0</v>
      </c>
      <c r="S112" s="45">
        <f>SUM(Table18[[#This Row],[M4B]],Table18[[#This Row],[M4B_h]])</f>
        <v>0</v>
      </c>
      <c r="T112" s="30"/>
      <c r="U112" s="30"/>
      <c r="V112" s="30"/>
      <c r="W112" s="30"/>
      <c r="X112" s="30"/>
      <c r="Y112" s="30"/>
      <c r="Z112" s="30"/>
    </row>
    <row r="113" spans="1:26">
      <c r="A113" s="9" t="str">
        <f ca="1">IF(Table18[[#This Row],[TT]]&lt;1,"",(COUNT(INDIRECT("a"&amp;ROW(Table2[[#Headers],[//]])&amp;":a"&amp;ROW()-1))+1))</f>
        <v/>
      </c>
      <c r="B113" s="9" t="s">
        <v>29</v>
      </c>
      <c r="C113" s="32">
        <v>0</v>
      </c>
      <c r="D113" s="32">
        <v>60</v>
      </c>
      <c r="E113" s="68">
        <f>IF(Table18[[#This Row],[M5B]]="",Table18[[#This Row],[M5B_h]],SUM(Table18[[#This Row],[M5B_h]],Table18[[#This Row],[M5B]]))</f>
        <v>0</v>
      </c>
      <c r="F113" s="34"/>
      <c r="G113" s="34" t="str">
        <f>IF(Table18[[#This Row],[M1A]]="","",Table18[[#This Row],[M1A]]-Table18[[#This Row],[AWAL]])</f>
        <v/>
      </c>
      <c r="H113" s="34"/>
      <c r="I113" s="32" t="str">
        <f>IF(Table18[[#This Row],[M2A]]="","",SUM(Table18[[#This Row],[M2A]]-Table18[[#This Row],[M2B_h]]))</f>
        <v/>
      </c>
      <c r="K113" s="32" t="str">
        <f>IF(Table18[[#This Row],[M3A]]="","",SUM(Table18[[#This Row],[M3A]]-Table18[[#This Row],[M3B_h]]))</f>
        <v/>
      </c>
      <c r="L113" s="9"/>
      <c r="M113" s="32" t="str">
        <f>IF(Table18[[#This Row],[M4A]]="","",SUM(Table18[[#This Row],[M4A]]-Table18[[#This Row],[M4B_h]]))</f>
        <v/>
      </c>
      <c r="O113" s="32" t="str">
        <f>IF(Table18[[#This Row],[M5A]]="","",SUM(Table18[[#This Row],[M5A]]-Table18[[#This Row],[M5B_h]]))</f>
        <v/>
      </c>
      <c r="P113" s="45">
        <f>SUM(Table18[[#This Row],[AWAL]],Table18[[#This Row],[M1B]])</f>
        <v>0</v>
      </c>
      <c r="Q113" s="45">
        <f>SUM(Table18[[#This Row],[M2B]],Table18[[#This Row],[M2B_h]])</f>
        <v>0</v>
      </c>
      <c r="R113" s="45">
        <f>SUM(Table18[[#This Row],[M3B]],Table18[[#This Row],[M3B_h]])</f>
        <v>0</v>
      </c>
      <c r="S113" s="45">
        <f>SUM(Table18[[#This Row],[M4B]],Table18[[#This Row],[M4B_h]])</f>
        <v>0</v>
      </c>
      <c r="T113" s="30"/>
      <c r="U113" s="30"/>
      <c r="V113" s="30"/>
      <c r="W113" s="30"/>
      <c r="X113" s="30"/>
      <c r="Y113" s="30"/>
      <c r="Z113" s="30"/>
    </row>
    <row r="114" spans="1:26">
      <c r="A114" s="9" t="str">
        <f ca="1">IF(Table18[[#This Row],[TT]]&lt;1,"",(COUNT(INDIRECT("a"&amp;ROW(Table2[[#Headers],[//]])&amp;":a"&amp;ROW()-1))+1))</f>
        <v/>
      </c>
      <c r="B114" s="9" t="s">
        <v>30</v>
      </c>
      <c r="C114" s="32">
        <v>0</v>
      </c>
      <c r="D114" s="32">
        <v>60</v>
      </c>
      <c r="E114" s="68">
        <f>IF(Table18[[#This Row],[M5B]]="",Table18[[#This Row],[M5B_h]],SUM(Table18[[#This Row],[M5B_h]],Table18[[#This Row],[M5B]]))</f>
        <v>0</v>
      </c>
      <c r="F114" s="34"/>
      <c r="G114" s="34" t="str">
        <f>IF(Table18[[#This Row],[M1A]]="","",Table18[[#This Row],[M1A]]-Table18[[#This Row],[AWAL]])</f>
        <v/>
      </c>
      <c r="H114" s="34"/>
      <c r="I114" s="32" t="str">
        <f>IF(Table18[[#This Row],[M2A]]="","",SUM(Table18[[#This Row],[M2A]]-Table18[[#This Row],[M2B_h]]))</f>
        <v/>
      </c>
      <c r="K114" s="32" t="str">
        <f>IF(Table18[[#This Row],[M3A]]="","",SUM(Table18[[#This Row],[M3A]]-Table18[[#This Row],[M3B_h]]))</f>
        <v/>
      </c>
      <c r="L114" s="9"/>
      <c r="M114" s="32" t="str">
        <f>IF(Table18[[#This Row],[M4A]]="","",SUM(Table18[[#This Row],[M4A]]-Table18[[#This Row],[M4B_h]]))</f>
        <v/>
      </c>
      <c r="O114" s="32" t="str">
        <f>IF(Table18[[#This Row],[M5A]]="","",SUM(Table18[[#This Row],[M5A]]-Table18[[#This Row],[M5B_h]]))</f>
        <v/>
      </c>
      <c r="P114" s="45">
        <f>SUM(Table18[[#This Row],[AWAL]],Table18[[#This Row],[M1B]])</f>
        <v>0</v>
      </c>
      <c r="Q114" s="45">
        <f>SUM(Table18[[#This Row],[M2B]],Table18[[#This Row],[M2B_h]])</f>
        <v>0</v>
      </c>
      <c r="R114" s="45">
        <f>SUM(Table18[[#This Row],[M3B]],Table18[[#This Row],[M3B_h]])</f>
        <v>0</v>
      </c>
      <c r="S114" s="45">
        <f>SUM(Table18[[#This Row],[M4B]],Table18[[#This Row],[M4B_h]])</f>
        <v>0</v>
      </c>
      <c r="T114" s="30"/>
      <c r="U114" s="30"/>
      <c r="V114" s="30"/>
      <c r="W114" s="30"/>
      <c r="X114" s="30"/>
      <c r="Y114" s="30"/>
      <c r="Z114" s="30"/>
    </row>
    <row r="115" spans="1:26">
      <c r="A115" s="30" t="str">
        <f ca="1">IF(Table18[[#This Row],[TT]]&lt;1,"",(COUNT(INDIRECT("a"&amp;ROW(Table2[[#Headers],[//]])&amp;":a"&amp;ROW()-1))+1))</f>
        <v/>
      </c>
      <c r="B115" s="9" t="s">
        <v>3000</v>
      </c>
      <c r="C115" s="32">
        <v>1</v>
      </c>
      <c r="D115" s="32" t="s">
        <v>2562</v>
      </c>
      <c r="E115" s="68">
        <f>IF(Table18[[#This Row],[M5B]]="",Table18[[#This Row],[M5B_h]],SUM(Table18[[#This Row],[M5B_h]],Table18[[#This Row],[M5B]]))</f>
        <v>0</v>
      </c>
      <c r="F115" s="35"/>
      <c r="G115" s="35" t="str">
        <f>IF(Table18[[#This Row],[M1A]]="","",Table18[[#This Row],[M1A]]-Table18[[#This Row],[AWAL]])</f>
        <v/>
      </c>
      <c r="H115" s="35">
        <v>0</v>
      </c>
      <c r="I115" s="32">
        <f>IF(Table18[[#This Row],[M2A]]="","",SUM(Table18[[#This Row],[M2A]]-Table18[[#This Row],[M2B_h]]))</f>
        <v>-1</v>
      </c>
      <c r="K115" s="33" t="str">
        <f>IF(Table18[[#This Row],[M3A]]="","",SUM(Table18[[#This Row],[M3A]]-Table18[[#This Row],[M3B_h]]))</f>
        <v/>
      </c>
      <c r="L115" s="32"/>
      <c r="M115" s="33" t="str">
        <f>IF(Table18[[#This Row],[M4A]]="","",SUM(Table18[[#This Row],[M4A]]-Table18[[#This Row],[M4B_h]]))</f>
        <v/>
      </c>
      <c r="N115" s="33"/>
      <c r="O115" s="33" t="str">
        <f>IF(Table18[[#This Row],[M5A]]="","",SUM(Table18[[#This Row],[M5A]]-Table18[[#This Row],[M5B_h]]))</f>
        <v/>
      </c>
      <c r="P115" s="45">
        <f>SUM(Table18[[#This Row],[AWAL]],Table18[[#This Row],[M1B]])</f>
        <v>1</v>
      </c>
      <c r="Q115" s="45">
        <f>SUM(Table18[[#This Row],[M2B]],Table18[[#This Row],[M2B_h]])</f>
        <v>0</v>
      </c>
      <c r="R115" s="45">
        <f>SUM(Table18[[#This Row],[M3B]],Table18[[#This Row],[M3B_h]])</f>
        <v>0</v>
      </c>
      <c r="S115" s="45">
        <f>SUM(Table18[[#This Row],[M4B]],Table18[[#This Row],[M4B_h]])</f>
        <v>0</v>
      </c>
      <c r="T115" s="30"/>
      <c r="U115" s="30"/>
      <c r="V115" s="30"/>
      <c r="W115" s="30"/>
      <c r="X115" s="30"/>
      <c r="Y115" s="30"/>
      <c r="Z115" s="30"/>
    </row>
    <row r="116" spans="1:26">
      <c r="A116" s="30" t="str">
        <f ca="1">IF(Table18[[#This Row],[TT]]&lt;1,"",(COUNT(INDIRECT("a"&amp;ROW(Table2[[#Headers],[//]])&amp;":a"&amp;ROW()-1))+1))</f>
        <v/>
      </c>
      <c r="B116" s="9" t="s">
        <v>3002</v>
      </c>
      <c r="C116" s="32">
        <v>0</v>
      </c>
      <c r="D116" s="32" t="s">
        <v>2626</v>
      </c>
      <c r="E116" s="68">
        <f>IF(Table18[[#This Row],[M5B]]="",Table18[[#This Row],[M5B_h]],SUM(Table18[[#This Row],[M5B_h]],Table18[[#This Row],[M5B]]))</f>
        <v>0</v>
      </c>
      <c r="F116" s="35"/>
      <c r="G116" s="35" t="str">
        <f>IF(Table18[[#This Row],[M1A]]="","",Table18[[#This Row],[M1A]]-Table18[[#This Row],[AWAL]])</f>
        <v/>
      </c>
      <c r="H116" s="35"/>
      <c r="I116" s="33" t="str">
        <f>IF(Table18[[#This Row],[M2A]]="","",SUM(Table18[[#This Row],[M2A]]-Table18[[#This Row],[M2B_h]]))</f>
        <v/>
      </c>
      <c r="K116" s="33" t="str">
        <f>IF(Table18[[#This Row],[M3A]]="","",SUM(Table18[[#This Row],[M3A]]-Table18[[#This Row],[M3B_h]]))</f>
        <v/>
      </c>
      <c r="L116" s="32"/>
      <c r="M116" s="33" t="str">
        <f>IF(Table18[[#This Row],[M4A]]="","",SUM(Table18[[#This Row],[M4A]]-Table18[[#This Row],[M4B_h]]))</f>
        <v/>
      </c>
      <c r="N116" s="33"/>
      <c r="O116" s="33" t="str">
        <f>IF(Table18[[#This Row],[M5A]]="","",SUM(Table18[[#This Row],[M5A]]-Table18[[#This Row],[M5B_h]]))</f>
        <v/>
      </c>
      <c r="P116" s="45">
        <f>SUM(Table18[[#This Row],[AWAL]],Table18[[#This Row],[M1B]])</f>
        <v>0</v>
      </c>
      <c r="Q116" s="45">
        <f>SUM(Table18[[#This Row],[M2B]],Table18[[#This Row],[M2B_h]])</f>
        <v>0</v>
      </c>
      <c r="R116" s="45">
        <f>SUM(Table18[[#This Row],[M3B]],Table18[[#This Row],[M3B_h]])</f>
        <v>0</v>
      </c>
      <c r="S116" s="45">
        <f>SUM(Table18[[#This Row],[M4B]],Table18[[#This Row],[M4B_h]])</f>
        <v>0</v>
      </c>
      <c r="T116" s="30"/>
      <c r="U116" s="30"/>
      <c r="V116" s="30"/>
      <c r="W116" s="30"/>
      <c r="X116" s="30"/>
      <c r="Y116" s="30"/>
      <c r="Z116" s="30"/>
    </row>
    <row r="117" spans="1:26">
      <c r="A117" s="30" t="str">
        <f ca="1">IF(Table18[[#This Row],[TT]]&lt;1,"",(COUNT(INDIRECT("a"&amp;ROW(Table2[[#Headers],[//]])&amp;":a"&amp;ROW()-1))+1))</f>
        <v/>
      </c>
      <c r="B117" s="9" t="s">
        <v>3001</v>
      </c>
      <c r="C117" s="32">
        <v>0</v>
      </c>
      <c r="D117" s="32" t="s">
        <v>2626</v>
      </c>
      <c r="E117" s="68">
        <f>IF(Table18[[#This Row],[M5B]]="",Table18[[#This Row],[M5B_h]],SUM(Table18[[#This Row],[M5B_h]],Table18[[#This Row],[M5B]]))</f>
        <v>0</v>
      </c>
      <c r="F117" s="35"/>
      <c r="G117" s="35" t="str">
        <f>IF(Table18[[#This Row],[M1A]]="","",Table18[[#This Row],[M1A]]-Table18[[#This Row],[AWAL]])</f>
        <v/>
      </c>
      <c r="H117" s="35"/>
      <c r="I117" s="33" t="str">
        <f>IF(Table18[[#This Row],[M2A]]="","",SUM(Table18[[#This Row],[M2A]]-Table18[[#This Row],[M2B_h]]))</f>
        <v/>
      </c>
      <c r="K117" s="33" t="str">
        <f>IF(Table18[[#This Row],[M3A]]="","",SUM(Table18[[#This Row],[M3A]]-Table18[[#This Row],[M3B_h]]))</f>
        <v/>
      </c>
      <c r="L117" s="32"/>
      <c r="M117" s="33" t="str">
        <f>IF(Table18[[#This Row],[M4A]]="","",SUM(Table18[[#This Row],[M4A]]-Table18[[#This Row],[M4B_h]]))</f>
        <v/>
      </c>
      <c r="N117" s="33"/>
      <c r="O117" s="33" t="str">
        <f>IF(Table18[[#This Row],[M5A]]="","",SUM(Table18[[#This Row],[M5A]]-Table18[[#This Row],[M5B_h]]))</f>
        <v/>
      </c>
      <c r="P117" s="45">
        <f>SUM(Table18[[#This Row],[AWAL]],Table18[[#This Row],[M1B]])</f>
        <v>0</v>
      </c>
      <c r="Q117" s="45">
        <f>SUM(Table18[[#This Row],[M2B]],Table18[[#This Row],[M2B_h]])</f>
        <v>0</v>
      </c>
      <c r="R117" s="45">
        <f>SUM(Table18[[#This Row],[M3B]],Table18[[#This Row],[M3B_h]])</f>
        <v>0</v>
      </c>
      <c r="S117" s="45">
        <f>SUM(Table18[[#This Row],[M4B]],Table18[[#This Row],[M4B_h]])</f>
        <v>0</v>
      </c>
      <c r="T117" s="30"/>
      <c r="U117" s="30"/>
      <c r="V117" s="30"/>
      <c r="W117" s="30"/>
      <c r="X117" s="30"/>
      <c r="Y117" s="30"/>
      <c r="Z117" s="30"/>
    </row>
    <row r="118" spans="1:26">
      <c r="A118" s="30" t="str">
        <f ca="1">IF(Table18[[#This Row],[TT]]&lt;1,"",(COUNT(INDIRECT("a"&amp;ROW(Table2[[#Headers],[//]])&amp;":a"&amp;ROW()-1))+1))</f>
        <v/>
      </c>
      <c r="B118" s="9" t="s">
        <v>3003</v>
      </c>
      <c r="C118" s="32">
        <v>0</v>
      </c>
      <c r="D118" s="32" t="s">
        <v>2626</v>
      </c>
      <c r="E118" s="68">
        <f>IF(Table18[[#This Row],[M5B]]="",Table18[[#This Row],[M5B_h]],SUM(Table18[[#This Row],[M5B_h]],Table18[[#This Row],[M5B]]))</f>
        <v>0</v>
      </c>
      <c r="F118" s="35"/>
      <c r="G118" s="35" t="str">
        <f>IF(Table18[[#This Row],[M1A]]="","",Table18[[#This Row],[M1A]]-Table18[[#This Row],[AWAL]])</f>
        <v/>
      </c>
      <c r="H118" s="35"/>
      <c r="I118" s="33" t="str">
        <f>IF(Table18[[#This Row],[M2A]]="","",SUM(Table18[[#This Row],[M2A]]-Table18[[#This Row],[M2B_h]]))</f>
        <v/>
      </c>
      <c r="K118" s="33" t="str">
        <f>IF(Table18[[#This Row],[M3A]]="","",SUM(Table18[[#This Row],[M3A]]-Table18[[#This Row],[M3B_h]]))</f>
        <v/>
      </c>
      <c r="L118" s="32"/>
      <c r="M118" s="33" t="str">
        <f>IF(Table18[[#This Row],[M4A]]="","",SUM(Table18[[#This Row],[M4A]]-Table18[[#This Row],[M4B_h]]))</f>
        <v/>
      </c>
      <c r="N118" s="33"/>
      <c r="O118" s="33" t="str">
        <f>IF(Table18[[#This Row],[M5A]]="","",SUM(Table18[[#This Row],[M5A]]-Table18[[#This Row],[M5B_h]]))</f>
        <v/>
      </c>
      <c r="P118" s="45">
        <f>SUM(Table18[[#This Row],[AWAL]],Table18[[#This Row],[M1B]])</f>
        <v>0</v>
      </c>
      <c r="Q118" s="45">
        <f>SUM(Table18[[#This Row],[M2B]],Table18[[#This Row],[M2B_h]])</f>
        <v>0</v>
      </c>
      <c r="R118" s="45">
        <f>SUM(Table18[[#This Row],[M3B]],Table18[[#This Row],[M3B_h]])</f>
        <v>0</v>
      </c>
      <c r="S118" s="45">
        <f>SUM(Table18[[#This Row],[M4B]],Table18[[#This Row],[M4B_h]])</f>
        <v>0</v>
      </c>
      <c r="T118" s="30"/>
      <c r="U118" s="30"/>
      <c r="V118" s="30"/>
      <c r="W118" s="30"/>
      <c r="X118" s="30"/>
      <c r="Y118" s="30"/>
      <c r="Z118" s="30"/>
    </row>
    <row r="119" spans="1:26">
      <c r="A119" s="30" t="str">
        <f ca="1">IF(Table18[[#This Row],[TT]]&lt;1,"",(COUNT(INDIRECT("a"&amp;ROW(Table2[[#Headers],[//]])&amp;":a"&amp;ROW()-1))+1))</f>
        <v/>
      </c>
      <c r="B119" s="9" t="s">
        <v>3004</v>
      </c>
      <c r="C119" s="32">
        <v>0</v>
      </c>
      <c r="D119" s="32" t="s">
        <v>2626</v>
      </c>
      <c r="E119" s="68">
        <f>IF(Table18[[#This Row],[M5B]]="",Table18[[#This Row],[M5B_h]],SUM(Table18[[#This Row],[M5B_h]],Table18[[#This Row],[M5B]]))</f>
        <v>0</v>
      </c>
      <c r="F119" s="35"/>
      <c r="G119" s="35" t="str">
        <f>IF(Table18[[#This Row],[M1A]]="","",Table18[[#This Row],[M1A]]-Table18[[#This Row],[AWAL]])</f>
        <v/>
      </c>
      <c r="H119" s="35"/>
      <c r="I119" s="33" t="str">
        <f>IF(Table18[[#This Row],[M2A]]="","",SUM(Table18[[#This Row],[M2A]]-Table18[[#This Row],[M2B_h]]))</f>
        <v/>
      </c>
      <c r="K119" s="33" t="str">
        <f>IF(Table18[[#This Row],[M3A]]="","",SUM(Table18[[#This Row],[M3A]]-Table18[[#This Row],[M3B_h]]))</f>
        <v/>
      </c>
      <c r="L119" s="32"/>
      <c r="M119" s="33" t="str">
        <f>IF(Table18[[#This Row],[M4A]]="","",SUM(Table18[[#This Row],[M4A]]-Table18[[#This Row],[M4B_h]]))</f>
        <v/>
      </c>
      <c r="N119" s="33"/>
      <c r="O119" s="33" t="str">
        <f>IF(Table18[[#This Row],[M5A]]="","",SUM(Table18[[#This Row],[M5A]]-Table18[[#This Row],[M5B_h]]))</f>
        <v/>
      </c>
      <c r="P119" s="45">
        <f>SUM(Table18[[#This Row],[AWAL]],Table18[[#This Row],[M1B]])</f>
        <v>0</v>
      </c>
      <c r="Q119" s="45">
        <f>SUM(Table18[[#This Row],[M2B]],Table18[[#This Row],[M2B_h]])</f>
        <v>0</v>
      </c>
      <c r="R119" s="45">
        <f>SUM(Table18[[#This Row],[M3B]],Table18[[#This Row],[M3B_h]])</f>
        <v>0</v>
      </c>
      <c r="S119" s="45">
        <f>SUM(Table18[[#This Row],[M4B]],Table18[[#This Row],[M4B_h]])</f>
        <v>0</v>
      </c>
      <c r="T119" s="30"/>
      <c r="U119" s="30"/>
      <c r="V119" s="30"/>
      <c r="W119" s="30"/>
      <c r="X119" s="30"/>
      <c r="Y119" s="30"/>
      <c r="Z119" s="30"/>
    </row>
    <row r="120" spans="1:26">
      <c r="A120" s="9" t="str">
        <f ca="1">IF(Table18[[#This Row],[TT]]&lt;1,"",(COUNT(INDIRECT("a"&amp;ROW(Table2[[#Headers],[//]])&amp;":a"&amp;ROW()-1))+1))</f>
        <v/>
      </c>
      <c r="B120" s="9" t="s">
        <v>31</v>
      </c>
      <c r="C120" s="32">
        <v>0</v>
      </c>
      <c r="D120" s="32" t="s">
        <v>32</v>
      </c>
      <c r="E120" s="68">
        <f>IF(Table18[[#This Row],[M5B]]="",Table18[[#This Row],[M5B_h]],SUM(Table18[[#This Row],[M5B_h]],Table18[[#This Row],[M5B]]))</f>
        <v>0</v>
      </c>
      <c r="F120" s="34"/>
      <c r="G120" s="34" t="str">
        <f>IF(Table18[[#This Row],[M1A]]="","",Table18[[#This Row],[M1A]]-Table18[[#This Row],[AWAL]])</f>
        <v/>
      </c>
      <c r="H120" s="34"/>
      <c r="I120" s="32" t="str">
        <f>IF(Table18[[#This Row],[M2A]]="","",SUM(Table18[[#This Row],[M2A]]-Table18[[#This Row],[M2B_h]]))</f>
        <v/>
      </c>
      <c r="K120" s="32" t="str">
        <f>IF(Table18[[#This Row],[M3A]]="","",SUM(Table18[[#This Row],[M3A]]-Table18[[#This Row],[M3B_h]]))</f>
        <v/>
      </c>
      <c r="L120" s="9"/>
      <c r="M120" s="32" t="str">
        <f>IF(Table18[[#This Row],[M4A]]="","",SUM(Table18[[#This Row],[M4A]]-Table18[[#This Row],[M4B_h]]))</f>
        <v/>
      </c>
      <c r="O120" s="32" t="str">
        <f>IF(Table18[[#This Row],[M5A]]="","",SUM(Table18[[#This Row],[M5A]]-Table18[[#This Row],[M5B_h]]))</f>
        <v/>
      </c>
      <c r="P120" s="45">
        <f>SUM(Table18[[#This Row],[AWAL]],Table18[[#This Row],[M1B]])</f>
        <v>0</v>
      </c>
      <c r="Q120" s="45">
        <f>SUM(Table18[[#This Row],[M2B]],Table18[[#This Row],[M2B_h]])</f>
        <v>0</v>
      </c>
      <c r="R120" s="45">
        <f>SUM(Table18[[#This Row],[M3B]],Table18[[#This Row],[M3B_h]])</f>
        <v>0</v>
      </c>
      <c r="S120" s="45">
        <f>SUM(Table18[[#This Row],[M4B]],Table18[[#This Row],[M4B_h]])</f>
        <v>0</v>
      </c>
      <c r="T120" s="30"/>
      <c r="U120" s="30"/>
      <c r="V120" s="30"/>
      <c r="W120" s="30"/>
      <c r="X120" s="30"/>
      <c r="Y120" s="30"/>
      <c r="Z120" s="30"/>
    </row>
    <row r="121" spans="1:26">
      <c r="A121" s="30" t="str">
        <f ca="1">IF(Table18[[#This Row],[TT]]&lt;1,"",(COUNT(INDIRECT("a"&amp;ROW(Table2[[#Headers],[//]])&amp;":a"&amp;ROW()-1))+1))</f>
        <v/>
      </c>
      <c r="B121" s="9" t="s">
        <v>4400</v>
      </c>
      <c r="C121" s="32">
        <v>0</v>
      </c>
      <c r="D121" s="32" t="s">
        <v>2623</v>
      </c>
      <c r="E121" s="68">
        <f>IF(Table18[[#This Row],[M5B]]="",Table18[[#This Row],[M5B_h]],SUM(Table18[[#This Row],[M5B_h]],Table18[[#This Row],[M5B]]))</f>
        <v>0</v>
      </c>
      <c r="F121" s="35"/>
      <c r="G121" s="35" t="str">
        <f>IF(Table18[[#This Row],[M1A]]="","",Table18[[#This Row],[M1A]]-Table18[[#This Row],[AWAL]])</f>
        <v/>
      </c>
      <c r="H121" s="35"/>
      <c r="I121" s="32" t="str">
        <f>IF(Table18[[#This Row],[M2A]]="","",SUM(Table18[[#This Row],[M2A]]-Table18[[#This Row],[M2B_h]]))</f>
        <v/>
      </c>
      <c r="K121" s="33" t="str">
        <f>IF(Table18[[#This Row],[M3A]]="","",SUM(Table18[[#This Row],[M3A]]-Table18[[#This Row],[M3B_h]]))</f>
        <v/>
      </c>
      <c r="L121" s="32"/>
      <c r="M121" s="33" t="str">
        <f>IF(Table18[[#This Row],[M4A]]="","",SUM(Table18[[#This Row],[M4A]]-Table18[[#This Row],[M4B_h]]))</f>
        <v/>
      </c>
      <c r="N121" s="33"/>
      <c r="O121" s="33" t="str">
        <f>IF(Table18[[#This Row],[M5A]]="","",SUM(Table18[[#This Row],[M5A]]-Table18[[#This Row],[M5B_h]]))</f>
        <v/>
      </c>
      <c r="P121" s="45">
        <f>SUM(Table18[[#This Row],[AWAL]],Table18[[#This Row],[M1B]])</f>
        <v>0</v>
      </c>
      <c r="Q121" s="45">
        <f>SUM(Table18[[#This Row],[M2B]],Table18[[#This Row],[M2B_h]])</f>
        <v>0</v>
      </c>
      <c r="R121" s="45">
        <f>SUM(Table18[[#This Row],[M3B]],Table18[[#This Row],[M3B_h]])</f>
        <v>0</v>
      </c>
      <c r="S121" s="45">
        <f>SUM(Table18[[#This Row],[M4B]],Table18[[#This Row],[M4B_h]])</f>
        <v>0</v>
      </c>
      <c r="T121" s="30"/>
      <c r="U121" s="30"/>
      <c r="V121" s="30"/>
      <c r="W121" s="30"/>
      <c r="X121" s="30"/>
      <c r="Y121" s="30"/>
      <c r="Z121" s="30"/>
    </row>
    <row r="122" spans="1:26">
      <c r="A122" s="30" t="str">
        <f ca="1">IF(Table18[[#This Row],[TT]]&lt;1,"",(COUNT(INDIRECT("a"&amp;ROW(Table2[[#Headers],[//]])&amp;":a"&amp;ROW()-1))+1))</f>
        <v/>
      </c>
      <c r="B122" s="9" t="s">
        <v>4399</v>
      </c>
      <c r="C122" s="32">
        <v>0</v>
      </c>
      <c r="D122" s="32" t="s">
        <v>2561</v>
      </c>
      <c r="E122" s="68">
        <f>IF(Table18[[#This Row],[M5B]]="",Table18[[#This Row],[M5B_h]],SUM(Table18[[#This Row],[M5B_h]],Table18[[#This Row],[M5B]]))</f>
        <v>0</v>
      </c>
      <c r="F122" s="35"/>
      <c r="G122" s="35" t="str">
        <f>IF(Table18[[#This Row],[M1A]]="","",Table18[[#This Row],[M1A]]-Table18[[#This Row],[AWAL]])</f>
        <v/>
      </c>
      <c r="H122" s="35"/>
      <c r="I122" s="32" t="str">
        <f>IF(Table18[[#This Row],[M2A]]="","",SUM(Table18[[#This Row],[M2A]]-Table18[[#This Row],[M2B_h]]))</f>
        <v/>
      </c>
      <c r="K122" s="33" t="str">
        <f>IF(Table18[[#This Row],[M3A]]="","",SUM(Table18[[#This Row],[M3A]]-Table18[[#This Row],[M3B_h]]))</f>
        <v/>
      </c>
      <c r="L122" s="32"/>
      <c r="M122" s="33" t="str">
        <f>IF(Table18[[#This Row],[M4A]]="","",SUM(Table18[[#This Row],[M4A]]-Table18[[#This Row],[M4B_h]]))</f>
        <v/>
      </c>
      <c r="N122" s="33"/>
      <c r="O122" s="33" t="str">
        <f>IF(Table18[[#This Row],[M5A]]="","",SUM(Table18[[#This Row],[M5A]]-Table18[[#This Row],[M5B_h]]))</f>
        <v/>
      </c>
      <c r="P122" s="45">
        <f>SUM(Table18[[#This Row],[AWAL]],Table18[[#This Row],[M1B]])</f>
        <v>0</v>
      </c>
      <c r="Q122" s="45">
        <f>SUM(Table18[[#This Row],[M2B]],Table18[[#This Row],[M2B_h]])</f>
        <v>0</v>
      </c>
      <c r="R122" s="45">
        <f>SUM(Table18[[#This Row],[M3B]],Table18[[#This Row],[M3B_h]])</f>
        <v>0</v>
      </c>
      <c r="S122" s="45">
        <f>SUM(Table18[[#This Row],[M4B]],Table18[[#This Row],[M4B_h]])</f>
        <v>0</v>
      </c>
      <c r="T122" s="30"/>
      <c r="U122" s="30"/>
      <c r="V122" s="30"/>
      <c r="W122" s="30"/>
      <c r="X122" s="30"/>
      <c r="Y122" s="30"/>
      <c r="Z122" s="30"/>
    </row>
    <row r="123" spans="1:26">
      <c r="A123" s="30" t="str">
        <f ca="1">IF(Table18[[#This Row],[TT]]&lt;1,"",(COUNT(INDIRECT("a"&amp;ROW(Table2[[#Headers],[//]])&amp;":a"&amp;ROW()-1))+1))</f>
        <v/>
      </c>
      <c r="B123" s="9" t="s">
        <v>4401</v>
      </c>
      <c r="C123" s="32">
        <v>0</v>
      </c>
      <c r="D123" s="32" t="s">
        <v>2561</v>
      </c>
      <c r="E123" s="68">
        <f>IF(Table18[[#This Row],[M5B]]="",Table18[[#This Row],[M5B_h]],SUM(Table18[[#This Row],[M5B_h]],Table18[[#This Row],[M5B]]))</f>
        <v>0</v>
      </c>
      <c r="F123" s="35"/>
      <c r="G123" s="35" t="str">
        <f>IF(Table18[[#This Row],[M1A]]="","",Table18[[#This Row],[M1A]]-Table18[[#This Row],[AWAL]])</f>
        <v/>
      </c>
      <c r="H123" s="35"/>
      <c r="I123" s="32" t="str">
        <f>IF(Table18[[#This Row],[M2A]]="","",SUM(Table18[[#This Row],[M2A]]-Table18[[#This Row],[M2B_h]]))</f>
        <v/>
      </c>
      <c r="K123" s="33" t="str">
        <f>IF(Table18[[#This Row],[M3A]]="","",SUM(Table18[[#This Row],[M3A]]-Table18[[#This Row],[M3B_h]]))</f>
        <v/>
      </c>
      <c r="L123" s="32"/>
      <c r="M123" s="33" t="str">
        <f>IF(Table18[[#This Row],[M4A]]="","",SUM(Table18[[#This Row],[M4A]]-Table18[[#This Row],[M4B_h]]))</f>
        <v/>
      </c>
      <c r="N123" s="33"/>
      <c r="O123" s="33" t="str">
        <f>IF(Table18[[#This Row],[M5A]]="","",SUM(Table18[[#This Row],[M5A]]-Table18[[#This Row],[M5B_h]]))</f>
        <v/>
      </c>
      <c r="P123" s="45">
        <f>SUM(Table18[[#This Row],[AWAL]],Table18[[#This Row],[M1B]])</f>
        <v>0</v>
      </c>
      <c r="Q123" s="45">
        <f>SUM(Table18[[#This Row],[M2B]],Table18[[#This Row],[M2B_h]])</f>
        <v>0</v>
      </c>
      <c r="R123" s="45">
        <f>SUM(Table18[[#This Row],[M3B]],Table18[[#This Row],[M3B_h]])</f>
        <v>0</v>
      </c>
      <c r="S123" s="45">
        <f>SUM(Table18[[#This Row],[M4B]],Table18[[#This Row],[M4B_h]])</f>
        <v>0</v>
      </c>
      <c r="T123" s="30"/>
      <c r="U123" s="30"/>
      <c r="V123" s="30"/>
      <c r="W123" s="30"/>
      <c r="X123" s="30"/>
      <c r="Y123" s="30"/>
      <c r="Z123" s="30"/>
    </row>
    <row r="124" spans="1:26">
      <c r="A124" s="30" t="str">
        <f ca="1">IF(Table18[[#This Row],[TT]]&lt;1,"",(COUNT(INDIRECT("a"&amp;ROW(Table2[[#Headers],[//]])&amp;":a"&amp;ROW()-1))+1))</f>
        <v/>
      </c>
      <c r="B124" s="9" t="s">
        <v>2925</v>
      </c>
      <c r="C124" s="32">
        <v>0</v>
      </c>
      <c r="D124" s="32" t="s">
        <v>2561</v>
      </c>
      <c r="E124" s="68">
        <f>IF(Table18[[#This Row],[M5B]]="",Table18[[#This Row],[M5B_h]],SUM(Table18[[#This Row],[M5B_h]],Table18[[#This Row],[M5B]]))</f>
        <v>0</v>
      </c>
      <c r="F124" s="35"/>
      <c r="G124" s="35" t="str">
        <f>IF(Table18[[#This Row],[M1A]]="","",Table18[[#This Row],[M1A]]-Table18[[#This Row],[AWAL]])</f>
        <v/>
      </c>
      <c r="H124" s="35"/>
      <c r="I124" s="32" t="str">
        <f>IF(Table18[[#This Row],[M2A]]="","",SUM(Table18[[#This Row],[M2A]]-Table18[[#This Row],[M2B_h]]))</f>
        <v/>
      </c>
      <c r="K124" s="33" t="str">
        <f>IF(Table18[[#This Row],[M3A]]="","",SUM(Table18[[#This Row],[M3A]]-Table18[[#This Row],[M3B_h]]))</f>
        <v/>
      </c>
      <c r="L124" s="32"/>
      <c r="M124" s="33" t="str">
        <f>IF(Table18[[#This Row],[M4A]]="","",SUM(Table18[[#This Row],[M4A]]-Table18[[#This Row],[M4B_h]]))</f>
        <v/>
      </c>
      <c r="N124" s="33"/>
      <c r="O124" s="33" t="str">
        <f>IF(Table18[[#This Row],[M5A]]="","",SUM(Table18[[#This Row],[M5A]]-Table18[[#This Row],[M5B_h]]))</f>
        <v/>
      </c>
      <c r="P124" s="45">
        <f>SUM(Table18[[#This Row],[AWAL]],Table18[[#This Row],[M1B]])</f>
        <v>0</v>
      </c>
      <c r="Q124" s="45">
        <f>SUM(Table18[[#This Row],[M2B]],Table18[[#This Row],[M2B_h]])</f>
        <v>0</v>
      </c>
      <c r="R124" s="45">
        <f>SUM(Table18[[#This Row],[M3B]],Table18[[#This Row],[M3B_h]])</f>
        <v>0</v>
      </c>
      <c r="S124" s="45">
        <f>SUM(Table18[[#This Row],[M4B]],Table18[[#This Row],[M4B_h]])</f>
        <v>0</v>
      </c>
      <c r="T124" s="30"/>
      <c r="U124" s="30"/>
      <c r="V124" s="30"/>
      <c r="W124" s="30"/>
      <c r="X124" s="30"/>
      <c r="Y124" s="30"/>
      <c r="Z124" s="30"/>
    </row>
    <row r="125" spans="1:26">
      <c r="A125" s="30" t="str">
        <f ca="1">IF(Table18[[#This Row],[TT]]&lt;1,"",(COUNT(INDIRECT("a"&amp;ROW(Table2[[#Headers],[//]])&amp;":a"&amp;ROW()-1))+1))</f>
        <v/>
      </c>
      <c r="B125" s="9" t="s">
        <v>4547</v>
      </c>
      <c r="C125" s="32">
        <v>0</v>
      </c>
      <c r="D125" s="32" t="s">
        <v>2472</v>
      </c>
      <c r="E125" s="68">
        <f>IF(Table18[[#This Row],[M5B]]="",Table18[[#This Row],[M5B_h]],SUM(Table18[[#This Row],[M5B_h]],Table18[[#This Row],[M5B]]))</f>
        <v>0</v>
      </c>
      <c r="F125" s="35"/>
      <c r="G125" s="35" t="str">
        <f>IF(Table18[[#This Row],[M1A]]="","",Table18[[#This Row],[M1A]]-Table18[[#This Row],[AWAL]])</f>
        <v/>
      </c>
      <c r="H125" s="35"/>
      <c r="I125" s="33" t="str">
        <f>IF(Table18[[#This Row],[M2A]]="","",SUM(Table18[[#This Row],[M2A]]-Table18[[#This Row],[M2B_h]]))</f>
        <v/>
      </c>
      <c r="K125" s="33" t="str">
        <f>IF(Table18[[#This Row],[M3A]]="","",SUM(Table18[[#This Row],[M3A]]-Table18[[#This Row],[M3B_h]]))</f>
        <v/>
      </c>
      <c r="M125" s="33" t="str">
        <f>IF(Table18[[#This Row],[M4A]]="","",SUM(Table18[[#This Row],[M4A]]-Table18[[#This Row],[M4B_h]]))</f>
        <v/>
      </c>
      <c r="N125" s="33"/>
      <c r="O125" s="33" t="str">
        <f>IF(Table18[[#This Row],[M5A]]="","",SUM(Table18[[#This Row],[M5A]]-Table18[[#This Row],[M5B_h]]))</f>
        <v/>
      </c>
      <c r="P125" s="45">
        <f>SUM(Table18[[#This Row],[AWAL]],Table18[[#This Row],[M1B]])</f>
        <v>0</v>
      </c>
      <c r="Q125" s="45">
        <f>SUM(Table18[[#This Row],[M2B]],Table18[[#This Row],[M2B_h]])</f>
        <v>0</v>
      </c>
      <c r="R125" s="45">
        <f>SUM(Table18[[#This Row],[M3B]],Table18[[#This Row],[M3B_h]])</f>
        <v>0</v>
      </c>
      <c r="S125" s="45">
        <f>SUM(Table18[[#This Row],[M4B]],Table18[[#This Row],[M4B_h]])</f>
        <v>0</v>
      </c>
      <c r="T125" s="30"/>
      <c r="U125" s="30"/>
      <c r="V125" s="30"/>
      <c r="W125" s="30"/>
      <c r="X125" s="30"/>
      <c r="Y125" s="30"/>
      <c r="Z125" s="30"/>
    </row>
    <row r="126" spans="1:26">
      <c r="A126" s="30" t="str">
        <f ca="1">IF(Table18[[#This Row],[TT]]&lt;1,"",(COUNT(INDIRECT("a"&amp;ROW(Table2[[#Headers],[//]])&amp;":a"&amp;ROW()-1))+1))</f>
        <v/>
      </c>
      <c r="B126" s="9" t="s">
        <v>4546</v>
      </c>
      <c r="C126" s="32">
        <v>0</v>
      </c>
      <c r="D126" s="32" t="s">
        <v>2562</v>
      </c>
      <c r="E126" s="68">
        <f>IF(Table18[[#This Row],[M5B]]="",Table18[[#This Row],[M5B_h]],SUM(Table18[[#This Row],[M5B_h]],Table18[[#This Row],[M5B]]))</f>
        <v>0</v>
      </c>
      <c r="F126" s="35"/>
      <c r="G126" s="35" t="str">
        <f>IF(Table18[[#This Row],[M1A]]="","",Table18[[#This Row],[M1A]]-Table18[[#This Row],[AWAL]])</f>
        <v/>
      </c>
      <c r="H126" s="35"/>
      <c r="I126" s="33" t="str">
        <f>IF(Table18[[#This Row],[M2A]]="","",SUM(Table18[[#This Row],[M2A]]-Table18[[#This Row],[M2B_h]]))</f>
        <v/>
      </c>
      <c r="K126" s="33" t="str">
        <f>IF(Table18[[#This Row],[M3A]]="","",SUM(Table18[[#This Row],[M3A]]-Table18[[#This Row],[M3B_h]]))</f>
        <v/>
      </c>
      <c r="M126" s="33" t="str">
        <f>IF(Table18[[#This Row],[M4A]]="","",SUM(Table18[[#This Row],[M4A]]-Table18[[#This Row],[M4B_h]]))</f>
        <v/>
      </c>
      <c r="N126" s="33"/>
      <c r="O126" s="33" t="str">
        <f>IF(Table18[[#This Row],[M5A]]="","",SUM(Table18[[#This Row],[M5A]]-Table18[[#This Row],[M5B_h]]))</f>
        <v/>
      </c>
      <c r="P126" s="45">
        <f>SUM(Table18[[#This Row],[AWAL]],Table18[[#This Row],[M1B]])</f>
        <v>0</v>
      </c>
      <c r="Q126" s="45">
        <f>SUM(Table18[[#This Row],[M2B]],Table18[[#This Row],[M2B_h]])</f>
        <v>0</v>
      </c>
      <c r="R126" s="45">
        <f>SUM(Table18[[#This Row],[M3B]],Table18[[#This Row],[M3B_h]])</f>
        <v>0</v>
      </c>
      <c r="S126" s="45">
        <f>SUM(Table18[[#This Row],[M4B]],Table18[[#This Row],[M4B_h]])</f>
        <v>0</v>
      </c>
      <c r="T126" s="30"/>
      <c r="U126" s="30"/>
      <c r="V126" s="30"/>
      <c r="W126" s="30"/>
      <c r="X126" s="30"/>
      <c r="Y126" s="30"/>
      <c r="Z126" s="30"/>
    </row>
    <row r="127" spans="1:26">
      <c r="A127" s="30" t="str">
        <f ca="1">IF(Table18[[#This Row],[TT]]&lt;1,"",(COUNT(INDIRECT("a"&amp;ROW(Table2[[#Headers],[//]])&amp;":a"&amp;ROW()-1))+1))</f>
        <v/>
      </c>
      <c r="B127" s="9" t="s">
        <v>2509</v>
      </c>
      <c r="C127" s="32">
        <v>0</v>
      </c>
      <c r="D127" s="32" t="s">
        <v>2561</v>
      </c>
      <c r="E127" s="68">
        <f>IF(Table18[[#This Row],[M5B]]="",Table18[[#This Row],[M5B_h]],SUM(Table18[[#This Row],[M5B_h]],Table18[[#This Row],[M5B]]))</f>
        <v>0</v>
      </c>
      <c r="F127" s="35"/>
      <c r="G127" s="35" t="str">
        <f>IF(Table18[[#This Row],[M1A]]="","",Table18[[#This Row],[M1A]]-Table18[[#This Row],[AWAL]])</f>
        <v/>
      </c>
      <c r="H127" s="35"/>
      <c r="I127" s="32" t="str">
        <f>IF(Table18[[#This Row],[M2A]]="","",SUM(Table18[[#This Row],[M2A]]-Table18[[#This Row],[M2B_h]]))</f>
        <v/>
      </c>
      <c r="K127" s="33" t="str">
        <f>IF(Table18[[#This Row],[M3A]]="","",SUM(Table18[[#This Row],[M3A]]-Table18[[#This Row],[M3B_h]]))</f>
        <v/>
      </c>
      <c r="L127" s="32"/>
      <c r="M127" s="33" t="str">
        <f>IF(Table18[[#This Row],[M4A]]="","",SUM(Table18[[#This Row],[M4A]]-Table18[[#This Row],[M4B_h]]))</f>
        <v/>
      </c>
      <c r="N127" s="33"/>
      <c r="O127" s="33" t="str">
        <f>IF(Table18[[#This Row],[M5A]]="","",SUM(Table18[[#This Row],[M5A]]-Table18[[#This Row],[M5B_h]]))</f>
        <v/>
      </c>
      <c r="P127" s="45">
        <f>SUM(Table18[[#This Row],[AWAL]],Table18[[#This Row],[M1B]])</f>
        <v>0</v>
      </c>
      <c r="Q127" s="45">
        <f>SUM(Table18[[#This Row],[M2B]],Table18[[#This Row],[M2B_h]])</f>
        <v>0</v>
      </c>
      <c r="R127" s="45">
        <f>SUM(Table18[[#This Row],[M3B]],Table18[[#This Row],[M3B_h]])</f>
        <v>0</v>
      </c>
      <c r="S127" s="45">
        <f>SUM(Table18[[#This Row],[M4B]],Table18[[#This Row],[M4B_h]])</f>
        <v>0</v>
      </c>
      <c r="T127" s="30"/>
      <c r="U127" s="30"/>
      <c r="V127" s="30"/>
      <c r="W127" s="30"/>
      <c r="X127" s="30"/>
      <c r="Y127" s="30"/>
      <c r="Z127" s="30"/>
    </row>
    <row r="128" spans="1:26">
      <c r="A128" s="30" t="str">
        <f ca="1">IF(Table18[[#This Row],[TT]]&lt;1,"",(COUNT(INDIRECT("a"&amp;ROW(Table2[[#Headers],[//]])&amp;":a"&amp;ROW()-1))+1))</f>
        <v/>
      </c>
      <c r="B128" s="9" t="s">
        <v>2510</v>
      </c>
      <c r="C128" s="32">
        <v>0</v>
      </c>
      <c r="D128" s="32" t="s">
        <v>2562</v>
      </c>
      <c r="E128" s="68">
        <f>IF(Table18[[#This Row],[M5B]]="",Table18[[#This Row],[M5B_h]],SUM(Table18[[#This Row],[M5B_h]],Table18[[#This Row],[M5B]]))</f>
        <v>0</v>
      </c>
      <c r="F128" s="35"/>
      <c r="G128" s="35" t="str">
        <f>IF(Table18[[#This Row],[M1A]]="","",Table18[[#This Row],[M1A]]-Table18[[#This Row],[AWAL]])</f>
        <v/>
      </c>
      <c r="H128" s="35"/>
      <c r="I128" s="32" t="str">
        <f>IF(Table18[[#This Row],[M2A]]="","",SUM(Table18[[#This Row],[M2A]]-Table18[[#This Row],[M2B_h]]))</f>
        <v/>
      </c>
      <c r="K128" s="33" t="str">
        <f>IF(Table18[[#This Row],[M3A]]="","",SUM(Table18[[#This Row],[M3A]]-Table18[[#This Row],[M3B_h]]))</f>
        <v/>
      </c>
      <c r="L128" s="32"/>
      <c r="M128" s="33" t="str">
        <f>IF(Table18[[#This Row],[M4A]]="","",SUM(Table18[[#This Row],[M4A]]-Table18[[#This Row],[M4B_h]]))</f>
        <v/>
      </c>
      <c r="N128" s="33"/>
      <c r="O128" s="33" t="str">
        <f>IF(Table18[[#This Row],[M5A]]="","",SUM(Table18[[#This Row],[M5A]]-Table18[[#This Row],[M5B_h]]))</f>
        <v/>
      </c>
      <c r="P128" s="45">
        <f>SUM(Table18[[#This Row],[AWAL]],Table18[[#This Row],[M1B]])</f>
        <v>0</v>
      </c>
      <c r="Q128" s="45">
        <f>SUM(Table18[[#This Row],[M2B]],Table18[[#This Row],[M2B_h]])</f>
        <v>0</v>
      </c>
      <c r="R128" s="45">
        <f>SUM(Table18[[#This Row],[M3B]],Table18[[#This Row],[M3B_h]])</f>
        <v>0</v>
      </c>
      <c r="S128" s="45">
        <f>SUM(Table18[[#This Row],[M4B]],Table18[[#This Row],[M4B_h]])</f>
        <v>0</v>
      </c>
      <c r="T128" s="30"/>
      <c r="U128" s="30"/>
      <c r="V128" s="30"/>
      <c r="W128" s="30"/>
      <c r="X128" s="30"/>
      <c r="Y128" s="30"/>
      <c r="Z128" s="30"/>
    </row>
    <row r="129" spans="1:26">
      <c r="A129" s="30" t="str">
        <f ca="1">IF(Table18[[#This Row],[TT]]&lt;1,"",(COUNT(INDIRECT("a"&amp;ROW(Table2[[#Headers],[//]])&amp;":a"&amp;ROW()-1))+1))</f>
        <v/>
      </c>
      <c r="B129" s="9" t="s">
        <v>2511</v>
      </c>
      <c r="C129" s="32">
        <v>0</v>
      </c>
      <c r="E129" s="68">
        <f>IF(Table18[[#This Row],[M5B]]="",Table18[[#This Row],[M5B_h]],SUM(Table18[[#This Row],[M5B_h]],Table18[[#This Row],[M5B]]))</f>
        <v>0</v>
      </c>
      <c r="F129" s="35"/>
      <c r="G129" s="35" t="str">
        <f>IF(Table18[[#This Row],[M1A]]="","",Table18[[#This Row],[M1A]]-Table18[[#This Row],[AWAL]])</f>
        <v/>
      </c>
      <c r="H129" s="35"/>
      <c r="I129" s="32" t="str">
        <f>IF(Table18[[#This Row],[M2A]]="","",SUM(Table18[[#This Row],[M2A]]-Table18[[#This Row],[M2B_h]]))</f>
        <v/>
      </c>
      <c r="K129" s="33" t="str">
        <f>IF(Table18[[#This Row],[M3A]]="","",SUM(Table18[[#This Row],[M3A]]-Table18[[#This Row],[M3B_h]]))</f>
        <v/>
      </c>
      <c r="L129" s="32"/>
      <c r="M129" s="33" t="str">
        <f>IF(Table18[[#This Row],[M4A]]="","",SUM(Table18[[#This Row],[M4A]]-Table18[[#This Row],[M4B_h]]))</f>
        <v/>
      </c>
      <c r="N129" s="33"/>
      <c r="O129" s="33" t="str">
        <f>IF(Table18[[#This Row],[M5A]]="","",SUM(Table18[[#This Row],[M5A]]-Table18[[#This Row],[M5B_h]]))</f>
        <v/>
      </c>
      <c r="P129" s="45">
        <f>SUM(Table18[[#This Row],[AWAL]],Table18[[#This Row],[M1B]])</f>
        <v>0</v>
      </c>
      <c r="Q129" s="45">
        <f>SUM(Table18[[#This Row],[M2B]],Table18[[#This Row],[M2B_h]])</f>
        <v>0</v>
      </c>
      <c r="R129" s="45">
        <f>SUM(Table18[[#This Row],[M3B]],Table18[[#This Row],[M3B_h]])</f>
        <v>0</v>
      </c>
      <c r="S129" s="45">
        <f>SUM(Table18[[#This Row],[M4B]],Table18[[#This Row],[M4B_h]])</f>
        <v>0</v>
      </c>
      <c r="T129" s="30"/>
      <c r="U129" s="30"/>
      <c r="V129" s="30"/>
      <c r="W129" s="30"/>
      <c r="X129" s="30"/>
      <c r="Y129" s="30"/>
      <c r="Z129" s="30"/>
    </row>
    <row r="130" spans="1:26">
      <c r="A130" s="30" t="str">
        <f ca="1">IF(Table18[[#This Row],[TT]]&lt;1,"",(COUNT(INDIRECT("a"&amp;ROW(Table2[[#Headers],[//]])&amp;":a"&amp;ROW()-1))+1))</f>
        <v/>
      </c>
      <c r="B130" s="9" t="s">
        <v>2926</v>
      </c>
      <c r="C130" s="32">
        <v>0</v>
      </c>
      <c r="D130" s="32" t="s">
        <v>2561</v>
      </c>
      <c r="E130" s="68">
        <f>IF(Table18[[#This Row],[M5B]]="",Table18[[#This Row],[M5B_h]],SUM(Table18[[#This Row],[M5B_h]],Table18[[#This Row],[M5B]]))</f>
        <v>0</v>
      </c>
      <c r="F130" s="35"/>
      <c r="G130" s="35" t="str">
        <f>IF(Table18[[#This Row],[M1A]]="","",Table18[[#This Row],[M1A]]-Table18[[#This Row],[AWAL]])</f>
        <v/>
      </c>
      <c r="H130" s="35"/>
      <c r="I130" s="33" t="str">
        <f>IF(Table18[[#This Row],[M2A]]="","",SUM(Table18[[#This Row],[M2A]]-Table18[[#This Row],[M2B_h]]))</f>
        <v/>
      </c>
      <c r="K130" s="33" t="str">
        <f>IF(Table18[[#This Row],[M3A]]="","",SUM(Table18[[#This Row],[M3A]]-Table18[[#This Row],[M3B_h]]))</f>
        <v/>
      </c>
      <c r="L130" s="32"/>
      <c r="M130" s="33" t="str">
        <f>IF(Table18[[#This Row],[M4A]]="","",SUM(Table18[[#This Row],[M4A]]-Table18[[#This Row],[M4B_h]]))</f>
        <v/>
      </c>
      <c r="N130" s="33"/>
      <c r="O130" s="33" t="str">
        <f>IF(Table18[[#This Row],[M5A]]="","",SUM(Table18[[#This Row],[M5A]]-Table18[[#This Row],[M5B_h]]))</f>
        <v/>
      </c>
      <c r="P130" s="45">
        <f>SUM(Table18[[#This Row],[AWAL]],Table18[[#This Row],[M1B]])</f>
        <v>0</v>
      </c>
      <c r="Q130" s="45">
        <f>SUM(Table18[[#This Row],[M2B]],Table18[[#This Row],[M2B_h]])</f>
        <v>0</v>
      </c>
      <c r="R130" s="45">
        <f>SUM(Table18[[#This Row],[M3B]],Table18[[#This Row],[M3B_h]])</f>
        <v>0</v>
      </c>
      <c r="S130" s="45">
        <f>SUM(Table18[[#This Row],[M4B]],Table18[[#This Row],[M4B_h]])</f>
        <v>0</v>
      </c>
      <c r="T130" s="30"/>
      <c r="U130" s="30"/>
      <c r="V130" s="30"/>
      <c r="W130" s="30"/>
      <c r="X130" s="30"/>
      <c r="Y130" s="30"/>
      <c r="Z130" s="30"/>
    </row>
    <row r="131" spans="1:26">
      <c r="A131" s="30" t="str">
        <f ca="1">IF(Table18[[#This Row],[TT]]&lt;1,"",(COUNT(INDIRECT("a"&amp;ROW(Table2[[#Headers],[//]])&amp;":a"&amp;ROW()-1))+1))</f>
        <v/>
      </c>
      <c r="B131" s="9" t="s">
        <v>4402</v>
      </c>
      <c r="C131" s="32">
        <v>0</v>
      </c>
      <c r="D131" s="32" t="s">
        <v>2561</v>
      </c>
      <c r="E131" s="68">
        <f>IF(Table18[[#This Row],[M5B]]="",Table18[[#This Row],[M5B_h]],SUM(Table18[[#This Row],[M5B_h]],Table18[[#This Row],[M5B]]))</f>
        <v>0</v>
      </c>
      <c r="F131" s="35"/>
      <c r="G131" s="35" t="str">
        <f>IF(Table18[[#This Row],[M1A]]="","",Table18[[#This Row],[M1A]]-Table18[[#This Row],[AWAL]])</f>
        <v/>
      </c>
      <c r="H131" s="35"/>
      <c r="I131" s="33" t="str">
        <f>IF(Table18[[#This Row],[M2A]]="","",SUM(Table18[[#This Row],[M2A]]-Table18[[#This Row],[M2B_h]]))</f>
        <v/>
      </c>
      <c r="K131" s="33" t="str">
        <f>IF(Table18[[#This Row],[M3A]]="","",SUM(Table18[[#This Row],[M3A]]-Table18[[#This Row],[M3B_h]]))</f>
        <v/>
      </c>
      <c r="L131" s="32"/>
      <c r="M131" s="33" t="str">
        <f>IF(Table18[[#This Row],[M4A]]="","",SUM(Table18[[#This Row],[M4A]]-Table18[[#This Row],[M4B_h]]))</f>
        <v/>
      </c>
      <c r="N131" s="33"/>
      <c r="O131" s="33" t="str">
        <f>IF(Table18[[#This Row],[M5A]]="","",SUM(Table18[[#This Row],[M5A]]-Table18[[#This Row],[M5B_h]]))</f>
        <v/>
      </c>
      <c r="P131" s="45">
        <f>SUM(Table18[[#This Row],[AWAL]],Table18[[#This Row],[M1B]])</f>
        <v>0</v>
      </c>
      <c r="Q131" s="45">
        <f>SUM(Table18[[#This Row],[M2B]],Table18[[#This Row],[M2B_h]])</f>
        <v>0</v>
      </c>
      <c r="R131" s="45">
        <f>SUM(Table18[[#This Row],[M3B]],Table18[[#This Row],[M3B_h]])</f>
        <v>0</v>
      </c>
      <c r="S131" s="45">
        <f>SUM(Table18[[#This Row],[M4B]],Table18[[#This Row],[M4B_h]])</f>
        <v>0</v>
      </c>
      <c r="T131" s="30"/>
      <c r="U131" s="30"/>
      <c r="V131" s="30"/>
      <c r="W131" s="30"/>
      <c r="X131" s="30"/>
      <c r="Y131" s="30"/>
      <c r="Z131" s="30"/>
    </row>
    <row r="132" spans="1:26">
      <c r="A132" s="9" t="str">
        <f ca="1">IF(Table18[[#This Row],[TT]]&lt;1,"",(COUNT(INDIRECT("a"&amp;ROW(Table2[[#Headers],[//]])&amp;":a"&amp;ROW()-1))+1))</f>
        <v/>
      </c>
      <c r="B132" s="9" t="s">
        <v>3225</v>
      </c>
      <c r="C132" s="32">
        <v>0</v>
      </c>
      <c r="D132" s="32" t="s">
        <v>2562</v>
      </c>
      <c r="E132" s="68">
        <f>IF(Table18[[#This Row],[M5B]]="",Table18[[#This Row],[M5B_h]],SUM(Table18[[#This Row],[M5B_h]],Table18[[#This Row],[M5B]]))</f>
        <v>0</v>
      </c>
      <c r="F132" s="34"/>
      <c r="G132" s="34" t="str">
        <f>IF(Table18[[#This Row],[M1A]]="","",Table18[[#This Row],[M1A]]-Table18[[#This Row],[AWAL]])</f>
        <v/>
      </c>
      <c r="H132" s="34"/>
      <c r="I132" s="32" t="str">
        <f>IF(Table18[[#This Row],[M2A]]="","",SUM(Table18[[#This Row],[M2A]]-Table18[[#This Row],[M2B_h]]))</f>
        <v/>
      </c>
      <c r="K132" s="32" t="str">
        <f>IF(Table18[[#This Row],[M3A]]="","",SUM(Table18[[#This Row],[M3A]]-Table18[[#This Row],[M3B_h]]))</f>
        <v/>
      </c>
      <c r="L132" s="32"/>
      <c r="M132" s="32" t="str">
        <f>IF(Table18[[#This Row],[M4A]]="","",SUM(Table18[[#This Row],[M4A]]-Table18[[#This Row],[M4B_h]]))</f>
        <v/>
      </c>
      <c r="O132" s="32" t="str">
        <f>IF(Table18[[#This Row],[M5A]]="","",SUM(Table18[[#This Row],[M5A]]-Table18[[#This Row],[M5B_h]]))</f>
        <v/>
      </c>
      <c r="P132" s="45">
        <f>SUM(Table18[[#This Row],[AWAL]],Table18[[#This Row],[M1B]])</f>
        <v>0</v>
      </c>
      <c r="Q132" s="45">
        <f>SUM(Table18[[#This Row],[M2B]],Table18[[#This Row],[M2B_h]])</f>
        <v>0</v>
      </c>
      <c r="R132" s="45">
        <f>SUM(Table18[[#This Row],[M3B]],Table18[[#This Row],[M3B_h]])</f>
        <v>0</v>
      </c>
      <c r="S132" s="45">
        <f>SUM(Table18[[#This Row],[M4B]],Table18[[#This Row],[M4B_h]])</f>
        <v>0</v>
      </c>
      <c r="T132" s="30"/>
      <c r="U132" s="30"/>
      <c r="V132" s="30"/>
      <c r="W132" s="30"/>
      <c r="X132" s="30"/>
      <c r="Y132" s="30"/>
      <c r="Z132" s="30"/>
    </row>
    <row r="133" spans="1:26">
      <c r="A133" s="9" t="str">
        <f ca="1">IF(Table18[[#This Row],[TT]]&lt;1,"",(COUNT(INDIRECT("a"&amp;ROW(Table2[[#Headers],[//]])&amp;":a"&amp;ROW()-1))+1))</f>
        <v/>
      </c>
      <c r="B133" s="9" t="s">
        <v>33</v>
      </c>
      <c r="C133" s="32">
        <v>0</v>
      </c>
      <c r="D133" s="32" t="s">
        <v>34</v>
      </c>
      <c r="E133" s="68">
        <f>IF(Table18[[#This Row],[M5B]]="",Table18[[#This Row],[M5B_h]],SUM(Table18[[#This Row],[M5B_h]],Table18[[#This Row],[M5B]]))</f>
        <v>0</v>
      </c>
      <c r="F133" s="34"/>
      <c r="G133" s="34" t="str">
        <f>IF(Table18[[#This Row],[M1A]]="","",Table18[[#This Row],[M1A]]-Table18[[#This Row],[AWAL]])</f>
        <v/>
      </c>
      <c r="H133" s="34"/>
      <c r="I133" s="32" t="str">
        <f>IF(Table18[[#This Row],[M2A]]="","",SUM(Table18[[#This Row],[M2A]]-Table18[[#This Row],[M2B_h]]))</f>
        <v/>
      </c>
      <c r="K133" s="32" t="str">
        <f>IF(Table18[[#This Row],[M3A]]="","",SUM(Table18[[#This Row],[M3A]]-Table18[[#This Row],[M3B_h]]))</f>
        <v/>
      </c>
      <c r="L133" s="32"/>
      <c r="M133" s="32" t="str">
        <f>IF(Table18[[#This Row],[M4A]]="","",SUM(Table18[[#This Row],[M4A]]-Table18[[#This Row],[M4B_h]]))</f>
        <v/>
      </c>
      <c r="O133" s="32" t="str">
        <f>IF(Table18[[#This Row],[M5A]]="","",SUM(Table18[[#This Row],[M5A]]-Table18[[#This Row],[M5B_h]]))</f>
        <v/>
      </c>
      <c r="P133" s="45">
        <f>SUM(Table18[[#This Row],[AWAL]],Table18[[#This Row],[M1B]])</f>
        <v>0</v>
      </c>
      <c r="Q133" s="45">
        <f>SUM(Table18[[#This Row],[M2B]],Table18[[#This Row],[M2B_h]])</f>
        <v>0</v>
      </c>
      <c r="R133" s="45">
        <f>SUM(Table18[[#This Row],[M3B]],Table18[[#This Row],[M3B_h]])</f>
        <v>0</v>
      </c>
      <c r="S133" s="45">
        <f>SUM(Table18[[#This Row],[M4B]],Table18[[#This Row],[M4B_h]])</f>
        <v>0</v>
      </c>
      <c r="T133" s="30"/>
      <c r="U133" s="30"/>
      <c r="V133" s="30"/>
      <c r="W133" s="30"/>
      <c r="X133" s="30"/>
      <c r="Y133" s="30"/>
      <c r="Z133" s="30"/>
    </row>
    <row r="134" spans="1:26">
      <c r="A134" s="9" t="str">
        <f ca="1">IF(Table18[[#This Row],[TT]]&lt;1,"",(COUNT(INDIRECT("a"&amp;ROW(Table2[[#Headers],[//]])&amp;":a"&amp;ROW()-1))+1))</f>
        <v/>
      </c>
      <c r="B134" s="9" t="s">
        <v>35</v>
      </c>
      <c r="C134" s="32">
        <v>0</v>
      </c>
      <c r="D134" s="32" t="s">
        <v>36</v>
      </c>
      <c r="E134" s="68">
        <f>IF(Table18[[#This Row],[M5B]]="",Table18[[#This Row],[M5B_h]],SUM(Table18[[#This Row],[M5B_h]],Table18[[#This Row],[M5B]]))</f>
        <v>0</v>
      </c>
      <c r="F134" s="34"/>
      <c r="G134" s="34" t="str">
        <f>IF(Table18[[#This Row],[M1A]]="","",Table18[[#This Row],[M1A]]-Table18[[#This Row],[AWAL]])</f>
        <v/>
      </c>
      <c r="H134" s="34"/>
      <c r="I134" s="32" t="str">
        <f>IF(Table18[[#This Row],[M2A]]="","",SUM(Table18[[#This Row],[M2A]]-Table18[[#This Row],[M2B_h]]))</f>
        <v/>
      </c>
      <c r="K134" s="32" t="str">
        <f>IF(Table18[[#This Row],[M3A]]="","",SUM(Table18[[#This Row],[M3A]]-Table18[[#This Row],[M3B_h]]))</f>
        <v/>
      </c>
      <c r="L134" s="32"/>
      <c r="M134" s="32" t="str">
        <f>IF(Table18[[#This Row],[M4A]]="","",SUM(Table18[[#This Row],[M4A]]-Table18[[#This Row],[M4B_h]]))</f>
        <v/>
      </c>
      <c r="O134" s="32" t="str">
        <f>IF(Table18[[#This Row],[M5A]]="","",SUM(Table18[[#This Row],[M5A]]-Table18[[#This Row],[M5B_h]]))</f>
        <v/>
      </c>
      <c r="P134" s="45">
        <f>SUM(Table18[[#This Row],[AWAL]],Table18[[#This Row],[M1B]])</f>
        <v>0</v>
      </c>
      <c r="Q134" s="45">
        <f>SUM(Table18[[#This Row],[M2B]],Table18[[#This Row],[M2B_h]])</f>
        <v>0</v>
      </c>
      <c r="R134" s="45">
        <f>SUM(Table18[[#This Row],[M3B]],Table18[[#This Row],[M3B_h]])</f>
        <v>0</v>
      </c>
      <c r="S134" s="45">
        <f>SUM(Table18[[#This Row],[M4B]],Table18[[#This Row],[M4B_h]])</f>
        <v>0</v>
      </c>
      <c r="T134" s="30"/>
      <c r="U134" s="30"/>
      <c r="V134" s="30"/>
      <c r="W134" s="30"/>
      <c r="X134" s="30"/>
      <c r="Y134" s="30"/>
      <c r="Z134" s="30"/>
    </row>
    <row r="135" spans="1:26">
      <c r="A135" s="30" t="str">
        <f ca="1">IF(Table18[[#This Row],[TT]]&lt;1,"",(COUNT(INDIRECT("a"&amp;ROW(Table2[[#Headers],[//]])&amp;":a"&amp;ROW()-1))+1))</f>
        <v/>
      </c>
      <c r="B135" s="9" t="s">
        <v>2512</v>
      </c>
      <c r="C135" s="32">
        <v>0</v>
      </c>
      <c r="D135" s="32" t="s">
        <v>2563</v>
      </c>
      <c r="E135" s="68">
        <f>IF(Table18[[#This Row],[M5B]]="",Table18[[#This Row],[M5B_h]],SUM(Table18[[#This Row],[M5B_h]],Table18[[#This Row],[M5B]]))</f>
        <v>0</v>
      </c>
      <c r="F135" s="35"/>
      <c r="G135" s="35" t="str">
        <f>IF(Table18[[#This Row],[M1A]]="","",Table18[[#This Row],[M1A]]-Table18[[#This Row],[AWAL]])</f>
        <v/>
      </c>
      <c r="H135" s="35"/>
      <c r="I135" s="32" t="str">
        <f>IF(Table18[[#This Row],[M2A]]="","",SUM(Table18[[#This Row],[M2A]]-Table18[[#This Row],[M2B_h]]))</f>
        <v/>
      </c>
      <c r="K135" s="33" t="str">
        <f>IF(Table18[[#This Row],[M3A]]="","",SUM(Table18[[#This Row],[M3A]]-Table18[[#This Row],[M3B_h]]))</f>
        <v/>
      </c>
      <c r="L135" s="32"/>
      <c r="M135" s="33" t="str">
        <f>IF(Table18[[#This Row],[M4A]]="","",SUM(Table18[[#This Row],[M4A]]-Table18[[#This Row],[M4B_h]]))</f>
        <v/>
      </c>
      <c r="N135" s="33"/>
      <c r="O135" s="33" t="str">
        <f>IF(Table18[[#This Row],[M5A]]="","",SUM(Table18[[#This Row],[M5A]]-Table18[[#This Row],[M5B_h]]))</f>
        <v/>
      </c>
      <c r="P135" s="45">
        <f>SUM(Table18[[#This Row],[AWAL]],Table18[[#This Row],[M1B]])</f>
        <v>0</v>
      </c>
      <c r="Q135" s="45">
        <f>SUM(Table18[[#This Row],[M2B]],Table18[[#This Row],[M2B_h]])</f>
        <v>0</v>
      </c>
      <c r="R135" s="45">
        <f>SUM(Table18[[#This Row],[M3B]],Table18[[#This Row],[M3B_h]])</f>
        <v>0</v>
      </c>
      <c r="S135" s="45">
        <f>SUM(Table18[[#This Row],[M4B]],Table18[[#This Row],[M4B_h]])</f>
        <v>0</v>
      </c>
      <c r="T135" s="30"/>
      <c r="U135" s="30"/>
      <c r="V135" s="30"/>
      <c r="W135" s="30"/>
      <c r="X135" s="30"/>
      <c r="Y135" s="30"/>
      <c r="Z135" s="30"/>
    </row>
    <row r="136" spans="1:26">
      <c r="A136" s="30" t="str">
        <f ca="1">IF(Table18[[#This Row],[TT]]&lt;1,"",(COUNT(INDIRECT("a"&amp;ROW(Table2[[#Headers],[//]])&amp;":a"&amp;ROW()-1))+1))</f>
        <v/>
      </c>
      <c r="B136" s="9" t="s">
        <v>2513</v>
      </c>
      <c r="C136" s="32">
        <v>0</v>
      </c>
      <c r="D136" s="32" t="s">
        <v>2563</v>
      </c>
      <c r="E136" s="68">
        <f>IF(Table18[[#This Row],[M5B]]="",Table18[[#This Row],[M5B_h]],SUM(Table18[[#This Row],[M5B_h]],Table18[[#This Row],[M5B]]))</f>
        <v>0</v>
      </c>
      <c r="F136" s="35"/>
      <c r="G136" s="35" t="str">
        <f>IF(Table18[[#This Row],[M1A]]="","",Table18[[#This Row],[M1A]]-Table18[[#This Row],[AWAL]])</f>
        <v/>
      </c>
      <c r="H136" s="35"/>
      <c r="I136" s="32" t="str">
        <f>IF(Table18[[#This Row],[M2A]]="","",SUM(Table18[[#This Row],[M2A]]-Table18[[#This Row],[M2B_h]]))</f>
        <v/>
      </c>
      <c r="K136" s="33" t="str">
        <f>IF(Table18[[#This Row],[M3A]]="","",SUM(Table18[[#This Row],[M3A]]-Table18[[#This Row],[M3B_h]]))</f>
        <v/>
      </c>
      <c r="L136" s="32"/>
      <c r="M136" s="33" t="str">
        <f>IF(Table18[[#This Row],[M4A]]="","",SUM(Table18[[#This Row],[M4A]]-Table18[[#This Row],[M4B_h]]))</f>
        <v/>
      </c>
      <c r="N136" s="33"/>
      <c r="O136" s="33" t="str">
        <f>IF(Table18[[#This Row],[M5A]]="","",SUM(Table18[[#This Row],[M5A]]-Table18[[#This Row],[M5B_h]]))</f>
        <v/>
      </c>
      <c r="P136" s="45">
        <f>SUM(Table18[[#This Row],[AWAL]],Table18[[#This Row],[M1B]])</f>
        <v>0</v>
      </c>
      <c r="Q136" s="45">
        <f>SUM(Table18[[#This Row],[M2B]],Table18[[#This Row],[M2B_h]])</f>
        <v>0</v>
      </c>
      <c r="R136" s="45">
        <f>SUM(Table18[[#This Row],[M3B]],Table18[[#This Row],[M3B_h]])</f>
        <v>0</v>
      </c>
      <c r="S136" s="45">
        <f>SUM(Table18[[#This Row],[M4B]],Table18[[#This Row],[M4B_h]])</f>
        <v>0</v>
      </c>
      <c r="T136" s="30"/>
      <c r="U136" s="30"/>
      <c r="V136" s="30"/>
      <c r="W136" s="30"/>
      <c r="X136" s="30"/>
      <c r="Y136" s="30"/>
      <c r="Z136" s="30"/>
    </row>
    <row r="137" spans="1:26">
      <c r="A137" s="30" t="str">
        <f ca="1">IF(Table18[[#This Row],[TT]]&lt;1,"",(COUNT(INDIRECT("a"&amp;ROW(Table2[[#Headers],[//]])&amp;":a"&amp;ROW()-1))+1))</f>
        <v/>
      </c>
      <c r="B137" s="9" t="s">
        <v>4357</v>
      </c>
      <c r="C137" s="32">
        <v>0</v>
      </c>
      <c r="D137" s="32">
        <v>500</v>
      </c>
      <c r="E137" s="68">
        <f>IF(Table18[[#This Row],[M5B]]="",Table18[[#This Row],[M5B_h]],SUM(Table18[[#This Row],[M5B_h]],Table18[[#This Row],[M5B]]))</f>
        <v>0</v>
      </c>
      <c r="F137" s="35"/>
      <c r="G137" s="35" t="str">
        <f>IF(Table18[[#This Row],[M1A]]="","",Table18[[#This Row],[M1A]]-Table18[[#This Row],[AWAL]])</f>
        <v/>
      </c>
      <c r="H137" s="35"/>
      <c r="I137" s="32" t="str">
        <f>IF(Table18[[#This Row],[M2A]]="","",SUM(Table18[[#This Row],[M2A]]-Table18[[#This Row],[M2B_h]]))</f>
        <v/>
      </c>
      <c r="K137" s="33" t="str">
        <f>IF(Table18[[#This Row],[M3A]]="","",SUM(Table18[[#This Row],[M3A]]-Table18[[#This Row],[M3B_h]]))</f>
        <v/>
      </c>
      <c r="L137" s="32"/>
      <c r="M137" s="33" t="str">
        <f>IF(Table18[[#This Row],[M4A]]="","",SUM(Table18[[#This Row],[M4A]]-Table18[[#This Row],[M4B_h]]))</f>
        <v/>
      </c>
      <c r="N137" s="33"/>
      <c r="O137" s="33" t="str">
        <f>IF(Table18[[#This Row],[M5A]]="","",SUM(Table18[[#This Row],[M5A]]-Table18[[#This Row],[M5B_h]]))</f>
        <v/>
      </c>
      <c r="P137" s="45">
        <f>SUM(Table18[[#This Row],[AWAL]],Table18[[#This Row],[M1B]])</f>
        <v>0</v>
      </c>
      <c r="Q137" s="45">
        <f>SUM(Table18[[#This Row],[M2B]],Table18[[#This Row],[M2B_h]])</f>
        <v>0</v>
      </c>
      <c r="R137" s="45">
        <f>SUM(Table18[[#This Row],[M3B]],Table18[[#This Row],[M3B_h]])</f>
        <v>0</v>
      </c>
      <c r="S137" s="45">
        <f>SUM(Table18[[#This Row],[M4B]],Table18[[#This Row],[M4B_h]])</f>
        <v>0</v>
      </c>
      <c r="T137" s="30"/>
      <c r="U137" s="30"/>
      <c r="V137" s="30"/>
      <c r="W137" s="30"/>
      <c r="X137" s="30"/>
      <c r="Y137" s="30"/>
      <c r="Z137" s="30"/>
    </row>
    <row r="138" spans="1:26">
      <c r="A138" s="30" t="str">
        <f ca="1">IF(Table18[[#This Row],[TT]]&lt;1,"",(COUNT(INDIRECT("a"&amp;ROW(Table2[[#Headers],[//]])&amp;":a"&amp;ROW()-1))+1))</f>
        <v/>
      </c>
      <c r="B138" s="9" t="s">
        <v>2514</v>
      </c>
      <c r="C138" s="32">
        <v>0</v>
      </c>
      <c r="D138" s="32" t="s">
        <v>2564</v>
      </c>
      <c r="E138" s="68">
        <f>IF(Table18[[#This Row],[M5B]]="",Table18[[#This Row],[M5B_h]],SUM(Table18[[#This Row],[M5B_h]],Table18[[#This Row],[M5B]]))</f>
        <v>0</v>
      </c>
      <c r="F138" s="35"/>
      <c r="G138" s="35" t="str">
        <f>IF(Table18[[#This Row],[M1A]]="","",Table18[[#This Row],[M1A]]-Table18[[#This Row],[AWAL]])</f>
        <v/>
      </c>
      <c r="H138" s="35"/>
      <c r="I138" s="32" t="str">
        <f>IF(Table18[[#This Row],[M2A]]="","",SUM(Table18[[#This Row],[M2A]]-Table18[[#This Row],[M2B_h]]))</f>
        <v/>
      </c>
      <c r="K138" s="33" t="str">
        <f>IF(Table18[[#This Row],[M3A]]="","",SUM(Table18[[#This Row],[M3A]]-Table18[[#This Row],[M3B_h]]))</f>
        <v/>
      </c>
      <c r="L138" s="32"/>
      <c r="M138" s="33" t="str">
        <f>IF(Table18[[#This Row],[M4A]]="","",SUM(Table18[[#This Row],[M4A]]-Table18[[#This Row],[M4B_h]]))</f>
        <v/>
      </c>
      <c r="N138" s="33"/>
      <c r="O138" s="33" t="str">
        <f>IF(Table18[[#This Row],[M5A]]="","",SUM(Table18[[#This Row],[M5A]]-Table18[[#This Row],[M5B_h]]))</f>
        <v/>
      </c>
      <c r="P138" s="45">
        <f>SUM(Table18[[#This Row],[AWAL]],Table18[[#This Row],[M1B]])</f>
        <v>0</v>
      </c>
      <c r="Q138" s="45">
        <f>SUM(Table18[[#This Row],[M2B]],Table18[[#This Row],[M2B_h]])</f>
        <v>0</v>
      </c>
      <c r="R138" s="45">
        <f>SUM(Table18[[#This Row],[M3B]],Table18[[#This Row],[M3B_h]])</f>
        <v>0</v>
      </c>
      <c r="S138" s="45">
        <f>SUM(Table18[[#This Row],[M4B]],Table18[[#This Row],[M4B_h]])</f>
        <v>0</v>
      </c>
      <c r="T138" s="30"/>
      <c r="U138" s="30"/>
      <c r="V138" s="30"/>
      <c r="W138" s="30"/>
      <c r="X138" s="30"/>
      <c r="Y138" s="30"/>
      <c r="Z138" s="30"/>
    </row>
    <row r="139" spans="1:26">
      <c r="A139" s="30" t="str">
        <f ca="1">IF(Table18[[#This Row],[TT]]&lt;1,"",(COUNT(INDIRECT("a"&amp;ROW(Table2[[#Headers],[//]])&amp;":a"&amp;ROW()-1))+1))</f>
        <v/>
      </c>
      <c r="B139" s="9" t="s">
        <v>2515</v>
      </c>
      <c r="C139" s="32">
        <v>0</v>
      </c>
      <c r="D139" s="32" t="s">
        <v>2564</v>
      </c>
      <c r="E139" s="68">
        <f>IF(Table18[[#This Row],[M5B]]="",Table18[[#This Row],[M5B_h]],SUM(Table18[[#This Row],[M5B_h]],Table18[[#This Row],[M5B]]))</f>
        <v>0</v>
      </c>
      <c r="F139" s="35"/>
      <c r="G139" s="35" t="str">
        <f>IF(Table18[[#This Row],[M1A]]="","",Table18[[#This Row],[M1A]]-Table18[[#This Row],[AWAL]])</f>
        <v/>
      </c>
      <c r="H139" s="35"/>
      <c r="I139" s="32" t="str">
        <f>IF(Table18[[#This Row],[M2A]]="","",SUM(Table18[[#This Row],[M2A]]-Table18[[#This Row],[M2B_h]]))</f>
        <v/>
      </c>
      <c r="K139" s="33" t="str">
        <f>IF(Table18[[#This Row],[M3A]]="","",SUM(Table18[[#This Row],[M3A]]-Table18[[#This Row],[M3B_h]]))</f>
        <v/>
      </c>
      <c r="L139" s="32"/>
      <c r="M139" s="33" t="str">
        <f>IF(Table18[[#This Row],[M4A]]="","",SUM(Table18[[#This Row],[M4A]]-Table18[[#This Row],[M4B_h]]))</f>
        <v/>
      </c>
      <c r="N139" s="33"/>
      <c r="O139" s="33" t="str">
        <f>IF(Table18[[#This Row],[M5A]]="","",SUM(Table18[[#This Row],[M5A]]-Table18[[#This Row],[M5B_h]]))</f>
        <v/>
      </c>
      <c r="P139" s="45">
        <f>SUM(Table18[[#This Row],[AWAL]],Table18[[#This Row],[M1B]])</f>
        <v>0</v>
      </c>
      <c r="Q139" s="45">
        <f>SUM(Table18[[#This Row],[M2B]],Table18[[#This Row],[M2B_h]])</f>
        <v>0</v>
      </c>
      <c r="R139" s="45">
        <f>SUM(Table18[[#This Row],[M3B]],Table18[[#This Row],[M3B_h]])</f>
        <v>0</v>
      </c>
      <c r="S139" s="45">
        <f>SUM(Table18[[#This Row],[M4B]],Table18[[#This Row],[M4B_h]])</f>
        <v>0</v>
      </c>
      <c r="T139" s="30"/>
      <c r="U139" s="30"/>
      <c r="V139" s="30"/>
      <c r="W139" s="30"/>
      <c r="X139" s="30"/>
      <c r="Y139" s="30"/>
      <c r="Z139" s="30"/>
    </row>
    <row r="140" spans="1:26">
      <c r="A140" s="9" t="str">
        <f ca="1">IF(Table18[[#This Row],[TT]]&lt;1,"",(COUNT(INDIRECT("a"&amp;ROW(Table2[[#Headers],[//]])&amp;":a"&amp;ROW()-1))+1))</f>
        <v/>
      </c>
      <c r="B140" s="9" t="s">
        <v>3142</v>
      </c>
      <c r="C140" s="32">
        <v>0</v>
      </c>
      <c r="D140" s="32" t="s">
        <v>2457</v>
      </c>
      <c r="E140" s="68">
        <f>IF(Table18[[#This Row],[M5B]]="",Table18[[#This Row],[M5B_h]],SUM(Table18[[#This Row],[M5B_h]],Table18[[#This Row],[M5B]]))</f>
        <v>0</v>
      </c>
      <c r="F140" s="34"/>
      <c r="G140" s="34" t="str">
        <f>IF(Table18[[#This Row],[M1A]]="","",Table18[[#This Row],[M1A]]-Table18[[#This Row],[AWAL]])</f>
        <v/>
      </c>
      <c r="H140" s="34"/>
      <c r="I140" s="32" t="str">
        <f>IF(Table18[[#This Row],[M2A]]="","",SUM(Table18[[#This Row],[M2A]]-Table18[[#This Row],[M2B_h]]))</f>
        <v/>
      </c>
      <c r="K140" s="32" t="str">
        <f>IF(Table18[[#This Row],[M3A]]="","",SUM(Table18[[#This Row],[M3A]]-Table18[[#This Row],[M3B_h]]))</f>
        <v/>
      </c>
      <c r="L140" s="9"/>
      <c r="M140" s="32" t="str">
        <f>IF(Table18[[#This Row],[M4A]]="","",SUM(Table18[[#This Row],[M4A]]-Table18[[#This Row],[M4B_h]]))</f>
        <v/>
      </c>
      <c r="O140" s="32" t="str">
        <f>IF(Table18[[#This Row],[M5A]]="","",SUM(Table18[[#This Row],[M5A]]-Table18[[#This Row],[M5B_h]]))</f>
        <v/>
      </c>
      <c r="P140" s="45">
        <f>SUM(Table18[[#This Row],[AWAL]],Table18[[#This Row],[M1B]])</f>
        <v>0</v>
      </c>
      <c r="Q140" s="45">
        <f>SUM(Table18[[#This Row],[M2B]],Table18[[#This Row],[M2B_h]])</f>
        <v>0</v>
      </c>
      <c r="R140" s="45">
        <f>SUM(Table18[[#This Row],[M3B]],Table18[[#This Row],[M3B_h]])</f>
        <v>0</v>
      </c>
      <c r="S140" s="45">
        <f>SUM(Table18[[#This Row],[M4B]],Table18[[#This Row],[M4B_h]])</f>
        <v>0</v>
      </c>
      <c r="T140" s="30"/>
      <c r="U140" s="30"/>
      <c r="V140" s="30"/>
      <c r="W140" s="30"/>
      <c r="X140" s="30"/>
      <c r="Y140" s="30"/>
      <c r="Z140" s="30"/>
    </row>
    <row r="141" spans="1:26">
      <c r="A141" s="9" t="str">
        <f ca="1">IF(Table18[[#This Row],[TT]]&lt;1,"",(COUNT(INDIRECT("a"&amp;ROW(Table2[[#Headers],[//]])&amp;":a"&amp;ROW()-1))+1))</f>
        <v/>
      </c>
      <c r="B141" s="9" t="s">
        <v>2460</v>
      </c>
      <c r="C141" s="32">
        <v>0</v>
      </c>
      <c r="D141" s="32" t="s">
        <v>2461</v>
      </c>
      <c r="E141" s="68">
        <f>IF(Table18[[#This Row],[M5B]]="",Table18[[#This Row],[M5B_h]],SUM(Table18[[#This Row],[M5B_h]],Table18[[#This Row],[M5B]]))</f>
        <v>0</v>
      </c>
      <c r="F141" s="34"/>
      <c r="G141" s="34" t="str">
        <f>IF(Table18[[#This Row],[M1A]]="","",Table18[[#This Row],[M1A]]-Table18[[#This Row],[AWAL]])</f>
        <v/>
      </c>
      <c r="H141" s="34"/>
      <c r="I141" s="32" t="str">
        <f>IF(Table18[[#This Row],[M2A]]="","",SUM(Table18[[#This Row],[M2A]]-Table18[[#This Row],[M2B_h]]))</f>
        <v/>
      </c>
      <c r="K141" s="32" t="str">
        <f>IF(Table18[[#This Row],[M3A]]="","",SUM(Table18[[#This Row],[M3A]]-Table18[[#This Row],[M3B_h]]))</f>
        <v/>
      </c>
      <c r="L141" s="9"/>
      <c r="M141" s="32" t="str">
        <f>IF(Table18[[#This Row],[M4A]]="","",SUM(Table18[[#This Row],[M4A]]-Table18[[#This Row],[M4B_h]]))</f>
        <v/>
      </c>
      <c r="O141" s="32" t="str">
        <f>IF(Table18[[#This Row],[M5A]]="","",SUM(Table18[[#This Row],[M5A]]-Table18[[#This Row],[M5B_h]]))</f>
        <v/>
      </c>
      <c r="P141" s="45">
        <f>SUM(Table18[[#This Row],[AWAL]],Table18[[#This Row],[M1B]])</f>
        <v>0</v>
      </c>
      <c r="Q141" s="45">
        <f>SUM(Table18[[#This Row],[M2B]],Table18[[#This Row],[M2B_h]])</f>
        <v>0</v>
      </c>
      <c r="R141" s="45">
        <f>SUM(Table18[[#This Row],[M3B]],Table18[[#This Row],[M3B_h]])</f>
        <v>0</v>
      </c>
      <c r="S141" s="45">
        <f>SUM(Table18[[#This Row],[M4B]],Table18[[#This Row],[M4B_h]])</f>
        <v>0</v>
      </c>
      <c r="T141" s="30"/>
      <c r="U141" s="30"/>
      <c r="V141" s="30"/>
      <c r="W141" s="30"/>
      <c r="X141" s="30"/>
      <c r="Y141" s="30"/>
      <c r="Z141" s="30"/>
    </row>
    <row r="142" spans="1:26">
      <c r="A142" s="30" t="str">
        <f ca="1">IF(Table18[[#This Row],[TT]]&lt;1,"",(COUNT(INDIRECT("a"&amp;ROW(Table2[[#Headers],[//]])&amp;":a"&amp;ROW()-1))+1))</f>
        <v/>
      </c>
      <c r="B142" s="9" t="s">
        <v>2516</v>
      </c>
      <c r="C142" s="32">
        <v>0</v>
      </c>
      <c r="E142" s="68">
        <f>IF(Table18[[#This Row],[M5B]]="",Table18[[#This Row],[M5B_h]],SUM(Table18[[#This Row],[M5B_h]],Table18[[#This Row],[M5B]]))</f>
        <v>0</v>
      </c>
      <c r="F142" s="35"/>
      <c r="G142" s="35" t="str">
        <f>IF(Table18[[#This Row],[M1A]]="","",Table18[[#This Row],[M1A]]-Table18[[#This Row],[AWAL]])</f>
        <v/>
      </c>
      <c r="H142" s="35"/>
      <c r="I142" s="32" t="str">
        <f>IF(Table18[[#This Row],[M2A]]="","",SUM(Table18[[#This Row],[M2A]]-Table18[[#This Row],[M2B_h]]))</f>
        <v/>
      </c>
      <c r="K142" s="33" t="str">
        <f>IF(Table18[[#This Row],[M3A]]="","",SUM(Table18[[#This Row],[M3A]]-Table18[[#This Row],[M3B_h]]))</f>
        <v/>
      </c>
      <c r="L142" s="32"/>
      <c r="M142" s="33" t="str">
        <f>IF(Table18[[#This Row],[M4A]]="","",SUM(Table18[[#This Row],[M4A]]-Table18[[#This Row],[M4B_h]]))</f>
        <v/>
      </c>
      <c r="N142" s="33"/>
      <c r="O142" s="33" t="str">
        <f>IF(Table18[[#This Row],[M5A]]="","",SUM(Table18[[#This Row],[M5A]]-Table18[[#This Row],[M5B_h]]))</f>
        <v/>
      </c>
      <c r="P142" s="45">
        <f>SUM(Table18[[#This Row],[AWAL]],Table18[[#This Row],[M1B]])</f>
        <v>0</v>
      </c>
      <c r="Q142" s="45">
        <f>SUM(Table18[[#This Row],[M2B]],Table18[[#This Row],[M2B_h]])</f>
        <v>0</v>
      </c>
      <c r="R142" s="45">
        <f>SUM(Table18[[#This Row],[M3B]],Table18[[#This Row],[M3B_h]])</f>
        <v>0</v>
      </c>
      <c r="S142" s="45">
        <f>SUM(Table18[[#This Row],[M4B]],Table18[[#This Row],[M4B_h]])</f>
        <v>0</v>
      </c>
      <c r="T142" s="30"/>
      <c r="U142" s="30"/>
      <c r="V142" s="30"/>
      <c r="W142" s="30"/>
      <c r="X142" s="30"/>
      <c r="Y142" s="30"/>
      <c r="Z142" s="30"/>
    </row>
    <row r="143" spans="1:26">
      <c r="A143" s="9" t="str">
        <f ca="1">IF(Table18[[#This Row],[TT]]&lt;1,"",(COUNT(INDIRECT("a"&amp;ROW(Table2[[#Headers],[//]])&amp;":a"&amp;ROW()-1))+1))</f>
        <v/>
      </c>
      <c r="B143" s="9" t="s">
        <v>3302</v>
      </c>
      <c r="C143" s="32">
        <v>0</v>
      </c>
      <c r="D143" s="32" t="s">
        <v>2638</v>
      </c>
      <c r="E143" s="68">
        <f>IF(Table18[[#This Row],[M5B]]="",Table18[[#This Row],[M5B_h]],SUM(Table18[[#This Row],[M5B_h]],Table18[[#This Row],[M5B]]))</f>
        <v>0</v>
      </c>
      <c r="F143" s="34"/>
      <c r="G143" s="34" t="str">
        <f>IF(Table18[[#This Row],[M1A]]="","",Table18[[#This Row],[M1A]]-Table18[[#This Row],[AWAL]])</f>
        <v/>
      </c>
      <c r="H143" s="34"/>
      <c r="I143" s="32" t="str">
        <f>IF(Table18[[#This Row],[M2A]]="","",SUM(Table18[[#This Row],[M2A]]-Table18[[#This Row],[M2B_h]]))</f>
        <v/>
      </c>
      <c r="K143" s="32" t="str">
        <f>IF(Table18[[#This Row],[M3A]]="","",SUM(Table18[[#This Row],[M3A]]-Table18[[#This Row],[M3B_h]]))</f>
        <v/>
      </c>
      <c r="L143" s="9"/>
      <c r="M143" s="32" t="str">
        <f>IF(Table18[[#This Row],[M4A]]="","",SUM(Table18[[#This Row],[M4A]]-Table18[[#This Row],[M4B_h]]))</f>
        <v/>
      </c>
      <c r="O143" s="32" t="str">
        <f>IF(Table18[[#This Row],[M5A]]="","",SUM(Table18[[#This Row],[M5A]]-Table18[[#This Row],[M5B_h]]))</f>
        <v/>
      </c>
      <c r="P143" s="45">
        <f>SUM(Table18[[#This Row],[AWAL]],Table18[[#This Row],[M1B]])</f>
        <v>0</v>
      </c>
      <c r="Q143" s="45">
        <f>SUM(Table18[[#This Row],[M2B]],Table18[[#This Row],[M2B_h]])</f>
        <v>0</v>
      </c>
      <c r="R143" s="45">
        <f>SUM(Table18[[#This Row],[M3B]],Table18[[#This Row],[M3B_h]])</f>
        <v>0</v>
      </c>
      <c r="S143" s="45">
        <f>SUM(Table18[[#This Row],[M4B]],Table18[[#This Row],[M4B_h]])</f>
        <v>0</v>
      </c>
      <c r="T143" s="30"/>
      <c r="U143" s="30"/>
      <c r="V143" s="30"/>
      <c r="W143" s="30"/>
      <c r="X143" s="30"/>
      <c r="Y143" s="30"/>
      <c r="Z143" s="30"/>
    </row>
    <row r="144" spans="1:26">
      <c r="A144" s="30" t="str">
        <f ca="1">IF(Table18[[#This Row],[TT]]&lt;1,"",(COUNT(INDIRECT("a"&amp;ROW(Table2[[#Headers],[//]])&amp;":a"&amp;ROW()-1))+1))</f>
        <v/>
      </c>
      <c r="B144" s="9" t="s">
        <v>3251</v>
      </c>
      <c r="C144" s="32">
        <v>0</v>
      </c>
      <c r="D144" s="32" t="s">
        <v>2638</v>
      </c>
      <c r="E144" s="68">
        <f>IF(Table18[[#This Row],[M5B]]="",Table18[[#This Row],[M5B_h]],SUM(Table18[[#This Row],[M5B_h]],Table18[[#This Row],[M5B]]))</f>
        <v>0</v>
      </c>
      <c r="F144" s="35"/>
      <c r="G144" s="35" t="str">
        <f>IF(Table18[[#This Row],[M1A]]="","",Table18[[#This Row],[M1A]]-Table18[[#This Row],[AWAL]])</f>
        <v/>
      </c>
      <c r="H144" s="35"/>
      <c r="I144" s="33" t="str">
        <f>IF(Table18[[#This Row],[M2A]]="","",SUM(Table18[[#This Row],[M2A]]-Table18[[#This Row],[M2B_h]]))</f>
        <v/>
      </c>
      <c r="K144" s="33" t="str">
        <f>IF(Table18[[#This Row],[M3A]]="","",SUM(Table18[[#This Row],[M3A]]-Table18[[#This Row],[M3B_h]]))</f>
        <v/>
      </c>
      <c r="L144" s="32"/>
      <c r="M144" s="33" t="str">
        <f>IF(Table18[[#This Row],[M4A]]="","",SUM(Table18[[#This Row],[M4A]]-Table18[[#This Row],[M4B_h]]))</f>
        <v/>
      </c>
      <c r="N144" s="33"/>
      <c r="O144" s="33" t="str">
        <f>IF(Table18[[#This Row],[M5A]]="","",SUM(Table18[[#This Row],[M5A]]-Table18[[#This Row],[M5B_h]]))</f>
        <v/>
      </c>
      <c r="P144" s="45">
        <f>SUM(Table18[[#This Row],[AWAL]],Table18[[#This Row],[M1B]])</f>
        <v>0</v>
      </c>
      <c r="Q144" s="45">
        <f>SUM(Table18[[#This Row],[M2B]],Table18[[#This Row],[M2B_h]])</f>
        <v>0</v>
      </c>
      <c r="R144" s="45">
        <f>SUM(Table18[[#This Row],[M3B]],Table18[[#This Row],[M3B_h]])</f>
        <v>0</v>
      </c>
      <c r="S144" s="45">
        <f>SUM(Table18[[#This Row],[M4B]],Table18[[#This Row],[M4B_h]])</f>
        <v>0</v>
      </c>
      <c r="T144" s="30"/>
      <c r="U144" s="30"/>
      <c r="V144" s="30"/>
      <c r="W144" s="30"/>
      <c r="X144" s="30"/>
      <c r="Y144" s="30"/>
      <c r="Z144" s="30"/>
    </row>
    <row r="145" spans="1:26">
      <c r="A145" s="9" t="str">
        <f ca="1">IF(Table18[[#This Row],[TT]]&lt;1,"",(COUNT(INDIRECT("a"&amp;ROW(Table2[[#Headers],[//]])&amp;":a"&amp;ROW()-1))+1))</f>
        <v/>
      </c>
      <c r="B145" s="9" t="s">
        <v>4427</v>
      </c>
      <c r="C145" s="32">
        <v>0</v>
      </c>
      <c r="D145" s="32" t="s">
        <v>2613</v>
      </c>
      <c r="E145" s="68">
        <f>IF(Table18[[#This Row],[M5B]]="",Table18[[#This Row],[M5B_h]],SUM(Table18[[#This Row],[M5B_h]],Table18[[#This Row],[M5B]]))</f>
        <v>0</v>
      </c>
      <c r="F145" s="34"/>
      <c r="G145" s="34" t="str">
        <f>IF(Table18[[#This Row],[M1A]]="","",Table18[[#This Row],[M1A]]-Table18[[#This Row],[AWAL]])</f>
        <v/>
      </c>
      <c r="H145" s="34"/>
      <c r="I145" s="32" t="str">
        <f>IF(Table18[[#This Row],[M2A]]="","",SUM(Table18[[#This Row],[M2A]]-Table18[[#This Row],[M2B_h]]))</f>
        <v/>
      </c>
      <c r="K145" s="32" t="str">
        <f>IF(Table18[[#This Row],[M3A]]="","",SUM(Table18[[#This Row],[M3A]]-Table18[[#This Row],[M3B_h]]))</f>
        <v/>
      </c>
      <c r="L145" s="9"/>
      <c r="M145" s="32" t="str">
        <f>IF(Table18[[#This Row],[M4A]]="","",SUM(Table18[[#This Row],[M4A]]-Table18[[#This Row],[M4B_h]]))</f>
        <v/>
      </c>
      <c r="O145" s="32" t="str">
        <f>IF(Table18[[#This Row],[M5A]]="","",SUM(Table18[[#This Row],[M5A]]-Table18[[#This Row],[M5B_h]]))</f>
        <v/>
      </c>
      <c r="P145" s="45">
        <f>SUM(Table18[[#This Row],[AWAL]],Table18[[#This Row],[M1B]])</f>
        <v>0</v>
      </c>
      <c r="Q145" s="45">
        <f>SUM(Table18[[#This Row],[M2B]],Table18[[#This Row],[M2B_h]])</f>
        <v>0</v>
      </c>
      <c r="R145" s="45">
        <f>SUM(Table18[[#This Row],[M3B]],Table18[[#This Row],[M3B_h]])</f>
        <v>0</v>
      </c>
      <c r="S145" s="45">
        <f>SUM(Table18[[#This Row],[M4B]],Table18[[#This Row],[M4B_h]])</f>
        <v>0</v>
      </c>
      <c r="T145" s="30"/>
      <c r="U145" s="30"/>
      <c r="V145" s="30"/>
      <c r="W145" s="30"/>
      <c r="X145" s="30"/>
      <c r="Y145" s="30"/>
      <c r="Z145" s="30"/>
    </row>
    <row r="146" spans="1:26">
      <c r="A146" s="9" t="str">
        <f ca="1">IF(Table18[[#This Row],[TT]]&lt;1,"",(COUNT(INDIRECT("a"&amp;ROW(Table2[[#Headers],[//]])&amp;":a"&amp;ROW()-1))+1))</f>
        <v/>
      </c>
      <c r="B146" s="9" t="s">
        <v>37</v>
      </c>
      <c r="C146" s="32">
        <v>0</v>
      </c>
      <c r="D146" s="32" t="s">
        <v>38</v>
      </c>
      <c r="E146" s="68">
        <f>IF(Table18[[#This Row],[M5B]]="",Table18[[#This Row],[M5B_h]],SUM(Table18[[#This Row],[M5B_h]],Table18[[#This Row],[M5B]]))</f>
        <v>0</v>
      </c>
      <c r="F146" s="34"/>
      <c r="G146" s="34" t="str">
        <f>IF(Table18[[#This Row],[M1A]]="","",Table18[[#This Row],[M1A]]-Table18[[#This Row],[AWAL]])</f>
        <v/>
      </c>
      <c r="H146" s="34"/>
      <c r="I146" s="32" t="str">
        <f>IF(Table18[[#This Row],[M2A]]="","",SUM(Table18[[#This Row],[M2A]]-Table18[[#This Row],[M2B_h]]))</f>
        <v/>
      </c>
      <c r="K146" s="32" t="str">
        <f>IF(Table18[[#This Row],[M3A]]="","",SUM(Table18[[#This Row],[M3A]]-Table18[[#This Row],[M3B_h]]))</f>
        <v/>
      </c>
      <c r="L146" s="9"/>
      <c r="M146" s="32" t="str">
        <f>IF(Table18[[#This Row],[M4A]]="","",SUM(Table18[[#This Row],[M4A]]-Table18[[#This Row],[M4B_h]]))</f>
        <v/>
      </c>
      <c r="O146" s="32" t="str">
        <f>IF(Table18[[#This Row],[M5A]]="","",SUM(Table18[[#This Row],[M5A]]-Table18[[#This Row],[M5B_h]]))</f>
        <v/>
      </c>
      <c r="P146" s="45">
        <f>SUM(Table18[[#This Row],[AWAL]],Table18[[#This Row],[M1B]])</f>
        <v>0</v>
      </c>
      <c r="Q146" s="45">
        <f>SUM(Table18[[#This Row],[M2B]],Table18[[#This Row],[M2B_h]])</f>
        <v>0</v>
      </c>
      <c r="R146" s="45">
        <f>SUM(Table18[[#This Row],[M3B]],Table18[[#This Row],[M3B_h]])</f>
        <v>0</v>
      </c>
      <c r="S146" s="45">
        <f>SUM(Table18[[#This Row],[M4B]],Table18[[#This Row],[M4B_h]])</f>
        <v>0</v>
      </c>
      <c r="T146" s="30"/>
      <c r="U146" s="30"/>
      <c r="V146" s="30"/>
      <c r="W146" s="30"/>
      <c r="X146" s="30"/>
      <c r="Y146" s="30"/>
      <c r="Z146" s="30"/>
    </row>
    <row r="147" spans="1:26">
      <c r="A147" s="9" t="str">
        <f ca="1">IF(Table18[[#This Row],[TT]]&lt;1,"",(COUNT(INDIRECT("a"&amp;ROW(Table2[[#Headers],[//]])&amp;":a"&amp;ROW()-1))+1))</f>
        <v/>
      </c>
      <c r="B147" s="9" t="s">
        <v>2776</v>
      </c>
      <c r="C147" s="32">
        <v>0</v>
      </c>
      <c r="D147" s="32" t="s">
        <v>2480</v>
      </c>
      <c r="E147" s="68">
        <f>IF(Table18[[#This Row],[M5B]]="",Table18[[#This Row],[M5B_h]],SUM(Table18[[#This Row],[M5B_h]],Table18[[#This Row],[M5B]]))</f>
        <v>0</v>
      </c>
      <c r="F147" s="34"/>
      <c r="G147" s="34" t="str">
        <f>IF(Table18[[#This Row],[M1A]]="","",Table18[[#This Row],[M1A]]-Table18[[#This Row],[AWAL]])</f>
        <v/>
      </c>
      <c r="H147" s="34"/>
      <c r="I147" s="32" t="str">
        <f>IF(Table18[[#This Row],[M2A]]="","",SUM(Table18[[#This Row],[M2A]]-Table18[[#This Row],[M2B_h]]))</f>
        <v/>
      </c>
      <c r="K147" s="32" t="str">
        <f>IF(Table18[[#This Row],[M3A]]="","",SUM(Table18[[#This Row],[M3A]]-Table18[[#This Row],[M3B_h]]))</f>
        <v/>
      </c>
      <c r="L147" s="9"/>
      <c r="M147" s="32" t="str">
        <f>IF(Table18[[#This Row],[M4A]]="","",SUM(Table18[[#This Row],[M4A]]-Table18[[#This Row],[M4B_h]]))</f>
        <v/>
      </c>
      <c r="O147" s="32" t="str">
        <f>IF(Table18[[#This Row],[M5A]]="","",SUM(Table18[[#This Row],[M5A]]-Table18[[#This Row],[M5B_h]]))</f>
        <v/>
      </c>
      <c r="P147" s="45">
        <f>SUM(Table18[[#This Row],[AWAL]],Table18[[#This Row],[M1B]])</f>
        <v>0</v>
      </c>
      <c r="Q147" s="45">
        <f>SUM(Table18[[#This Row],[M2B]],Table18[[#This Row],[M2B_h]])</f>
        <v>0</v>
      </c>
      <c r="R147" s="45">
        <f>SUM(Table18[[#This Row],[M3B]],Table18[[#This Row],[M3B_h]])</f>
        <v>0</v>
      </c>
      <c r="S147" s="45">
        <f>SUM(Table18[[#This Row],[M4B]],Table18[[#This Row],[M4B_h]])</f>
        <v>0</v>
      </c>
      <c r="T147" s="30"/>
      <c r="U147" s="30"/>
      <c r="V147" s="30"/>
      <c r="W147" s="30"/>
      <c r="X147" s="30"/>
      <c r="Y147" s="30"/>
      <c r="Z147" s="30"/>
    </row>
    <row r="148" spans="1:26">
      <c r="A148" s="30" t="str">
        <f ca="1">IF(Table18[[#This Row],[TT]]&lt;1,"",(COUNT(INDIRECT("a"&amp;ROW(Table2[[#Headers],[//]])&amp;":a"&amp;ROW()-1))+1))</f>
        <v/>
      </c>
      <c r="B148" s="9" t="s">
        <v>3493</v>
      </c>
      <c r="C148" s="32">
        <v>0</v>
      </c>
      <c r="D148" s="32" t="s">
        <v>2567</v>
      </c>
      <c r="E148" s="68">
        <f>IF(Table18[[#This Row],[M5B]]="",Table18[[#This Row],[M5B_h]],SUM(Table18[[#This Row],[M5B_h]],Table18[[#This Row],[M5B]]))</f>
        <v>0</v>
      </c>
      <c r="F148" s="35"/>
      <c r="G148" s="35" t="str">
        <f>IF(Table18[[#This Row],[M1A]]="","",Table18[[#This Row],[M1A]]-Table18[[#This Row],[AWAL]])</f>
        <v/>
      </c>
      <c r="H148" s="35"/>
      <c r="I148" s="32" t="str">
        <f>IF(Table18[[#This Row],[M2A]]="","",SUM(Table18[[#This Row],[M2A]]-Table18[[#This Row],[M2B_h]]))</f>
        <v/>
      </c>
      <c r="K148" s="33" t="str">
        <f>IF(Table18[[#This Row],[M3A]]="","",SUM(Table18[[#This Row],[M3A]]-Table18[[#This Row],[M3B_h]]))</f>
        <v/>
      </c>
      <c r="L148" s="32"/>
      <c r="M148" s="33" t="str">
        <f>IF(Table18[[#This Row],[M4A]]="","",SUM(Table18[[#This Row],[M4A]]-Table18[[#This Row],[M4B_h]]))</f>
        <v/>
      </c>
      <c r="N148" s="33"/>
      <c r="O148" s="33" t="str">
        <f>IF(Table18[[#This Row],[M5A]]="","",SUM(Table18[[#This Row],[M5A]]-Table18[[#This Row],[M5B_h]]))</f>
        <v/>
      </c>
      <c r="P148" s="45">
        <f>SUM(Table18[[#This Row],[AWAL]],Table18[[#This Row],[M1B]])</f>
        <v>0</v>
      </c>
      <c r="Q148" s="45">
        <f>SUM(Table18[[#This Row],[M2B]],Table18[[#This Row],[M2B_h]])</f>
        <v>0</v>
      </c>
      <c r="R148" s="45">
        <f>SUM(Table18[[#This Row],[M3B]],Table18[[#This Row],[M3B_h]])</f>
        <v>0</v>
      </c>
      <c r="S148" s="45">
        <f>SUM(Table18[[#This Row],[M4B]],Table18[[#This Row],[M4B_h]])</f>
        <v>0</v>
      </c>
      <c r="T148" s="30"/>
      <c r="U148" s="30"/>
      <c r="V148" s="30"/>
      <c r="W148" s="30"/>
      <c r="X148" s="30"/>
      <c r="Y148" s="30"/>
      <c r="Z148" s="30"/>
    </row>
    <row r="149" spans="1:26">
      <c r="A149" s="9" t="str">
        <f ca="1">IF(Table18[[#This Row],[TT]]&lt;1,"",(COUNT(INDIRECT("a"&amp;ROW(Table2[[#Headers],[//]])&amp;":a"&amp;ROW()-1))+1))</f>
        <v/>
      </c>
      <c r="B149" s="9" t="s">
        <v>42</v>
      </c>
      <c r="C149" s="32">
        <v>0</v>
      </c>
      <c r="D149" s="32">
        <v>72</v>
      </c>
      <c r="E149" s="68">
        <f>IF(Table18[[#This Row],[M5B]]="",Table18[[#This Row],[M5B_h]],SUM(Table18[[#This Row],[M5B_h]],Table18[[#This Row],[M5B]]))</f>
        <v>0</v>
      </c>
      <c r="F149" s="34"/>
      <c r="G149" s="34" t="str">
        <f>IF(Table18[[#This Row],[M1A]]="","",Table18[[#This Row],[M1A]]-Table18[[#This Row],[AWAL]])</f>
        <v/>
      </c>
      <c r="H149" s="34"/>
      <c r="I149" s="32" t="str">
        <f>IF(Table18[[#This Row],[M2A]]="","",SUM(Table18[[#This Row],[M2A]]-Table18[[#This Row],[M2B_h]]))</f>
        <v/>
      </c>
      <c r="K149" s="32" t="str">
        <f>IF(Table18[[#This Row],[M3A]]="","",SUM(Table18[[#This Row],[M3A]]-Table18[[#This Row],[M3B_h]]))</f>
        <v/>
      </c>
      <c r="L149" s="9"/>
      <c r="M149" s="32" t="str">
        <f>IF(Table18[[#This Row],[M4A]]="","",SUM(Table18[[#This Row],[M4A]]-Table18[[#This Row],[M4B_h]]))</f>
        <v/>
      </c>
      <c r="O149" s="32" t="str">
        <f>IF(Table18[[#This Row],[M5A]]="","",SUM(Table18[[#This Row],[M5A]]-Table18[[#This Row],[M5B_h]]))</f>
        <v/>
      </c>
      <c r="P149" s="45">
        <f>SUM(Table18[[#This Row],[AWAL]],Table18[[#This Row],[M1B]])</f>
        <v>0</v>
      </c>
      <c r="Q149" s="45">
        <f>SUM(Table18[[#This Row],[M2B]],Table18[[#This Row],[M2B_h]])</f>
        <v>0</v>
      </c>
      <c r="R149" s="45">
        <f>SUM(Table18[[#This Row],[M3B]],Table18[[#This Row],[M3B_h]])</f>
        <v>0</v>
      </c>
      <c r="S149" s="45">
        <f>SUM(Table18[[#This Row],[M4B]],Table18[[#This Row],[M4B_h]])</f>
        <v>0</v>
      </c>
      <c r="T149" s="30"/>
      <c r="U149" s="30"/>
      <c r="V149" s="30"/>
      <c r="W149" s="30"/>
      <c r="X149" s="30"/>
      <c r="Y149" s="30"/>
      <c r="Z149" s="30"/>
    </row>
    <row r="150" spans="1:26">
      <c r="A150" s="30" t="str">
        <f ca="1">IF(Table18[[#This Row],[TT]]&lt;1,"",(COUNT(INDIRECT("a"&amp;ROW(Table2[[#Headers],[//]])&amp;":a"&amp;ROW()-1))+1))</f>
        <v/>
      </c>
      <c r="B150" s="9" t="s">
        <v>2898</v>
      </c>
      <c r="C150" s="32">
        <v>0</v>
      </c>
      <c r="D150" s="32" t="s">
        <v>2461</v>
      </c>
      <c r="E150" s="68">
        <f>IF(Table18[[#This Row],[M5B]]="",Table18[[#This Row],[M5B_h]],SUM(Table18[[#This Row],[M5B_h]],Table18[[#This Row],[M5B]]))</f>
        <v>0</v>
      </c>
      <c r="G150" s="35" t="str">
        <f>IF(Table18[[#This Row],[M1A]]="","",Table18[[#This Row],[M1A]]-Table18[[#This Row],[AWAL]])</f>
        <v/>
      </c>
      <c r="H150" s="35"/>
      <c r="I150" s="33" t="str">
        <f>IF(Table18[[#This Row],[M2A]]="","",SUM(Table18[[#This Row],[M2A]]-Table18[[#This Row],[M2B_h]]))</f>
        <v/>
      </c>
      <c r="K150" s="33" t="str">
        <f>IF(Table18[[#This Row],[M3A]]="","",SUM(Table18[[#This Row],[M3A]]-Table18[[#This Row],[M3B_h]]))</f>
        <v/>
      </c>
      <c r="L150" s="32"/>
      <c r="M150" s="33" t="str">
        <f>IF(Table18[[#This Row],[M4A]]="","",SUM(Table18[[#This Row],[M4A]]-Table18[[#This Row],[M4B_h]]))</f>
        <v/>
      </c>
      <c r="N150" s="33"/>
      <c r="O150" s="33" t="str">
        <f>IF(Table18[[#This Row],[M5A]]="","",SUM(Table18[[#This Row],[M5A]]-Table18[[#This Row],[M5B_h]]))</f>
        <v/>
      </c>
      <c r="P150" s="45">
        <f>SUM(Table18[[#This Row],[AWAL]],Table18[[#This Row],[M1B]])</f>
        <v>0</v>
      </c>
      <c r="Q150" s="45">
        <f>SUM(Table18[[#This Row],[M2B]],Table18[[#This Row],[M2B_h]])</f>
        <v>0</v>
      </c>
      <c r="R150" s="45">
        <f>SUM(Table18[[#This Row],[M3B]],Table18[[#This Row],[M3B_h]])</f>
        <v>0</v>
      </c>
      <c r="S150" s="45">
        <f>SUM(Table18[[#This Row],[M4B]],Table18[[#This Row],[M4B_h]])</f>
        <v>0</v>
      </c>
      <c r="T150" s="30"/>
      <c r="U150" s="30"/>
      <c r="V150" s="30"/>
      <c r="W150" s="30"/>
      <c r="X150" s="30"/>
      <c r="Y150" s="30"/>
      <c r="Z150" s="30"/>
    </row>
    <row r="151" spans="1:26">
      <c r="A151" s="30" t="str">
        <f ca="1">IF(Table18[[#This Row],[TT]]&lt;1,"",(COUNT(INDIRECT("a"&amp;ROW(Table2[[#Headers],[//]])&amp;":a"&amp;ROW()-1))+1))</f>
        <v/>
      </c>
      <c r="B151" s="9" t="s">
        <v>2699</v>
      </c>
      <c r="C151" s="32">
        <v>0</v>
      </c>
      <c r="D151" s="32" t="s">
        <v>2461</v>
      </c>
      <c r="E151" s="68">
        <f>IF(Table18[[#This Row],[M5B]]="",Table18[[#This Row],[M5B_h]],SUM(Table18[[#This Row],[M5B_h]],Table18[[#This Row],[M5B]]))</f>
        <v>0</v>
      </c>
      <c r="F151" s="35"/>
      <c r="G151" s="35" t="str">
        <f>IF(Table18[[#This Row],[M1A]]="","",Table18[[#This Row],[M1A]]-Table18[[#This Row],[AWAL]])</f>
        <v/>
      </c>
      <c r="H151" s="35"/>
      <c r="I151" s="32" t="str">
        <f>IF(Table18[[#This Row],[M2A]]="","",SUM(Table18[[#This Row],[M2A]]-Table18[[#This Row],[M2B_h]]))</f>
        <v/>
      </c>
      <c r="K151" s="33" t="str">
        <f>IF(Table18[[#This Row],[M3A]]="","",SUM(Table18[[#This Row],[M3A]]-Table18[[#This Row],[M3B_h]]))</f>
        <v/>
      </c>
      <c r="L151" s="32"/>
      <c r="M151" s="33" t="str">
        <f>IF(Table18[[#This Row],[M4A]]="","",SUM(Table18[[#This Row],[M4A]]-Table18[[#This Row],[M4B_h]]))</f>
        <v/>
      </c>
      <c r="N151" s="33"/>
      <c r="O151" s="33" t="str">
        <f>IF(Table18[[#This Row],[M5A]]="","",SUM(Table18[[#This Row],[M5A]]-Table18[[#This Row],[M5B_h]]))</f>
        <v/>
      </c>
      <c r="P151" s="45">
        <f>SUM(Table18[[#This Row],[AWAL]],Table18[[#This Row],[M1B]])</f>
        <v>0</v>
      </c>
      <c r="Q151" s="45">
        <f>SUM(Table18[[#This Row],[M2B]],Table18[[#This Row],[M2B_h]])</f>
        <v>0</v>
      </c>
      <c r="R151" s="45">
        <f>SUM(Table18[[#This Row],[M3B]],Table18[[#This Row],[M3B_h]])</f>
        <v>0</v>
      </c>
      <c r="S151" s="45">
        <f>SUM(Table18[[#This Row],[M4B]],Table18[[#This Row],[M4B_h]])</f>
        <v>0</v>
      </c>
      <c r="T151" s="30"/>
      <c r="U151" s="30"/>
      <c r="V151" s="30"/>
      <c r="W151" s="30"/>
      <c r="X151" s="30"/>
      <c r="Y151" s="30"/>
      <c r="Z151" s="30"/>
    </row>
    <row r="152" spans="1:26">
      <c r="A152" s="30" t="str">
        <f ca="1">IF(Table18[[#This Row],[TT]]&lt;1,"",(COUNT(INDIRECT("a"&amp;ROW(Table2[[#Headers],[//]])&amp;":a"&amp;ROW()-1))+1))</f>
        <v/>
      </c>
      <c r="B152" s="9" t="s">
        <v>4628</v>
      </c>
      <c r="C152" s="32">
        <v>1</v>
      </c>
      <c r="D152" s="32" t="s">
        <v>2457</v>
      </c>
      <c r="E152" s="68">
        <f>IF(Table18[[#This Row],[M5B]]="",Table18[[#This Row],[M5B_h]],SUM(Table18[[#This Row],[M5B_h]],Table18[[#This Row],[M5B]]))</f>
        <v>0</v>
      </c>
      <c r="F152" s="35">
        <v>0</v>
      </c>
      <c r="G152" s="35">
        <f>IF(Table18[[#This Row],[M1A]]="","",Table18[[#This Row],[M1A]]-Table18[[#This Row],[AWAL]])</f>
        <v>-1</v>
      </c>
      <c r="H152" s="35"/>
      <c r="I152" s="33" t="str">
        <f>IF(Table18[[#This Row],[M2A]]="","",SUM(Table18[[#This Row],[M2A]]-Table18[[#This Row],[M2B_h]]))</f>
        <v/>
      </c>
      <c r="K152" s="33" t="str">
        <f>IF(Table18[[#This Row],[M3A]]="","",SUM(Table18[[#This Row],[M3A]]-Table18[[#This Row],[M3B_h]]))</f>
        <v/>
      </c>
      <c r="M152" s="33" t="str">
        <f>IF(Table18[[#This Row],[M4A]]="","",SUM(Table18[[#This Row],[M4A]]-Table18[[#This Row],[M4B_h]]))</f>
        <v/>
      </c>
      <c r="N152" s="33"/>
      <c r="O152" s="33" t="str">
        <f>IF(Table18[[#This Row],[M5A]]="","",SUM(Table18[[#This Row],[M5A]]-Table18[[#This Row],[M5B_h]]))</f>
        <v/>
      </c>
      <c r="P152" s="45">
        <f>SUM(Table18[[#This Row],[AWAL]],Table18[[#This Row],[M1B]])</f>
        <v>0</v>
      </c>
      <c r="Q152" s="45">
        <f>SUM(Table18[[#This Row],[M2B]],Table18[[#This Row],[M2B_h]])</f>
        <v>0</v>
      </c>
      <c r="R152" s="45">
        <f>SUM(Table18[[#This Row],[M3B]],Table18[[#This Row],[M3B_h]])</f>
        <v>0</v>
      </c>
      <c r="S152" s="45">
        <f>SUM(Table18[[#This Row],[M4B]],Table18[[#This Row],[M4B_h]])</f>
        <v>0</v>
      </c>
      <c r="T152" s="30"/>
      <c r="U152" s="30"/>
      <c r="V152" s="30"/>
      <c r="W152" s="30"/>
      <c r="X152" s="30"/>
      <c r="Y152" s="30"/>
      <c r="Z152" s="30"/>
    </row>
    <row r="153" spans="1:26">
      <c r="A153" s="30" t="str">
        <f ca="1">IF(Table18[[#This Row],[TT]]&lt;1,"",(COUNT(INDIRECT("a"&amp;ROW(Table2[[#Headers],[//]])&amp;":a"&amp;ROW()-1))+1))</f>
        <v/>
      </c>
      <c r="B153" s="9" t="s">
        <v>2450</v>
      </c>
      <c r="C153" s="32">
        <v>0</v>
      </c>
      <c r="D153" s="32" t="s">
        <v>2451</v>
      </c>
      <c r="E153" s="68">
        <f>IF(Table18[[#This Row],[M5B]]="",Table18[[#This Row],[M5B_h]],SUM(Table18[[#This Row],[M5B_h]],Table18[[#This Row],[M5B]]))</f>
        <v>0</v>
      </c>
      <c r="F153" s="34"/>
      <c r="G153" s="35" t="str">
        <f>IF(Table18[[#This Row],[M1A]]="","",Table18[[#This Row],[M1A]]-Table18[[#This Row],[AWAL]])</f>
        <v/>
      </c>
      <c r="H153" s="34"/>
      <c r="I153" s="32" t="str">
        <f>IF(Table18[[#This Row],[M2A]]="","",SUM(Table18[[#This Row],[M2A]]-Table18[[#This Row],[M2B_h]]))</f>
        <v/>
      </c>
      <c r="K153" s="33" t="str">
        <f>IF(Table18[[#This Row],[M3A]]="","",SUM(Table18[[#This Row],[M3A]]-Table18[[#This Row],[M3B_h]]))</f>
        <v/>
      </c>
      <c r="L153" s="9"/>
      <c r="M153" s="33" t="str">
        <f>IF(Table18[[#This Row],[M4A]]="","",SUM(Table18[[#This Row],[M4A]]-Table18[[#This Row],[M4B_h]]))</f>
        <v/>
      </c>
      <c r="N153" s="33"/>
      <c r="O153" s="33" t="str">
        <f>IF(Table18[[#This Row],[M5A]]="","",SUM(Table18[[#This Row],[M5A]]-Table18[[#This Row],[M5B_h]]))</f>
        <v/>
      </c>
      <c r="P153" s="45">
        <f>SUM(Table18[[#This Row],[AWAL]],Table18[[#This Row],[M1B]])</f>
        <v>0</v>
      </c>
      <c r="Q153" s="45">
        <f>SUM(Table18[[#This Row],[M2B]],Table18[[#This Row],[M2B_h]])</f>
        <v>0</v>
      </c>
      <c r="R153" s="45">
        <f>SUM(Table18[[#This Row],[M3B]],Table18[[#This Row],[M3B_h]])</f>
        <v>0</v>
      </c>
      <c r="S153" s="45">
        <f>SUM(Table18[[#This Row],[M4B]],Table18[[#This Row],[M4B_h]])</f>
        <v>0</v>
      </c>
      <c r="T153" s="30"/>
      <c r="U153" s="30"/>
      <c r="V153" s="30"/>
      <c r="W153" s="30"/>
      <c r="X153" s="30"/>
      <c r="Y153" s="30"/>
      <c r="Z153" s="30"/>
    </row>
    <row r="154" spans="1:26">
      <c r="A154" s="30" t="str">
        <f ca="1">IF(Table18[[#This Row],[TT]]&lt;1,"",(COUNT(INDIRECT("a"&amp;ROW(Table2[[#Headers],[//]])&amp;":a"&amp;ROW()-1))+1))</f>
        <v/>
      </c>
      <c r="B154" s="9" t="s">
        <v>2376</v>
      </c>
      <c r="C154" s="32">
        <v>0</v>
      </c>
      <c r="D154" s="32" t="s">
        <v>2451</v>
      </c>
      <c r="E154" s="68">
        <f>IF(Table18[[#This Row],[M5B]]="",Table18[[#This Row],[M5B_h]],SUM(Table18[[#This Row],[M5B_h]],Table18[[#This Row],[M5B]]))</f>
        <v>0</v>
      </c>
      <c r="F154" s="35"/>
      <c r="G154" s="35" t="str">
        <f>IF(Table18[[#This Row],[M1A]]="","",Table18[[#This Row],[M1A]]-Table18[[#This Row],[AWAL]])</f>
        <v/>
      </c>
      <c r="H154" s="35"/>
      <c r="I154" s="32" t="str">
        <f>IF(Table18[[#This Row],[M2A]]="","",SUM(Table18[[#This Row],[M2A]]-Table18[[#This Row],[M2B_h]]))</f>
        <v/>
      </c>
      <c r="K154" s="33" t="str">
        <f>IF(Table18[[#This Row],[M3A]]="","",SUM(Table18[[#This Row],[M3A]]-Table18[[#This Row],[M3B_h]]))</f>
        <v/>
      </c>
      <c r="L154" s="32"/>
      <c r="M154" s="33" t="str">
        <f>IF(Table18[[#This Row],[M4A]]="","",SUM(Table18[[#This Row],[M4A]]-Table18[[#This Row],[M4B_h]]))</f>
        <v/>
      </c>
      <c r="N154" s="33"/>
      <c r="O154" s="33" t="str">
        <f>IF(Table18[[#This Row],[M5A]]="","",SUM(Table18[[#This Row],[M5A]]-Table18[[#This Row],[M5B_h]]))</f>
        <v/>
      </c>
      <c r="P154" s="45">
        <f>SUM(Table18[[#This Row],[AWAL]],Table18[[#This Row],[M1B]])</f>
        <v>0</v>
      </c>
      <c r="Q154" s="45">
        <f>SUM(Table18[[#This Row],[M2B]],Table18[[#This Row],[M2B_h]])</f>
        <v>0</v>
      </c>
      <c r="R154" s="45">
        <f>SUM(Table18[[#This Row],[M3B]],Table18[[#This Row],[M3B_h]])</f>
        <v>0</v>
      </c>
      <c r="S154" s="45">
        <f>SUM(Table18[[#This Row],[M4B]],Table18[[#This Row],[M4B_h]])</f>
        <v>0</v>
      </c>
      <c r="T154" s="30"/>
      <c r="U154" s="30"/>
      <c r="V154" s="30"/>
      <c r="W154" s="30"/>
      <c r="X154" s="30"/>
      <c r="Y154" s="30"/>
      <c r="Z154" s="30"/>
    </row>
    <row r="155" spans="1:26">
      <c r="A155" s="30" t="str">
        <f ca="1">IF(Table18[[#This Row],[TT]]&lt;1,"",(COUNT(INDIRECT("a"&amp;ROW(Table2[[#Headers],[//]])&amp;":a"&amp;ROW()-1))+1))</f>
        <v/>
      </c>
      <c r="B155" s="9" t="s">
        <v>3006</v>
      </c>
      <c r="C155" s="32">
        <v>0</v>
      </c>
      <c r="D155" s="32" t="s">
        <v>2434</v>
      </c>
      <c r="E155" s="68">
        <f>IF(Table18[[#This Row],[M5B]]="",Table18[[#This Row],[M5B_h]],SUM(Table18[[#This Row],[M5B_h]],Table18[[#This Row],[M5B]]))</f>
        <v>0</v>
      </c>
      <c r="F155" s="35"/>
      <c r="G155" s="35" t="str">
        <f>IF(Table18[[#This Row],[M1A]]="","",Table18[[#This Row],[M1A]]-Table18[[#This Row],[AWAL]])</f>
        <v/>
      </c>
      <c r="H155" s="35"/>
      <c r="I155" s="33" t="str">
        <f>IF(Table18[[#This Row],[M2A]]="","",SUM(Table18[[#This Row],[M2A]]-Table18[[#This Row],[M2B_h]]))</f>
        <v/>
      </c>
      <c r="K155" s="33" t="str">
        <f>IF(Table18[[#This Row],[M3A]]="","",SUM(Table18[[#This Row],[M3A]]-Table18[[#This Row],[M3B_h]]))</f>
        <v/>
      </c>
      <c r="L155" s="32"/>
      <c r="M155" s="33" t="str">
        <f>IF(Table18[[#This Row],[M4A]]="","",SUM(Table18[[#This Row],[M4A]]-Table18[[#This Row],[M4B_h]]))</f>
        <v/>
      </c>
      <c r="N155" s="33"/>
      <c r="O155" s="33" t="str">
        <f>IF(Table18[[#This Row],[M5A]]="","",SUM(Table18[[#This Row],[M5A]]-Table18[[#This Row],[M5B_h]]))</f>
        <v/>
      </c>
      <c r="P155" s="45">
        <f>SUM(Table18[[#This Row],[AWAL]],Table18[[#This Row],[M1B]])</f>
        <v>0</v>
      </c>
      <c r="Q155" s="45">
        <f>SUM(Table18[[#This Row],[M2B]],Table18[[#This Row],[M2B_h]])</f>
        <v>0</v>
      </c>
      <c r="R155" s="45">
        <f>SUM(Table18[[#This Row],[M3B]],Table18[[#This Row],[M3B_h]])</f>
        <v>0</v>
      </c>
      <c r="S155" s="45">
        <f>SUM(Table18[[#This Row],[M4B]],Table18[[#This Row],[M4B_h]])</f>
        <v>0</v>
      </c>
      <c r="T155" s="30"/>
      <c r="U155" s="30"/>
      <c r="V155" s="30"/>
      <c r="W155" s="30"/>
      <c r="X155" s="30"/>
      <c r="Y155" s="30"/>
      <c r="Z155" s="30"/>
    </row>
    <row r="156" spans="1:26">
      <c r="A156" s="30" t="str">
        <f ca="1">IF(Table18[[#This Row],[TT]]&lt;1,"",(COUNT(INDIRECT("a"&amp;ROW(Table2[[#Headers],[//]])&amp;":a"&amp;ROW()-1))+1))</f>
        <v/>
      </c>
      <c r="B156" s="9" t="s">
        <v>2517</v>
      </c>
      <c r="C156" s="32">
        <v>0</v>
      </c>
      <c r="E156" s="68">
        <f>IF(Table18[[#This Row],[M5B]]="",Table18[[#This Row],[M5B_h]],SUM(Table18[[#This Row],[M5B_h]],Table18[[#This Row],[M5B]]))</f>
        <v>0</v>
      </c>
      <c r="F156" s="35"/>
      <c r="G156" s="35" t="str">
        <f>IF(Table18[[#This Row],[M1A]]="","",Table18[[#This Row],[M1A]]-Table18[[#This Row],[AWAL]])</f>
        <v/>
      </c>
      <c r="H156" s="35"/>
      <c r="I156" s="32" t="str">
        <f>IF(Table18[[#This Row],[M2A]]="","",SUM(Table18[[#This Row],[M2A]]-Table18[[#This Row],[M2B_h]]))</f>
        <v/>
      </c>
      <c r="K156" s="33" t="str">
        <f>IF(Table18[[#This Row],[M3A]]="","",SUM(Table18[[#This Row],[M3A]]-Table18[[#This Row],[M3B_h]]))</f>
        <v/>
      </c>
      <c r="L156" s="32"/>
      <c r="M156" s="33" t="str">
        <f>IF(Table18[[#This Row],[M4A]]="","",SUM(Table18[[#This Row],[M4A]]-Table18[[#This Row],[M4B_h]]))</f>
        <v/>
      </c>
      <c r="N156" s="33"/>
      <c r="O156" s="33" t="str">
        <f>IF(Table18[[#This Row],[M5A]]="","",SUM(Table18[[#This Row],[M5A]]-Table18[[#This Row],[M5B_h]]))</f>
        <v/>
      </c>
      <c r="P156" s="45">
        <f>SUM(Table18[[#This Row],[AWAL]],Table18[[#This Row],[M1B]])</f>
        <v>0</v>
      </c>
      <c r="Q156" s="45">
        <f>SUM(Table18[[#This Row],[M2B]],Table18[[#This Row],[M2B_h]])</f>
        <v>0</v>
      </c>
      <c r="R156" s="45">
        <f>SUM(Table18[[#This Row],[M3B]],Table18[[#This Row],[M3B_h]])</f>
        <v>0</v>
      </c>
      <c r="S156" s="45">
        <f>SUM(Table18[[#This Row],[M4B]],Table18[[#This Row],[M4B_h]])</f>
        <v>0</v>
      </c>
      <c r="T156" s="30"/>
      <c r="U156" s="30"/>
      <c r="V156" s="30"/>
      <c r="W156" s="30"/>
      <c r="X156" s="30"/>
      <c r="Y156" s="30"/>
      <c r="Z156" s="30"/>
    </row>
    <row r="157" spans="1:26">
      <c r="A157" s="30" t="str">
        <f ca="1">IF(Table18[[#This Row],[TT]]&lt;1,"",(COUNT(INDIRECT("a"&amp;ROW(Table2[[#Headers],[//]])&amp;":a"&amp;ROW()-1))+1))</f>
        <v/>
      </c>
      <c r="B157" s="9" t="s">
        <v>3168</v>
      </c>
      <c r="C157" s="32">
        <v>0</v>
      </c>
      <c r="D157" s="32" t="s">
        <v>2488</v>
      </c>
      <c r="E157" s="68">
        <f>IF(Table18[[#This Row],[M5B]]="",Table18[[#This Row],[M5B_h]],SUM(Table18[[#This Row],[M5B_h]],Table18[[#This Row],[M5B]]))</f>
        <v>0</v>
      </c>
      <c r="F157" s="35"/>
      <c r="G157" s="35" t="str">
        <f>IF(Table18[[#This Row],[M1A]]="","",Table18[[#This Row],[M1A]]-Table18[[#This Row],[AWAL]])</f>
        <v/>
      </c>
      <c r="H157" s="35"/>
      <c r="I157" s="33" t="str">
        <f>IF(Table18[[#This Row],[M2A]]="","",SUM(Table18[[#This Row],[M2A]]-Table18[[#This Row],[M2B_h]]))</f>
        <v/>
      </c>
      <c r="K157" s="33" t="str">
        <f>IF(Table18[[#This Row],[M3A]]="","",SUM(Table18[[#This Row],[M3A]]-Table18[[#This Row],[M3B_h]]))</f>
        <v/>
      </c>
      <c r="L157" s="32"/>
      <c r="M157" s="33" t="str">
        <f>IF(Table18[[#This Row],[M4A]]="","",SUM(Table18[[#This Row],[M4A]]-Table18[[#This Row],[M4B_h]]))</f>
        <v/>
      </c>
      <c r="N157" s="33"/>
      <c r="O157" s="33" t="str">
        <f>IF(Table18[[#This Row],[M5A]]="","",SUM(Table18[[#This Row],[M5A]]-Table18[[#This Row],[M5B_h]]))</f>
        <v/>
      </c>
      <c r="P157" s="45">
        <f>SUM(Table18[[#This Row],[AWAL]],Table18[[#This Row],[M1B]])</f>
        <v>0</v>
      </c>
      <c r="Q157" s="45">
        <f>SUM(Table18[[#This Row],[M2B]],Table18[[#This Row],[M2B_h]])</f>
        <v>0</v>
      </c>
      <c r="R157" s="45">
        <f>SUM(Table18[[#This Row],[M3B]],Table18[[#This Row],[M3B_h]])</f>
        <v>0</v>
      </c>
      <c r="S157" s="45">
        <f>SUM(Table18[[#This Row],[M4B]],Table18[[#This Row],[M4B_h]])</f>
        <v>0</v>
      </c>
      <c r="T157" s="30"/>
      <c r="U157" s="30"/>
      <c r="V157" s="30"/>
      <c r="W157" s="30"/>
      <c r="X157" s="30"/>
      <c r="Y157" s="30"/>
      <c r="Z157" s="30"/>
    </row>
    <row r="158" spans="1:26">
      <c r="A158" s="30" t="str">
        <f ca="1">IF(Table18[[#This Row],[TT]]&lt;1,"",(COUNT(INDIRECT("a"&amp;ROW(Table2[[#Headers],[//]])&amp;":a"&amp;ROW()-1))+1))</f>
        <v/>
      </c>
      <c r="B158" s="9" t="s">
        <v>3167</v>
      </c>
      <c r="C158" s="32">
        <v>0</v>
      </c>
      <c r="D158" s="32" t="s">
        <v>2488</v>
      </c>
      <c r="E158" s="68">
        <f>IF(Table18[[#This Row],[M5B]]="",Table18[[#This Row],[M5B_h]],SUM(Table18[[#This Row],[M5B_h]],Table18[[#This Row],[M5B]]))</f>
        <v>0</v>
      </c>
      <c r="F158" s="35"/>
      <c r="G158" s="35" t="str">
        <f>IF(Table18[[#This Row],[M1A]]="","",Table18[[#This Row],[M1A]]-Table18[[#This Row],[AWAL]])</f>
        <v/>
      </c>
      <c r="H158" s="35"/>
      <c r="I158" s="33" t="str">
        <f>IF(Table18[[#This Row],[M2A]]="","",SUM(Table18[[#This Row],[M2A]]-Table18[[#This Row],[M2B_h]]))</f>
        <v/>
      </c>
      <c r="K158" s="33" t="str">
        <f>IF(Table18[[#This Row],[M3A]]="","",SUM(Table18[[#This Row],[M3A]]-Table18[[#This Row],[M3B_h]]))</f>
        <v/>
      </c>
      <c r="L158" s="32"/>
      <c r="M158" s="33" t="str">
        <f>IF(Table18[[#This Row],[M4A]]="","",SUM(Table18[[#This Row],[M4A]]-Table18[[#This Row],[M4B_h]]))</f>
        <v/>
      </c>
      <c r="N158" s="33"/>
      <c r="O158" s="33" t="str">
        <f>IF(Table18[[#This Row],[M5A]]="","",SUM(Table18[[#This Row],[M5A]]-Table18[[#This Row],[M5B_h]]))</f>
        <v/>
      </c>
      <c r="P158" s="45">
        <f>SUM(Table18[[#This Row],[AWAL]],Table18[[#This Row],[M1B]])</f>
        <v>0</v>
      </c>
      <c r="Q158" s="45">
        <f>SUM(Table18[[#This Row],[M2B]],Table18[[#This Row],[M2B_h]])</f>
        <v>0</v>
      </c>
      <c r="R158" s="45">
        <f>SUM(Table18[[#This Row],[M3B]],Table18[[#This Row],[M3B_h]])</f>
        <v>0</v>
      </c>
      <c r="S158" s="45">
        <f>SUM(Table18[[#This Row],[M4B]],Table18[[#This Row],[M4B_h]])</f>
        <v>0</v>
      </c>
      <c r="T158" s="30"/>
      <c r="U158" s="30"/>
      <c r="V158" s="30"/>
      <c r="W158" s="30"/>
      <c r="X158" s="30"/>
      <c r="Y158" s="30"/>
      <c r="Z158" s="30"/>
    </row>
    <row r="159" spans="1:26">
      <c r="A159" s="30" t="str">
        <f ca="1">IF(Table18[[#This Row],[TT]]&lt;1,"",(COUNT(INDIRECT("a"&amp;ROW(Table2[[#Headers],[//]])&amp;":a"&amp;ROW()-1))+1))</f>
        <v/>
      </c>
      <c r="B159" s="9" t="s">
        <v>2967</v>
      </c>
      <c r="C159" s="32">
        <v>0</v>
      </c>
      <c r="D159" s="32" t="s">
        <v>2488</v>
      </c>
      <c r="E159" s="68">
        <f>IF(Table18[[#This Row],[M5B]]="",Table18[[#This Row],[M5B_h]],SUM(Table18[[#This Row],[M5B_h]],Table18[[#This Row],[M5B]]))</f>
        <v>0</v>
      </c>
      <c r="F159" s="35"/>
      <c r="G159" s="35" t="str">
        <f>IF(Table18[[#This Row],[M1A]]="","",Table18[[#This Row],[M1A]]-Table18[[#This Row],[AWAL]])</f>
        <v/>
      </c>
      <c r="H159" s="35"/>
      <c r="I159" s="33" t="str">
        <f>IF(Table18[[#This Row],[M2A]]="","",SUM(Table18[[#This Row],[M2A]]-Table18[[#This Row],[M2B_h]]))</f>
        <v/>
      </c>
      <c r="K159" s="33" t="str">
        <f>IF(Table18[[#This Row],[M3A]]="","",SUM(Table18[[#This Row],[M3A]]-Table18[[#This Row],[M3B_h]]))</f>
        <v/>
      </c>
      <c r="M159" s="33" t="str">
        <f>IF(Table18[[#This Row],[M4A]]="","",SUM(Table18[[#This Row],[M4A]]-Table18[[#This Row],[M4B_h]]))</f>
        <v/>
      </c>
      <c r="N159" s="33"/>
      <c r="O159" s="33" t="str">
        <f>IF(Table18[[#This Row],[M5A]]="","",SUM(Table18[[#This Row],[M5A]]-Table18[[#This Row],[M5B_h]]))</f>
        <v/>
      </c>
      <c r="P159" s="45">
        <f>SUM(Table18[[#This Row],[AWAL]],Table18[[#This Row],[M1B]])</f>
        <v>0</v>
      </c>
      <c r="Q159" s="45">
        <f>SUM(Table18[[#This Row],[M2B]],Table18[[#This Row],[M2B_h]])</f>
        <v>0</v>
      </c>
      <c r="R159" s="45">
        <f>SUM(Table18[[#This Row],[M3B]],Table18[[#This Row],[M3B_h]])</f>
        <v>0</v>
      </c>
      <c r="S159" s="45">
        <f>SUM(Table18[[#This Row],[M4B]],Table18[[#This Row],[M4B_h]])</f>
        <v>0</v>
      </c>
      <c r="T159" s="30"/>
      <c r="U159" s="30"/>
      <c r="V159" s="30"/>
      <c r="W159" s="30"/>
      <c r="X159" s="30"/>
      <c r="Y159" s="30"/>
      <c r="Z159" s="30"/>
    </row>
    <row r="160" spans="1:26">
      <c r="A160" s="30" t="str">
        <f ca="1">IF(Table18[[#This Row],[TT]]&lt;1,"",(COUNT(INDIRECT("a"&amp;ROW(Table2[[#Headers],[//]])&amp;":a"&amp;ROW()-1))+1))</f>
        <v/>
      </c>
      <c r="B160" s="9" t="s">
        <v>3166</v>
      </c>
      <c r="C160" s="32">
        <v>0</v>
      </c>
      <c r="D160" s="32" t="s">
        <v>2576</v>
      </c>
      <c r="E160" s="68">
        <f>IF(Table18[[#This Row],[M5B]]="",Table18[[#This Row],[M5B_h]],SUM(Table18[[#This Row],[M5B_h]],Table18[[#This Row],[M5B]]))</f>
        <v>0</v>
      </c>
      <c r="F160" s="35"/>
      <c r="G160" s="35" t="str">
        <f>IF(Table18[[#This Row],[M1A]]="","",Table18[[#This Row],[M1A]]-Table18[[#This Row],[AWAL]])</f>
        <v/>
      </c>
      <c r="H160" s="35"/>
      <c r="I160" s="33" t="str">
        <f>IF(Table18[[#This Row],[M2A]]="","",SUM(Table18[[#This Row],[M2A]]-Table18[[#This Row],[M2B_h]]))</f>
        <v/>
      </c>
      <c r="K160" s="33" t="str">
        <f>IF(Table18[[#This Row],[M3A]]="","",SUM(Table18[[#This Row],[M3A]]-Table18[[#This Row],[M3B_h]]))</f>
        <v/>
      </c>
      <c r="L160" s="32"/>
      <c r="M160" s="33" t="str">
        <f>IF(Table18[[#This Row],[M4A]]="","",SUM(Table18[[#This Row],[M4A]]-Table18[[#This Row],[M4B_h]]))</f>
        <v/>
      </c>
      <c r="N160" s="33"/>
      <c r="O160" s="33" t="str">
        <f>IF(Table18[[#This Row],[M5A]]="","",SUM(Table18[[#This Row],[M5A]]-Table18[[#This Row],[M5B_h]]))</f>
        <v/>
      </c>
      <c r="P160" s="45">
        <f>SUM(Table18[[#This Row],[AWAL]],Table18[[#This Row],[M1B]])</f>
        <v>0</v>
      </c>
      <c r="Q160" s="45">
        <f>SUM(Table18[[#This Row],[M2B]],Table18[[#This Row],[M2B_h]])</f>
        <v>0</v>
      </c>
      <c r="R160" s="45">
        <f>SUM(Table18[[#This Row],[M3B]],Table18[[#This Row],[M3B_h]])</f>
        <v>0</v>
      </c>
      <c r="S160" s="45">
        <f>SUM(Table18[[#This Row],[M4B]],Table18[[#This Row],[M4B_h]])</f>
        <v>0</v>
      </c>
      <c r="T160" s="30"/>
      <c r="U160" s="30"/>
      <c r="V160" s="30"/>
      <c r="W160" s="30"/>
      <c r="X160" s="30"/>
      <c r="Y160" s="30"/>
      <c r="Z160" s="30"/>
    </row>
    <row r="161" spans="1:26">
      <c r="A161" s="30" t="str">
        <f ca="1">IF(Table18[[#This Row],[TT]]&lt;1,"",(COUNT(INDIRECT("a"&amp;ROW(Table2[[#Headers],[//]])&amp;":a"&amp;ROW()-1))+1))</f>
        <v/>
      </c>
      <c r="B161" s="9" t="s">
        <v>2518</v>
      </c>
      <c r="C161" s="32">
        <v>0</v>
      </c>
      <c r="D161" s="32" t="s">
        <v>2565</v>
      </c>
      <c r="E161" s="68">
        <f>IF(Table18[[#This Row],[M5B]]="",Table18[[#This Row],[M5B_h]],SUM(Table18[[#This Row],[M5B_h]],Table18[[#This Row],[M5B]]))</f>
        <v>0</v>
      </c>
      <c r="F161" s="35"/>
      <c r="G161" s="35" t="str">
        <f>IF(Table18[[#This Row],[M1A]]="","",Table18[[#This Row],[M1A]]-Table18[[#This Row],[AWAL]])</f>
        <v/>
      </c>
      <c r="H161" s="35"/>
      <c r="I161" s="32" t="str">
        <f>IF(Table18[[#This Row],[M2A]]="","",SUM(Table18[[#This Row],[M2A]]-Table18[[#This Row],[M2B_h]]))</f>
        <v/>
      </c>
      <c r="K161" s="33" t="str">
        <f>IF(Table18[[#This Row],[M3A]]="","",SUM(Table18[[#This Row],[M3A]]-Table18[[#This Row],[M3B_h]]))</f>
        <v/>
      </c>
      <c r="L161" s="32"/>
      <c r="M161" s="33" t="str">
        <f>IF(Table18[[#This Row],[M4A]]="","",SUM(Table18[[#This Row],[M4A]]-Table18[[#This Row],[M4B_h]]))</f>
        <v/>
      </c>
      <c r="N161" s="33"/>
      <c r="O161" s="33" t="str">
        <f>IF(Table18[[#This Row],[M5A]]="","",SUM(Table18[[#This Row],[M5A]]-Table18[[#This Row],[M5B_h]]))</f>
        <v/>
      </c>
      <c r="P161" s="45">
        <f>SUM(Table18[[#This Row],[AWAL]],Table18[[#This Row],[M1B]])</f>
        <v>0</v>
      </c>
      <c r="Q161" s="45">
        <f>SUM(Table18[[#This Row],[M2B]],Table18[[#This Row],[M2B_h]])</f>
        <v>0</v>
      </c>
      <c r="R161" s="45">
        <f>SUM(Table18[[#This Row],[M3B]],Table18[[#This Row],[M3B_h]])</f>
        <v>0</v>
      </c>
      <c r="S161" s="45">
        <f>SUM(Table18[[#This Row],[M4B]],Table18[[#This Row],[M4B_h]])</f>
        <v>0</v>
      </c>
      <c r="T161" s="30"/>
      <c r="U161" s="30"/>
      <c r="V161" s="30"/>
      <c r="W161" s="30"/>
      <c r="X161" s="30"/>
      <c r="Y161" s="30"/>
      <c r="Z161" s="30"/>
    </row>
    <row r="162" spans="1:26">
      <c r="A162" s="30" t="str">
        <f ca="1">IF(Table18[[#This Row],[TT]]&lt;1,"",(COUNT(INDIRECT("a"&amp;ROW(Table2[[#Headers],[//]])&amp;":a"&amp;ROW()-1))+1))</f>
        <v/>
      </c>
      <c r="B162" s="9" t="s">
        <v>2519</v>
      </c>
      <c r="C162" s="32">
        <v>0</v>
      </c>
      <c r="D162" s="32" t="s">
        <v>2566</v>
      </c>
      <c r="E162" s="68">
        <f>IF(Table18[[#This Row],[M5B]]="",Table18[[#This Row],[M5B_h]],SUM(Table18[[#This Row],[M5B_h]],Table18[[#This Row],[M5B]]))</f>
        <v>0</v>
      </c>
      <c r="F162" s="35"/>
      <c r="G162" s="35" t="str">
        <f>IF(Table18[[#This Row],[M1A]]="","",Table18[[#This Row],[M1A]]-Table18[[#This Row],[AWAL]])</f>
        <v/>
      </c>
      <c r="H162" s="35"/>
      <c r="I162" s="32" t="str">
        <f>IF(Table18[[#This Row],[M2A]]="","",SUM(Table18[[#This Row],[M2A]]-Table18[[#This Row],[M2B_h]]))</f>
        <v/>
      </c>
      <c r="K162" s="33" t="str">
        <f>IF(Table18[[#This Row],[M3A]]="","",SUM(Table18[[#This Row],[M3A]]-Table18[[#This Row],[M3B_h]]))</f>
        <v/>
      </c>
      <c r="L162" s="32"/>
      <c r="M162" s="33" t="str">
        <f>IF(Table18[[#This Row],[M4A]]="","",SUM(Table18[[#This Row],[M4A]]-Table18[[#This Row],[M4B_h]]))</f>
        <v/>
      </c>
      <c r="N162" s="33"/>
      <c r="O162" s="33" t="str">
        <f>IF(Table18[[#This Row],[M5A]]="","",SUM(Table18[[#This Row],[M5A]]-Table18[[#This Row],[M5B_h]]))</f>
        <v/>
      </c>
      <c r="P162" s="45">
        <f>SUM(Table18[[#This Row],[AWAL]],Table18[[#This Row],[M1B]])</f>
        <v>0</v>
      </c>
      <c r="Q162" s="45">
        <f>SUM(Table18[[#This Row],[M2B]],Table18[[#This Row],[M2B_h]])</f>
        <v>0</v>
      </c>
      <c r="R162" s="45">
        <f>SUM(Table18[[#This Row],[M3B]],Table18[[#This Row],[M3B_h]])</f>
        <v>0</v>
      </c>
      <c r="S162" s="45">
        <f>SUM(Table18[[#This Row],[M4B]],Table18[[#This Row],[M4B_h]])</f>
        <v>0</v>
      </c>
      <c r="T162" s="30"/>
      <c r="U162" s="30"/>
      <c r="V162" s="30"/>
      <c r="W162" s="30"/>
      <c r="X162" s="30"/>
      <c r="Y162" s="30"/>
      <c r="Z162" s="30"/>
    </row>
    <row r="163" spans="1:26">
      <c r="A163" s="30" t="str">
        <f ca="1">IF(Table18[[#This Row],[TT]]&lt;1,"",(COUNT(INDIRECT("a"&amp;ROW(Table2[[#Headers],[//]])&amp;":a"&amp;ROW()-1))+1))</f>
        <v/>
      </c>
      <c r="B163" s="9" t="s">
        <v>4678</v>
      </c>
      <c r="D163" s="32">
        <v>100</v>
      </c>
      <c r="E163" s="68">
        <f>IF(Table18[[#This Row],[M5B]]="",Table18[[#This Row],[M5B_h]],SUM(Table18[[#This Row],[M5B_h]],Table18[[#This Row],[M5B]]))</f>
        <v>0</v>
      </c>
      <c r="F163" s="35">
        <v>1</v>
      </c>
      <c r="G163" s="35">
        <f>IF(Table18[[#This Row],[M1A]]="","",Table18[[#This Row],[M1A]]-Table18[[#This Row],[AWAL]])</f>
        <v>1</v>
      </c>
      <c r="H163" s="35">
        <v>0</v>
      </c>
      <c r="I163" s="33">
        <f>IF(Table18[[#This Row],[M2A]]="","",SUM(Table18[[#This Row],[M2A]]-Table18[[#This Row],[M2B_h]]))</f>
        <v>-1</v>
      </c>
      <c r="K163" s="33" t="str">
        <f>IF(Table18[[#This Row],[M3A]]="","",SUM(Table18[[#This Row],[M3A]]-Table18[[#This Row],[M3B_h]]))</f>
        <v/>
      </c>
      <c r="M163" s="33" t="str">
        <f>IF(Table18[[#This Row],[M4A]]="","",SUM(Table18[[#This Row],[M4A]]-Table18[[#This Row],[M4B_h]]))</f>
        <v/>
      </c>
      <c r="N163" s="33"/>
      <c r="O163" s="33" t="str">
        <f>IF(Table18[[#This Row],[M5A]]="","",SUM(Table18[[#This Row],[M5A]]-Table18[[#This Row],[M5B_h]]))</f>
        <v/>
      </c>
      <c r="P163" s="45">
        <f>SUM(Table18[[#This Row],[AWAL]],Table18[[#This Row],[M1B]])</f>
        <v>1</v>
      </c>
      <c r="Q163" s="45">
        <f>SUM(Table18[[#This Row],[M2B]],Table18[[#This Row],[M2B_h]])</f>
        <v>0</v>
      </c>
      <c r="R163" s="45">
        <f>SUM(Table18[[#This Row],[M3B]],Table18[[#This Row],[M3B_h]])</f>
        <v>0</v>
      </c>
      <c r="S163" s="45">
        <f>SUM(Table18[[#This Row],[M4B]],Table18[[#This Row],[M4B_h]])</f>
        <v>0</v>
      </c>
      <c r="T163" s="30"/>
      <c r="U163" s="30"/>
      <c r="V163" s="30"/>
      <c r="W163" s="30"/>
      <c r="X163" s="30"/>
      <c r="Y163" s="30"/>
      <c r="Z163" s="30"/>
    </row>
    <row r="164" spans="1:26">
      <c r="A164" s="9" t="str">
        <f ca="1">IF(Table18[[#This Row],[TT]]&lt;1,"",(COUNT(INDIRECT("a"&amp;ROW(Table2[[#Headers],[//]])&amp;":a"&amp;ROW()-1))+1))</f>
        <v/>
      </c>
      <c r="B164" s="9" t="s">
        <v>51</v>
      </c>
      <c r="C164" s="32">
        <v>0</v>
      </c>
      <c r="D164" s="32" t="s">
        <v>52</v>
      </c>
      <c r="E164" s="68">
        <f>IF(Table18[[#This Row],[M5B]]="",Table18[[#This Row],[M5B_h]],SUM(Table18[[#This Row],[M5B_h]],Table18[[#This Row],[M5B]]))</f>
        <v>0</v>
      </c>
      <c r="F164" s="34"/>
      <c r="G164" s="34" t="str">
        <f>IF(Table18[[#This Row],[M1A]]="","",Table18[[#This Row],[M1A]]-Table18[[#This Row],[AWAL]])</f>
        <v/>
      </c>
      <c r="H164" s="34"/>
      <c r="I164" s="32" t="str">
        <f>IF(Table18[[#This Row],[M2A]]="","",SUM(Table18[[#This Row],[M2A]]-Table18[[#This Row],[M2B_h]]))</f>
        <v/>
      </c>
      <c r="K164" s="32" t="str">
        <f>IF(Table18[[#This Row],[M3A]]="","",SUM(Table18[[#This Row],[M3A]]-Table18[[#This Row],[M3B_h]]))</f>
        <v/>
      </c>
      <c r="L164" s="9"/>
      <c r="M164" s="32" t="str">
        <f>IF(Table18[[#This Row],[M4A]]="","",SUM(Table18[[#This Row],[M4A]]-Table18[[#This Row],[M4B_h]]))</f>
        <v/>
      </c>
      <c r="O164" s="32" t="str">
        <f>IF(Table18[[#This Row],[M5A]]="","",SUM(Table18[[#This Row],[M5A]]-Table18[[#This Row],[M5B_h]]))</f>
        <v/>
      </c>
      <c r="P164" s="45">
        <f>SUM(Table18[[#This Row],[AWAL]],Table18[[#This Row],[M1B]])</f>
        <v>0</v>
      </c>
      <c r="Q164" s="45">
        <f>SUM(Table18[[#This Row],[M2B]],Table18[[#This Row],[M2B_h]])</f>
        <v>0</v>
      </c>
      <c r="R164" s="45">
        <f>SUM(Table18[[#This Row],[M3B]],Table18[[#This Row],[M3B_h]])</f>
        <v>0</v>
      </c>
      <c r="S164" s="45">
        <f>SUM(Table18[[#This Row],[M4B]],Table18[[#This Row],[M4B_h]])</f>
        <v>0</v>
      </c>
      <c r="T164" s="30"/>
      <c r="U164" s="30"/>
      <c r="V164" s="30"/>
      <c r="W164" s="30"/>
      <c r="X164" s="30"/>
      <c r="Y164" s="30"/>
      <c r="Z164" s="30"/>
    </row>
    <row r="165" spans="1:26">
      <c r="A165" s="30" t="str">
        <f ca="1">IF(Table18[[#This Row],[TT]]&lt;1,"",(COUNT(INDIRECT("a"&amp;ROW(Table2[[#Headers],[//]])&amp;":a"&amp;ROW()-1))+1))</f>
        <v/>
      </c>
      <c r="B165" s="9" t="s">
        <v>2520</v>
      </c>
      <c r="C165" s="32">
        <v>0</v>
      </c>
      <c r="D165" s="32" t="s">
        <v>2567</v>
      </c>
      <c r="E165" s="68">
        <f>IF(Table18[[#This Row],[M5B]]="",Table18[[#This Row],[M5B_h]],SUM(Table18[[#This Row],[M5B_h]],Table18[[#This Row],[M5B]]))</f>
        <v>0</v>
      </c>
      <c r="F165" s="35"/>
      <c r="G165" s="35" t="str">
        <f>IF(Table18[[#This Row],[M1A]]="","",Table18[[#This Row],[M1A]]-Table18[[#This Row],[AWAL]])</f>
        <v/>
      </c>
      <c r="H165" s="35"/>
      <c r="I165" s="32" t="str">
        <f>IF(Table18[[#This Row],[M2A]]="","",SUM(Table18[[#This Row],[M2A]]-Table18[[#This Row],[M2B_h]]))</f>
        <v/>
      </c>
      <c r="K165" s="33" t="str">
        <f>IF(Table18[[#This Row],[M3A]]="","",SUM(Table18[[#This Row],[M3A]]-Table18[[#This Row],[M3B_h]]))</f>
        <v/>
      </c>
      <c r="L165" s="32"/>
      <c r="M165" s="33" t="str">
        <f>IF(Table18[[#This Row],[M4A]]="","",SUM(Table18[[#This Row],[M4A]]-Table18[[#This Row],[M4B_h]]))</f>
        <v/>
      </c>
      <c r="N165" s="33"/>
      <c r="O165" s="33" t="str">
        <f>IF(Table18[[#This Row],[M5A]]="","",SUM(Table18[[#This Row],[M5A]]-Table18[[#This Row],[M5B_h]]))</f>
        <v/>
      </c>
      <c r="P165" s="45">
        <f>SUM(Table18[[#This Row],[AWAL]],Table18[[#This Row],[M1B]])</f>
        <v>0</v>
      </c>
      <c r="Q165" s="45">
        <f>SUM(Table18[[#This Row],[M2B]],Table18[[#This Row],[M2B_h]])</f>
        <v>0</v>
      </c>
      <c r="R165" s="45">
        <f>SUM(Table18[[#This Row],[M3B]],Table18[[#This Row],[M3B_h]])</f>
        <v>0</v>
      </c>
      <c r="S165" s="45">
        <f>SUM(Table18[[#This Row],[M4B]],Table18[[#This Row],[M4B_h]])</f>
        <v>0</v>
      </c>
      <c r="T165" s="30"/>
      <c r="U165" s="30"/>
      <c r="V165" s="30"/>
      <c r="W165" s="30"/>
      <c r="X165" s="30"/>
      <c r="Y165" s="30"/>
      <c r="Z165" s="30"/>
    </row>
    <row r="166" spans="1:26">
      <c r="A166" s="30" t="str">
        <f ca="1">IF(Table18[[#This Row],[TT]]&lt;1,"",(COUNT(INDIRECT("a"&amp;ROW(Table2[[#Headers],[//]])&amp;":a"&amp;ROW()-1))+1))</f>
        <v/>
      </c>
      <c r="B166" s="9" t="s">
        <v>2521</v>
      </c>
      <c r="C166" s="32">
        <v>0</v>
      </c>
      <c r="D166" s="32" t="s">
        <v>2567</v>
      </c>
      <c r="E166" s="68">
        <f>IF(Table18[[#This Row],[M5B]]="",Table18[[#This Row],[M5B_h]],SUM(Table18[[#This Row],[M5B_h]],Table18[[#This Row],[M5B]]))</f>
        <v>0</v>
      </c>
      <c r="F166" s="35"/>
      <c r="G166" s="35" t="str">
        <f>IF(Table18[[#This Row],[M1A]]="","",Table18[[#This Row],[M1A]]-Table18[[#This Row],[AWAL]])</f>
        <v/>
      </c>
      <c r="H166" s="35"/>
      <c r="I166" s="32" t="str">
        <f>IF(Table18[[#This Row],[M2A]]="","",SUM(Table18[[#This Row],[M2A]]-Table18[[#This Row],[M2B_h]]))</f>
        <v/>
      </c>
      <c r="K166" s="33" t="str">
        <f>IF(Table18[[#This Row],[M3A]]="","",SUM(Table18[[#This Row],[M3A]]-Table18[[#This Row],[M3B_h]]))</f>
        <v/>
      </c>
      <c r="L166" s="32"/>
      <c r="M166" s="33" t="str">
        <f>IF(Table18[[#This Row],[M4A]]="","",SUM(Table18[[#This Row],[M4A]]-Table18[[#This Row],[M4B_h]]))</f>
        <v/>
      </c>
      <c r="N166" s="33"/>
      <c r="O166" s="33" t="str">
        <f>IF(Table18[[#This Row],[M5A]]="","",SUM(Table18[[#This Row],[M5A]]-Table18[[#This Row],[M5B_h]]))</f>
        <v/>
      </c>
      <c r="P166" s="45">
        <f>SUM(Table18[[#This Row],[AWAL]],Table18[[#This Row],[M1B]])</f>
        <v>0</v>
      </c>
      <c r="Q166" s="45">
        <f>SUM(Table18[[#This Row],[M2B]],Table18[[#This Row],[M2B_h]])</f>
        <v>0</v>
      </c>
      <c r="R166" s="45">
        <f>SUM(Table18[[#This Row],[M3B]],Table18[[#This Row],[M3B_h]])</f>
        <v>0</v>
      </c>
      <c r="S166" s="45">
        <f>SUM(Table18[[#This Row],[M4B]],Table18[[#This Row],[M4B_h]])</f>
        <v>0</v>
      </c>
      <c r="T166" s="30"/>
      <c r="U166" s="30"/>
      <c r="V166" s="30"/>
      <c r="W166" s="30"/>
      <c r="X166" s="30"/>
      <c r="Y166" s="30"/>
      <c r="Z166" s="30"/>
    </row>
    <row r="167" spans="1:26">
      <c r="A167" s="30" t="str">
        <f ca="1">IF(Table18[[#This Row],[TT]]&lt;1,"",(COUNT(INDIRECT("a"&amp;ROW(Table2[[#Headers],[//]])&amp;":a"&amp;ROW()-1))+1))</f>
        <v/>
      </c>
      <c r="B167" s="9" t="s">
        <v>2522</v>
      </c>
      <c r="C167" s="32">
        <v>0</v>
      </c>
      <c r="D167" s="32" t="s">
        <v>2567</v>
      </c>
      <c r="E167" s="68">
        <f>IF(Table18[[#This Row],[M5B]]="",Table18[[#This Row],[M5B_h]],SUM(Table18[[#This Row],[M5B_h]],Table18[[#This Row],[M5B]]))</f>
        <v>0</v>
      </c>
      <c r="F167" s="35"/>
      <c r="G167" s="35" t="str">
        <f>IF(Table18[[#This Row],[M1A]]="","",Table18[[#This Row],[M1A]]-Table18[[#This Row],[AWAL]])</f>
        <v/>
      </c>
      <c r="H167" s="35"/>
      <c r="I167" s="32" t="str">
        <f>IF(Table18[[#This Row],[M2A]]="","",SUM(Table18[[#This Row],[M2A]]-Table18[[#This Row],[M2B_h]]))</f>
        <v/>
      </c>
      <c r="K167" s="33" t="str">
        <f>IF(Table18[[#This Row],[M3A]]="","",SUM(Table18[[#This Row],[M3A]]-Table18[[#This Row],[M3B_h]]))</f>
        <v/>
      </c>
      <c r="L167" s="32"/>
      <c r="M167" s="33" t="str">
        <f>IF(Table18[[#This Row],[M4A]]="","",SUM(Table18[[#This Row],[M4A]]-Table18[[#This Row],[M4B_h]]))</f>
        <v/>
      </c>
      <c r="N167" s="33"/>
      <c r="O167" s="33" t="str">
        <f>IF(Table18[[#This Row],[M5A]]="","",SUM(Table18[[#This Row],[M5A]]-Table18[[#This Row],[M5B_h]]))</f>
        <v/>
      </c>
      <c r="P167" s="45">
        <f>SUM(Table18[[#This Row],[AWAL]],Table18[[#This Row],[M1B]])</f>
        <v>0</v>
      </c>
      <c r="Q167" s="45">
        <f>SUM(Table18[[#This Row],[M2B]],Table18[[#This Row],[M2B_h]])</f>
        <v>0</v>
      </c>
      <c r="R167" s="45">
        <f>SUM(Table18[[#This Row],[M3B]],Table18[[#This Row],[M3B_h]])</f>
        <v>0</v>
      </c>
      <c r="S167" s="45">
        <f>SUM(Table18[[#This Row],[M4B]],Table18[[#This Row],[M4B_h]])</f>
        <v>0</v>
      </c>
      <c r="T167" s="30"/>
      <c r="U167" s="30"/>
      <c r="V167" s="30"/>
      <c r="W167" s="30"/>
      <c r="X167" s="30"/>
      <c r="Y167" s="30"/>
      <c r="Z167" s="30"/>
    </row>
    <row r="168" spans="1:26">
      <c r="A168" s="30" t="str">
        <f ca="1">IF(Table18[[#This Row],[TT]]&lt;1,"",(COUNT(INDIRECT("a"&amp;ROW(Table2[[#Headers],[//]])&amp;":a"&amp;ROW()-1))+1))</f>
        <v/>
      </c>
      <c r="B168" s="9" t="s">
        <v>2734</v>
      </c>
      <c r="C168" s="32">
        <v>0</v>
      </c>
      <c r="D168" s="32" t="s">
        <v>2567</v>
      </c>
      <c r="E168" s="68">
        <f>IF(Table18[[#This Row],[M5B]]="",Table18[[#This Row],[M5B_h]],SUM(Table18[[#This Row],[M5B_h]],Table18[[#This Row],[M5B]]))</f>
        <v>0</v>
      </c>
      <c r="F168" s="35"/>
      <c r="G168" s="35" t="str">
        <f>IF(Table18[[#This Row],[M1A]]="","",Table18[[#This Row],[M1A]]-Table18[[#This Row],[AWAL]])</f>
        <v/>
      </c>
      <c r="H168" s="35"/>
      <c r="I168" s="32" t="str">
        <f>IF(Table18[[#This Row],[M2A]]="","",SUM(Table18[[#This Row],[M2A]]-Table18[[#This Row],[M2B_h]]))</f>
        <v/>
      </c>
      <c r="K168" s="33" t="str">
        <f>IF(Table18[[#This Row],[M3A]]="","",SUM(Table18[[#This Row],[M3A]]-Table18[[#This Row],[M3B_h]]))</f>
        <v/>
      </c>
      <c r="L168" s="32"/>
      <c r="M168" s="33" t="str">
        <f>IF(Table18[[#This Row],[M4A]]="","",SUM(Table18[[#This Row],[M4A]]-Table18[[#This Row],[M4B_h]]))</f>
        <v/>
      </c>
      <c r="N168" s="33"/>
      <c r="O168" s="33" t="str">
        <f>IF(Table18[[#This Row],[M5A]]="","",SUM(Table18[[#This Row],[M5A]]-Table18[[#This Row],[M5B_h]]))</f>
        <v/>
      </c>
      <c r="P168" s="45">
        <f>SUM(Table18[[#This Row],[AWAL]],Table18[[#This Row],[M1B]])</f>
        <v>0</v>
      </c>
      <c r="Q168" s="45">
        <f>SUM(Table18[[#This Row],[M2B]],Table18[[#This Row],[M2B_h]])</f>
        <v>0</v>
      </c>
      <c r="R168" s="45">
        <f>SUM(Table18[[#This Row],[M3B]],Table18[[#This Row],[M3B_h]])</f>
        <v>0</v>
      </c>
      <c r="S168" s="45">
        <f>SUM(Table18[[#This Row],[M4B]],Table18[[#This Row],[M4B_h]])</f>
        <v>0</v>
      </c>
      <c r="T168" s="30"/>
      <c r="U168" s="30"/>
      <c r="V168" s="30"/>
      <c r="W168" s="30"/>
      <c r="X168" s="30"/>
      <c r="Y168" s="30"/>
      <c r="Z168" s="30"/>
    </row>
    <row r="169" spans="1:26">
      <c r="A169" s="30" t="str">
        <f ca="1">IF(Table18[[#This Row],[TT]]&lt;1,"",(COUNT(INDIRECT("a"&amp;ROW(Table2[[#Headers],[//]])&amp;":a"&amp;ROW()-1))+1))</f>
        <v/>
      </c>
      <c r="B169" s="9" t="s">
        <v>2455</v>
      </c>
      <c r="C169" s="32">
        <v>0</v>
      </c>
      <c r="D169" s="32" t="s">
        <v>2454</v>
      </c>
      <c r="E169" s="68">
        <f>IF(Table18[[#This Row],[M5B]]="",Table18[[#This Row],[M5B_h]],SUM(Table18[[#This Row],[M5B_h]],Table18[[#This Row],[M5B]]))</f>
        <v>0</v>
      </c>
      <c r="F169" s="34"/>
      <c r="G169" s="35" t="str">
        <f>IF(Table18[[#This Row],[M1A]]="","",Table18[[#This Row],[M1A]]-Table18[[#This Row],[AWAL]])</f>
        <v/>
      </c>
      <c r="H169" s="34"/>
      <c r="I169" s="32" t="str">
        <f>IF(Table18[[#This Row],[M2A]]="","",SUM(Table18[[#This Row],[M2A]]-Table18[[#This Row],[M2B_h]]))</f>
        <v/>
      </c>
      <c r="K169" s="33" t="str">
        <f>IF(Table18[[#This Row],[M3A]]="","",SUM(Table18[[#This Row],[M3A]]-Table18[[#This Row],[M3B_h]]))</f>
        <v/>
      </c>
      <c r="L169" s="9"/>
      <c r="M169" s="33" t="str">
        <f>IF(Table18[[#This Row],[M4A]]="","",SUM(Table18[[#This Row],[M4A]]-Table18[[#This Row],[M4B_h]]))</f>
        <v/>
      </c>
      <c r="N169" s="33"/>
      <c r="O169" s="33" t="str">
        <f>IF(Table18[[#This Row],[M5A]]="","",SUM(Table18[[#This Row],[M5A]]-Table18[[#This Row],[M5B_h]]))</f>
        <v/>
      </c>
      <c r="P169" s="45">
        <f>SUM(Table18[[#This Row],[AWAL]],Table18[[#This Row],[M1B]])</f>
        <v>0</v>
      </c>
      <c r="Q169" s="45">
        <f>SUM(Table18[[#This Row],[M2B]],Table18[[#This Row],[M2B_h]])</f>
        <v>0</v>
      </c>
      <c r="R169" s="45">
        <f>SUM(Table18[[#This Row],[M3B]],Table18[[#This Row],[M3B_h]])</f>
        <v>0</v>
      </c>
      <c r="S169" s="45">
        <f>SUM(Table18[[#This Row],[M4B]],Table18[[#This Row],[M4B_h]])</f>
        <v>0</v>
      </c>
      <c r="T169" s="30"/>
      <c r="U169" s="30"/>
      <c r="V169" s="30"/>
      <c r="W169" s="30"/>
      <c r="X169" s="30"/>
      <c r="Y169" s="30"/>
      <c r="Z169" s="30"/>
    </row>
    <row r="170" spans="1:26">
      <c r="A170" s="9" t="str">
        <f ca="1">IF(Table18[[#This Row],[TT]]&lt;1,"",(COUNT(INDIRECT("a"&amp;ROW(Table2[[#Headers],[//]])&amp;":a"&amp;ROW()-1))+1))</f>
        <v/>
      </c>
      <c r="B170" s="9" t="s">
        <v>2453</v>
      </c>
      <c r="C170" s="32">
        <v>0</v>
      </c>
      <c r="D170" s="32" t="s">
        <v>2454</v>
      </c>
      <c r="E170" s="68">
        <f>IF(Table18[[#This Row],[M5B]]="",Table18[[#This Row],[M5B_h]],SUM(Table18[[#This Row],[M5B_h]],Table18[[#This Row],[M5B]]))</f>
        <v>0</v>
      </c>
      <c r="F170" s="34"/>
      <c r="G170" s="34" t="str">
        <f>IF(Table18[[#This Row],[M1A]]="","",Table18[[#This Row],[M1A]]-Table18[[#This Row],[AWAL]])</f>
        <v/>
      </c>
      <c r="H170" s="34"/>
      <c r="I170" s="32" t="str">
        <f>IF(Table18[[#This Row],[M2A]]="","",SUM(Table18[[#This Row],[M2A]]-Table18[[#This Row],[M2B_h]]))</f>
        <v/>
      </c>
      <c r="K170" s="32" t="str">
        <f>IF(Table18[[#This Row],[M3A]]="","",SUM(Table18[[#This Row],[M3A]]-Table18[[#This Row],[M3B_h]]))</f>
        <v/>
      </c>
      <c r="L170" s="9"/>
      <c r="M170" s="32" t="str">
        <f>IF(Table18[[#This Row],[M4A]]="","",SUM(Table18[[#This Row],[M4A]]-Table18[[#This Row],[M4B_h]]))</f>
        <v/>
      </c>
      <c r="O170" s="32" t="str">
        <f>IF(Table18[[#This Row],[M5A]]="","",SUM(Table18[[#This Row],[M5A]]-Table18[[#This Row],[M5B_h]]))</f>
        <v/>
      </c>
      <c r="P170" s="45">
        <f>SUM(Table18[[#This Row],[AWAL]],Table18[[#This Row],[M1B]])</f>
        <v>0</v>
      </c>
      <c r="Q170" s="45">
        <f>SUM(Table18[[#This Row],[M2B]],Table18[[#This Row],[M2B_h]])</f>
        <v>0</v>
      </c>
      <c r="R170" s="45">
        <f>SUM(Table18[[#This Row],[M3B]],Table18[[#This Row],[M3B_h]])</f>
        <v>0</v>
      </c>
      <c r="S170" s="45">
        <f>SUM(Table18[[#This Row],[M4B]],Table18[[#This Row],[M4B_h]])</f>
        <v>0</v>
      </c>
      <c r="T170" s="30"/>
      <c r="U170" s="30"/>
      <c r="V170" s="30"/>
      <c r="W170" s="30"/>
      <c r="X170" s="30"/>
      <c r="Y170" s="30"/>
      <c r="Z170" s="30"/>
    </row>
    <row r="171" spans="1:26">
      <c r="A171" s="9" t="str">
        <f ca="1">IF(Table18[[#This Row],[TT]]&lt;1,"",(COUNT(INDIRECT("a"&amp;ROW(Table2[[#Headers],[//]])&amp;":a"&amp;ROW()-1))+1))</f>
        <v/>
      </c>
      <c r="B171" s="9" t="s">
        <v>2735</v>
      </c>
      <c r="C171" s="32">
        <v>0</v>
      </c>
      <c r="D171" s="32" t="s">
        <v>2567</v>
      </c>
      <c r="E171" s="68">
        <f>IF(Table18[[#This Row],[M5B]]="",Table18[[#This Row],[M5B_h]],SUM(Table18[[#This Row],[M5B_h]],Table18[[#This Row],[M5B]]))</f>
        <v>0</v>
      </c>
      <c r="F171" s="34"/>
      <c r="G171" s="34" t="str">
        <f>IF(Table18[[#This Row],[M1A]]="","",Table18[[#This Row],[M1A]]-Table18[[#This Row],[AWAL]])</f>
        <v/>
      </c>
      <c r="H171" s="34"/>
      <c r="I171" s="32" t="str">
        <f>IF(Table18[[#This Row],[M2A]]="","",SUM(Table18[[#This Row],[M2A]]-Table18[[#This Row],[M2B_h]]))</f>
        <v/>
      </c>
      <c r="K171" s="32" t="str">
        <f>IF(Table18[[#This Row],[M3A]]="","",SUM(Table18[[#This Row],[M3A]]-Table18[[#This Row],[M3B_h]]))</f>
        <v/>
      </c>
      <c r="L171" s="9"/>
      <c r="M171" s="32" t="str">
        <f>IF(Table18[[#This Row],[M4A]]="","",SUM(Table18[[#This Row],[M4A]]-Table18[[#This Row],[M4B_h]]))</f>
        <v/>
      </c>
      <c r="O171" s="32" t="str">
        <f>IF(Table18[[#This Row],[M5A]]="","",SUM(Table18[[#This Row],[M5A]]-Table18[[#This Row],[M5B_h]]))</f>
        <v/>
      </c>
      <c r="P171" s="45">
        <f>SUM(Table18[[#This Row],[AWAL]],Table18[[#This Row],[M1B]])</f>
        <v>0</v>
      </c>
      <c r="Q171" s="45">
        <f>SUM(Table18[[#This Row],[M2B]],Table18[[#This Row],[M2B_h]])</f>
        <v>0</v>
      </c>
      <c r="R171" s="45">
        <f>SUM(Table18[[#This Row],[M3B]],Table18[[#This Row],[M3B_h]])</f>
        <v>0</v>
      </c>
      <c r="S171" s="45">
        <f>SUM(Table18[[#This Row],[M4B]],Table18[[#This Row],[M4B_h]])</f>
        <v>0</v>
      </c>
      <c r="T171" s="30"/>
      <c r="U171" s="30"/>
      <c r="V171" s="30"/>
      <c r="W171" s="30"/>
      <c r="X171" s="30"/>
      <c r="Y171" s="30"/>
      <c r="Z171" s="30"/>
    </row>
    <row r="172" spans="1:26">
      <c r="A172" s="9" t="str">
        <f ca="1">IF(Table18[[#This Row],[TT]]&lt;1,"",(COUNT(INDIRECT("a"&amp;ROW(Table2[[#Headers],[//]])&amp;":a"&amp;ROW()-1))+1))</f>
        <v/>
      </c>
      <c r="B172" s="9" t="s">
        <v>2456</v>
      </c>
      <c r="C172" s="32">
        <v>0</v>
      </c>
      <c r="D172" s="32" t="s">
        <v>2454</v>
      </c>
      <c r="E172" s="68">
        <f>IF(Table18[[#This Row],[M5B]]="",Table18[[#This Row],[M5B_h]],SUM(Table18[[#This Row],[M5B_h]],Table18[[#This Row],[M5B]]))</f>
        <v>0</v>
      </c>
      <c r="F172" s="34"/>
      <c r="G172" s="34" t="str">
        <f>IF(Table18[[#This Row],[M1A]]="","",Table18[[#This Row],[M1A]]-Table18[[#This Row],[AWAL]])</f>
        <v/>
      </c>
      <c r="H172" s="34"/>
      <c r="I172" s="32" t="str">
        <f>IF(Table18[[#This Row],[M2A]]="","",SUM(Table18[[#This Row],[M2A]]-Table18[[#This Row],[M2B_h]]))</f>
        <v/>
      </c>
      <c r="K172" s="32" t="str">
        <f>IF(Table18[[#This Row],[M3A]]="","",SUM(Table18[[#This Row],[M3A]]-Table18[[#This Row],[M3B_h]]))</f>
        <v/>
      </c>
      <c r="L172" s="9"/>
      <c r="M172" s="32" t="str">
        <f>IF(Table18[[#This Row],[M4A]]="","",SUM(Table18[[#This Row],[M4A]]-Table18[[#This Row],[M4B_h]]))</f>
        <v/>
      </c>
      <c r="O172" s="32" t="str">
        <f>IF(Table18[[#This Row],[M5A]]="","",SUM(Table18[[#This Row],[M5A]]-Table18[[#This Row],[M5B_h]]))</f>
        <v/>
      </c>
      <c r="P172" s="45">
        <f>SUM(Table18[[#This Row],[AWAL]],Table18[[#This Row],[M1B]])</f>
        <v>0</v>
      </c>
      <c r="Q172" s="45">
        <f>SUM(Table18[[#This Row],[M2B]],Table18[[#This Row],[M2B_h]])</f>
        <v>0</v>
      </c>
      <c r="R172" s="45">
        <f>SUM(Table18[[#This Row],[M3B]],Table18[[#This Row],[M3B_h]])</f>
        <v>0</v>
      </c>
      <c r="S172" s="45">
        <f>SUM(Table18[[#This Row],[M4B]],Table18[[#This Row],[M4B_h]])</f>
        <v>0</v>
      </c>
      <c r="T172" s="30"/>
      <c r="U172" s="30"/>
      <c r="V172" s="30"/>
      <c r="W172" s="30"/>
      <c r="X172" s="30"/>
      <c r="Y172" s="30"/>
      <c r="Z172" s="30"/>
    </row>
    <row r="173" spans="1:26">
      <c r="A173" s="30" t="str">
        <f ca="1">IF(Table18[[#This Row],[TT]]&lt;1,"",(COUNT(INDIRECT("a"&amp;ROW(Table2[[#Headers],[//]])&amp;":a"&amp;ROW()-1))+1))</f>
        <v/>
      </c>
      <c r="B173" s="9" t="s">
        <v>2463</v>
      </c>
      <c r="C173" s="32">
        <v>0</v>
      </c>
      <c r="D173" s="32" t="s">
        <v>2454</v>
      </c>
      <c r="E173" s="68">
        <f>IF(Table18[[#This Row],[M5B]]="",Table18[[#This Row],[M5B_h]],SUM(Table18[[#This Row],[M5B_h]],Table18[[#This Row],[M5B]]))</f>
        <v>0</v>
      </c>
      <c r="F173" s="34"/>
      <c r="G173" s="35" t="str">
        <f>IF(Table18[[#This Row],[M1A]]="","",Table18[[#This Row],[M1A]]-Table18[[#This Row],[AWAL]])</f>
        <v/>
      </c>
      <c r="H173" s="34"/>
      <c r="I173" s="32" t="str">
        <f>IF(Table18[[#This Row],[M2A]]="","",SUM(Table18[[#This Row],[M2A]]-Table18[[#This Row],[M2B_h]]))</f>
        <v/>
      </c>
      <c r="K173" s="33" t="str">
        <f>IF(Table18[[#This Row],[M3A]]="","",SUM(Table18[[#This Row],[M3A]]-Table18[[#This Row],[M3B_h]]))</f>
        <v/>
      </c>
      <c r="L173" s="9"/>
      <c r="M173" s="33" t="str">
        <f>IF(Table18[[#This Row],[M4A]]="","",SUM(Table18[[#This Row],[M4A]]-Table18[[#This Row],[M4B_h]]))</f>
        <v/>
      </c>
      <c r="N173" s="33"/>
      <c r="O173" s="33" t="str">
        <f>IF(Table18[[#This Row],[M5A]]="","",SUM(Table18[[#This Row],[M5A]]-Table18[[#This Row],[M5B_h]]))</f>
        <v/>
      </c>
      <c r="P173" s="45">
        <f>SUM(Table18[[#This Row],[AWAL]],Table18[[#This Row],[M1B]])</f>
        <v>0</v>
      </c>
      <c r="Q173" s="45">
        <f>SUM(Table18[[#This Row],[M2B]],Table18[[#This Row],[M2B_h]])</f>
        <v>0</v>
      </c>
      <c r="R173" s="45">
        <f>SUM(Table18[[#This Row],[M3B]],Table18[[#This Row],[M3B_h]])</f>
        <v>0</v>
      </c>
      <c r="S173" s="45">
        <f>SUM(Table18[[#This Row],[M4B]],Table18[[#This Row],[M4B_h]])</f>
        <v>0</v>
      </c>
      <c r="T173" s="30"/>
      <c r="U173" s="30"/>
      <c r="V173" s="30"/>
      <c r="W173" s="30"/>
      <c r="X173" s="30"/>
      <c r="Y173" s="30"/>
      <c r="Z173" s="30"/>
    </row>
    <row r="174" spans="1:26">
      <c r="A174" s="30" t="str">
        <f ca="1">IF(Table18[[#This Row],[TT]]&lt;1,"",(COUNT(INDIRECT("a"&amp;ROW(Table2[[#Headers],[//]])&amp;":a"&amp;ROW()-1))+1))</f>
        <v/>
      </c>
      <c r="B174" s="9" t="s">
        <v>2916</v>
      </c>
      <c r="C174" s="32">
        <v>0</v>
      </c>
      <c r="D174" s="32">
        <v>144</v>
      </c>
      <c r="E174" s="68">
        <f>IF(Table18[[#This Row],[M5B]]="",Table18[[#This Row],[M5B_h]],SUM(Table18[[#This Row],[M5B_h]],Table18[[#This Row],[M5B]]))</f>
        <v>0</v>
      </c>
      <c r="F174" s="35"/>
      <c r="G174" s="35" t="str">
        <f>IF(Table18[[#This Row],[M1A]]="","",Table18[[#This Row],[M1A]]-Table18[[#This Row],[AWAL]])</f>
        <v/>
      </c>
      <c r="H174" s="35"/>
      <c r="I174" s="33" t="str">
        <f>IF(Table18[[#This Row],[M2A]]="","",SUM(Table18[[#This Row],[M2A]]-Table18[[#This Row],[M2B_h]]))</f>
        <v/>
      </c>
      <c r="K174" s="33" t="str">
        <f>IF(Table18[[#This Row],[M3A]]="","",SUM(Table18[[#This Row],[M3A]]-Table18[[#This Row],[M3B_h]]))</f>
        <v/>
      </c>
      <c r="L174" s="32"/>
      <c r="M174" s="33" t="str">
        <f>IF(Table18[[#This Row],[M4A]]="","",SUM(Table18[[#This Row],[M4A]]-Table18[[#This Row],[M4B_h]]))</f>
        <v/>
      </c>
      <c r="N174" s="33"/>
      <c r="O174" s="33" t="str">
        <f>IF(Table18[[#This Row],[M5A]]="","",SUM(Table18[[#This Row],[M5A]]-Table18[[#This Row],[M5B_h]]))</f>
        <v/>
      </c>
      <c r="P174" s="45">
        <f>SUM(Table18[[#This Row],[AWAL]],Table18[[#This Row],[M1B]])</f>
        <v>0</v>
      </c>
      <c r="Q174" s="45">
        <f>SUM(Table18[[#This Row],[M2B]],Table18[[#This Row],[M2B_h]])</f>
        <v>0</v>
      </c>
      <c r="R174" s="45">
        <f>SUM(Table18[[#This Row],[M3B]],Table18[[#This Row],[M3B_h]])</f>
        <v>0</v>
      </c>
      <c r="S174" s="45">
        <f>SUM(Table18[[#This Row],[M4B]],Table18[[#This Row],[M4B_h]])</f>
        <v>0</v>
      </c>
      <c r="T174" s="30"/>
      <c r="U174" s="30"/>
      <c r="V174" s="30"/>
      <c r="W174" s="30"/>
      <c r="X174" s="30"/>
      <c r="Y174" s="30"/>
      <c r="Z174" s="30"/>
    </row>
    <row r="175" spans="1:26">
      <c r="A175" s="30" t="str">
        <f ca="1">IF(Table18[[#This Row],[TT]]&lt;1,"",(COUNT(INDIRECT("a"&amp;ROW(Table2[[#Headers],[//]])&amp;":a"&amp;ROW()-1))+1))</f>
        <v/>
      </c>
      <c r="B175" s="9" t="s">
        <v>4336</v>
      </c>
      <c r="C175" s="32">
        <v>0</v>
      </c>
      <c r="D175" s="32" t="s">
        <v>2480</v>
      </c>
      <c r="E175" s="68">
        <f>IF(Table18[[#This Row],[M5B]]="",Table18[[#This Row],[M5B_h]],SUM(Table18[[#This Row],[M5B_h]],Table18[[#This Row],[M5B]]))</f>
        <v>0</v>
      </c>
      <c r="F175" s="35"/>
      <c r="G175" s="35" t="str">
        <f>IF(Table18[[#This Row],[M1A]]="","",Table18[[#This Row],[M1A]]-Table18[[#This Row],[AWAL]])</f>
        <v/>
      </c>
      <c r="H175" s="35"/>
      <c r="I175" s="33" t="str">
        <f>IF(Table18[[#This Row],[M2A]]="","",SUM(Table18[[#This Row],[M2A]]-Table18[[#This Row],[M2B_h]]))</f>
        <v/>
      </c>
      <c r="K175" s="33" t="str">
        <f>IF(Table18[[#This Row],[M3A]]="","",SUM(Table18[[#This Row],[M3A]]-Table18[[#This Row],[M3B_h]]))</f>
        <v/>
      </c>
      <c r="L175" s="32"/>
      <c r="M175" s="33" t="str">
        <f>IF(Table18[[#This Row],[M4A]]="","",SUM(Table18[[#This Row],[M4A]]-Table18[[#This Row],[M4B_h]]))</f>
        <v/>
      </c>
      <c r="N175" s="33"/>
      <c r="O175" s="33" t="str">
        <f>IF(Table18[[#This Row],[M5A]]="","",SUM(Table18[[#This Row],[M5A]]-Table18[[#This Row],[M5B_h]]))</f>
        <v/>
      </c>
      <c r="P175" s="45">
        <f>SUM(Table18[[#This Row],[AWAL]],Table18[[#This Row],[M1B]])</f>
        <v>0</v>
      </c>
      <c r="Q175" s="45">
        <f>SUM(Table18[[#This Row],[M2B]],Table18[[#This Row],[M2B_h]])</f>
        <v>0</v>
      </c>
      <c r="R175" s="45">
        <f>SUM(Table18[[#This Row],[M3B]],Table18[[#This Row],[M3B_h]])</f>
        <v>0</v>
      </c>
      <c r="S175" s="45">
        <f>SUM(Table18[[#This Row],[M4B]],Table18[[#This Row],[M4B_h]])</f>
        <v>0</v>
      </c>
      <c r="T175" s="30"/>
      <c r="U175" s="30"/>
      <c r="V175" s="30"/>
      <c r="W175" s="30"/>
      <c r="X175" s="30"/>
      <c r="Y175" s="30"/>
      <c r="Z175" s="30"/>
    </row>
    <row r="176" spans="1:26">
      <c r="A176" s="30" t="str">
        <f ca="1">IF(Table18[[#This Row],[TT]]&lt;1,"",(COUNT(INDIRECT("a"&amp;ROW(Table2[[#Headers],[//]])&amp;":a"&amp;ROW()-1))+1))</f>
        <v/>
      </c>
      <c r="B176" s="9" t="s">
        <v>4335</v>
      </c>
      <c r="C176" s="32">
        <v>0</v>
      </c>
      <c r="D176" s="32" t="s">
        <v>2480</v>
      </c>
      <c r="E176" s="68">
        <f>IF(Table18[[#This Row],[M5B]]="",Table18[[#This Row],[M5B_h]],SUM(Table18[[#This Row],[M5B_h]],Table18[[#This Row],[M5B]]))</f>
        <v>0</v>
      </c>
      <c r="F176" s="35"/>
      <c r="G176" s="35" t="str">
        <f>IF(Table18[[#This Row],[M1A]]="","",Table18[[#This Row],[M1A]]-Table18[[#This Row],[AWAL]])</f>
        <v/>
      </c>
      <c r="H176" s="35"/>
      <c r="I176" s="33" t="str">
        <f>IF(Table18[[#This Row],[M2A]]="","",SUM(Table18[[#This Row],[M2A]]-Table18[[#This Row],[M2B_h]]))</f>
        <v/>
      </c>
      <c r="K176" s="33" t="str">
        <f>IF(Table18[[#This Row],[M3A]]="","",SUM(Table18[[#This Row],[M3A]]-Table18[[#This Row],[M3B_h]]))</f>
        <v/>
      </c>
      <c r="L176" s="32"/>
      <c r="M176" s="33" t="str">
        <f>IF(Table18[[#This Row],[M4A]]="","",SUM(Table18[[#This Row],[M4A]]-Table18[[#This Row],[M4B_h]]))</f>
        <v/>
      </c>
      <c r="N176" s="33"/>
      <c r="O176" s="33" t="str">
        <f>IF(Table18[[#This Row],[M5A]]="","",SUM(Table18[[#This Row],[M5A]]-Table18[[#This Row],[M5B_h]]))</f>
        <v/>
      </c>
      <c r="P176" s="45">
        <f>SUM(Table18[[#This Row],[AWAL]],Table18[[#This Row],[M1B]])</f>
        <v>0</v>
      </c>
      <c r="Q176" s="45">
        <f>SUM(Table18[[#This Row],[M2B]],Table18[[#This Row],[M2B_h]])</f>
        <v>0</v>
      </c>
      <c r="R176" s="45">
        <f>SUM(Table18[[#This Row],[M3B]],Table18[[#This Row],[M3B_h]])</f>
        <v>0</v>
      </c>
      <c r="S176" s="45">
        <f>SUM(Table18[[#This Row],[M4B]],Table18[[#This Row],[M4B_h]])</f>
        <v>0</v>
      </c>
      <c r="T176" s="30"/>
      <c r="U176" s="30"/>
      <c r="V176" s="30"/>
      <c r="W176" s="30"/>
      <c r="X176" s="30"/>
      <c r="Y176" s="30"/>
      <c r="Z176" s="30"/>
    </row>
    <row r="177" spans="1:26">
      <c r="A177" s="30" t="str">
        <f ca="1">IF(Table18[[#This Row],[TT]]&lt;1,"",(COUNT(INDIRECT("a"&amp;ROW(Table2[[#Headers],[//]])&amp;":a"&amp;ROW()-1))+1))</f>
        <v/>
      </c>
      <c r="B177" s="9" t="s">
        <v>53</v>
      </c>
      <c r="C177" s="32">
        <v>0</v>
      </c>
      <c r="D177" s="32" t="s">
        <v>88</v>
      </c>
      <c r="E177" s="68">
        <f>IF(Table18[[#This Row],[M5B]]="",Table18[[#This Row],[M5B_h]],SUM(Table18[[#This Row],[M5B_h]],Table18[[#This Row],[M5B]]))</f>
        <v>0</v>
      </c>
      <c r="F177" s="34"/>
      <c r="G177" s="35" t="str">
        <f>IF(Table18[[#This Row],[M1A]]="","",Table18[[#This Row],[M1A]]-Table18[[#This Row],[AWAL]])</f>
        <v/>
      </c>
      <c r="H177" s="34"/>
      <c r="I177" s="32" t="str">
        <f>IF(Table18[[#This Row],[M2A]]="","",SUM(Table18[[#This Row],[M2A]]-Table18[[#This Row],[M2B_h]]))</f>
        <v/>
      </c>
      <c r="K177" s="33" t="str">
        <f>IF(Table18[[#This Row],[M3A]]="","",SUM(Table18[[#This Row],[M3A]]-Table18[[#This Row],[M3B_h]]))</f>
        <v/>
      </c>
      <c r="L177" s="9"/>
      <c r="M177" s="33" t="str">
        <f>IF(Table18[[#This Row],[M4A]]="","",SUM(Table18[[#This Row],[M4A]]-Table18[[#This Row],[M4B_h]]))</f>
        <v/>
      </c>
      <c r="N177" s="33"/>
      <c r="O177" s="33" t="str">
        <f>IF(Table18[[#This Row],[M5A]]="","",SUM(Table18[[#This Row],[M5A]]-Table18[[#This Row],[M5B_h]]))</f>
        <v/>
      </c>
      <c r="P177" s="45">
        <f>SUM(Table18[[#This Row],[AWAL]],Table18[[#This Row],[M1B]])</f>
        <v>0</v>
      </c>
      <c r="Q177" s="45">
        <f>SUM(Table18[[#This Row],[M2B]],Table18[[#This Row],[M2B_h]])</f>
        <v>0</v>
      </c>
      <c r="R177" s="45">
        <f>SUM(Table18[[#This Row],[M3B]],Table18[[#This Row],[M3B_h]])</f>
        <v>0</v>
      </c>
      <c r="S177" s="45">
        <f>SUM(Table18[[#This Row],[M4B]],Table18[[#This Row],[M4B_h]])</f>
        <v>0</v>
      </c>
      <c r="T177" s="30"/>
      <c r="U177" s="30"/>
      <c r="V177" s="30"/>
      <c r="W177" s="30"/>
      <c r="X177" s="30"/>
      <c r="Y177" s="30"/>
      <c r="Z177" s="30"/>
    </row>
    <row r="178" spans="1:26">
      <c r="A178" s="30" t="str">
        <f ca="1">IF(Table18[[#This Row],[TT]]&lt;1,"",(COUNT(INDIRECT("a"&amp;ROW(Table2[[#Headers],[//]])&amp;":a"&amp;ROW()-1))+1))</f>
        <v/>
      </c>
      <c r="B178" s="9" t="s">
        <v>3007</v>
      </c>
      <c r="C178" s="32">
        <v>0</v>
      </c>
      <c r="D178" s="32" t="s">
        <v>2465</v>
      </c>
      <c r="E178" s="68">
        <f>IF(Table18[[#This Row],[M5B]]="",Table18[[#This Row],[M5B_h]],SUM(Table18[[#This Row],[M5B_h]],Table18[[#This Row],[M5B]]))</f>
        <v>0</v>
      </c>
      <c r="F178" s="35"/>
      <c r="G178" s="35" t="str">
        <f>IF(Table18[[#This Row],[M1A]]="","",Table18[[#This Row],[M1A]]-Table18[[#This Row],[AWAL]])</f>
        <v/>
      </c>
      <c r="H178" s="35"/>
      <c r="I178" s="33" t="str">
        <f>IF(Table18[[#This Row],[M2A]]="","",SUM(Table18[[#This Row],[M2A]]-Table18[[#This Row],[M2B_h]]))</f>
        <v/>
      </c>
      <c r="K178" s="33" t="str">
        <f>IF(Table18[[#This Row],[M3A]]="","",SUM(Table18[[#This Row],[M3A]]-Table18[[#This Row],[M3B_h]]))</f>
        <v/>
      </c>
      <c r="L178" s="32"/>
      <c r="M178" s="33" t="str">
        <f>IF(Table18[[#This Row],[M4A]]="","",SUM(Table18[[#This Row],[M4A]]-Table18[[#This Row],[M4B_h]]))</f>
        <v/>
      </c>
      <c r="N178" s="33"/>
      <c r="O178" s="33" t="str">
        <f>IF(Table18[[#This Row],[M5A]]="","",SUM(Table18[[#This Row],[M5A]]-Table18[[#This Row],[M5B_h]]))</f>
        <v/>
      </c>
      <c r="P178" s="45">
        <f>SUM(Table18[[#This Row],[AWAL]],Table18[[#This Row],[M1B]])</f>
        <v>0</v>
      </c>
      <c r="Q178" s="45">
        <f>SUM(Table18[[#This Row],[M2B]],Table18[[#This Row],[M2B_h]])</f>
        <v>0</v>
      </c>
      <c r="R178" s="45">
        <f>SUM(Table18[[#This Row],[M3B]],Table18[[#This Row],[M3B_h]])</f>
        <v>0</v>
      </c>
      <c r="S178" s="45">
        <f>SUM(Table18[[#This Row],[M4B]],Table18[[#This Row],[M4B_h]])</f>
        <v>0</v>
      </c>
      <c r="T178" s="30"/>
      <c r="U178" s="30"/>
      <c r="V178" s="30"/>
      <c r="W178" s="30"/>
      <c r="X178" s="30"/>
      <c r="Y178" s="30"/>
      <c r="Z178" s="30"/>
    </row>
    <row r="179" spans="1:26">
      <c r="A179" s="30" t="str">
        <f ca="1">IF(Table18[[#This Row],[TT]]&lt;1,"",(COUNT(INDIRECT("a"&amp;ROW(Table2[[#Headers],[//]])&amp;":a"&amp;ROW()-1))+1))</f>
        <v/>
      </c>
      <c r="B179" s="9" t="s">
        <v>4270</v>
      </c>
      <c r="C179" s="32">
        <v>0</v>
      </c>
      <c r="D179" s="32" t="s">
        <v>2452</v>
      </c>
      <c r="E179" s="68">
        <f>IF(Table18[[#This Row],[M5B]]="",Table18[[#This Row],[M5B_h]],SUM(Table18[[#This Row],[M5B_h]],Table18[[#This Row],[M5B]]))</f>
        <v>0</v>
      </c>
      <c r="F179" s="35"/>
      <c r="G179" s="35" t="str">
        <f>IF(Table18[[#This Row],[M1A]]="","",Table18[[#This Row],[M1A]]-Table18[[#This Row],[AWAL]])</f>
        <v/>
      </c>
      <c r="H179" s="35"/>
      <c r="I179" s="33" t="str">
        <f>IF(Table18[[#This Row],[M2A]]="","",SUM(Table18[[#This Row],[M2A]]-Table18[[#This Row],[M2B_h]]))</f>
        <v/>
      </c>
      <c r="K179" s="33" t="str">
        <f>IF(Table18[[#This Row],[M3A]]="","",SUM(Table18[[#This Row],[M3A]]-Table18[[#This Row],[M3B_h]]))</f>
        <v/>
      </c>
      <c r="L179" s="32"/>
      <c r="M179" s="33" t="str">
        <f>IF(Table18[[#This Row],[M4A]]="","",SUM(Table18[[#This Row],[M4A]]-Table18[[#This Row],[M4B_h]]))</f>
        <v/>
      </c>
      <c r="N179" s="33"/>
      <c r="O179" s="33" t="str">
        <f>IF(Table18[[#This Row],[M5A]]="","",SUM(Table18[[#This Row],[M5A]]-Table18[[#This Row],[M5B_h]]))</f>
        <v/>
      </c>
      <c r="P179" s="45">
        <f>SUM(Table18[[#This Row],[AWAL]],Table18[[#This Row],[M1B]])</f>
        <v>0</v>
      </c>
      <c r="Q179" s="45">
        <f>SUM(Table18[[#This Row],[M2B]],Table18[[#This Row],[M2B_h]])</f>
        <v>0</v>
      </c>
      <c r="R179" s="45">
        <f>SUM(Table18[[#This Row],[M3B]],Table18[[#This Row],[M3B_h]])</f>
        <v>0</v>
      </c>
      <c r="S179" s="45">
        <f>SUM(Table18[[#This Row],[M4B]],Table18[[#This Row],[M4B_h]])</f>
        <v>0</v>
      </c>
      <c r="T179" s="30"/>
      <c r="U179" s="30"/>
      <c r="V179" s="30"/>
      <c r="W179" s="30"/>
      <c r="X179" s="30"/>
      <c r="Y179" s="30"/>
      <c r="Z179" s="30"/>
    </row>
    <row r="180" spans="1:26">
      <c r="A180" s="9" t="str">
        <f ca="1">IF(Table18[[#This Row],[TT]]&lt;1,"",(COUNT(INDIRECT("a"&amp;ROW(Table2[[#Headers],[//]])&amp;":a"&amp;ROW()-1))+1))</f>
        <v/>
      </c>
      <c r="B180" s="9" t="s">
        <v>2464</v>
      </c>
      <c r="C180" s="32">
        <v>0</v>
      </c>
      <c r="D180" s="32" t="s">
        <v>2465</v>
      </c>
      <c r="E180" s="68">
        <f>IF(Table18[[#This Row],[M5B]]="",Table18[[#This Row],[M5B_h]],SUM(Table18[[#This Row],[M5B_h]],Table18[[#This Row],[M5B]]))</f>
        <v>0</v>
      </c>
      <c r="F180" s="34"/>
      <c r="G180" s="34" t="str">
        <f>IF(Table18[[#This Row],[M1A]]="","",Table18[[#This Row],[M1A]]-Table18[[#This Row],[AWAL]])</f>
        <v/>
      </c>
      <c r="H180" s="34"/>
      <c r="I180" s="32" t="str">
        <f>IF(Table18[[#This Row],[M2A]]="","",SUM(Table18[[#This Row],[M2A]]-Table18[[#This Row],[M2B_h]]))</f>
        <v/>
      </c>
      <c r="K180" s="32" t="str">
        <f>IF(Table18[[#This Row],[M3A]]="","",SUM(Table18[[#This Row],[M3A]]-Table18[[#This Row],[M3B_h]]))</f>
        <v/>
      </c>
      <c r="L180" s="9"/>
      <c r="M180" s="32" t="str">
        <f>IF(Table18[[#This Row],[M4A]]="","",SUM(Table18[[#This Row],[M4A]]-Table18[[#This Row],[M4B_h]]))</f>
        <v/>
      </c>
      <c r="O180" s="32" t="str">
        <f>IF(Table18[[#This Row],[M5A]]="","",SUM(Table18[[#This Row],[M5A]]-Table18[[#This Row],[M5B_h]]))</f>
        <v/>
      </c>
      <c r="P180" s="45">
        <f>SUM(Table18[[#This Row],[AWAL]],Table18[[#This Row],[M1B]])</f>
        <v>0</v>
      </c>
      <c r="Q180" s="45">
        <f>SUM(Table18[[#This Row],[M2B]],Table18[[#This Row],[M2B_h]])</f>
        <v>0</v>
      </c>
      <c r="R180" s="45">
        <f>SUM(Table18[[#This Row],[M3B]],Table18[[#This Row],[M3B_h]])</f>
        <v>0</v>
      </c>
      <c r="S180" s="45">
        <f>SUM(Table18[[#This Row],[M4B]],Table18[[#This Row],[M4B_h]])</f>
        <v>0</v>
      </c>
      <c r="T180" s="30"/>
      <c r="U180" s="30"/>
      <c r="V180" s="30"/>
      <c r="W180" s="30"/>
      <c r="X180" s="30"/>
      <c r="Y180" s="30"/>
      <c r="Z180" s="30"/>
    </row>
    <row r="181" spans="1:26">
      <c r="A181" s="30" t="str">
        <f ca="1">IF(Table18[[#This Row],[TT]]&lt;1,"",(COUNT(INDIRECT("a"&amp;ROW(Table2[[#Headers],[//]])&amp;":a"&amp;ROW()-1))+1))</f>
        <v/>
      </c>
      <c r="B181" s="9" t="s">
        <v>3252</v>
      </c>
      <c r="C181" s="32">
        <v>0</v>
      </c>
      <c r="D181" s="32" t="s">
        <v>2467</v>
      </c>
      <c r="E181" s="68">
        <f>IF(Table18[[#This Row],[M5B]]="",Table18[[#This Row],[M5B_h]],SUM(Table18[[#This Row],[M5B_h]],Table18[[#This Row],[M5B]]))</f>
        <v>0</v>
      </c>
      <c r="F181" s="35"/>
      <c r="G181" s="35" t="str">
        <f>IF(Table18[[#This Row],[M1A]]="","",Table18[[#This Row],[M1A]]-Table18[[#This Row],[AWAL]])</f>
        <v/>
      </c>
      <c r="H181" s="35"/>
      <c r="I181" s="33" t="str">
        <f>IF(Table18[[#This Row],[M2A]]="","",SUM(Table18[[#This Row],[M2A]]-Table18[[#This Row],[M2B_h]]))</f>
        <v/>
      </c>
      <c r="K181" s="33" t="str">
        <f>IF(Table18[[#This Row],[M3A]]="","",SUM(Table18[[#This Row],[M3A]]-Table18[[#This Row],[M3B_h]]))</f>
        <v/>
      </c>
      <c r="L181" s="32"/>
      <c r="M181" s="33" t="str">
        <f>IF(Table18[[#This Row],[M4A]]="","",SUM(Table18[[#This Row],[M4A]]-Table18[[#This Row],[M4B_h]]))</f>
        <v/>
      </c>
      <c r="N181" s="33"/>
      <c r="O181" s="33" t="str">
        <f>IF(Table18[[#This Row],[M5A]]="","",SUM(Table18[[#This Row],[M5A]]-Table18[[#This Row],[M5B_h]]))</f>
        <v/>
      </c>
      <c r="P181" s="45">
        <f>SUM(Table18[[#This Row],[AWAL]],Table18[[#This Row],[M1B]])</f>
        <v>0</v>
      </c>
      <c r="Q181" s="45">
        <f>SUM(Table18[[#This Row],[M2B]],Table18[[#This Row],[M2B_h]])</f>
        <v>0</v>
      </c>
      <c r="R181" s="45">
        <f>SUM(Table18[[#This Row],[M3B]],Table18[[#This Row],[M3B_h]])</f>
        <v>0</v>
      </c>
      <c r="S181" s="45">
        <f>SUM(Table18[[#This Row],[M4B]],Table18[[#This Row],[M4B_h]])</f>
        <v>0</v>
      </c>
      <c r="T181" s="30"/>
      <c r="U181" s="30"/>
      <c r="V181" s="30"/>
      <c r="W181" s="30"/>
      <c r="X181" s="30"/>
      <c r="Y181" s="30"/>
      <c r="Z181" s="30"/>
    </row>
    <row r="182" spans="1:26">
      <c r="A182" s="30" t="str">
        <f ca="1">IF(Table18[[#This Row],[TT]]&lt;1,"",(COUNT(INDIRECT("a"&amp;ROW(Table2[[#Headers],[//]])&amp;":a"&amp;ROW()-1))+1))</f>
        <v/>
      </c>
      <c r="B182" s="9" t="s">
        <v>2698</v>
      </c>
      <c r="C182" s="32">
        <v>0</v>
      </c>
      <c r="D182" s="32" t="s">
        <v>2641</v>
      </c>
      <c r="E182" s="68">
        <f>IF(Table18[[#This Row],[M5B]]="",Table18[[#This Row],[M5B_h]],SUM(Table18[[#This Row],[M5B_h]],Table18[[#This Row],[M5B]]))</f>
        <v>0</v>
      </c>
      <c r="F182" s="35"/>
      <c r="G182" s="35" t="str">
        <f>IF(Table18[[#This Row],[M1A]]="","",Table18[[#This Row],[M1A]]-Table18[[#This Row],[AWAL]])</f>
        <v/>
      </c>
      <c r="H182" s="35"/>
      <c r="I182" s="32" t="str">
        <f>IF(Table18[[#This Row],[M2A]]="","",SUM(Table18[[#This Row],[M2A]]-Table18[[#This Row],[M2B_h]]))</f>
        <v/>
      </c>
      <c r="K182" s="33" t="str">
        <f>IF(Table18[[#This Row],[M3A]]="","",SUM(Table18[[#This Row],[M3A]]-Table18[[#This Row],[M3B_h]]))</f>
        <v/>
      </c>
      <c r="L182" s="32"/>
      <c r="M182" s="33" t="str">
        <f>IF(Table18[[#This Row],[M4A]]="","",SUM(Table18[[#This Row],[M4A]]-Table18[[#This Row],[M4B_h]]))</f>
        <v/>
      </c>
      <c r="N182" s="33"/>
      <c r="O182" s="33" t="str">
        <f>IF(Table18[[#This Row],[M5A]]="","",SUM(Table18[[#This Row],[M5A]]-Table18[[#This Row],[M5B_h]]))</f>
        <v/>
      </c>
      <c r="P182" s="45">
        <f>SUM(Table18[[#This Row],[AWAL]],Table18[[#This Row],[M1B]])</f>
        <v>0</v>
      </c>
      <c r="Q182" s="45">
        <f>SUM(Table18[[#This Row],[M2B]],Table18[[#This Row],[M2B_h]])</f>
        <v>0</v>
      </c>
      <c r="R182" s="45">
        <f>SUM(Table18[[#This Row],[M3B]],Table18[[#This Row],[M3B_h]])</f>
        <v>0</v>
      </c>
      <c r="S182" s="45">
        <f>SUM(Table18[[#This Row],[M4B]],Table18[[#This Row],[M4B_h]])</f>
        <v>0</v>
      </c>
      <c r="T182" s="30"/>
      <c r="U182" s="30"/>
      <c r="V182" s="30"/>
      <c r="W182" s="30"/>
      <c r="X182" s="30"/>
      <c r="Y182" s="30"/>
      <c r="Z182" s="30"/>
    </row>
    <row r="183" spans="1:26">
      <c r="A183" s="30" t="str">
        <f ca="1">IF(Table18[[#This Row],[TT]]&lt;1,"",(COUNT(INDIRECT("a"&amp;ROW(Table2[[#Headers],[//]])&amp;":a"&amp;ROW()-1))+1))</f>
        <v/>
      </c>
      <c r="B183" s="9" t="s">
        <v>2466</v>
      </c>
      <c r="C183" s="32">
        <v>1</v>
      </c>
      <c r="D183" s="32" t="s">
        <v>2467</v>
      </c>
      <c r="E183" s="68">
        <f>IF(Table18[[#This Row],[M5B]]="",Table18[[#This Row],[M5B_h]],SUM(Table18[[#This Row],[M5B_h]],Table18[[#This Row],[M5B]]))</f>
        <v>0</v>
      </c>
      <c r="F183" s="35">
        <v>0</v>
      </c>
      <c r="G183" s="35">
        <f>IF(Table18[[#This Row],[M1A]]="","",Table18[[#This Row],[M1A]]-Table18[[#This Row],[AWAL]])</f>
        <v>-1</v>
      </c>
      <c r="H183" s="35"/>
      <c r="I183" s="32" t="str">
        <f>IF(Table18[[#This Row],[M2A]]="","",SUM(Table18[[#This Row],[M2A]]-Table18[[#This Row],[M2B_h]]))</f>
        <v/>
      </c>
      <c r="K183" s="33" t="str">
        <f>IF(Table18[[#This Row],[M3A]]="","",SUM(Table18[[#This Row],[M3A]]-Table18[[#This Row],[M3B_h]]))</f>
        <v/>
      </c>
      <c r="M183" s="33" t="str">
        <f>IF(Table18[[#This Row],[M4A]]="","",SUM(Table18[[#This Row],[M4A]]-Table18[[#This Row],[M4B_h]]))</f>
        <v/>
      </c>
      <c r="N183" s="33"/>
      <c r="O183" s="33" t="str">
        <f>IF(Table18[[#This Row],[M5A]]="","",SUM(Table18[[#This Row],[M5A]]-Table18[[#This Row],[M5B_h]]))</f>
        <v/>
      </c>
      <c r="P183" s="45">
        <f>SUM(Table18[[#This Row],[AWAL]],Table18[[#This Row],[M1B]])</f>
        <v>0</v>
      </c>
      <c r="Q183" s="45">
        <f>SUM(Table18[[#This Row],[M2B]],Table18[[#This Row],[M2B_h]])</f>
        <v>0</v>
      </c>
      <c r="R183" s="45">
        <f>SUM(Table18[[#This Row],[M3B]],Table18[[#This Row],[M3B_h]])</f>
        <v>0</v>
      </c>
      <c r="S183" s="45">
        <f>SUM(Table18[[#This Row],[M4B]],Table18[[#This Row],[M4B_h]])</f>
        <v>0</v>
      </c>
      <c r="T183" s="30"/>
      <c r="U183" s="30"/>
      <c r="V183" s="30"/>
      <c r="W183" s="30"/>
      <c r="X183" s="30"/>
      <c r="Y183" s="30"/>
      <c r="Z183" s="30"/>
    </row>
    <row r="184" spans="1:26">
      <c r="A184" s="30" t="str">
        <f ca="1">IF(Table18[[#This Row],[TT]]&lt;1,"",(COUNT(INDIRECT("a"&amp;ROW(Table2[[#Headers],[//]])&amp;":a"&amp;ROW()-1))+1))</f>
        <v/>
      </c>
      <c r="B184" s="9" t="s">
        <v>2642</v>
      </c>
      <c r="C184" s="32">
        <v>0</v>
      </c>
      <c r="D184" s="32" t="s">
        <v>2430</v>
      </c>
      <c r="E184" s="68">
        <f>IF(Table18[[#This Row],[M5B]]="",Table18[[#This Row],[M5B_h]],SUM(Table18[[#This Row],[M5B_h]],Table18[[#This Row],[M5B]]))</f>
        <v>0</v>
      </c>
      <c r="F184" s="35"/>
      <c r="G184" s="35" t="str">
        <f>IF(Table18[[#This Row],[M1A]]="","",Table18[[#This Row],[M1A]]-Table18[[#This Row],[AWAL]])</f>
        <v/>
      </c>
      <c r="H184" s="35"/>
      <c r="I184" s="32" t="str">
        <f>IF(Table18[[#This Row],[M2A]]="","",SUM(Table18[[#This Row],[M2A]]-Table18[[#This Row],[M2B_h]]))</f>
        <v/>
      </c>
      <c r="K184" s="33" t="str">
        <f>IF(Table18[[#This Row],[M3A]]="","",SUM(Table18[[#This Row],[M3A]]-Table18[[#This Row],[M3B_h]]))</f>
        <v/>
      </c>
      <c r="M184" s="33" t="str">
        <f>IF(Table18[[#This Row],[M4A]]="","",SUM(Table18[[#This Row],[M4A]]-Table18[[#This Row],[M4B_h]]))</f>
        <v/>
      </c>
      <c r="N184" s="33"/>
      <c r="O184" s="33" t="str">
        <f>IF(Table18[[#This Row],[M5A]]="","",SUM(Table18[[#This Row],[M5A]]-Table18[[#This Row],[M5B_h]]))</f>
        <v/>
      </c>
      <c r="P184" s="45">
        <f>SUM(Table18[[#This Row],[AWAL]],Table18[[#This Row],[M1B]])</f>
        <v>0</v>
      </c>
      <c r="Q184" s="45">
        <f>SUM(Table18[[#This Row],[M2B]],Table18[[#This Row],[M2B_h]])</f>
        <v>0</v>
      </c>
      <c r="R184" s="45">
        <f>SUM(Table18[[#This Row],[M3B]],Table18[[#This Row],[M3B_h]])</f>
        <v>0</v>
      </c>
      <c r="S184" s="45">
        <f>SUM(Table18[[#This Row],[M4B]],Table18[[#This Row],[M4B_h]])</f>
        <v>0</v>
      </c>
      <c r="T184" s="30"/>
      <c r="U184" s="30"/>
      <c r="V184" s="30"/>
      <c r="W184" s="30"/>
      <c r="X184" s="30"/>
      <c r="Y184" s="30"/>
      <c r="Z184" s="30"/>
    </row>
    <row r="185" spans="1:26">
      <c r="A185" s="30" t="str">
        <f ca="1">IF(Table18[[#This Row],[TT]]&lt;1,"",(COUNT(INDIRECT("a"&amp;ROW(Table2[[#Headers],[//]])&amp;":a"&amp;ROW()-1))+1))</f>
        <v/>
      </c>
      <c r="B185" s="9" t="s">
        <v>4428</v>
      </c>
      <c r="C185" s="32">
        <v>0</v>
      </c>
      <c r="D185" s="32" t="s">
        <v>4429</v>
      </c>
      <c r="E185" s="68">
        <f>IF(Table18[[#This Row],[M5B]]="",Table18[[#This Row],[M5B_h]],SUM(Table18[[#This Row],[M5B_h]],Table18[[#This Row],[M5B]]))</f>
        <v>0</v>
      </c>
      <c r="F185" s="35"/>
      <c r="G185" s="35" t="str">
        <f>IF(Table18[[#This Row],[M1A]]="","",Table18[[#This Row],[M1A]]-Table18[[#This Row],[AWAL]])</f>
        <v/>
      </c>
      <c r="H185" s="35"/>
      <c r="I185" s="33" t="str">
        <f>IF(Table18[[#This Row],[M2A]]="","",SUM(Table18[[#This Row],[M2A]]-Table18[[#This Row],[M2B_h]]))</f>
        <v/>
      </c>
      <c r="K185" s="33" t="str">
        <f>IF(Table18[[#This Row],[M3A]]="","",SUM(Table18[[#This Row],[M3A]]-Table18[[#This Row],[M3B_h]]))</f>
        <v/>
      </c>
      <c r="L185" s="32"/>
      <c r="M185" s="33" t="str">
        <f>IF(Table18[[#This Row],[M4A]]="","",SUM(Table18[[#This Row],[M4A]]-Table18[[#This Row],[M4B_h]]))</f>
        <v/>
      </c>
      <c r="N185" s="33"/>
      <c r="O185" s="33" t="str">
        <f>IF(Table18[[#This Row],[M5A]]="","",SUM(Table18[[#This Row],[M5A]]-Table18[[#This Row],[M5B_h]]))</f>
        <v/>
      </c>
      <c r="P185" s="45">
        <f>SUM(Table18[[#This Row],[AWAL]],Table18[[#This Row],[M1B]])</f>
        <v>0</v>
      </c>
      <c r="Q185" s="45">
        <f>SUM(Table18[[#This Row],[M2B]],Table18[[#This Row],[M2B_h]])</f>
        <v>0</v>
      </c>
      <c r="R185" s="45">
        <f>SUM(Table18[[#This Row],[M3B]],Table18[[#This Row],[M3B_h]])</f>
        <v>0</v>
      </c>
      <c r="S185" s="45">
        <f>SUM(Table18[[#This Row],[M4B]],Table18[[#This Row],[M4B_h]])</f>
        <v>0</v>
      </c>
      <c r="T185" s="30"/>
      <c r="U185" s="30"/>
      <c r="V185" s="30"/>
      <c r="W185" s="30"/>
      <c r="X185" s="30"/>
      <c r="Y185" s="30"/>
      <c r="Z185" s="30"/>
    </row>
    <row r="186" spans="1:26">
      <c r="A186" s="30" t="str">
        <f ca="1">IF(Table18[[#This Row],[TT]]&lt;1,"",(COUNT(INDIRECT("a"&amp;ROW(Table2[[#Headers],[//]])&amp;":a"&amp;ROW()-1))+1))</f>
        <v/>
      </c>
      <c r="B186" s="9" t="s">
        <v>2594</v>
      </c>
      <c r="C186" s="32">
        <v>0</v>
      </c>
      <c r="D186" s="32">
        <v>100</v>
      </c>
      <c r="E186" s="68">
        <f>IF(Table18[[#This Row],[M5B]]="",Table18[[#This Row],[M5B_h]],SUM(Table18[[#This Row],[M5B_h]],Table18[[#This Row],[M5B]]))</f>
        <v>0</v>
      </c>
      <c r="F186" s="35"/>
      <c r="G186" s="35" t="str">
        <f>IF(Table18[[#This Row],[M1A]]="","",Table18[[#This Row],[M1A]]-Table18[[#This Row],[AWAL]])</f>
        <v/>
      </c>
      <c r="H186" s="35"/>
      <c r="I186" s="33" t="str">
        <f>IF(Table18[[#This Row],[M2A]]="","",SUM(Table18[[#This Row],[M2A]]-Table18[[#This Row],[M2B_h]]))</f>
        <v/>
      </c>
      <c r="K186" s="33" t="str">
        <f>IF(Table18[[#This Row],[M3A]]="","",SUM(Table18[[#This Row],[M3A]]-Table18[[#This Row],[M3B_h]]))</f>
        <v/>
      </c>
      <c r="L186" s="32"/>
      <c r="M186" s="33" t="str">
        <f>IF(Table18[[#This Row],[M4A]]="","",SUM(Table18[[#This Row],[M4A]]-Table18[[#This Row],[M4B_h]]))</f>
        <v/>
      </c>
      <c r="N186" s="33"/>
      <c r="O186" s="33" t="str">
        <f>IF(Table18[[#This Row],[M5A]]="","",SUM(Table18[[#This Row],[M5A]]-Table18[[#This Row],[M5B_h]]))</f>
        <v/>
      </c>
      <c r="P186" s="45">
        <f>SUM(Table18[[#This Row],[AWAL]],Table18[[#This Row],[M1B]])</f>
        <v>0</v>
      </c>
      <c r="Q186" s="45">
        <f>SUM(Table18[[#This Row],[M2B]],Table18[[#This Row],[M2B_h]])</f>
        <v>0</v>
      </c>
      <c r="R186" s="45">
        <f>SUM(Table18[[#This Row],[M3B]],Table18[[#This Row],[M3B_h]])</f>
        <v>0</v>
      </c>
      <c r="S186" s="45">
        <f>SUM(Table18[[#This Row],[M4B]],Table18[[#This Row],[M4B_h]])</f>
        <v>0</v>
      </c>
      <c r="T186" s="30"/>
      <c r="U186" s="30"/>
      <c r="V186" s="30"/>
      <c r="W186" s="30"/>
      <c r="X186" s="30"/>
      <c r="Y186" s="30"/>
      <c r="Z186" s="30"/>
    </row>
    <row r="187" spans="1:26">
      <c r="A187" s="30" t="str">
        <f ca="1">IF(Table18[[#This Row],[TT]]&lt;1,"",(COUNT(INDIRECT("a"&amp;ROW(Table2[[#Headers],[//]])&amp;":a"&amp;ROW()-1))+1))</f>
        <v/>
      </c>
      <c r="B187" s="9" t="s">
        <v>2643</v>
      </c>
      <c r="C187" s="32">
        <v>0</v>
      </c>
      <c r="D187" s="32" t="s">
        <v>2568</v>
      </c>
      <c r="E187" s="68">
        <f>IF(Table18[[#This Row],[M5B]]="",Table18[[#This Row],[M5B_h]],SUM(Table18[[#This Row],[M5B_h]],Table18[[#This Row],[M5B]]))</f>
        <v>0</v>
      </c>
      <c r="F187" s="35"/>
      <c r="G187" s="35" t="str">
        <f>IF(Table18[[#This Row],[M1A]]="","",Table18[[#This Row],[M1A]]-Table18[[#This Row],[AWAL]])</f>
        <v/>
      </c>
      <c r="H187" s="35"/>
      <c r="I187" s="32" t="str">
        <f>IF(Table18[[#This Row],[M2A]]="","",SUM(Table18[[#This Row],[M2A]]-Table18[[#This Row],[M2B_h]]))</f>
        <v/>
      </c>
      <c r="K187" s="33" t="str">
        <f>IF(Table18[[#This Row],[M3A]]="","",SUM(Table18[[#This Row],[M3A]]-Table18[[#This Row],[M3B_h]]))</f>
        <v/>
      </c>
      <c r="L187" s="32"/>
      <c r="M187" s="33" t="str">
        <f>IF(Table18[[#This Row],[M4A]]="","",SUM(Table18[[#This Row],[M4A]]-Table18[[#This Row],[M4B_h]]))</f>
        <v/>
      </c>
      <c r="N187" s="33"/>
      <c r="O187" s="33" t="str">
        <f>IF(Table18[[#This Row],[M5A]]="","",SUM(Table18[[#This Row],[M5A]]-Table18[[#This Row],[M5B_h]]))</f>
        <v/>
      </c>
      <c r="P187" s="45">
        <f>SUM(Table18[[#This Row],[AWAL]],Table18[[#This Row],[M1B]])</f>
        <v>0</v>
      </c>
      <c r="Q187" s="45">
        <f>SUM(Table18[[#This Row],[M2B]],Table18[[#This Row],[M2B_h]])</f>
        <v>0</v>
      </c>
      <c r="R187" s="45">
        <f>SUM(Table18[[#This Row],[M3B]],Table18[[#This Row],[M3B_h]])</f>
        <v>0</v>
      </c>
      <c r="S187" s="45">
        <f>SUM(Table18[[#This Row],[M4B]],Table18[[#This Row],[M4B_h]])</f>
        <v>0</v>
      </c>
      <c r="T187" s="30"/>
      <c r="U187" s="30"/>
      <c r="V187" s="30"/>
      <c r="W187" s="30"/>
      <c r="X187" s="30"/>
      <c r="Y187" s="30"/>
      <c r="Z187" s="30"/>
    </row>
    <row r="188" spans="1:26">
      <c r="A188" s="30" t="str">
        <f ca="1">IF(Table18[[#This Row],[TT]]&lt;1,"",(COUNT(INDIRECT("a"&amp;ROW(Table2[[#Headers],[//]])&amp;":a"&amp;ROW()-1))+1))</f>
        <v/>
      </c>
      <c r="B188" s="9" t="s">
        <v>3494</v>
      </c>
      <c r="C188" s="32">
        <v>0</v>
      </c>
      <c r="D188" s="32" t="s">
        <v>3495</v>
      </c>
      <c r="E188" s="68">
        <f>IF(Table18[[#This Row],[M5B]]="",Table18[[#This Row],[M5B_h]],SUM(Table18[[#This Row],[M5B_h]],Table18[[#This Row],[M5B]]))</f>
        <v>0</v>
      </c>
      <c r="F188" s="35"/>
      <c r="G188" s="35" t="str">
        <f>IF(Table18[[#This Row],[M1A]]="","",Table18[[#This Row],[M1A]]-Table18[[#This Row],[AWAL]])</f>
        <v/>
      </c>
      <c r="H188" s="35"/>
      <c r="I188" s="33" t="str">
        <f>IF(Table18[[#This Row],[M2A]]="","",SUM(Table18[[#This Row],[M2A]]-Table18[[#This Row],[M2B_h]]))</f>
        <v/>
      </c>
      <c r="K188" s="33" t="str">
        <f>IF(Table18[[#This Row],[M3A]]="","",SUM(Table18[[#This Row],[M3A]]-Table18[[#This Row],[M3B_h]]))</f>
        <v/>
      </c>
      <c r="L188" s="32"/>
      <c r="M188" s="33" t="str">
        <f>IF(Table18[[#This Row],[M4A]]="","",SUM(Table18[[#This Row],[M4A]]-Table18[[#This Row],[M4B_h]]))</f>
        <v/>
      </c>
      <c r="N188" s="33"/>
      <c r="O188" s="33" t="str">
        <f>IF(Table18[[#This Row],[M5A]]="","",SUM(Table18[[#This Row],[M5A]]-Table18[[#This Row],[M5B_h]]))</f>
        <v/>
      </c>
      <c r="P188" s="45">
        <f>SUM(Table18[[#This Row],[AWAL]],Table18[[#This Row],[M1B]])</f>
        <v>0</v>
      </c>
      <c r="Q188" s="45">
        <f>SUM(Table18[[#This Row],[M2B]],Table18[[#This Row],[M2B_h]])</f>
        <v>0</v>
      </c>
      <c r="R188" s="45">
        <f>SUM(Table18[[#This Row],[M3B]],Table18[[#This Row],[M3B_h]])</f>
        <v>0</v>
      </c>
      <c r="S188" s="45">
        <f>SUM(Table18[[#This Row],[M4B]],Table18[[#This Row],[M4B_h]])</f>
        <v>0</v>
      </c>
      <c r="T188" s="30"/>
      <c r="U188" s="30"/>
      <c r="V188" s="30"/>
      <c r="W188" s="30"/>
      <c r="X188" s="30"/>
      <c r="Y188" s="30"/>
      <c r="Z188" s="30"/>
    </row>
    <row r="189" spans="1:26">
      <c r="A189" s="30" t="str">
        <f ca="1">IF(Table18[[#This Row],[TT]]&lt;1,"",(COUNT(INDIRECT("a"&amp;ROW(Table2[[#Headers],[//]])&amp;":a"&amp;ROW()-1))+1))</f>
        <v/>
      </c>
      <c r="B189" s="9" t="s">
        <v>2523</v>
      </c>
      <c r="C189" s="32">
        <v>0</v>
      </c>
      <c r="D189" s="32" t="s">
        <v>2563</v>
      </c>
      <c r="E189" s="68">
        <f>IF(Table18[[#This Row],[M5B]]="",Table18[[#This Row],[M5B_h]],SUM(Table18[[#This Row],[M5B_h]],Table18[[#This Row],[M5B]]))</f>
        <v>0</v>
      </c>
      <c r="F189" s="35"/>
      <c r="G189" s="35" t="str">
        <f>IF(Table18[[#This Row],[M1A]]="","",Table18[[#This Row],[M1A]]-Table18[[#This Row],[AWAL]])</f>
        <v/>
      </c>
      <c r="H189" s="35"/>
      <c r="I189" s="32" t="str">
        <f>IF(Table18[[#This Row],[M2A]]="","",SUM(Table18[[#This Row],[M2A]]-Table18[[#This Row],[M2B_h]]))</f>
        <v/>
      </c>
      <c r="K189" s="33" t="str">
        <f>IF(Table18[[#This Row],[M3A]]="","",SUM(Table18[[#This Row],[M3A]]-Table18[[#This Row],[M3B_h]]))</f>
        <v/>
      </c>
      <c r="L189" s="32"/>
      <c r="M189" s="33" t="str">
        <f>IF(Table18[[#This Row],[M4A]]="","",SUM(Table18[[#This Row],[M4A]]-Table18[[#This Row],[M4B_h]]))</f>
        <v/>
      </c>
      <c r="N189" s="33"/>
      <c r="O189" s="33" t="str">
        <f>IF(Table18[[#This Row],[M5A]]="","",SUM(Table18[[#This Row],[M5A]]-Table18[[#This Row],[M5B_h]]))</f>
        <v/>
      </c>
      <c r="P189" s="45">
        <f>SUM(Table18[[#This Row],[AWAL]],Table18[[#This Row],[M1B]])</f>
        <v>0</v>
      </c>
      <c r="Q189" s="45">
        <f>SUM(Table18[[#This Row],[M2B]],Table18[[#This Row],[M2B_h]])</f>
        <v>0</v>
      </c>
      <c r="R189" s="45">
        <f>SUM(Table18[[#This Row],[M3B]],Table18[[#This Row],[M3B_h]])</f>
        <v>0</v>
      </c>
      <c r="S189" s="45">
        <f>SUM(Table18[[#This Row],[M4B]],Table18[[#This Row],[M4B_h]])</f>
        <v>0</v>
      </c>
      <c r="T189" s="30"/>
      <c r="U189" s="30"/>
      <c r="V189" s="30"/>
      <c r="W189" s="30"/>
      <c r="X189" s="30"/>
      <c r="Y189" s="30"/>
      <c r="Z189" s="30"/>
    </row>
    <row r="190" spans="1:26">
      <c r="A190" s="9" t="str">
        <f ca="1">IF(Table18[[#This Row],[TT]]&lt;1,"",(COUNT(INDIRECT("a"&amp;ROW(Table2[[#Headers],[//]])&amp;":a"&amp;ROW()-1))+1))</f>
        <v/>
      </c>
      <c r="B190" s="9" t="s">
        <v>55</v>
      </c>
      <c r="C190" s="32">
        <v>0</v>
      </c>
      <c r="D190" s="32" t="s">
        <v>56</v>
      </c>
      <c r="E190" s="68">
        <f>IF(Table18[[#This Row],[M5B]]="",Table18[[#This Row],[M5B_h]],SUM(Table18[[#This Row],[M5B_h]],Table18[[#This Row],[M5B]]))</f>
        <v>0</v>
      </c>
      <c r="F190" s="34"/>
      <c r="G190" s="34" t="str">
        <f>IF(Table18[[#This Row],[M1A]]="","",Table18[[#This Row],[M1A]]-Table18[[#This Row],[AWAL]])</f>
        <v/>
      </c>
      <c r="H190" s="34"/>
      <c r="I190" s="32" t="str">
        <f>IF(Table18[[#This Row],[M2A]]="","",SUM(Table18[[#This Row],[M2A]]-Table18[[#This Row],[M2B_h]]))</f>
        <v/>
      </c>
      <c r="K190" s="32" t="str">
        <f>IF(Table18[[#This Row],[M3A]]="","",SUM(Table18[[#This Row],[M3A]]-Table18[[#This Row],[M3B_h]]))</f>
        <v/>
      </c>
      <c r="L190" s="9"/>
      <c r="M190" s="32" t="str">
        <f>IF(Table18[[#This Row],[M4A]]="","",SUM(Table18[[#This Row],[M4A]]-Table18[[#This Row],[M4B_h]]))</f>
        <v/>
      </c>
      <c r="O190" s="32" t="str">
        <f>IF(Table18[[#This Row],[M5A]]="","",SUM(Table18[[#This Row],[M5A]]-Table18[[#This Row],[M5B_h]]))</f>
        <v/>
      </c>
      <c r="P190" s="45">
        <f>SUM(Table18[[#This Row],[AWAL]],Table18[[#This Row],[M1B]])</f>
        <v>0</v>
      </c>
      <c r="Q190" s="45">
        <f>SUM(Table18[[#This Row],[M2B]],Table18[[#This Row],[M2B_h]])</f>
        <v>0</v>
      </c>
      <c r="R190" s="45">
        <f>SUM(Table18[[#This Row],[M3B]],Table18[[#This Row],[M3B_h]])</f>
        <v>0</v>
      </c>
      <c r="S190" s="45">
        <f>SUM(Table18[[#This Row],[M4B]],Table18[[#This Row],[M4B_h]])</f>
        <v>0</v>
      </c>
      <c r="T190" s="30"/>
      <c r="U190" s="30"/>
      <c r="V190" s="30"/>
      <c r="W190" s="30"/>
      <c r="X190" s="30"/>
      <c r="Y190" s="30"/>
      <c r="Z190" s="30"/>
    </row>
    <row r="191" spans="1:26">
      <c r="A191" s="30" t="str">
        <f ca="1">IF(Table18[[#This Row],[TT]]&lt;1,"",(COUNT(INDIRECT("a"&amp;ROW(Table2[[#Headers],[//]])&amp;":a"&amp;ROW()-1))+1))</f>
        <v/>
      </c>
      <c r="B191" s="9" t="s">
        <v>57</v>
      </c>
      <c r="C191" s="32">
        <v>1</v>
      </c>
      <c r="D191" s="32" t="s">
        <v>2468</v>
      </c>
      <c r="E191" s="68">
        <f>IF(Table18[[#This Row],[M5B]]="",Table18[[#This Row],[M5B_h]],SUM(Table18[[#This Row],[M5B_h]],Table18[[#This Row],[M5B]]))</f>
        <v>0</v>
      </c>
      <c r="F191" s="34"/>
      <c r="G191" s="35" t="str">
        <f>IF(Table18[[#This Row],[M1A]]="","",Table18[[#This Row],[M1A]]-Table18[[#This Row],[AWAL]])</f>
        <v/>
      </c>
      <c r="H191" s="34">
        <v>0</v>
      </c>
      <c r="I191" s="32">
        <f>IF(Table18[[#This Row],[M2A]]="","",SUM(Table18[[#This Row],[M2A]]-Table18[[#This Row],[M2B_h]]))</f>
        <v>-1</v>
      </c>
      <c r="K191" s="33" t="str">
        <f>IF(Table18[[#This Row],[M3A]]="","",SUM(Table18[[#This Row],[M3A]]-Table18[[#This Row],[M3B_h]]))</f>
        <v/>
      </c>
      <c r="L191" s="9"/>
      <c r="M191" s="33" t="str">
        <f>IF(Table18[[#This Row],[M4A]]="","",SUM(Table18[[#This Row],[M4A]]-Table18[[#This Row],[M4B_h]]))</f>
        <v/>
      </c>
      <c r="N191" s="33"/>
      <c r="O191" s="33" t="str">
        <f>IF(Table18[[#This Row],[M5A]]="","",SUM(Table18[[#This Row],[M5A]]-Table18[[#This Row],[M5B_h]]))</f>
        <v/>
      </c>
      <c r="P191" s="45">
        <f>SUM(Table18[[#This Row],[AWAL]],Table18[[#This Row],[M1B]])</f>
        <v>1</v>
      </c>
      <c r="Q191" s="45">
        <f>SUM(Table18[[#This Row],[M2B]],Table18[[#This Row],[M2B_h]])</f>
        <v>0</v>
      </c>
      <c r="R191" s="45">
        <f>SUM(Table18[[#This Row],[M3B]],Table18[[#This Row],[M3B_h]])</f>
        <v>0</v>
      </c>
      <c r="S191" s="45">
        <f>SUM(Table18[[#This Row],[M4B]],Table18[[#This Row],[M4B_h]])</f>
        <v>0</v>
      </c>
      <c r="T191" s="30"/>
      <c r="U191" s="30"/>
      <c r="V191" s="30"/>
      <c r="W191" s="30"/>
      <c r="X191" s="30"/>
      <c r="Y191" s="30"/>
      <c r="Z191" s="30"/>
    </row>
    <row r="192" spans="1:26">
      <c r="A192" s="9" t="str">
        <f ca="1">IF(Table18[[#This Row],[TT]]&lt;1,"",(COUNT(INDIRECT("a"&amp;ROW(Table2[[#Headers],[//]])&amp;":a"&amp;ROW()-1))+1))</f>
        <v/>
      </c>
      <c r="B192" s="9" t="s">
        <v>4430</v>
      </c>
      <c r="C192" s="32">
        <v>0</v>
      </c>
      <c r="D192" s="32" t="s">
        <v>2567</v>
      </c>
      <c r="E192" s="68">
        <f>IF(Table18[[#This Row],[M5B]]="",Table18[[#This Row],[M5B_h]],SUM(Table18[[#This Row],[M5B_h]],Table18[[#This Row],[M5B]]))</f>
        <v>0</v>
      </c>
      <c r="F192" s="34"/>
      <c r="G192" s="34" t="str">
        <f>IF(Table18[[#This Row],[M1A]]="","",Table18[[#This Row],[M1A]]-Table18[[#This Row],[AWAL]])</f>
        <v/>
      </c>
      <c r="H192" s="34"/>
      <c r="I192" s="32" t="str">
        <f>IF(Table18[[#This Row],[M2A]]="","",SUM(Table18[[#This Row],[M2A]]-Table18[[#This Row],[M2B_h]]))</f>
        <v/>
      </c>
      <c r="K192" s="32" t="str">
        <f>IF(Table18[[#This Row],[M3A]]="","",SUM(Table18[[#This Row],[M3A]]-Table18[[#This Row],[M3B_h]]))</f>
        <v/>
      </c>
      <c r="L192" s="9"/>
      <c r="M192" s="32" t="str">
        <f>IF(Table18[[#This Row],[M4A]]="","",SUM(Table18[[#This Row],[M4A]]-Table18[[#This Row],[M4B_h]]))</f>
        <v/>
      </c>
      <c r="O192" s="32" t="str">
        <f>IF(Table18[[#This Row],[M5A]]="","",SUM(Table18[[#This Row],[M5A]]-Table18[[#This Row],[M5B_h]]))</f>
        <v/>
      </c>
      <c r="P192" s="45">
        <f>SUM(Table18[[#This Row],[AWAL]],Table18[[#This Row],[M1B]])</f>
        <v>0</v>
      </c>
      <c r="Q192" s="45">
        <f>SUM(Table18[[#This Row],[M2B]],Table18[[#This Row],[M2B_h]])</f>
        <v>0</v>
      </c>
      <c r="R192" s="45">
        <f>SUM(Table18[[#This Row],[M3B]],Table18[[#This Row],[M3B_h]])</f>
        <v>0</v>
      </c>
      <c r="S192" s="45">
        <f>SUM(Table18[[#This Row],[M4B]],Table18[[#This Row],[M4B_h]])</f>
        <v>0</v>
      </c>
      <c r="T192" s="30"/>
      <c r="U192" s="30"/>
      <c r="V192" s="30"/>
      <c r="W192" s="30"/>
      <c r="X192" s="30"/>
      <c r="Y192" s="30"/>
      <c r="Z192" s="30"/>
    </row>
    <row r="193" spans="1:26">
      <c r="A193" s="30" t="str">
        <f ca="1">IF(Table18[[#This Row],[TT]]&lt;1,"",(COUNT(INDIRECT("a"&amp;ROW(Table2[[#Headers],[//]])&amp;":a"&amp;ROW()-1))+1))</f>
        <v/>
      </c>
      <c r="B193" s="9" t="s">
        <v>2524</v>
      </c>
      <c r="C193" s="32">
        <v>0</v>
      </c>
      <c r="E193" s="68">
        <f>IF(Table18[[#This Row],[M5B]]="",Table18[[#This Row],[M5B_h]],SUM(Table18[[#This Row],[M5B_h]],Table18[[#This Row],[M5B]]))</f>
        <v>0</v>
      </c>
      <c r="F193" s="35"/>
      <c r="G193" s="35" t="str">
        <f>IF(Table18[[#This Row],[M1A]]="","",Table18[[#This Row],[M1A]]-Table18[[#This Row],[AWAL]])</f>
        <v/>
      </c>
      <c r="H193" s="35"/>
      <c r="I193" s="32" t="str">
        <f>IF(Table18[[#This Row],[M2A]]="","",SUM(Table18[[#This Row],[M2A]]-Table18[[#This Row],[M2B_h]]))</f>
        <v/>
      </c>
      <c r="K193" s="33" t="str">
        <f>IF(Table18[[#This Row],[M3A]]="","",SUM(Table18[[#This Row],[M3A]]-Table18[[#This Row],[M3B_h]]))</f>
        <v/>
      </c>
      <c r="L193" s="32"/>
      <c r="M193" s="33" t="str">
        <f>IF(Table18[[#This Row],[M4A]]="","",SUM(Table18[[#This Row],[M4A]]-Table18[[#This Row],[M4B_h]]))</f>
        <v/>
      </c>
      <c r="N193" s="33"/>
      <c r="O193" s="33" t="str">
        <f>IF(Table18[[#This Row],[M5A]]="","",SUM(Table18[[#This Row],[M5A]]-Table18[[#This Row],[M5B_h]]))</f>
        <v/>
      </c>
      <c r="P193" s="45">
        <f>SUM(Table18[[#This Row],[AWAL]],Table18[[#This Row],[M1B]])</f>
        <v>0</v>
      </c>
      <c r="Q193" s="45">
        <f>SUM(Table18[[#This Row],[M2B]],Table18[[#This Row],[M2B_h]])</f>
        <v>0</v>
      </c>
      <c r="R193" s="45">
        <f>SUM(Table18[[#This Row],[M3B]],Table18[[#This Row],[M3B_h]])</f>
        <v>0</v>
      </c>
      <c r="S193" s="45">
        <f>SUM(Table18[[#This Row],[M4B]],Table18[[#This Row],[M4B_h]])</f>
        <v>0</v>
      </c>
      <c r="T193" s="30"/>
      <c r="U193" s="30"/>
      <c r="V193" s="30"/>
      <c r="W193" s="30"/>
      <c r="X193" s="30"/>
      <c r="Y193" s="30"/>
      <c r="Z193" s="30"/>
    </row>
    <row r="194" spans="1:26">
      <c r="A194" s="30" t="str">
        <f ca="1">IF(Table18[[#This Row],[TT]]&lt;1,"",(COUNT(INDIRECT("a"&amp;ROW(Table2[[#Headers],[//]])&amp;":a"&amp;ROW()-1))+1))</f>
        <v/>
      </c>
      <c r="B194" s="9" t="s">
        <v>3424</v>
      </c>
      <c r="C194" s="32">
        <v>0</v>
      </c>
      <c r="D194" s="32" t="s">
        <v>2457</v>
      </c>
      <c r="E194" s="68">
        <f>IF(Table18[[#This Row],[M5B]]="",Table18[[#This Row],[M5B_h]],SUM(Table18[[#This Row],[M5B_h]],Table18[[#This Row],[M5B]]))</f>
        <v>0</v>
      </c>
      <c r="F194" s="35"/>
      <c r="G194" s="35" t="str">
        <f>IF(Table18[[#This Row],[M1A]]="","",Table18[[#This Row],[M1A]]-Table18[[#This Row],[AWAL]])</f>
        <v/>
      </c>
      <c r="H194" s="35"/>
      <c r="I194" s="32" t="str">
        <f>IF(Table18[[#This Row],[M2A]]="","",SUM(Table18[[#This Row],[M2A]]-Table18[[#This Row],[M2B_h]]))</f>
        <v/>
      </c>
      <c r="K194" s="33" t="str">
        <f>IF(Table18[[#This Row],[M3A]]="","",SUM(Table18[[#This Row],[M3A]]-Table18[[#This Row],[M3B_h]]))</f>
        <v/>
      </c>
      <c r="L194" s="32"/>
      <c r="M194" s="33" t="str">
        <f>IF(Table18[[#This Row],[M4A]]="","",SUM(Table18[[#This Row],[M4A]]-Table18[[#This Row],[M4B_h]]))</f>
        <v/>
      </c>
      <c r="N194" s="33"/>
      <c r="O194" s="33" t="str">
        <f>IF(Table18[[#This Row],[M5A]]="","",SUM(Table18[[#This Row],[M5A]]-Table18[[#This Row],[M5B_h]]))</f>
        <v/>
      </c>
      <c r="P194" s="45">
        <f>SUM(Table18[[#This Row],[AWAL]],Table18[[#This Row],[M1B]])</f>
        <v>0</v>
      </c>
      <c r="Q194" s="45">
        <f>SUM(Table18[[#This Row],[M2B]],Table18[[#This Row],[M2B_h]])</f>
        <v>0</v>
      </c>
      <c r="R194" s="45">
        <f>SUM(Table18[[#This Row],[M3B]],Table18[[#This Row],[M3B_h]])</f>
        <v>0</v>
      </c>
      <c r="S194" s="45">
        <f>SUM(Table18[[#This Row],[M4B]],Table18[[#This Row],[M4B_h]])</f>
        <v>0</v>
      </c>
      <c r="T194" s="30"/>
      <c r="U194" s="30"/>
      <c r="V194" s="30"/>
      <c r="W194" s="30"/>
      <c r="X194" s="30"/>
      <c r="Y194" s="30"/>
      <c r="Z194" s="30"/>
    </row>
    <row r="195" spans="1:26">
      <c r="A195" s="30" t="str">
        <f ca="1">IF(Table18[[#This Row],[TT]]&lt;1,"",(COUNT(INDIRECT("a"&amp;ROW(Table2[[#Headers],[//]])&amp;":a"&amp;ROW()-1))+1))</f>
        <v/>
      </c>
      <c r="B195" s="9" t="s">
        <v>2700</v>
      </c>
      <c r="C195" s="32">
        <v>0</v>
      </c>
      <c r="D195" s="32" t="s">
        <v>2457</v>
      </c>
      <c r="E195" s="68">
        <f>IF(Table18[[#This Row],[M5B]]="",Table18[[#This Row],[M5B_h]],SUM(Table18[[#This Row],[M5B_h]],Table18[[#This Row],[M5B]]))</f>
        <v>0</v>
      </c>
      <c r="F195" s="35"/>
      <c r="G195" s="35" t="str">
        <f>IF(Table18[[#This Row],[M1A]]="","",Table18[[#This Row],[M1A]]-Table18[[#This Row],[AWAL]])</f>
        <v/>
      </c>
      <c r="H195" s="35"/>
      <c r="I195" s="32" t="str">
        <f>IF(Table18[[#This Row],[M2A]]="","",SUM(Table18[[#This Row],[M2A]]-Table18[[#This Row],[M2B_h]]))</f>
        <v/>
      </c>
      <c r="K195" s="33" t="str">
        <f>IF(Table18[[#This Row],[M3A]]="","",SUM(Table18[[#This Row],[M3A]]-Table18[[#This Row],[M3B_h]]))</f>
        <v/>
      </c>
      <c r="L195" s="32"/>
      <c r="M195" s="33" t="str">
        <f>IF(Table18[[#This Row],[M4A]]="","",SUM(Table18[[#This Row],[M4A]]-Table18[[#This Row],[M4B_h]]))</f>
        <v/>
      </c>
      <c r="N195" s="33"/>
      <c r="O195" s="33" t="str">
        <f>IF(Table18[[#This Row],[M5A]]="","",SUM(Table18[[#This Row],[M5A]]-Table18[[#This Row],[M5B_h]]))</f>
        <v/>
      </c>
      <c r="P195" s="45">
        <f>SUM(Table18[[#This Row],[AWAL]],Table18[[#This Row],[M1B]])</f>
        <v>0</v>
      </c>
      <c r="Q195" s="45">
        <f>SUM(Table18[[#This Row],[M2B]],Table18[[#This Row],[M2B_h]])</f>
        <v>0</v>
      </c>
      <c r="R195" s="45">
        <f>SUM(Table18[[#This Row],[M3B]],Table18[[#This Row],[M3B_h]])</f>
        <v>0</v>
      </c>
      <c r="S195" s="45">
        <f>SUM(Table18[[#This Row],[M4B]],Table18[[#This Row],[M4B_h]])</f>
        <v>0</v>
      </c>
      <c r="T195" s="30"/>
      <c r="U195" s="30"/>
      <c r="V195" s="30"/>
      <c r="W195" s="30"/>
      <c r="X195" s="30"/>
      <c r="Y195" s="30"/>
      <c r="Z195" s="30"/>
    </row>
    <row r="196" spans="1:26">
      <c r="A196" s="30" t="str">
        <f ca="1">IF(Table18[[#This Row],[TT]]&lt;1,"",(COUNT(INDIRECT("a"&amp;ROW(Table2[[#Headers],[//]])&amp;":a"&amp;ROW()-1))+1))</f>
        <v/>
      </c>
      <c r="B196" s="9" t="s">
        <v>3428</v>
      </c>
      <c r="C196" s="32">
        <v>0</v>
      </c>
      <c r="D196" s="32" t="s">
        <v>3429</v>
      </c>
      <c r="E196" s="68">
        <f>IF(Table18[[#This Row],[M5B]]="",Table18[[#This Row],[M5B_h]],SUM(Table18[[#This Row],[M5B_h]],Table18[[#This Row],[M5B]]))</f>
        <v>0</v>
      </c>
      <c r="F196" s="35"/>
      <c r="G196" s="35" t="str">
        <f>IF(Table18[[#This Row],[M1A]]="","",Table18[[#This Row],[M1A]]-Table18[[#This Row],[AWAL]])</f>
        <v/>
      </c>
      <c r="H196" s="35"/>
      <c r="I196" s="33" t="str">
        <f>IF(Table18[[#This Row],[M2A]]="","",SUM(Table18[[#This Row],[M2A]]-Table18[[#This Row],[M2B_h]]))</f>
        <v/>
      </c>
      <c r="K196" s="33" t="str">
        <f>IF(Table18[[#This Row],[M3A]]="","",SUM(Table18[[#This Row],[M3A]]-Table18[[#This Row],[M3B_h]]))</f>
        <v/>
      </c>
      <c r="L196" s="32"/>
      <c r="M196" s="33" t="str">
        <f>IF(Table18[[#This Row],[M4A]]="","",SUM(Table18[[#This Row],[M4A]]-Table18[[#This Row],[M4B_h]]))</f>
        <v/>
      </c>
      <c r="N196" s="33"/>
      <c r="O196" s="33" t="str">
        <f>IF(Table18[[#This Row],[M5A]]="","",SUM(Table18[[#This Row],[M5A]]-Table18[[#This Row],[M5B_h]]))</f>
        <v/>
      </c>
      <c r="P196" s="45">
        <f>SUM(Table18[[#This Row],[AWAL]],Table18[[#This Row],[M1B]])</f>
        <v>0</v>
      </c>
      <c r="Q196" s="45">
        <f>SUM(Table18[[#This Row],[M2B]],Table18[[#This Row],[M2B_h]])</f>
        <v>0</v>
      </c>
      <c r="R196" s="45">
        <f>SUM(Table18[[#This Row],[M3B]],Table18[[#This Row],[M3B_h]])</f>
        <v>0</v>
      </c>
      <c r="S196" s="45">
        <f>SUM(Table18[[#This Row],[M4B]],Table18[[#This Row],[M4B_h]])</f>
        <v>0</v>
      </c>
      <c r="T196" s="30"/>
      <c r="U196" s="30"/>
      <c r="V196" s="30"/>
      <c r="W196" s="30"/>
      <c r="X196" s="30"/>
      <c r="Y196" s="30"/>
      <c r="Z196" s="30"/>
    </row>
    <row r="197" spans="1:26">
      <c r="A197" s="30" t="str">
        <f ca="1">IF(Table18[[#This Row],[TT]]&lt;1,"",(COUNT(INDIRECT("a"&amp;ROW(Table2[[#Headers],[//]])&amp;":a"&amp;ROW()-1))+1))</f>
        <v/>
      </c>
      <c r="B197" s="9" t="s">
        <v>3253</v>
      </c>
      <c r="C197" s="32">
        <v>0</v>
      </c>
      <c r="D197" s="32" t="s">
        <v>2638</v>
      </c>
      <c r="E197" s="68">
        <f>IF(Table18[[#This Row],[M5B]]="",Table18[[#This Row],[M5B_h]],SUM(Table18[[#This Row],[M5B_h]],Table18[[#This Row],[M5B]]))</f>
        <v>0</v>
      </c>
      <c r="F197" s="35"/>
      <c r="G197" s="35" t="str">
        <f>IF(Table18[[#This Row],[M1A]]="","",Table18[[#This Row],[M1A]]-Table18[[#This Row],[AWAL]])</f>
        <v/>
      </c>
      <c r="H197" s="35"/>
      <c r="I197" s="33" t="str">
        <f>IF(Table18[[#This Row],[M2A]]="","",SUM(Table18[[#This Row],[M2A]]-Table18[[#This Row],[M2B_h]]))</f>
        <v/>
      </c>
      <c r="K197" s="33" t="str">
        <f>IF(Table18[[#This Row],[M3A]]="","",SUM(Table18[[#This Row],[M3A]]-Table18[[#This Row],[M3B_h]]))</f>
        <v/>
      </c>
      <c r="L197" s="32"/>
      <c r="M197" s="33" t="str">
        <f>IF(Table18[[#This Row],[M4A]]="","",SUM(Table18[[#This Row],[M4A]]-Table18[[#This Row],[M4B_h]]))</f>
        <v/>
      </c>
      <c r="N197" s="33"/>
      <c r="O197" s="33" t="str">
        <f>IF(Table18[[#This Row],[M5A]]="","",SUM(Table18[[#This Row],[M5A]]-Table18[[#This Row],[M5B_h]]))</f>
        <v/>
      </c>
      <c r="P197" s="45">
        <f>SUM(Table18[[#This Row],[AWAL]],Table18[[#This Row],[M1B]])</f>
        <v>0</v>
      </c>
      <c r="Q197" s="45">
        <f>SUM(Table18[[#This Row],[M2B]],Table18[[#This Row],[M2B_h]])</f>
        <v>0</v>
      </c>
      <c r="R197" s="45">
        <f>SUM(Table18[[#This Row],[M3B]],Table18[[#This Row],[M3B_h]])</f>
        <v>0</v>
      </c>
      <c r="S197" s="45">
        <f>SUM(Table18[[#This Row],[M4B]],Table18[[#This Row],[M4B_h]])</f>
        <v>0</v>
      </c>
      <c r="T197" s="30"/>
      <c r="U197" s="30"/>
      <c r="V197" s="30"/>
      <c r="W197" s="30"/>
      <c r="X197" s="30"/>
      <c r="Y197" s="30"/>
      <c r="Z197" s="30"/>
    </row>
    <row r="198" spans="1:26">
      <c r="A198" s="30" t="str">
        <f ca="1">IF(Table18[[#This Row],[TT]]&lt;1,"",(COUNT(INDIRECT("a"&amp;ROW(Table2[[#Headers],[//]])&amp;":a"&amp;ROW()-1))+1))</f>
        <v/>
      </c>
      <c r="B198" s="9" t="s">
        <v>3300</v>
      </c>
      <c r="C198" s="32">
        <v>0</v>
      </c>
      <c r="D198" s="32">
        <v>144</v>
      </c>
      <c r="E198" s="68">
        <f>IF(Table18[[#This Row],[M5B]]="",Table18[[#This Row],[M5B_h]],SUM(Table18[[#This Row],[M5B_h]],Table18[[#This Row],[M5B]]))</f>
        <v>0</v>
      </c>
      <c r="F198" s="35"/>
      <c r="G198" s="35" t="str">
        <f>IF(Table18[[#This Row],[M1A]]="","",Table18[[#This Row],[M1A]]-Table18[[#This Row],[AWAL]])</f>
        <v/>
      </c>
      <c r="H198" s="35"/>
      <c r="I198" s="33" t="str">
        <f>IF(Table18[[#This Row],[M2A]]="","",SUM(Table18[[#This Row],[M2A]]-Table18[[#This Row],[M2B_h]]))</f>
        <v/>
      </c>
      <c r="K198" s="33" t="str">
        <f>IF(Table18[[#This Row],[M3A]]="","",SUM(Table18[[#This Row],[M3A]]-Table18[[#This Row],[M3B_h]]))</f>
        <v/>
      </c>
      <c r="L198" s="32"/>
      <c r="M198" s="33" t="str">
        <f>IF(Table18[[#This Row],[M4A]]="","",SUM(Table18[[#This Row],[M4A]]-Table18[[#This Row],[M4B_h]]))</f>
        <v/>
      </c>
      <c r="N198" s="33"/>
      <c r="O198" s="33" t="str">
        <f>IF(Table18[[#This Row],[M5A]]="","",SUM(Table18[[#This Row],[M5A]]-Table18[[#This Row],[M5B_h]]))</f>
        <v/>
      </c>
      <c r="P198" s="45">
        <f>SUM(Table18[[#This Row],[AWAL]],Table18[[#This Row],[M1B]])</f>
        <v>0</v>
      </c>
      <c r="Q198" s="45">
        <f>SUM(Table18[[#This Row],[M2B]],Table18[[#This Row],[M2B_h]])</f>
        <v>0</v>
      </c>
      <c r="R198" s="45">
        <f>SUM(Table18[[#This Row],[M3B]],Table18[[#This Row],[M3B_h]])</f>
        <v>0</v>
      </c>
      <c r="S198" s="45">
        <f>SUM(Table18[[#This Row],[M4B]],Table18[[#This Row],[M4B_h]])</f>
        <v>0</v>
      </c>
      <c r="T198" s="30"/>
      <c r="U198" s="30"/>
      <c r="V198" s="30"/>
      <c r="W198" s="30"/>
      <c r="X198" s="30"/>
      <c r="Y198" s="30"/>
      <c r="Z198" s="30"/>
    </row>
    <row r="199" spans="1:26">
      <c r="A199" s="9" t="str">
        <f ca="1">IF(Table18[[#This Row],[TT]]&lt;1,"",(COUNT(INDIRECT("a"&amp;ROW(Table2[[#Headers],[//]])&amp;":a"&amp;ROW()-1))+1))</f>
        <v/>
      </c>
      <c r="B199" s="9" t="s">
        <v>2389</v>
      </c>
      <c r="C199" s="32">
        <v>0</v>
      </c>
      <c r="D199" s="32">
        <v>300</v>
      </c>
      <c r="E199" s="68">
        <f>IF(Table18[[#This Row],[M5B]]="",Table18[[#This Row],[M5B_h]],SUM(Table18[[#This Row],[M5B_h]],Table18[[#This Row],[M5B]]))</f>
        <v>0</v>
      </c>
      <c r="F199" s="34"/>
      <c r="G199" s="34" t="str">
        <f>IF(Table18[[#This Row],[M1A]]="","",Table18[[#This Row],[M1A]]-Table18[[#This Row],[AWAL]])</f>
        <v/>
      </c>
      <c r="H199" s="34"/>
      <c r="I199" s="32" t="str">
        <f>IF(Table18[[#This Row],[M2A]]="","",SUM(Table18[[#This Row],[M2A]]-Table18[[#This Row],[M2B_h]]))</f>
        <v/>
      </c>
      <c r="K199" s="32" t="str">
        <f>IF(Table18[[#This Row],[M3A]]="","",SUM(Table18[[#This Row],[M3A]]-Table18[[#This Row],[M3B_h]]))</f>
        <v/>
      </c>
      <c r="L199" s="9"/>
      <c r="M199" s="32" t="str">
        <f>IF(Table18[[#This Row],[M4A]]="","",SUM(Table18[[#This Row],[M4A]]-Table18[[#This Row],[M4B_h]]))</f>
        <v/>
      </c>
      <c r="O199" s="32" t="str">
        <f>IF(Table18[[#This Row],[M5A]]="","",SUM(Table18[[#This Row],[M5A]]-Table18[[#This Row],[M5B_h]]))</f>
        <v/>
      </c>
      <c r="P199" s="45">
        <f>SUM(Table18[[#This Row],[AWAL]],Table18[[#This Row],[M1B]])</f>
        <v>0</v>
      </c>
      <c r="Q199" s="45">
        <f>SUM(Table18[[#This Row],[M2B]],Table18[[#This Row],[M2B_h]])</f>
        <v>0</v>
      </c>
      <c r="R199" s="45">
        <f>SUM(Table18[[#This Row],[M3B]],Table18[[#This Row],[M3B_h]])</f>
        <v>0</v>
      </c>
      <c r="S199" s="45">
        <f>SUM(Table18[[#This Row],[M4B]],Table18[[#This Row],[M4B_h]])</f>
        <v>0</v>
      </c>
      <c r="T199" s="30"/>
      <c r="U199" s="30"/>
      <c r="V199" s="30"/>
      <c r="W199" s="30"/>
      <c r="X199" s="30"/>
      <c r="Y199" s="30"/>
      <c r="Z199" s="30"/>
    </row>
    <row r="200" spans="1:26">
      <c r="A200" s="30" t="str">
        <f ca="1">IF(Table18[[#This Row],[TT]]&lt;1,"",(COUNT(INDIRECT("a"&amp;ROW(Table2[[#Headers],[//]])&amp;":a"&amp;ROW()-1))+1))</f>
        <v/>
      </c>
      <c r="B200" s="9" t="s">
        <v>4312</v>
      </c>
      <c r="C200" s="32">
        <v>0</v>
      </c>
      <c r="D200" s="32">
        <v>192</v>
      </c>
      <c r="E200" s="68">
        <f>IF(Table18[[#This Row],[M5B]]="",Table18[[#This Row],[M5B_h]],SUM(Table18[[#This Row],[M5B_h]],Table18[[#This Row],[M5B]]))</f>
        <v>0</v>
      </c>
      <c r="F200" s="35"/>
      <c r="G200" s="35" t="str">
        <f>IF(Table18[[#This Row],[M1A]]="","",Table18[[#This Row],[M1A]]-Table18[[#This Row],[AWAL]])</f>
        <v/>
      </c>
      <c r="H200" s="35"/>
      <c r="I200" s="32" t="str">
        <f>IF(Table18[[#This Row],[M2A]]="","",SUM(Table18[[#This Row],[M2A]]-Table18[[#This Row],[M2B_h]]))</f>
        <v/>
      </c>
      <c r="K200" s="33" t="str">
        <f>IF(Table18[[#This Row],[M3A]]="","",SUM(Table18[[#This Row],[M3A]]-Table18[[#This Row],[M3B_h]]))</f>
        <v/>
      </c>
      <c r="L200" s="32"/>
      <c r="M200" s="33" t="str">
        <f>IF(Table18[[#This Row],[M4A]]="","",SUM(Table18[[#This Row],[M4A]]-Table18[[#This Row],[M4B_h]]))</f>
        <v/>
      </c>
      <c r="N200" s="33"/>
      <c r="O200" s="33" t="str">
        <f>IF(Table18[[#This Row],[M5A]]="","",SUM(Table18[[#This Row],[M5A]]-Table18[[#This Row],[M5B_h]]))</f>
        <v/>
      </c>
      <c r="P200" s="45">
        <f>SUM(Table18[[#This Row],[AWAL]],Table18[[#This Row],[M1B]])</f>
        <v>0</v>
      </c>
      <c r="Q200" s="45">
        <f>SUM(Table18[[#This Row],[M2B]],Table18[[#This Row],[M2B_h]])</f>
        <v>0</v>
      </c>
      <c r="R200" s="45">
        <f>SUM(Table18[[#This Row],[M3B]],Table18[[#This Row],[M3B_h]])</f>
        <v>0</v>
      </c>
      <c r="S200" s="45">
        <f>SUM(Table18[[#This Row],[M4B]],Table18[[#This Row],[M4B_h]])</f>
        <v>0</v>
      </c>
      <c r="T200" s="30"/>
      <c r="U200" s="30"/>
      <c r="V200" s="30"/>
      <c r="W200" s="30"/>
      <c r="X200" s="30"/>
      <c r="Y200" s="30"/>
      <c r="Z200" s="30"/>
    </row>
    <row r="201" spans="1:26">
      <c r="A201" s="9" t="str">
        <f ca="1">IF(Table18[[#This Row],[TT]]&lt;1,"",(COUNT(INDIRECT("a"&amp;ROW(Table2[[#Headers],[//]])&amp;":a"&amp;ROW()-1))+1))</f>
        <v/>
      </c>
      <c r="B201" s="9" t="s">
        <v>59</v>
      </c>
      <c r="C201" s="32">
        <v>0</v>
      </c>
      <c r="D201" s="32" t="s">
        <v>60</v>
      </c>
      <c r="E201" s="68">
        <f>IF(Table18[[#This Row],[M5B]]="",Table18[[#This Row],[M5B_h]],SUM(Table18[[#This Row],[M5B_h]],Table18[[#This Row],[M5B]]))</f>
        <v>0</v>
      </c>
      <c r="F201" s="34"/>
      <c r="G201" s="34" t="str">
        <f>IF(Table18[[#This Row],[M1A]]="","",Table18[[#This Row],[M1A]]-Table18[[#This Row],[AWAL]])</f>
        <v/>
      </c>
      <c r="H201" s="34"/>
      <c r="I201" s="32" t="str">
        <f>IF(Table18[[#This Row],[M2A]]="","",SUM(Table18[[#This Row],[M2A]]-Table18[[#This Row],[M2B_h]]))</f>
        <v/>
      </c>
      <c r="K201" s="32" t="str">
        <f>IF(Table18[[#This Row],[M3A]]="","",SUM(Table18[[#This Row],[M3A]]-Table18[[#This Row],[M3B_h]]))</f>
        <v/>
      </c>
      <c r="L201" s="9"/>
      <c r="M201" s="32" t="str">
        <f>IF(Table18[[#This Row],[M4A]]="","",SUM(Table18[[#This Row],[M4A]]-Table18[[#This Row],[M4B_h]]))</f>
        <v/>
      </c>
      <c r="O201" s="32" t="str">
        <f>IF(Table18[[#This Row],[M5A]]="","",SUM(Table18[[#This Row],[M5A]]-Table18[[#This Row],[M5B_h]]))</f>
        <v/>
      </c>
      <c r="P201" s="45">
        <f>SUM(Table18[[#This Row],[AWAL]],Table18[[#This Row],[M1B]])</f>
        <v>0</v>
      </c>
      <c r="Q201" s="45">
        <f>SUM(Table18[[#This Row],[M2B]],Table18[[#This Row],[M2B_h]])</f>
        <v>0</v>
      </c>
      <c r="R201" s="45">
        <f>SUM(Table18[[#This Row],[M3B]],Table18[[#This Row],[M3B_h]])</f>
        <v>0</v>
      </c>
      <c r="S201" s="45">
        <f>SUM(Table18[[#This Row],[M4B]],Table18[[#This Row],[M4B_h]])</f>
        <v>0</v>
      </c>
      <c r="T201" s="30"/>
      <c r="U201" s="30"/>
      <c r="V201" s="30"/>
      <c r="W201" s="30"/>
      <c r="X201" s="30"/>
      <c r="Y201" s="30"/>
      <c r="Z201" s="30"/>
    </row>
    <row r="202" spans="1:26">
      <c r="A202" s="9" t="str">
        <f ca="1">IF(Table18[[#This Row],[TT]]&lt;1,"",(COUNT(INDIRECT("a"&amp;ROW(Table2[[#Headers],[//]])&amp;":a"&amp;ROW()-1))+1))</f>
        <v/>
      </c>
      <c r="B202" s="9" t="s">
        <v>61</v>
      </c>
      <c r="C202" s="32">
        <v>0</v>
      </c>
      <c r="D202" s="32">
        <v>192</v>
      </c>
      <c r="E202" s="68">
        <f>IF(Table18[[#This Row],[M5B]]="",Table18[[#This Row],[M5B_h]],SUM(Table18[[#This Row],[M5B_h]],Table18[[#This Row],[M5B]]))</f>
        <v>0</v>
      </c>
      <c r="F202" s="34"/>
      <c r="G202" s="34" t="str">
        <f>IF(Table18[[#This Row],[M1A]]="","",Table18[[#This Row],[M1A]]-Table18[[#This Row],[AWAL]])</f>
        <v/>
      </c>
      <c r="H202" s="34"/>
      <c r="I202" s="32" t="str">
        <f>IF(Table18[[#This Row],[M2A]]="","",SUM(Table18[[#This Row],[M2A]]-Table18[[#This Row],[M2B_h]]))</f>
        <v/>
      </c>
      <c r="K202" s="32" t="str">
        <f>IF(Table18[[#This Row],[M3A]]="","",SUM(Table18[[#This Row],[M3A]]-Table18[[#This Row],[M3B_h]]))</f>
        <v/>
      </c>
      <c r="L202" s="9"/>
      <c r="M202" s="32" t="str">
        <f>IF(Table18[[#This Row],[M4A]]="","",SUM(Table18[[#This Row],[M4A]]-Table18[[#This Row],[M4B_h]]))</f>
        <v/>
      </c>
      <c r="O202" s="32" t="str">
        <f>IF(Table18[[#This Row],[M5A]]="","",SUM(Table18[[#This Row],[M5A]]-Table18[[#This Row],[M5B_h]]))</f>
        <v/>
      </c>
      <c r="P202" s="45">
        <f>SUM(Table18[[#This Row],[AWAL]],Table18[[#This Row],[M1B]])</f>
        <v>0</v>
      </c>
      <c r="Q202" s="45">
        <f>SUM(Table18[[#This Row],[M2B]],Table18[[#This Row],[M2B_h]])</f>
        <v>0</v>
      </c>
      <c r="R202" s="45">
        <f>SUM(Table18[[#This Row],[M3B]],Table18[[#This Row],[M3B_h]])</f>
        <v>0</v>
      </c>
      <c r="S202" s="45">
        <f>SUM(Table18[[#This Row],[M4B]],Table18[[#This Row],[M4B_h]])</f>
        <v>0</v>
      </c>
      <c r="T202" s="30"/>
      <c r="U202" s="30"/>
      <c r="V202" s="30"/>
      <c r="W202" s="30"/>
      <c r="X202" s="30"/>
      <c r="Y202" s="30"/>
      <c r="Z202" s="30"/>
    </row>
    <row r="203" spans="1:26">
      <c r="A203" s="9" t="str">
        <f ca="1">IF(Table18[[#This Row],[TT]]&lt;1,"",(COUNT(INDIRECT("a"&amp;ROW(Table2[[#Headers],[//]])&amp;":a"&amp;ROW()-1))+1))</f>
        <v/>
      </c>
      <c r="B203" s="9" t="s">
        <v>3445</v>
      </c>
      <c r="C203" s="32">
        <v>0</v>
      </c>
      <c r="D203" s="32">
        <v>96</v>
      </c>
      <c r="E203" s="68">
        <f>IF(Table18[[#This Row],[M5B]]="",Table18[[#This Row],[M5B_h]],SUM(Table18[[#This Row],[M5B_h]],Table18[[#This Row],[M5B]]))</f>
        <v>0</v>
      </c>
      <c r="F203" s="34"/>
      <c r="G203" s="34" t="str">
        <f>IF(Table18[[#This Row],[M1A]]="","",Table18[[#This Row],[M1A]]-Table18[[#This Row],[AWAL]])</f>
        <v/>
      </c>
      <c r="H203" s="34"/>
      <c r="I203" s="32" t="str">
        <f>IF(Table18[[#This Row],[M2A]]="","",SUM(Table18[[#This Row],[M2A]]-Table18[[#This Row],[M2B_h]]))</f>
        <v/>
      </c>
      <c r="K203" s="32" t="str">
        <f>IF(Table18[[#This Row],[M3A]]="","",SUM(Table18[[#This Row],[M3A]]-Table18[[#This Row],[M3B_h]]))</f>
        <v/>
      </c>
      <c r="L203" s="9"/>
      <c r="M203" s="32" t="str">
        <f>IF(Table18[[#This Row],[M4A]]="","",SUM(Table18[[#This Row],[M4A]]-Table18[[#This Row],[M4B_h]]))</f>
        <v/>
      </c>
      <c r="O203" s="32" t="str">
        <f>IF(Table18[[#This Row],[M5A]]="","",SUM(Table18[[#This Row],[M5A]]-Table18[[#This Row],[M5B_h]]))</f>
        <v/>
      </c>
      <c r="P203" s="45">
        <f>SUM(Table18[[#This Row],[AWAL]],Table18[[#This Row],[M1B]])</f>
        <v>0</v>
      </c>
      <c r="Q203" s="45">
        <f>SUM(Table18[[#This Row],[M2B]],Table18[[#This Row],[M2B_h]])</f>
        <v>0</v>
      </c>
      <c r="R203" s="45">
        <f>SUM(Table18[[#This Row],[M3B]],Table18[[#This Row],[M3B_h]])</f>
        <v>0</v>
      </c>
      <c r="S203" s="45">
        <f>SUM(Table18[[#This Row],[M4B]],Table18[[#This Row],[M4B_h]])</f>
        <v>0</v>
      </c>
      <c r="T203" s="30"/>
      <c r="U203" s="30"/>
      <c r="V203" s="30"/>
      <c r="W203" s="30"/>
      <c r="X203" s="30"/>
      <c r="Y203" s="30"/>
      <c r="Z203" s="30"/>
    </row>
    <row r="204" spans="1:26">
      <c r="A204" s="30" t="str">
        <f ca="1">IF(Table18[[#This Row],[TT]]&lt;1,"",(COUNT(INDIRECT("a"&amp;ROW(Table2[[#Headers],[//]])&amp;":a"&amp;ROW()-1))+1))</f>
        <v/>
      </c>
      <c r="B204" s="9" t="s">
        <v>3137</v>
      </c>
      <c r="C204" s="32">
        <v>0</v>
      </c>
      <c r="D204" s="32">
        <v>192</v>
      </c>
      <c r="E204" s="68">
        <f>IF(Table18[[#This Row],[M5B]]="",Table18[[#This Row],[M5B_h]],SUM(Table18[[#This Row],[M5B_h]],Table18[[#This Row],[M5B]]))</f>
        <v>0</v>
      </c>
      <c r="F204" s="35"/>
      <c r="G204" s="35" t="str">
        <f>IF(Table18[[#This Row],[M1A]]="","",Table18[[#This Row],[M1A]]-Table18[[#This Row],[AWAL]])</f>
        <v/>
      </c>
      <c r="H204" s="35"/>
      <c r="I204" s="33" t="str">
        <f>IF(Table18[[#This Row],[M2A]]="","",SUM(Table18[[#This Row],[M2A]]-Table18[[#This Row],[M2B_h]]))</f>
        <v/>
      </c>
      <c r="K204" s="33" t="str">
        <f>IF(Table18[[#This Row],[M3A]]="","",SUM(Table18[[#This Row],[M3A]]-Table18[[#This Row],[M3B_h]]))</f>
        <v/>
      </c>
      <c r="L204" s="32"/>
      <c r="M204" s="33" t="str">
        <f>IF(Table18[[#This Row],[M4A]]="","",SUM(Table18[[#This Row],[M4A]]-Table18[[#This Row],[M4B_h]]))</f>
        <v/>
      </c>
      <c r="N204" s="33"/>
      <c r="O204" s="33" t="str">
        <f>IF(Table18[[#This Row],[M5A]]="","",SUM(Table18[[#This Row],[M5A]]-Table18[[#This Row],[M5B_h]]))</f>
        <v/>
      </c>
      <c r="P204" s="45">
        <f>SUM(Table18[[#This Row],[AWAL]],Table18[[#This Row],[M1B]])</f>
        <v>0</v>
      </c>
      <c r="Q204" s="45">
        <f>SUM(Table18[[#This Row],[M2B]],Table18[[#This Row],[M2B_h]])</f>
        <v>0</v>
      </c>
      <c r="R204" s="45">
        <f>SUM(Table18[[#This Row],[M3B]],Table18[[#This Row],[M3B_h]])</f>
        <v>0</v>
      </c>
      <c r="S204" s="45">
        <f>SUM(Table18[[#This Row],[M4B]],Table18[[#This Row],[M4B_h]])</f>
        <v>0</v>
      </c>
      <c r="T204" s="30"/>
      <c r="U204" s="30"/>
      <c r="V204" s="30"/>
      <c r="W204" s="30"/>
      <c r="X204" s="30"/>
      <c r="Y204" s="30"/>
      <c r="Z204" s="30"/>
    </row>
    <row r="205" spans="1:26">
      <c r="A205" s="30" t="str">
        <f ca="1">IF(Table18[[#This Row],[TT]]&lt;1,"",(COUNT(INDIRECT("a"&amp;ROW(Table2[[#Headers],[//]])&amp;":a"&amp;ROW()-1))+1))</f>
        <v/>
      </c>
      <c r="B205" s="9" t="s">
        <v>2469</v>
      </c>
      <c r="C205" s="32">
        <v>0</v>
      </c>
      <c r="D205" s="32" t="s">
        <v>2470</v>
      </c>
      <c r="E205" s="68">
        <f>IF(Table18[[#This Row],[M5B]]="",Table18[[#This Row],[M5B_h]],SUM(Table18[[#This Row],[M5B_h]],Table18[[#This Row],[M5B]]))</f>
        <v>0</v>
      </c>
      <c r="F205" s="34"/>
      <c r="G205" s="35" t="str">
        <f>IF(Table18[[#This Row],[M1A]]="","",Table18[[#This Row],[M1A]]-Table18[[#This Row],[AWAL]])</f>
        <v/>
      </c>
      <c r="H205" s="34"/>
      <c r="I205" s="32" t="str">
        <f>IF(Table18[[#This Row],[M2A]]="","",SUM(Table18[[#This Row],[M2A]]-Table18[[#This Row],[M2B_h]]))</f>
        <v/>
      </c>
      <c r="K205" s="33" t="str">
        <f>IF(Table18[[#This Row],[M3A]]="","",SUM(Table18[[#This Row],[M3A]]-Table18[[#This Row],[M3B_h]]))</f>
        <v/>
      </c>
      <c r="L205" s="9"/>
      <c r="M205" s="33" t="str">
        <f>IF(Table18[[#This Row],[M4A]]="","",SUM(Table18[[#This Row],[M4A]]-Table18[[#This Row],[M4B_h]]))</f>
        <v/>
      </c>
      <c r="N205" s="33"/>
      <c r="O205" s="33" t="str">
        <f>IF(Table18[[#This Row],[M5A]]="","",SUM(Table18[[#This Row],[M5A]]-Table18[[#This Row],[M5B_h]]))</f>
        <v/>
      </c>
      <c r="P205" s="45">
        <f>SUM(Table18[[#This Row],[AWAL]],Table18[[#This Row],[M1B]])</f>
        <v>0</v>
      </c>
      <c r="Q205" s="45">
        <f>SUM(Table18[[#This Row],[M2B]],Table18[[#This Row],[M2B_h]])</f>
        <v>0</v>
      </c>
      <c r="R205" s="45">
        <f>SUM(Table18[[#This Row],[M3B]],Table18[[#This Row],[M3B_h]])</f>
        <v>0</v>
      </c>
      <c r="S205" s="45">
        <f>SUM(Table18[[#This Row],[M4B]],Table18[[#This Row],[M4B_h]])</f>
        <v>0</v>
      </c>
      <c r="T205" s="30"/>
      <c r="U205" s="30"/>
      <c r="V205" s="30"/>
      <c r="W205" s="30"/>
      <c r="X205" s="30"/>
      <c r="Y205" s="30"/>
      <c r="Z205" s="30"/>
    </row>
    <row r="206" spans="1:26">
      <c r="A206" s="9" t="str">
        <f ca="1">IF(Table18[[#This Row],[TT]]&lt;1,"",(COUNT(INDIRECT("a"&amp;ROW(Table2[[#Headers],[//]])&amp;":a"&amp;ROW()-1))+1))</f>
        <v/>
      </c>
      <c r="B206" s="9" t="s">
        <v>2471</v>
      </c>
      <c r="C206" s="32">
        <v>0</v>
      </c>
      <c r="D206" s="32" t="s">
        <v>2472</v>
      </c>
      <c r="E206" s="68">
        <f>IF(Table18[[#This Row],[M5B]]="",Table18[[#This Row],[M5B_h]],SUM(Table18[[#This Row],[M5B_h]],Table18[[#This Row],[M5B]]))</f>
        <v>0</v>
      </c>
      <c r="F206" s="34"/>
      <c r="G206" s="34" t="str">
        <f>IF(Table18[[#This Row],[M1A]]="","",Table18[[#This Row],[M1A]]-Table18[[#This Row],[AWAL]])</f>
        <v/>
      </c>
      <c r="H206" s="34"/>
      <c r="I206" s="32" t="str">
        <f>IF(Table18[[#This Row],[M2A]]="","",SUM(Table18[[#This Row],[M2A]]-Table18[[#This Row],[M2B_h]]))</f>
        <v/>
      </c>
      <c r="K206" s="32" t="str">
        <f>IF(Table18[[#This Row],[M3A]]="","",SUM(Table18[[#This Row],[M3A]]-Table18[[#This Row],[M3B_h]]))</f>
        <v/>
      </c>
      <c r="L206" s="9"/>
      <c r="M206" s="32" t="str">
        <f>IF(Table18[[#This Row],[M4A]]="","",SUM(Table18[[#This Row],[M4A]]-Table18[[#This Row],[M4B_h]]))</f>
        <v/>
      </c>
      <c r="O206" s="32" t="str">
        <f>IF(Table18[[#This Row],[M5A]]="","",SUM(Table18[[#This Row],[M5A]]-Table18[[#This Row],[M5B_h]]))</f>
        <v/>
      </c>
      <c r="P206" s="45">
        <f>SUM(Table18[[#This Row],[AWAL]],Table18[[#This Row],[M1B]])</f>
        <v>0</v>
      </c>
      <c r="Q206" s="45">
        <f>SUM(Table18[[#This Row],[M2B]],Table18[[#This Row],[M2B_h]])</f>
        <v>0</v>
      </c>
      <c r="R206" s="45">
        <f>SUM(Table18[[#This Row],[M3B]],Table18[[#This Row],[M3B_h]])</f>
        <v>0</v>
      </c>
      <c r="S206" s="45">
        <f>SUM(Table18[[#This Row],[M4B]],Table18[[#This Row],[M4B_h]])</f>
        <v>0</v>
      </c>
      <c r="T206" s="30"/>
      <c r="U206" s="30"/>
      <c r="V206" s="30"/>
      <c r="W206" s="30"/>
      <c r="X206" s="30"/>
      <c r="Y206" s="30"/>
      <c r="Z206" s="30"/>
    </row>
    <row r="207" spans="1:26">
      <c r="A207" s="30" t="str">
        <f ca="1">IF(Table18[[#This Row],[TT]]&lt;1,"",(COUNT(INDIRECT("a"&amp;ROW(Table2[[#Headers],[//]])&amp;":a"&amp;ROW()-1))+1))</f>
        <v/>
      </c>
      <c r="B207" s="9" t="s">
        <v>3315</v>
      </c>
      <c r="C207" s="32">
        <v>0</v>
      </c>
      <c r="D207" s="32">
        <v>1000</v>
      </c>
      <c r="E207" s="68">
        <f>IF(Table18[[#This Row],[M5B]]="",Table18[[#This Row],[M5B_h]],SUM(Table18[[#This Row],[M5B_h]],Table18[[#This Row],[M5B]]))</f>
        <v>0</v>
      </c>
      <c r="F207" s="34"/>
      <c r="G207" s="35" t="str">
        <f>IF(Table18[[#This Row],[M1A]]="","",Table18[[#This Row],[M1A]]-Table18[[#This Row],[AWAL]])</f>
        <v/>
      </c>
      <c r="H207" s="34"/>
      <c r="I207" s="32" t="str">
        <f>IF(Table18[[#This Row],[M2A]]="","",SUM(Table18[[#This Row],[M2A]]-Table18[[#This Row],[M2B_h]]))</f>
        <v/>
      </c>
      <c r="K207" s="33" t="str">
        <f>IF(Table18[[#This Row],[M3A]]="","",SUM(Table18[[#This Row],[M3A]]-Table18[[#This Row],[M3B_h]]))</f>
        <v/>
      </c>
      <c r="L207" s="9"/>
      <c r="M207" s="33" t="str">
        <f>IF(Table18[[#This Row],[M4A]]="","",SUM(Table18[[#This Row],[M4A]]-Table18[[#This Row],[M4B_h]]))</f>
        <v/>
      </c>
      <c r="N207" s="33"/>
      <c r="O207" s="33" t="str">
        <f>IF(Table18[[#This Row],[M5A]]="","",SUM(Table18[[#This Row],[M5A]]-Table18[[#This Row],[M5B_h]]))</f>
        <v/>
      </c>
      <c r="P207" s="45">
        <f>SUM(Table18[[#This Row],[AWAL]],Table18[[#This Row],[M1B]])</f>
        <v>0</v>
      </c>
      <c r="Q207" s="45">
        <f>SUM(Table18[[#This Row],[M2B]],Table18[[#This Row],[M2B_h]])</f>
        <v>0</v>
      </c>
      <c r="R207" s="45">
        <f>SUM(Table18[[#This Row],[M3B]],Table18[[#This Row],[M3B_h]])</f>
        <v>0</v>
      </c>
      <c r="S207" s="45">
        <f>SUM(Table18[[#This Row],[M4B]],Table18[[#This Row],[M4B_h]])</f>
        <v>0</v>
      </c>
      <c r="T207" s="30"/>
      <c r="U207" s="30"/>
      <c r="V207" s="30"/>
      <c r="W207" s="30"/>
      <c r="X207" s="30"/>
      <c r="Y207" s="30"/>
      <c r="Z207" s="30"/>
    </row>
    <row r="208" spans="1:26">
      <c r="A208" s="30" t="str">
        <f ca="1">IF(Table18[[#This Row],[TT]]&lt;1,"",(COUNT(INDIRECT("a"&amp;ROW(Table2[[#Headers],[//]])&amp;":a"&amp;ROW()-1))+1))</f>
        <v/>
      </c>
      <c r="B208" s="9" t="s">
        <v>3316</v>
      </c>
      <c r="C208" s="32">
        <v>0</v>
      </c>
      <c r="D208" s="32">
        <v>1000</v>
      </c>
      <c r="E208" s="68">
        <f>IF(Table18[[#This Row],[M5B]]="",Table18[[#This Row],[M5B_h]],SUM(Table18[[#This Row],[M5B_h]],Table18[[#This Row],[M5B]]))</f>
        <v>0</v>
      </c>
      <c r="F208" s="35"/>
      <c r="G208" s="35" t="str">
        <f>IF(Table18[[#This Row],[M1A]]="","",Table18[[#This Row],[M1A]]-Table18[[#This Row],[AWAL]])</f>
        <v/>
      </c>
      <c r="H208" s="35"/>
      <c r="I208" s="32" t="str">
        <f>IF(Table18[[#This Row],[M2A]]="","",SUM(Table18[[#This Row],[M2A]]-Table18[[#This Row],[M2B_h]]))</f>
        <v/>
      </c>
      <c r="K208" s="33" t="str">
        <f>IF(Table18[[#This Row],[M3A]]="","",SUM(Table18[[#This Row],[M3A]]-Table18[[#This Row],[M3B_h]]))</f>
        <v/>
      </c>
      <c r="L208" s="32"/>
      <c r="M208" s="33" t="str">
        <f>IF(Table18[[#This Row],[M4A]]="","",SUM(Table18[[#This Row],[M4A]]-Table18[[#This Row],[M4B_h]]))</f>
        <v/>
      </c>
      <c r="N208" s="33"/>
      <c r="O208" s="33" t="str">
        <f>IF(Table18[[#This Row],[M5A]]="","",SUM(Table18[[#This Row],[M5A]]-Table18[[#This Row],[M5B_h]]))</f>
        <v/>
      </c>
      <c r="P208" s="45">
        <f>SUM(Table18[[#This Row],[AWAL]],Table18[[#This Row],[M1B]])</f>
        <v>0</v>
      </c>
      <c r="Q208" s="45">
        <f>SUM(Table18[[#This Row],[M2B]],Table18[[#This Row],[M2B_h]])</f>
        <v>0</v>
      </c>
      <c r="R208" s="45">
        <f>SUM(Table18[[#This Row],[M3B]],Table18[[#This Row],[M3B_h]])</f>
        <v>0</v>
      </c>
      <c r="S208" s="45">
        <f>SUM(Table18[[#This Row],[M4B]],Table18[[#This Row],[M4B_h]])</f>
        <v>0</v>
      </c>
      <c r="T208" s="30"/>
      <c r="U208" s="30"/>
      <c r="V208" s="30"/>
      <c r="W208" s="30"/>
      <c r="X208" s="30"/>
      <c r="Y208" s="30"/>
      <c r="Z208" s="30"/>
    </row>
    <row r="209" spans="1:26">
      <c r="A209" s="30" t="str">
        <f ca="1">IF(Table18[[#This Row],[TT]]&lt;1,"",(COUNT(INDIRECT("a"&amp;ROW(Table2[[#Headers],[//]])&amp;":a"&amp;ROW()-1))+1))</f>
        <v/>
      </c>
      <c r="B209" s="9" t="s">
        <v>4481</v>
      </c>
      <c r="C209" s="32">
        <v>0</v>
      </c>
      <c r="D209" s="32">
        <v>1000</v>
      </c>
      <c r="E209" s="68">
        <f>IF(Table18[[#This Row],[M5B]]="",Table18[[#This Row],[M5B_h]],SUM(Table18[[#This Row],[M5B_h]],Table18[[#This Row],[M5B]]))</f>
        <v>0</v>
      </c>
      <c r="F209" s="35"/>
      <c r="G209" s="35" t="str">
        <f>IF(Table18[[#This Row],[M1A]]="","",Table18[[#This Row],[M1A]]-Table18[[#This Row],[AWAL]])</f>
        <v/>
      </c>
      <c r="H209" s="35"/>
      <c r="I209" s="32" t="str">
        <f>IF(Table18[[#This Row],[M2A]]="","",SUM(Table18[[#This Row],[M2A]]-Table18[[#This Row],[M2B_h]]))</f>
        <v/>
      </c>
      <c r="K209" s="33" t="str">
        <f>IF(Table18[[#This Row],[M3A]]="","",SUM(Table18[[#This Row],[M3A]]-Table18[[#This Row],[M3B_h]]))</f>
        <v/>
      </c>
      <c r="L209" s="32"/>
      <c r="M209" s="33" t="str">
        <f>IF(Table18[[#This Row],[M4A]]="","",SUM(Table18[[#This Row],[M4A]]-Table18[[#This Row],[M4B_h]]))</f>
        <v/>
      </c>
      <c r="N209" s="33"/>
      <c r="O209" s="33" t="str">
        <f>IF(Table18[[#This Row],[M5A]]="","",SUM(Table18[[#This Row],[M5A]]-Table18[[#This Row],[M5B_h]]))</f>
        <v/>
      </c>
      <c r="P209" s="45">
        <f>SUM(Table18[[#This Row],[AWAL]],Table18[[#This Row],[M1B]])</f>
        <v>0</v>
      </c>
      <c r="Q209" s="45">
        <f>SUM(Table18[[#This Row],[M2B]],Table18[[#This Row],[M2B_h]])</f>
        <v>0</v>
      </c>
      <c r="R209" s="45">
        <f>SUM(Table18[[#This Row],[M3B]],Table18[[#This Row],[M3B_h]])</f>
        <v>0</v>
      </c>
      <c r="S209" s="45">
        <f>SUM(Table18[[#This Row],[M4B]],Table18[[#This Row],[M4B_h]])</f>
        <v>0</v>
      </c>
      <c r="T209" s="30"/>
      <c r="U209" s="30"/>
      <c r="V209" s="30"/>
      <c r="W209" s="30"/>
      <c r="X209" s="30"/>
      <c r="Y209" s="30"/>
      <c r="Z209" s="30"/>
    </row>
    <row r="210" spans="1:26">
      <c r="A210" s="30" t="str">
        <f ca="1">IF(Table18[[#This Row],[TT]]&lt;1,"",(COUNT(INDIRECT("a"&amp;ROW(Table2[[#Headers],[//]])&amp;":a"&amp;ROW()-1))+1))</f>
        <v/>
      </c>
      <c r="B210" s="9" t="s">
        <v>3317</v>
      </c>
      <c r="C210" s="32">
        <v>0</v>
      </c>
      <c r="D210" s="32">
        <v>500</v>
      </c>
      <c r="E210" s="68">
        <f>IF(Table18[[#This Row],[M5B]]="",Table18[[#This Row],[M5B_h]],SUM(Table18[[#This Row],[M5B_h]],Table18[[#This Row],[M5B]]))</f>
        <v>0</v>
      </c>
      <c r="F210" s="34"/>
      <c r="G210" s="35" t="str">
        <f>IF(Table18[[#This Row],[M1A]]="","",Table18[[#This Row],[M1A]]-Table18[[#This Row],[AWAL]])</f>
        <v/>
      </c>
      <c r="H210" s="34"/>
      <c r="I210" s="32" t="str">
        <f>IF(Table18[[#This Row],[M2A]]="","",SUM(Table18[[#This Row],[M2A]]-Table18[[#This Row],[M2B_h]]))</f>
        <v/>
      </c>
      <c r="K210" s="33" t="str">
        <f>IF(Table18[[#This Row],[M3A]]="","",SUM(Table18[[#This Row],[M3A]]-Table18[[#This Row],[M3B_h]]))</f>
        <v/>
      </c>
      <c r="L210" s="9"/>
      <c r="M210" s="33" t="str">
        <f>IF(Table18[[#This Row],[M4A]]="","",SUM(Table18[[#This Row],[M4A]]-Table18[[#This Row],[M4B_h]]))</f>
        <v/>
      </c>
      <c r="N210" s="33"/>
      <c r="O210" s="33" t="str">
        <f>IF(Table18[[#This Row],[M5A]]="","",SUM(Table18[[#This Row],[M5A]]-Table18[[#This Row],[M5B_h]]))</f>
        <v/>
      </c>
      <c r="P210" s="45">
        <f>SUM(Table18[[#This Row],[AWAL]],Table18[[#This Row],[M1B]])</f>
        <v>0</v>
      </c>
      <c r="Q210" s="45">
        <f>SUM(Table18[[#This Row],[M2B]],Table18[[#This Row],[M2B_h]])</f>
        <v>0</v>
      </c>
      <c r="R210" s="45">
        <f>SUM(Table18[[#This Row],[M3B]],Table18[[#This Row],[M3B_h]])</f>
        <v>0</v>
      </c>
      <c r="S210" s="45">
        <f>SUM(Table18[[#This Row],[M4B]],Table18[[#This Row],[M4B_h]])</f>
        <v>0</v>
      </c>
      <c r="T210" s="30"/>
      <c r="U210" s="30"/>
      <c r="V210" s="30"/>
      <c r="W210" s="30"/>
      <c r="X210" s="30"/>
      <c r="Y210" s="30"/>
      <c r="Z210" s="30"/>
    </row>
    <row r="211" spans="1:26">
      <c r="A211" s="30" t="str">
        <f ca="1">IF(Table18[[#This Row],[TT]]&lt;1,"",(COUNT(INDIRECT("a"&amp;ROW(Table2[[#Headers],[//]])&amp;":a"&amp;ROW()-1))+1))</f>
        <v/>
      </c>
      <c r="B211" s="9" t="s">
        <v>4482</v>
      </c>
      <c r="C211" s="32">
        <v>0</v>
      </c>
      <c r="D211" s="32">
        <v>500</v>
      </c>
      <c r="E211" s="68">
        <f>IF(Table18[[#This Row],[M5B]]="",Table18[[#This Row],[M5B_h]],SUM(Table18[[#This Row],[M5B_h]],Table18[[#This Row],[M5B]]))</f>
        <v>0</v>
      </c>
      <c r="F211" s="34"/>
      <c r="G211" s="35" t="str">
        <f>IF(Table18[[#This Row],[M1A]]="","",Table18[[#This Row],[M1A]]-Table18[[#This Row],[AWAL]])</f>
        <v/>
      </c>
      <c r="H211" s="34"/>
      <c r="I211" s="32" t="str">
        <f>IF(Table18[[#This Row],[M2A]]="","",SUM(Table18[[#This Row],[M2A]]-Table18[[#This Row],[M2B_h]]))</f>
        <v/>
      </c>
      <c r="K211" s="33" t="str">
        <f>IF(Table18[[#This Row],[M3A]]="","",SUM(Table18[[#This Row],[M3A]]-Table18[[#This Row],[M3B_h]]))</f>
        <v/>
      </c>
      <c r="L211" s="9"/>
      <c r="M211" s="33" t="str">
        <f>IF(Table18[[#This Row],[M4A]]="","",SUM(Table18[[#This Row],[M4A]]-Table18[[#This Row],[M4B_h]]))</f>
        <v/>
      </c>
      <c r="N211" s="33"/>
      <c r="O211" s="33" t="str">
        <f>IF(Table18[[#This Row],[M5A]]="","",SUM(Table18[[#This Row],[M5A]]-Table18[[#This Row],[M5B_h]]))</f>
        <v/>
      </c>
      <c r="P211" s="45">
        <f>SUM(Table18[[#This Row],[AWAL]],Table18[[#This Row],[M1B]])</f>
        <v>0</v>
      </c>
      <c r="Q211" s="45">
        <f>SUM(Table18[[#This Row],[M2B]],Table18[[#This Row],[M2B_h]])</f>
        <v>0</v>
      </c>
      <c r="R211" s="45">
        <f>SUM(Table18[[#This Row],[M3B]],Table18[[#This Row],[M3B_h]])</f>
        <v>0</v>
      </c>
      <c r="S211" s="45">
        <f>SUM(Table18[[#This Row],[M4B]],Table18[[#This Row],[M4B_h]])</f>
        <v>0</v>
      </c>
      <c r="T211" s="30"/>
      <c r="U211" s="30"/>
      <c r="V211" s="30"/>
      <c r="W211" s="30"/>
      <c r="X211" s="30"/>
      <c r="Y211" s="30"/>
      <c r="Z211" s="30"/>
    </row>
    <row r="212" spans="1:26">
      <c r="A212" s="30" t="str">
        <f ca="1">IF(Table18[[#This Row],[TT]]&lt;1,"",(COUNT(INDIRECT("a"&amp;ROW(Table2[[#Headers],[//]])&amp;":a"&amp;ROW()-1))+1))</f>
        <v/>
      </c>
      <c r="B212" s="9" t="s">
        <v>3318</v>
      </c>
      <c r="C212" s="32">
        <v>0</v>
      </c>
      <c r="D212" s="32">
        <v>500</v>
      </c>
      <c r="E212" s="68">
        <f>IF(Table18[[#This Row],[M5B]]="",Table18[[#This Row],[M5B_h]],SUM(Table18[[#This Row],[M5B_h]],Table18[[#This Row],[M5B]]))</f>
        <v>0</v>
      </c>
      <c r="F212" s="34"/>
      <c r="G212" s="35" t="str">
        <f>IF(Table18[[#This Row],[M1A]]="","",Table18[[#This Row],[M1A]]-Table18[[#This Row],[AWAL]])</f>
        <v/>
      </c>
      <c r="H212" s="34"/>
      <c r="I212" s="32" t="str">
        <f>IF(Table18[[#This Row],[M2A]]="","",SUM(Table18[[#This Row],[M2A]]-Table18[[#This Row],[M2B_h]]))</f>
        <v/>
      </c>
      <c r="K212" s="33" t="str">
        <f>IF(Table18[[#This Row],[M3A]]="","",SUM(Table18[[#This Row],[M3A]]-Table18[[#This Row],[M3B_h]]))</f>
        <v/>
      </c>
      <c r="L212" s="9"/>
      <c r="M212" s="33" t="str">
        <f>IF(Table18[[#This Row],[M4A]]="","",SUM(Table18[[#This Row],[M4A]]-Table18[[#This Row],[M4B_h]]))</f>
        <v/>
      </c>
      <c r="N212" s="33"/>
      <c r="O212" s="33" t="str">
        <f>IF(Table18[[#This Row],[M5A]]="","",SUM(Table18[[#This Row],[M5A]]-Table18[[#This Row],[M5B_h]]))</f>
        <v/>
      </c>
      <c r="P212" s="45">
        <f>SUM(Table18[[#This Row],[AWAL]],Table18[[#This Row],[M1B]])</f>
        <v>0</v>
      </c>
      <c r="Q212" s="45">
        <f>SUM(Table18[[#This Row],[M2B]],Table18[[#This Row],[M2B_h]])</f>
        <v>0</v>
      </c>
      <c r="R212" s="45">
        <f>SUM(Table18[[#This Row],[M3B]],Table18[[#This Row],[M3B_h]])</f>
        <v>0</v>
      </c>
      <c r="S212" s="45">
        <f>SUM(Table18[[#This Row],[M4B]],Table18[[#This Row],[M4B_h]])</f>
        <v>0</v>
      </c>
      <c r="T212" s="30"/>
      <c r="U212" s="30"/>
      <c r="V212" s="30"/>
      <c r="W212" s="30"/>
      <c r="X212" s="30"/>
      <c r="Y212" s="30"/>
      <c r="Z212" s="30"/>
    </row>
    <row r="213" spans="1:26">
      <c r="A213" s="30" t="str">
        <f ca="1">IF(Table18[[#This Row],[TT]]&lt;1,"",(COUNT(INDIRECT("a"&amp;ROW(Table2[[#Headers],[//]])&amp;":a"&amp;ROW()-1))+1))</f>
        <v/>
      </c>
      <c r="B213" s="9" t="s">
        <v>2525</v>
      </c>
      <c r="C213" s="32">
        <v>0</v>
      </c>
      <c r="D213" s="32">
        <v>500</v>
      </c>
      <c r="E213" s="68">
        <f>IF(Table18[[#This Row],[M5B]]="",Table18[[#This Row],[M5B_h]],SUM(Table18[[#This Row],[M5B_h]],Table18[[#This Row],[M5B]]))</f>
        <v>0</v>
      </c>
      <c r="F213" s="34"/>
      <c r="G213" s="35" t="str">
        <f>IF(Table18[[#This Row],[M1A]]="","",Table18[[#This Row],[M1A]]-Table18[[#This Row],[AWAL]])</f>
        <v/>
      </c>
      <c r="H213" s="34"/>
      <c r="I213" s="32" t="str">
        <f>IF(Table18[[#This Row],[M2A]]="","",SUM(Table18[[#This Row],[M2A]]-Table18[[#This Row],[M2B_h]]))</f>
        <v/>
      </c>
      <c r="K213" s="33" t="str">
        <f>IF(Table18[[#This Row],[M3A]]="","",SUM(Table18[[#This Row],[M3A]]-Table18[[#This Row],[M3B_h]]))</f>
        <v/>
      </c>
      <c r="L213" s="9"/>
      <c r="M213" s="33" t="str">
        <f>IF(Table18[[#This Row],[M4A]]="","",SUM(Table18[[#This Row],[M4A]]-Table18[[#This Row],[M4B_h]]))</f>
        <v/>
      </c>
      <c r="N213" s="33"/>
      <c r="O213" s="33" t="str">
        <f>IF(Table18[[#This Row],[M5A]]="","",SUM(Table18[[#This Row],[M5A]]-Table18[[#This Row],[M5B_h]]))</f>
        <v/>
      </c>
      <c r="P213" s="45">
        <f>SUM(Table18[[#This Row],[AWAL]],Table18[[#This Row],[M1B]])</f>
        <v>0</v>
      </c>
      <c r="Q213" s="45">
        <f>SUM(Table18[[#This Row],[M2B]],Table18[[#This Row],[M2B_h]])</f>
        <v>0</v>
      </c>
      <c r="R213" s="45">
        <f>SUM(Table18[[#This Row],[M3B]],Table18[[#This Row],[M3B_h]])</f>
        <v>0</v>
      </c>
      <c r="S213" s="45">
        <f>SUM(Table18[[#This Row],[M4B]],Table18[[#This Row],[M4B_h]])</f>
        <v>0</v>
      </c>
      <c r="T213" s="30"/>
      <c r="U213" s="30"/>
      <c r="V213" s="30"/>
      <c r="W213" s="30"/>
      <c r="X213" s="30"/>
      <c r="Y213" s="30"/>
      <c r="Z213" s="30"/>
    </row>
    <row r="214" spans="1:26">
      <c r="A214" s="30" t="str">
        <f ca="1">IF(Table18[[#This Row],[TT]]&lt;1,"",(COUNT(INDIRECT("a"&amp;ROW(Table2[[#Headers],[//]])&amp;":a"&amp;ROW()-1))+1))</f>
        <v/>
      </c>
      <c r="B214" s="9" t="s">
        <v>4314</v>
      </c>
      <c r="C214" s="32">
        <v>0</v>
      </c>
      <c r="D214" s="32">
        <v>500</v>
      </c>
      <c r="E214" s="68">
        <f>IF(Table18[[#This Row],[M5B]]="",Table18[[#This Row],[M5B_h]],SUM(Table18[[#This Row],[M5B_h]],Table18[[#This Row],[M5B]]))</f>
        <v>0</v>
      </c>
      <c r="F214" s="34"/>
      <c r="G214" s="35" t="str">
        <f>IF(Table18[[#This Row],[M1A]]="","",Table18[[#This Row],[M1A]]-Table18[[#This Row],[AWAL]])</f>
        <v/>
      </c>
      <c r="H214" s="34"/>
      <c r="I214" s="32" t="str">
        <f>IF(Table18[[#This Row],[M2A]]="","",SUM(Table18[[#This Row],[M2A]]-Table18[[#This Row],[M2B_h]]))</f>
        <v/>
      </c>
      <c r="K214" s="33" t="str">
        <f>IF(Table18[[#This Row],[M3A]]="","",SUM(Table18[[#This Row],[M3A]]-Table18[[#This Row],[M3B_h]]))</f>
        <v/>
      </c>
      <c r="L214" s="9"/>
      <c r="M214" s="33" t="str">
        <f>IF(Table18[[#This Row],[M4A]]="","",SUM(Table18[[#This Row],[M4A]]-Table18[[#This Row],[M4B_h]]))</f>
        <v/>
      </c>
      <c r="N214" s="33"/>
      <c r="O214" s="33" t="str">
        <f>IF(Table18[[#This Row],[M5A]]="","",SUM(Table18[[#This Row],[M5A]]-Table18[[#This Row],[M5B_h]]))</f>
        <v/>
      </c>
      <c r="P214" s="45">
        <f>SUM(Table18[[#This Row],[AWAL]],Table18[[#This Row],[M1B]])</f>
        <v>0</v>
      </c>
      <c r="Q214" s="45">
        <f>SUM(Table18[[#This Row],[M2B]],Table18[[#This Row],[M2B_h]])</f>
        <v>0</v>
      </c>
      <c r="R214" s="45">
        <f>SUM(Table18[[#This Row],[M3B]],Table18[[#This Row],[M3B_h]])</f>
        <v>0</v>
      </c>
      <c r="S214" s="45">
        <f>SUM(Table18[[#This Row],[M4B]],Table18[[#This Row],[M4B_h]])</f>
        <v>0</v>
      </c>
      <c r="T214" s="30"/>
      <c r="U214" s="30"/>
      <c r="V214" s="30"/>
      <c r="W214" s="30"/>
      <c r="X214" s="30"/>
      <c r="Y214" s="30"/>
      <c r="Z214" s="30"/>
    </row>
    <row r="215" spans="1:26">
      <c r="A215" s="9" t="str">
        <f ca="1">IF(Table18[[#This Row],[TT]]&lt;1,"",(COUNT(INDIRECT("a"&amp;ROW(Table2[[#Headers],[//]])&amp;":a"&amp;ROW()-1))+1))</f>
        <v/>
      </c>
      <c r="B215" s="9" t="s">
        <v>64</v>
      </c>
      <c r="C215" s="32">
        <v>0</v>
      </c>
      <c r="D215" s="32">
        <v>1000</v>
      </c>
      <c r="E215" s="68">
        <f>IF(Table18[[#This Row],[M5B]]="",Table18[[#This Row],[M5B_h]],SUM(Table18[[#This Row],[M5B_h]],Table18[[#This Row],[M5B]]))</f>
        <v>0</v>
      </c>
      <c r="F215" s="34"/>
      <c r="G215" s="34" t="str">
        <f>IF(Table18[[#This Row],[M1A]]="","",Table18[[#This Row],[M1A]]-Table18[[#This Row],[AWAL]])</f>
        <v/>
      </c>
      <c r="H215" s="34"/>
      <c r="I215" s="32" t="str">
        <f>IF(Table18[[#This Row],[M2A]]="","",SUM(Table18[[#This Row],[M2A]]-Table18[[#This Row],[M2B_h]]))</f>
        <v/>
      </c>
      <c r="K215" s="32" t="str">
        <f>IF(Table18[[#This Row],[M3A]]="","",SUM(Table18[[#This Row],[M3A]]-Table18[[#This Row],[M3B_h]]))</f>
        <v/>
      </c>
      <c r="L215" s="9"/>
      <c r="M215" s="32" t="str">
        <f>IF(Table18[[#This Row],[M4A]]="","",SUM(Table18[[#This Row],[M4A]]-Table18[[#This Row],[M4B_h]]))</f>
        <v/>
      </c>
      <c r="O215" s="32" t="str">
        <f>IF(Table18[[#This Row],[M5A]]="","",SUM(Table18[[#This Row],[M5A]]-Table18[[#This Row],[M5B_h]]))</f>
        <v/>
      </c>
      <c r="P215" s="45">
        <f>SUM(Table18[[#This Row],[AWAL]],Table18[[#This Row],[M1B]])</f>
        <v>0</v>
      </c>
      <c r="Q215" s="45">
        <f>SUM(Table18[[#This Row],[M2B]],Table18[[#This Row],[M2B_h]])</f>
        <v>0</v>
      </c>
      <c r="R215" s="45">
        <f>SUM(Table18[[#This Row],[M3B]],Table18[[#This Row],[M3B_h]])</f>
        <v>0</v>
      </c>
      <c r="S215" s="45">
        <f>SUM(Table18[[#This Row],[M4B]],Table18[[#This Row],[M4B_h]])</f>
        <v>0</v>
      </c>
      <c r="T215" s="30"/>
      <c r="U215" s="30"/>
      <c r="V215" s="30"/>
      <c r="W215" s="30"/>
      <c r="X215" s="30"/>
      <c r="Y215" s="30"/>
      <c r="Z215" s="30"/>
    </row>
    <row r="216" spans="1:26">
      <c r="A216" s="30" t="str">
        <f ca="1">IF(Table18[[#This Row],[TT]]&lt;1,"",(COUNT(INDIRECT("a"&amp;ROW(Table2[[#Headers],[//]])&amp;":a"&amp;ROW()-1))+1))</f>
        <v/>
      </c>
      <c r="B216" s="9" t="s">
        <v>2924</v>
      </c>
      <c r="C216" s="32">
        <v>0</v>
      </c>
      <c r="D216" s="32">
        <v>500</v>
      </c>
      <c r="E216" s="68">
        <f>IF(Table18[[#This Row],[M5B]]="",Table18[[#This Row],[M5B_h]],SUM(Table18[[#This Row],[M5B_h]],Table18[[#This Row],[M5B]]))</f>
        <v>0</v>
      </c>
      <c r="F216" s="35"/>
      <c r="G216" s="35" t="str">
        <f>IF(Table18[[#This Row],[M1A]]="","",Table18[[#This Row],[M1A]]-Table18[[#This Row],[AWAL]])</f>
        <v/>
      </c>
      <c r="H216" s="35"/>
      <c r="I216" s="33" t="str">
        <f>IF(Table18[[#This Row],[M2A]]="","",SUM(Table18[[#This Row],[M2A]]-Table18[[#This Row],[M2B_h]]))</f>
        <v/>
      </c>
      <c r="K216" s="33" t="str">
        <f>IF(Table18[[#This Row],[M3A]]="","",SUM(Table18[[#This Row],[M3A]]-Table18[[#This Row],[M3B_h]]))</f>
        <v/>
      </c>
      <c r="L216" s="32"/>
      <c r="M216" s="33" t="str">
        <f>IF(Table18[[#This Row],[M4A]]="","",SUM(Table18[[#This Row],[M4A]]-Table18[[#This Row],[M4B_h]]))</f>
        <v/>
      </c>
      <c r="N216" s="33"/>
      <c r="O216" s="33" t="str">
        <f>IF(Table18[[#This Row],[M5A]]="","",SUM(Table18[[#This Row],[M5A]]-Table18[[#This Row],[M5B_h]]))</f>
        <v/>
      </c>
      <c r="P216" s="45">
        <f>SUM(Table18[[#This Row],[AWAL]],Table18[[#This Row],[M1B]])</f>
        <v>0</v>
      </c>
      <c r="Q216" s="45">
        <f>SUM(Table18[[#This Row],[M2B]],Table18[[#This Row],[M2B_h]])</f>
        <v>0</v>
      </c>
      <c r="R216" s="45">
        <f>SUM(Table18[[#This Row],[M3B]],Table18[[#This Row],[M3B_h]])</f>
        <v>0</v>
      </c>
      <c r="S216" s="45">
        <f>SUM(Table18[[#This Row],[M4B]],Table18[[#This Row],[M4B_h]])</f>
        <v>0</v>
      </c>
      <c r="T216" s="30"/>
      <c r="U216" s="30"/>
      <c r="V216" s="30"/>
      <c r="W216" s="30"/>
      <c r="X216" s="30"/>
      <c r="Y216" s="30"/>
      <c r="Z216" s="30"/>
    </row>
    <row r="217" spans="1:26">
      <c r="A217" s="30" t="str">
        <f ca="1">IF(Table18[[#This Row],[TT]]&lt;1,"",(COUNT(INDIRECT("a"&amp;ROW(Table2[[#Headers],[//]])&amp;":a"&amp;ROW()-1))+1))</f>
        <v/>
      </c>
      <c r="B217" s="9" t="s">
        <v>3138</v>
      </c>
      <c r="C217" s="32">
        <v>0</v>
      </c>
      <c r="D217" s="32">
        <v>10</v>
      </c>
      <c r="E217" s="68">
        <f>IF(Table18[[#This Row],[M5B]]="",Table18[[#This Row],[M5B_h]],SUM(Table18[[#This Row],[M5B_h]],Table18[[#This Row],[M5B]]))</f>
        <v>0</v>
      </c>
      <c r="F217" s="35"/>
      <c r="G217" s="35" t="str">
        <f>IF(Table18[[#This Row],[M1A]]="","",Table18[[#This Row],[M1A]]-Table18[[#This Row],[AWAL]])</f>
        <v/>
      </c>
      <c r="H217" s="35"/>
      <c r="I217" s="33" t="str">
        <f>IF(Table18[[#This Row],[M2A]]="","",SUM(Table18[[#This Row],[M2A]]-Table18[[#This Row],[M2B_h]]))</f>
        <v/>
      </c>
      <c r="K217" s="33" t="str">
        <f>IF(Table18[[#This Row],[M3A]]="","",SUM(Table18[[#This Row],[M3A]]-Table18[[#This Row],[M3B_h]]))</f>
        <v/>
      </c>
      <c r="L217" s="32"/>
      <c r="M217" s="33" t="str">
        <f>IF(Table18[[#This Row],[M4A]]="","",SUM(Table18[[#This Row],[M4A]]-Table18[[#This Row],[M4B_h]]))</f>
        <v/>
      </c>
      <c r="N217" s="33"/>
      <c r="O217" s="33" t="str">
        <f>IF(Table18[[#This Row],[M5A]]="","",SUM(Table18[[#This Row],[M5A]]-Table18[[#This Row],[M5B_h]]))</f>
        <v/>
      </c>
      <c r="P217" s="45">
        <f>SUM(Table18[[#This Row],[AWAL]],Table18[[#This Row],[M1B]])</f>
        <v>0</v>
      </c>
      <c r="Q217" s="45">
        <f>SUM(Table18[[#This Row],[M2B]],Table18[[#This Row],[M2B_h]])</f>
        <v>0</v>
      </c>
      <c r="R217" s="45">
        <f>SUM(Table18[[#This Row],[M3B]],Table18[[#This Row],[M3B_h]])</f>
        <v>0</v>
      </c>
      <c r="S217" s="45">
        <f>SUM(Table18[[#This Row],[M4B]],Table18[[#This Row],[M4B_h]])</f>
        <v>0</v>
      </c>
      <c r="T217" s="30"/>
      <c r="U217" s="30"/>
      <c r="V217" s="30"/>
      <c r="W217" s="30"/>
      <c r="X217" s="30"/>
      <c r="Y217" s="30"/>
      <c r="Z217" s="30"/>
    </row>
    <row r="218" spans="1:26">
      <c r="A218" s="9" t="str">
        <f ca="1">IF(Table18[[#This Row],[TT]]&lt;1,"",(COUNT(INDIRECT("a"&amp;ROW(Table2[[#Headers],[//]])&amp;":a"&amp;ROW()-1))+1))</f>
        <v/>
      </c>
      <c r="B218" s="9" t="s">
        <v>2473</v>
      </c>
      <c r="C218" s="32">
        <v>0</v>
      </c>
      <c r="D218" s="32" t="s">
        <v>2434</v>
      </c>
      <c r="E218" s="68">
        <f>IF(Table18[[#This Row],[M5B]]="",Table18[[#This Row],[M5B_h]],SUM(Table18[[#This Row],[M5B_h]],Table18[[#This Row],[M5B]]))</f>
        <v>0</v>
      </c>
      <c r="F218" s="34"/>
      <c r="G218" s="34" t="str">
        <f>IF(Table18[[#This Row],[M1A]]="","",Table18[[#This Row],[M1A]]-Table18[[#This Row],[AWAL]])</f>
        <v/>
      </c>
      <c r="H218" s="34"/>
      <c r="I218" s="32" t="str">
        <f>IF(Table18[[#This Row],[M2A]]="","",SUM(Table18[[#This Row],[M2A]]-Table18[[#This Row],[M2B_h]]))</f>
        <v/>
      </c>
      <c r="K218" s="32" t="str">
        <f>IF(Table18[[#This Row],[M3A]]="","",SUM(Table18[[#This Row],[M3A]]-Table18[[#This Row],[M3B_h]]))</f>
        <v/>
      </c>
      <c r="L218" s="9"/>
      <c r="M218" s="32" t="str">
        <f>IF(Table18[[#This Row],[M4A]]="","",SUM(Table18[[#This Row],[M4A]]-Table18[[#This Row],[M4B_h]]))</f>
        <v/>
      </c>
      <c r="O218" s="32" t="str">
        <f>IF(Table18[[#This Row],[M5A]]="","",SUM(Table18[[#This Row],[M5A]]-Table18[[#This Row],[M5B_h]]))</f>
        <v/>
      </c>
      <c r="P218" s="45">
        <f>SUM(Table18[[#This Row],[AWAL]],Table18[[#This Row],[M1B]])</f>
        <v>0</v>
      </c>
      <c r="Q218" s="45">
        <f>SUM(Table18[[#This Row],[M2B]],Table18[[#This Row],[M2B_h]])</f>
        <v>0</v>
      </c>
      <c r="R218" s="45">
        <f>SUM(Table18[[#This Row],[M3B]],Table18[[#This Row],[M3B_h]])</f>
        <v>0</v>
      </c>
      <c r="S218" s="45">
        <f>SUM(Table18[[#This Row],[M4B]],Table18[[#This Row],[M4B_h]])</f>
        <v>0</v>
      </c>
      <c r="T218" s="30"/>
      <c r="U218" s="30"/>
      <c r="V218" s="30"/>
      <c r="W218" s="30"/>
      <c r="X218" s="30"/>
      <c r="Y218" s="30"/>
      <c r="Z218" s="30"/>
    </row>
    <row r="219" spans="1:26">
      <c r="A219" s="9" t="str">
        <f ca="1">IF(Table18[[#This Row],[TT]]&lt;1,"",(COUNT(INDIRECT("a"&amp;ROW(Table2[[#Headers],[//]])&amp;":a"&amp;ROW()-1))+1))</f>
        <v/>
      </c>
      <c r="B219" s="9" t="s">
        <v>3144</v>
      </c>
      <c r="C219" s="32">
        <v>0</v>
      </c>
      <c r="D219" s="32" t="s">
        <v>2457</v>
      </c>
      <c r="E219" s="68">
        <f>IF(Table18[[#This Row],[M5B]]="",Table18[[#This Row],[M5B_h]],SUM(Table18[[#This Row],[M5B_h]],Table18[[#This Row],[M5B]]))</f>
        <v>0</v>
      </c>
      <c r="F219" s="34"/>
      <c r="G219" s="34" t="str">
        <f>IF(Table18[[#This Row],[M1A]]="","",Table18[[#This Row],[M1A]]-Table18[[#This Row],[AWAL]])</f>
        <v/>
      </c>
      <c r="H219" s="34"/>
      <c r="I219" s="32" t="str">
        <f>IF(Table18[[#This Row],[M2A]]="","",SUM(Table18[[#This Row],[M2A]]-Table18[[#This Row],[M2B_h]]))</f>
        <v/>
      </c>
      <c r="K219" s="32" t="str">
        <f>IF(Table18[[#This Row],[M3A]]="","",SUM(Table18[[#This Row],[M3A]]-Table18[[#This Row],[M3B_h]]))</f>
        <v/>
      </c>
      <c r="L219" s="9"/>
      <c r="M219" s="32" t="str">
        <f>IF(Table18[[#This Row],[M4A]]="","",SUM(Table18[[#This Row],[M4A]]-Table18[[#This Row],[M4B_h]]))</f>
        <v/>
      </c>
      <c r="O219" s="32" t="str">
        <f>IF(Table18[[#This Row],[M5A]]="","",SUM(Table18[[#This Row],[M5A]]-Table18[[#This Row],[M5B_h]]))</f>
        <v/>
      </c>
      <c r="P219" s="45">
        <f>SUM(Table18[[#This Row],[AWAL]],Table18[[#This Row],[M1B]])</f>
        <v>0</v>
      </c>
      <c r="Q219" s="45">
        <f>SUM(Table18[[#This Row],[M2B]],Table18[[#This Row],[M2B_h]])</f>
        <v>0</v>
      </c>
      <c r="R219" s="45">
        <f>SUM(Table18[[#This Row],[M3B]],Table18[[#This Row],[M3B_h]])</f>
        <v>0</v>
      </c>
      <c r="S219" s="45">
        <f>SUM(Table18[[#This Row],[M4B]],Table18[[#This Row],[M4B_h]])</f>
        <v>0</v>
      </c>
      <c r="T219" s="30"/>
      <c r="U219" s="30"/>
      <c r="V219" s="30"/>
      <c r="W219" s="30"/>
      <c r="X219" s="30"/>
      <c r="Y219" s="30"/>
      <c r="Z219" s="30"/>
    </row>
    <row r="220" spans="1:26">
      <c r="A220" s="9" t="str">
        <f ca="1">IF(Table18[[#This Row],[TT]]&lt;1,"",(COUNT(INDIRECT("a"&amp;ROW(Table2[[#Headers],[//]])&amp;":a"&amp;ROW()-1))+1))</f>
        <v/>
      </c>
      <c r="B220" s="9" t="s">
        <v>3143</v>
      </c>
      <c r="C220" s="32">
        <v>0</v>
      </c>
      <c r="D220" s="32" t="s">
        <v>2457</v>
      </c>
      <c r="E220" s="68">
        <f>IF(Table18[[#This Row],[M5B]]="",Table18[[#This Row],[M5B_h]],SUM(Table18[[#This Row],[M5B_h]],Table18[[#This Row],[M5B]]))</f>
        <v>0</v>
      </c>
      <c r="F220" s="34"/>
      <c r="G220" s="34" t="str">
        <f>IF(Table18[[#This Row],[M1A]]="","",Table18[[#This Row],[M1A]]-Table18[[#This Row],[AWAL]])</f>
        <v/>
      </c>
      <c r="H220" s="34"/>
      <c r="I220" s="32" t="str">
        <f>IF(Table18[[#This Row],[M2A]]="","",SUM(Table18[[#This Row],[M2A]]-Table18[[#This Row],[M2B_h]]))</f>
        <v/>
      </c>
      <c r="K220" s="32" t="str">
        <f>IF(Table18[[#This Row],[M3A]]="","",SUM(Table18[[#This Row],[M3A]]-Table18[[#This Row],[M3B_h]]))</f>
        <v/>
      </c>
      <c r="L220" s="9"/>
      <c r="M220" s="32" t="str">
        <f>IF(Table18[[#This Row],[M4A]]="","",SUM(Table18[[#This Row],[M4A]]-Table18[[#This Row],[M4B_h]]))</f>
        <v/>
      </c>
      <c r="O220" s="32" t="str">
        <f>IF(Table18[[#This Row],[M5A]]="","",SUM(Table18[[#This Row],[M5A]]-Table18[[#This Row],[M5B_h]]))</f>
        <v/>
      </c>
      <c r="P220" s="45">
        <f>SUM(Table18[[#This Row],[AWAL]],Table18[[#This Row],[M1B]])</f>
        <v>0</v>
      </c>
      <c r="Q220" s="45">
        <f>SUM(Table18[[#This Row],[M2B]],Table18[[#This Row],[M2B_h]])</f>
        <v>0</v>
      </c>
      <c r="R220" s="45">
        <f>SUM(Table18[[#This Row],[M3B]],Table18[[#This Row],[M3B_h]])</f>
        <v>0</v>
      </c>
      <c r="S220" s="45">
        <f>SUM(Table18[[#This Row],[M4B]],Table18[[#This Row],[M4B_h]])</f>
        <v>0</v>
      </c>
      <c r="T220" s="30"/>
      <c r="U220" s="30"/>
      <c r="V220" s="30"/>
      <c r="W220" s="30"/>
      <c r="X220" s="30"/>
      <c r="Y220" s="30"/>
      <c r="Z220" s="30"/>
    </row>
    <row r="221" spans="1:26">
      <c r="A221" s="9" t="str">
        <f ca="1">IF(Table18[[#This Row],[TT]]&lt;1,"",(COUNT(INDIRECT("a"&amp;ROW(Table2[[#Headers],[//]])&amp;":a"&amp;ROW()-1))+1))</f>
        <v/>
      </c>
      <c r="B221" s="9" t="s">
        <v>2474</v>
      </c>
      <c r="C221" s="32">
        <v>0</v>
      </c>
      <c r="D221" s="32" t="s">
        <v>2461</v>
      </c>
      <c r="E221" s="68">
        <f>IF(Table18[[#This Row],[M5B]]="",Table18[[#This Row],[M5B_h]],SUM(Table18[[#This Row],[M5B_h]],Table18[[#This Row],[M5B]]))</f>
        <v>0</v>
      </c>
      <c r="F221" s="34"/>
      <c r="G221" s="34" t="str">
        <f>IF(Table18[[#This Row],[M1A]]="","",Table18[[#This Row],[M1A]]-Table18[[#This Row],[AWAL]])</f>
        <v/>
      </c>
      <c r="H221" s="34"/>
      <c r="I221" s="32" t="str">
        <f>IF(Table18[[#This Row],[M2A]]="","",SUM(Table18[[#This Row],[M2A]]-Table18[[#This Row],[M2B_h]]))</f>
        <v/>
      </c>
      <c r="K221" s="32" t="str">
        <f>IF(Table18[[#This Row],[M3A]]="","",SUM(Table18[[#This Row],[M3A]]-Table18[[#This Row],[M3B_h]]))</f>
        <v/>
      </c>
      <c r="L221" s="9"/>
      <c r="M221" s="32" t="str">
        <f>IF(Table18[[#This Row],[M4A]]="","",SUM(Table18[[#This Row],[M4A]]-Table18[[#This Row],[M4B_h]]))</f>
        <v/>
      </c>
      <c r="O221" s="32" t="str">
        <f>IF(Table18[[#This Row],[M5A]]="","",SUM(Table18[[#This Row],[M5A]]-Table18[[#This Row],[M5B_h]]))</f>
        <v/>
      </c>
      <c r="P221" s="45">
        <f>SUM(Table18[[#This Row],[AWAL]],Table18[[#This Row],[M1B]])</f>
        <v>0</v>
      </c>
      <c r="Q221" s="45">
        <f>SUM(Table18[[#This Row],[M2B]],Table18[[#This Row],[M2B_h]])</f>
        <v>0</v>
      </c>
      <c r="R221" s="45">
        <f>SUM(Table18[[#This Row],[M3B]],Table18[[#This Row],[M3B_h]])</f>
        <v>0</v>
      </c>
      <c r="S221" s="45">
        <f>SUM(Table18[[#This Row],[M4B]],Table18[[#This Row],[M4B_h]])</f>
        <v>0</v>
      </c>
      <c r="T221" s="30"/>
      <c r="U221" s="30"/>
      <c r="V221" s="30"/>
      <c r="W221" s="30"/>
      <c r="X221" s="30"/>
      <c r="Y221" s="30"/>
      <c r="Z221" s="30"/>
    </row>
    <row r="222" spans="1:26">
      <c r="A222" s="30" t="str">
        <f ca="1">IF(Table18[[#This Row],[TT]]&lt;1,"",(COUNT(INDIRECT("a"&amp;ROW(Table2[[#Headers],[//]])&amp;":a"&amp;ROW()-1))+1))</f>
        <v/>
      </c>
      <c r="B222" s="9" t="s">
        <v>2969</v>
      </c>
      <c r="C222" s="32">
        <v>0</v>
      </c>
      <c r="D222" s="32">
        <v>36</v>
      </c>
      <c r="E222" s="68">
        <f>IF(Table18[[#This Row],[M5B]]="",Table18[[#This Row],[M5B_h]],SUM(Table18[[#This Row],[M5B_h]],Table18[[#This Row],[M5B]]))</f>
        <v>0</v>
      </c>
      <c r="F222" s="35"/>
      <c r="G222" s="35" t="str">
        <f>IF(Table18[[#This Row],[M1A]]="","",Table18[[#This Row],[M1A]]-Table18[[#This Row],[AWAL]])</f>
        <v/>
      </c>
      <c r="H222" s="35"/>
      <c r="I222" s="33" t="str">
        <f>IF(Table18[[#This Row],[M2A]]="","",SUM(Table18[[#This Row],[M2A]]-Table18[[#This Row],[M2B_h]]))</f>
        <v/>
      </c>
      <c r="K222" s="33" t="str">
        <f>IF(Table18[[#This Row],[M3A]]="","",SUM(Table18[[#This Row],[M3A]]-Table18[[#This Row],[M3B_h]]))</f>
        <v/>
      </c>
      <c r="L222" s="32"/>
      <c r="M222" s="33" t="str">
        <f>IF(Table18[[#This Row],[M4A]]="","",SUM(Table18[[#This Row],[M4A]]-Table18[[#This Row],[M4B_h]]))</f>
        <v/>
      </c>
      <c r="N222" s="33"/>
      <c r="O222" s="33" t="str">
        <f>IF(Table18[[#This Row],[M5A]]="","",SUM(Table18[[#This Row],[M5A]]-Table18[[#This Row],[M5B_h]]))</f>
        <v/>
      </c>
      <c r="P222" s="45">
        <f>SUM(Table18[[#This Row],[AWAL]],Table18[[#This Row],[M1B]])</f>
        <v>0</v>
      </c>
      <c r="Q222" s="45">
        <f>SUM(Table18[[#This Row],[M2B]],Table18[[#This Row],[M2B_h]])</f>
        <v>0</v>
      </c>
      <c r="R222" s="45">
        <f>SUM(Table18[[#This Row],[M3B]],Table18[[#This Row],[M3B_h]])</f>
        <v>0</v>
      </c>
      <c r="S222" s="45">
        <f>SUM(Table18[[#This Row],[M4B]],Table18[[#This Row],[M4B_h]])</f>
        <v>0</v>
      </c>
      <c r="T222" s="30"/>
      <c r="U222" s="30"/>
      <c r="V222" s="30"/>
      <c r="W222" s="30"/>
      <c r="X222" s="30"/>
      <c r="Y222" s="30"/>
      <c r="Z222" s="30"/>
    </row>
    <row r="223" spans="1:26">
      <c r="A223" s="30" t="str">
        <f ca="1">IF(Table18[[#This Row],[TT]]&lt;1,"",(COUNT(INDIRECT("a"&amp;ROW(Table2[[#Headers],[//]])&amp;":a"&amp;ROW()-1))+1))</f>
        <v/>
      </c>
      <c r="B223" s="9" t="s">
        <v>65</v>
      </c>
      <c r="C223" s="32">
        <v>2</v>
      </c>
      <c r="D223" s="32" t="s">
        <v>66</v>
      </c>
      <c r="E223" s="68">
        <f>IF(Table18[[#This Row],[M5B]]="",Table18[[#This Row],[M5B_h]],SUM(Table18[[#This Row],[M5B_h]],Table18[[#This Row],[M5B]]))</f>
        <v>0</v>
      </c>
      <c r="F223" s="35">
        <v>1</v>
      </c>
      <c r="G223" s="35">
        <f>IF(Table18[[#This Row],[M1A]]="","",Table18[[#This Row],[M1A]]-Table18[[#This Row],[AWAL]])</f>
        <v>-1</v>
      </c>
      <c r="H223" s="35">
        <v>0</v>
      </c>
      <c r="I223" s="32">
        <f>IF(Table18[[#This Row],[M2A]]="","",SUM(Table18[[#This Row],[M2A]]-Table18[[#This Row],[M2B_h]]))</f>
        <v>-1</v>
      </c>
      <c r="K223" s="33" t="str">
        <f>IF(Table18[[#This Row],[M3A]]="","",SUM(Table18[[#This Row],[M3A]]-Table18[[#This Row],[M3B_h]]))</f>
        <v/>
      </c>
      <c r="L223" s="32"/>
      <c r="M223" s="33" t="str">
        <f>IF(Table18[[#This Row],[M4A]]="","",SUM(Table18[[#This Row],[M4A]]-Table18[[#This Row],[M4B_h]]))</f>
        <v/>
      </c>
      <c r="N223" s="33"/>
      <c r="O223" s="33" t="str">
        <f>IF(Table18[[#This Row],[M5A]]="","",SUM(Table18[[#This Row],[M5A]]-Table18[[#This Row],[M5B_h]]))</f>
        <v/>
      </c>
      <c r="P223" s="45">
        <f>SUM(Table18[[#This Row],[AWAL]],Table18[[#This Row],[M1B]])</f>
        <v>1</v>
      </c>
      <c r="Q223" s="45">
        <f>SUM(Table18[[#This Row],[M2B]],Table18[[#This Row],[M2B_h]])</f>
        <v>0</v>
      </c>
      <c r="R223" s="45">
        <f>SUM(Table18[[#This Row],[M3B]],Table18[[#This Row],[M3B_h]])</f>
        <v>0</v>
      </c>
      <c r="S223" s="45">
        <f>SUM(Table18[[#This Row],[M4B]],Table18[[#This Row],[M4B_h]])</f>
        <v>0</v>
      </c>
      <c r="T223" s="30"/>
      <c r="U223" s="30"/>
      <c r="V223" s="30"/>
      <c r="W223" s="30"/>
      <c r="X223" s="30"/>
      <c r="Y223" s="30"/>
      <c r="Z223" s="30"/>
    </row>
    <row r="224" spans="1:26">
      <c r="A224" s="30" t="str">
        <f ca="1">IF(Table18[[#This Row],[TT]]&lt;1,"",(COUNT(INDIRECT("a"&amp;ROW(Table2[[#Headers],[//]])&amp;":a"&amp;ROW()-1))+1))</f>
        <v/>
      </c>
      <c r="B224" s="9" t="s">
        <v>3008</v>
      </c>
      <c r="C224" s="32">
        <v>0</v>
      </c>
      <c r="D224" s="32" t="s">
        <v>2434</v>
      </c>
      <c r="E224" s="68">
        <f>IF(Table18[[#This Row],[M5B]]="",Table18[[#This Row],[M5B_h]],SUM(Table18[[#This Row],[M5B_h]],Table18[[#This Row],[M5B]]))</f>
        <v>0</v>
      </c>
      <c r="F224" s="35"/>
      <c r="G224" s="35" t="str">
        <f>IF(Table18[[#This Row],[M1A]]="","",Table18[[#This Row],[M1A]]-Table18[[#This Row],[AWAL]])</f>
        <v/>
      </c>
      <c r="H224" s="35"/>
      <c r="I224" s="33" t="str">
        <f>IF(Table18[[#This Row],[M2A]]="","",SUM(Table18[[#This Row],[M2A]]-Table18[[#This Row],[M2B_h]]))</f>
        <v/>
      </c>
      <c r="K224" s="33" t="str">
        <f>IF(Table18[[#This Row],[M3A]]="","",SUM(Table18[[#This Row],[M3A]]-Table18[[#This Row],[M3B_h]]))</f>
        <v/>
      </c>
      <c r="L224" s="32"/>
      <c r="M224" s="33" t="str">
        <f>IF(Table18[[#This Row],[M4A]]="","",SUM(Table18[[#This Row],[M4A]]-Table18[[#This Row],[M4B_h]]))</f>
        <v/>
      </c>
      <c r="N224" s="33"/>
      <c r="O224" s="33" t="str">
        <f>IF(Table18[[#This Row],[M5A]]="","",SUM(Table18[[#This Row],[M5A]]-Table18[[#This Row],[M5B_h]]))</f>
        <v/>
      </c>
      <c r="P224" s="45">
        <f>SUM(Table18[[#This Row],[AWAL]],Table18[[#This Row],[M1B]])</f>
        <v>0</v>
      </c>
      <c r="Q224" s="45">
        <f>SUM(Table18[[#This Row],[M2B]],Table18[[#This Row],[M2B_h]])</f>
        <v>0</v>
      </c>
      <c r="R224" s="45">
        <f>SUM(Table18[[#This Row],[M3B]],Table18[[#This Row],[M3B_h]])</f>
        <v>0</v>
      </c>
      <c r="S224" s="45">
        <f>SUM(Table18[[#This Row],[M4B]],Table18[[#This Row],[M4B_h]])</f>
        <v>0</v>
      </c>
      <c r="T224" s="30"/>
      <c r="U224" s="30"/>
      <c r="V224" s="30"/>
      <c r="W224" s="30"/>
      <c r="X224" s="30"/>
      <c r="Y224" s="30"/>
      <c r="Z224" s="30"/>
    </row>
    <row r="225" spans="1:26">
      <c r="A225" s="30" t="str">
        <f ca="1">IF(Table18[[#This Row],[TT]]&lt;1,"",(COUNT(INDIRECT("a"&amp;ROW(Table2[[#Headers],[//]])&amp;":a"&amp;ROW()-1))+1))</f>
        <v/>
      </c>
      <c r="B225" s="9" t="s">
        <v>4680</v>
      </c>
      <c r="D225" s="32" t="s">
        <v>2434</v>
      </c>
      <c r="E225" s="68">
        <f>IF(Table18[[#This Row],[M5B]]="",Table18[[#This Row],[M5B_h]],SUM(Table18[[#This Row],[M5B_h]],Table18[[#This Row],[M5B]]))</f>
        <v>0</v>
      </c>
      <c r="F225" s="35">
        <v>1</v>
      </c>
      <c r="G225" s="35">
        <f>IF(Table18[[#This Row],[M1A]]="","",Table18[[#This Row],[M1A]]-Table18[[#This Row],[AWAL]])</f>
        <v>1</v>
      </c>
      <c r="H225" s="35">
        <v>0</v>
      </c>
      <c r="I225" s="33">
        <f>IF(Table18[[#This Row],[M2A]]="","",SUM(Table18[[#This Row],[M2A]]-Table18[[#This Row],[M2B_h]]))</f>
        <v>-1</v>
      </c>
      <c r="K225" s="33" t="str">
        <f>IF(Table18[[#This Row],[M3A]]="","",SUM(Table18[[#This Row],[M3A]]-Table18[[#This Row],[M3B_h]]))</f>
        <v/>
      </c>
      <c r="L225" s="32"/>
      <c r="M225" s="33" t="str">
        <f>IF(Table18[[#This Row],[M4A]]="","",SUM(Table18[[#This Row],[M4A]]-Table18[[#This Row],[M4B_h]]))</f>
        <v/>
      </c>
      <c r="N225" s="33"/>
      <c r="O225" s="33" t="str">
        <f>IF(Table18[[#This Row],[M5A]]="","",SUM(Table18[[#This Row],[M5A]]-Table18[[#This Row],[M5B_h]]))</f>
        <v/>
      </c>
      <c r="P225" s="45">
        <f>SUM(Table18[[#This Row],[AWAL]],Table18[[#This Row],[M1B]])</f>
        <v>1</v>
      </c>
      <c r="Q225" s="45">
        <f>SUM(Table18[[#This Row],[M2B]],Table18[[#This Row],[M2B_h]])</f>
        <v>0</v>
      </c>
      <c r="R225" s="45">
        <f>SUM(Table18[[#This Row],[M3B]],Table18[[#This Row],[M3B_h]])</f>
        <v>0</v>
      </c>
      <c r="S225" s="45">
        <f>SUM(Table18[[#This Row],[M4B]],Table18[[#This Row],[M4B_h]])</f>
        <v>0</v>
      </c>
      <c r="T225" s="30"/>
      <c r="U225" s="30"/>
      <c r="V225" s="30"/>
      <c r="W225" s="30"/>
      <c r="X225" s="30"/>
      <c r="Y225" s="30"/>
      <c r="Z225" s="30"/>
    </row>
    <row r="226" spans="1:26">
      <c r="A226" s="30" t="str">
        <f ca="1">IF(Table18[[#This Row],[TT]]&lt;1,"",(COUNT(INDIRECT("a"&amp;ROW(Table2[[#Headers],[//]])&amp;":a"&amp;ROW()-1))+1))</f>
        <v/>
      </c>
      <c r="B226" s="9" t="s">
        <v>3009</v>
      </c>
      <c r="C226" s="32">
        <v>0</v>
      </c>
      <c r="D226" s="32" t="s">
        <v>3010</v>
      </c>
      <c r="E226" s="68">
        <f>IF(Table18[[#This Row],[M5B]]="",Table18[[#This Row],[M5B_h]],SUM(Table18[[#This Row],[M5B_h]],Table18[[#This Row],[M5B]]))</f>
        <v>0</v>
      </c>
      <c r="F226" s="35"/>
      <c r="G226" s="35" t="str">
        <f>IF(Table18[[#This Row],[M1A]]="","",Table18[[#This Row],[M1A]]-Table18[[#This Row],[AWAL]])</f>
        <v/>
      </c>
      <c r="H226" s="35"/>
      <c r="I226" s="33" t="str">
        <f>IF(Table18[[#This Row],[M2A]]="","",SUM(Table18[[#This Row],[M2A]]-Table18[[#This Row],[M2B_h]]))</f>
        <v/>
      </c>
      <c r="K226" s="33" t="str">
        <f>IF(Table18[[#This Row],[M3A]]="","",SUM(Table18[[#This Row],[M3A]]-Table18[[#This Row],[M3B_h]]))</f>
        <v/>
      </c>
      <c r="L226" s="32"/>
      <c r="M226" s="33" t="str">
        <f>IF(Table18[[#This Row],[M4A]]="","",SUM(Table18[[#This Row],[M4A]]-Table18[[#This Row],[M4B_h]]))</f>
        <v/>
      </c>
      <c r="N226" s="33"/>
      <c r="O226" s="33" t="str">
        <f>IF(Table18[[#This Row],[M5A]]="","",SUM(Table18[[#This Row],[M5A]]-Table18[[#This Row],[M5B_h]]))</f>
        <v/>
      </c>
      <c r="P226" s="45">
        <f>SUM(Table18[[#This Row],[AWAL]],Table18[[#This Row],[M1B]])</f>
        <v>0</v>
      </c>
      <c r="Q226" s="45">
        <f>SUM(Table18[[#This Row],[M2B]],Table18[[#This Row],[M2B_h]])</f>
        <v>0</v>
      </c>
      <c r="R226" s="45">
        <f>SUM(Table18[[#This Row],[M3B]],Table18[[#This Row],[M3B_h]])</f>
        <v>0</v>
      </c>
      <c r="S226" s="45">
        <f>SUM(Table18[[#This Row],[M4B]],Table18[[#This Row],[M4B_h]])</f>
        <v>0</v>
      </c>
      <c r="T226" s="30"/>
      <c r="U226" s="30"/>
      <c r="V226" s="30"/>
      <c r="W226" s="30"/>
      <c r="X226" s="30"/>
      <c r="Y226" s="30"/>
      <c r="Z226" s="30"/>
    </row>
    <row r="227" spans="1:26">
      <c r="A227" s="30" t="str">
        <f ca="1">IF(Table18[[#This Row],[TT]]&lt;1,"",(COUNT(INDIRECT("a"&amp;ROW(Table2[[#Headers],[//]])&amp;":a"&amp;ROW()-1))+1))</f>
        <v/>
      </c>
      <c r="B227" s="9" t="s">
        <v>3169</v>
      </c>
      <c r="C227" s="32">
        <v>0</v>
      </c>
      <c r="D227" s="32" t="s">
        <v>3170</v>
      </c>
      <c r="E227" s="68">
        <f>IF(Table18[[#This Row],[M5B]]="",Table18[[#This Row],[M5B_h]],SUM(Table18[[#This Row],[M5B_h]],Table18[[#This Row],[M5B]]))</f>
        <v>0</v>
      </c>
      <c r="F227" s="35"/>
      <c r="G227" s="35" t="str">
        <f>IF(Table18[[#This Row],[M1A]]="","",Table18[[#This Row],[M1A]]-Table18[[#This Row],[AWAL]])</f>
        <v/>
      </c>
      <c r="H227" s="35"/>
      <c r="I227" s="33" t="str">
        <f>IF(Table18[[#This Row],[M2A]]="","",SUM(Table18[[#This Row],[M2A]]-Table18[[#This Row],[M2B_h]]))</f>
        <v/>
      </c>
      <c r="K227" s="33" t="str">
        <f>IF(Table18[[#This Row],[M3A]]="","",SUM(Table18[[#This Row],[M3A]]-Table18[[#This Row],[M3B_h]]))</f>
        <v/>
      </c>
      <c r="L227" s="32"/>
      <c r="M227" s="33" t="str">
        <f>IF(Table18[[#This Row],[M4A]]="","",SUM(Table18[[#This Row],[M4A]]-Table18[[#This Row],[M4B_h]]))</f>
        <v/>
      </c>
      <c r="N227" s="33"/>
      <c r="O227" s="33" t="str">
        <f>IF(Table18[[#This Row],[M5A]]="","",SUM(Table18[[#This Row],[M5A]]-Table18[[#This Row],[M5B_h]]))</f>
        <v/>
      </c>
      <c r="P227" s="45">
        <f>SUM(Table18[[#This Row],[AWAL]],Table18[[#This Row],[M1B]])</f>
        <v>0</v>
      </c>
      <c r="Q227" s="45">
        <f>SUM(Table18[[#This Row],[M2B]],Table18[[#This Row],[M2B_h]])</f>
        <v>0</v>
      </c>
      <c r="R227" s="45">
        <f>SUM(Table18[[#This Row],[M3B]],Table18[[#This Row],[M3B_h]])</f>
        <v>0</v>
      </c>
      <c r="S227" s="45">
        <f>SUM(Table18[[#This Row],[M4B]],Table18[[#This Row],[M4B_h]])</f>
        <v>0</v>
      </c>
      <c r="T227" s="30"/>
      <c r="U227" s="30"/>
      <c r="V227" s="30"/>
      <c r="W227" s="30"/>
      <c r="X227" s="30"/>
      <c r="Y227" s="30"/>
      <c r="Z227" s="30"/>
    </row>
    <row r="228" spans="1:26">
      <c r="A228" s="30" t="str">
        <f ca="1">IF(Table18[[#This Row],[TT]]&lt;1,"",(COUNT(INDIRECT("a"&amp;ROW(Table2[[#Headers],[//]])&amp;":a"&amp;ROW()-1))+1))</f>
        <v/>
      </c>
      <c r="B228" s="9" t="s">
        <v>3011</v>
      </c>
      <c r="C228" s="32">
        <v>0</v>
      </c>
      <c r="D228" s="32" t="s">
        <v>2476</v>
      </c>
      <c r="E228" s="68">
        <f>IF(Table18[[#This Row],[M5B]]="",Table18[[#This Row],[M5B_h]],SUM(Table18[[#This Row],[M5B_h]],Table18[[#This Row],[M5B]]))</f>
        <v>0</v>
      </c>
      <c r="F228" s="35"/>
      <c r="G228" s="35" t="str">
        <f>IF(Table18[[#This Row],[M1A]]="","",Table18[[#This Row],[M1A]]-Table18[[#This Row],[AWAL]])</f>
        <v/>
      </c>
      <c r="H228" s="35"/>
      <c r="I228" s="33" t="str">
        <f>IF(Table18[[#This Row],[M2A]]="","",SUM(Table18[[#This Row],[M2A]]-Table18[[#This Row],[M2B_h]]))</f>
        <v/>
      </c>
      <c r="K228" s="33" t="str">
        <f>IF(Table18[[#This Row],[M3A]]="","",SUM(Table18[[#This Row],[M3A]]-Table18[[#This Row],[M3B_h]]))</f>
        <v/>
      </c>
      <c r="L228" s="32"/>
      <c r="M228" s="33" t="str">
        <f>IF(Table18[[#This Row],[M4A]]="","",SUM(Table18[[#This Row],[M4A]]-Table18[[#This Row],[M4B_h]]))</f>
        <v/>
      </c>
      <c r="N228" s="33"/>
      <c r="O228" s="33" t="str">
        <f>IF(Table18[[#This Row],[M5A]]="","",SUM(Table18[[#This Row],[M5A]]-Table18[[#This Row],[M5B_h]]))</f>
        <v/>
      </c>
      <c r="P228" s="45">
        <f>SUM(Table18[[#This Row],[AWAL]],Table18[[#This Row],[M1B]])</f>
        <v>0</v>
      </c>
      <c r="Q228" s="45">
        <f>SUM(Table18[[#This Row],[M2B]],Table18[[#This Row],[M2B_h]])</f>
        <v>0</v>
      </c>
      <c r="R228" s="45">
        <f>SUM(Table18[[#This Row],[M3B]],Table18[[#This Row],[M3B_h]])</f>
        <v>0</v>
      </c>
      <c r="S228" s="45">
        <f>SUM(Table18[[#This Row],[M4B]],Table18[[#This Row],[M4B_h]])</f>
        <v>0</v>
      </c>
      <c r="T228" s="30"/>
      <c r="U228" s="30"/>
      <c r="V228" s="30"/>
      <c r="W228" s="30"/>
      <c r="X228" s="30"/>
      <c r="Y228" s="30"/>
      <c r="Z228" s="30"/>
    </row>
    <row r="229" spans="1:26">
      <c r="A229" s="30" t="str">
        <f ca="1">IF(Table18[[#This Row],[TT]]&lt;1,"",(COUNT(INDIRECT("a"&amp;ROW(Table2[[#Headers],[//]])&amp;":a"&amp;ROW()-1))+1))</f>
        <v/>
      </c>
      <c r="B229" s="9" t="s">
        <v>2526</v>
      </c>
      <c r="C229" s="32">
        <v>0</v>
      </c>
      <c r="D229" s="32" t="s">
        <v>2569</v>
      </c>
      <c r="E229" s="68">
        <f>IF(Table18[[#This Row],[M5B]]="",Table18[[#This Row],[M5B_h]],SUM(Table18[[#This Row],[M5B_h]],Table18[[#This Row],[M5B]]))</f>
        <v>0</v>
      </c>
      <c r="F229" s="35"/>
      <c r="G229" s="35" t="str">
        <f>IF(Table18[[#This Row],[M1A]]="","",Table18[[#This Row],[M1A]]-Table18[[#This Row],[AWAL]])</f>
        <v/>
      </c>
      <c r="H229" s="35"/>
      <c r="I229" s="32" t="str">
        <f>IF(Table18[[#This Row],[M2A]]="","",SUM(Table18[[#This Row],[M2A]]-Table18[[#This Row],[M2B_h]]))</f>
        <v/>
      </c>
      <c r="K229" s="33" t="str">
        <f>IF(Table18[[#This Row],[M3A]]="","",SUM(Table18[[#This Row],[M3A]]-Table18[[#This Row],[M3B_h]]))</f>
        <v/>
      </c>
      <c r="L229" s="32"/>
      <c r="M229" s="33" t="str">
        <f>IF(Table18[[#This Row],[M4A]]="","",SUM(Table18[[#This Row],[M4A]]-Table18[[#This Row],[M4B_h]]))</f>
        <v/>
      </c>
      <c r="N229" s="33"/>
      <c r="O229" s="33" t="str">
        <f>IF(Table18[[#This Row],[M5A]]="","",SUM(Table18[[#This Row],[M5A]]-Table18[[#This Row],[M5B_h]]))</f>
        <v/>
      </c>
      <c r="P229" s="45">
        <f>SUM(Table18[[#This Row],[AWAL]],Table18[[#This Row],[M1B]])</f>
        <v>0</v>
      </c>
      <c r="Q229" s="45">
        <f>SUM(Table18[[#This Row],[M2B]],Table18[[#This Row],[M2B_h]])</f>
        <v>0</v>
      </c>
      <c r="R229" s="45">
        <f>SUM(Table18[[#This Row],[M3B]],Table18[[#This Row],[M3B_h]])</f>
        <v>0</v>
      </c>
      <c r="S229" s="45">
        <f>SUM(Table18[[#This Row],[M4B]],Table18[[#This Row],[M4B_h]])</f>
        <v>0</v>
      </c>
      <c r="T229" s="30"/>
      <c r="U229" s="30"/>
      <c r="V229" s="30"/>
      <c r="W229" s="30"/>
      <c r="X229" s="30"/>
      <c r="Y229" s="30"/>
      <c r="Z229" s="30"/>
    </row>
    <row r="230" spans="1:26">
      <c r="A230" s="30" t="str">
        <f ca="1">IF(Table18[[#This Row],[TT]]&lt;1,"",(COUNT(INDIRECT("a"&amp;ROW(Table2[[#Headers],[//]])&amp;":a"&amp;ROW()-1))+1))</f>
        <v/>
      </c>
      <c r="B230" s="9" t="s">
        <v>4272</v>
      </c>
      <c r="C230" s="32">
        <v>0</v>
      </c>
      <c r="D230" s="32" t="s">
        <v>2992</v>
      </c>
      <c r="E230" s="68">
        <f>IF(Table18[[#This Row],[M5B]]="",Table18[[#This Row],[M5B_h]],SUM(Table18[[#This Row],[M5B_h]],Table18[[#This Row],[M5B]]))</f>
        <v>0</v>
      </c>
      <c r="F230" s="35"/>
      <c r="G230" s="35" t="str">
        <f>IF(Table18[[#This Row],[M1A]]="","",Table18[[#This Row],[M1A]]-Table18[[#This Row],[AWAL]])</f>
        <v/>
      </c>
      <c r="H230" s="35"/>
      <c r="I230" s="32" t="str">
        <f>IF(Table18[[#This Row],[M2A]]="","",SUM(Table18[[#This Row],[M2A]]-Table18[[#This Row],[M2B_h]]))</f>
        <v/>
      </c>
      <c r="K230" s="33" t="str">
        <f>IF(Table18[[#This Row],[M3A]]="","",SUM(Table18[[#This Row],[M3A]]-Table18[[#This Row],[M3B_h]]))</f>
        <v/>
      </c>
      <c r="L230" s="32"/>
      <c r="M230" s="33" t="str">
        <f>IF(Table18[[#This Row],[M4A]]="","",SUM(Table18[[#This Row],[M4A]]-Table18[[#This Row],[M4B_h]]))</f>
        <v/>
      </c>
      <c r="N230" s="33"/>
      <c r="O230" s="33" t="str">
        <f>IF(Table18[[#This Row],[M5A]]="","",SUM(Table18[[#This Row],[M5A]]-Table18[[#This Row],[M5B_h]]))</f>
        <v/>
      </c>
      <c r="P230" s="45">
        <f>SUM(Table18[[#This Row],[AWAL]],Table18[[#This Row],[M1B]])</f>
        <v>0</v>
      </c>
      <c r="Q230" s="45">
        <f>SUM(Table18[[#This Row],[M2B]],Table18[[#This Row],[M2B_h]])</f>
        <v>0</v>
      </c>
      <c r="R230" s="45">
        <f>SUM(Table18[[#This Row],[M3B]],Table18[[#This Row],[M3B_h]])</f>
        <v>0</v>
      </c>
      <c r="S230" s="45">
        <f>SUM(Table18[[#This Row],[M4B]],Table18[[#This Row],[M4B_h]])</f>
        <v>0</v>
      </c>
      <c r="T230" s="30"/>
      <c r="U230" s="30"/>
      <c r="V230" s="30"/>
      <c r="W230" s="30"/>
      <c r="X230" s="30"/>
      <c r="Y230" s="30"/>
      <c r="Z230" s="30"/>
    </row>
    <row r="231" spans="1:26">
      <c r="A231" s="9" t="str">
        <f ca="1">IF(Table18[[#This Row],[TT]]&lt;1,"",(COUNT(INDIRECT("a"&amp;ROW(Table2[[#Headers],[//]])&amp;":a"&amp;ROW()-1))+1))</f>
        <v/>
      </c>
      <c r="B231" s="9" t="s">
        <v>2556</v>
      </c>
      <c r="C231" s="32">
        <v>0</v>
      </c>
      <c r="D231" s="32" t="s">
        <v>68</v>
      </c>
      <c r="E231" s="68">
        <f>IF(Table18[[#This Row],[M5B]]="",Table18[[#This Row],[M5B_h]],SUM(Table18[[#This Row],[M5B_h]],Table18[[#This Row],[M5B]]))</f>
        <v>0</v>
      </c>
      <c r="F231" s="34"/>
      <c r="G231" s="34" t="str">
        <f>IF(Table18[[#This Row],[M1A]]="","",Table18[[#This Row],[M1A]]-Table18[[#This Row],[AWAL]])</f>
        <v/>
      </c>
      <c r="H231" s="34"/>
      <c r="I231" s="32" t="str">
        <f>IF(Table18[[#This Row],[M2A]]="","",SUM(Table18[[#This Row],[M2A]]-Table18[[#This Row],[M2B_h]]))</f>
        <v/>
      </c>
      <c r="K231" s="32" t="str">
        <f>IF(Table18[[#This Row],[M3A]]="","",SUM(Table18[[#This Row],[M3A]]-Table18[[#This Row],[M3B_h]]))</f>
        <v/>
      </c>
      <c r="L231" s="9"/>
      <c r="M231" s="32" t="str">
        <f>IF(Table18[[#This Row],[M4A]]="","",SUM(Table18[[#This Row],[M4A]]-Table18[[#This Row],[M4B_h]]))</f>
        <v/>
      </c>
      <c r="O231" s="32" t="str">
        <f>IF(Table18[[#This Row],[M5A]]="","",SUM(Table18[[#This Row],[M5A]]-Table18[[#This Row],[M5B_h]]))</f>
        <v/>
      </c>
      <c r="P231" s="45">
        <f>SUM(Table18[[#This Row],[AWAL]],Table18[[#This Row],[M1B]])</f>
        <v>0</v>
      </c>
      <c r="Q231" s="45">
        <f>SUM(Table18[[#This Row],[M2B]],Table18[[#This Row],[M2B_h]])</f>
        <v>0</v>
      </c>
      <c r="R231" s="45">
        <f>SUM(Table18[[#This Row],[M3B]],Table18[[#This Row],[M3B_h]])</f>
        <v>0</v>
      </c>
      <c r="S231" s="45">
        <f>SUM(Table18[[#This Row],[M4B]],Table18[[#This Row],[M4B_h]])</f>
        <v>0</v>
      </c>
      <c r="T231" s="30"/>
      <c r="U231" s="30"/>
      <c r="V231" s="30"/>
      <c r="W231" s="30"/>
      <c r="X231" s="30"/>
      <c r="Y231" s="30"/>
      <c r="Z231" s="30"/>
    </row>
    <row r="232" spans="1:26">
      <c r="A232" s="30" t="str">
        <f ca="1">IF(Table18[[#This Row],[TT]]&lt;1,"",(COUNT(INDIRECT("a"&amp;ROW(Table2[[#Headers],[//]])&amp;":a"&amp;ROW()-1))+1))</f>
        <v/>
      </c>
      <c r="B232" s="9" t="s">
        <v>2527</v>
      </c>
      <c r="C232" s="32">
        <v>0</v>
      </c>
      <c r="D232" s="32" t="s">
        <v>2570</v>
      </c>
      <c r="E232" s="68">
        <f>IF(Table18[[#This Row],[M5B]]="",Table18[[#This Row],[M5B_h]],SUM(Table18[[#This Row],[M5B_h]],Table18[[#This Row],[M5B]]))</f>
        <v>0</v>
      </c>
      <c r="F232" s="35"/>
      <c r="G232" s="35" t="str">
        <f>IF(Table18[[#This Row],[M1A]]="","",Table18[[#This Row],[M1A]]-Table18[[#This Row],[AWAL]])</f>
        <v/>
      </c>
      <c r="H232" s="35"/>
      <c r="I232" s="32" t="str">
        <f>IF(Table18[[#This Row],[M2A]]="","",SUM(Table18[[#This Row],[M2A]]-Table18[[#This Row],[M2B_h]]))</f>
        <v/>
      </c>
      <c r="K232" s="33" t="str">
        <f>IF(Table18[[#This Row],[M3A]]="","",SUM(Table18[[#This Row],[M3A]]-Table18[[#This Row],[M3B_h]]))</f>
        <v/>
      </c>
      <c r="L232" s="32"/>
      <c r="M232" s="33" t="str">
        <f>IF(Table18[[#This Row],[M4A]]="","",SUM(Table18[[#This Row],[M4A]]-Table18[[#This Row],[M4B_h]]))</f>
        <v/>
      </c>
      <c r="N232" s="33"/>
      <c r="O232" s="33" t="str">
        <f>IF(Table18[[#This Row],[M5A]]="","",SUM(Table18[[#This Row],[M5A]]-Table18[[#This Row],[M5B_h]]))</f>
        <v/>
      </c>
      <c r="P232" s="45">
        <f>SUM(Table18[[#This Row],[AWAL]],Table18[[#This Row],[M1B]])</f>
        <v>0</v>
      </c>
      <c r="Q232" s="45">
        <f>SUM(Table18[[#This Row],[M2B]],Table18[[#This Row],[M2B_h]])</f>
        <v>0</v>
      </c>
      <c r="R232" s="45">
        <f>SUM(Table18[[#This Row],[M3B]],Table18[[#This Row],[M3B_h]])</f>
        <v>0</v>
      </c>
      <c r="S232" s="45">
        <f>SUM(Table18[[#This Row],[M4B]],Table18[[#This Row],[M4B_h]])</f>
        <v>0</v>
      </c>
      <c r="T232" s="30"/>
      <c r="U232" s="30"/>
      <c r="V232" s="30"/>
      <c r="W232" s="30"/>
      <c r="X232" s="30"/>
      <c r="Y232" s="30"/>
      <c r="Z232" s="30"/>
    </row>
    <row r="233" spans="1:26">
      <c r="A233" s="30" t="str">
        <f ca="1">IF(Table18[[#This Row],[TT]]&lt;1,"",(COUNT(INDIRECT("a"&amp;ROW(Table2[[#Headers],[//]])&amp;":a"&amp;ROW()-1))+1))</f>
        <v/>
      </c>
      <c r="B233" s="9" t="s">
        <v>3145</v>
      </c>
      <c r="C233" s="32">
        <v>0</v>
      </c>
      <c r="D233" s="32" t="s">
        <v>2476</v>
      </c>
      <c r="E233" s="68">
        <f>IF(Table18[[#This Row],[M5B]]="",Table18[[#This Row],[M5B_h]],SUM(Table18[[#This Row],[M5B_h]],Table18[[#This Row],[M5B]]))</f>
        <v>0</v>
      </c>
      <c r="F233" s="35"/>
      <c r="G233" s="35" t="str">
        <f>IF(Table18[[#This Row],[M1A]]="","",Table18[[#This Row],[M1A]]-Table18[[#This Row],[AWAL]])</f>
        <v/>
      </c>
      <c r="H233" s="35"/>
      <c r="I233" s="32" t="str">
        <f>IF(Table18[[#This Row],[M2A]]="","",SUM(Table18[[#This Row],[M2A]]-Table18[[#This Row],[M2B_h]]))</f>
        <v/>
      </c>
      <c r="K233" s="33" t="str">
        <f>IF(Table18[[#This Row],[M3A]]="","",SUM(Table18[[#This Row],[M3A]]-Table18[[#This Row],[M3B_h]]))</f>
        <v/>
      </c>
      <c r="L233" s="32"/>
      <c r="M233" s="33" t="str">
        <f>IF(Table18[[#This Row],[M4A]]="","",SUM(Table18[[#This Row],[M4A]]-Table18[[#This Row],[M4B_h]]))</f>
        <v/>
      </c>
      <c r="N233" s="33"/>
      <c r="O233" s="33" t="str">
        <f>IF(Table18[[#This Row],[M5A]]="","",SUM(Table18[[#This Row],[M5A]]-Table18[[#This Row],[M5B_h]]))</f>
        <v/>
      </c>
      <c r="P233" s="45">
        <f>SUM(Table18[[#This Row],[AWAL]],Table18[[#This Row],[M1B]])</f>
        <v>0</v>
      </c>
      <c r="Q233" s="45">
        <f>SUM(Table18[[#This Row],[M2B]],Table18[[#This Row],[M2B_h]])</f>
        <v>0</v>
      </c>
      <c r="R233" s="45">
        <f>SUM(Table18[[#This Row],[M3B]],Table18[[#This Row],[M3B_h]])</f>
        <v>0</v>
      </c>
      <c r="S233" s="45">
        <f>SUM(Table18[[#This Row],[M4B]],Table18[[#This Row],[M4B_h]])</f>
        <v>0</v>
      </c>
      <c r="T233" s="30"/>
      <c r="U233" s="30"/>
      <c r="V233" s="30"/>
      <c r="W233" s="30"/>
      <c r="X233" s="30"/>
      <c r="Y233" s="30"/>
      <c r="Z233" s="30"/>
    </row>
    <row r="234" spans="1:26">
      <c r="A234" s="9" t="str">
        <f ca="1">IF(Table18[[#This Row],[TT]]&lt;1,"",(COUNT(INDIRECT("a"&amp;ROW(Table2[[#Headers],[//]])&amp;":a"&amp;ROW()-1))+1))</f>
        <v/>
      </c>
      <c r="B234" s="9" t="s">
        <v>2475</v>
      </c>
      <c r="C234" s="32">
        <v>0</v>
      </c>
      <c r="D234" s="32" t="s">
        <v>2476</v>
      </c>
      <c r="E234" s="68">
        <f>IF(Table18[[#This Row],[M5B]]="",Table18[[#This Row],[M5B_h]],SUM(Table18[[#This Row],[M5B_h]],Table18[[#This Row],[M5B]]))</f>
        <v>0</v>
      </c>
      <c r="F234" s="34"/>
      <c r="G234" s="34" t="str">
        <f>IF(Table18[[#This Row],[M1A]]="","",Table18[[#This Row],[M1A]]-Table18[[#This Row],[AWAL]])</f>
        <v/>
      </c>
      <c r="H234" s="34"/>
      <c r="I234" s="32" t="str">
        <f>IF(Table18[[#This Row],[M2A]]="","",SUM(Table18[[#This Row],[M2A]]-Table18[[#This Row],[M2B_h]]))</f>
        <v/>
      </c>
      <c r="K234" s="32" t="str">
        <f>IF(Table18[[#This Row],[M3A]]="","",SUM(Table18[[#This Row],[M3A]]-Table18[[#This Row],[M3B_h]]))</f>
        <v/>
      </c>
      <c r="L234" s="9"/>
      <c r="M234" s="32" t="str">
        <f>IF(Table18[[#This Row],[M4A]]="","",SUM(Table18[[#This Row],[M4A]]-Table18[[#This Row],[M4B_h]]))</f>
        <v/>
      </c>
      <c r="O234" s="32" t="str">
        <f>IF(Table18[[#This Row],[M5A]]="","",SUM(Table18[[#This Row],[M5A]]-Table18[[#This Row],[M5B_h]]))</f>
        <v/>
      </c>
      <c r="P234" s="45">
        <f>SUM(Table18[[#This Row],[AWAL]],Table18[[#This Row],[M1B]])</f>
        <v>0</v>
      </c>
      <c r="Q234" s="45">
        <f>SUM(Table18[[#This Row],[M2B]],Table18[[#This Row],[M2B_h]])</f>
        <v>0</v>
      </c>
      <c r="R234" s="45">
        <f>SUM(Table18[[#This Row],[M3B]],Table18[[#This Row],[M3B_h]])</f>
        <v>0</v>
      </c>
      <c r="S234" s="45">
        <f>SUM(Table18[[#This Row],[M4B]],Table18[[#This Row],[M4B_h]])</f>
        <v>0</v>
      </c>
      <c r="T234" s="30"/>
      <c r="U234" s="30"/>
      <c r="V234" s="30"/>
      <c r="W234" s="30"/>
      <c r="X234" s="30"/>
      <c r="Y234" s="30"/>
      <c r="Z234" s="30"/>
    </row>
    <row r="235" spans="1:26">
      <c r="A235" s="30" t="str">
        <f ca="1">IF(Table18[[#This Row],[TT]]&lt;1,"",(COUNT(INDIRECT("a"&amp;ROW(Table2[[#Headers],[//]])&amp;":a"&amp;ROW()-1))+1))</f>
        <v/>
      </c>
      <c r="B235" s="9" t="s">
        <v>4448</v>
      </c>
      <c r="C235" s="32">
        <v>0</v>
      </c>
      <c r="D235" s="32" t="s">
        <v>2569</v>
      </c>
      <c r="E235" s="68">
        <f>IF(Table18[[#This Row],[M5B]]="",Table18[[#This Row],[M5B_h]],SUM(Table18[[#This Row],[M5B_h]],Table18[[#This Row],[M5B]]))</f>
        <v>0</v>
      </c>
      <c r="F235" s="35"/>
      <c r="G235" s="35" t="str">
        <f>IF(Table18[[#This Row],[M1A]]="","",Table18[[#This Row],[M1A]]-Table18[[#This Row],[AWAL]])</f>
        <v/>
      </c>
      <c r="H235" s="35"/>
      <c r="I235" s="32" t="str">
        <f>IF(Table18[[#This Row],[M2A]]="","",SUM(Table18[[#This Row],[M2A]]-Table18[[#This Row],[M2B_h]]))</f>
        <v/>
      </c>
      <c r="K235" s="33" t="str">
        <f>IF(Table18[[#This Row],[M3A]]="","",SUM(Table18[[#This Row],[M3A]]-Table18[[#This Row],[M3B_h]]))</f>
        <v/>
      </c>
      <c r="L235" s="32"/>
      <c r="M235" s="33" t="str">
        <f>IF(Table18[[#This Row],[M4A]]="","",SUM(Table18[[#This Row],[M4A]]-Table18[[#This Row],[M4B_h]]))</f>
        <v/>
      </c>
      <c r="N235" s="33"/>
      <c r="O235" s="33" t="str">
        <f>IF(Table18[[#This Row],[M5A]]="","",SUM(Table18[[#This Row],[M5A]]-Table18[[#This Row],[M5B_h]]))</f>
        <v/>
      </c>
      <c r="P235" s="45">
        <f>SUM(Table18[[#This Row],[AWAL]],Table18[[#This Row],[M1B]])</f>
        <v>0</v>
      </c>
      <c r="Q235" s="45">
        <f>SUM(Table18[[#This Row],[M2B]],Table18[[#This Row],[M2B_h]])</f>
        <v>0</v>
      </c>
      <c r="R235" s="45">
        <f>SUM(Table18[[#This Row],[M3B]],Table18[[#This Row],[M3B_h]])</f>
        <v>0</v>
      </c>
      <c r="S235" s="45">
        <f>SUM(Table18[[#This Row],[M4B]],Table18[[#This Row],[M4B_h]])</f>
        <v>0</v>
      </c>
      <c r="T235" s="30"/>
      <c r="U235" s="30"/>
      <c r="V235" s="30"/>
      <c r="W235" s="30"/>
      <c r="X235" s="30"/>
      <c r="Y235" s="30"/>
      <c r="Z235" s="30"/>
    </row>
    <row r="236" spans="1:26">
      <c r="A236" s="9" t="str">
        <f ca="1">IF(Table18[[#This Row],[TT]]&lt;1,"",(COUNT(INDIRECT("a"&amp;ROW(Table2[[#Headers],[//]])&amp;":a"&amp;ROW()-1))+1))</f>
        <v/>
      </c>
      <c r="B236" s="9" t="s">
        <v>4483</v>
      </c>
      <c r="C236" s="32">
        <v>0</v>
      </c>
      <c r="D236" s="32" t="s">
        <v>67</v>
      </c>
      <c r="E236" s="68">
        <f>IF(Table18[[#This Row],[M5B]]="",Table18[[#This Row],[M5B_h]],SUM(Table18[[#This Row],[M5B_h]],Table18[[#This Row],[M5B]]))</f>
        <v>0</v>
      </c>
      <c r="F236" s="34"/>
      <c r="G236" s="34" t="str">
        <f>IF(Table18[[#This Row],[M1A]]="","",Table18[[#This Row],[M1A]]-Table18[[#This Row],[AWAL]])</f>
        <v/>
      </c>
      <c r="H236" s="34"/>
      <c r="I236" s="32" t="str">
        <f>IF(Table18[[#This Row],[M2A]]="","",SUM(Table18[[#This Row],[M2A]]-Table18[[#This Row],[M2B_h]]))</f>
        <v/>
      </c>
      <c r="K236" s="32" t="str">
        <f>IF(Table18[[#This Row],[M3A]]="","",SUM(Table18[[#This Row],[M3A]]-Table18[[#This Row],[M3B_h]]))</f>
        <v/>
      </c>
      <c r="L236" s="9"/>
      <c r="M236" s="32" t="str">
        <f>IF(Table18[[#This Row],[M4A]]="","",SUM(Table18[[#This Row],[M4A]]-Table18[[#This Row],[M4B_h]]))</f>
        <v/>
      </c>
      <c r="O236" s="32" t="str">
        <f>IF(Table18[[#This Row],[M5A]]="","",SUM(Table18[[#This Row],[M5A]]-Table18[[#This Row],[M5B_h]]))</f>
        <v/>
      </c>
      <c r="P236" s="45">
        <f>SUM(Table18[[#This Row],[AWAL]],Table18[[#This Row],[M1B]])</f>
        <v>0</v>
      </c>
      <c r="Q236" s="45">
        <f>SUM(Table18[[#This Row],[M2B]],Table18[[#This Row],[M2B_h]])</f>
        <v>0</v>
      </c>
      <c r="R236" s="45">
        <f>SUM(Table18[[#This Row],[M3B]],Table18[[#This Row],[M3B_h]])</f>
        <v>0</v>
      </c>
      <c r="S236" s="45">
        <f>SUM(Table18[[#This Row],[M4B]],Table18[[#This Row],[M4B_h]])</f>
        <v>0</v>
      </c>
      <c r="T236" s="30"/>
      <c r="U236" s="30"/>
      <c r="V236" s="30"/>
      <c r="W236" s="30"/>
      <c r="X236" s="30"/>
      <c r="Y236" s="30"/>
      <c r="Z236" s="30"/>
    </row>
    <row r="237" spans="1:26">
      <c r="A237" s="9" t="str">
        <f ca="1">IF(Table18[[#This Row],[TT]]&lt;1,"",(COUNT(INDIRECT("a"&amp;ROW(Table2[[#Headers],[//]])&amp;":a"&amp;ROW()-1))+1))</f>
        <v/>
      </c>
      <c r="B237" s="9" t="s">
        <v>69</v>
      </c>
      <c r="C237" s="32">
        <v>0</v>
      </c>
      <c r="D237" s="32" t="s">
        <v>70</v>
      </c>
      <c r="E237" s="68">
        <f>IF(Table18[[#This Row],[M5B]]="",Table18[[#This Row],[M5B_h]],SUM(Table18[[#This Row],[M5B_h]],Table18[[#This Row],[M5B]]))</f>
        <v>0</v>
      </c>
      <c r="F237" s="34"/>
      <c r="G237" s="34" t="str">
        <f>IF(Table18[[#This Row],[M1A]]="","",Table18[[#This Row],[M1A]]-Table18[[#This Row],[AWAL]])</f>
        <v/>
      </c>
      <c r="H237" s="34"/>
      <c r="I237" s="32" t="str">
        <f>IF(Table18[[#This Row],[M2A]]="","",SUM(Table18[[#This Row],[M2A]]-Table18[[#This Row],[M2B_h]]))</f>
        <v/>
      </c>
      <c r="K237" s="32" t="str">
        <f>IF(Table18[[#This Row],[M3A]]="","",SUM(Table18[[#This Row],[M3A]]-Table18[[#This Row],[M3B_h]]))</f>
        <v/>
      </c>
      <c r="L237" s="9"/>
      <c r="M237" s="32" t="str">
        <f>IF(Table18[[#This Row],[M4A]]="","",SUM(Table18[[#This Row],[M4A]]-Table18[[#This Row],[M4B_h]]))</f>
        <v/>
      </c>
      <c r="O237" s="32" t="str">
        <f>IF(Table18[[#This Row],[M5A]]="","",SUM(Table18[[#This Row],[M5A]]-Table18[[#This Row],[M5B_h]]))</f>
        <v/>
      </c>
      <c r="P237" s="45">
        <f>SUM(Table18[[#This Row],[AWAL]],Table18[[#This Row],[M1B]])</f>
        <v>0</v>
      </c>
      <c r="Q237" s="45">
        <f>SUM(Table18[[#This Row],[M2B]],Table18[[#This Row],[M2B_h]])</f>
        <v>0</v>
      </c>
      <c r="R237" s="45">
        <f>SUM(Table18[[#This Row],[M3B]],Table18[[#This Row],[M3B_h]])</f>
        <v>0</v>
      </c>
      <c r="S237" s="45">
        <f>SUM(Table18[[#This Row],[M4B]],Table18[[#This Row],[M4B_h]])</f>
        <v>0</v>
      </c>
      <c r="T237" s="30"/>
      <c r="U237" s="30"/>
      <c r="V237" s="30"/>
      <c r="W237" s="30"/>
      <c r="X237" s="30"/>
      <c r="Y237" s="30"/>
      <c r="Z237" s="30"/>
    </row>
    <row r="238" spans="1:26">
      <c r="A238" s="9" t="str">
        <f ca="1">IF(Table18[[#This Row],[TT]]&lt;1,"",(COUNT(INDIRECT("a"&amp;ROW(Table2[[#Headers],[//]])&amp;":a"&amp;ROW()-1))+1))</f>
        <v/>
      </c>
      <c r="B238" s="9" t="s">
        <v>3319</v>
      </c>
      <c r="C238" s="32">
        <v>0</v>
      </c>
      <c r="D238" s="32" t="s">
        <v>2703</v>
      </c>
      <c r="E238" s="68">
        <f>IF(Table18[[#This Row],[M5B]]="",Table18[[#This Row],[M5B_h]],SUM(Table18[[#This Row],[M5B_h]],Table18[[#This Row],[M5B]]))</f>
        <v>0</v>
      </c>
      <c r="F238" s="34"/>
      <c r="G238" s="34" t="str">
        <f>IF(Table18[[#This Row],[M1A]]="","",Table18[[#This Row],[M1A]]-Table18[[#This Row],[AWAL]])</f>
        <v/>
      </c>
      <c r="H238" s="34"/>
      <c r="I238" s="32" t="str">
        <f>IF(Table18[[#This Row],[M2A]]="","",SUM(Table18[[#This Row],[M2A]]-Table18[[#This Row],[M2B_h]]))</f>
        <v/>
      </c>
      <c r="K238" s="32" t="str">
        <f>IF(Table18[[#This Row],[M3A]]="","",SUM(Table18[[#This Row],[M3A]]-Table18[[#This Row],[M3B_h]]))</f>
        <v/>
      </c>
      <c r="L238" s="9"/>
      <c r="M238" s="32" t="str">
        <f>IF(Table18[[#This Row],[M4A]]="","",SUM(Table18[[#This Row],[M4A]]-Table18[[#This Row],[M4B_h]]))</f>
        <v/>
      </c>
      <c r="O238" s="32" t="str">
        <f>IF(Table18[[#This Row],[M5A]]="","",SUM(Table18[[#This Row],[M5A]]-Table18[[#This Row],[M5B_h]]))</f>
        <v/>
      </c>
      <c r="P238" s="45">
        <f>SUM(Table18[[#This Row],[AWAL]],Table18[[#This Row],[M1B]])</f>
        <v>0</v>
      </c>
      <c r="Q238" s="45">
        <f>SUM(Table18[[#This Row],[M2B]],Table18[[#This Row],[M2B_h]])</f>
        <v>0</v>
      </c>
      <c r="R238" s="45">
        <f>SUM(Table18[[#This Row],[M3B]],Table18[[#This Row],[M3B_h]])</f>
        <v>0</v>
      </c>
      <c r="S238" s="45">
        <f>SUM(Table18[[#This Row],[M4B]],Table18[[#This Row],[M4B_h]])</f>
        <v>0</v>
      </c>
      <c r="T238" s="30"/>
      <c r="U238" s="30"/>
      <c r="V238" s="30"/>
      <c r="W238" s="30"/>
      <c r="X238" s="30"/>
      <c r="Y238" s="30"/>
      <c r="Z238" s="30"/>
    </row>
    <row r="239" spans="1:26">
      <c r="A239" s="9" t="str">
        <f ca="1">IF(Table18[[#This Row],[TT]]&lt;1,"",(COUNT(INDIRECT("a"&amp;ROW(Table2[[#Headers],[//]])&amp;":a"&amp;ROW()-1))+1))</f>
        <v/>
      </c>
      <c r="B239" s="9" t="s">
        <v>2448</v>
      </c>
      <c r="C239" s="32">
        <v>0</v>
      </c>
      <c r="D239" s="32" t="s">
        <v>2430</v>
      </c>
      <c r="E239" s="68">
        <f>IF(Table18[[#This Row],[M5B]]="",Table18[[#This Row],[M5B_h]],SUM(Table18[[#This Row],[M5B_h]],Table18[[#This Row],[M5B]]))</f>
        <v>0</v>
      </c>
      <c r="F239" s="34"/>
      <c r="G239" s="34" t="str">
        <f>IF(Table18[[#This Row],[M1A]]="","",Table18[[#This Row],[M1A]]-Table18[[#This Row],[AWAL]])</f>
        <v/>
      </c>
      <c r="H239" s="34"/>
      <c r="I239" s="32" t="str">
        <f>IF(Table18[[#This Row],[M2A]]="","",SUM(Table18[[#This Row],[M2A]]-Table18[[#This Row],[M2B_h]]))</f>
        <v/>
      </c>
      <c r="K239" s="32" t="str">
        <f>IF(Table18[[#This Row],[M3A]]="","",SUM(Table18[[#This Row],[M3A]]-Table18[[#This Row],[M3B_h]]))</f>
        <v/>
      </c>
      <c r="L239" s="9"/>
      <c r="M239" s="32" t="str">
        <f>IF(Table18[[#This Row],[M4A]]="","",SUM(Table18[[#This Row],[M4A]]-Table18[[#This Row],[M4B_h]]))</f>
        <v/>
      </c>
      <c r="O239" s="32" t="str">
        <f>IF(Table18[[#This Row],[M5A]]="","",SUM(Table18[[#This Row],[M5A]]-Table18[[#This Row],[M5B_h]]))</f>
        <v/>
      </c>
      <c r="P239" s="45">
        <f>SUM(Table18[[#This Row],[AWAL]],Table18[[#This Row],[M1B]])</f>
        <v>0</v>
      </c>
      <c r="Q239" s="45">
        <f>SUM(Table18[[#This Row],[M2B]],Table18[[#This Row],[M2B_h]])</f>
        <v>0</v>
      </c>
      <c r="R239" s="45">
        <f>SUM(Table18[[#This Row],[M3B]],Table18[[#This Row],[M3B_h]])</f>
        <v>0</v>
      </c>
      <c r="S239" s="45">
        <f>SUM(Table18[[#This Row],[M4B]],Table18[[#This Row],[M4B_h]])</f>
        <v>0</v>
      </c>
      <c r="T239" s="30"/>
      <c r="U239" s="30"/>
      <c r="V239" s="30"/>
      <c r="W239" s="30"/>
      <c r="X239" s="30"/>
      <c r="Y239" s="30"/>
      <c r="Z239" s="30"/>
    </row>
    <row r="240" spans="1:26">
      <c r="A240" s="9" t="str">
        <f ca="1">IF(Table18[[#This Row],[TT]]&lt;1,"",(COUNT(INDIRECT("a"&amp;ROW(Table2[[#Headers],[//]])&amp;":a"&amp;ROW()-1))+1))</f>
        <v/>
      </c>
      <c r="B240" s="9" t="s">
        <v>2449</v>
      </c>
      <c r="C240" s="32">
        <v>0</v>
      </c>
      <c r="D240" s="32" t="s">
        <v>2430</v>
      </c>
      <c r="E240" s="68">
        <f>IF(Table18[[#This Row],[M5B]]="",Table18[[#This Row],[M5B_h]],SUM(Table18[[#This Row],[M5B_h]],Table18[[#This Row],[M5B]]))</f>
        <v>0</v>
      </c>
      <c r="F240" s="34"/>
      <c r="G240" s="34" t="str">
        <f>IF(Table18[[#This Row],[M1A]]="","",Table18[[#This Row],[M1A]]-Table18[[#This Row],[AWAL]])</f>
        <v/>
      </c>
      <c r="H240" s="34"/>
      <c r="I240" s="32" t="str">
        <f>IF(Table18[[#This Row],[M2A]]="","",SUM(Table18[[#This Row],[M2A]]-Table18[[#This Row],[M2B_h]]))</f>
        <v/>
      </c>
      <c r="K240" s="32" t="str">
        <f>IF(Table18[[#This Row],[M3A]]="","",SUM(Table18[[#This Row],[M3A]]-Table18[[#This Row],[M3B_h]]))</f>
        <v/>
      </c>
      <c r="L240" s="9"/>
      <c r="M240" s="32" t="str">
        <f>IF(Table18[[#This Row],[M4A]]="","",SUM(Table18[[#This Row],[M4A]]-Table18[[#This Row],[M4B_h]]))</f>
        <v/>
      </c>
      <c r="O240" s="32" t="str">
        <f>IF(Table18[[#This Row],[M5A]]="","",SUM(Table18[[#This Row],[M5A]]-Table18[[#This Row],[M5B_h]]))</f>
        <v/>
      </c>
      <c r="P240" s="45">
        <f>SUM(Table18[[#This Row],[AWAL]],Table18[[#This Row],[M1B]])</f>
        <v>0</v>
      </c>
      <c r="Q240" s="45">
        <f>SUM(Table18[[#This Row],[M2B]],Table18[[#This Row],[M2B_h]])</f>
        <v>0</v>
      </c>
      <c r="R240" s="45">
        <f>SUM(Table18[[#This Row],[M3B]],Table18[[#This Row],[M3B_h]])</f>
        <v>0</v>
      </c>
      <c r="S240" s="45">
        <f>SUM(Table18[[#This Row],[M4B]],Table18[[#This Row],[M4B_h]])</f>
        <v>0</v>
      </c>
      <c r="T240" s="30"/>
      <c r="U240" s="30"/>
      <c r="V240" s="30"/>
      <c r="W240" s="30"/>
      <c r="X240" s="30"/>
      <c r="Y240" s="30"/>
      <c r="Z240" s="30"/>
    </row>
    <row r="241" spans="1:26">
      <c r="A241" s="30" t="str">
        <f ca="1">IF(Table18[[#This Row],[TT]]&lt;1,"",(COUNT(INDIRECT("a"&amp;ROW(Table2[[#Headers],[//]])&amp;":a"&amp;ROW()-1))+1))</f>
        <v/>
      </c>
      <c r="B241" s="9" t="s">
        <v>3496</v>
      </c>
      <c r="C241" s="32">
        <v>0</v>
      </c>
      <c r="D241" s="32" t="s">
        <v>2567</v>
      </c>
      <c r="E241" s="68">
        <f>IF(Table18[[#This Row],[M5B]]="",Table18[[#This Row],[M5B_h]],SUM(Table18[[#This Row],[M5B_h]],Table18[[#This Row],[M5B]]))</f>
        <v>0</v>
      </c>
      <c r="F241" s="35"/>
      <c r="G241" s="35" t="str">
        <f>IF(Table18[[#This Row],[M1A]]="","",Table18[[#This Row],[M1A]]-Table18[[#This Row],[AWAL]])</f>
        <v/>
      </c>
      <c r="H241" s="35"/>
      <c r="I241" s="33" t="str">
        <f>IF(Table18[[#This Row],[M2A]]="","",SUM(Table18[[#This Row],[M2A]]-Table18[[#This Row],[M2B_h]]))</f>
        <v/>
      </c>
      <c r="K241" s="33" t="str">
        <f>IF(Table18[[#This Row],[M3A]]="","",SUM(Table18[[#This Row],[M3A]]-Table18[[#This Row],[M3B_h]]))</f>
        <v/>
      </c>
      <c r="L241" s="32"/>
      <c r="M241" s="33" t="str">
        <f>IF(Table18[[#This Row],[M4A]]="","",SUM(Table18[[#This Row],[M4A]]-Table18[[#This Row],[M4B_h]]))</f>
        <v/>
      </c>
      <c r="N241" s="33"/>
      <c r="O241" s="33" t="str">
        <f>IF(Table18[[#This Row],[M5A]]="","",SUM(Table18[[#This Row],[M5A]]-Table18[[#This Row],[M5B_h]]))</f>
        <v/>
      </c>
      <c r="P241" s="45">
        <f>SUM(Table18[[#This Row],[AWAL]],Table18[[#This Row],[M1B]])</f>
        <v>0</v>
      </c>
      <c r="Q241" s="45">
        <f>SUM(Table18[[#This Row],[M2B]],Table18[[#This Row],[M2B_h]])</f>
        <v>0</v>
      </c>
      <c r="R241" s="45">
        <f>SUM(Table18[[#This Row],[M3B]],Table18[[#This Row],[M3B_h]])</f>
        <v>0</v>
      </c>
      <c r="S241" s="45">
        <f>SUM(Table18[[#This Row],[M4B]],Table18[[#This Row],[M4B_h]])</f>
        <v>0</v>
      </c>
      <c r="T241" s="30"/>
      <c r="U241" s="30"/>
      <c r="V241" s="30"/>
      <c r="W241" s="30"/>
      <c r="X241" s="30"/>
      <c r="Y241" s="30"/>
      <c r="Z241" s="30"/>
    </row>
    <row r="242" spans="1:26">
      <c r="A242" s="30" t="str">
        <f ca="1">IF(Table18[[#This Row],[TT]]&lt;1,"",(COUNT(INDIRECT("a"&amp;ROW(Table2[[#Headers],[//]])&amp;":a"&amp;ROW()-1))+1))</f>
        <v/>
      </c>
      <c r="B242" s="9" t="s">
        <v>3226</v>
      </c>
      <c r="C242" s="32">
        <v>0</v>
      </c>
      <c r="D242" s="32" t="s">
        <v>2709</v>
      </c>
      <c r="E242" s="68">
        <f>IF(Table18[[#This Row],[M5B]]="",Table18[[#This Row],[M5B_h]],SUM(Table18[[#This Row],[M5B_h]],Table18[[#This Row],[M5B]]))</f>
        <v>0</v>
      </c>
      <c r="F242" s="35"/>
      <c r="G242" s="35" t="str">
        <f>IF(Table18[[#This Row],[M1A]]="","",Table18[[#This Row],[M1A]]-Table18[[#This Row],[AWAL]])</f>
        <v/>
      </c>
      <c r="H242" s="35"/>
      <c r="I242" s="32" t="str">
        <f>IF(Table18[[#This Row],[M2A]]="","",SUM(Table18[[#This Row],[M2A]]-Table18[[#This Row],[M2B_h]]))</f>
        <v/>
      </c>
      <c r="K242" s="33" t="str">
        <f>IF(Table18[[#This Row],[M3A]]="","",SUM(Table18[[#This Row],[M3A]]-Table18[[#This Row],[M3B_h]]))</f>
        <v/>
      </c>
      <c r="L242" s="32"/>
      <c r="M242" s="33" t="str">
        <f>IF(Table18[[#This Row],[M4A]]="","",SUM(Table18[[#This Row],[M4A]]-Table18[[#This Row],[M4B_h]]))</f>
        <v/>
      </c>
      <c r="N242" s="33"/>
      <c r="O242" s="33" t="str">
        <f>IF(Table18[[#This Row],[M5A]]="","",SUM(Table18[[#This Row],[M5A]]-Table18[[#This Row],[M5B_h]]))</f>
        <v/>
      </c>
      <c r="P242" s="45">
        <f>SUM(Table18[[#This Row],[AWAL]],Table18[[#This Row],[M1B]])</f>
        <v>0</v>
      </c>
      <c r="Q242" s="45">
        <f>SUM(Table18[[#This Row],[M2B]],Table18[[#This Row],[M2B_h]])</f>
        <v>0</v>
      </c>
      <c r="R242" s="45">
        <f>SUM(Table18[[#This Row],[M3B]],Table18[[#This Row],[M3B_h]])</f>
        <v>0</v>
      </c>
      <c r="S242" s="45">
        <f>SUM(Table18[[#This Row],[M4B]],Table18[[#This Row],[M4B_h]])</f>
        <v>0</v>
      </c>
      <c r="T242" s="30"/>
      <c r="U242" s="30"/>
      <c r="V242" s="30"/>
      <c r="W242" s="30"/>
      <c r="X242" s="30"/>
      <c r="Y242" s="30"/>
      <c r="Z242" s="30"/>
    </row>
    <row r="243" spans="1:26">
      <c r="A243" s="30" t="str">
        <f ca="1">IF(Table18[[#This Row],[TT]]&lt;1,"",(COUNT(INDIRECT("a"&amp;ROW(Table2[[#Headers],[//]])&amp;":a"&amp;ROW()-1))+1))</f>
        <v/>
      </c>
      <c r="B243" s="9" t="s">
        <v>2528</v>
      </c>
      <c r="C243" s="32">
        <v>0</v>
      </c>
      <c r="D243" s="32" t="s">
        <v>2571</v>
      </c>
      <c r="E243" s="68">
        <f>IF(Table18[[#This Row],[M5B]]="",Table18[[#This Row],[M5B_h]],SUM(Table18[[#This Row],[M5B_h]],Table18[[#This Row],[M5B]]))</f>
        <v>0</v>
      </c>
      <c r="F243" s="35"/>
      <c r="G243" s="35" t="str">
        <f>IF(Table18[[#This Row],[M1A]]="","",Table18[[#This Row],[M1A]]-Table18[[#This Row],[AWAL]])</f>
        <v/>
      </c>
      <c r="H243" s="35"/>
      <c r="I243" s="32" t="str">
        <f>IF(Table18[[#This Row],[M2A]]="","",SUM(Table18[[#This Row],[M2A]]-Table18[[#This Row],[M2B_h]]))</f>
        <v/>
      </c>
      <c r="K243" s="33" t="str">
        <f>IF(Table18[[#This Row],[M3A]]="","",SUM(Table18[[#This Row],[M3A]]-Table18[[#This Row],[M3B_h]]))</f>
        <v/>
      </c>
      <c r="L243" s="32"/>
      <c r="M243" s="33" t="str">
        <f>IF(Table18[[#This Row],[M4A]]="","",SUM(Table18[[#This Row],[M4A]]-Table18[[#This Row],[M4B_h]]))</f>
        <v/>
      </c>
      <c r="N243" s="33"/>
      <c r="O243" s="33" t="str">
        <f>IF(Table18[[#This Row],[M5A]]="","",SUM(Table18[[#This Row],[M5A]]-Table18[[#This Row],[M5B_h]]))</f>
        <v/>
      </c>
      <c r="P243" s="45">
        <f>SUM(Table18[[#This Row],[AWAL]],Table18[[#This Row],[M1B]])</f>
        <v>0</v>
      </c>
      <c r="Q243" s="45">
        <f>SUM(Table18[[#This Row],[M2B]],Table18[[#This Row],[M2B_h]])</f>
        <v>0</v>
      </c>
      <c r="R243" s="45">
        <f>SUM(Table18[[#This Row],[M3B]],Table18[[#This Row],[M3B_h]])</f>
        <v>0</v>
      </c>
      <c r="S243" s="45">
        <f>SUM(Table18[[#This Row],[M4B]],Table18[[#This Row],[M4B_h]])</f>
        <v>0</v>
      </c>
      <c r="T243" s="30"/>
      <c r="U243" s="30"/>
      <c r="V243" s="30"/>
      <c r="W243" s="30"/>
      <c r="X243" s="30"/>
      <c r="Y243" s="30"/>
      <c r="Z243" s="30"/>
    </row>
    <row r="244" spans="1:26">
      <c r="A244" s="9" t="str">
        <f ca="1">IF(Table18[[#This Row],[TT]]&lt;1,"",(COUNT(INDIRECT("a"&amp;ROW(Table2[[#Headers],[//]])&amp;":a"&amp;ROW()-1))+1))</f>
        <v/>
      </c>
      <c r="B244" s="9" t="s">
        <v>2477</v>
      </c>
      <c r="C244" s="32">
        <v>0</v>
      </c>
      <c r="D244" s="32" t="s">
        <v>2478</v>
      </c>
      <c r="E244" s="68">
        <f>IF(Table18[[#This Row],[M5B]]="",Table18[[#This Row],[M5B_h]],SUM(Table18[[#This Row],[M5B_h]],Table18[[#This Row],[M5B]]))</f>
        <v>0</v>
      </c>
      <c r="F244" s="34"/>
      <c r="G244" s="34" t="str">
        <f>IF(Table18[[#This Row],[M1A]]="","",Table18[[#This Row],[M1A]]-Table18[[#This Row],[AWAL]])</f>
        <v/>
      </c>
      <c r="H244" s="34"/>
      <c r="I244" s="32" t="str">
        <f>IF(Table18[[#This Row],[M2A]]="","",SUM(Table18[[#This Row],[M2A]]-Table18[[#This Row],[M2B_h]]))</f>
        <v/>
      </c>
      <c r="K244" s="32" t="str">
        <f>IF(Table18[[#This Row],[M3A]]="","",SUM(Table18[[#This Row],[M3A]]-Table18[[#This Row],[M3B_h]]))</f>
        <v/>
      </c>
      <c r="L244" s="9"/>
      <c r="M244" s="32" t="str">
        <f>IF(Table18[[#This Row],[M4A]]="","",SUM(Table18[[#This Row],[M4A]]-Table18[[#This Row],[M4B_h]]))</f>
        <v/>
      </c>
      <c r="O244" s="32" t="str">
        <f>IF(Table18[[#This Row],[M5A]]="","",SUM(Table18[[#This Row],[M5A]]-Table18[[#This Row],[M5B_h]]))</f>
        <v/>
      </c>
      <c r="P244" s="45">
        <f>SUM(Table18[[#This Row],[AWAL]],Table18[[#This Row],[M1B]])</f>
        <v>0</v>
      </c>
      <c r="Q244" s="45">
        <f>SUM(Table18[[#This Row],[M2B]],Table18[[#This Row],[M2B_h]])</f>
        <v>0</v>
      </c>
      <c r="R244" s="45">
        <f>SUM(Table18[[#This Row],[M3B]],Table18[[#This Row],[M3B_h]])</f>
        <v>0</v>
      </c>
      <c r="S244" s="45">
        <f>SUM(Table18[[#This Row],[M4B]],Table18[[#This Row],[M4B_h]])</f>
        <v>0</v>
      </c>
      <c r="T244" s="30"/>
      <c r="U244" s="30"/>
      <c r="V244" s="30"/>
      <c r="W244" s="30"/>
      <c r="X244" s="30"/>
      <c r="Y244" s="30"/>
      <c r="Z244" s="30"/>
    </row>
    <row r="245" spans="1:26">
      <c r="A245" s="30" t="str">
        <f ca="1">IF(Table18[[#This Row],[TT]]&lt;1,"",(COUNT(INDIRECT("a"&amp;ROW(Table2[[#Headers],[//]])&amp;":a"&amp;ROW()-1))+1))</f>
        <v/>
      </c>
      <c r="B245" s="9" t="s">
        <v>4273</v>
      </c>
      <c r="C245" s="32">
        <v>0</v>
      </c>
      <c r="D245" s="32" t="s">
        <v>2742</v>
      </c>
      <c r="E245" s="68">
        <f>IF(Table18[[#This Row],[M5B]]="",Table18[[#This Row],[M5B_h]],SUM(Table18[[#This Row],[M5B_h]],Table18[[#This Row],[M5B]]))</f>
        <v>0</v>
      </c>
      <c r="F245" s="35"/>
      <c r="G245" s="35" t="str">
        <f>IF(Table18[[#This Row],[M1A]]="","",Table18[[#This Row],[M1A]]-Table18[[#This Row],[AWAL]])</f>
        <v/>
      </c>
      <c r="H245" s="35"/>
      <c r="I245" s="33" t="str">
        <f>IF(Table18[[#This Row],[M2A]]="","",SUM(Table18[[#This Row],[M2A]]-Table18[[#This Row],[M2B_h]]))</f>
        <v/>
      </c>
      <c r="K245" s="33" t="str">
        <f>IF(Table18[[#This Row],[M3A]]="","",SUM(Table18[[#This Row],[M3A]]-Table18[[#This Row],[M3B_h]]))</f>
        <v/>
      </c>
      <c r="L245" s="32"/>
      <c r="M245" s="33" t="str">
        <f>IF(Table18[[#This Row],[M4A]]="","",SUM(Table18[[#This Row],[M4A]]-Table18[[#This Row],[M4B_h]]))</f>
        <v/>
      </c>
      <c r="N245" s="33"/>
      <c r="O245" s="33" t="str">
        <f>IF(Table18[[#This Row],[M5A]]="","",SUM(Table18[[#This Row],[M5A]]-Table18[[#This Row],[M5B_h]]))</f>
        <v/>
      </c>
      <c r="P245" s="45">
        <f>SUM(Table18[[#This Row],[AWAL]],Table18[[#This Row],[M1B]])</f>
        <v>0</v>
      </c>
      <c r="Q245" s="45">
        <f>SUM(Table18[[#This Row],[M2B]],Table18[[#This Row],[M2B_h]])</f>
        <v>0</v>
      </c>
      <c r="R245" s="45">
        <f>SUM(Table18[[#This Row],[M3B]],Table18[[#This Row],[M3B_h]])</f>
        <v>0</v>
      </c>
      <c r="S245" s="45">
        <f>SUM(Table18[[#This Row],[M4B]],Table18[[#This Row],[M4B_h]])</f>
        <v>0</v>
      </c>
      <c r="T245" s="30"/>
      <c r="U245" s="30"/>
      <c r="V245" s="30"/>
      <c r="W245" s="30"/>
      <c r="X245" s="30"/>
      <c r="Y245" s="30"/>
      <c r="Z245" s="30"/>
    </row>
    <row r="246" spans="1:26">
      <c r="A246" s="9" t="str">
        <f ca="1">IF(Table18[[#This Row],[TT]]&lt;1,"",(COUNT(INDIRECT("a"&amp;ROW(Table2[[#Headers],[//]])&amp;":a"&amp;ROW()-1))+1))</f>
        <v/>
      </c>
      <c r="B246" s="9" t="s">
        <v>2479</v>
      </c>
      <c r="C246" s="32">
        <v>0</v>
      </c>
      <c r="D246" s="32" t="s">
        <v>2480</v>
      </c>
      <c r="E246" s="68">
        <f>IF(Table18[[#This Row],[M5B]]="",Table18[[#This Row],[M5B_h]],SUM(Table18[[#This Row],[M5B_h]],Table18[[#This Row],[M5B]]))</f>
        <v>0</v>
      </c>
      <c r="F246" s="34"/>
      <c r="G246" s="34" t="str">
        <f>IF(Table18[[#This Row],[M1A]]="","",Table18[[#This Row],[M1A]]-Table18[[#This Row],[AWAL]])</f>
        <v/>
      </c>
      <c r="H246" s="34"/>
      <c r="I246" s="32" t="str">
        <f>IF(Table18[[#This Row],[M2A]]="","",SUM(Table18[[#This Row],[M2A]]-Table18[[#This Row],[M2B_h]]))</f>
        <v/>
      </c>
      <c r="K246" s="32" t="str">
        <f>IF(Table18[[#This Row],[M3A]]="","",SUM(Table18[[#This Row],[M3A]]-Table18[[#This Row],[M3B_h]]))</f>
        <v/>
      </c>
      <c r="M246" s="32" t="str">
        <f>IF(Table18[[#This Row],[M4A]]="","",SUM(Table18[[#This Row],[M4A]]-Table18[[#This Row],[M4B_h]]))</f>
        <v/>
      </c>
      <c r="O246" s="32" t="str">
        <f>IF(Table18[[#This Row],[M5A]]="","",SUM(Table18[[#This Row],[M5A]]-Table18[[#This Row],[M5B_h]]))</f>
        <v/>
      </c>
      <c r="P246" s="45">
        <f>SUM(Table18[[#This Row],[AWAL]],Table18[[#This Row],[M1B]])</f>
        <v>0</v>
      </c>
      <c r="Q246" s="45">
        <f>SUM(Table18[[#This Row],[M2B]],Table18[[#This Row],[M2B_h]])</f>
        <v>0</v>
      </c>
      <c r="R246" s="45">
        <f>SUM(Table18[[#This Row],[M3B]],Table18[[#This Row],[M3B_h]])</f>
        <v>0</v>
      </c>
      <c r="S246" s="45">
        <f>SUM(Table18[[#This Row],[M4B]],Table18[[#This Row],[M4B_h]])</f>
        <v>0</v>
      </c>
      <c r="T246" s="30"/>
      <c r="U246" s="30"/>
      <c r="V246" s="30"/>
      <c r="W246" s="30"/>
      <c r="X246" s="30"/>
      <c r="Y246" s="30"/>
      <c r="Z246" s="30"/>
    </row>
    <row r="247" spans="1:26">
      <c r="A247" s="30" t="str">
        <f ca="1">IF(Table18[[#This Row],[TT]]&lt;1,"",(COUNT(INDIRECT("a"&amp;ROW(Table2[[#Headers],[//]])&amp;":a"&amp;ROW()-1))+1))</f>
        <v/>
      </c>
      <c r="B247" s="9" t="s">
        <v>4405</v>
      </c>
      <c r="C247" s="32">
        <v>0</v>
      </c>
      <c r="D247" s="32" t="s">
        <v>2574</v>
      </c>
      <c r="E247" s="68">
        <f>IF(Table18[[#This Row],[M5B]]="",Table18[[#This Row],[M5B_h]],SUM(Table18[[#This Row],[M5B_h]],Table18[[#This Row],[M5B]]))</f>
        <v>0</v>
      </c>
      <c r="F247" s="35"/>
      <c r="G247" s="35" t="str">
        <f>IF(Table18[[#This Row],[M1A]]="","",Table18[[#This Row],[M1A]]-Table18[[#This Row],[AWAL]])</f>
        <v/>
      </c>
      <c r="H247" s="35"/>
      <c r="I247" s="32" t="str">
        <f>IF(Table18[[#This Row],[M2A]]="","",SUM(Table18[[#This Row],[M2A]]-Table18[[#This Row],[M2B_h]]))</f>
        <v/>
      </c>
      <c r="K247" s="33" t="str">
        <f>IF(Table18[[#This Row],[M3A]]="","",SUM(Table18[[#This Row],[M3A]]-Table18[[#This Row],[M3B_h]]))</f>
        <v/>
      </c>
      <c r="L247" s="32"/>
      <c r="M247" s="33" t="str">
        <f>IF(Table18[[#This Row],[M4A]]="","",SUM(Table18[[#This Row],[M4A]]-Table18[[#This Row],[M4B_h]]))</f>
        <v/>
      </c>
      <c r="N247" s="33"/>
      <c r="O247" s="33" t="str">
        <f>IF(Table18[[#This Row],[M5A]]="","",SUM(Table18[[#This Row],[M5A]]-Table18[[#This Row],[M5B_h]]))</f>
        <v/>
      </c>
      <c r="P247" s="45">
        <f>SUM(Table18[[#This Row],[AWAL]],Table18[[#This Row],[M1B]])</f>
        <v>0</v>
      </c>
      <c r="Q247" s="45">
        <f>SUM(Table18[[#This Row],[M2B]],Table18[[#This Row],[M2B_h]])</f>
        <v>0</v>
      </c>
      <c r="R247" s="45">
        <f>SUM(Table18[[#This Row],[M3B]],Table18[[#This Row],[M3B_h]])</f>
        <v>0</v>
      </c>
      <c r="S247" s="45">
        <f>SUM(Table18[[#This Row],[M4B]],Table18[[#This Row],[M4B_h]])</f>
        <v>0</v>
      </c>
      <c r="T247" s="30"/>
      <c r="U247" s="30"/>
      <c r="V247" s="30"/>
      <c r="W247" s="30"/>
      <c r="X247" s="30"/>
      <c r="Y247" s="30"/>
      <c r="Z247" s="30"/>
    </row>
    <row r="248" spans="1:26">
      <c r="A248" s="30" t="str">
        <f ca="1">IF(Table18[[#This Row],[TT]]&lt;1,"",(COUNT(INDIRECT("a"&amp;ROW(Table2[[#Headers],[//]])&amp;":a"&amp;ROW()-1))+1))</f>
        <v/>
      </c>
      <c r="B248" s="9" t="s">
        <v>2529</v>
      </c>
      <c r="C248" s="32">
        <v>0</v>
      </c>
      <c r="D248" s="32" t="s">
        <v>2572</v>
      </c>
      <c r="E248" s="68">
        <f>IF(Table18[[#This Row],[M5B]]="",Table18[[#This Row],[M5B_h]],SUM(Table18[[#This Row],[M5B_h]],Table18[[#This Row],[M5B]]))</f>
        <v>0</v>
      </c>
      <c r="F248" s="35"/>
      <c r="G248" s="35" t="str">
        <f>IF(Table18[[#This Row],[M1A]]="","",Table18[[#This Row],[M1A]]-Table18[[#This Row],[AWAL]])</f>
        <v/>
      </c>
      <c r="H248" s="35"/>
      <c r="I248" s="33" t="str">
        <f>IF(Table18[[#This Row],[M2A]]="","",SUM(Table18[[#This Row],[M2A]]-Table18[[#This Row],[M2B_h]]))</f>
        <v/>
      </c>
      <c r="K248" s="33" t="str">
        <f>IF(Table18[[#This Row],[M3A]]="","",SUM(Table18[[#This Row],[M3A]]-Table18[[#This Row],[M3B_h]]))</f>
        <v/>
      </c>
      <c r="L248" s="32"/>
      <c r="M248" s="33" t="str">
        <f>IF(Table18[[#This Row],[M4A]]="","",SUM(Table18[[#This Row],[M4A]]-Table18[[#This Row],[M4B_h]]))</f>
        <v/>
      </c>
      <c r="N248" s="33"/>
      <c r="O248" s="33" t="str">
        <f>IF(Table18[[#This Row],[M5A]]="","",SUM(Table18[[#This Row],[M5A]]-Table18[[#This Row],[M5B_h]]))</f>
        <v/>
      </c>
      <c r="P248" s="45">
        <f>SUM(Table18[[#This Row],[AWAL]],Table18[[#This Row],[M1B]])</f>
        <v>0</v>
      </c>
      <c r="Q248" s="45">
        <f>SUM(Table18[[#This Row],[M2B]],Table18[[#This Row],[M2B_h]])</f>
        <v>0</v>
      </c>
      <c r="R248" s="45">
        <f>SUM(Table18[[#This Row],[M3B]],Table18[[#This Row],[M3B_h]])</f>
        <v>0</v>
      </c>
      <c r="S248" s="45">
        <f>SUM(Table18[[#This Row],[M4B]],Table18[[#This Row],[M4B_h]])</f>
        <v>0</v>
      </c>
      <c r="T248" s="30"/>
      <c r="U248" s="30"/>
      <c r="V248" s="30"/>
      <c r="W248" s="30"/>
      <c r="X248" s="30"/>
      <c r="Y248" s="30"/>
      <c r="Z248" s="30"/>
    </row>
    <row r="249" spans="1:26">
      <c r="A249" s="30" t="str">
        <f ca="1">IF(Table18[[#This Row],[TT]]&lt;1,"",(COUNT(INDIRECT("a"&amp;ROW(Table2[[#Headers],[//]])&amp;":a"&amp;ROW()-1))+1))</f>
        <v/>
      </c>
      <c r="B249" s="9" t="s">
        <v>2530</v>
      </c>
      <c r="C249" s="32">
        <v>0</v>
      </c>
      <c r="D249" s="32" t="s">
        <v>2573</v>
      </c>
      <c r="E249" s="68">
        <f>IF(Table18[[#This Row],[M5B]]="",Table18[[#This Row],[M5B_h]],SUM(Table18[[#This Row],[M5B_h]],Table18[[#This Row],[M5B]]))</f>
        <v>0</v>
      </c>
      <c r="F249" s="35"/>
      <c r="G249" s="35" t="str">
        <f>IF(Table18[[#This Row],[M1A]]="","",Table18[[#This Row],[M1A]]-Table18[[#This Row],[AWAL]])</f>
        <v/>
      </c>
      <c r="H249" s="35"/>
      <c r="I249" s="32" t="str">
        <f>IF(Table18[[#This Row],[M2A]]="","",SUM(Table18[[#This Row],[M2A]]-Table18[[#This Row],[M2B_h]]))</f>
        <v/>
      </c>
      <c r="K249" s="33" t="str">
        <f>IF(Table18[[#This Row],[M3A]]="","",SUM(Table18[[#This Row],[M3A]]-Table18[[#This Row],[M3B_h]]))</f>
        <v/>
      </c>
      <c r="L249" s="32"/>
      <c r="M249" s="33" t="str">
        <f>IF(Table18[[#This Row],[M4A]]="","",SUM(Table18[[#This Row],[M4A]]-Table18[[#This Row],[M4B_h]]))</f>
        <v/>
      </c>
      <c r="N249" s="33"/>
      <c r="O249" s="33" t="str">
        <f>IF(Table18[[#This Row],[M5A]]="","",SUM(Table18[[#This Row],[M5A]]-Table18[[#This Row],[M5B_h]]))</f>
        <v/>
      </c>
      <c r="P249" s="45">
        <f>SUM(Table18[[#This Row],[AWAL]],Table18[[#This Row],[M1B]])</f>
        <v>0</v>
      </c>
      <c r="Q249" s="45">
        <f>SUM(Table18[[#This Row],[M2B]],Table18[[#This Row],[M2B_h]])</f>
        <v>0</v>
      </c>
      <c r="R249" s="45">
        <f>SUM(Table18[[#This Row],[M3B]],Table18[[#This Row],[M3B_h]])</f>
        <v>0</v>
      </c>
      <c r="S249" s="45">
        <f>SUM(Table18[[#This Row],[M4B]],Table18[[#This Row],[M4B_h]])</f>
        <v>0</v>
      </c>
      <c r="T249" s="30"/>
      <c r="U249" s="30"/>
      <c r="V249" s="30"/>
      <c r="W249" s="30"/>
      <c r="X249" s="30"/>
      <c r="Y249" s="30"/>
      <c r="Z249" s="30"/>
    </row>
    <row r="250" spans="1:26">
      <c r="A250" s="30" t="str">
        <f ca="1">IF(Table18[[#This Row],[TT]]&lt;1,"",(COUNT(INDIRECT("a"&amp;ROW(Table2[[#Headers],[//]])&amp;":a"&amp;ROW()-1))+1))</f>
        <v/>
      </c>
      <c r="B250" s="9" t="s">
        <v>4404</v>
      </c>
      <c r="C250" s="32">
        <v>0</v>
      </c>
      <c r="D250" s="32">
        <v>24</v>
      </c>
      <c r="E250" s="68">
        <f>IF(Table18[[#This Row],[M5B]]="",Table18[[#This Row],[M5B_h]],SUM(Table18[[#This Row],[M5B_h]],Table18[[#This Row],[M5B]]))</f>
        <v>0</v>
      </c>
      <c r="F250" s="35"/>
      <c r="G250" s="35" t="str">
        <f>IF(Table18[[#This Row],[M1A]]="","",Table18[[#This Row],[M1A]]-Table18[[#This Row],[AWAL]])</f>
        <v/>
      </c>
      <c r="H250" s="35"/>
      <c r="I250" s="32" t="str">
        <f>IF(Table18[[#This Row],[M2A]]="","",SUM(Table18[[#This Row],[M2A]]-Table18[[#This Row],[M2B_h]]))</f>
        <v/>
      </c>
      <c r="K250" s="33" t="str">
        <f>IF(Table18[[#This Row],[M3A]]="","",SUM(Table18[[#This Row],[M3A]]-Table18[[#This Row],[M3B_h]]))</f>
        <v/>
      </c>
      <c r="M250" s="33" t="str">
        <f>IF(Table18[[#This Row],[M4A]]="","",SUM(Table18[[#This Row],[M4A]]-Table18[[#This Row],[M4B_h]]))</f>
        <v/>
      </c>
      <c r="N250" s="33"/>
      <c r="O250" s="33" t="str">
        <f>IF(Table18[[#This Row],[M5A]]="","",SUM(Table18[[#This Row],[M5A]]-Table18[[#This Row],[M5B_h]]))</f>
        <v/>
      </c>
      <c r="P250" s="45">
        <f>SUM(Table18[[#This Row],[AWAL]],Table18[[#This Row],[M1B]])</f>
        <v>0</v>
      </c>
      <c r="Q250" s="45">
        <f>SUM(Table18[[#This Row],[M2B]],Table18[[#This Row],[M2B_h]])</f>
        <v>0</v>
      </c>
      <c r="R250" s="45">
        <f>SUM(Table18[[#This Row],[M3B]],Table18[[#This Row],[M3B_h]])</f>
        <v>0</v>
      </c>
      <c r="S250" s="45">
        <f>SUM(Table18[[#This Row],[M4B]],Table18[[#This Row],[M4B_h]])</f>
        <v>0</v>
      </c>
      <c r="T250" s="30"/>
      <c r="U250" s="30"/>
      <c r="V250" s="30"/>
      <c r="W250" s="30"/>
      <c r="X250" s="30"/>
      <c r="Y250" s="30"/>
      <c r="Z250" s="30"/>
    </row>
    <row r="251" spans="1:26">
      <c r="A251" s="30" t="str">
        <f ca="1">IF(Table18[[#This Row],[TT]]&lt;1,"",(COUNT(INDIRECT("a"&amp;ROW(Table2[[#Headers],[//]])&amp;":a"&amp;ROW()-1))+1))</f>
        <v/>
      </c>
      <c r="B251" s="9" t="s">
        <v>3171</v>
      </c>
      <c r="C251" s="32">
        <v>0</v>
      </c>
      <c r="D251" s="32">
        <v>24</v>
      </c>
      <c r="E251" s="68">
        <f>IF(Table18[[#This Row],[M5B]]="",Table18[[#This Row],[M5B_h]],SUM(Table18[[#This Row],[M5B_h]],Table18[[#This Row],[M5B]]))</f>
        <v>0</v>
      </c>
      <c r="F251" s="35"/>
      <c r="G251" s="35" t="str">
        <f>IF(Table18[[#This Row],[M1A]]="","",Table18[[#This Row],[M1A]]-Table18[[#This Row],[AWAL]])</f>
        <v/>
      </c>
      <c r="H251" s="35"/>
      <c r="I251" s="32" t="str">
        <f>IF(Table18[[#This Row],[M2A]]="","",SUM(Table18[[#This Row],[M2A]]-Table18[[#This Row],[M2B_h]]))</f>
        <v/>
      </c>
      <c r="K251" s="33" t="str">
        <f>IF(Table18[[#This Row],[M3A]]="","",SUM(Table18[[#This Row],[M3A]]-Table18[[#This Row],[M3B_h]]))</f>
        <v/>
      </c>
      <c r="L251" s="32"/>
      <c r="M251" s="33" t="str">
        <f>IF(Table18[[#This Row],[M4A]]="","",SUM(Table18[[#This Row],[M4A]]-Table18[[#This Row],[M4B_h]]))</f>
        <v/>
      </c>
      <c r="N251" s="33"/>
      <c r="O251" s="33" t="str">
        <f>IF(Table18[[#This Row],[M5A]]="","",SUM(Table18[[#This Row],[M5A]]-Table18[[#This Row],[M5B_h]]))</f>
        <v/>
      </c>
      <c r="P251" s="45">
        <f>SUM(Table18[[#This Row],[AWAL]],Table18[[#This Row],[M1B]])</f>
        <v>0</v>
      </c>
      <c r="Q251" s="45">
        <f>SUM(Table18[[#This Row],[M2B]],Table18[[#This Row],[M2B_h]])</f>
        <v>0</v>
      </c>
      <c r="R251" s="45">
        <f>SUM(Table18[[#This Row],[M3B]],Table18[[#This Row],[M3B_h]])</f>
        <v>0</v>
      </c>
      <c r="S251" s="45">
        <f>SUM(Table18[[#This Row],[M4B]],Table18[[#This Row],[M4B_h]])</f>
        <v>0</v>
      </c>
      <c r="T251" s="30"/>
      <c r="U251" s="30"/>
      <c r="V251" s="30"/>
      <c r="W251" s="30"/>
      <c r="X251" s="30"/>
      <c r="Y251" s="30"/>
      <c r="Z251" s="30"/>
    </row>
    <row r="252" spans="1:26">
      <c r="A252" s="30" t="str">
        <f ca="1">IF(Table18[[#This Row],[TT]]&lt;1,"",(COUNT(INDIRECT("a"&amp;ROW(Table2[[#Headers],[//]])&amp;":a"&amp;ROW()-1))+1))</f>
        <v/>
      </c>
      <c r="B252" s="9" t="s">
        <v>2701</v>
      </c>
      <c r="C252" s="32">
        <v>0</v>
      </c>
      <c r="D252" s="32" t="s">
        <v>2638</v>
      </c>
      <c r="E252" s="68">
        <f>IF(Table18[[#This Row],[M5B]]="",Table18[[#This Row],[M5B_h]],SUM(Table18[[#This Row],[M5B_h]],Table18[[#This Row],[M5B]]))</f>
        <v>0</v>
      </c>
      <c r="F252" s="35"/>
      <c r="G252" s="35" t="str">
        <f>IF(Table18[[#This Row],[M1A]]="","",Table18[[#This Row],[M1A]]-Table18[[#This Row],[AWAL]])</f>
        <v/>
      </c>
      <c r="H252" s="35"/>
      <c r="I252" s="32" t="str">
        <f>IF(Table18[[#This Row],[M2A]]="","",SUM(Table18[[#This Row],[M2A]]-Table18[[#This Row],[M2B_h]]))</f>
        <v/>
      </c>
      <c r="K252" s="33" t="str">
        <f>IF(Table18[[#This Row],[M3A]]="","",SUM(Table18[[#This Row],[M3A]]-Table18[[#This Row],[M3B_h]]))</f>
        <v/>
      </c>
      <c r="L252" s="32"/>
      <c r="M252" s="33" t="str">
        <f>IF(Table18[[#This Row],[M4A]]="","",SUM(Table18[[#This Row],[M4A]]-Table18[[#This Row],[M4B_h]]))</f>
        <v/>
      </c>
      <c r="N252" s="33"/>
      <c r="O252" s="33" t="str">
        <f>IF(Table18[[#This Row],[M5A]]="","",SUM(Table18[[#This Row],[M5A]]-Table18[[#This Row],[M5B_h]]))</f>
        <v/>
      </c>
      <c r="P252" s="45">
        <f>SUM(Table18[[#This Row],[AWAL]],Table18[[#This Row],[M1B]])</f>
        <v>0</v>
      </c>
      <c r="Q252" s="45">
        <f>SUM(Table18[[#This Row],[M2B]],Table18[[#This Row],[M2B_h]])</f>
        <v>0</v>
      </c>
      <c r="R252" s="45">
        <f>SUM(Table18[[#This Row],[M3B]],Table18[[#This Row],[M3B_h]])</f>
        <v>0</v>
      </c>
      <c r="S252" s="45">
        <f>SUM(Table18[[#This Row],[M4B]],Table18[[#This Row],[M4B_h]])</f>
        <v>0</v>
      </c>
      <c r="T252" s="30"/>
      <c r="U252" s="30"/>
      <c r="V252" s="30"/>
      <c r="W252" s="30"/>
      <c r="X252" s="30"/>
      <c r="Y252" s="30"/>
      <c r="Z252" s="30"/>
    </row>
    <row r="253" spans="1:26">
      <c r="A253" s="30" t="str">
        <f ca="1">IF(Table18[[#This Row],[TT]]&lt;1,"",(COUNT(INDIRECT("a"&amp;ROW(Table2[[#Headers],[//]])&amp;":a"&amp;ROW()-1))+1))</f>
        <v/>
      </c>
      <c r="B253" s="9" t="s">
        <v>4485</v>
      </c>
      <c r="C253" s="32">
        <v>0</v>
      </c>
      <c r="D253" s="32" t="s">
        <v>88</v>
      </c>
      <c r="E253" s="68">
        <f>IF(Table18[[#This Row],[M5B]]="",Table18[[#This Row],[M5B_h]],SUM(Table18[[#This Row],[M5B_h]],Table18[[#This Row],[M5B]]))</f>
        <v>0</v>
      </c>
      <c r="F253" s="35"/>
      <c r="G253" s="35" t="str">
        <f>IF(Table18[[#This Row],[M1A]]="","",Table18[[#This Row],[M1A]]-Table18[[#This Row],[AWAL]])</f>
        <v/>
      </c>
      <c r="H253" s="35"/>
      <c r="I253" s="33" t="str">
        <f>IF(Table18[[#This Row],[M2A]]="","",SUM(Table18[[#This Row],[M2A]]-Table18[[#This Row],[M2B_h]]))</f>
        <v/>
      </c>
      <c r="K253" s="33" t="str">
        <f>IF(Table18[[#This Row],[M3A]]="","",SUM(Table18[[#This Row],[M3A]]-Table18[[#This Row],[M3B_h]]))</f>
        <v/>
      </c>
      <c r="L253" s="32"/>
      <c r="M253" s="33" t="str">
        <f>IF(Table18[[#This Row],[M4A]]="","",SUM(Table18[[#This Row],[M4A]]-Table18[[#This Row],[M4B_h]]))</f>
        <v/>
      </c>
      <c r="N253" s="33"/>
      <c r="O253" s="33" t="str">
        <f>IF(Table18[[#This Row],[M5A]]="","",SUM(Table18[[#This Row],[M5A]]-Table18[[#This Row],[M5B_h]]))</f>
        <v/>
      </c>
      <c r="P253" s="45">
        <f>SUM(Table18[[#This Row],[AWAL]],Table18[[#This Row],[M1B]])</f>
        <v>0</v>
      </c>
      <c r="Q253" s="45">
        <f>SUM(Table18[[#This Row],[M2B]],Table18[[#This Row],[M2B_h]])</f>
        <v>0</v>
      </c>
      <c r="R253" s="45">
        <f>SUM(Table18[[#This Row],[M3B]],Table18[[#This Row],[M3B_h]])</f>
        <v>0</v>
      </c>
      <c r="S253" s="45">
        <f>SUM(Table18[[#This Row],[M4B]],Table18[[#This Row],[M4B_h]])</f>
        <v>0</v>
      </c>
      <c r="T253" s="30"/>
      <c r="U253" s="30"/>
      <c r="V253" s="30"/>
      <c r="W253" s="30"/>
      <c r="X253" s="30"/>
      <c r="Y253" s="30"/>
      <c r="Z253" s="30"/>
    </row>
    <row r="254" spans="1:26">
      <c r="A254" s="9" t="str">
        <f ca="1">IF(Table18[[#This Row],[TT]]&lt;1,"",(COUNT(INDIRECT("a"&amp;ROW(Table2[[#Headers],[//]])&amp;":a"&amp;ROW()-1))+1))</f>
        <v/>
      </c>
      <c r="B254" s="9" t="s">
        <v>4486</v>
      </c>
      <c r="C254" s="32">
        <v>0</v>
      </c>
      <c r="D254" s="32" t="s">
        <v>256</v>
      </c>
      <c r="E254" s="68">
        <f>IF(Table18[[#This Row],[M5B]]="",Table18[[#This Row],[M5B_h]],SUM(Table18[[#This Row],[M5B_h]],Table18[[#This Row],[M5B]]))</f>
        <v>0</v>
      </c>
      <c r="F254" s="34"/>
      <c r="G254" s="34" t="str">
        <f>IF(Table18[[#This Row],[M1A]]="","",Table18[[#This Row],[M1A]]-Table18[[#This Row],[AWAL]])</f>
        <v/>
      </c>
      <c r="H254" s="34"/>
      <c r="I254" s="32" t="str">
        <f>IF(Table18[[#This Row],[M2A]]="","",SUM(Table18[[#This Row],[M2A]]-Table18[[#This Row],[M2B_h]]))</f>
        <v/>
      </c>
      <c r="K254" s="32" t="str">
        <f>IF(Table18[[#This Row],[M3A]]="","",SUM(Table18[[#This Row],[M3A]]-Table18[[#This Row],[M3B_h]]))</f>
        <v/>
      </c>
      <c r="L254" s="9"/>
      <c r="M254" s="32" t="str">
        <f>IF(Table18[[#This Row],[M4A]]="","",SUM(Table18[[#This Row],[M4A]]-Table18[[#This Row],[M4B_h]]))</f>
        <v/>
      </c>
      <c r="O254" s="32" t="str">
        <f>IF(Table18[[#This Row],[M5A]]="","",SUM(Table18[[#This Row],[M5A]]-Table18[[#This Row],[M5B_h]]))</f>
        <v/>
      </c>
      <c r="P254" s="45">
        <f>SUM(Table18[[#This Row],[AWAL]],Table18[[#This Row],[M1B]])</f>
        <v>0</v>
      </c>
      <c r="Q254" s="45">
        <f>SUM(Table18[[#This Row],[M2B]],Table18[[#This Row],[M2B_h]])</f>
        <v>0</v>
      </c>
      <c r="R254" s="45">
        <f>SUM(Table18[[#This Row],[M3B]],Table18[[#This Row],[M3B_h]])</f>
        <v>0</v>
      </c>
      <c r="S254" s="45">
        <f>SUM(Table18[[#This Row],[M4B]],Table18[[#This Row],[M4B_h]])</f>
        <v>0</v>
      </c>
      <c r="T254" s="30"/>
      <c r="U254" s="30"/>
      <c r="V254" s="30"/>
      <c r="W254" s="30"/>
      <c r="X254" s="30"/>
      <c r="Y254" s="30"/>
      <c r="Z254" s="30"/>
    </row>
    <row r="255" spans="1:26">
      <c r="A255" s="30" t="str">
        <f ca="1">IF(Table18[[#This Row],[TT]]&lt;1,"",(COUNT(INDIRECT("a"&amp;ROW(Table2[[#Headers],[//]])&amp;":a"&amp;ROW()-1))+1))</f>
        <v/>
      </c>
      <c r="B255" s="9" t="s">
        <v>2970</v>
      </c>
      <c r="C255" s="32">
        <v>0</v>
      </c>
      <c r="D255" s="32" t="s">
        <v>2613</v>
      </c>
      <c r="E255" s="68">
        <f>IF(Table18[[#This Row],[M5B]]="",Table18[[#This Row],[M5B_h]],SUM(Table18[[#This Row],[M5B_h]],Table18[[#This Row],[M5B]]))</f>
        <v>0</v>
      </c>
      <c r="F255" s="35"/>
      <c r="G255" s="35" t="str">
        <f>IF(Table18[[#This Row],[M1A]]="","",Table18[[#This Row],[M1A]]-Table18[[#This Row],[AWAL]])</f>
        <v/>
      </c>
      <c r="H255" s="35"/>
      <c r="I255" s="33" t="str">
        <f>IF(Table18[[#This Row],[M2A]]="","",SUM(Table18[[#This Row],[M2A]]-Table18[[#This Row],[M2B_h]]))</f>
        <v/>
      </c>
      <c r="K255" s="33" t="str">
        <f>IF(Table18[[#This Row],[M3A]]="","",SUM(Table18[[#This Row],[M3A]]-Table18[[#This Row],[M3B_h]]))</f>
        <v/>
      </c>
      <c r="L255" s="32"/>
      <c r="M255" s="33" t="str">
        <f>IF(Table18[[#This Row],[M4A]]="","",SUM(Table18[[#This Row],[M4A]]-Table18[[#This Row],[M4B_h]]))</f>
        <v/>
      </c>
      <c r="N255" s="33"/>
      <c r="O255" s="33" t="str">
        <f>IF(Table18[[#This Row],[M5A]]="","",SUM(Table18[[#This Row],[M5A]]-Table18[[#This Row],[M5B_h]]))</f>
        <v/>
      </c>
      <c r="P255" s="45">
        <f>SUM(Table18[[#This Row],[AWAL]],Table18[[#This Row],[M1B]])</f>
        <v>0</v>
      </c>
      <c r="Q255" s="45">
        <f>SUM(Table18[[#This Row],[M2B]],Table18[[#This Row],[M2B_h]])</f>
        <v>0</v>
      </c>
      <c r="R255" s="45">
        <f>SUM(Table18[[#This Row],[M3B]],Table18[[#This Row],[M3B_h]])</f>
        <v>0</v>
      </c>
      <c r="S255" s="45">
        <f>SUM(Table18[[#This Row],[M4B]],Table18[[#This Row],[M4B_h]])</f>
        <v>0</v>
      </c>
      <c r="T255" s="30"/>
      <c r="U255" s="30"/>
      <c r="V255" s="30"/>
      <c r="W255" s="30"/>
      <c r="X255" s="30"/>
      <c r="Y255" s="30"/>
      <c r="Z255" s="30"/>
    </row>
    <row r="256" spans="1:26">
      <c r="A256" s="30" t="str">
        <f ca="1">IF(Table18[[#This Row],[TT]]&lt;1,"",(COUNT(INDIRECT("a"&amp;ROW(Table2[[#Headers],[//]])&amp;":a"&amp;ROW()-1))+1))</f>
        <v/>
      </c>
      <c r="B256" s="9" t="s">
        <v>2707</v>
      </c>
      <c r="C256" s="32">
        <v>0</v>
      </c>
      <c r="D256" s="32">
        <v>144</v>
      </c>
      <c r="E256" s="68">
        <f>IF(Table18[[#This Row],[M5B]]="",Table18[[#This Row],[M5B_h]],SUM(Table18[[#This Row],[M5B_h]],Table18[[#This Row],[M5B]]))</f>
        <v>0</v>
      </c>
      <c r="F256" s="35"/>
      <c r="G256" s="35" t="str">
        <f>IF(Table18[[#This Row],[M1A]]="","",Table18[[#This Row],[M1A]]-Table18[[#This Row],[AWAL]])</f>
        <v/>
      </c>
      <c r="H256" s="35"/>
      <c r="I256" s="32" t="str">
        <f>IF(Table18[[#This Row],[M2A]]="","",SUM(Table18[[#This Row],[M2A]]-Table18[[#This Row],[M2B_h]]))</f>
        <v/>
      </c>
      <c r="K256" s="33" t="str">
        <f>IF(Table18[[#This Row],[M3A]]="","",SUM(Table18[[#This Row],[M3A]]-Table18[[#This Row],[M3B_h]]))</f>
        <v/>
      </c>
      <c r="L256" s="32"/>
      <c r="M256" s="33" t="str">
        <f>IF(Table18[[#This Row],[M4A]]="","",SUM(Table18[[#This Row],[M4A]]-Table18[[#This Row],[M4B_h]]))</f>
        <v/>
      </c>
      <c r="N256" s="33"/>
      <c r="O256" s="33" t="str">
        <f>IF(Table18[[#This Row],[M5A]]="","",SUM(Table18[[#This Row],[M5A]]-Table18[[#This Row],[M5B_h]]))</f>
        <v/>
      </c>
      <c r="P256" s="45">
        <f>SUM(Table18[[#This Row],[AWAL]],Table18[[#This Row],[M1B]])</f>
        <v>0</v>
      </c>
      <c r="Q256" s="45">
        <f>SUM(Table18[[#This Row],[M2B]],Table18[[#This Row],[M2B_h]])</f>
        <v>0</v>
      </c>
      <c r="R256" s="45">
        <f>SUM(Table18[[#This Row],[M3B]],Table18[[#This Row],[M3B_h]])</f>
        <v>0</v>
      </c>
      <c r="S256" s="45">
        <f>SUM(Table18[[#This Row],[M4B]],Table18[[#This Row],[M4B_h]])</f>
        <v>0</v>
      </c>
      <c r="T256" s="30"/>
      <c r="U256" s="30"/>
      <c r="V256" s="30"/>
      <c r="W256" s="30"/>
      <c r="X256" s="30"/>
      <c r="Y256" s="30"/>
      <c r="Z256" s="30"/>
    </row>
    <row r="257" spans="1:26">
      <c r="A257" s="30" t="str">
        <f ca="1">IF(Table18[[#This Row],[TT]]&lt;1,"",(COUNT(INDIRECT("a"&amp;ROW(Table2[[#Headers],[//]])&amp;":a"&amp;ROW()-1))+1))</f>
        <v/>
      </c>
      <c r="B257" s="9" t="s">
        <v>2704</v>
      </c>
      <c r="C257" s="32">
        <v>0</v>
      </c>
      <c r="D257" s="32" t="s">
        <v>2638</v>
      </c>
      <c r="E257" s="68">
        <f>IF(Table18[[#This Row],[M5B]]="",Table18[[#This Row],[M5B_h]],SUM(Table18[[#This Row],[M5B_h]],Table18[[#This Row],[M5B]]))</f>
        <v>0</v>
      </c>
      <c r="F257" s="35"/>
      <c r="G257" s="35" t="str">
        <f>IF(Table18[[#This Row],[M1A]]="","",Table18[[#This Row],[M1A]]-Table18[[#This Row],[AWAL]])</f>
        <v/>
      </c>
      <c r="H257" s="35"/>
      <c r="I257" s="32" t="str">
        <f>IF(Table18[[#This Row],[M2A]]="","",SUM(Table18[[#This Row],[M2A]]-Table18[[#This Row],[M2B_h]]))</f>
        <v/>
      </c>
      <c r="K257" s="33" t="str">
        <f>IF(Table18[[#This Row],[M3A]]="","",SUM(Table18[[#This Row],[M3A]]-Table18[[#This Row],[M3B_h]]))</f>
        <v/>
      </c>
      <c r="L257" s="32"/>
      <c r="M257" s="33" t="str">
        <f>IF(Table18[[#This Row],[M4A]]="","",SUM(Table18[[#This Row],[M4A]]-Table18[[#This Row],[M4B_h]]))</f>
        <v/>
      </c>
      <c r="N257" s="33"/>
      <c r="O257" s="33" t="str">
        <f>IF(Table18[[#This Row],[M5A]]="","",SUM(Table18[[#This Row],[M5A]]-Table18[[#This Row],[M5B_h]]))</f>
        <v/>
      </c>
      <c r="P257" s="45">
        <f>SUM(Table18[[#This Row],[AWAL]],Table18[[#This Row],[M1B]])</f>
        <v>0</v>
      </c>
      <c r="Q257" s="45">
        <f>SUM(Table18[[#This Row],[M2B]],Table18[[#This Row],[M2B_h]])</f>
        <v>0</v>
      </c>
      <c r="R257" s="45">
        <f>SUM(Table18[[#This Row],[M3B]],Table18[[#This Row],[M3B_h]])</f>
        <v>0</v>
      </c>
      <c r="S257" s="45">
        <f>SUM(Table18[[#This Row],[M4B]],Table18[[#This Row],[M4B_h]])</f>
        <v>0</v>
      </c>
      <c r="T257" s="30"/>
      <c r="U257" s="30"/>
      <c r="V257" s="30"/>
      <c r="W257" s="30"/>
      <c r="X257" s="30"/>
      <c r="Y257" s="30"/>
      <c r="Z257" s="30"/>
    </row>
    <row r="258" spans="1:26">
      <c r="A258" s="30" t="str">
        <f ca="1">IF(Table18[[#This Row],[TT]]&lt;1,"",(COUNT(INDIRECT("a"&amp;ROW(Table2[[#Headers],[//]])&amp;":a"&amp;ROW()-1))+1))</f>
        <v/>
      </c>
      <c r="B258" s="9" t="s">
        <v>4512</v>
      </c>
      <c r="C258" s="32">
        <v>0</v>
      </c>
      <c r="D258" s="32">
        <v>48</v>
      </c>
      <c r="E258" s="68">
        <f>IF(Table18[[#This Row],[M5B]]="",Table18[[#This Row],[M5B_h]],SUM(Table18[[#This Row],[M5B_h]],Table18[[#This Row],[M5B]]))</f>
        <v>0</v>
      </c>
      <c r="F258" s="35"/>
      <c r="G258" s="35" t="str">
        <f>IF(Table18[[#This Row],[M1A]]="","",Table18[[#This Row],[M1A]]-Table18[[#This Row],[AWAL]])</f>
        <v/>
      </c>
      <c r="H258" s="35"/>
      <c r="I258" s="32" t="str">
        <f>IF(Table18[[#This Row],[M2A]]="","",SUM(Table18[[#This Row],[M2A]]-Table18[[#This Row],[M2B_h]]))</f>
        <v/>
      </c>
      <c r="K258" s="33" t="str">
        <f>IF(Table18[[#This Row],[M3A]]="","",SUM(Table18[[#This Row],[M3A]]-Table18[[#This Row],[M3B_h]]))</f>
        <v/>
      </c>
      <c r="L258" s="32"/>
      <c r="M258" s="33" t="str">
        <f>IF(Table18[[#This Row],[M4A]]="","",SUM(Table18[[#This Row],[M4A]]-Table18[[#This Row],[M4B_h]]))</f>
        <v/>
      </c>
      <c r="N258" s="33"/>
      <c r="O258" s="33" t="str">
        <f>IF(Table18[[#This Row],[M5A]]="","",SUM(Table18[[#This Row],[M5A]]-Table18[[#This Row],[M5B_h]]))</f>
        <v/>
      </c>
      <c r="P258" s="45">
        <f>SUM(Table18[[#This Row],[AWAL]],Table18[[#This Row],[M1B]])</f>
        <v>0</v>
      </c>
      <c r="Q258" s="45">
        <f>SUM(Table18[[#This Row],[M2B]],Table18[[#This Row],[M2B_h]])</f>
        <v>0</v>
      </c>
      <c r="R258" s="45">
        <f>SUM(Table18[[#This Row],[M3B]],Table18[[#This Row],[M3B_h]])</f>
        <v>0</v>
      </c>
      <c r="S258" s="45">
        <f>SUM(Table18[[#This Row],[M4B]],Table18[[#This Row],[M4B_h]])</f>
        <v>0</v>
      </c>
      <c r="T258" s="30"/>
      <c r="U258" s="30"/>
      <c r="V258" s="30"/>
      <c r="W258" s="30"/>
      <c r="X258" s="30"/>
      <c r="Y258" s="30"/>
      <c r="Z258" s="30"/>
    </row>
    <row r="259" spans="1:26">
      <c r="A259" s="30" t="str">
        <f ca="1">IF(Table18[[#This Row],[TT]]&lt;1,"",(COUNT(INDIRECT("a"&amp;ROW(Table2[[#Headers],[//]])&amp;":a"&amp;ROW()-1))+1))</f>
        <v/>
      </c>
      <c r="B259" s="9" t="s">
        <v>4513</v>
      </c>
      <c r="C259" s="32">
        <v>0</v>
      </c>
      <c r="D259" s="32">
        <v>36</v>
      </c>
      <c r="E259" s="68">
        <f>IF(Table18[[#This Row],[M5B]]="",Table18[[#This Row],[M5B_h]],SUM(Table18[[#This Row],[M5B_h]],Table18[[#This Row],[M5B]]))</f>
        <v>0</v>
      </c>
      <c r="F259" s="35"/>
      <c r="G259" s="35" t="str">
        <f>IF(Table18[[#This Row],[M1A]]="","",Table18[[#This Row],[M1A]]-Table18[[#This Row],[AWAL]])</f>
        <v/>
      </c>
      <c r="H259" s="35"/>
      <c r="I259" s="32" t="str">
        <f>IF(Table18[[#This Row],[M2A]]="","",SUM(Table18[[#This Row],[M2A]]-Table18[[#This Row],[M2B_h]]))</f>
        <v/>
      </c>
      <c r="K259" s="33" t="str">
        <f>IF(Table18[[#This Row],[M3A]]="","",SUM(Table18[[#This Row],[M3A]]-Table18[[#This Row],[M3B_h]]))</f>
        <v/>
      </c>
      <c r="L259" s="32"/>
      <c r="M259" s="33" t="str">
        <f>IF(Table18[[#This Row],[M4A]]="","",SUM(Table18[[#This Row],[M4A]]-Table18[[#This Row],[M4B_h]]))</f>
        <v/>
      </c>
      <c r="N259" s="33"/>
      <c r="O259" s="33" t="str">
        <f>IF(Table18[[#This Row],[M5A]]="","",SUM(Table18[[#This Row],[M5A]]-Table18[[#This Row],[M5B_h]]))</f>
        <v/>
      </c>
      <c r="P259" s="45">
        <f>SUM(Table18[[#This Row],[AWAL]],Table18[[#This Row],[M1B]])</f>
        <v>0</v>
      </c>
      <c r="Q259" s="45">
        <f>SUM(Table18[[#This Row],[M2B]],Table18[[#This Row],[M2B_h]])</f>
        <v>0</v>
      </c>
      <c r="R259" s="45">
        <f>SUM(Table18[[#This Row],[M3B]],Table18[[#This Row],[M3B_h]])</f>
        <v>0</v>
      </c>
      <c r="S259" s="45">
        <f>SUM(Table18[[#This Row],[M4B]],Table18[[#This Row],[M4B_h]])</f>
        <v>0</v>
      </c>
      <c r="T259" s="30"/>
      <c r="U259" s="30"/>
      <c r="V259" s="30"/>
      <c r="W259" s="30"/>
      <c r="X259" s="30"/>
      <c r="Y259" s="30"/>
      <c r="Z259" s="30"/>
    </row>
    <row r="260" spans="1:26">
      <c r="A260" s="30" t="str">
        <f ca="1">IF(Table18[[#This Row],[TT]]&lt;1,"",(COUNT(INDIRECT("a"&amp;ROW(Table2[[#Headers],[//]])&amp;":a"&amp;ROW()-1))+1))</f>
        <v/>
      </c>
      <c r="B260" s="9" t="s">
        <v>2705</v>
      </c>
      <c r="C260" s="32">
        <v>0</v>
      </c>
      <c r="D260" s="32">
        <v>72</v>
      </c>
      <c r="E260" s="68">
        <f>IF(Table18[[#This Row],[M5B]]="",Table18[[#This Row],[M5B_h]],SUM(Table18[[#This Row],[M5B_h]],Table18[[#This Row],[M5B]]))</f>
        <v>0</v>
      </c>
      <c r="F260" s="35"/>
      <c r="G260" s="35" t="str">
        <f>IF(Table18[[#This Row],[M1A]]="","",Table18[[#This Row],[M1A]]-Table18[[#This Row],[AWAL]])</f>
        <v/>
      </c>
      <c r="H260" s="35"/>
      <c r="I260" s="32" t="str">
        <f>IF(Table18[[#This Row],[M2A]]="","",SUM(Table18[[#This Row],[M2A]]-Table18[[#This Row],[M2B_h]]))</f>
        <v/>
      </c>
      <c r="K260" s="33" t="str">
        <f>IF(Table18[[#This Row],[M3A]]="","",SUM(Table18[[#This Row],[M3A]]-Table18[[#This Row],[M3B_h]]))</f>
        <v/>
      </c>
      <c r="L260" s="32"/>
      <c r="M260" s="33" t="str">
        <f>IF(Table18[[#This Row],[M4A]]="","",SUM(Table18[[#This Row],[M4A]]-Table18[[#This Row],[M4B_h]]))</f>
        <v/>
      </c>
      <c r="N260" s="33"/>
      <c r="O260" s="33" t="str">
        <f>IF(Table18[[#This Row],[M5A]]="","",SUM(Table18[[#This Row],[M5A]]-Table18[[#This Row],[M5B_h]]))</f>
        <v/>
      </c>
      <c r="P260" s="45">
        <f>SUM(Table18[[#This Row],[AWAL]],Table18[[#This Row],[M1B]])</f>
        <v>0</v>
      </c>
      <c r="Q260" s="45">
        <f>SUM(Table18[[#This Row],[M2B]],Table18[[#This Row],[M2B_h]])</f>
        <v>0</v>
      </c>
      <c r="R260" s="45">
        <f>SUM(Table18[[#This Row],[M3B]],Table18[[#This Row],[M3B_h]])</f>
        <v>0</v>
      </c>
      <c r="S260" s="45">
        <f>SUM(Table18[[#This Row],[M4B]],Table18[[#This Row],[M4B_h]])</f>
        <v>0</v>
      </c>
      <c r="T260" s="30"/>
      <c r="U260" s="30"/>
      <c r="V260" s="30"/>
      <c r="W260" s="30"/>
      <c r="X260" s="30"/>
      <c r="Y260" s="30"/>
      <c r="Z260" s="30"/>
    </row>
    <row r="261" spans="1:26">
      <c r="A261" s="30" t="str">
        <f ca="1">IF(Table18[[#This Row],[TT]]&lt;1,"",(COUNT(INDIRECT("a"&amp;ROW(Table2[[#Headers],[//]])&amp;":a"&amp;ROW()-1))+1))</f>
        <v/>
      </c>
      <c r="B261" s="9" t="s">
        <v>2706</v>
      </c>
      <c r="C261" s="32">
        <v>0</v>
      </c>
      <c r="D261" s="32" t="s">
        <v>2488</v>
      </c>
      <c r="E261" s="68">
        <f>IF(Table18[[#This Row],[M5B]]="",Table18[[#This Row],[M5B_h]],SUM(Table18[[#This Row],[M5B_h]],Table18[[#This Row],[M5B]]))</f>
        <v>0</v>
      </c>
      <c r="F261" s="35"/>
      <c r="G261" s="35" t="str">
        <f>IF(Table18[[#This Row],[M1A]]="","",Table18[[#This Row],[M1A]]-Table18[[#This Row],[AWAL]])</f>
        <v/>
      </c>
      <c r="H261" s="35"/>
      <c r="I261" s="32" t="str">
        <f>IF(Table18[[#This Row],[M2A]]="","",SUM(Table18[[#This Row],[M2A]]-Table18[[#This Row],[M2B_h]]))</f>
        <v/>
      </c>
      <c r="K261" s="33" t="str">
        <f>IF(Table18[[#This Row],[M3A]]="","",SUM(Table18[[#This Row],[M3A]]-Table18[[#This Row],[M3B_h]]))</f>
        <v/>
      </c>
      <c r="L261" s="32"/>
      <c r="M261" s="33" t="str">
        <f>IF(Table18[[#This Row],[M4A]]="","",SUM(Table18[[#This Row],[M4A]]-Table18[[#This Row],[M4B_h]]))</f>
        <v/>
      </c>
      <c r="N261" s="33"/>
      <c r="O261" s="33" t="str">
        <f>IF(Table18[[#This Row],[M5A]]="","",SUM(Table18[[#This Row],[M5A]]-Table18[[#This Row],[M5B_h]]))</f>
        <v/>
      </c>
      <c r="P261" s="45">
        <f>SUM(Table18[[#This Row],[AWAL]],Table18[[#This Row],[M1B]])</f>
        <v>0</v>
      </c>
      <c r="Q261" s="45">
        <f>SUM(Table18[[#This Row],[M2B]],Table18[[#This Row],[M2B_h]])</f>
        <v>0</v>
      </c>
      <c r="R261" s="45">
        <f>SUM(Table18[[#This Row],[M3B]],Table18[[#This Row],[M3B_h]])</f>
        <v>0</v>
      </c>
      <c r="S261" s="45">
        <f>SUM(Table18[[#This Row],[M4B]],Table18[[#This Row],[M4B_h]])</f>
        <v>0</v>
      </c>
      <c r="T261" s="30"/>
      <c r="U261" s="30"/>
      <c r="V261" s="30"/>
      <c r="W261" s="30"/>
      <c r="X261" s="30"/>
      <c r="Y261" s="30"/>
      <c r="Z261" s="30"/>
    </row>
    <row r="262" spans="1:26">
      <c r="A262" s="30" t="str">
        <f ca="1">IF(Table18[[#This Row],[TT]]&lt;1,"",(COUNT(INDIRECT("a"&amp;ROW(Table2[[#Headers],[//]])&amp;":a"&amp;ROW()-1))+1))</f>
        <v/>
      </c>
      <c r="B262" s="9" t="s">
        <v>2702</v>
      </c>
      <c r="C262" s="32">
        <v>0</v>
      </c>
      <c r="D262" s="32" t="s">
        <v>2703</v>
      </c>
      <c r="E262" s="68">
        <f>IF(Table18[[#This Row],[M5B]]="",Table18[[#This Row],[M5B_h]],SUM(Table18[[#This Row],[M5B_h]],Table18[[#This Row],[M5B]]))</f>
        <v>0</v>
      </c>
      <c r="F262" s="35"/>
      <c r="G262" s="35" t="str">
        <f>IF(Table18[[#This Row],[M1A]]="","",Table18[[#This Row],[M1A]]-Table18[[#This Row],[AWAL]])</f>
        <v/>
      </c>
      <c r="H262" s="35"/>
      <c r="I262" s="32" t="str">
        <f>IF(Table18[[#This Row],[M2A]]="","",SUM(Table18[[#This Row],[M2A]]-Table18[[#This Row],[M2B_h]]))</f>
        <v/>
      </c>
      <c r="K262" s="33" t="str">
        <f>IF(Table18[[#This Row],[M3A]]="","",SUM(Table18[[#This Row],[M3A]]-Table18[[#This Row],[M3B_h]]))</f>
        <v/>
      </c>
      <c r="L262" s="32"/>
      <c r="M262" s="33" t="str">
        <f>IF(Table18[[#This Row],[M4A]]="","",SUM(Table18[[#This Row],[M4A]]-Table18[[#This Row],[M4B_h]]))</f>
        <v/>
      </c>
      <c r="N262" s="33"/>
      <c r="O262" s="33" t="str">
        <f>IF(Table18[[#This Row],[M5A]]="","",SUM(Table18[[#This Row],[M5A]]-Table18[[#This Row],[M5B_h]]))</f>
        <v/>
      </c>
      <c r="P262" s="45">
        <f>SUM(Table18[[#This Row],[AWAL]],Table18[[#This Row],[M1B]])</f>
        <v>0</v>
      </c>
      <c r="Q262" s="45">
        <f>SUM(Table18[[#This Row],[M2B]],Table18[[#This Row],[M2B_h]])</f>
        <v>0</v>
      </c>
      <c r="R262" s="45">
        <f>SUM(Table18[[#This Row],[M3B]],Table18[[#This Row],[M3B_h]])</f>
        <v>0</v>
      </c>
      <c r="S262" s="45">
        <f>SUM(Table18[[#This Row],[M4B]],Table18[[#This Row],[M4B_h]])</f>
        <v>0</v>
      </c>
      <c r="T262" s="30"/>
      <c r="U262" s="30"/>
      <c r="V262" s="30"/>
      <c r="W262" s="30"/>
      <c r="X262" s="30"/>
      <c r="Y262" s="30"/>
      <c r="Z262" s="30"/>
    </row>
    <row r="263" spans="1:26">
      <c r="A263" s="30" t="str">
        <f ca="1">IF(Table18[[#This Row],[TT]]&lt;1,"",(COUNT(INDIRECT("a"&amp;ROW(Table2[[#Headers],[//]])&amp;":a"&amp;ROW()-1))+1))</f>
        <v/>
      </c>
      <c r="B263" s="9" t="s">
        <v>3425</v>
      </c>
      <c r="C263" s="32">
        <v>0</v>
      </c>
      <c r="D263" s="32" t="s">
        <v>2457</v>
      </c>
      <c r="E263" s="68">
        <f>IF(Table18[[#This Row],[M5B]]="",Table18[[#This Row],[M5B_h]],SUM(Table18[[#This Row],[M5B_h]],Table18[[#This Row],[M5B]]))</f>
        <v>0</v>
      </c>
      <c r="F263" s="35"/>
      <c r="G263" s="35" t="str">
        <f>IF(Table18[[#This Row],[M1A]]="","",Table18[[#This Row],[M1A]]-Table18[[#This Row],[AWAL]])</f>
        <v/>
      </c>
      <c r="H263" s="35"/>
      <c r="I263" s="32" t="str">
        <f>IF(Table18[[#This Row],[M2A]]="","",SUM(Table18[[#This Row],[M2A]]-Table18[[#This Row],[M2B_h]]))</f>
        <v/>
      </c>
      <c r="K263" s="33" t="str">
        <f>IF(Table18[[#This Row],[M3A]]="","",SUM(Table18[[#This Row],[M3A]]-Table18[[#This Row],[M3B_h]]))</f>
        <v/>
      </c>
      <c r="L263" s="32"/>
      <c r="M263" s="33" t="str">
        <f>IF(Table18[[#This Row],[M4A]]="","",SUM(Table18[[#This Row],[M4A]]-Table18[[#This Row],[M4B_h]]))</f>
        <v/>
      </c>
      <c r="N263" s="33"/>
      <c r="O263" s="33" t="str">
        <f>IF(Table18[[#This Row],[M5A]]="","",SUM(Table18[[#This Row],[M5A]]-Table18[[#This Row],[M5B_h]]))</f>
        <v/>
      </c>
      <c r="P263" s="45">
        <f>SUM(Table18[[#This Row],[AWAL]],Table18[[#This Row],[M1B]])</f>
        <v>0</v>
      </c>
      <c r="Q263" s="45">
        <f>SUM(Table18[[#This Row],[M2B]],Table18[[#This Row],[M2B_h]])</f>
        <v>0</v>
      </c>
      <c r="R263" s="45">
        <f>SUM(Table18[[#This Row],[M3B]],Table18[[#This Row],[M3B_h]])</f>
        <v>0</v>
      </c>
      <c r="S263" s="45">
        <f>SUM(Table18[[#This Row],[M4B]],Table18[[#This Row],[M4B_h]])</f>
        <v>0</v>
      </c>
      <c r="T263" s="30"/>
      <c r="U263" s="30"/>
      <c r="V263" s="30"/>
      <c r="W263" s="30"/>
      <c r="X263" s="30"/>
      <c r="Y263" s="30"/>
      <c r="Z263" s="30"/>
    </row>
    <row r="264" spans="1:26">
      <c r="A264" s="30" t="str">
        <f ca="1">IF(Table18[[#This Row],[TT]]&lt;1,"",(COUNT(INDIRECT("a"&amp;ROW(Table2[[#Headers],[//]])&amp;":a"&amp;ROW()-1))+1))</f>
        <v/>
      </c>
      <c r="B264" s="9" t="s">
        <v>3387</v>
      </c>
      <c r="C264" s="32">
        <v>0</v>
      </c>
      <c r="D264" s="32" t="s">
        <v>2457</v>
      </c>
      <c r="E264" s="68">
        <f>IF(Table18[[#This Row],[M5B]]="",Table18[[#This Row],[M5B_h]],SUM(Table18[[#This Row],[M5B_h]],Table18[[#This Row],[M5B]]))</f>
        <v>0</v>
      </c>
      <c r="F264" s="35"/>
      <c r="G264" s="35" t="str">
        <f>IF(Table18[[#This Row],[M1A]]="","",Table18[[#This Row],[M1A]]-Table18[[#This Row],[AWAL]])</f>
        <v/>
      </c>
      <c r="H264" s="35"/>
      <c r="I264" s="32" t="str">
        <f>IF(Table18[[#This Row],[M2A]]="","",SUM(Table18[[#This Row],[M2A]]-Table18[[#This Row],[M2B_h]]))</f>
        <v/>
      </c>
      <c r="K264" s="33" t="str">
        <f>IF(Table18[[#This Row],[M3A]]="","",SUM(Table18[[#This Row],[M3A]]-Table18[[#This Row],[M3B_h]]))</f>
        <v/>
      </c>
      <c r="L264" s="32"/>
      <c r="M264" s="33" t="str">
        <f>IF(Table18[[#This Row],[M4A]]="","",SUM(Table18[[#This Row],[M4A]]-Table18[[#This Row],[M4B_h]]))</f>
        <v/>
      </c>
      <c r="N264" s="33"/>
      <c r="O264" s="33" t="str">
        <f>IF(Table18[[#This Row],[M5A]]="","",SUM(Table18[[#This Row],[M5A]]-Table18[[#This Row],[M5B_h]]))</f>
        <v/>
      </c>
      <c r="P264" s="45">
        <f>SUM(Table18[[#This Row],[AWAL]],Table18[[#This Row],[M1B]])</f>
        <v>0</v>
      </c>
      <c r="Q264" s="45">
        <f>SUM(Table18[[#This Row],[M2B]],Table18[[#This Row],[M2B_h]])</f>
        <v>0</v>
      </c>
      <c r="R264" s="45">
        <f>SUM(Table18[[#This Row],[M3B]],Table18[[#This Row],[M3B_h]])</f>
        <v>0</v>
      </c>
      <c r="S264" s="45">
        <f>SUM(Table18[[#This Row],[M4B]],Table18[[#This Row],[M4B_h]])</f>
        <v>0</v>
      </c>
      <c r="T264" s="30"/>
      <c r="U264" s="30"/>
      <c r="V264" s="30"/>
      <c r="W264" s="30"/>
      <c r="X264" s="30"/>
      <c r="Y264" s="30"/>
      <c r="Z264" s="30"/>
    </row>
    <row r="265" spans="1:26">
      <c r="A265" s="30" t="str">
        <f ca="1">IF(Table18[[#This Row],[TT]]&lt;1,"",(COUNT(INDIRECT("a"&amp;ROW(Table2[[#Headers],[//]])&amp;":a"&amp;ROW()-1))+1))</f>
        <v/>
      </c>
      <c r="B265" s="9" t="s">
        <v>3426</v>
      </c>
      <c r="C265" s="32">
        <v>0</v>
      </c>
      <c r="D265" s="32" t="s">
        <v>2457</v>
      </c>
      <c r="E265" s="68">
        <f>IF(Table18[[#This Row],[M5B]]="",Table18[[#This Row],[M5B_h]],SUM(Table18[[#This Row],[M5B_h]],Table18[[#This Row],[M5B]]))</f>
        <v>0</v>
      </c>
      <c r="F265" s="35"/>
      <c r="G265" s="35" t="str">
        <f>IF(Table18[[#This Row],[M1A]]="","",Table18[[#This Row],[M1A]]-Table18[[#This Row],[AWAL]])</f>
        <v/>
      </c>
      <c r="H265" s="35"/>
      <c r="I265" s="32" t="str">
        <f>IF(Table18[[#This Row],[M2A]]="","",SUM(Table18[[#This Row],[M2A]]-Table18[[#This Row],[M2B_h]]))</f>
        <v/>
      </c>
      <c r="K265" s="33" t="str">
        <f>IF(Table18[[#This Row],[M3A]]="","",SUM(Table18[[#This Row],[M3A]]-Table18[[#This Row],[M3B_h]]))</f>
        <v/>
      </c>
      <c r="L265" s="32"/>
      <c r="M265" s="33" t="str">
        <f>IF(Table18[[#This Row],[M4A]]="","",SUM(Table18[[#This Row],[M4A]]-Table18[[#This Row],[M4B_h]]))</f>
        <v/>
      </c>
      <c r="N265" s="33"/>
      <c r="O265" s="33" t="str">
        <f>IF(Table18[[#This Row],[M5A]]="","",SUM(Table18[[#This Row],[M5A]]-Table18[[#This Row],[M5B_h]]))</f>
        <v/>
      </c>
      <c r="P265" s="45">
        <f>SUM(Table18[[#This Row],[AWAL]],Table18[[#This Row],[M1B]])</f>
        <v>0</v>
      </c>
      <c r="Q265" s="45">
        <f>SUM(Table18[[#This Row],[M2B]],Table18[[#This Row],[M2B_h]])</f>
        <v>0</v>
      </c>
      <c r="R265" s="45">
        <f>SUM(Table18[[#This Row],[M3B]],Table18[[#This Row],[M3B_h]])</f>
        <v>0</v>
      </c>
      <c r="S265" s="45">
        <f>SUM(Table18[[#This Row],[M4B]],Table18[[#This Row],[M4B_h]])</f>
        <v>0</v>
      </c>
      <c r="T265" s="30"/>
      <c r="U265" s="30"/>
      <c r="V265" s="30"/>
      <c r="W265" s="30"/>
      <c r="X265" s="30"/>
      <c r="Y265" s="30"/>
      <c r="Z265" s="30"/>
    </row>
    <row r="266" spans="1:26">
      <c r="A266" s="30" t="str">
        <f ca="1">IF(Table18[[#This Row],[TT]]&lt;1,"",(COUNT(INDIRECT("a"&amp;ROW(Table2[[#Headers],[//]])&amp;":a"&amp;ROW()-1))+1))</f>
        <v/>
      </c>
      <c r="B266" s="9" t="s">
        <v>2531</v>
      </c>
      <c r="C266" s="32">
        <v>0</v>
      </c>
      <c r="D266" s="32" t="s">
        <v>2457</v>
      </c>
      <c r="E266" s="68">
        <f>IF(Table18[[#This Row],[M5B]]="",Table18[[#This Row],[M5B_h]],SUM(Table18[[#This Row],[M5B_h]],Table18[[#This Row],[M5B]]))</f>
        <v>0</v>
      </c>
      <c r="F266" s="35"/>
      <c r="G266" s="35" t="str">
        <f>IF(Table18[[#This Row],[M1A]]="","",Table18[[#This Row],[M1A]]-Table18[[#This Row],[AWAL]])</f>
        <v/>
      </c>
      <c r="H266" s="35"/>
      <c r="I266" s="32" t="str">
        <f>IF(Table18[[#This Row],[M2A]]="","",SUM(Table18[[#This Row],[M2A]]-Table18[[#This Row],[M2B_h]]))</f>
        <v/>
      </c>
      <c r="K266" s="33" t="str">
        <f>IF(Table18[[#This Row],[M3A]]="","",SUM(Table18[[#This Row],[M3A]]-Table18[[#This Row],[M3B_h]]))</f>
        <v/>
      </c>
      <c r="L266" s="32"/>
      <c r="M266" s="33" t="str">
        <f>IF(Table18[[#This Row],[M4A]]="","",SUM(Table18[[#This Row],[M4A]]-Table18[[#This Row],[M4B_h]]))</f>
        <v/>
      </c>
      <c r="N266" s="33"/>
      <c r="O266" s="33" t="str">
        <f>IF(Table18[[#This Row],[M5A]]="","",SUM(Table18[[#This Row],[M5A]]-Table18[[#This Row],[M5B_h]]))</f>
        <v/>
      </c>
      <c r="P266" s="45">
        <f>SUM(Table18[[#This Row],[AWAL]],Table18[[#This Row],[M1B]])</f>
        <v>0</v>
      </c>
      <c r="Q266" s="45">
        <f>SUM(Table18[[#This Row],[M2B]],Table18[[#This Row],[M2B_h]])</f>
        <v>0</v>
      </c>
      <c r="R266" s="45">
        <f>SUM(Table18[[#This Row],[M3B]],Table18[[#This Row],[M3B_h]])</f>
        <v>0</v>
      </c>
      <c r="S266" s="45">
        <f>SUM(Table18[[#This Row],[M4B]],Table18[[#This Row],[M4B_h]])</f>
        <v>0</v>
      </c>
      <c r="T266" s="30"/>
      <c r="U266" s="30"/>
      <c r="V266" s="30"/>
      <c r="W266" s="30"/>
      <c r="X266" s="30"/>
      <c r="Y266" s="30"/>
      <c r="Z266" s="30"/>
    </row>
    <row r="267" spans="1:26">
      <c r="A267" s="30" t="str">
        <f ca="1">IF(Table18[[#This Row],[TT]]&lt;1,"",(COUNT(INDIRECT("a"&amp;ROW(Table2[[#Headers],[//]])&amp;":a"&amp;ROW()-1))+1))</f>
        <v/>
      </c>
      <c r="B267" s="9" t="s">
        <v>2532</v>
      </c>
      <c r="C267" s="32">
        <v>0</v>
      </c>
      <c r="D267" s="32" t="s">
        <v>2457</v>
      </c>
      <c r="E267" s="68">
        <f>IF(Table18[[#This Row],[M5B]]="",Table18[[#This Row],[M5B_h]],SUM(Table18[[#This Row],[M5B_h]],Table18[[#This Row],[M5B]]))</f>
        <v>0</v>
      </c>
      <c r="F267" s="35"/>
      <c r="G267" s="35" t="str">
        <f>IF(Table18[[#This Row],[M1A]]="","",Table18[[#This Row],[M1A]]-Table18[[#This Row],[AWAL]])</f>
        <v/>
      </c>
      <c r="H267" s="35"/>
      <c r="I267" s="32" t="str">
        <f>IF(Table18[[#This Row],[M2A]]="","",SUM(Table18[[#This Row],[M2A]]-Table18[[#This Row],[M2B_h]]))</f>
        <v/>
      </c>
      <c r="K267" s="33" t="str">
        <f>IF(Table18[[#This Row],[M3A]]="","",SUM(Table18[[#This Row],[M3A]]-Table18[[#This Row],[M3B_h]]))</f>
        <v/>
      </c>
      <c r="L267" s="32"/>
      <c r="M267" s="33" t="str">
        <f>IF(Table18[[#This Row],[M4A]]="","",SUM(Table18[[#This Row],[M4A]]-Table18[[#This Row],[M4B_h]]))</f>
        <v/>
      </c>
      <c r="N267" s="33"/>
      <c r="O267" s="33" t="str">
        <f>IF(Table18[[#This Row],[M5A]]="","",SUM(Table18[[#This Row],[M5A]]-Table18[[#This Row],[M5B_h]]))</f>
        <v/>
      </c>
      <c r="P267" s="45">
        <f>SUM(Table18[[#This Row],[AWAL]],Table18[[#This Row],[M1B]])</f>
        <v>0</v>
      </c>
      <c r="Q267" s="45">
        <f>SUM(Table18[[#This Row],[M2B]],Table18[[#This Row],[M2B_h]])</f>
        <v>0</v>
      </c>
      <c r="R267" s="45">
        <f>SUM(Table18[[#This Row],[M3B]],Table18[[#This Row],[M3B_h]])</f>
        <v>0</v>
      </c>
      <c r="S267" s="45">
        <f>SUM(Table18[[#This Row],[M4B]],Table18[[#This Row],[M4B_h]])</f>
        <v>0</v>
      </c>
      <c r="T267" s="30"/>
      <c r="U267" s="30"/>
      <c r="V267" s="30"/>
      <c r="W267" s="30"/>
      <c r="X267" s="30"/>
      <c r="Y267" s="30"/>
      <c r="Z267" s="30"/>
    </row>
    <row r="268" spans="1:26">
      <c r="A268" s="30" t="str">
        <f ca="1">IF(Table18[[#This Row],[TT]]&lt;1,"",(COUNT(INDIRECT("a"&amp;ROW(Table2[[#Headers],[//]])&amp;":a"&amp;ROW()-1))+1))</f>
        <v/>
      </c>
      <c r="B268" s="9" t="s">
        <v>4449</v>
      </c>
      <c r="C268" s="32">
        <v>0</v>
      </c>
      <c r="D268" s="32" t="s">
        <v>2457</v>
      </c>
      <c r="E268" s="68">
        <f>IF(Table18[[#This Row],[M5B]]="",Table18[[#This Row],[M5B_h]],SUM(Table18[[#This Row],[M5B_h]],Table18[[#This Row],[M5B]]))</f>
        <v>0</v>
      </c>
      <c r="F268" s="35"/>
      <c r="G268" s="35" t="str">
        <f>IF(Table18[[#This Row],[M1A]]="","",Table18[[#This Row],[M1A]]-Table18[[#This Row],[AWAL]])</f>
        <v/>
      </c>
      <c r="H268" s="35"/>
      <c r="I268" s="33" t="str">
        <f>IF(Table18[[#This Row],[M2A]]="","",SUM(Table18[[#This Row],[M2A]]-Table18[[#This Row],[M2B_h]]))</f>
        <v/>
      </c>
      <c r="K268" s="33" t="str">
        <f>IF(Table18[[#This Row],[M3A]]="","",SUM(Table18[[#This Row],[M3A]]-Table18[[#This Row],[M3B_h]]))</f>
        <v/>
      </c>
      <c r="L268" s="32"/>
      <c r="M268" s="33" t="str">
        <f>IF(Table18[[#This Row],[M4A]]="","",SUM(Table18[[#This Row],[M4A]]-Table18[[#This Row],[M4B_h]]))</f>
        <v/>
      </c>
      <c r="N268" s="33"/>
      <c r="O268" s="33" t="str">
        <f>IF(Table18[[#This Row],[M5A]]="","",SUM(Table18[[#This Row],[M5A]]-Table18[[#This Row],[M5B_h]]))</f>
        <v/>
      </c>
      <c r="P268" s="45">
        <f>SUM(Table18[[#This Row],[AWAL]],Table18[[#This Row],[M1B]])</f>
        <v>0</v>
      </c>
      <c r="Q268" s="45">
        <f>SUM(Table18[[#This Row],[M2B]],Table18[[#This Row],[M2B_h]])</f>
        <v>0</v>
      </c>
      <c r="R268" s="45">
        <f>SUM(Table18[[#This Row],[M3B]],Table18[[#This Row],[M3B_h]])</f>
        <v>0</v>
      </c>
      <c r="S268" s="45">
        <f>SUM(Table18[[#This Row],[M4B]],Table18[[#This Row],[M4B_h]])</f>
        <v>0</v>
      </c>
      <c r="T268" s="30"/>
      <c r="U268" s="30"/>
      <c r="V268" s="30"/>
      <c r="W268" s="30"/>
      <c r="X268" s="30"/>
      <c r="Y268" s="30"/>
      <c r="Z268" s="30"/>
    </row>
    <row r="269" spans="1:26">
      <c r="A269" s="30" t="str">
        <f ca="1">IF(Table18[[#This Row],[TT]]&lt;1,"",(COUNT(INDIRECT("a"&amp;ROW(Table2[[#Headers],[//]])&amp;":a"&amp;ROW()-1))+1))</f>
        <v/>
      </c>
      <c r="B269" s="9" t="s">
        <v>2533</v>
      </c>
      <c r="C269" s="32">
        <v>0</v>
      </c>
      <c r="D269" s="32" t="s">
        <v>2457</v>
      </c>
      <c r="E269" s="68">
        <f>IF(Table18[[#This Row],[M5B]]="",Table18[[#This Row],[M5B_h]],SUM(Table18[[#This Row],[M5B_h]],Table18[[#This Row],[M5B]]))</f>
        <v>0</v>
      </c>
      <c r="F269" s="35"/>
      <c r="G269" s="35" t="str">
        <f>IF(Table18[[#This Row],[M1A]]="","",Table18[[#This Row],[M1A]]-Table18[[#This Row],[AWAL]])</f>
        <v/>
      </c>
      <c r="H269" s="35"/>
      <c r="I269" s="32" t="str">
        <f>IF(Table18[[#This Row],[M2A]]="","",SUM(Table18[[#This Row],[M2A]]-Table18[[#This Row],[M2B_h]]))</f>
        <v/>
      </c>
      <c r="K269" s="33" t="str">
        <f>IF(Table18[[#This Row],[M3A]]="","",SUM(Table18[[#This Row],[M3A]]-Table18[[#This Row],[M3B_h]]))</f>
        <v/>
      </c>
      <c r="L269" s="32"/>
      <c r="M269" s="33" t="str">
        <f>IF(Table18[[#This Row],[M4A]]="","",SUM(Table18[[#This Row],[M4A]]-Table18[[#This Row],[M4B_h]]))</f>
        <v/>
      </c>
      <c r="N269" s="33"/>
      <c r="O269" s="33" t="str">
        <f>IF(Table18[[#This Row],[M5A]]="","",SUM(Table18[[#This Row],[M5A]]-Table18[[#This Row],[M5B_h]]))</f>
        <v/>
      </c>
      <c r="P269" s="45">
        <f>SUM(Table18[[#This Row],[AWAL]],Table18[[#This Row],[M1B]])</f>
        <v>0</v>
      </c>
      <c r="Q269" s="45">
        <f>SUM(Table18[[#This Row],[M2B]],Table18[[#This Row],[M2B_h]])</f>
        <v>0</v>
      </c>
      <c r="R269" s="45">
        <f>SUM(Table18[[#This Row],[M3B]],Table18[[#This Row],[M3B_h]])</f>
        <v>0</v>
      </c>
      <c r="S269" s="45">
        <f>SUM(Table18[[#This Row],[M4B]],Table18[[#This Row],[M4B_h]])</f>
        <v>0</v>
      </c>
      <c r="T269" s="30"/>
      <c r="U269" s="30"/>
      <c r="V269" s="30"/>
      <c r="W269" s="30"/>
      <c r="X269" s="30"/>
      <c r="Y269" s="30"/>
      <c r="Z269" s="30"/>
    </row>
    <row r="270" spans="1:26">
      <c r="A270" s="9" t="str">
        <f ca="1">IF(Table18[[#This Row],[TT]]&lt;1,"",(COUNT(INDIRECT("a"&amp;ROW(Table2[[#Headers],[//]])&amp;":a"&amp;ROW()-1))+1))</f>
        <v/>
      </c>
      <c r="B270" s="9" t="s">
        <v>4337</v>
      </c>
      <c r="C270" s="32">
        <v>0</v>
      </c>
      <c r="D270" s="32">
        <v>120</v>
      </c>
      <c r="E270" s="68">
        <f>IF(Table18[[#This Row],[M5B]]="",Table18[[#This Row],[M5B_h]],SUM(Table18[[#This Row],[M5B_h]],Table18[[#This Row],[M5B]]))</f>
        <v>0</v>
      </c>
      <c r="F270" s="34"/>
      <c r="G270" s="34" t="str">
        <f>IF(Table18[[#This Row],[M1A]]="","",Table18[[#This Row],[M1A]]-Table18[[#This Row],[AWAL]])</f>
        <v/>
      </c>
      <c r="H270" s="34"/>
      <c r="I270" s="32" t="str">
        <f>IF(Table18[[#This Row],[M2A]]="","",SUM(Table18[[#This Row],[M2A]]-Table18[[#This Row],[M2B_h]]))</f>
        <v/>
      </c>
      <c r="K270" s="32" t="str">
        <f>IF(Table18[[#This Row],[M3A]]="","",SUM(Table18[[#This Row],[M3A]]-Table18[[#This Row],[M3B_h]]))</f>
        <v/>
      </c>
      <c r="L270" s="9"/>
      <c r="M270" s="32" t="str">
        <f>IF(Table18[[#This Row],[M4A]]="","",SUM(Table18[[#This Row],[M4A]]-Table18[[#This Row],[M4B_h]]))</f>
        <v/>
      </c>
      <c r="O270" s="32" t="str">
        <f>IF(Table18[[#This Row],[M5A]]="","",SUM(Table18[[#This Row],[M5A]]-Table18[[#This Row],[M5B_h]]))</f>
        <v/>
      </c>
      <c r="P270" s="45">
        <f>SUM(Table18[[#This Row],[AWAL]],Table18[[#This Row],[M1B]])</f>
        <v>0</v>
      </c>
      <c r="Q270" s="45">
        <f>SUM(Table18[[#This Row],[M2B]],Table18[[#This Row],[M2B_h]])</f>
        <v>0</v>
      </c>
      <c r="R270" s="45">
        <f>SUM(Table18[[#This Row],[M3B]],Table18[[#This Row],[M3B_h]])</f>
        <v>0</v>
      </c>
      <c r="S270" s="45">
        <f>SUM(Table18[[#This Row],[M4B]],Table18[[#This Row],[M4B_h]])</f>
        <v>0</v>
      </c>
      <c r="T270" s="30"/>
      <c r="U270" s="30"/>
      <c r="V270" s="30"/>
      <c r="W270" s="30"/>
      <c r="X270" s="30"/>
      <c r="Y270" s="30"/>
      <c r="Z270" s="30"/>
    </row>
    <row r="271" spans="1:26">
      <c r="A271" s="9" t="str">
        <f ca="1">IF(Table18[[#This Row],[TT]]&lt;1,"",(COUNT(INDIRECT("a"&amp;ROW(Table2[[#Headers],[//]])&amp;":a"&amp;ROW()-1))+1))</f>
        <v/>
      </c>
      <c r="B271" s="9" t="s">
        <v>2481</v>
      </c>
      <c r="C271" s="32">
        <v>0</v>
      </c>
      <c r="D271" s="32" t="s">
        <v>2482</v>
      </c>
      <c r="E271" s="68">
        <f>IF(Table18[[#This Row],[M5B]]="",Table18[[#This Row],[M5B_h]],SUM(Table18[[#This Row],[M5B_h]],Table18[[#This Row],[M5B]]))</f>
        <v>0</v>
      </c>
      <c r="F271" s="34"/>
      <c r="G271" s="34" t="str">
        <f>IF(Table18[[#This Row],[M1A]]="","",Table18[[#This Row],[M1A]]-Table18[[#This Row],[AWAL]])</f>
        <v/>
      </c>
      <c r="H271" s="34"/>
      <c r="I271" s="32" t="str">
        <f>IF(Table18[[#This Row],[M2A]]="","",SUM(Table18[[#This Row],[M2A]]-Table18[[#This Row],[M2B_h]]))</f>
        <v/>
      </c>
      <c r="K271" s="32" t="str">
        <f>IF(Table18[[#This Row],[M3A]]="","",SUM(Table18[[#This Row],[M3A]]-Table18[[#This Row],[M3B_h]]))</f>
        <v/>
      </c>
      <c r="L271" s="9"/>
      <c r="M271" s="32" t="str">
        <f>IF(Table18[[#This Row],[M4A]]="","",SUM(Table18[[#This Row],[M4A]]-Table18[[#This Row],[M4B_h]]))</f>
        <v/>
      </c>
      <c r="O271" s="32" t="str">
        <f>IF(Table18[[#This Row],[M5A]]="","",SUM(Table18[[#This Row],[M5A]]-Table18[[#This Row],[M5B_h]]))</f>
        <v/>
      </c>
      <c r="P271" s="45">
        <f>SUM(Table18[[#This Row],[AWAL]],Table18[[#This Row],[M1B]])</f>
        <v>0</v>
      </c>
      <c r="Q271" s="45">
        <f>SUM(Table18[[#This Row],[M2B]],Table18[[#This Row],[M2B_h]])</f>
        <v>0</v>
      </c>
      <c r="R271" s="45">
        <f>SUM(Table18[[#This Row],[M3B]],Table18[[#This Row],[M3B_h]])</f>
        <v>0</v>
      </c>
      <c r="S271" s="45">
        <f>SUM(Table18[[#This Row],[M4B]],Table18[[#This Row],[M4B_h]])</f>
        <v>0</v>
      </c>
      <c r="T271" s="30"/>
      <c r="U271" s="30"/>
      <c r="V271" s="30"/>
      <c r="W271" s="30"/>
      <c r="X271" s="30"/>
      <c r="Y271" s="30"/>
      <c r="Z271" s="30"/>
    </row>
    <row r="272" spans="1:26">
      <c r="A272" s="9" t="str">
        <f ca="1">IF(Table18[[#This Row],[TT]]&lt;1,"",(COUNT(INDIRECT("a"&amp;ROW(Table2[[#Headers],[//]])&amp;":a"&amp;ROW()-1))+1))</f>
        <v/>
      </c>
      <c r="B272" s="9" t="s">
        <v>71</v>
      </c>
      <c r="C272" s="32">
        <v>0</v>
      </c>
      <c r="D272" s="32" t="s">
        <v>45</v>
      </c>
      <c r="E272" s="68">
        <f>IF(Table18[[#This Row],[M5B]]="",Table18[[#This Row],[M5B_h]],SUM(Table18[[#This Row],[M5B_h]],Table18[[#This Row],[M5B]]))</f>
        <v>0</v>
      </c>
      <c r="F272" s="34"/>
      <c r="G272" s="34" t="str">
        <f>IF(Table18[[#This Row],[M1A]]="","",Table18[[#This Row],[M1A]]-Table18[[#This Row],[AWAL]])</f>
        <v/>
      </c>
      <c r="H272" s="34"/>
      <c r="I272" s="32" t="str">
        <f>IF(Table18[[#This Row],[M2A]]="","",SUM(Table18[[#This Row],[M2A]]-Table18[[#This Row],[M2B_h]]))</f>
        <v/>
      </c>
      <c r="K272" s="32" t="str">
        <f>IF(Table18[[#This Row],[M3A]]="","",SUM(Table18[[#This Row],[M3A]]-Table18[[#This Row],[M3B_h]]))</f>
        <v/>
      </c>
      <c r="L272" s="9"/>
      <c r="M272" s="32" t="str">
        <f>IF(Table18[[#This Row],[M4A]]="","",SUM(Table18[[#This Row],[M4A]]-Table18[[#This Row],[M4B_h]]))</f>
        <v/>
      </c>
      <c r="O272" s="32" t="str">
        <f>IF(Table18[[#This Row],[M5A]]="","",SUM(Table18[[#This Row],[M5A]]-Table18[[#This Row],[M5B_h]]))</f>
        <v/>
      </c>
      <c r="P272" s="45">
        <f>SUM(Table18[[#This Row],[AWAL]],Table18[[#This Row],[M1B]])</f>
        <v>0</v>
      </c>
      <c r="Q272" s="45">
        <f>SUM(Table18[[#This Row],[M2B]],Table18[[#This Row],[M2B_h]])</f>
        <v>0</v>
      </c>
      <c r="R272" s="45">
        <f>SUM(Table18[[#This Row],[M3B]],Table18[[#This Row],[M3B_h]])</f>
        <v>0</v>
      </c>
      <c r="S272" s="45">
        <f>SUM(Table18[[#This Row],[M4B]],Table18[[#This Row],[M4B_h]])</f>
        <v>0</v>
      </c>
      <c r="T272" s="30"/>
      <c r="U272" s="30"/>
      <c r="V272" s="30"/>
      <c r="W272" s="30"/>
      <c r="X272" s="30"/>
      <c r="Y272" s="30"/>
      <c r="Z272" s="30"/>
    </row>
    <row r="273" spans="1:26">
      <c r="A273" s="30" t="str">
        <f ca="1">IF(Table18[[#This Row],[TT]]&lt;1,"",(COUNT(INDIRECT("a"&amp;ROW(Table2[[#Headers],[//]])&amp;":a"&amp;ROW()-1))+1))</f>
        <v/>
      </c>
      <c r="B273" s="9" t="s">
        <v>4274</v>
      </c>
      <c r="C273" s="32">
        <v>0</v>
      </c>
      <c r="D273" s="32" t="s">
        <v>2457</v>
      </c>
      <c r="E273" s="68">
        <f>IF(Table18[[#This Row],[M5B]]="",Table18[[#This Row],[M5B_h]],SUM(Table18[[#This Row],[M5B_h]],Table18[[#This Row],[M5B]]))</f>
        <v>0</v>
      </c>
      <c r="G273" s="35" t="str">
        <f>IF(Table18[[#This Row],[M1A]]="","",Table18[[#This Row],[M1A]]-Table18[[#This Row],[AWAL]])</f>
        <v/>
      </c>
      <c r="H273" s="35"/>
      <c r="I273" s="33" t="str">
        <f>IF(Table18[[#This Row],[M2A]]="","",SUM(Table18[[#This Row],[M2A]]-Table18[[#This Row],[M2B_h]]))</f>
        <v/>
      </c>
      <c r="K273" s="33" t="str">
        <f>IF(Table18[[#This Row],[M3A]]="","",SUM(Table18[[#This Row],[M3A]]-Table18[[#This Row],[M3B_h]]))</f>
        <v/>
      </c>
      <c r="L273" s="32"/>
      <c r="M273" s="33" t="str">
        <f>IF(Table18[[#This Row],[M4A]]="","",SUM(Table18[[#This Row],[M4A]]-Table18[[#This Row],[M4B_h]]))</f>
        <v/>
      </c>
      <c r="N273" s="33"/>
      <c r="O273" s="33" t="str">
        <f>IF(Table18[[#This Row],[M5A]]="","",SUM(Table18[[#This Row],[M5A]]-Table18[[#This Row],[M5B_h]]))</f>
        <v/>
      </c>
      <c r="P273" s="45">
        <f>SUM(Table18[[#This Row],[AWAL]],Table18[[#This Row],[M1B]])</f>
        <v>0</v>
      </c>
      <c r="Q273" s="45">
        <f>SUM(Table18[[#This Row],[M2B]],Table18[[#This Row],[M2B_h]])</f>
        <v>0</v>
      </c>
      <c r="R273" s="45">
        <f>SUM(Table18[[#This Row],[M3B]],Table18[[#This Row],[M3B_h]])</f>
        <v>0</v>
      </c>
      <c r="S273" s="45">
        <f>SUM(Table18[[#This Row],[M4B]],Table18[[#This Row],[M4B_h]])</f>
        <v>0</v>
      </c>
      <c r="T273" s="30"/>
      <c r="U273" s="30"/>
      <c r="V273" s="30"/>
      <c r="W273" s="30"/>
      <c r="X273" s="30"/>
      <c r="Y273" s="30"/>
      <c r="Z273" s="30"/>
    </row>
    <row r="274" spans="1:26">
      <c r="A274" s="30" t="str">
        <f ca="1">IF(Table18[[#This Row],[TT]]&lt;1,"",(COUNT(INDIRECT("a"&amp;ROW(Table2[[#Headers],[//]])&amp;":a"&amp;ROW()-1))+1))</f>
        <v/>
      </c>
      <c r="B274" s="9" t="s">
        <v>2713</v>
      </c>
      <c r="C274" s="32">
        <v>0</v>
      </c>
      <c r="D274" s="32" t="s">
        <v>2431</v>
      </c>
      <c r="E274" s="68">
        <f>IF(Table18[[#This Row],[M5B]]="",Table18[[#This Row],[M5B_h]],SUM(Table18[[#This Row],[M5B_h]],Table18[[#This Row],[M5B]]))</f>
        <v>0</v>
      </c>
      <c r="F274" s="35"/>
      <c r="G274" s="35" t="str">
        <f>IF(Table18[[#This Row],[M1A]]="","",Table18[[#This Row],[M1A]]-Table18[[#This Row],[AWAL]])</f>
        <v/>
      </c>
      <c r="H274" s="35"/>
      <c r="I274" s="32" t="str">
        <f>IF(Table18[[#This Row],[M2A]]="","",SUM(Table18[[#This Row],[M2A]]-Table18[[#This Row],[M2B_h]]))</f>
        <v/>
      </c>
      <c r="K274" s="33" t="str">
        <f>IF(Table18[[#This Row],[M3A]]="","",SUM(Table18[[#This Row],[M3A]]-Table18[[#This Row],[M3B_h]]))</f>
        <v/>
      </c>
      <c r="L274" s="32"/>
      <c r="M274" s="33" t="str">
        <f>IF(Table18[[#This Row],[M4A]]="","",SUM(Table18[[#This Row],[M4A]]-Table18[[#This Row],[M4B_h]]))</f>
        <v/>
      </c>
      <c r="N274" s="33"/>
      <c r="O274" s="33" t="str">
        <f>IF(Table18[[#This Row],[M5A]]="","",SUM(Table18[[#This Row],[M5A]]-Table18[[#This Row],[M5B_h]]))</f>
        <v/>
      </c>
      <c r="P274" s="45">
        <f>SUM(Table18[[#This Row],[AWAL]],Table18[[#This Row],[M1B]])</f>
        <v>0</v>
      </c>
      <c r="Q274" s="45">
        <f>SUM(Table18[[#This Row],[M2B]],Table18[[#This Row],[M2B_h]])</f>
        <v>0</v>
      </c>
      <c r="R274" s="45">
        <f>SUM(Table18[[#This Row],[M3B]],Table18[[#This Row],[M3B_h]])</f>
        <v>0</v>
      </c>
      <c r="S274" s="45">
        <f>SUM(Table18[[#This Row],[M4B]],Table18[[#This Row],[M4B_h]])</f>
        <v>0</v>
      </c>
      <c r="T274" s="30"/>
      <c r="U274" s="30"/>
      <c r="V274" s="30"/>
      <c r="W274" s="30"/>
      <c r="X274" s="30"/>
      <c r="Y274" s="30"/>
      <c r="Z274" s="30"/>
    </row>
    <row r="275" spans="1:26">
      <c r="A275" s="9" t="str">
        <f ca="1">IF(Table18[[#This Row],[TT]]&lt;1,"",(COUNT(INDIRECT("a"&amp;ROW(Table2[[#Headers],[//]])&amp;":a"&amp;ROW()-1))+1))</f>
        <v/>
      </c>
      <c r="B275" s="9" t="s">
        <v>2483</v>
      </c>
      <c r="C275" s="32">
        <v>0</v>
      </c>
      <c r="D275" s="32" t="s">
        <v>2431</v>
      </c>
      <c r="E275" s="68">
        <f>IF(Table18[[#This Row],[M5B]]="",Table18[[#This Row],[M5B_h]],SUM(Table18[[#This Row],[M5B_h]],Table18[[#This Row],[M5B]]))</f>
        <v>0</v>
      </c>
      <c r="F275" s="34"/>
      <c r="G275" s="34" t="str">
        <f>IF(Table18[[#This Row],[M1A]]="","",Table18[[#This Row],[M1A]]-Table18[[#This Row],[AWAL]])</f>
        <v/>
      </c>
      <c r="H275" s="34"/>
      <c r="I275" s="32" t="str">
        <f>IF(Table18[[#This Row],[M2A]]="","",SUM(Table18[[#This Row],[M2A]]-Table18[[#This Row],[M2B_h]]))</f>
        <v/>
      </c>
      <c r="K275" s="32" t="str">
        <f>IF(Table18[[#This Row],[M3A]]="","",SUM(Table18[[#This Row],[M3A]]-Table18[[#This Row],[M3B_h]]))</f>
        <v/>
      </c>
      <c r="L275" s="9"/>
      <c r="M275" s="32" t="str">
        <f>IF(Table18[[#This Row],[M4A]]="","",SUM(Table18[[#This Row],[M4A]]-Table18[[#This Row],[M4B_h]]))</f>
        <v/>
      </c>
      <c r="O275" s="32" t="str">
        <f>IF(Table18[[#This Row],[M5A]]="","",SUM(Table18[[#This Row],[M5A]]-Table18[[#This Row],[M5B_h]]))</f>
        <v/>
      </c>
      <c r="P275" s="45">
        <f>SUM(Table18[[#This Row],[AWAL]],Table18[[#This Row],[M1B]])</f>
        <v>0</v>
      </c>
      <c r="Q275" s="45">
        <f>SUM(Table18[[#This Row],[M2B]],Table18[[#This Row],[M2B_h]])</f>
        <v>0</v>
      </c>
      <c r="R275" s="45">
        <f>SUM(Table18[[#This Row],[M3B]],Table18[[#This Row],[M3B_h]])</f>
        <v>0</v>
      </c>
      <c r="S275" s="45">
        <f>SUM(Table18[[#This Row],[M4B]],Table18[[#This Row],[M4B_h]])</f>
        <v>0</v>
      </c>
      <c r="T275" s="30"/>
      <c r="U275" s="30"/>
      <c r="V275" s="30"/>
      <c r="W275" s="30"/>
      <c r="X275" s="30"/>
      <c r="Y275" s="30"/>
      <c r="Z275" s="30"/>
    </row>
    <row r="276" spans="1:26">
      <c r="A276" s="30" t="str">
        <f ca="1">IF(Table18[[#This Row],[TT]]&lt;1,"",(COUNT(INDIRECT("a"&amp;ROW(Table2[[#Headers],[//]])&amp;":a"&amp;ROW()-1))+1))</f>
        <v/>
      </c>
      <c r="B276" s="9" t="s">
        <v>2712</v>
      </c>
      <c r="C276" s="32">
        <v>0</v>
      </c>
      <c r="D276" s="32" t="s">
        <v>2431</v>
      </c>
      <c r="E276" s="68">
        <f>IF(Table18[[#This Row],[M5B]]="",Table18[[#This Row],[M5B_h]],SUM(Table18[[#This Row],[M5B_h]],Table18[[#This Row],[M5B]]))</f>
        <v>0</v>
      </c>
      <c r="F276" s="35"/>
      <c r="G276" s="35" t="str">
        <f>IF(Table18[[#This Row],[M1A]]="","",Table18[[#This Row],[M1A]]-Table18[[#This Row],[AWAL]])</f>
        <v/>
      </c>
      <c r="H276" s="35"/>
      <c r="I276" s="32" t="str">
        <f>IF(Table18[[#This Row],[M2A]]="","",SUM(Table18[[#This Row],[M2A]]-Table18[[#This Row],[M2B_h]]))</f>
        <v/>
      </c>
      <c r="K276" s="33" t="str">
        <f>IF(Table18[[#This Row],[M3A]]="","",SUM(Table18[[#This Row],[M3A]]-Table18[[#This Row],[M3B_h]]))</f>
        <v/>
      </c>
      <c r="L276" s="32"/>
      <c r="M276" s="33" t="str">
        <f>IF(Table18[[#This Row],[M4A]]="","",SUM(Table18[[#This Row],[M4A]]-Table18[[#This Row],[M4B_h]]))</f>
        <v/>
      </c>
      <c r="N276" s="33"/>
      <c r="O276" s="33" t="str">
        <f>IF(Table18[[#This Row],[M5A]]="","",SUM(Table18[[#This Row],[M5A]]-Table18[[#This Row],[M5B_h]]))</f>
        <v/>
      </c>
      <c r="P276" s="45">
        <f>SUM(Table18[[#This Row],[AWAL]],Table18[[#This Row],[M1B]])</f>
        <v>0</v>
      </c>
      <c r="Q276" s="45">
        <f>SUM(Table18[[#This Row],[M2B]],Table18[[#This Row],[M2B_h]])</f>
        <v>0</v>
      </c>
      <c r="R276" s="45">
        <f>SUM(Table18[[#This Row],[M3B]],Table18[[#This Row],[M3B_h]])</f>
        <v>0</v>
      </c>
      <c r="S276" s="45">
        <f>SUM(Table18[[#This Row],[M4B]],Table18[[#This Row],[M4B_h]])</f>
        <v>0</v>
      </c>
      <c r="T276" s="30"/>
      <c r="U276" s="30"/>
      <c r="V276" s="30"/>
      <c r="W276" s="30"/>
      <c r="X276" s="30"/>
      <c r="Y276" s="30"/>
      <c r="Z276" s="30"/>
    </row>
    <row r="277" spans="1:26">
      <c r="A277" s="30" t="str">
        <f ca="1">IF(Table18[[#This Row],[TT]]&lt;1,"",(COUNT(INDIRECT("a"&amp;ROW(Table2[[#Headers],[//]])&amp;":a"&amp;ROW()-1))+1))</f>
        <v/>
      </c>
      <c r="B277" s="9" t="s">
        <v>2534</v>
      </c>
      <c r="C277" s="32">
        <v>0</v>
      </c>
      <c r="E277" s="68">
        <f>IF(Table18[[#This Row],[M5B]]="",Table18[[#This Row],[M5B_h]],SUM(Table18[[#This Row],[M5B_h]],Table18[[#This Row],[M5B]]))</f>
        <v>0</v>
      </c>
      <c r="F277" s="35"/>
      <c r="G277" s="35" t="str">
        <f>IF(Table18[[#This Row],[M1A]]="","",Table18[[#This Row],[M1A]]-Table18[[#This Row],[AWAL]])</f>
        <v/>
      </c>
      <c r="H277" s="35"/>
      <c r="I277" s="32" t="str">
        <f>IF(Table18[[#This Row],[M2A]]="","",SUM(Table18[[#This Row],[M2A]]-Table18[[#This Row],[M2B_h]]))</f>
        <v/>
      </c>
      <c r="K277" s="33" t="str">
        <f>IF(Table18[[#This Row],[M3A]]="","",SUM(Table18[[#This Row],[M3A]]-Table18[[#This Row],[M3B_h]]))</f>
        <v/>
      </c>
      <c r="L277" s="32"/>
      <c r="M277" s="33" t="str">
        <f>IF(Table18[[#This Row],[M4A]]="","",SUM(Table18[[#This Row],[M4A]]-Table18[[#This Row],[M4B_h]]))</f>
        <v/>
      </c>
      <c r="N277" s="33"/>
      <c r="O277" s="33" t="str">
        <f>IF(Table18[[#This Row],[M5A]]="","",SUM(Table18[[#This Row],[M5A]]-Table18[[#This Row],[M5B_h]]))</f>
        <v/>
      </c>
      <c r="P277" s="45">
        <f>SUM(Table18[[#This Row],[AWAL]],Table18[[#This Row],[M1B]])</f>
        <v>0</v>
      </c>
      <c r="Q277" s="45">
        <f>SUM(Table18[[#This Row],[M2B]],Table18[[#This Row],[M2B_h]])</f>
        <v>0</v>
      </c>
      <c r="R277" s="45">
        <f>SUM(Table18[[#This Row],[M3B]],Table18[[#This Row],[M3B_h]])</f>
        <v>0</v>
      </c>
      <c r="S277" s="45">
        <f>SUM(Table18[[#This Row],[M4B]],Table18[[#This Row],[M4B_h]])</f>
        <v>0</v>
      </c>
      <c r="T277" s="30"/>
      <c r="U277" s="30"/>
      <c r="V277" s="30"/>
      <c r="W277" s="30"/>
      <c r="X277" s="30"/>
      <c r="Y277" s="30"/>
      <c r="Z277" s="30"/>
    </row>
    <row r="278" spans="1:26">
      <c r="A278" s="9" t="str">
        <f ca="1">IF(Table18[[#This Row],[TT]]&lt;1,"",(COUNT(INDIRECT("a"&amp;ROW(Table2[[#Headers],[//]])&amp;":a"&amp;ROW()-1))+1))</f>
        <v/>
      </c>
      <c r="B278" s="9" t="s">
        <v>2484</v>
      </c>
      <c r="C278" s="32">
        <v>0</v>
      </c>
      <c r="D278" s="32" t="s">
        <v>2431</v>
      </c>
      <c r="E278" s="68">
        <f>IF(Table18[[#This Row],[M5B]]="",Table18[[#This Row],[M5B_h]],SUM(Table18[[#This Row],[M5B_h]],Table18[[#This Row],[M5B]]))</f>
        <v>0</v>
      </c>
      <c r="F278" s="34"/>
      <c r="G278" s="34" t="str">
        <f>IF(Table18[[#This Row],[M1A]]="","",Table18[[#This Row],[M1A]]-Table18[[#This Row],[AWAL]])</f>
        <v/>
      </c>
      <c r="H278" s="34"/>
      <c r="I278" s="32" t="str">
        <f>IF(Table18[[#This Row],[M2A]]="","",SUM(Table18[[#This Row],[M2A]]-Table18[[#This Row],[M2B_h]]))</f>
        <v/>
      </c>
      <c r="K278" s="32" t="str">
        <f>IF(Table18[[#This Row],[M3A]]="","",SUM(Table18[[#This Row],[M3A]]-Table18[[#This Row],[M3B_h]]))</f>
        <v/>
      </c>
      <c r="L278" s="9"/>
      <c r="M278" s="32" t="str">
        <f>IF(Table18[[#This Row],[M4A]]="","",SUM(Table18[[#This Row],[M4A]]-Table18[[#This Row],[M4B_h]]))</f>
        <v/>
      </c>
      <c r="O278" s="32" t="str">
        <f>IF(Table18[[#This Row],[M5A]]="","",SUM(Table18[[#This Row],[M5A]]-Table18[[#This Row],[M5B_h]]))</f>
        <v/>
      </c>
      <c r="P278" s="45">
        <f>SUM(Table18[[#This Row],[AWAL]],Table18[[#This Row],[M1B]])</f>
        <v>0</v>
      </c>
      <c r="Q278" s="45">
        <f>SUM(Table18[[#This Row],[M2B]],Table18[[#This Row],[M2B_h]])</f>
        <v>0</v>
      </c>
      <c r="R278" s="45">
        <f>SUM(Table18[[#This Row],[M3B]],Table18[[#This Row],[M3B_h]])</f>
        <v>0</v>
      </c>
      <c r="S278" s="45">
        <f>SUM(Table18[[#This Row],[M4B]],Table18[[#This Row],[M4B_h]])</f>
        <v>0</v>
      </c>
      <c r="T278" s="30"/>
      <c r="U278" s="30"/>
      <c r="V278" s="30"/>
      <c r="W278" s="30"/>
      <c r="X278" s="30"/>
      <c r="Y278" s="30"/>
      <c r="Z278" s="30"/>
    </row>
    <row r="279" spans="1:26">
      <c r="A279" s="9" t="str">
        <f ca="1">IF(Table18[[#This Row],[TT]]&lt;1,"",(COUNT(INDIRECT("a"&amp;ROW(Table2[[#Headers],[//]])&amp;":a"&amp;ROW()-1))+1))</f>
        <v/>
      </c>
      <c r="B279" s="9" t="s">
        <v>4552</v>
      </c>
      <c r="C279" s="32">
        <v>0</v>
      </c>
      <c r="D279" s="32" t="s">
        <v>2559</v>
      </c>
      <c r="E279" s="68">
        <f>IF(Table18[[#This Row],[M5B]]="",Table18[[#This Row],[M5B_h]],SUM(Table18[[#This Row],[M5B_h]],Table18[[#This Row],[M5B]]))</f>
        <v>0</v>
      </c>
      <c r="F279" s="34"/>
      <c r="G279" s="34" t="str">
        <f>IF(Table18[[#This Row],[M1A]]="","",Table18[[#This Row],[M1A]]-Table18[[#This Row],[AWAL]])</f>
        <v/>
      </c>
      <c r="H279" s="34"/>
      <c r="I279" s="32" t="str">
        <f>IF(Table18[[#This Row],[M2A]]="","",SUM(Table18[[#This Row],[M2A]]-Table18[[#This Row],[M2B_h]]))</f>
        <v/>
      </c>
      <c r="K279" s="32" t="str">
        <f>IF(Table18[[#This Row],[M3A]]="","",SUM(Table18[[#This Row],[M3A]]-Table18[[#This Row],[M3B_h]]))</f>
        <v/>
      </c>
      <c r="M279" s="32" t="str">
        <f>IF(Table18[[#This Row],[M4A]]="","",SUM(Table18[[#This Row],[M4A]]-Table18[[#This Row],[M4B_h]]))</f>
        <v/>
      </c>
      <c r="O279" s="32" t="str">
        <f>IF(Table18[[#This Row],[M5A]]="","",SUM(Table18[[#This Row],[M5A]]-Table18[[#This Row],[M5B_h]]))</f>
        <v/>
      </c>
      <c r="P279" s="45">
        <f>SUM(Table18[[#This Row],[AWAL]],Table18[[#This Row],[M1B]])</f>
        <v>0</v>
      </c>
      <c r="Q279" s="45">
        <f>SUM(Table18[[#This Row],[M2B]],Table18[[#This Row],[M2B_h]])</f>
        <v>0</v>
      </c>
      <c r="R279" s="45">
        <f>SUM(Table18[[#This Row],[M3B]],Table18[[#This Row],[M3B_h]])</f>
        <v>0</v>
      </c>
      <c r="S279" s="45">
        <f>SUM(Table18[[#This Row],[M4B]],Table18[[#This Row],[M4B_h]])</f>
        <v>0</v>
      </c>
      <c r="T279" s="30"/>
      <c r="U279" s="30"/>
      <c r="V279" s="30"/>
      <c r="W279" s="30"/>
      <c r="X279" s="30"/>
      <c r="Y279" s="30"/>
      <c r="Z279" s="30"/>
    </row>
    <row r="280" spans="1:26">
      <c r="A280" s="30" t="str">
        <f ca="1">IF(Table18[[#This Row],[TT]]&lt;1,"",(COUNT(INDIRECT("a"&amp;ROW(Table2[[#Headers],[//]])&amp;":a"&amp;ROW()-1))+1))</f>
        <v/>
      </c>
      <c r="B280" s="9" t="s">
        <v>4515</v>
      </c>
      <c r="C280" s="32">
        <v>1</v>
      </c>
      <c r="D280" s="32" t="s">
        <v>2559</v>
      </c>
      <c r="E280" s="68">
        <f>IF(Table18[[#This Row],[M5B]]="",Table18[[#This Row],[M5B_h]],SUM(Table18[[#This Row],[M5B_h]],Table18[[#This Row],[M5B]]))</f>
        <v>0</v>
      </c>
      <c r="F280" s="35">
        <v>0</v>
      </c>
      <c r="G280" s="35">
        <f>IF(Table18[[#This Row],[M1A]]="","",Table18[[#This Row],[M1A]]-Table18[[#This Row],[AWAL]])</f>
        <v>-1</v>
      </c>
      <c r="H280" s="35"/>
      <c r="I280" s="33" t="str">
        <f>IF(Table18[[#This Row],[M2A]]="","",SUM(Table18[[#This Row],[M2A]]-Table18[[#This Row],[M2B_h]]))</f>
        <v/>
      </c>
      <c r="K280" s="33" t="str">
        <f>IF(Table18[[#This Row],[M3A]]="","",SUM(Table18[[#This Row],[M3A]]-Table18[[#This Row],[M3B_h]]))</f>
        <v/>
      </c>
      <c r="M280" s="33" t="str">
        <f>IF(Table18[[#This Row],[M4A]]="","",SUM(Table18[[#This Row],[M4A]]-Table18[[#This Row],[M4B_h]]))</f>
        <v/>
      </c>
      <c r="N280" s="33"/>
      <c r="O280" s="33" t="str">
        <f>IF(Table18[[#This Row],[M5A]]="","",SUM(Table18[[#This Row],[M5A]]-Table18[[#This Row],[M5B_h]]))</f>
        <v/>
      </c>
      <c r="P280" s="45">
        <f>SUM(Table18[[#This Row],[AWAL]],Table18[[#This Row],[M1B]])</f>
        <v>0</v>
      </c>
      <c r="Q280" s="45">
        <f>SUM(Table18[[#This Row],[M2B]],Table18[[#This Row],[M2B_h]])</f>
        <v>0</v>
      </c>
      <c r="R280" s="45">
        <f>SUM(Table18[[#This Row],[M3B]],Table18[[#This Row],[M3B_h]])</f>
        <v>0</v>
      </c>
      <c r="S280" s="45">
        <f>SUM(Table18[[#This Row],[M4B]],Table18[[#This Row],[M4B_h]])</f>
        <v>0</v>
      </c>
      <c r="T280" s="30"/>
      <c r="U280" s="30"/>
      <c r="V280" s="30"/>
      <c r="W280" s="30"/>
      <c r="X280" s="30"/>
      <c r="Y280" s="30"/>
      <c r="Z280" s="30"/>
    </row>
    <row r="281" spans="1:26">
      <c r="A281" s="9" t="str">
        <f ca="1">IF(Table18[[#This Row],[TT]]&lt;1,"",(COUNT(INDIRECT("a"&amp;ROW(Table2[[#Headers],[//]])&amp;":a"&amp;ROW()-1))+1))</f>
        <v/>
      </c>
      <c r="B281" s="9" t="s">
        <v>4551</v>
      </c>
      <c r="C281" s="32">
        <v>0</v>
      </c>
      <c r="D281" s="32" t="s">
        <v>2559</v>
      </c>
      <c r="E281" s="68">
        <f>IF(Table18[[#This Row],[M5B]]="",Table18[[#This Row],[M5B_h]],SUM(Table18[[#This Row],[M5B_h]],Table18[[#This Row],[M5B]]))</f>
        <v>0</v>
      </c>
      <c r="F281" s="34"/>
      <c r="G281" s="34" t="str">
        <f>IF(Table18[[#This Row],[M1A]]="","",Table18[[#This Row],[M1A]]-Table18[[#This Row],[AWAL]])</f>
        <v/>
      </c>
      <c r="H281" s="34"/>
      <c r="I281" s="32" t="str">
        <f>IF(Table18[[#This Row],[M2A]]="","",SUM(Table18[[#This Row],[M2A]]-Table18[[#This Row],[M2B_h]]))</f>
        <v/>
      </c>
      <c r="K281" s="32" t="str">
        <f>IF(Table18[[#This Row],[M3A]]="","",SUM(Table18[[#This Row],[M3A]]-Table18[[#This Row],[M3B_h]]))</f>
        <v/>
      </c>
      <c r="M281" s="32" t="str">
        <f>IF(Table18[[#This Row],[M4A]]="","",SUM(Table18[[#This Row],[M4A]]-Table18[[#This Row],[M4B_h]]))</f>
        <v/>
      </c>
      <c r="O281" s="32" t="str">
        <f>IF(Table18[[#This Row],[M5A]]="","",SUM(Table18[[#This Row],[M5A]]-Table18[[#This Row],[M5B_h]]))</f>
        <v/>
      </c>
      <c r="P281" s="45">
        <f>SUM(Table18[[#This Row],[AWAL]],Table18[[#This Row],[M1B]])</f>
        <v>0</v>
      </c>
      <c r="Q281" s="45">
        <f>SUM(Table18[[#This Row],[M2B]],Table18[[#This Row],[M2B_h]])</f>
        <v>0</v>
      </c>
      <c r="R281" s="45">
        <f>SUM(Table18[[#This Row],[M3B]],Table18[[#This Row],[M3B_h]])</f>
        <v>0</v>
      </c>
      <c r="S281" s="45">
        <f>SUM(Table18[[#This Row],[M4B]],Table18[[#This Row],[M4B_h]])</f>
        <v>0</v>
      </c>
      <c r="T281" s="30"/>
      <c r="U281" s="30"/>
      <c r="V281" s="30"/>
      <c r="W281" s="30"/>
      <c r="X281" s="30"/>
      <c r="Y281" s="30"/>
      <c r="Z281" s="30"/>
    </row>
    <row r="282" spans="1:26">
      <c r="A282" s="30" t="str">
        <f ca="1">IF(Table18[[#This Row],[TT]]&lt;1,"",(COUNT(INDIRECT("a"&amp;ROW(Table2[[#Headers],[//]])&amp;":a"&amp;ROW()-1))+1))</f>
        <v/>
      </c>
      <c r="B282" s="9" t="s">
        <v>4516</v>
      </c>
      <c r="C282" s="32">
        <v>0</v>
      </c>
      <c r="D282" s="32" t="s">
        <v>4514</v>
      </c>
      <c r="E282" s="68">
        <f>IF(Table18[[#This Row],[M5B]]="",Table18[[#This Row],[M5B_h]],SUM(Table18[[#This Row],[M5B_h]],Table18[[#This Row],[M5B]]))</f>
        <v>0</v>
      </c>
      <c r="F282" s="35"/>
      <c r="G282" s="35" t="str">
        <f>IF(Table18[[#This Row],[M1A]]="","",Table18[[#This Row],[M1A]]-Table18[[#This Row],[AWAL]])</f>
        <v/>
      </c>
      <c r="H282" s="35"/>
      <c r="I282" s="33" t="str">
        <f>IF(Table18[[#This Row],[M2A]]="","",SUM(Table18[[#This Row],[M2A]]-Table18[[#This Row],[M2B_h]]))</f>
        <v/>
      </c>
      <c r="K282" s="33" t="str">
        <f>IF(Table18[[#This Row],[M3A]]="","",SUM(Table18[[#This Row],[M3A]]-Table18[[#This Row],[M3B_h]]))</f>
        <v/>
      </c>
      <c r="M282" s="33" t="str">
        <f>IF(Table18[[#This Row],[M4A]]="","",SUM(Table18[[#This Row],[M4A]]-Table18[[#This Row],[M4B_h]]))</f>
        <v/>
      </c>
      <c r="N282" s="33"/>
      <c r="O282" s="33" t="str">
        <f>IF(Table18[[#This Row],[M5A]]="","",SUM(Table18[[#This Row],[M5A]]-Table18[[#This Row],[M5B_h]]))</f>
        <v/>
      </c>
      <c r="P282" s="45">
        <f>SUM(Table18[[#This Row],[AWAL]],Table18[[#This Row],[M1B]])</f>
        <v>0</v>
      </c>
      <c r="Q282" s="45">
        <f>SUM(Table18[[#This Row],[M2B]],Table18[[#This Row],[M2B_h]])</f>
        <v>0</v>
      </c>
      <c r="R282" s="45">
        <f>SUM(Table18[[#This Row],[M3B]],Table18[[#This Row],[M3B_h]])</f>
        <v>0</v>
      </c>
      <c r="S282" s="45">
        <f>SUM(Table18[[#This Row],[M4B]],Table18[[#This Row],[M4B_h]])</f>
        <v>0</v>
      </c>
      <c r="T282" s="30"/>
      <c r="U282" s="30"/>
      <c r="V282" s="30"/>
      <c r="W282" s="30"/>
      <c r="X282" s="30"/>
      <c r="Y282" s="30"/>
      <c r="Z282" s="30"/>
    </row>
    <row r="283" spans="1:26">
      <c r="A283" s="30" t="str">
        <f ca="1">IF(Table18[[#This Row],[TT]]&lt;1,"",(COUNT(INDIRECT("a"&amp;ROW(Table2[[#Headers],[//]])&amp;":a"&amp;ROW()-1))+1))</f>
        <v/>
      </c>
      <c r="B283" s="9" t="s">
        <v>3446</v>
      </c>
      <c r="C283" s="32">
        <v>0</v>
      </c>
      <c r="D283" s="32" t="s">
        <v>2559</v>
      </c>
      <c r="E283" s="68">
        <f>IF(Table18[[#This Row],[M5B]]="",Table18[[#This Row],[M5B_h]],SUM(Table18[[#This Row],[M5B_h]],Table18[[#This Row],[M5B]]))</f>
        <v>0</v>
      </c>
      <c r="F283" s="35"/>
      <c r="G283" s="35" t="str">
        <f>IF(Table18[[#This Row],[M1A]]="","",Table18[[#This Row],[M1A]]-Table18[[#This Row],[AWAL]])</f>
        <v/>
      </c>
      <c r="H283" s="35"/>
      <c r="I283" s="33" t="str">
        <f>IF(Table18[[#This Row],[M2A]]="","",SUM(Table18[[#This Row],[M2A]]-Table18[[#This Row],[M2B_h]]))</f>
        <v/>
      </c>
      <c r="K283" s="33" t="str">
        <f>IF(Table18[[#This Row],[M3A]]="","",SUM(Table18[[#This Row],[M3A]]-Table18[[#This Row],[M3B_h]]))</f>
        <v/>
      </c>
      <c r="L283" s="32"/>
      <c r="M283" s="33" t="str">
        <f>IF(Table18[[#This Row],[M4A]]="","",SUM(Table18[[#This Row],[M4A]]-Table18[[#This Row],[M4B_h]]))</f>
        <v/>
      </c>
      <c r="N283" s="33"/>
      <c r="O283" s="33" t="str">
        <f>IF(Table18[[#This Row],[M5A]]="","",SUM(Table18[[#This Row],[M5A]]-Table18[[#This Row],[M5B_h]]))</f>
        <v/>
      </c>
      <c r="P283" s="45">
        <f>SUM(Table18[[#This Row],[AWAL]],Table18[[#This Row],[M1B]])</f>
        <v>0</v>
      </c>
      <c r="Q283" s="45">
        <f>SUM(Table18[[#This Row],[M2B]],Table18[[#This Row],[M2B_h]])</f>
        <v>0</v>
      </c>
      <c r="R283" s="45">
        <f>SUM(Table18[[#This Row],[M3B]],Table18[[#This Row],[M3B_h]])</f>
        <v>0</v>
      </c>
      <c r="S283" s="45">
        <f>SUM(Table18[[#This Row],[M4B]],Table18[[#This Row],[M4B_h]])</f>
        <v>0</v>
      </c>
      <c r="T283" s="30"/>
      <c r="U283" s="30"/>
      <c r="V283" s="30"/>
      <c r="W283" s="30"/>
      <c r="X283" s="30"/>
      <c r="Y283" s="30"/>
      <c r="Z283" s="30"/>
    </row>
    <row r="284" spans="1:26">
      <c r="A284" s="30" t="str">
        <f ca="1">IF(Table18[[#This Row],[TT]]&lt;1,"",(COUNT(INDIRECT("a"&amp;ROW(Table2[[#Headers],[//]])&amp;":a"&amp;ROW()-1))+1))</f>
        <v/>
      </c>
      <c r="B284" s="9" t="s">
        <v>2535</v>
      </c>
      <c r="C284" s="32">
        <v>0</v>
      </c>
      <c r="D284" s="32" t="s">
        <v>2575</v>
      </c>
      <c r="E284" s="68">
        <f>IF(Table18[[#This Row],[M5B]]="",Table18[[#This Row],[M5B_h]],SUM(Table18[[#This Row],[M5B_h]],Table18[[#This Row],[M5B]]))</f>
        <v>0</v>
      </c>
      <c r="F284" s="35"/>
      <c r="G284" s="35" t="str">
        <f>IF(Table18[[#This Row],[M1A]]="","",Table18[[#This Row],[M1A]]-Table18[[#This Row],[AWAL]])</f>
        <v/>
      </c>
      <c r="H284" s="35"/>
      <c r="I284" s="32" t="str">
        <f>IF(Table18[[#This Row],[M2A]]="","",SUM(Table18[[#This Row],[M2A]]-Table18[[#This Row],[M2B_h]]))</f>
        <v/>
      </c>
      <c r="K284" s="33" t="str">
        <f>IF(Table18[[#This Row],[M3A]]="","",SUM(Table18[[#This Row],[M3A]]-Table18[[#This Row],[M3B_h]]))</f>
        <v/>
      </c>
      <c r="L284" s="32"/>
      <c r="M284" s="33" t="str">
        <f>IF(Table18[[#This Row],[M4A]]="","",SUM(Table18[[#This Row],[M4A]]-Table18[[#This Row],[M4B_h]]))</f>
        <v/>
      </c>
      <c r="N284" s="33"/>
      <c r="O284" s="33" t="str">
        <f>IF(Table18[[#This Row],[M5A]]="","",SUM(Table18[[#This Row],[M5A]]-Table18[[#This Row],[M5B_h]]))</f>
        <v/>
      </c>
      <c r="P284" s="45">
        <f>SUM(Table18[[#This Row],[AWAL]],Table18[[#This Row],[M1B]])</f>
        <v>0</v>
      </c>
      <c r="Q284" s="45">
        <f>SUM(Table18[[#This Row],[M2B]],Table18[[#This Row],[M2B_h]])</f>
        <v>0</v>
      </c>
      <c r="R284" s="45">
        <f>SUM(Table18[[#This Row],[M3B]],Table18[[#This Row],[M3B_h]])</f>
        <v>0</v>
      </c>
      <c r="S284" s="45">
        <f>SUM(Table18[[#This Row],[M4B]],Table18[[#This Row],[M4B_h]])</f>
        <v>0</v>
      </c>
      <c r="T284" s="30"/>
      <c r="U284" s="30"/>
      <c r="V284" s="30"/>
      <c r="W284" s="30"/>
      <c r="X284" s="30"/>
      <c r="Y284" s="30"/>
      <c r="Z284" s="30"/>
    </row>
    <row r="285" spans="1:26">
      <c r="A285" s="30" t="str">
        <f ca="1">IF(Table18[[#This Row],[TT]]&lt;1,"",(COUNT(INDIRECT("a"&amp;ROW(Table2[[#Headers],[//]])&amp;":a"&amp;ROW()-1))+1))</f>
        <v/>
      </c>
      <c r="B285" s="9" t="s">
        <v>2536</v>
      </c>
      <c r="C285" s="32">
        <v>0</v>
      </c>
      <c r="D285" s="32" t="s">
        <v>2486</v>
      </c>
      <c r="E285" s="68">
        <f>IF(Table18[[#This Row],[M5B]]="",Table18[[#This Row],[M5B_h]],SUM(Table18[[#This Row],[M5B_h]],Table18[[#This Row],[M5B]]))</f>
        <v>0</v>
      </c>
      <c r="F285" s="35"/>
      <c r="G285" s="35" t="str">
        <f>IF(Table18[[#This Row],[M1A]]="","",Table18[[#This Row],[M1A]]-Table18[[#This Row],[AWAL]])</f>
        <v/>
      </c>
      <c r="H285" s="35"/>
      <c r="I285" s="32" t="str">
        <f>IF(Table18[[#This Row],[M2A]]="","",SUM(Table18[[#This Row],[M2A]]-Table18[[#This Row],[M2B_h]]))</f>
        <v/>
      </c>
      <c r="K285" s="33" t="str">
        <f>IF(Table18[[#This Row],[M3A]]="","",SUM(Table18[[#This Row],[M3A]]-Table18[[#This Row],[M3B_h]]))</f>
        <v/>
      </c>
      <c r="L285" s="32"/>
      <c r="M285" s="33" t="str">
        <f>IF(Table18[[#This Row],[M4A]]="","",SUM(Table18[[#This Row],[M4A]]-Table18[[#This Row],[M4B_h]]))</f>
        <v/>
      </c>
      <c r="N285" s="33"/>
      <c r="O285" s="33" t="str">
        <f>IF(Table18[[#This Row],[M5A]]="","",SUM(Table18[[#This Row],[M5A]]-Table18[[#This Row],[M5B_h]]))</f>
        <v/>
      </c>
      <c r="P285" s="45">
        <f>SUM(Table18[[#This Row],[AWAL]],Table18[[#This Row],[M1B]])</f>
        <v>0</v>
      </c>
      <c r="Q285" s="45">
        <f>SUM(Table18[[#This Row],[M2B]],Table18[[#This Row],[M2B_h]])</f>
        <v>0</v>
      </c>
      <c r="R285" s="45">
        <f>SUM(Table18[[#This Row],[M3B]],Table18[[#This Row],[M3B_h]])</f>
        <v>0</v>
      </c>
      <c r="S285" s="45">
        <f>SUM(Table18[[#This Row],[M4B]],Table18[[#This Row],[M4B_h]])</f>
        <v>0</v>
      </c>
      <c r="T285" s="30"/>
      <c r="U285" s="30"/>
      <c r="V285" s="30"/>
      <c r="W285" s="30"/>
      <c r="X285" s="30"/>
      <c r="Y285" s="30"/>
      <c r="Z285" s="30"/>
    </row>
    <row r="286" spans="1:26">
      <c r="A286" s="9" t="str">
        <f ca="1">IF(Table18[[#This Row],[TT]]&lt;1,"",(COUNT(INDIRECT("a"&amp;ROW(Table2[[#Headers],[//]])&amp;":a"&amp;ROW()-1))+1))</f>
        <v/>
      </c>
      <c r="B286" s="9" t="s">
        <v>2485</v>
      </c>
      <c r="C286" s="32">
        <v>0</v>
      </c>
      <c r="D286" s="32" t="s">
        <v>2486</v>
      </c>
      <c r="E286" s="68">
        <f>IF(Table18[[#This Row],[M5B]]="",Table18[[#This Row],[M5B_h]],SUM(Table18[[#This Row],[M5B_h]],Table18[[#This Row],[M5B]]))</f>
        <v>0</v>
      </c>
      <c r="F286" s="34"/>
      <c r="G286" s="34" t="str">
        <f>IF(Table18[[#This Row],[M1A]]="","",Table18[[#This Row],[M1A]]-Table18[[#This Row],[AWAL]])</f>
        <v/>
      </c>
      <c r="H286" s="34"/>
      <c r="I286" s="32" t="str">
        <f>IF(Table18[[#This Row],[M2A]]="","",SUM(Table18[[#This Row],[M2A]]-Table18[[#This Row],[M2B_h]]))</f>
        <v/>
      </c>
      <c r="K286" s="32" t="str">
        <f>IF(Table18[[#This Row],[M3A]]="","",SUM(Table18[[#This Row],[M3A]]-Table18[[#This Row],[M3B_h]]))</f>
        <v/>
      </c>
      <c r="L286" s="9"/>
      <c r="M286" s="32" t="str">
        <f>IF(Table18[[#This Row],[M4A]]="","",SUM(Table18[[#This Row],[M4A]]-Table18[[#This Row],[M4B_h]]))</f>
        <v/>
      </c>
      <c r="O286" s="32" t="str">
        <f>IF(Table18[[#This Row],[M5A]]="","",SUM(Table18[[#This Row],[M5A]]-Table18[[#This Row],[M5B_h]]))</f>
        <v/>
      </c>
      <c r="P286" s="45">
        <f>SUM(Table18[[#This Row],[AWAL]],Table18[[#This Row],[M1B]])</f>
        <v>0</v>
      </c>
      <c r="Q286" s="45">
        <f>SUM(Table18[[#This Row],[M2B]],Table18[[#This Row],[M2B_h]])</f>
        <v>0</v>
      </c>
      <c r="R286" s="45">
        <f>SUM(Table18[[#This Row],[M3B]],Table18[[#This Row],[M3B_h]])</f>
        <v>0</v>
      </c>
      <c r="S286" s="45">
        <f>SUM(Table18[[#This Row],[M4B]],Table18[[#This Row],[M4B_h]])</f>
        <v>0</v>
      </c>
      <c r="T286" s="30"/>
      <c r="U286" s="30"/>
      <c r="V286" s="30"/>
      <c r="W286" s="30"/>
      <c r="X286" s="30"/>
      <c r="Y286" s="30"/>
      <c r="Z286" s="30"/>
    </row>
    <row r="287" spans="1:26">
      <c r="A287" s="30" t="str">
        <f ca="1">IF(Table18[[#This Row],[TT]]&lt;1,"",(COUNT(INDIRECT("a"&amp;ROW(Table2[[#Headers],[//]])&amp;":a"&amp;ROW()-1))+1))</f>
        <v/>
      </c>
      <c r="B287" s="9" t="s">
        <v>3012</v>
      </c>
      <c r="C287" s="32">
        <v>0</v>
      </c>
      <c r="D287" s="32">
        <v>80</v>
      </c>
      <c r="E287" s="68">
        <f>IF(Table18[[#This Row],[M5B]]="",Table18[[#This Row],[M5B_h]],SUM(Table18[[#This Row],[M5B_h]],Table18[[#This Row],[M5B]]))</f>
        <v>0</v>
      </c>
      <c r="F287" s="35"/>
      <c r="G287" s="35" t="str">
        <f>IF(Table18[[#This Row],[M1A]]="","",Table18[[#This Row],[M1A]]-Table18[[#This Row],[AWAL]])</f>
        <v/>
      </c>
      <c r="H287" s="35"/>
      <c r="I287" s="33" t="str">
        <f>IF(Table18[[#This Row],[M2A]]="","",SUM(Table18[[#This Row],[M2A]]-Table18[[#This Row],[M2B_h]]))</f>
        <v/>
      </c>
      <c r="K287" s="33" t="str">
        <f>IF(Table18[[#This Row],[M3A]]="","",SUM(Table18[[#This Row],[M3A]]-Table18[[#This Row],[M3B_h]]))</f>
        <v/>
      </c>
      <c r="L287" s="32"/>
      <c r="M287" s="33" t="str">
        <f>IF(Table18[[#This Row],[M4A]]="","",SUM(Table18[[#This Row],[M4A]]-Table18[[#This Row],[M4B_h]]))</f>
        <v/>
      </c>
      <c r="N287" s="33"/>
      <c r="O287" s="33" t="str">
        <f>IF(Table18[[#This Row],[M5A]]="","",SUM(Table18[[#This Row],[M5A]]-Table18[[#This Row],[M5B_h]]))</f>
        <v/>
      </c>
      <c r="P287" s="45">
        <f>SUM(Table18[[#This Row],[AWAL]],Table18[[#This Row],[M1B]])</f>
        <v>0</v>
      </c>
      <c r="Q287" s="45">
        <f>SUM(Table18[[#This Row],[M2B]],Table18[[#This Row],[M2B_h]])</f>
        <v>0</v>
      </c>
      <c r="R287" s="45">
        <f>SUM(Table18[[#This Row],[M3B]],Table18[[#This Row],[M3B_h]])</f>
        <v>0</v>
      </c>
      <c r="S287" s="45">
        <f>SUM(Table18[[#This Row],[M4B]],Table18[[#This Row],[M4B_h]])</f>
        <v>0</v>
      </c>
      <c r="T287" s="30"/>
      <c r="U287" s="30"/>
      <c r="V287" s="30"/>
      <c r="W287" s="30"/>
      <c r="X287" s="30"/>
      <c r="Y287" s="30"/>
      <c r="Z287" s="30"/>
    </row>
    <row r="288" spans="1:26">
      <c r="A288" s="9" t="str">
        <f ca="1">IF(Table18[[#This Row],[TT]]&lt;1,"",(COUNT(INDIRECT("a"&amp;ROW(Table2[[#Headers],[//]])&amp;":a"&amp;ROW()-1))+1))</f>
        <v/>
      </c>
      <c r="B288" s="9" t="s">
        <v>4275</v>
      </c>
      <c r="C288" s="32">
        <v>0</v>
      </c>
      <c r="D288" s="32" t="s">
        <v>2480</v>
      </c>
      <c r="E288" s="68">
        <f>IF(Table18[[#This Row],[M5B]]="",Table18[[#This Row],[M5B_h]],SUM(Table18[[#This Row],[M5B_h]],Table18[[#This Row],[M5B]]))</f>
        <v>0</v>
      </c>
      <c r="F288" s="34"/>
      <c r="G288" s="34" t="str">
        <f>IF(Table18[[#This Row],[M1A]]="","",Table18[[#This Row],[M1A]]-Table18[[#This Row],[AWAL]])</f>
        <v/>
      </c>
      <c r="H288" s="34"/>
      <c r="I288" s="32" t="str">
        <f>IF(Table18[[#This Row],[M2A]]="","",SUM(Table18[[#This Row],[M2A]]-Table18[[#This Row],[M2B_h]]))</f>
        <v/>
      </c>
      <c r="K288" s="32" t="str">
        <f>IF(Table18[[#This Row],[M3A]]="","",SUM(Table18[[#This Row],[M3A]]-Table18[[#This Row],[M3B_h]]))</f>
        <v/>
      </c>
      <c r="L288" s="9"/>
      <c r="M288" s="32" t="str">
        <f>IF(Table18[[#This Row],[M4A]]="","",SUM(Table18[[#This Row],[M4A]]-Table18[[#This Row],[M4B_h]]))</f>
        <v/>
      </c>
      <c r="O288" s="32" t="str">
        <f>IF(Table18[[#This Row],[M5A]]="","",SUM(Table18[[#This Row],[M5A]]-Table18[[#This Row],[M5B_h]]))</f>
        <v/>
      </c>
      <c r="P288" s="45">
        <f>SUM(Table18[[#This Row],[AWAL]],Table18[[#This Row],[M1B]])</f>
        <v>0</v>
      </c>
      <c r="Q288" s="45">
        <f>SUM(Table18[[#This Row],[M2B]],Table18[[#This Row],[M2B_h]])</f>
        <v>0</v>
      </c>
      <c r="R288" s="45">
        <f>SUM(Table18[[#This Row],[M3B]],Table18[[#This Row],[M3B_h]])</f>
        <v>0</v>
      </c>
      <c r="S288" s="45">
        <f>SUM(Table18[[#This Row],[M4B]],Table18[[#This Row],[M4B_h]])</f>
        <v>0</v>
      </c>
      <c r="T288" s="30"/>
      <c r="U288" s="30"/>
      <c r="V288" s="30"/>
      <c r="W288" s="30"/>
      <c r="X288" s="30"/>
      <c r="Y288" s="30"/>
      <c r="Z288" s="30"/>
    </row>
    <row r="289" spans="1:26">
      <c r="A289" s="9" t="str">
        <f ca="1">IF(Table18[[#This Row],[TT]]&lt;1,"",(COUNT(INDIRECT("a"&amp;ROW(Table2[[#Headers],[//]])&amp;":a"&amp;ROW()-1))+1))</f>
        <v/>
      </c>
      <c r="B289" s="9" t="s">
        <v>74</v>
      </c>
      <c r="C289" s="32">
        <v>0</v>
      </c>
      <c r="D289" s="32" t="s">
        <v>43</v>
      </c>
      <c r="E289" s="68">
        <f>IF(Table18[[#This Row],[M5B]]="",Table18[[#This Row],[M5B_h]],SUM(Table18[[#This Row],[M5B_h]],Table18[[#This Row],[M5B]]))</f>
        <v>0</v>
      </c>
      <c r="F289" s="34"/>
      <c r="G289" s="34" t="str">
        <f>IF(Table18[[#This Row],[M1A]]="","",Table18[[#This Row],[M1A]]-Table18[[#This Row],[AWAL]])</f>
        <v/>
      </c>
      <c r="H289" s="34"/>
      <c r="I289" s="32" t="str">
        <f>IF(Table18[[#This Row],[M2A]]="","",SUM(Table18[[#This Row],[M2A]]-Table18[[#This Row],[M2B_h]]))</f>
        <v/>
      </c>
      <c r="K289" s="32" t="str">
        <f>IF(Table18[[#This Row],[M3A]]="","",SUM(Table18[[#This Row],[M3A]]-Table18[[#This Row],[M3B_h]]))</f>
        <v/>
      </c>
      <c r="L289" s="9"/>
      <c r="M289" s="32" t="str">
        <f>IF(Table18[[#This Row],[M4A]]="","",SUM(Table18[[#This Row],[M4A]]-Table18[[#This Row],[M4B_h]]))</f>
        <v/>
      </c>
      <c r="O289" s="32" t="str">
        <f>IF(Table18[[#This Row],[M5A]]="","",SUM(Table18[[#This Row],[M5A]]-Table18[[#This Row],[M5B_h]]))</f>
        <v/>
      </c>
      <c r="P289" s="45">
        <f>SUM(Table18[[#This Row],[AWAL]],Table18[[#This Row],[M1B]])</f>
        <v>0</v>
      </c>
      <c r="Q289" s="45">
        <f>SUM(Table18[[#This Row],[M2B]],Table18[[#This Row],[M2B_h]])</f>
        <v>0</v>
      </c>
      <c r="R289" s="45">
        <f>SUM(Table18[[#This Row],[M3B]],Table18[[#This Row],[M3B_h]])</f>
        <v>0</v>
      </c>
      <c r="S289" s="45">
        <f>SUM(Table18[[#This Row],[M4B]],Table18[[#This Row],[M4B_h]])</f>
        <v>0</v>
      </c>
      <c r="T289" s="30"/>
      <c r="U289" s="30"/>
      <c r="V289" s="30"/>
      <c r="W289" s="30"/>
      <c r="X289" s="30"/>
      <c r="Y289" s="30"/>
      <c r="Z289" s="30"/>
    </row>
    <row r="290" spans="1:26">
      <c r="A290" s="30" t="str">
        <f ca="1">IF(Table18[[#This Row],[TT]]&lt;1,"",(COUNT(INDIRECT("a"&amp;ROW(Table2[[#Headers],[//]])&amp;":a"&amp;ROW()-1))+1))</f>
        <v/>
      </c>
      <c r="B290" s="9" t="s">
        <v>2708</v>
      </c>
      <c r="C290" s="32">
        <v>0</v>
      </c>
      <c r="D290" s="32" t="s">
        <v>2709</v>
      </c>
      <c r="E290" s="68">
        <f>IF(Table18[[#This Row],[M5B]]="",Table18[[#This Row],[M5B_h]],SUM(Table18[[#This Row],[M5B_h]],Table18[[#This Row],[M5B]]))</f>
        <v>0</v>
      </c>
      <c r="F290" s="35"/>
      <c r="G290" s="35" t="str">
        <f>IF(Table18[[#This Row],[M1A]]="","",Table18[[#This Row],[M1A]]-Table18[[#This Row],[AWAL]])</f>
        <v/>
      </c>
      <c r="H290" s="35"/>
      <c r="I290" s="32" t="str">
        <f>IF(Table18[[#This Row],[M2A]]="","",SUM(Table18[[#This Row],[M2A]]-Table18[[#This Row],[M2B_h]]))</f>
        <v/>
      </c>
      <c r="K290" s="33" t="str">
        <f>IF(Table18[[#This Row],[M3A]]="","",SUM(Table18[[#This Row],[M3A]]-Table18[[#This Row],[M3B_h]]))</f>
        <v/>
      </c>
      <c r="L290" s="32"/>
      <c r="M290" s="33" t="str">
        <f>IF(Table18[[#This Row],[M4A]]="","",SUM(Table18[[#This Row],[M4A]]-Table18[[#This Row],[M4B_h]]))</f>
        <v/>
      </c>
      <c r="N290" s="33"/>
      <c r="O290" s="33" t="str">
        <f>IF(Table18[[#This Row],[M5A]]="","",SUM(Table18[[#This Row],[M5A]]-Table18[[#This Row],[M5B_h]]))</f>
        <v/>
      </c>
      <c r="P290" s="45">
        <f>SUM(Table18[[#This Row],[AWAL]],Table18[[#This Row],[M1B]])</f>
        <v>0</v>
      </c>
      <c r="Q290" s="45">
        <f>SUM(Table18[[#This Row],[M2B]],Table18[[#This Row],[M2B_h]])</f>
        <v>0</v>
      </c>
      <c r="R290" s="45">
        <f>SUM(Table18[[#This Row],[M3B]],Table18[[#This Row],[M3B_h]])</f>
        <v>0</v>
      </c>
      <c r="S290" s="45">
        <f>SUM(Table18[[#This Row],[M4B]],Table18[[#This Row],[M4B_h]])</f>
        <v>0</v>
      </c>
      <c r="T290" s="30"/>
      <c r="U290" s="30"/>
      <c r="V290" s="30"/>
      <c r="W290" s="30"/>
      <c r="X290" s="30"/>
      <c r="Y290" s="30"/>
      <c r="Z290" s="30"/>
    </row>
    <row r="291" spans="1:26">
      <c r="A291" s="9" t="str">
        <f ca="1">IF(Table18[[#This Row],[TT]]&lt;1,"",(COUNT(INDIRECT("a"&amp;ROW(Table2[[#Headers],[//]])&amp;":a"&amp;ROW()-1))+1))</f>
        <v/>
      </c>
      <c r="B291" s="9" t="s">
        <v>2487</v>
      </c>
      <c r="C291" s="32">
        <v>0</v>
      </c>
      <c r="D291" s="32" t="s">
        <v>2488</v>
      </c>
      <c r="E291" s="68">
        <f>IF(Table18[[#This Row],[M5B]]="",Table18[[#This Row],[M5B_h]],SUM(Table18[[#This Row],[M5B_h]],Table18[[#This Row],[M5B]]))</f>
        <v>0</v>
      </c>
      <c r="F291" s="34"/>
      <c r="G291" s="34" t="str">
        <f>IF(Table18[[#This Row],[M1A]]="","",Table18[[#This Row],[M1A]]-Table18[[#This Row],[AWAL]])</f>
        <v/>
      </c>
      <c r="H291" s="34"/>
      <c r="I291" s="32" t="str">
        <f>IF(Table18[[#This Row],[M2A]]="","",SUM(Table18[[#This Row],[M2A]]-Table18[[#This Row],[M2B_h]]))</f>
        <v/>
      </c>
      <c r="K291" s="32" t="str">
        <f>IF(Table18[[#This Row],[M3A]]="","",SUM(Table18[[#This Row],[M3A]]-Table18[[#This Row],[M3B_h]]))</f>
        <v/>
      </c>
      <c r="L291" s="9"/>
      <c r="M291" s="32" t="str">
        <f>IF(Table18[[#This Row],[M4A]]="","",SUM(Table18[[#This Row],[M4A]]-Table18[[#This Row],[M4B_h]]))</f>
        <v/>
      </c>
      <c r="O291" s="32" t="str">
        <f>IF(Table18[[#This Row],[M5A]]="","",SUM(Table18[[#This Row],[M5A]]-Table18[[#This Row],[M5B_h]]))</f>
        <v/>
      </c>
      <c r="P291" s="45">
        <f>SUM(Table18[[#This Row],[AWAL]],Table18[[#This Row],[M1B]])</f>
        <v>0</v>
      </c>
      <c r="Q291" s="45">
        <f>SUM(Table18[[#This Row],[M2B]],Table18[[#This Row],[M2B_h]])</f>
        <v>0</v>
      </c>
      <c r="R291" s="45">
        <f>SUM(Table18[[#This Row],[M3B]],Table18[[#This Row],[M3B_h]])</f>
        <v>0</v>
      </c>
      <c r="S291" s="45">
        <f>SUM(Table18[[#This Row],[M4B]],Table18[[#This Row],[M4B_h]])</f>
        <v>0</v>
      </c>
      <c r="T291" s="30"/>
      <c r="U291" s="30"/>
      <c r="V291" s="30"/>
      <c r="W291" s="30"/>
      <c r="X291" s="30"/>
      <c r="Y291" s="30"/>
      <c r="Z291" s="30"/>
    </row>
    <row r="292" spans="1:26">
      <c r="A292" s="30" t="str">
        <f ca="1">IF(Table18[[#This Row],[TT]]&lt;1,"",(COUNT(INDIRECT("a"&amp;ROW(Table2[[#Headers],[//]])&amp;":a"&amp;ROW()-1))+1))</f>
        <v/>
      </c>
      <c r="B292" s="9" t="s">
        <v>2710</v>
      </c>
      <c r="C292" s="32">
        <v>0</v>
      </c>
      <c r="D292" s="32" t="s">
        <v>2470</v>
      </c>
      <c r="E292" s="68">
        <f>IF(Table18[[#This Row],[M5B]]="",Table18[[#This Row],[M5B_h]],SUM(Table18[[#This Row],[M5B_h]],Table18[[#This Row],[M5B]]))</f>
        <v>0</v>
      </c>
      <c r="F292" s="35"/>
      <c r="G292" s="35" t="str">
        <f>IF(Table18[[#This Row],[M1A]]="","",Table18[[#This Row],[M1A]]-Table18[[#This Row],[AWAL]])</f>
        <v/>
      </c>
      <c r="H292" s="35"/>
      <c r="I292" s="32" t="str">
        <f>IF(Table18[[#This Row],[M2A]]="","",SUM(Table18[[#This Row],[M2A]]-Table18[[#This Row],[M2B_h]]))</f>
        <v/>
      </c>
      <c r="K292" s="33" t="str">
        <f>IF(Table18[[#This Row],[M3A]]="","",SUM(Table18[[#This Row],[M3A]]-Table18[[#This Row],[M3B_h]]))</f>
        <v/>
      </c>
      <c r="L292" s="32"/>
      <c r="M292" s="33" t="str">
        <f>IF(Table18[[#This Row],[M4A]]="","",SUM(Table18[[#This Row],[M4A]]-Table18[[#This Row],[M4B_h]]))</f>
        <v/>
      </c>
      <c r="N292" s="33"/>
      <c r="O292" s="33" t="str">
        <f>IF(Table18[[#This Row],[M5A]]="","",SUM(Table18[[#This Row],[M5A]]-Table18[[#This Row],[M5B_h]]))</f>
        <v/>
      </c>
      <c r="P292" s="45">
        <f>SUM(Table18[[#This Row],[AWAL]],Table18[[#This Row],[M1B]])</f>
        <v>0</v>
      </c>
      <c r="Q292" s="45">
        <f>SUM(Table18[[#This Row],[M2B]],Table18[[#This Row],[M2B_h]])</f>
        <v>0</v>
      </c>
      <c r="R292" s="45">
        <f>SUM(Table18[[#This Row],[M3B]],Table18[[#This Row],[M3B_h]])</f>
        <v>0</v>
      </c>
      <c r="S292" s="45">
        <f>SUM(Table18[[#This Row],[M4B]],Table18[[#This Row],[M4B_h]])</f>
        <v>0</v>
      </c>
      <c r="T292" s="30"/>
      <c r="U292" s="30"/>
      <c r="V292" s="30"/>
      <c r="W292" s="30"/>
      <c r="X292" s="30"/>
      <c r="Y292" s="30"/>
      <c r="Z292" s="30"/>
    </row>
    <row r="293" spans="1:26">
      <c r="A293" s="9" t="str">
        <f ca="1">IF(Table18[[#This Row],[TT]]&lt;1,"",(COUNT(INDIRECT("a"&amp;ROW(Table2[[#Headers],[//]])&amp;":a"&amp;ROW()-1))+1))</f>
        <v/>
      </c>
      <c r="B293" s="9" t="s">
        <v>2971</v>
      </c>
      <c r="C293" s="32">
        <v>0</v>
      </c>
      <c r="D293" s="32">
        <v>24</v>
      </c>
      <c r="E293" s="68">
        <f>IF(Table18[[#This Row],[M5B]]="",Table18[[#This Row],[M5B_h]],SUM(Table18[[#This Row],[M5B_h]],Table18[[#This Row],[M5B]]))</f>
        <v>0</v>
      </c>
      <c r="F293" s="34"/>
      <c r="G293" s="34" t="str">
        <f>IF(Table18[[#This Row],[M1A]]="","",Table18[[#This Row],[M1A]]-Table18[[#This Row],[AWAL]])</f>
        <v/>
      </c>
      <c r="H293" s="34"/>
      <c r="I293" s="32" t="str">
        <f>IF(Table18[[#This Row],[M2A]]="","",SUM(Table18[[#This Row],[M2A]]-Table18[[#This Row],[M2B_h]]))</f>
        <v/>
      </c>
      <c r="K293" s="32" t="str">
        <f>IF(Table18[[#This Row],[M3A]]="","",SUM(Table18[[#This Row],[M3A]]-Table18[[#This Row],[M3B_h]]))</f>
        <v/>
      </c>
      <c r="L293" s="9"/>
      <c r="M293" s="32" t="str">
        <f>IF(Table18[[#This Row],[M4A]]="","",SUM(Table18[[#This Row],[M4A]]-Table18[[#This Row],[M4B_h]]))</f>
        <v/>
      </c>
      <c r="O293" s="32" t="str">
        <f>IF(Table18[[#This Row],[M5A]]="","",SUM(Table18[[#This Row],[M5A]]-Table18[[#This Row],[M5B_h]]))</f>
        <v/>
      </c>
      <c r="P293" s="45">
        <f>SUM(Table18[[#This Row],[AWAL]],Table18[[#This Row],[M1B]])</f>
        <v>0</v>
      </c>
      <c r="Q293" s="45">
        <f>SUM(Table18[[#This Row],[M2B]],Table18[[#This Row],[M2B_h]])</f>
        <v>0</v>
      </c>
      <c r="R293" s="45">
        <f>SUM(Table18[[#This Row],[M3B]],Table18[[#This Row],[M3B_h]])</f>
        <v>0</v>
      </c>
      <c r="S293" s="45">
        <f>SUM(Table18[[#This Row],[M4B]],Table18[[#This Row],[M4B_h]])</f>
        <v>0</v>
      </c>
      <c r="T293" s="30"/>
      <c r="U293" s="30"/>
      <c r="V293" s="30"/>
      <c r="W293" s="30"/>
      <c r="X293" s="30"/>
      <c r="Y293" s="30"/>
      <c r="Z293" s="30"/>
    </row>
    <row r="294" spans="1:26">
      <c r="A294" s="30" t="str">
        <f ca="1">IF(Table18[[#This Row],[TT]]&lt;1,"",(COUNT(INDIRECT("a"&amp;ROW(Table2[[#Headers],[//]])&amp;":a"&amp;ROW()-1))+1))</f>
        <v/>
      </c>
      <c r="B294" s="9" t="s">
        <v>2972</v>
      </c>
      <c r="C294" s="32">
        <v>0</v>
      </c>
      <c r="D294" s="32">
        <v>24</v>
      </c>
      <c r="E294" s="68">
        <f>IF(Table18[[#This Row],[M5B]]="",Table18[[#This Row],[M5B_h]],SUM(Table18[[#This Row],[M5B_h]],Table18[[#This Row],[M5B]]))</f>
        <v>0</v>
      </c>
      <c r="F294" s="35"/>
      <c r="G294" s="35" t="str">
        <f>IF(Table18[[#This Row],[M1A]]="","",Table18[[#This Row],[M1A]]-Table18[[#This Row],[AWAL]])</f>
        <v/>
      </c>
      <c r="H294" s="35"/>
      <c r="I294" s="33" t="str">
        <f>IF(Table18[[#This Row],[M2A]]="","",SUM(Table18[[#This Row],[M2A]]-Table18[[#This Row],[M2B_h]]))</f>
        <v/>
      </c>
      <c r="K294" s="33" t="str">
        <f>IF(Table18[[#This Row],[M3A]]="","",SUM(Table18[[#This Row],[M3A]]-Table18[[#This Row],[M3B_h]]))</f>
        <v/>
      </c>
      <c r="L294" s="32"/>
      <c r="M294" s="33" t="str">
        <f>IF(Table18[[#This Row],[M4A]]="","",SUM(Table18[[#This Row],[M4A]]-Table18[[#This Row],[M4B_h]]))</f>
        <v/>
      </c>
      <c r="N294" s="33"/>
      <c r="O294" s="33" t="str">
        <f>IF(Table18[[#This Row],[M5A]]="","",SUM(Table18[[#This Row],[M5A]]-Table18[[#This Row],[M5B_h]]))</f>
        <v/>
      </c>
      <c r="P294" s="45">
        <f>SUM(Table18[[#This Row],[AWAL]],Table18[[#This Row],[M1B]])</f>
        <v>0</v>
      </c>
      <c r="Q294" s="45">
        <f>SUM(Table18[[#This Row],[M2B]],Table18[[#This Row],[M2B_h]])</f>
        <v>0</v>
      </c>
      <c r="R294" s="45">
        <f>SUM(Table18[[#This Row],[M3B]],Table18[[#This Row],[M3B_h]])</f>
        <v>0</v>
      </c>
      <c r="S294" s="45">
        <f>SUM(Table18[[#This Row],[M4B]],Table18[[#This Row],[M4B_h]])</f>
        <v>0</v>
      </c>
      <c r="T294" s="30"/>
      <c r="U294" s="30"/>
      <c r="V294" s="30"/>
      <c r="W294" s="30"/>
      <c r="X294" s="30"/>
      <c r="Y294" s="30"/>
      <c r="Z294" s="30"/>
    </row>
    <row r="295" spans="1:26">
      <c r="A295" s="30" t="str">
        <f ca="1">IF(Table18[[#This Row],[TT]]&lt;1,"",(COUNT(INDIRECT("a"&amp;ROW(Table2[[#Headers],[//]])&amp;":a"&amp;ROW()-1))+1))</f>
        <v/>
      </c>
      <c r="B295" s="9" t="s">
        <v>2537</v>
      </c>
      <c r="C295" s="32">
        <v>0</v>
      </c>
      <c r="D295" s="32" t="s">
        <v>2452</v>
      </c>
      <c r="E295" s="68">
        <f>IF(Table18[[#This Row],[M5B]]="",Table18[[#This Row],[M5B_h]],SUM(Table18[[#This Row],[M5B_h]],Table18[[#This Row],[M5B]]))</f>
        <v>0</v>
      </c>
      <c r="F295" s="35"/>
      <c r="G295" s="35" t="str">
        <f>IF(Table18[[#This Row],[M1A]]="","",Table18[[#This Row],[M1A]]-Table18[[#This Row],[AWAL]])</f>
        <v/>
      </c>
      <c r="H295" s="35"/>
      <c r="I295" s="32" t="str">
        <f>IF(Table18[[#This Row],[M2A]]="","",SUM(Table18[[#This Row],[M2A]]-Table18[[#This Row],[M2B_h]]))</f>
        <v/>
      </c>
      <c r="K295" s="33" t="str">
        <f>IF(Table18[[#This Row],[M3A]]="","",SUM(Table18[[#This Row],[M3A]]-Table18[[#This Row],[M3B_h]]))</f>
        <v/>
      </c>
      <c r="L295" s="32"/>
      <c r="M295" s="33" t="str">
        <f>IF(Table18[[#This Row],[M4A]]="","",SUM(Table18[[#This Row],[M4A]]-Table18[[#This Row],[M4B_h]]))</f>
        <v/>
      </c>
      <c r="N295" s="33"/>
      <c r="O295" s="33" t="str">
        <f>IF(Table18[[#This Row],[M5A]]="","",SUM(Table18[[#This Row],[M5A]]-Table18[[#This Row],[M5B_h]]))</f>
        <v/>
      </c>
      <c r="P295" s="45">
        <f>SUM(Table18[[#This Row],[AWAL]],Table18[[#This Row],[M1B]])</f>
        <v>0</v>
      </c>
      <c r="Q295" s="45">
        <f>SUM(Table18[[#This Row],[M2B]],Table18[[#This Row],[M2B_h]])</f>
        <v>0</v>
      </c>
      <c r="R295" s="45">
        <f>SUM(Table18[[#This Row],[M3B]],Table18[[#This Row],[M3B_h]])</f>
        <v>0</v>
      </c>
      <c r="S295" s="45">
        <f>SUM(Table18[[#This Row],[M4B]],Table18[[#This Row],[M4B_h]])</f>
        <v>0</v>
      </c>
      <c r="T295" s="30"/>
      <c r="U295" s="30"/>
      <c r="V295" s="30"/>
      <c r="W295" s="30"/>
      <c r="X295" s="30"/>
      <c r="Y295" s="30"/>
      <c r="Z295" s="30"/>
    </row>
    <row r="296" spans="1:26">
      <c r="A296" s="30" t="str">
        <f ca="1">IF(Table18[[#This Row],[TT]]&lt;1,"",(COUNT(INDIRECT("a"&amp;ROW(Table2[[#Headers],[//]])&amp;":a"&amp;ROW()-1))+1))</f>
        <v/>
      </c>
      <c r="B296" s="9" t="s">
        <v>2538</v>
      </c>
      <c r="C296" s="32">
        <v>0</v>
      </c>
      <c r="D296" s="32" t="s">
        <v>2562</v>
      </c>
      <c r="E296" s="68">
        <f>IF(Table18[[#This Row],[M5B]]="",Table18[[#This Row],[M5B_h]],SUM(Table18[[#This Row],[M5B_h]],Table18[[#This Row],[M5B]]))</f>
        <v>0</v>
      </c>
      <c r="F296" s="35"/>
      <c r="G296" s="35" t="str">
        <f>IF(Table18[[#This Row],[M1A]]="","",Table18[[#This Row],[M1A]]-Table18[[#This Row],[AWAL]])</f>
        <v/>
      </c>
      <c r="H296" s="35"/>
      <c r="I296" s="32" t="str">
        <f>IF(Table18[[#This Row],[M2A]]="","",SUM(Table18[[#This Row],[M2A]]-Table18[[#This Row],[M2B_h]]))</f>
        <v/>
      </c>
      <c r="K296" s="33" t="str">
        <f>IF(Table18[[#This Row],[M3A]]="","",SUM(Table18[[#This Row],[M3A]]-Table18[[#This Row],[M3B_h]]))</f>
        <v/>
      </c>
      <c r="L296" s="32"/>
      <c r="M296" s="33" t="str">
        <f>IF(Table18[[#This Row],[M4A]]="","",SUM(Table18[[#This Row],[M4A]]-Table18[[#This Row],[M4B_h]]))</f>
        <v/>
      </c>
      <c r="N296" s="33"/>
      <c r="O296" s="33" t="str">
        <f>IF(Table18[[#This Row],[M5A]]="","",SUM(Table18[[#This Row],[M5A]]-Table18[[#This Row],[M5B_h]]))</f>
        <v/>
      </c>
      <c r="P296" s="45">
        <f>SUM(Table18[[#This Row],[AWAL]],Table18[[#This Row],[M1B]])</f>
        <v>0</v>
      </c>
      <c r="Q296" s="45">
        <f>SUM(Table18[[#This Row],[M2B]],Table18[[#This Row],[M2B_h]])</f>
        <v>0</v>
      </c>
      <c r="R296" s="45">
        <f>SUM(Table18[[#This Row],[M3B]],Table18[[#This Row],[M3B_h]])</f>
        <v>0</v>
      </c>
      <c r="S296" s="45">
        <f>SUM(Table18[[#This Row],[M4B]],Table18[[#This Row],[M4B_h]])</f>
        <v>0</v>
      </c>
      <c r="T296" s="30"/>
      <c r="U296" s="30"/>
      <c r="V296" s="30"/>
      <c r="W296" s="30"/>
      <c r="X296" s="30"/>
      <c r="Y296" s="30"/>
      <c r="Z296" s="30"/>
    </row>
    <row r="297" spans="1:26">
      <c r="A297" s="9" t="str">
        <f ca="1">IF(Table18[[#This Row],[TT]]&lt;1,"",(COUNT(INDIRECT("a"&amp;ROW(Table2[[#Headers],[//]])&amp;":a"&amp;ROW()-1))+1))</f>
        <v/>
      </c>
      <c r="B297" s="9" t="s">
        <v>76</v>
      </c>
      <c r="C297" s="32">
        <v>0</v>
      </c>
      <c r="D297" s="32" t="s">
        <v>77</v>
      </c>
      <c r="E297" s="68">
        <f>IF(Table18[[#This Row],[M5B]]="",Table18[[#This Row],[M5B_h]],SUM(Table18[[#This Row],[M5B_h]],Table18[[#This Row],[M5B]]))</f>
        <v>0</v>
      </c>
      <c r="F297" s="34"/>
      <c r="G297" s="34" t="str">
        <f>IF(Table18[[#This Row],[M1A]]="","",Table18[[#This Row],[M1A]]-Table18[[#This Row],[AWAL]])</f>
        <v/>
      </c>
      <c r="H297" s="34"/>
      <c r="I297" s="32" t="str">
        <f>IF(Table18[[#This Row],[M2A]]="","",SUM(Table18[[#This Row],[M2A]]-Table18[[#This Row],[M2B_h]]))</f>
        <v/>
      </c>
      <c r="K297" s="32" t="str">
        <f>IF(Table18[[#This Row],[M3A]]="","",SUM(Table18[[#This Row],[M3A]]-Table18[[#This Row],[M3B_h]]))</f>
        <v/>
      </c>
      <c r="L297" s="9"/>
      <c r="M297" s="32" t="str">
        <f>IF(Table18[[#This Row],[M4A]]="","",SUM(Table18[[#This Row],[M4A]]-Table18[[#This Row],[M4B_h]]))</f>
        <v/>
      </c>
      <c r="O297" s="32" t="str">
        <f>IF(Table18[[#This Row],[M5A]]="","",SUM(Table18[[#This Row],[M5A]]-Table18[[#This Row],[M5B_h]]))</f>
        <v/>
      </c>
      <c r="P297" s="45">
        <f>SUM(Table18[[#This Row],[AWAL]],Table18[[#This Row],[M1B]])</f>
        <v>0</v>
      </c>
      <c r="Q297" s="45">
        <f>SUM(Table18[[#This Row],[M2B]],Table18[[#This Row],[M2B_h]])</f>
        <v>0</v>
      </c>
      <c r="R297" s="45">
        <f>SUM(Table18[[#This Row],[M3B]],Table18[[#This Row],[M3B_h]])</f>
        <v>0</v>
      </c>
      <c r="S297" s="45">
        <f>SUM(Table18[[#This Row],[M4B]],Table18[[#This Row],[M4B_h]])</f>
        <v>0</v>
      </c>
      <c r="T297" s="30"/>
      <c r="U297" s="30"/>
      <c r="V297" s="30"/>
      <c r="W297" s="30"/>
      <c r="X297" s="30"/>
      <c r="Y297" s="30"/>
      <c r="Z297" s="30"/>
    </row>
    <row r="298" spans="1:26">
      <c r="A298" s="30" t="str">
        <f ca="1">IF(Table18[[#This Row],[TT]]&lt;1,"",(COUNT(INDIRECT("a"&amp;ROW(Table2[[#Headers],[//]])&amp;":a"&amp;ROW()-1))+1))</f>
        <v/>
      </c>
      <c r="B298" s="9" t="s">
        <v>2489</v>
      </c>
      <c r="C298" s="32">
        <v>0</v>
      </c>
      <c r="D298" s="32" t="s">
        <v>2457</v>
      </c>
      <c r="E298" s="68">
        <f>IF(Table18[[#This Row],[M5B]]="",Table18[[#This Row],[M5B_h]],SUM(Table18[[#This Row],[M5B_h]],Table18[[#This Row],[M5B]]))</f>
        <v>0</v>
      </c>
      <c r="F298" s="34"/>
      <c r="G298" s="35" t="str">
        <f>IF(Table18[[#This Row],[M1A]]="","",Table18[[#This Row],[M1A]]-Table18[[#This Row],[AWAL]])</f>
        <v/>
      </c>
      <c r="H298" s="34"/>
      <c r="I298" s="32" t="str">
        <f>IF(Table18[[#This Row],[M2A]]="","",SUM(Table18[[#This Row],[M2A]]-Table18[[#This Row],[M2B_h]]))</f>
        <v/>
      </c>
      <c r="K298" s="33" t="str">
        <f>IF(Table18[[#This Row],[M3A]]="","",SUM(Table18[[#This Row],[M3A]]-Table18[[#This Row],[M3B_h]]))</f>
        <v/>
      </c>
      <c r="L298" s="9"/>
      <c r="M298" s="33" t="str">
        <f>IF(Table18[[#This Row],[M4A]]="","",SUM(Table18[[#This Row],[M4A]]-Table18[[#This Row],[M4B_h]]))</f>
        <v/>
      </c>
      <c r="N298" s="33"/>
      <c r="O298" s="33" t="str">
        <f>IF(Table18[[#This Row],[M5A]]="","",SUM(Table18[[#This Row],[M5A]]-Table18[[#This Row],[M5B_h]]))</f>
        <v/>
      </c>
      <c r="P298" s="45">
        <f>SUM(Table18[[#This Row],[AWAL]],Table18[[#This Row],[M1B]])</f>
        <v>0</v>
      </c>
      <c r="Q298" s="45">
        <f>SUM(Table18[[#This Row],[M2B]],Table18[[#This Row],[M2B_h]])</f>
        <v>0</v>
      </c>
      <c r="R298" s="45">
        <f>SUM(Table18[[#This Row],[M3B]],Table18[[#This Row],[M3B_h]])</f>
        <v>0</v>
      </c>
      <c r="S298" s="45">
        <f>SUM(Table18[[#This Row],[M4B]],Table18[[#This Row],[M4B_h]])</f>
        <v>0</v>
      </c>
      <c r="T298" s="30"/>
      <c r="U298" s="30"/>
      <c r="V298" s="30"/>
      <c r="W298" s="30"/>
      <c r="X298" s="30"/>
      <c r="Y298" s="30"/>
      <c r="Z298" s="30"/>
    </row>
    <row r="299" spans="1:26">
      <c r="A299" s="30" t="str">
        <f ca="1">IF(Table18[[#This Row],[TT]]&lt;1,"",(COUNT(INDIRECT("a"&amp;ROW(Table2[[#Headers],[//]])&amp;":a"&amp;ROW()-1))+1))</f>
        <v/>
      </c>
      <c r="B299" s="9" t="s">
        <v>2711</v>
      </c>
      <c r="C299" s="32">
        <v>0</v>
      </c>
      <c r="D299" s="32" t="s">
        <v>2457</v>
      </c>
      <c r="E299" s="68">
        <f>IF(Table18[[#This Row],[M5B]]="",Table18[[#This Row],[M5B_h]],SUM(Table18[[#This Row],[M5B_h]],Table18[[#This Row],[M5B]]))</f>
        <v>0</v>
      </c>
      <c r="F299" s="35"/>
      <c r="G299" s="35" t="str">
        <f>IF(Table18[[#This Row],[M1A]]="","",Table18[[#This Row],[M1A]]-Table18[[#This Row],[AWAL]])</f>
        <v/>
      </c>
      <c r="H299" s="35"/>
      <c r="I299" s="32" t="str">
        <f>IF(Table18[[#This Row],[M2A]]="","",SUM(Table18[[#This Row],[M2A]]-Table18[[#This Row],[M2B_h]]))</f>
        <v/>
      </c>
      <c r="K299" s="33" t="str">
        <f>IF(Table18[[#This Row],[M3A]]="","",SUM(Table18[[#This Row],[M3A]]-Table18[[#This Row],[M3B_h]]))</f>
        <v/>
      </c>
      <c r="L299" s="32"/>
      <c r="M299" s="33" t="str">
        <f>IF(Table18[[#This Row],[M4A]]="","",SUM(Table18[[#This Row],[M4A]]-Table18[[#This Row],[M4B_h]]))</f>
        <v/>
      </c>
      <c r="N299" s="33"/>
      <c r="O299" s="33" t="str">
        <f>IF(Table18[[#This Row],[M5A]]="","",SUM(Table18[[#This Row],[M5A]]-Table18[[#This Row],[M5B_h]]))</f>
        <v/>
      </c>
      <c r="P299" s="45">
        <f>SUM(Table18[[#This Row],[AWAL]],Table18[[#This Row],[M1B]])</f>
        <v>0</v>
      </c>
      <c r="Q299" s="45">
        <f>SUM(Table18[[#This Row],[M2B]],Table18[[#This Row],[M2B_h]])</f>
        <v>0</v>
      </c>
      <c r="R299" s="45">
        <f>SUM(Table18[[#This Row],[M3B]],Table18[[#This Row],[M3B_h]])</f>
        <v>0</v>
      </c>
      <c r="S299" s="45">
        <f>SUM(Table18[[#This Row],[M4B]],Table18[[#This Row],[M4B_h]])</f>
        <v>0</v>
      </c>
      <c r="T299" s="30"/>
      <c r="U299" s="30"/>
      <c r="V299" s="30"/>
      <c r="W299" s="30"/>
      <c r="X299" s="30"/>
      <c r="Y299" s="30"/>
      <c r="Z299" s="30"/>
    </row>
    <row r="300" spans="1:26">
      <c r="A300" s="30" t="str">
        <f ca="1">IF(Table18[[#This Row],[TT]]&lt;1,"",(COUNT(INDIRECT("a"&amp;ROW(Table2[[#Headers],[//]])&amp;":a"&amp;ROW()-1))+1))</f>
        <v/>
      </c>
      <c r="B300" s="9" t="s">
        <v>2539</v>
      </c>
      <c r="C300" s="32">
        <v>0</v>
      </c>
      <c r="D300" s="32">
        <v>144</v>
      </c>
      <c r="E300" s="68">
        <f>IF(Table18[[#This Row],[M5B]]="",Table18[[#This Row],[M5B_h]],SUM(Table18[[#This Row],[M5B_h]],Table18[[#This Row],[M5B]]))</f>
        <v>0</v>
      </c>
      <c r="F300" s="35"/>
      <c r="G300" s="35" t="str">
        <f>IF(Table18[[#This Row],[M1A]]="","",Table18[[#This Row],[M1A]]-Table18[[#This Row],[AWAL]])</f>
        <v/>
      </c>
      <c r="H300" s="35"/>
      <c r="I300" s="33" t="str">
        <f>IF(Table18[[#This Row],[M2A]]="","",SUM(Table18[[#This Row],[M2A]]-Table18[[#This Row],[M2B_h]]))</f>
        <v/>
      </c>
      <c r="K300" s="33" t="str">
        <f>IF(Table18[[#This Row],[M3A]]="","",SUM(Table18[[#This Row],[M3A]]-Table18[[#This Row],[M3B_h]]))</f>
        <v/>
      </c>
      <c r="L300" s="32"/>
      <c r="M300" s="33" t="str">
        <f>IF(Table18[[#This Row],[M4A]]="","",SUM(Table18[[#This Row],[M4A]]-Table18[[#This Row],[M4B_h]]))</f>
        <v/>
      </c>
      <c r="N300" s="33"/>
      <c r="O300" s="33" t="str">
        <f>IF(Table18[[#This Row],[M5A]]="","",SUM(Table18[[#This Row],[M5A]]-Table18[[#This Row],[M5B_h]]))</f>
        <v/>
      </c>
      <c r="P300" s="45">
        <f>SUM(Table18[[#This Row],[AWAL]],Table18[[#This Row],[M1B]])</f>
        <v>0</v>
      </c>
      <c r="Q300" s="45">
        <f>SUM(Table18[[#This Row],[M2B]],Table18[[#This Row],[M2B_h]])</f>
        <v>0</v>
      </c>
      <c r="R300" s="45">
        <f>SUM(Table18[[#This Row],[M3B]],Table18[[#This Row],[M3B_h]])</f>
        <v>0</v>
      </c>
      <c r="S300" s="45">
        <f>SUM(Table18[[#This Row],[M4B]],Table18[[#This Row],[M4B_h]])</f>
        <v>0</v>
      </c>
      <c r="T300" s="30"/>
      <c r="U300" s="30"/>
      <c r="V300" s="30"/>
      <c r="W300" s="30"/>
      <c r="X300" s="30"/>
      <c r="Y300" s="30"/>
      <c r="Z300" s="30"/>
    </row>
    <row r="301" spans="1:26">
      <c r="A301" s="30" t="str">
        <f ca="1">IF(Table18[[#This Row],[TT]]&lt;1,"",(COUNT(INDIRECT("a"&amp;ROW(Table2[[#Headers],[//]])&amp;":a"&amp;ROW()-1))+1))</f>
        <v/>
      </c>
      <c r="B301" s="9" t="s">
        <v>3139</v>
      </c>
      <c r="C301" s="32">
        <v>0</v>
      </c>
      <c r="D301" s="32" t="s">
        <v>2638</v>
      </c>
      <c r="E301" s="68">
        <f>IF(Table18[[#This Row],[M5B]]="",Table18[[#This Row],[M5B_h]],SUM(Table18[[#This Row],[M5B_h]],Table18[[#This Row],[M5B]]))</f>
        <v>0</v>
      </c>
      <c r="F301" s="35"/>
      <c r="G301" s="35" t="str">
        <f>IF(Table18[[#This Row],[M1A]]="","",Table18[[#This Row],[M1A]]-Table18[[#This Row],[AWAL]])</f>
        <v/>
      </c>
      <c r="H301" s="35"/>
      <c r="I301" s="33" t="str">
        <f>IF(Table18[[#This Row],[M2A]]="","",SUM(Table18[[#This Row],[M2A]]-Table18[[#This Row],[M2B_h]]))</f>
        <v/>
      </c>
      <c r="K301" s="33" t="str">
        <f>IF(Table18[[#This Row],[M3A]]="","",SUM(Table18[[#This Row],[M3A]]-Table18[[#This Row],[M3B_h]]))</f>
        <v/>
      </c>
      <c r="L301" s="32"/>
      <c r="M301" s="33" t="str">
        <f>IF(Table18[[#This Row],[M4A]]="","",SUM(Table18[[#This Row],[M4A]]-Table18[[#This Row],[M4B_h]]))</f>
        <v/>
      </c>
      <c r="N301" s="33"/>
      <c r="O301" s="33" t="str">
        <f>IF(Table18[[#This Row],[M5A]]="","",SUM(Table18[[#This Row],[M5A]]-Table18[[#This Row],[M5B_h]]))</f>
        <v/>
      </c>
      <c r="P301" s="45">
        <f>SUM(Table18[[#This Row],[AWAL]],Table18[[#This Row],[M1B]])</f>
        <v>0</v>
      </c>
      <c r="Q301" s="45">
        <f>SUM(Table18[[#This Row],[M2B]],Table18[[#This Row],[M2B_h]])</f>
        <v>0</v>
      </c>
      <c r="R301" s="45">
        <f>SUM(Table18[[#This Row],[M3B]],Table18[[#This Row],[M3B_h]])</f>
        <v>0</v>
      </c>
      <c r="S301" s="45">
        <f>SUM(Table18[[#This Row],[M4B]],Table18[[#This Row],[M4B_h]])</f>
        <v>0</v>
      </c>
      <c r="T301" s="30"/>
      <c r="U301" s="30"/>
      <c r="V301" s="30"/>
      <c r="W301" s="30"/>
      <c r="X301" s="30"/>
      <c r="Y301" s="30"/>
      <c r="Z301" s="30"/>
    </row>
    <row r="302" spans="1:26">
      <c r="A302" s="30" t="str">
        <f ca="1">IF(Table18[[#This Row],[TT]]&lt;1,"",(COUNT(INDIRECT("a"&amp;ROW(Table2[[#Headers],[//]])&amp;":a"&amp;ROW()-1))+1))</f>
        <v/>
      </c>
      <c r="B302" s="9" t="s">
        <v>3148</v>
      </c>
      <c r="C302" s="32">
        <v>0</v>
      </c>
      <c r="D302" s="32" t="s">
        <v>2457</v>
      </c>
      <c r="E302" s="68">
        <f>IF(Table18[[#This Row],[M5B]]="",Table18[[#This Row],[M5B_h]],SUM(Table18[[#This Row],[M5B_h]],Table18[[#This Row],[M5B]]))</f>
        <v>0</v>
      </c>
      <c r="F302" s="35"/>
      <c r="G302" s="35" t="str">
        <f>IF(Table18[[#This Row],[M1A]]="","",Table18[[#This Row],[M1A]]-Table18[[#This Row],[AWAL]])</f>
        <v/>
      </c>
      <c r="H302" s="35"/>
      <c r="I302" s="32" t="str">
        <f>IF(Table18[[#This Row],[M2A]]="","",SUM(Table18[[#This Row],[M2A]]-Table18[[#This Row],[M2B_h]]))</f>
        <v/>
      </c>
      <c r="K302" s="33" t="str">
        <f>IF(Table18[[#This Row],[M3A]]="","",SUM(Table18[[#This Row],[M3A]]-Table18[[#This Row],[M3B_h]]))</f>
        <v/>
      </c>
      <c r="L302" s="32"/>
      <c r="M302" s="33" t="str">
        <f>IF(Table18[[#This Row],[M4A]]="","",SUM(Table18[[#This Row],[M4A]]-Table18[[#This Row],[M4B_h]]))</f>
        <v/>
      </c>
      <c r="N302" s="33"/>
      <c r="O302" s="33" t="str">
        <f>IF(Table18[[#This Row],[M5A]]="","",SUM(Table18[[#This Row],[M5A]]-Table18[[#This Row],[M5B_h]]))</f>
        <v/>
      </c>
      <c r="P302" s="45">
        <f>SUM(Table18[[#This Row],[AWAL]],Table18[[#This Row],[M1B]])</f>
        <v>0</v>
      </c>
      <c r="Q302" s="45">
        <f>SUM(Table18[[#This Row],[M2B]],Table18[[#This Row],[M2B_h]])</f>
        <v>0</v>
      </c>
      <c r="R302" s="45">
        <f>SUM(Table18[[#This Row],[M3B]],Table18[[#This Row],[M3B_h]])</f>
        <v>0</v>
      </c>
      <c r="S302" s="45">
        <f>SUM(Table18[[#This Row],[M4B]],Table18[[#This Row],[M4B_h]])</f>
        <v>0</v>
      </c>
      <c r="T302" s="30"/>
      <c r="U302" s="30"/>
      <c r="V302" s="30"/>
      <c r="W302" s="30"/>
      <c r="X302" s="30"/>
      <c r="Y302" s="30"/>
      <c r="Z302" s="30"/>
    </row>
    <row r="303" spans="1:26">
      <c r="A303" s="9" t="str">
        <f ca="1">IF(Table18[[#This Row],[TT]]&lt;1,"",(COUNT(INDIRECT("a"&amp;ROW(Table2[[#Headers],[//]])&amp;":a"&amp;ROW()-1))+1))</f>
        <v/>
      </c>
      <c r="B303" s="9" t="s">
        <v>4488</v>
      </c>
      <c r="C303" s="32">
        <v>0</v>
      </c>
      <c r="D303" s="32">
        <v>144</v>
      </c>
      <c r="E303" s="68">
        <f>IF(Table18[[#This Row],[M5B]]="",Table18[[#This Row],[M5B_h]],SUM(Table18[[#This Row],[M5B_h]],Table18[[#This Row],[M5B]]))</f>
        <v>0</v>
      </c>
      <c r="F303" s="34"/>
      <c r="G303" s="34" t="str">
        <f>IF(Table18[[#This Row],[M1A]]="","",Table18[[#This Row],[M1A]]-Table18[[#This Row],[AWAL]])</f>
        <v/>
      </c>
      <c r="H303" s="34"/>
      <c r="I303" s="32" t="str">
        <f>IF(Table18[[#This Row],[M2A]]="","",SUM(Table18[[#This Row],[M2A]]-Table18[[#This Row],[M2B_h]]))</f>
        <v/>
      </c>
      <c r="K303" s="32" t="str">
        <f>IF(Table18[[#This Row],[M3A]]="","",SUM(Table18[[#This Row],[M3A]]-Table18[[#This Row],[M3B_h]]))</f>
        <v/>
      </c>
      <c r="M303" s="32" t="str">
        <f>IF(Table18[[#This Row],[M4A]]="","",SUM(Table18[[#This Row],[M4A]]-Table18[[#This Row],[M4B_h]]))</f>
        <v/>
      </c>
      <c r="O303" s="32" t="str">
        <f>IF(Table18[[#This Row],[M5A]]="","",SUM(Table18[[#This Row],[M5A]]-Table18[[#This Row],[M5B_h]]))</f>
        <v/>
      </c>
      <c r="P303" s="45">
        <f>SUM(Table18[[#This Row],[AWAL]],Table18[[#This Row],[M1B]])</f>
        <v>0</v>
      </c>
      <c r="Q303" s="45">
        <f>SUM(Table18[[#This Row],[M2B]],Table18[[#This Row],[M2B_h]])</f>
        <v>0</v>
      </c>
      <c r="R303" s="45">
        <f>SUM(Table18[[#This Row],[M3B]],Table18[[#This Row],[M3B_h]])</f>
        <v>0</v>
      </c>
      <c r="S303" s="45">
        <f>SUM(Table18[[#This Row],[M4B]],Table18[[#This Row],[M4B_h]])</f>
        <v>0</v>
      </c>
      <c r="T303" s="30"/>
      <c r="U303" s="30"/>
      <c r="V303" s="30"/>
      <c r="W303" s="30"/>
      <c r="X303" s="30"/>
      <c r="Y303" s="30"/>
      <c r="Z303" s="30"/>
    </row>
    <row r="304" spans="1:26">
      <c r="A304" s="30" t="str">
        <f ca="1">IF(Table18[[#This Row],[TT]]&lt;1,"",(COUNT(INDIRECT("a"&amp;ROW(Table2[[#Headers],[//]])&amp;":a"&amp;ROW()-1))+1))</f>
        <v/>
      </c>
      <c r="B304" s="9" t="s">
        <v>2490</v>
      </c>
      <c r="C304" s="32">
        <v>0</v>
      </c>
      <c r="D304" s="32">
        <v>72</v>
      </c>
      <c r="E304" s="68">
        <f>IF(Table18[[#This Row],[M5B]]="",Table18[[#This Row],[M5B_h]],SUM(Table18[[#This Row],[M5B_h]],Table18[[#This Row],[M5B]]))</f>
        <v>0</v>
      </c>
      <c r="F304" s="35"/>
      <c r="G304" s="35" t="str">
        <f>IF(Table18[[#This Row],[M1A]]="","",Table18[[#This Row],[M1A]]-Table18[[#This Row],[AWAL]])</f>
        <v/>
      </c>
      <c r="H304" s="35"/>
      <c r="I304" s="33" t="str">
        <f>IF(Table18[[#This Row],[M2A]]="","",SUM(Table18[[#This Row],[M2A]]-Table18[[#This Row],[M2B_h]]))</f>
        <v/>
      </c>
      <c r="K304" s="33" t="str">
        <f>IF(Table18[[#This Row],[M3A]]="","",SUM(Table18[[#This Row],[M3A]]-Table18[[#This Row],[M3B_h]]))</f>
        <v/>
      </c>
      <c r="L304" s="32"/>
      <c r="M304" s="33" t="str">
        <f>IF(Table18[[#This Row],[M4A]]="","",SUM(Table18[[#This Row],[M4A]]-Table18[[#This Row],[M4B_h]]))</f>
        <v/>
      </c>
      <c r="N304" s="33"/>
      <c r="O304" s="33" t="str">
        <f>IF(Table18[[#This Row],[M5A]]="","",SUM(Table18[[#This Row],[M5A]]-Table18[[#This Row],[M5B_h]]))</f>
        <v/>
      </c>
      <c r="P304" s="45">
        <f>SUM(Table18[[#This Row],[AWAL]],Table18[[#This Row],[M1B]])</f>
        <v>0</v>
      </c>
      <c r="Q304" s="45">
        <f>SUM(Table18[[#This Row],[M2B]],Table18[[#This Row],[M2B_h]])</f>
        <v>0</v>
      </c>
      <c r="R304" s="45">
        <f>SUM(Table18[[#This Row],[M3B]],Table18[[#This Row],[M3B_h]])</f>
        <v>0</v>
      </c>
      <c r="S304" s="45">
        <f>SUM(Table18[[#This Row],[M4B]],Table18[[#This Row],[M4B_h]])</f>
        <v>0</v>
      </c>
      <c r="T304" s="30"/>
      <c r="U304" s="30"/>
      <c r="V304" s="30"/>
      <c r="W304" s="30"/>
      <c r="X304" s="30"/>
      <c r="Y304" s="30"/>
      <c r="Z304" s="30"/>
    </row>
    <row r="305" spans="1:26">
      <c r="A305" s="30" t="str">
        <f ca="1">IF(Table18[[#This Row],[TT]]&lt;1,"",(COUNT(INDIRECT("a"&amp;ROW(Table2[[#Headers],[//]])&amp;":a"&amp;ROW()-1))+1))</f>
        <v/>
      </c>
      <c r="B305" s="9" t="s">
        <v>4359</v>
      </c>
      <c r="C305" s="32">
        <v>0</v>
      </c>
      <c r="D305" s="32" t="s">
        <v>2491</v>
      </c>
      <c r="E305" s="68">
        <f>IF(Table18[[#This Row],[M5B]]="",Table18[[#This Row],[M5B_h]],SUM(Table18[[#This Row],[M5B_h]],Table18[[#This Row],[M5B]]))</f>
        <v>0</v>
      </c>
      <c r="F305" s="35"/>
      <c r="G305" s="35" t="str">
        <f>IF(Table18[[#This Row],[M1A]]="","",Table18[[#This Row],[M1A]]-Table18[[#This Row],[AWAL]])</f>
        <v/>
      </c>
      <c r="H305" s="35"/>
      <c r="I305" s="32" t="str">
        <f>IF(Table18[[#This Row],[M2A]]="","",SUM(Table18[[#This Row],[M2A]]-Table18[[#This Row],[M2B_h]]))</f>
        <v/>
      </c>
      <c r="K305" s="33" t="str">
        <f>IF(Table18[[#This Row],[M3A]]="","",SUM(Table18[[#This Row],[M3A]]-Table18[[#This Row],[M3B_h]]))</f>
        <v/>
      </c>
      <c r="M305" s="33" t="str">
        <f>IF(Table18[[#This Row],[M4A]]="","",SUM(Table18[[#This Row],[M4A]]-Table18[[#This Row],[M4B_h]]))</f>
        <v/>
      </c>
      <c r="N305" s="33"/>
      <c r="O305" s="33" t="str">
        <f>IF(Table18[[#This Row],[M5A]]="","",SUM(Table18[[#This Row],[M5A]]-Table18[[#This Row],[M5B_h]]))</f>
        <v/>
      </c>
      <c r="P305" s="45">
        <f>SUM(Table18[[#This Row],[AWAL]],Table18[[#This Row],[M1B]])</f>
        <v>0</v>
      </c>
      <c r="Q305" s="45">
        <f>SUM(Table18[[#This Row],[M2B]],Table18[[#This Row],[M2B_h]])</f>
        <v>0</v>
      </c>
      <c r="R305" s="45">
        <f>SUM(Table18[[#This Row],[M3B]],Table18[[#This Row],[M3B_h]])</f>
        <v>0</v>
      </c>
      <c r="S305" s="45">
        <f>SUM(Table18[[#This Row],[M4B]],Table18[[#This Row],[M4B_h]])</f>
        <v>0</v>
      </c>
      <c r="T305" s="30"/>
      <c r="U305" s="30"/>
      <c r="V305" s="30"/>
      <c r="W305" s="30"/>
      <c r="X305" s="30"/>
      <c r="Y305" s="30"/>
      <c r="Z305" s="30"/>
    </row>
    <row r="306" spans="1:26">
      <c r="A306" s="30" t="str">
        <f ca="1">IF(Table18[[#This Row],[TT]]&lt;1,"",(COUNT(INDIRECT("a"&amp;ROW(Table2[[#Headers],[//]])&amp;":a"&amp;ROW()-1))+1))</f>
        <v/>
      </c>
      <c r="B306" s="9" t="s">
        <v>3146</v>
      </c>
      <c r="C306" s="32">
        <v>0</v>
      </c>
      <c r="D306" s="32" t="s">
        <v>2613</v>
      </c>
      <c r="E306" s="68">
        <f>IF(Table18[[#This Row],[M5B]]="",Table18[[#This Row],[M5B_h]],SUM(Table18[[#This Row],[M5B_h]],Table18[[#This Row],[M5B]]))</f>
        <v>0</v>
      </c>
      <c r="F306" s="35"/>
      <c r="G306" s="35" t="str">
        <f>IF(Table18[[#This Row],[M1A]]="","",Table18[[#This Row],[M1A]]-Table18[[#This Row],[AWAL]])</f>
        <v/>
      </c>
      <c r="H306" s="35"/>
      <c r="I306" s="32" t="str">
        <f>IF(Table18[[#This Row],[M2A]]="","",SUM(Table18[[#This Row],[M2A]]-Table18[[#This Row],[M2B_h]]))</f>
        <v/>
      </c>
      <c r="K306" s="33" t="str">
        <f>IF(Table18[[#This Row],[M3A]]="","",SUM(Table18[[#This Row],[M3A]]-Table18[[#This Row],[M3B_h]]))</f>
        <v/>
      </c>
      <c r="L306" s="32"/>
      <c r="M306" s="33" t="str">
        <f>IF(Table18[[#This Row],[M4A]]="","",SUM(Table18[[#This Row],[M4A]]-Table18[[#This Row],[M4B_h]]))</f>
        <v/>
      </c>
      <c r="N306" s="33"/>
      <c r="O306" s="33" t="str">
        <f>IF(Table18[[#This Row],[M5A]]="","",SUM(Table18[[#This Row],[M5A]]-Table18[[#This Row],[M5B_h]]))</f>
        <v/>
      </c>
      <c r="P306" s="45">
        <f>SUM(Table18[[#This Row],[AWAL]],Table18[[#This Row],[M1B]])</f>
        <v>0</v>
      </c>
      <c r="Q306" s="45">
        <f>SUM(Table18[[#This Row],[M2B]],Table18[[#This Row],[M2B_h]])</f>
        <v>0</v>
      </c>
      <c r="R306" s="45">
        <f>SUM(Table18[[#This Row],[M3B]],Table18[[#This Row],[M3B_h]])</f>
        <v>0</v>
      </c>
      <c r="S306" s="45">
        <f>SUM(Table18[[#This Row],[M4B]],Table18[[#This Row],[M4B_h]])</f>
        <v>0</v>
      </c>
      <c r="T306" s="30"/>
      <c r="U306" s="30"/>
      <c r="V306" s="30"/>
      <c r="W306" s="30"/>
      <c r="X306" s="30"/>
      <c r="Y306" s="30"/>
      <c r="Z306" s="30"/>
    </row>
    <row r="307" spans="1:26">
      <c r="A307" s="30" t="str">
        <f ca="1">IF(Table18[[#This Row],[TT]]&lt;1,"",(COUNT(INDIRECT("a"&amp;ROW(Table2[[#Headers],[//]])&amp;":a"&amp;ROW()-1))+1))</f>
        <v/>
      </c>
      <c r="B307" s="9" t="s">
        <v>3147</v>
      </c>
      <c r="C307" s="32">
        <v>0</v>
      </c>
      <c r="D307" s="32" t="s">
        <v>2638</v>
      </c>
      <c r="E307" s="68">
        <f>IF(Table18[[#This Row],[M5B]]="",Table18[[#This Row],[M5B_h]],SUM(Table18[[#This Row],[M5B_h]],Table18[[#This Row],[M5B]]))</f>
        <v>0</v>
      </c>
      <c r="F307" s="35"/>
      <c r="G307" s="35" t="str">
        <f>IF(Table18[[#This Row],[M1A]]="","",Table18[[#This Row],[M1A]]-Table18[[#This Row],[AWAL]])</f>
        <v/>
      </c>
      <c r="H307" s="35"/>
      <c r="I307" s="33" t="str">
        <f>IF(Table18[[#This Row],[M2A]]="","",SUM(Table18[[#This Row],[M2A]]-Table18[[#This Row],[M2B_h]]))</f>
        <v/>
      </c>
      <c r="K307" s="33" t="str">
        <f>IF(Table18[[#This Row],[M3A]]="","",SUM(Table18[[#This Row],[M3A]]-Table18[[#This Row],[M3B_h]]))</f>
        <v/>
      </c>
      <c r="L307" s="32"/>
      <c r="M307" s="33" t="str">
        <f>IF(Table18[[#This Row],[M4A]]="","",SUM(Table18[[#This Row],[M4A]]-Table18[[#This Row],[M4B_h]]))</f>
        <v/>
      </c>
      <c r="N307" s="33"/>
      <c r="O307" s="33" t="str">
        <f>IF(Table18[[#This Row],[M5A]]="","",SUM(Table18[[#This Row],[M5A]]-Table18[[#This Row],[M5B_h]]))</f>
        <v/>
      </c>
      <c r="P307" s="45">
        <f>SUM(Table18[[#This Row],[AWAL]],Table18[[#This Row],[M1B]])</f>
        <v>0</v>
      </c>
      <c r="Q307" s="45">
        <f>SUM(Table18[[#This Row],[M2B]],Table18[[#This Row],[M2B_h]])</f>
        <v>0</v>
      </c>
      <c r="R307" s="45">
        <f>SUM(Table18[[#This Row],[M3B]],Table18[[#This Row],[M3B_h]])</f>
        <v>0</v>
      </c>
      <c r="S307" s="45">
        <f>SUM(Table18[[#This Row],[M4B]],Table18[[#This Row],[M4B_h]])</f>
        <v>0</v>
      </c>
      <c r="T307" s="30"/>
      <c r="U307" s="30"/>
      <c r="V307" s="30"/>
      <c r="W307" s="30"/>
      <c r="X307" s="30"/>
      <c r="Y307" s="30"/>
      <c r="Z307" s="30"/>
    </row>
    <row r="308" spans="1:26">
      <c r="A308" s="30" t="str">
        <f ca="1">IF(Table18[[#This Row],[TT]]&lt;1,"",(COUNT(INDIRECT("a"&amp;ROW(Table2[[#Headers],[//]])&amp;":a"&amp;ROW()-1))+1))</f>
        <v/>
      </c>
      <c r="B308" s="9" t="s">
        <v>4489</v>
      </c>
      <c r="C308" s="32">
        <v>0</v>
      </c>
      <c r="D308" s="32">
        <v>72</v>
      </c>
      <c r="E308" s="68">
        <f>IF(Table18[[#This Row],[M5B]]="",Table18[[#This Row],[M5B_h]],SUM(Table18[[#This Row],[M5B_h]],Table18[[#This Row],[M5B]]))</f>
        <v>0</v>
      </c>
      <c r="F308" s="34"/>
      <c r="G308" s="35" t="str">
        <f>IF(Table18[[#This Row],[M1A]]="","",Table18[[#This Row],[M1A]]-Table18[[#This Row],[AWAL]])</f>
        <v/>
      </c>
      <c r="H308" s="34"/>
      <c r="I308" s="32" t="str">
        <f>IF(Table18[[#This Row],[M2A]]="","",SUM(Table18[[#This Row],[M2A]]-Table18[[#This Row],[M2B_h]]))</f>
        <v/>
      </c>
      <c r="K308" s="33" t="str">
        <f>IF(Table18[[#This Row],[M3A]]="","",SUM(Table18[[#This Row],[M3A]]-Table18[[#This Row],[M3B_h]]))</f>
        <v/>
      </c>
      <c r="L308" s="9"/>
      <c r="M308" s="33" t="str">
        <f>IF(Table18[[#This Row],[M4A]]="","",SUM(Table18[[#This Row],[M4A]]-Table18[[#This Row],[M4B_h]]))</f>
        <v/>
      </c>
      <c r="N308" s="33"/>
      <c r="O308" s="33" t="str">
        <f>IF(Table18[[#This Row],[M5A]]="","",SUM(Table18[[#This Row],[M5A]]-Table18[[#This Row],[M5B_h]]))</f>
        <v/>
      </c>
      <c r="P308" s="45">
        <f>SUM(Table18[[#This Row],[AWAL]],Table18[[#This Row],[M1B]])</f>
        <v>0</v>
      </c>
      <c r="Q308" s="45">
        <f>SUM(Table18[[#This Row],[M2B]],Table18[[#This Row],[M2B_h]])</f>
        <v>0</v>
      </c>
      <c r="R308" s="45">
        <f>SUM(Table18[[#This Row],[M3B]],Table18[[#This Row],[M3B_h]])</f>
        <v>0</v>
      </c>
      <c r="S308" s="45">
        <f>SUM(Table18[[#This Row],[M4B]],Table18[[#This Row],[M4B_h]])</f>
        <v>0</v>
      </c>
      <c r="T308" s="30"/>
      <c r="U308" s="30"/>
      <c r="V308" s="30"/>
      <c r="W308" s="30"/>
      <c r="X308" s="30"/>
      <c r="Y308" s="30"/>
      <c r="Z308" s="30"/>
    </row>
    <row r="309" spans="1:26">
      <c r="A309" s="9" t="str">
        <f ca="1">IF(Table18[[#This Row],[TT]]&lt;1,"",(COUNT(INDIRECT("a"&amp;ROW(Table2[[#Headers],[//]])&amp;":a"&amp;ROW()-1))+1))</f>
        <v/>
      </c>
      <c r="B309" s="9" t="s">
        <v>78</v>
      </c>
      <c r="C309" s="32">
        <v>0</v>
      </c>
      <c r="D309" s="32" t="s">
        <v>66</v>
      </c>
      <c r="E309" s="68">
        <f>IF(Table18[[#This Row],[M5B]]="",Table18[[#This Row],[M5B_h]],SUM(Table18[[#This Row],[M5B_h]],Table18[[#This Row],[M5B]]))</f>
        <v>0</v>
      </c>
      <c r="F309" s="34"/>
      <c r="G309" s="34" t="str">
        <f>IF(Table18[[#This Row],[M1A]]="","",Table18[[#This Row],[M1A]]-Table18[[#This Row],[AWAL]])</f>
        <v/>
      </c>
      <c r="H309" s="34"/>
      <c r="I309" s="32" t="str">
        <f>IF(Table18[[#This Row],[M2A]]="","",SUM(Table18[[#This Row],[M2A]]-Table18[[#This Row],[M2B_h]]))</f>
        <v/>
      </c>
      <c r="K309" s="32" t="str">
        <f>IF(Table18[[#This Row],[M3A]]="","",SUM(Table18[[#This Row],[M3A]]-Table18[[#This Row],[M3B_h]]))</f>
        <v/>
      </c>
      <c r="L309" s="9"/>
      <c r="M309" s="32" t="str">
        <f>IF(Table18[[#This Row],[M4A]]="","",SUM(Table18[[#This Row],[M4A]]-Table18[[#This Row],[M4B_h]]))</f>
        <v/>
      </c>
      <c r="O309" s="32" t="str">
        <f>IF(Table18[[#This Row],[M5A]]="","",SUM(Table18[[#This Row],[M5A]]-Table18[[#This Row],[M5B_h]]))</f>
        <v/>
      </c>
      <c r="P309" s="45">
        <f>SUM(Table18[[#This Row],[AWAL]],Table18[[#This Row],[M1B]])</f>
        <v>0</v>
      </c>
      <c r="Q309" s="45">
        <f>SUM(Table18[[#This Row],[M2B]],Table18[[#This Row],[M2B_h]])</f>
        <v>0</v>
      </c>
      <c r="R309" s="45">
        <f>SUM(Table18[[#This Row],[M3B]],Table18[[#This Row],[M3B_h]])</f>
        <v>0</v>
      </c>
      <c r="S309" s="45">
        <f>SUM(Table18[[#This Row],[M4B]],Table18[[#This Row],[M4B_h]])</f>
        <v>0</v>
      </c>
      <c r="T309" s="30"/>
      <c r="U309" s="30"/>
      <c r="V309" s="30"/>
      <c r="W309" s="30"/>
      <c r="X309" s="30"/>
      <c r="Y309" s="30"/>
      <c r="Z309" s="30"/>
    </row>
    <row r="310" spans="1:26">
      <c r="A310" s="30" t="str">
        <f ca="1">IF(Table18[[#This Row],[TT]]&lt;1,"",(COUNT(INDIRECT("a"&amp;ROW(Table2[[#Headers],[//]])&amp;":a"&amp;ROW()-1))+1))</f>
        <v/>
      </c>
      <c r="B310" s="9" t="s">
        <v>4338</v>
      </c>
      <c r="C310" s="32">
        <v>0</v>
      </c>
      <c r="D310" s="32">
        <v>72</v>
      </c>
      <c r="E310" s="68">
        <f>IF(Table18[[#This Row],[M5B]]="",Table18[[#This Row],[M5B_h]],SUM(Table18[[#This Row],[M5B_h]],Table18[[#This Row],[M5B]]))</f>
        <v>0</v>
      </c>
      <c r="F310" s="35"/>
      <c r="G310" s="35" t="str">
        <f>IF(Table18[[#This Row],[M1A]]="","",Table18[[#This Row],[M1A]]-Table18[[#This Row],[AWAL]])</f>
        <v/>
      </c>
      <c r="H310" s="35"/>
      <c r="I310" s="33" t="str">
        <f>IF(Table18[[#This Row],[M2A]]="","",SUM(Table18[[#This Row],[M2A]]-Table18[[#This Row],[M2B_h]]))</f>
        <v/>
      </c>
      <c r="K310" s="33" t="str">
        <f>IF(Table18[[#This Row],[M3A]]="","",SUM(Table18[[#This Row],[M3A]]-Table18[[#This Row],[M3B_h]]))</f>
        <v/>
      </c>
      <c r="L310" s="32"/>
      <c r="M310" s="33" t="str">
        <f>IF(Table18[[#This Row],[M4A]]="","",SUM(Table18[[#This Row],[M4A]]-Table18[[#This Row],[M4B_h]]))</f>
        <v/>
      </c>
      <c r="N310" s="33"/>
      <c r="O310" s="33" t="str">
        <f>IF(Table18[[#This Row],[M5A]]="","",SUM(Table18[[#This Row],[M5A]]-Table18[[#This Row],[M5B_h]]))</f>
        <v/>
      </c>
      <c r="P310" s="45">
        <f>SUM(Table18[[#This Row],[AWAL]],Table18[[#This Row],[M1B]])</f>
        <v>0</v>
      </c>
      <c r="Q310" s="45">
        <f>SUM(Table18[[#This Row],[M2B]],Table18[[#This Row],[M2B_h]])</f>
        <v>0</v>
      </c>
      <c r="R310" s="45">
        <f>SUM(Table18[[#This Row],[M3B]],Table18[[#This Row],[M3B_h]])</f>
        <v>0</v>
      </c>
      <c r="S310" s="45">
        <f>SUM(Table18[[#This Row],[M4B]],Table18[[#This Row],[M4B_h]])</f>
        <v>0</v>
      </c>
      <c r="T310" s="30"/>
      <c r="U310" s="30"/>
      <c r="V310" s="30"/>
      <c r="W310" s="30"/>
      <c r="X310" s="30"/>
      <c r="Y310" s="30"/>
      <c r="Z310" s="30"/>
    </row>
    <row r="311" spans="1:26">
      <c r="A311" s="30" t="str">
        <f ca="1">IF(Table18[[#This Row],[TT]]&lt;1,"",(COUNT(INDIRECT("a"&amp;ROW(Table2[[#Headers],[//]])&amp;":a"&amp;ROW()-1))+1))</f>
        <v/>
      </c>
      <c r="B311" s="9" t="s">
        <v>4339</v>
      </c>
      <c r="C311" s="32">
        <v>0</v>
      </c>
      <c r="D311" s="32">
        <v>288</v>
      </c>
      <c r="E311" s="68">
        <f>IF(Table18[[#This Row],[M5B]]="",Table18[[#This Row],[M5B_h]],SUM(Table18[[#This Row],[M5B_h]],Table18[[#This Row],[M5B]]))</f>
        <v>0</v>
      </c>
      <c r="F311" s="35"/>
      <c r="G311" s="35" t="str">
        <f>IF(Table18[[#This Row],[M1A]]="","",Table18[[#This Row],[M1A]]-Table18[[#This Row],[AWAL]])</f>
        <v/>
      </c>
      <c r="H311" s="35"/>
      <c r="I311" s="33" t="str">
        <f>IF(Table18[[#This Row],[M2A]]="","",SUM(Table18[[#This Row],[M2A]]-Table18[[#This Row],[M2B_h]]))</f>
        <v/>
      </c>
      <c r="K311" s="33" t="str">
        <f>IF(Table18[[#This Row],[M3A]]="","",SUM(Table18[[#This Row],[M3A]]-Table18[[#This Row],[M3B_h]]))</f>
        <v/>
      </c>
      <c r="L311" s="32"/>
      <c r="M311" s="33" t="str">
        <f>IF(Table18[[#This Row],[M4A]]="","",SUM(Table18[[#This Row],[M4A]]-Table18[[#This Row],[M4B_h]]))</f>
        <v/>
      </c>
      <c r="N311" s="33"/>
      <c r="O311" s="33" t="str">
        <f>IF(Table18[[#This Row],[M5A]]="","",SUM(Table18[[#This Row],[M5A]]-Table18[[#This Row],[M5B_h]]))</f>
        <v/>
      </c>
      <c r="P311" s="45">
        <f>SUM(Table18[[#This Row],[AWAL]],Table18[[#This Row],[M1B]])</f>
        <v>0</v>
      </c>
      <c r="Q311" s="45">
        <f>SUM(Table18[[#This Row],[M2B]],Table18[[#This Row],[M2B_h]])</f>
        <v>0</v>
      </c>
      <c r="R311" s="45">
        <f>SUM(Table18[[#This Row],[M3B]],Table18[[#This Row],[M3B_h]])</f>
        <v>0</v>
      </c>
      <c r="S311" s="45">
        <f>SUM(Table18[[#This Row],[M4B]],Table18[[#This Row],[M4B_h]])</f>
        <v>0</v>
      </c>
      <c r="T311" s="30"/>
      <c r="U311" s="30"/>
      <c r="V311" s="30"/>
      <c r="W311" s="30"/>
      <c r="X311" s="30"/>
      <c r="Y311" s="30"/>
      <c r="Z311" s="30"/>
    </row>
    <row r="312" spans="1:26">
      <c r="A312" s="9" t="str">
        <f ca="1">IF(Table18[[#This Row],[TT]]&lt;1,"",(COUNT(INDIRECT("a"&amp;ROW(Table2[[#Headers],[//]])&amp;":a"&amp;ROW()-1))+1))</f>
        <v/>
      </c>
      <c r="B312" s="9" t="s">
        <v>2493</v>
      </c>
      <c r="C312" s="32">
        <v>0</v>
      </c>
      <c r="D312" s="32" t="s">
        <v>2452</v>
      </c>
      <c r="E312" s="68">
        <f>IF(Table18[[#This Row],[M5B]]="",Table18[[#This Row],[M5B_h]],SUM(Table18[[#This Row],[M5B_h]],Table18[[#This Row],[M5B]]))</f>
        <v>0</v>
      </c>
      <c r="F312" s="34"/>
      <c r="G312" s="34" t="str">
        <f>IF(Table18[[#This Row],[M1A]]="","",Table18[[#This Row],[M1A]]-Table18[[#This Row],[AWAL]])</f>
        <v/>
      </c>
      <c r="H312" s="34"/>
      <c r="I312" s="32" t="str">
        <f>IF(Table18[[#This Row],[M2A]]="","",SUM(Table18[[#This Row],[M2A]]-Table18[[#This Row],[M2B_h]]))</f>
        <v/>
      </c>
      <c r="K312" s="32" t="str">
        <f>IF(Table18[[#This Row],[M3A]]="","",SUM(Table18[[#This Row],[M3A]]-Table18[[#This Row],[M3B_h]]))</f>
        <v/>
      </c>
      <c r="L312" s="9"/>
      <c r="M312" s="32" t="str">
        <f>IF(Table18[[#This Row],[M4A]]="","",SUM(Table18[[#This Row],[M4A]]-Table18[[#This Row],[M4B_h]]))</f>
        <v/>
      </c>
      <c r="O312" s="32" t="str">
        <f>IF(Table18[[#This Row],[M5A]]="","",SUM(Table18[[#This Row],[M5A]]-Table18[[#This Row],[M5B_h]]))</f>
        <v/>
      </c>
      <c r="P312" s="45">
        <f>SUM(Table18[[#This Row],[AWAL]],Table18[[#This Row],[M1B]])</f>
        <v>0</v>
      </c>
      <c r="Q312" s="45">
        <f>SUM(Table18[[#This Row],[M2B]],Table18[[#This Row],[M2B_h]])</f>
        <v>0</v>
      </c>
      <c r="R312" s="45">
        <f>SUM(Table18[[#This Row],[M3B]],Table18[[#This Row],[M3B_h]])</f>
        <v>0</v>
      </c>
      <c r="S312" s="45">
        <f>SUM(Table18[[#This Row],[M4B]],Table18[[#This Row],[M4B_h]])</f>
        <v>0</v>
      </c>
      <c r="T312" s="30"/>
      <c r="U312" s="30"/>
      <c r="V312" s="30"/>
      <c r="W312" s="30"/>
      <c r="X312" s="30"/>
      <c r="Y312" s="30"/>
      <c r="Z312" s="30"/>
    </row>
    <row r="313" spans="1:26">
      <c r="A313" s="9" t="str">
        <f ca="1">IF(Table18[[#This Row],[TT]]&lt;1,"",(COUNT(INDIRECT("a"&amp;ROW(Table2[[#Headers],[//]])&amp;":a"&amp;ROW()-1))+1))</f>
        <v/>
      </c>
      <c r="B313" s="9" t="s">
        <v>2494</v>
      </c>
      <c r="C313" s="32">
        <v>0</v>
      </c>
      <c r="D313" s="32" t="s">
        <v>2461</v>
      </c>
      <c r="E313" s="68">
        <f>IF(Table18[[#This Row],[M5B]]="",Table18[[#This Row],[M5B_h]],SUM(Table18[[#This Row],[M5B_h]],Table18[[#This Row],[M5B]]))</f>
        <v>0</v>
      </c>
      <c r="F313" s="34"/>
      <c r="G313" s="34" t="str">
        <f>IF(Table18[[#This Row],[M1A]]="","",Table18[[#This Row],[M1A]]-Table18[[#This Row],[AWAL]])</f>
        <v/>
      </c>
      <c r="H313" s="34"/>
      <c r="I313" s="32" t="str">
        <f>IF(Table18[[#This Row],[M2A]]="","",SUM(Table18[[#This Row],[M2A]]-Table18[[#This Row],[M2B_h]]))</f>
        <v/>
      </c>
      <c r="K313" s="32" t="str">
        <f>IF(Table18[[#This Row],[M3A]]="","",SUM(Table18[[#This Row],[M3A]]-Table18[[#This Row],[M3B_h]]))</f>
        <v/>
      </c>
      <c r="L313" s="9"/>
      <c r="M313" s="32" t="str">
        <f>IF(Table18[[#This Row],[M4A]]="","",SUM(Table18[[#This Row],[M4A]]-Table18[[#This Row],[M4B_h]]))</f>
        <v/>
      </c>
      <c r="O313" s="32" t="str">
        <f>IF(Table18[[#This Row],[M5A]]="","",SUM(Table18[[#This Row],[M5A]]-Table18[[#This Row],[M5B_h]]))</f>
        <v/>
      </c>
      <c r="P313" s="45">
        <f>SUM(Table18[[#This Row],[AWAL]],Table18[[#This Row],[M1B]])</f>
        <v>0</v>
      </c>
      <c r="Q313" s="45">
        <f>SUM(Table18[[#This Row],[M2B]],Table18[[#This Row],[M2B_h]])</f>
        <v>0</v>
      </c>
      <c r="R313" s="45">
        <f>SUM(Table18[[#This Row],[M3B]],Table18[[#This Row],[M3B_h]])</f>
        <v>0</v>
      </c>
      <c r="S313" s="45">
        <f>SUM(Table18[[#This Row],[M4B]],Table18[[#This Row],[M4B_h]])</f>
        <v>0</v>
      </c>
      <c r="T313" s="30"/>
      <c r="U313" s="30"/>
      <c r="V313" s="30"/>
      <c r="W313" s="30"/>
      <c r="X313" s="30"/>
      <c r="Y313" s="30"/>
      <c r="Z313" s="30"/>
    </row>
    <row r="314" spans="1:26">
      <c r="A314" s="9" t="str">
        <f ca="1">IF(Table18[[#This Row],[TT]]&lt;1,"",(COUNT(INDIRECT("a"&amp;ROW(Table2[[#Headers],[//]])&amp;":a"&amp;ROW()-1))+1))</f>
        <v/>
      </c>
      <c r="B314" s="9" t="s">
        <v>2495</v>
      </c>
      <c r="C314" s="32">
        <v>1</v>
      </c>
      <c r="D314" s="32" t="s">
        <v>2480</v>
      </c>
      <c r="E314" s="68">
        <f>IF(Table18[[#This Row],[M5B]]="",Table18[[#This Row],[M5B_h]],SUM(Table18[[#This Row],[M5B_h]],Table18[[#This Row],[M5B]]))</f>
        <v>0</v>
      </c>
      <c r="F314" s="34">
        <v>0</v>
      </c>
      <c r="G314" s="34">
        <f>IF(Table18[[#This Row],[M1A]]="","",Table18[[#This Row],[M1A]]-Table18[[#This Row],[AWAL]])</f>
        <v>-1</v>
      </c>
      <c r="H314" s="34"/>
      <c r="I314" s="32" t="str">
        <f>IF(Table18[[#This Row],[M2A]]="","",SUM(Table18[[#This Row],[M2A]]-Table18[[#This Row],[M2B_h]]))</f>
        <v/>
      </c>
      <c r="K314" s="32" t="str">
        <f>IF(Table18[[#This Row],[M3A]]="","",SUM(Table18[[#This Row],[M3A]]-Table18[[#This Row],[M3B_h]]))</f>
        <v/>
      </c>
      <c r="M314" s="32" t="str">
        <f>IF(Table18[[#This Row],[M4A]]="","",SUM(Table18[[#This Row],[M4A]]-Table18[[#This Row],[M4B_h]]))</f>
        <v/>
      </c>
      <c r="O314" s="32" t="str">
        <f>IF(Table18[[#This Row],[M5A]]="","",SUM(Table18[[#This Row],[M5A]]-Table18[[#This Row],[M5B_h]]))</f>
        <v/>
      </c>
      <c r="P314" s="45">
        <f>SUM(Table18[[#This Row],[AWAL]],Table18[[#This Row],[M1B]])</f>
        <v>0</v>
      </c>
      <c r="Q314" s="45">
        <f>SUM(Table18[[#This Row],[M2B]],Table18[[#This Row],[M2B_h]])</f>
        <v>0</v>
      </c>
      <c r="R314" s="45">
        <f>SUM(Table18[[#This Row],[M3B]],Table18[[#This Row],[M3B_h]])</f>
        <v>0</v>
      </c>
      <c r="S314" s="45">
        <f>SUM(Table18[[#This Row],[M4B]],Table18[[#This Row],[M4B_h]])</f>
        <v>0</v>
      </c>
      <c r="T314" s="30"/>
      <c r="U314" s="30"/>
      <c r="V314" s="30"/>
      <c r="W314" s="30"/>
      <c r="X314" s="30"/>
      <c r="Y314" s="30"/>
      <c r="Z314" s="30"/>
    </row>
    <row r="315" spans="1:26">
      <c r="A315" s="30" t="str">
        <f ca="1">IF(Table18[[#This Row],[TT]]&lt;1,"",(COUNT(INDIRECT("a"&amp;ROW(Table2[[#Headers],[//]])&amp;":a"&amp;ROW()-1))+1))</f>
        <v/>
      </c>
      <c r="B315" s="9" t="s">
        <v>2899</v>
      </c>
      <c r="C315" s="32">
        <v>0</v>
      </c>
      <c r="D315" s="32">
        <v>80</v>
      </c>
      <c r="E315" s="68">
        <f>IF(Table18[[#This Row],[M5B]]="",Table18[[#This Row],[M5B_h]],SUM(Table18[[#This Row],[M5B_h]],Table18[[#This Row],[M5B]]))</f>
        <v>0</v>
      </c>
      <c r="G315" s="35" t="str">
        <f>IF(Table18[[#This Row],[M1A]]="","",Table18[[#This Row],[M1A]]-Table18[[#This Row],[AWAL]])</f>
        <v/>
      </c>
      <c r="H315" s="35"/>
      <c r="I315" s="33" t="str">
        <f>IF(Table18[[#This Row],[M2A]]="","",SUM(Table18[[#This Row],[M2A]]-Table18[[#This Row],[M2B_h]]))</f>
        <v/>
      </c>
      <c r="K315" s="33" t="str">
        <f>IF(Table18[[#This Row],[M3A]]="","",SUM(Table18[[#This Row],[M3A]]-Table18[[#This Row],[M3B_h]]))</f>
        <v/>
      </c>
      <c r="L315" s="32"/>
      <c r="M315" s="33" t="str">
        <f>IF(Table18[[#This Row],[M4A]]="","",SUM(Table18[[#This Row],[M4A]]-Table18[[#This Row],[M4B_h]]))</f>
        <v/>
      </c>
      <c r="N315" s="33"/>
      <c r="O315" s="33" t="str">
        <f>IF(Table18[[#This Row],[M5A]]="","",SUM(Table18[[#This Row],[M5A]]-Table18[[#This Row],[M5B_h]]))</f>
        <v/>
      </c>
      <c r="P315" s="45">
        <f>SUM(Table18[[#This Row],[AWAL]],Table18[[#This Row],[M1B]])</f>
        <v>0</v>
      </c>
      <c r="Q315" s="45">
        <f>SUM(Table18[[#This Row],[M2B]],Table18[[#This Row],[M2B_h]])</f>
        <v>0</v>
      </c>
      <c r="R315" s="45">
        <f>SUM(Table18[[#This Row],[M3B]],Table18[[#This Row],[M3B_h]])</f>
        <v>0</v>
      </c>
      <c r="S315" s="45">
        <f>SUM(Table18[[#This Row],[M4B]],Table18[[#This Row],[M4B_h]])</f>
        <v>0</v>
      </c>
      <c r="T315" s="30"/>
      <c r="U315" s="30"/>
      <c r="V315" s="30"/>
      <c r="W315" s="30"/>
      <c r="X315" s="30"/>
      <c r="Y315" s="30"/>
      <c r="Z315" s="30"/>
    </row>
    <row r="316" spans="1:26">
      <c r="A316" s="30" t="str">
        <f ca="1">IF(Table18[[#This Row],[TT]]&lt;1,"",(COUNT(INDIRECT("a"&amp;ROW(Table2[[#Headers],[//]])&amp;":a"&amp;ROW()-1))+1))</f>
        <v/>
      </c>
      <c r="B316" s="9" t="s">
        <v>2973</v>
      </c>
      <c r="C316" s="32">
        <v>0</v>
      </c>
      <c r="D316" s="32">
        <v>80</v>
      </c>
      <c r="E316" s="68">
        <f>IF(Table18[[#This Row],[M5B]]="",Table18[[#This Row],[M5B_h]],SUM(Table18[[#This Row],[M5B_h]],Table18[[#This Row],[M5B]]))</f>
        <v>0</v>
      </c>
      <c r="F316" s="35"/>
      <c r="G316" s="35" t="str">
        <f>IF(Table18[[#This Row],[M1A]]="","",Table18[[#This Row],[M1A]]-Table18[[#This Row],[AWAL]])</f>
        <v/>
      </c>
      <c r="H316" s="35"/>
      <c r="I316" s="32" t="str">
        <f>IF(Table18[[#This Row],[M2A]]="","",SUM(Table18[[#This Row],[M2A]]-Table18[[#This Row],[M2B_h]]))</f>
        <v/>
      </c>
      <c r="K316" s="33" t="str">
        <f>IF(Table18[[#This Row],[M3A]]="","",SUM(Table18[[#This Row],[M3A]]-Table18[[#This Row],[M3B_h]]))</f>
        <v/>
      </c>
      <c r="L316" s="32"/>
      <c r="M316" s="33" t="str">
        <f>IF(Table18[[#This Row],[M4A]]="","",SUM(Table18[[#This Row],[M4A]]-Table18[[#This Row],[M4B_h]]))</f>
        <v/>
      </c>
      <c r="N316" s="33"/>
      <c r="O316" s="33" t="str">
        <f>IF(Table18[[#This Row],[M5A]]="","",SUM(Table18[[#This Row],[M5A]]-Table18[[#This Row],[M5B_h]]))</f>
        <v/>
      </c>
      <c r="P316" s="45">
        <f>SUM(Table18[[#This Row],[AWAL]],Table18[[#This Row],[M1B]])</f>
        <v>0</v>
      </c>
      <c r="Q316" s="45">
        <f>SUM(Table18[[#This Row],[M2B]],Table18[[#This Row],[M2B_h]])</f>
        <v>0</v>
      </c>
      <c r="R316" s="45">
        <f>SUM(Table18[[#This Row],[M3B]],Table18[[#This Row],[M3B_h]])</f>
        <v>0</v>
      </c>
      <c r="S316" s="45">
        <f>SUM(Table18[[#This Row],[M4B]],Table18[[#This Row],[M4B_h]])</f>
        <v>0</v>
      </c>
      <c r="T316" s="30"/>
      <c r="U316" s="30"/>
      <c r="V316" s="30"/>
      <c r="W316" s="30"/>
      <c r="X316" s="30"/>
      <c r="Y316" s="30"/>
      <c r="Z316" s="30"/>
    </row>
    <row r="317" spans="1:26">
      <c r="A317" s="30" t="str">
        <f ca="1">IF(Table18[[#This Row],[TT]]&lt;1,"",(COUNT(INDIRECT("a"&amp;ROW(Table2[[#Headers],[//]])&amp;":a"&amp;ROW()-1))+1))</f>
        <v/>
      </c>
      <c r="B317" s="9" t="s">
        <v>3013</v>
      </c>
      <c r="C317" s="32">
        <v>0</v>
      </c>
      <c r="D317" s="32" t="s">
        <v>2430</v>
      </c>
      <c r="E317" s="68">
        <f>IF(Table18[[#This Row],[M5B]]="",Table18[[#This Row],[M5B_h]],SUM(Table18[[#This Row],[M5B_h]],Table18[[#This Row],[M5B]]))</f>
        <v>0</v>
      </c>
      <c r="F317" s="35"/>
      <c r="G317" s="35" t="str">
        <f>IF(Table18[[#This Row],[M1A]]="","",Table18[[#This Row],[M1A]]-Table18[[#This Row],[AWAL]])</f>
        <v/>
      </c>
      <c r="H317" s="35"/>
      <c r="I317" s="33" t="str">
        <f>IF(Table18[[#This Row],[M2A]]="","",SUM(Table18[[#This Row],[M2A]]-Table18[[#This Row],[M2B_h]]))</f>
        <v/>
      </c>
      <c r="K317" s="33" t="str">
        <f>IF(Table18[[#This Row],[M3A]]="","",SUM(Table18[[#This Row],[M3A]]-Table18[[#This Row],[M3B_h]]))</f>
        <v/>
      </c>
      <c r="L317" s="32"/>
      <c r="M317" s="33" t="str">
        <f>IF(Table18[[#This Row],[M4A]]="","",SUM(Table18[[#This Row],[M4A]]-Table18[[#This Row],[M4B_h]]))</f>
        <v/>
      </c>
      <c r="N317" s="33"/>
      <c r="O317" s="33" t="str">
        <f>IF(Table18[[#This Row],[M5A]]="","",SUM(Table18[[#This Row],[M5A]]-Table18[[#This Row],[M5B_h]]))</f>
        <v/>
      </c>
      <c r="P317" s="45">
        <f>SUM(Table18[[#This Row],[AWAL]],Table18[[#This Row],[M1B]])</f>
        <v>0</v>
      </c>
      <c r="Q317" s="45">
        <f>SUM(Table18[[#This Row],[M2B]],Table18[[#This Row],[M2B_h]])</f>
        <v>0</v>
      </c>
      <c r="R317" s="45">
        <f>SUM(Table18[[#This Row],[M3B]],Table18[[#This Row],[M3B_h]])</f>
        <v>0</v>
      </c>
      <c r="S317" s="45">
        <f>SUM(Table18[[#This Row],[M4B]],Table18[[#This Row],[M4B_h]])</f>
        <v>0</v>
      </c>
      <c r="T317" s="30"/>
      <c r="U317" s="30"/>
      <c r="V317" s="30"/>
      <c r="W317" s="30"/>
      <c r="X317" s="30"/>
      <c r="Y317" s="30"/>
      <c r="Z317" s="30"/>
    </row>
    <row r="318" spans="1:26">
      <c r="A318" s="30" t="str">
        <f ca="1">IF(Table18[[#This Row],[TT]]&lt;1,"",(COUNT(INDIRECT("a"&amp;ROW(Table2[[#Headers],[//]])&amp;":a"&amp;ROW()-1))+1))</f>
        <v/>
      </c>
      <c r="B318" s="9" t="s">
        <v>2540</v>
      </c>
      <c r="C318" s="32">
        <v>0</v>
      </c>
      <c r="E318" s="68">
        <f>IF(Table18[[#This Row],[M5B]]="",Table18[[#This Row],[M5B_h]],SUM(Table18[[#This Row],[M5B_h]],Table18[[#This Row],[M5B]]))</f>
        <v>0</v>
      </c>
      <c r="F318" s="35"/>
      <c r="G318" s="35" t="str">
        <f>IF(Table18[[#This Row],[M1A]]="","",Table18[[#This Row],[M1A]]-Table18[[#This Row],[AWAL]])</f>
        <v/>
      </c>
      <c r="H318" s="35"/>
      <c r="I318" s="32" t="str">
        <f>IF(Table18[[#This Row],[M2A]]="","",SUM(Table18[[#This Row],[M2A]]-Table18[[#This Row],[M2B_h]]))</f>
        <v/>
      </c>
      <c r="K318" s="33" t="str">
        <f>IF(Table18[[#This Row],[M3A]]="","",SUM(Table18[[#This Row],[M3A]]-Table18[[#This Row],[M3B_h]]))</f>
        <v/>
      </c>
      <c r="L318" s="32"/>
      <c r="M318" s="33" t="str">
        <f>IF(Table18[[#This Row],[M4A]]="","",SUM(Table18[[#This Row],[M4A]]-Table18[[#This Row],[M4B_h]]))</f>
        <v/>
      </c>
      <c r="N318" s="33"/>
      <c r="O318" s="33" t="str">
        <f>IF(Table18[[#This Row],[M5A]]="","",SUM(Table18[[#This Row],[M5A]]-Table18[[#This Row],[M5B_h]]))</f>
        <v/>
      </c>
      <c r="P318" s="45">
        <f>SUM(Table18[[#This Row],[AWAL]],Table18[[#This Row],[M1B]])</f>
        <v>0</v>
      </c>
      <c r="Q318" s="45">
        <f>SUM(Table18[[#This Row],[M2B]],Table18[[#This Row],[M2B_h]])</f>
        <v>0</v>
      </c>
      <c r="R318" s="45">
        <f>SUM(Table18[[#This Row],[M3B]],Table18[[#This Row],[M3B_h]])</f>
        <v>0</v>
      </c>
      <c r="S318" s="45">
        <f>SUM(Table18[[#This Row],[M4B]],Table18[[#This Row],[M4B_h]])</f>
        <v>0</v>
      </c>
      <c r="T318" s="30"/>
      <c r="U318" s="30"/>
      <c r="V318" s="30"/>
      <c r="W318" s="30"/>
      <c r="X318" s="30"/>
      <c r="Y318" s="30"/>
      <c r="Z318" s="30"/>
    </row>
    <row r="319" spans="1:26">
      <c r="A319" s="30" t="str">
        <f ca="1">IF(Table18[[#This Row],[TT]]&lt;1,"",(COUNT(INDIRECT("a"&amp;ROW(Table2[[#Headers],[//]])&amp;":a"&amp;ROW()-1))+1))</f>
        <v/>
      </c>
      <c r="B319" s="9" t="s">
        <v>4543</v>
      </c>
      <c r="C319" s="32">
        <v>0</v>
      </c>
      <c r="D319" s="32" t="s">
        <v>915</v>
      </c>
      <c r="E319" s="68">
        <f>IF(Table18[[#This Row],[M5B]]="",Table18[[#This Row],[M5B_h]],SUM(Table18[[#This Row],[M5B_h]],Table18[[#This Row],[M5B]]))</f>
        <v>0</v>
      </c>
      <c r="F319" s="35"/>
      <c r="G319" s="35" t="str">
        <f>IF(Table18[[#This Row],[M1A]]="","",Table18[[#This Row],[M1A]]-Table18[[#This Row],[AWAL]])</f>
        <v/>
      </c>
      <c r="H319" s="35"/>
      <c r="I319" s="33" t="str">
        <f>IF(Table18[[#This Row],[M2A]]="","",SUM(Table18[[#This Row],[M2A]]-Table18[[#This Row],[M2B_h]]))</f>
        <v/>
      </c>
      <c r="K319" s="33" t="str">
        <f>IF(Table18[[#This Row],[M3A]]="","",SUM(Table18[[#This Row],[M3A]]-Table18[[#This Row],[M3B_h]]))</f>
        <v/>
      </c>
      <c r="M319" s="33" t="str">
        <f>IF(Table18[[#This Row],[M4A]]="","",SUM(Table18[[#This Row],[M4A]]-Table18[[#This Row],[M4B_h]]))</f>
        <v/>
      </c>
      <c r="N319" s="33"/>
      <c r="O319" s="33" t="str">
        <f>IF(Table18[[#This Row],[M5A]]="","",SUM(Table18[[#This Row],[M5A]]-Table18[[#This Row],[M5B_h]]))</f>
        <v/>
      </c>
      <c r="P319" s="45">
        <f>SUM(Table18[[#This Row],[AWAL]],Table18[[#This Row],[M1B]])</f>
        <v>0</v>
      </c>
      <c r="Q319" s="45">
        <f>SUM(Table18[[#This Row],[M2B]],Table18[[#This Row],[M2B_h]])</f>
        <v>0</v>
      </c>
      <c r="R319" s="45">
        <f>SUM(Table18[[#This Row],[M3B]],Table18[[#This Row],[M3B_h]])</f>
        <v>0</v>
      </c>
      <c r="S319" s="45">
        <f>SUM(Table18[[#This Row],[M4B]],Table18[[#This Row],[M4B_h]])</f>
        <v>0</v>
      </c>
      <c r="T319" s="30"/>
      <c r="U319" s="30"/>
      <c r="V319" s="30"/>
      <c r="W319" s="30"/>
      <c r="X319" s="30"/>
      <c r="Y319" s="30"/>
      <c r="Z319" s="30"/>
    </row>
    <row r="320" spans="1:26">
      <c r="A320" s="30" t="str">
        <f ca="1">IF(Table18[[#This Row],[TT]]&lt;1,"",(COUNT(INDIRECT("a"&amp;ROW(Table2[[#Headers],[//]])&amp;":a"&amp;ROW()-1))+1))</f>
        <v/>
      </c>
      <c r="B320" s="9" t="s">
        <v>4544</v>
      </c>
      <c r="C320" s="32">
        <v>0</v>
      </c>
      <c r="D320" s="32">
        <v>720</v>
      </c>
      <c r="E320" s="68">
        <f>IF(Table18[[#This Row],[M5B]]="",Table18[[#This Row],[M5B_h]],SUM(Table18[[#This Row],[M5B_h]],Table18[[#This Row],[M5B]]))</f>
        <v>0</v>
      </c>
      <c r="F320" s="35"/>
      <c r="G320" s="35" t="str">
        <f>IF(Table18[[#This Row],[M1A]]="","",Table18[[#This Row],[M1A]]-Table18[[#This Row],[AWAL]])</f>
        <v/>
      </c>
      <c r="H320" s="35"/>
      <c r="I320" s="33" t="str">
        <f>IF(Table18[[#This Row],[M2A]]="","",SUM(Table18[[#This Row],[M2A]]-Table18[[#This Row],[M2B_h]]))</f>
        <v/>
      </c>
      <c r="K320" s="33" t="str">
        <f>IF(Table18[[#This Row],[M3A]]="","",SUM(Table18[[#This Row],[M3A]]-Table18[[#This Row],[M3B_h]]))</f>
        <v/>
      </c>
      <c r="M320" s="33" t="str">
        <f>IF(Table18[[#This Row],[M4A]]="","",SUM(Table18[[#This Row],[M4A]]-Table18[[#This Row],[M4B_h]]))</f>
        <v/>
      </c>
      <c r="N320" s="33"/>
      <c r="O320" s="33" t="str">
        <f>IF(Table18[[#This Row],[M5A]]="","",SUM(Table18[[#This Row],[M5A]]-Table18[[#This Row],[M5B_h]]))</f>
        <v/>
      </c>
      <c r="P320" s="45">
        <f>SUM(Table18[[#This Row],[AWAL]],Table18[[#This Row],[M1B]])</f>
        <v>0</v>
      </c>
      <c r="Q320" s="45">
        <f>SUM(Table18[[#This Row],[M2B]],Table18[[#This Row],[M2B_h]])</f>
        <v>0</v>
      </c>
      <c r="R320" s="45">
        <f>SUM(Table18[[#This Row],[M3B]],Table18[[#This Row],[M3B_h]])</f>
        <v>0</v>
      </c>
      <c r="S320" s="45">
        <f>SUM(Table18[[#This Row],[M4B]],Table18[[#This Row],[M4B_h]])</f>
        <v>0</v>
      </c>
      <c r="T320" s="30"/>
      <c r="U320" s="30"/>
      <c r="V320" s="30"/>
      <c r="W320" s="30"/>
      <c r="X320" s="30"/>
      <c r="Y320" s="30"/>
      <c r="Z320" s="30"/>
    </row>
    <row r="321" spans="1:26">
      <c r="A321" s="30" t="str">
        <f ca="1">IF(Table18[[#This Row],[TT]]&lt;1,"",(COUNT(INDIRECT("a"&amp;ROW(Table2[[#Headers],[//]])&amp;":a"&amp;ROW()-1))+1))</f>
        <v/>
      </c>
      <c r="B321" s="9" t="s">
        <v>2541</v>
      </c>
      <c r="C321" s="32">
        <v>0</v>
      </c>
      <c r="E321" s="68">
        <f>IF(Table18[[#This Row],[M5B]]="",Table18[[#This Row],[M5B_h]],SUM(Table18[[#This Row],[M5B_h]],Table18[[#This Row],[M5B]]))</f>
        <v>0</v>
      </c>
      <c r="F321" s="35"/>
      <c r="G321" s="35" t="str">
        <f>IF(Table18[[#This Row],[M1A]]="","",Table18[[#This Row],[M1A]]-Table18[[#This Row],[AWAL]])</f>
        <v/>
      </c>
      <c r="H321" s="35"/>
      <c r="I321" s="32" t="str">
        <f>IF(Table18[[#This Row],[M2A]]="","",SUM(Table18[[#This Row],[M2A]]-Table18[[#This Row],[M2B_h]]))</f>
        <v/>
      </c>
      <c r="K321" s="33" t="str">
        <f>IF(Table18[[#This Row],[M3A]]="","",SUM(Table18[[#This Row],[M3A]]-Table18[[#This Row],[M3B_h]]))</f>
        <v/>
      </c>
      <c r="L321" s="32"/>
      <c r="M321" s="33" t="str">
        <f>IF(Table18[[#This Row],[M4A]]="","",SUM(Table18[[#This Row],[M4A]]-Table18[[#This Row],[M4B_h]]))</f>
        <v/>
      </c>
      <c r="N321" s="33"/>
      <c r="O321" s="33" t="str">
        <f>IF(Table18[[#This Row],[M5A]]="","",SUM(Table18[[#This Row],[M5A]]-Table18[[#This Row],[M5B_h]]))</f>
        <v/>
      </c>
      <c r="P321" s="45">
        <f>SUM(Table18[[#This Row],[AWAL]],Table18[[#This Row],[M1B]])</f>
        <v>0</v>
      </c>
      <c r="Q321" s="45">
        <f>SUM(Table18[[#This Row],[M2B]],Table18[[#This Row],[M2B_h]])</f>
        <v>0</v>
      </c>
      <c r="R321" s="45">
        <f>SUM(Table18[[#This Row],[M3B]],Table18[[#This Row],[M3B_h]])</f>
        <v>0</v>
      </c>
      <c r="S321" s="45">
        <f>SUM(Table18[[#This Row],[M4B]],Table18[[#This Row],[M4B_h]])</f>
        <v>0</v>
      </c>
      <c r="T321" s="30"/>
      <c r="U321" s="30"/>
      <c r="V321" s="30"/>
      <c r="W321" s="30"/>
      <c r="X321" s="30"/>
      <c r="Y321" s="30"/>
      <c r="Z321" s="30"/>
    </row>
    <row r="322" spans="1:26">
      <c r="A322" s="30" t="str">
        <f ca="1">IF(Table18[[#This Row],[TT]]&lt;1,"",(COUNT(INDIRECT("a"&amp;ROW(Table2[[#Headers],[//]])&amp;":a"&amp;ROW()-1))+1))</f>
        <v/>
      </c>
      <c r="B322" s="9" t="s">
        <v>4590</v>
      </c>
      <c r="C322" s="32">
        <v>1</v>
      </c>
      <c r="D322" s="32" t="s">
        <v>2947</v>
      </c>
      <c r="E322" s="68">
        <f>IF(Table18[[#This Row],[M5B]]="",Table18[[#This Row],[M5B_h]],SUM(Table18[[#This Row],[M5B_h]],Table18[[#This Row],[M5B]]))</f>
        <v>0</v>
      </c>
      <c r="F322" s="35">
        <v>0</v>
      </c>
      <c r="G322" s="35">
        <f>IF(Table18[[#This Row],[M1A]]="","",Table18[[#This Row],[M1A]]-Table18[[#This Row],[AWAL]])</f>
        <v>-1</v>
      </c>
      <c r="H322" s="35"/>
      <c r="I322" s="33" t="str">
        <f>IF(Table18[[#This Row],[M2A]]="","",SUM(Table18[[#This Row],[M2A]]-Table18[[#This Row],[M2B_h]]))</f>
        <v/>
      </c>
      <c r="K322" s="33" t="str">
        <f>IF(Table18[[#This Row],[M3A]]="","",SUM(Table18[[#This Row],[M3A]]-Table18[[#This Row],[M3B_h]]))</f>
        <v/>
      </c>
      <c r="M322" s="33" t="str">
        <f>IF(Table18[[#This Row],[M4A]]="","",SUM(Table18[[#This Row],[M4A]]-Table18[[#This Row],[M4B_h]]))</f>
        <v/>
      </c>
      <c r="N322" s="33"/>
      <c r="O322" s="33" t="str">
        <f>IF(Table18[[#This Row],[M5A]]="","",SUM(Table18[[#This Row],[M5A]]-Table18[[#This Row],[M5B_h]]))</f>
        <v/>
      </c>
      <c r="P322" s="45">
        <f>SUM(Table18[[#This Row],[AWAL]],Table18[[#This Row],[M1B]])</f>
        <v>0</v>
      </c>
      <c r="Q322" s="45">
        <f>SUM(Table18[[#This Row],[M2B]],Table18[[#This Row],[M2B_h]])</f>
        <v>0</v>
      </c>
      <c r="R322" s="45">
        <f>SUM(Table18[[#This Row],[M3B]],Table18[[#This Row],[M3B_h]])</f>
        <v>0</v>
      </c>
      <c r="S322" s="45">
        <f>SUM(Table18[[#This Row],[M4B]],Table18[[#This Row],[M4B_h]])</f>
        <v>0</v>
      </c>
      <c r="T322" s="30"/>
      <c r="U322" s="30"/>
      <c r="V322" s="30"/>
      <c r="W322" s="30"/>
      <c r="X322" s="30"/>
      <c r="Y322" s="30"/>
      <c r="Z322" s="30"/>
    </row>
    <row r="323" spans="1:26">
      <c r="A323" s="30" t="str">
        <f ca="1">IF(Table18[[#This Row],[TT]]&lt;1,"",(COUNT(INDIRECT("a"&amp;ROW(Table2[[#Headers],[//]])&amp;":a"&amp;ROW()-1))+1))</f>
        <v/>
      </c>
      <c r="B323" s="9" t="s">
        <v>87</v>
      </c>
      <c r="C323" s="32">
        <v>0</v>
      </c>
      <c r="D323" s="32" t="s">
        <v>88</v>
      </c>
      <c r="E323" s="68">
        <f>IF(Table18[[#This Row],[M5B]]="",Table18[[#This Row],[M5B_h]],SUM(Table18[[#This Row],[M5B_h]],Table18[[#This Row],[M5B]]))</f>
        <v>0</v>
      </c>
      <c r="F323" s="34"/>
      <c r="G323" s="35" t="str">
        <f>IF(Table18[[#This Row],[M1A]]="","",Table18[[#This Row],[M1A]]-Table18[[#This Row],[AWAL]])</f>
        <v/>
      </c>
      <c r="H323" s="34"/>
      <c r="I323" s="32" t="str">
        <f>IF(Table18[[#This Row],[M2A]]="","",SUM(Table18[[#This Row],[M2A]]-Table18[[#This Row],[M2B_h]]))</f>
        <v/>
      </c>
      <c r="K323" s="33" t="str">
        <f>IF(Table18[[#This Row],[M3A]]="","",SUM(Table18[[#This Row],[M3A]]-Table18[[#This Row],[M3B_h]]))</f>
        <v/>
      </c>
      <c r="L323" s="9"/>
      <c r="M323" s="33" t="str">
        <f>IF(Table18[[#This Row],[M4A]]="","",SUM(Table18[[#This Row],[M4A]]-Table18[[#This Row],[M4B_h]]))</f>
        <v/>
      </c>
      <c r="N323" s="33"/>
      <c r="O323" s="33" t="str">
        <f>IF(Table18[[#This Row],[M5A]]="","",SUM(Table18[[#This Row],[M5A]]-Table18[[#This Row],[M5B_h]]))</f>
        <v/>
      </c>
      <c r="P323" s="45">
        <f>SUM(Table18[[#This Row],[AWAL]],Table18[[#This Row],[M1B]])</f>
        <v>0</v>
      </c>
      <c r="Q323" s="45">
        <f>SUM(Table18[[#This Row],[M2B]],Table18[[#This Row],[M2B_h]])</f>
        <v>0</v>
      </c>
      <c r="R323" s="45">
        <f>SUM(Table18[[#This Row],[M3B]],Table18[[#This Row],[M3B_h]])</f>
        <v>0</v>
      </c>
      <c r="S323" s="45">
        <f>SUM(Table18[[#This Row],[M4B]],Table18[[#This Row],[M4B_h]])</f>
        <v>0</v>
      </c>
      <c r="T323" s="30"/>
      <c r="U323" s="30"/>
      <c r="V323" s="30"/>
      <c r="W323" s="30"/>
      <c r="X323" s="30"/>
      <c r="Y323" s="30"/>
      <c r="Z323" s="30"/>
    </row>
    <row r="324" spans="1:26">
      <c r="A324" s="30" t="str">
        <f ca="1">IF(Table18[[#This Row],[TT]]&lt;1,"",(COUNT(INDIRECT("a"&amp;ROW(Table2[[#Headers],[//]])&amp;":a"&amp;ROW()-1))+1))</f>
        <v/>
      </c>
      <c r="B324" s="9" t="s">
        <v>4553</v>
      </c>
      <c r="C324" s="32">
        <v>0</v>
      </c>
      <c r="D324" s="32" t="s">
        <v>2624</v>
      </c>
      <c r="E324" s="68">
        <f>IF(Table18[[#This Row],[M5B]]="",Table18[[#This Row],[M5B_h]],SUM(Table18[[#This Row],[M5B_h]],Table18[[#This Row],[M5B]]))</f>
        <v>0</v>
      </c>
      <c r="F324" s="35"/>
      <c r="G324" s="35" t="str">
        <f>IF(Table18[[#This Row],[M1A]]="","",Table18[[#This Row],[M1A]]-Table18[[#This Row],[AWAL]])</f>
        <v/>
      </c>
      <c r="H324" s="35"/>
      <c r="I324" s="32" t="str">
        <f>IF(Table18[[#This Row],[M2A]]="","",SUM(Table18[[#This Row],[M2A]]-Table18[[#This Row],[M2B_h]]))</f>
        <v/>
      </c>
      <c r="K324" s="33" t="str">
        <f>IF(Table18[[#This Row],[M3A]]="","",SUM(Table18[[#This Row],[M3A]]-Table18[[#This Row],[M3B_h]]))</f>
        <v/>
      </c>
      <c r="L324" s="32"/>
      <c r="M324" s="33" t="str">
        <f>IF(Table18[[#This Row],[M4A]]="","",SUM(Table18[[#This Row],[M4A]]-Table18[[#This Row],[M4B_h]]))</f>
        <v/>
      </c>
      <c r="N324" s="33"/>
      <c r="O324" s="33" t="str">
        <f>IF(Table18[[#This Row],[M5A]]="","",SUM(Table18[[#This Row],[M5A]]-Table18[[#This Row],[M5B_h]]))</f>
        <v/>
      </c>
      <c r="P324" s="45">
        <f>SUM(Table18[[#This Row],[AWAL]],Table18[[#This Row],[M1B]])</f>
        <v>0</v>
      </c>
      <c r="Q324" s="45">
        <f>SUM(Table18[[#This Row],[M2B]],Table18[[#This Row],[M2B_h]])</f>
        <v>0</v>
      </c>
      <c r="R324" s="45">
        <f>SUM(Table18[[#This Row],[M3B]],Table18[[#This Row],[M3B_h]])</f>
        <v>0</v>
      </c>
      <c r="S324" s="45">
        <f>SUM(Table18[[#This Row],[M4B]],Table18[[#This Row],[M4B_h]])</f>
        <v>0</v>
      </c>
      <c r="T324" s="30"/>
      <c r="U324" s="30"/>
      <c r="V324" s="30"/>
      <c r="W324" s="30"/>
      <c r="X324" s="30"/>
      <c r="Y324" s="30"/>
      <c r="Z324" s="30"/>
    </row>
    <row r="325" spans="1:26">
      <c r="A325" s="30" t="str">
        <f ca="1">IF(Table18[[#This Row],[TT]]&lt;1,"",(COUNT(INDIRECT("a"&amp;ROW(Table2[[#Headers],[//]])&amp;":a"&amp;ROW()-1))+1))</f>
        <v/>
      </c>
      <c r="B325" s="9" t="s">
        <v>4490</v>
      </c>
      <c r="C325" s="32">
        <v>0</v>
      </c>
      <c r="D325" s="32" t="s">
        <v>43</v>
      </c>
      <c r="E325" s="68">
        <f>IF(Table18[[#This Row],[M5B]]="",Table18[[#This Row],[M5B_h]],SUM(Table18[[#This Row],[M5B_h]],Table18[[#This Row],[M5B]]))</f>
        <v>0</v>
      </c>
      <c r="F325" s="35"/>
      <c r="G325" s="35" t="str">
        <f>IF(Table18[[#This Row],[M1A]]="","",Table18[[#This Row],[M1A]]-Table18[[#This Row],[AWAL]])</f>
        <v/>
      </c>
      <c r="H325" s="35"/>
      <c r="I325" s="33" t="str">
        <f>IF(Table18[[#This Row],[M2A]]="","",SUM(Table18[[#This Row],[M2A]]-Table18[[#This Row],[M2B_h]]))</f>
        <v/>
      </c>
      <c r="K325" s="33" t="str">
        <f>IF(Table18[[#This Row],[M3A]]="","",SUM(Table18[[#This Row],[M3A]]-Table18[[#This Row],[M3B_h]]))</f>
        <v/>
      </c>
      <c r="L325" s="32"/>
      <c r="M325" s="33" t="str">
        <f>IF(Table18[[#This Row],[M4A]]="","",SUM(Table18[[#This Row],[M4A]]-Table18[[#This Row],[M4B_h]]))</f>
        <v/>
      </c>
      <c r="N325" s="33"/>
      <c r="O325" s="33" t="str">
        <f>IF(Table18[[#This Row],[M5A]]="","",SUM(Table18[[#This Row],[M5A]]-Table18[[#This Row],[M5B_h]]))</f>
        <v/>
      </c>
      <c r="P325" s="45">
        <f>SUM(Table18[[#This Row],[AWAL]],Table18[[#This Row],[M1B]])</f>
        <v>0</v>
      </c>
      <c r="Q325" s="45">
        <f>SUM(Table18[[#This Row],[M2B]],Table18[[#This Row],[M2B_h]])</f>
        <v>0</v>
      </c>
      <c r="R325" s="45">
        <f>SUM(Table18[[#This Row],[M3B]],Table18[[#This Row],[M3B_h]])</f>
        <v>0</v>
      </c>
      <c r="S325" s="45">
        <f>SUM(Table18[[#This Row],[M4B]],Table18[[#This Row],[M4B_h]])</f>
        <v>0</v>
      </c>
      <c r="T325" s="30"/>
      <c r="U325" s="30"/>
      <c r="V325" s="30"/>
      <c r="W325" s="30"/>
      <c r="X325" s="30"/>
      <c r="Y325" s="30"/>
      <c r="Z325" s="30"/>
    </row>
    <row r="326" spans="1:26">
      <c r="A326" s="30" t="str">
        <f ca="1">IF(Table18[[#This Row],[TT]]&lt;1,"",(COUNT(INDIRECT("a"&amp;ROW(Table2[[#Headers],[//]])&amp;":a"&amp;ROW()-1))+1))</f>
        <v/>
      </c>
      <c r="B326" s="9" t="s">
        <v>4492</v>
      </c>
      <c r="C326" s="32">
        <v>0</v>
      </c>
      <c r="D326" s="32" t="s">
        <v>52</v>
      </c>
      <c r="E326" s="68">
        <f>IF(Table18[[#This Row],[M5B]]="",Table18[[#This Row],[M5B_h]],SUM(Table18[[#This Row],[M5B_h]],Table18[[#This Row],[M5B]]))</f>
        <v>0</v>
      </c>
      <c r="F326" s="35"/>
      <c r="G326" s="35" t="str">
        <f>IF(Table18[[#This Row],[M1A]]="","",Table18[[#This Row],[M1A]]-Table18[[#This Row],[AWAL]])</f>
        <v/>
      </c>
      <c r="H326" s="35"/>
      <c r="I326" s="33" t="str">
        <f>IF(Table18[[#This Row],[M2A]]="","",SUM(Table18[[#This Row],[M2A]]-Table18[[#This Row],[M2B_h]]))</f>
        <v/>
      </c>
      <c r="K326" s="33" t="str">
        <f>IF(Table18[[#This Row],[M3A]]="","",SUM(Table18[[#This Row],[M3A]]-Table18[[#This Row],[M3B_h]]))</f>
        <v/>
      </c>
      <c r="L326" s="32"/>
      <c r="M326" s="33" t="str">
        <f>IF(Table18[[#This Row],[M4A]]="","",SUM(Table18[[#This Row],[M4A]]-Table18[[#This Row],[M4B_h]]))</f>
        <v/>
      </c>
      <c r="N326" s="33"/>
      <c r="O326" s="33" t="str">
        <f>IF(Table18[[#This Row],[M5A]]="","",SUM(Table18[[#This Row],[M5A]]-Table18[[#This Row],[M5B_h]]))</f>
        <v/>
      </c>
      <c r="P326" s="45">
        <f>SUM(Table18[[#This Row],[AWAL]],Table18[[#This Row],[M1B]])</f>
        <v>0</v>
      </c>
      <c r="Q326" s="45">
        <f>SUM(Table18[[#This Row],[M2B]],Table18[[#This Row],[M2B_h]])</f>
        <v>0</v>
      </c>
      <c r="R326" s="45">
        <f>SUM(Table18[[#This Row],[M3B]],Table18[[#This Row],[M3B_h]])</f>
        <v>0</v>
      </c>
      <c r="S326" s="45">
        <f>SUM(Table18[[#This Row],[M4B]],Table18[[#This Row],[M4B_h]])</f>
        <v>0</v>
      </c>
      <c r="T326" s="30"/>
      <c r="U326" s="30"/>
      <c r="V326" s="30"/>
      <c r="W326" s="30"/>
      <c r="X326" s="30"/>
      <c r="Y326" s="30"/>
      <c r="Z326" s="30"/>
    </row>
    <row r="327" spans="1:26">
      <c r="A327" s="30" t="str">
        <f ca="1">IF(Table18[[#This Row],[TT]]&lt;1,"",(COUNT(INDIRECT("a"&amp;ROW(Table2[[#Headers],[//]])&amp;":a"&amp;ROW()-1))+1))</f>
        <v/>
      </c>
      <c r="B327" s="9" t="s">
        <v>2542</v>
      </c>
      <c r="C327" s="32">
        <v>0</v>
      </c>
      <c r="D327" s="32" t="s">
        <v>2434</v>
      </c>
      <c r="E327" s="68">
        <f>IF(Table18[[#This Row],[M5B]]="",Table18[[#This Row],[M5B_h]],SUM(Table18[[#This Row],[M5B_h]],Table18[[#This Row],[M5B]]))</f>
        <v>0</v>
      </c>
      <c r="F327" s="35"/>
      <c r="G327" s="35" t="str">
        <f>IF(Table18[[#This Row],[M1A]]="","",Table18[[#This Row],[M1A]]-Table18[[#This Row],[AWAL]])</f>
        <v/>
      </c>
      <c r="H327" s="35"/>
      <c r="I327" s="33" t="str">
        <f>IF(Table18[[#This Row],[M2A]]="","",SUM(Table18[[#This Row],[M2A]]-Table18[[#This Row],[M2B_h]]))</f>
        <v/>
      </c>
      <c r="K327" s="33" t="str">
        <f>IF(Table18[[#This Row],[M3A]]="","",SUM(Table18[[#This Row],[M3A]]-Table18[[#This Row],[M3B_h]]))</f>
        <v/>
      </c>
      <c r="L327" s="32"/>
      <c r="M327" s="33" t="str">
        <f>IF(Table18[[#This Row],[M4A]]="","",SUM(Table18[[#This Row],[M4A]]-Table18[[#This Row],[M4B_h]]))</f>
        <v/>
      </c>
      <c r="N327" s="33"/>
      <c r="O327" s="33" t="str">
        <f>IF(Table18[[#This Row],[M5A]]="","",SUM(Table18[[#This Row],[M5A]]-Table18[[#This Row],[M5B_h]]))</f>
        <v/>
      </c>
      <c r="P327" s="45">
        <f>SUM(Table18[[#This Row],[AWAL]],Table18[[#This Row],[M1B]])</f>
        <v>0</v>
      </c>
      <c r="Q327" s="45">
        <f>SUM(Table18[[#This Row],[M2B]],Table18[[#This Row],[M2B_h]])</f>
        <v>0</v>
      </c>
      <c r="R327" s="45">
        <f>SUM(Table18[[#This Row],[M3B]],Table18[[#This Row],[M3B_h]])</f>
        <v>0</v>
      </c>
      <c r="S327" s="45">
        <f>SUM(Table18[[#This Row],[M4B]],Table18[[#This Row],[M4B_h]])</f>
        <v>0</v>
      </c>
      <c r="T327" s="30"/>
      <c r="U327" s="30"/>
      <c r="V327" s="30"/>
      <c r="W327" s="30"/>
      <c r="X327" s="30"/>
      <c r="Y327" s="30"/>
      <c r="Z327" s="30"/>
    </row>
    <row r="328" spans="1:26">
      <c r="A328" s="30" t="str">
        <f ca="1">IF(Table18[[#This Row],[TT]]&lt;1,"",(COUNT(INDIRECT("a"&amp;ROW(Table2[[#Headers],[//]])&amp;":a"&amp;ROW()-1))+1))</f>
        <v/>
      </c>
      <c r="B328" s="9" t="s">
        <v>2543</v>
      </c>
      <c r="C328" s="32">
        <v>0</v>
      </c>
      <c r="D328" s="32" t="s">
        <v>2465</v>
      </c>
      <c r="E328" s="68">
        <f>IF(Table18[[#This Row],[M5B]]="",Table18[[#This Row],[M5B_h]],SUM(Table18[[#This Row],[M5B_h]],Table18[[#This Row],[M5B]]))</f>
        <v>0</v>
      </c>
      <c r="F328" s="35"/>
      <c r="G328" s="35" t="str">
        <f>IF(Table18[[#This Row],[M1A]]="","",Table18[[#This Row],[M1A]]-Table18[[#This Row],[AWAL]])</f>
        <v/>
      </c>
      <c r="H328" s="35"/>
      <c r="I328" s="32" t="str">
        <f>IF(Table18[[#This Row],[M2A]]="","",SUM(Table18[[#This Row],[M2A]]-Table18[[#This Row],[M2B_h]]))</f>
        <v/>
      </c>
      <c r="K328" s="33" t="str">
        <f>IF(Table18[[#This Row],[M3A]]="","",SUM(Table18[[#This Row],[M3A]]-Table18[[#This Row],[M3B_h]]))</f>
        <v/>
      </c>
      <c r="L328" s="32"/>
      <c r="M328" s="33" t="str">
        <f>IF(Table18[[#This Row],[M4A]]="","",SUM(Table18[[#This Row],[M4A]]-Table18[[#This Row],[M4B_h]]))</f>
        <v/>
      </c>
      <c r="N328" s="33"/>
      <c r="O328" s="33" t="str">
        <f>IF(Table18[[#This Row],[M5A]]="","",SUM(Table18[[#This Row],[M5A]]-Table18[[#This Row],[M5B_h]]))</f>
        <v/>
      </c>
      <c r="P328" s="45">
        <f>SUM(Table18[[#This Row],[AWAL]],Table18[[#This Row],[M1B]])</f>
        <v>0</v>
      </c>
      <c r="Q328" s="45">
        <f>SUM(Table18[[#This Row],[M2B]],Table18[[#This Row],[M2B_h]])</f>
        <v>0</v>
      </c>
      <c r="R328" s="45">
        <f>SUM(Table18[[#This Row],[M3B]],Table18[[#This Row],[M3B_h]])</f>
        <v>0</v>
      </c>
      <c r="S328" s="45">
        <f>SUM(Table18[[#This Row],[M4B]],Table18[[#This Row],[M4B_h]])</f>
        <v>0</v>
      </c>
      <c r="T328" s="30"/>
      <c r="U328" s="30"/>
      <c r="V328" s="30"/>
      <c r="W328" s="30"/>
      <c r="X328" s="30"/>
      <c r="Y328" s="30"/>
      <c r="Z328" s="30"/>
    </row>
    <row r="329" spans="1:26">
      <c r="A329" s="30" t="str">
        <f ca="1">IF(Table18[[#This Row],[TT]]&lt;1,"",(COUNT(INDIRECT("a"&amp;ROW(Table2[[#Headers],[//]])&amp;":a"&amp;ROW()-1))+1))</f>
        <v/>
      </c>
      <c r="B329" s="9" t="s">
        <v>4315</v>
      </c>
      <c r="C329" s="32">
        <v>1</v>
      </c>
      <c r="D329" s="32" t="s">
        <v>2576</v>
      </c>
      <c r="E329" s="68">
        <f>IF(Table18[[#This Row],[M5B]]="",Table18[[#This Row],[M5B_h]],SUM(Table18[[#This Row],[M5B_h]],Table18[[#This Row],[M5B]]))</f>
        <v>0</v>
      </c>
      <c r="F329" s="35">
        <v>0</v>
      </c>
      <c r="G329" s="35">
        <f>IF(Table18[[#This Row],[M1A]]="","",Table18[[#This Row],[M1A]]-Table18[[#This Row],[AWAL]])</f>
        <v>-1</v>
      </c>
      <c r="H329" s="35"/>
      <c r="I329" s="33" t="str">
        <f>IF(Table18[[#This Row],[M2A]]="","",SUM(Table18[[#This Row],[M2A]]-Table18[[#This Row],[M2B_h]]))</f>
        <v/>
      </c>
      <c r="K329" s="33" t="str">
        <f>IF(Table18[[#This Row],[M3A]]="","",SUM(Table18[[#This Row],[M3A]]-Table18[[#This Row],[M3B_h]]))</f>
        <v/>
      </c>
      <c r="L329" s="32"/>
      <c r="M329" s="33" t="str">
        <f>IF(Table18[[#This Row],[M4A]]="","",SUM(Table18[[#This Row],[M4A]]-Table18[[#This Row],[M4B_h]]))</f>
        <v/>
      </c>
      <c r="N329" s="33"/>
      <c r="O329" s="33" t="str">
        <f>IF(Table18[[#This Row],[M5A]]="","",SUM(Table18[[#This Row],[M5A]]-Table18[[#This Row],[M5B_h]]))</f>
        <v/>
      </c>
      <c r="P329" s="45">
        <f>SUM(Table18[[#This Row],[AWAL]],Table18[[#This Row],[M1B]])</f>
        <v>0</v>
      </c>
      <c r="Q329" s="45">
        <f>SUM(Table18[[#This Row],[M2B]],Table18[[#This Row],[M2B_h]])</f>
        <v>0</v>
      </c>
      <c r="R329" s="45">
        <f>SUM(Table18[[#This Row],[M3B]],Table18[[#This Row],[M3B_h]])</f>
        <v>0</v>
      </c>
      <c r="S329" s="45">
        <f>SUM(Table18[[#This Row],[M4B]],Table18[[#This Row],[M4B_h]])</f>
        <v>0</v>
      </c>
      <c r="T329" s="30"/>
      <c r="U329" s="30"/>
      <c r="V329" s="30"/>
      <c r="W329" s="30"/>
      <c r="X329" s="30"/>
      <c r="Y329" s="30"/>
      <c r="Z329" s="30"/>
    </row>
    <row r="330" spans="1:26">
      <c r="A330" s="30" t="str">
        <f ca="1">IF(Table18[[#This Row],[TT]]&lt;1,"",(COUNT(INDIRECT("a"&amp;ROW(Table2[[#Headers],[//]])&amp;":a"&amp;ROW()-1))+1))</f>
        <v/>
      </c>
      <c r="B330" s="9" t="s">
        <v>2544</v>
      </c>
      <c r="C330" s="32">
        <v>0</v>
      </c>
      <c r="D330" s="32" t="s">
        <v>2576</v>
      </c>
      <c r="E330" s="68">
        <f>IF(Table18[[#This Row],[M5B]]="",Table18[[#This Row],[M5B_h]],SUM(Table18[[#This Row],[M5B_h]],Table18[[#This Row],[M5B]]))</f>
        <v>0</v>
      </c>
      <c r="F330" s="35"/>
      <c r="G330" s="35" t="str">
        <f>IF(Table18[[#This Row],[M1A]]="","",Table18[[#This Row],[M1A]]-Table18[[#This Row],[AWAL]])</f>
        <v/>
      </c>
      <c r="H330" s="35"/>
      <c r="I330" s="32" t="str">
        <f>IF(Table18[[#This Row],[M2A]]="","",SUM(Table18[[#This Row],[M2A]]-Table18[[#This Row],[M2B_h]]))</f>
        <v/>
      </c>
      <c r="K330" s="33" t="str">
        <f>IF(Table18[[#This Row],[M3A]]="","",SUM(Table18[[#This Row],[M3A]]-Table18[[#This Row],[M3B_h]]))</f>
        <v/>
      </c>
      <c r="L330" s="32"/>
      <c r="M330" s="33" t="str">
        <f>IF(Table18[[#This Row],[M4A]]="","",SUM(Table18[[#This Row],[M4A]]-Table18[[#This Row],[M4B_h]]))</f>
        <v/>
      </c>
      <c r="N330" s="33"/>
      <c r="O330" s="33" t="str">
        <f>IF(Table18[[#This Row],[M5A]]="","",SUM(Table18[[#This Row],[M5A]]-Table18[[#This Row],[M5B_h]]))</f>
        <v/>
      </c>
      <c r="P330" s="45">
        <f>SUM(Table18[[#This Row],[AWAL]],Table18[[#This Row],[M1B]])</f>
        <v>0</v>
      </c>
      <c r="Q330" s="45">
        <f>SUM(Table18[[#This Row],[M2B]],Table18[[#This Row],[M2B_h]])</f>
        <v>0</v>
      </c>
      <c r="R330" s="45">
        <f>SUM(Table18[[#This Row],[M3B]],Table18[[#This Row],[M3B_h]])</f>
        <v>0</v>
      </c>
      <c r="S330" s="45">
        <f>SUM(Table18[[#This Row],[M4B]],Table18[[#This Row],[M4B_h]])</f>
        <v>0</v>
      </c>
      <c r="T330" s="30"/>
      <c r="U330" s="30"/>
      <c r="V330" s="30"/>
      <c r="W330" s="30"/>
      <c r="X330" s="30"/>
      <c r="Y330" s="30"/>
      <c r="Z330" s="30"/>
    </row>
    <row r="331" spans="1:26">
      <c r="A331" s="30" t="str">
        <f ca="1">IF(Table18[[#This Row],[TT]]&lt;1,"",(COUNT(INDIRECT("a"&amp;ROW(Table2[[#Headers],[//]])&amp;":a"&amp;ROW()-1))+1))</f>
        <v/>
      </c>
      <c r="B331" s="9" t="s">
        <v>2545</v>
      </c>
      <c r="C331" s="32">
        <v>0</v>
      </c>
      <c r="D331" s="32" t="s">
        <v>2561</v>
      </c>
      <c r="E331" s="68">
        <f>IF(Table18[[#This Row],[M5B]]="",Table18[[#This Row],[M5B_h]],SUM(Table18[[#This Row],[M5B_h]],Table18[[#This Row],[M5B]]))</f>
        <v>0</v>
      </c>
      <c r="F331" s="35"/>
      <c r="G331" s="35" t="str">
        <f>IF(Table18[[#This Row],[M1A]]="","",Table18[[#This Row],[M1A]]-Table18[[#This Row],[AWAL]])</f>
        <v/>
      </c>
      <c r="H331" s="35"/>
      <c r="I331" s="32" t="str">
        <f>IF(Table18[[#This Row],[M2A]]="","",SUM(Table18[[#This Row],[M2A]]-Table18[[#This Row],[M2B_h]]))</f>
        <v/>
      </c>
      <c r="K331" s="33" t="str">
        <f>IF(Table18[[#This Row],[M3A]]="","",SUM(Table18[[#This Row],[M3A]]-Table18[[#This Row],[M3B_h]]))</f>
        <v/>
      </c>
      <c r="L331" s="32"/>
      <c r="M331" s="33" t="str">
        <f>IF(Table18[[#This Row],[M4A]]="","",SUM(Table18[[#This Row],[M4A]]-Table18[[#This Row],[M4B_h]]))</f>
        <v/>
      </c>
      <c r="N331" s="33"/>
      <c r="O331" s="33" t="str">
        <f>IF(Table18[[#This Row],[M5A]]="","",SUM(Table18[[#This Row],[M5A]]-Table18[[#This Row],[M5B_h]]))</f>
        <v/>
      </c>
      <c r="P331" s="45">
        <f>SUM(Table18[[#This Row],[AWAL]],Table18[[#This Row],[M1B]])</f>
        <v>0</v>
      </c>
      <c r="Q331" s="45">
        <f>SUM(Table18[[#This Row],[M2B]],Table18[[#This Row],[M2B_h]])</f>
        <v>0</v>
      </c>
      <c r="R331" s="45">
        <f>SUM(Table18[[#This Row],[M3B]],Table18[[#This Row],[M3B_h]])</f>
        <v>0</v>
      </c>
      <c r="S331" s="45">
        <f>SUM(Table18[[#This Row],[M4B]],Table18[[#This Row],[M4B_h]])</f>
        <v>0</v>
      </c>
      <c r="T331" s="30"/>
      <c r="U331" s="30"/>
      <c r="V331" s="30"/>
      <c r="W331" s="30"/>
      <c r="X331" s="30"/>
      <c r="Y331" s="30"/>
      <c r="Z331" s="30"/>
    </row>
    <row r="332" spans="1:26">
      <c r="A332" s="9" t="str">
        <f ca="1">IF(Table18[[#This Row],[TT]]&lt;1,"",(COUNT(INDIRECT("a"&amp;ROW(Table2[[#Headers],[//]])&amp;":a"&amp;ROW()-1))+1))</f>
        <v/>
      </c>
      <c r="B332" s="9" t="s">
        <v>2407</v>
      </c>
      <c r="C332" s="32">
        <v>0</v>
      </c>
      <c r="D332" s="32" t="s">
        <v>2406</v>
      </c>
      <c r="E332" s="68">
        <f>IF(Table18[[#This Row],[M5B]]="",Table18[[#This Row],[M5B_h]],SUM(Table18[[#This Row],[M5B_h]],Table18[[#This Row],[M5B]]))</f>
        <v>0</v>
      </c>
      <c r="F332" s="34"/>
      <c r="G332" s="34" t="str">
        <f>IF(Table18[[#This Row],[M1A]]="","",Table18[[#This Row],[M1A]]-Table18[[#This Row],[AWAL]])</f>
        <v/>
      </c>
      <c r="H332" s="34"/>
      <c r="I332" s="32" t="str">
        <f>IF(Table18[[#This Row],[M2A]]="","",SUM(Table18[[#This Row],[M2A]]-Table18[[#This Row],[M2B_h]]))</f>
        <v/>
      </c>
      <c r="K332" s="32" t="str">
        <f>IF(Table18[[#This Row],[M3A]]="","",SUM(Table18[[#This Row],[M3A]]-Table18[[#This Row],[M3B_h]]))</f>
        <v/>
      </c>
      <c r="L332" s="9"/>
      <c r="M332" s="32" t="str">
        <f>IF(Table18[[#This Row],[M4A]]="","",SUM(Table18[[#This Row],[M4A]]-Table18[[#This Row],[M4B_h]]))</f>
        <v/>
      </c>
      <c r="O332" s="32" t="str">
        <f>IF(Table18[[#This Row],[M5A]]="","",SUM(Table18[[#This Row],[M5A]]-Table18[[#This Row],[M5B_h]]))</f>
        <v/>
      </c>
      <c r="P332" s="45">
        <f>SUM(Table18[[#This Row],[AWAL]],Table18[[#This Row],[M1B]])</f>
        <v>0</v>
      </c>
      <c r="Q332" s="45">
        <f>SUM(Table18[[#This Row],[M2B]],Table18[[#This Row],[M2B_h]])</f>
        <v>0</v>
      </c>
      <c r="R332" s="45">
        <f>SUM(Table18[[#This Row],[M3B]],Table18[[#This Row],[M3B_h]])</f>
        <v>0</v>
      </c>
      <c r="S332" s="45">
        <f>SUM(Table18[[#This Row],[M4B]],Table18[[#This Row],[M4B_h]])</f>
        <v>0</v>
      </c>
      <c r="T332" s="30"/>
      <c r="U332" s="30"/>
      <c r="V332" s="30"/>
      <c r="W332" s="30"/>
      <c r="X332" s="30"/>
      <c r="Y332" s="30"/>
      <c r="Z332" s="30"/>
    </row>
    <row r="333" spans="1:26">
      <c r="A333" s="30" t="str">
        <f ca="1">IF(Table18[[#This Row],[TT]]&lt;1,"",(COUNT(INDIRECT("a"&amp;ROW(Table2[[#Headers],[//]])&amp;":a"&amp;ROW()-1))+1))</f>
        <v/>
      </c>
      <c r="B333" s="9" t="s">
        <v>2405</v>
      </c>
      <c r="C333" s="32">
        <v>0</v>
      </c>
      <c r="D333" s="32" t="s">
        <v>2406</v>
      </c>
      <c r="E333" s="68">
        <f>IF(Table18[[#This Row],[M5B]]="",Table18[[#This Row],[M5B_h]],SUM(Table18[[#This Row],[M5B_h]],Table18[[#This Row],[M5B]]))</f>
        <v>0</v>
      </c>
      <c r="F333" s="35"/>
      <c r="G333" s="35" t="str">
        <f>IF(Table18[[#This Row],[M1A]]="","",Table18[[#This Row],[M1A]]-Table18[[#This Row],[AWAL]])</f>
        <v/>
      </c>
      <c r="H333" s="35"/>
      <c r="I333" s="33" t="str">
        <f>IF(Table18[[#This Row],[M2A]]="","",SUM(Table18[[#This Row],[M2A]]-Table18[[#This Row],[M2B_h]]))</f>
        <v/>
      </c>
      <c r="K333" s="33" t="str">
        <f>IF(Table18[[#This Row],[M3A]]="","",SUM(Table18[[#This Row],[M3A]]-Table18[[#This Row],[M3B_h]]))</f>
        <v/>
      </c>
      <c r="L333" s="32"/>
      <c r="M333" s="33" t="str">
        <f>IF(Table18[[#This Row],[M4A]]="","",SUM(Table18[[#This Row],[M4A]]-Table18[[#This Row],[M4B_h]]))</f>
        <v/>
      </c>
      <c r="N333" s="33"/>
      <c r="O333" s="33" t="str">
        <f>IF(Table18[[#This Row],[M5A]]="","",SUM(Table18[[#This Row],[M5A]]-Table18[[#This Row],[M5B_h]]))</f>
        <v/>
      </c>
      <c r="P333" s="45">
        <f>SUM(Table18[[#This Row],[AWAL]],Table18[[#This Row],[M1B]])</f>
        <v>0</v>
      </c>
      <c r="Q333" s="45">
        <f>SUM(Table18[[#This Row],[M2B]],Table18[[#This Row],[M2B_h]])</f>
        <v>0</v>
      </c>
      <c r="R333" s="45">
        <f>SUM(Table18[[#This Row],[M3B]],Table18[[#This Row],[M3B_h]])</f>
        <v>0</v>
      </c>
      <c r="S333" s="45">
        <f>SUM(Table18[[#This Row],[M4B]],Table18[[#This Row],[M4B_h]])</f>
        <v>0</v>
      </c>
      <c r="T333" s="30"/>
      <c r="U333" s="30"/>
      <c r="V333" s="30"/>
      <c r="W333" s="30"/>
      <c r="X333" s="30"/>
      <c r="Y333" s="30"/>
      <c r="Z333" s="30"/>
    </row>
    <row r="334" spans="1:26">
      <c r="A334" s="30" t="str">
        <f ca="1">IF(Table18[[#This Row],[TT]]&lt;1,"",(COUNT(INDIRECT("a"&amp;ROW(Table2[[#Headers],[//]])&amp;":a"&amp;ROW()-1))+1))</f>
        <v/>
      </c>
      <c r="B334" s="9" t="s">
        <v>4316</v>
      </c>
      <c r="C334" s="32">
        <v>0</v>
      </c>
      <c r="D334" s="32" t="s">
        <v>4317</v>
      </c>
      <c r="E334" s="68">
        <f>IF(Table18[[#This Row],[M5B]]="",Table18[[#This Row],[M5B_h]],SUM(Table18[[#This Row],[M5B_h]],Table18[[#This Row],[M5B]]))</f>
        <v>0</v>
      </c>
      <c r="F334" s="35"/>
      <c r="G334" s="35" t="str">
        <f>IF(Table18[[#This Row],[M1A]]="","",Table18[[#This Row],[M1A]]-Table18[[#This Row],[AWAL]])</f>
        <v/>
      </c>
      <c r="H334" s="35"/>
      <c r="I334" s="33" t="str">
        <f>IF(Table18[[#This Row],[M2A]]="","",SUM(Table18[[#This Row],[M2A]]-Table18[[#This Row],[M2B_h]]))</f>
        <v/>
      </c>
      <c r="K334" s="33" t="str">
        <f>IF(Table18[[#This Row],[M3A]]="","",SUM(Table18[[#This Row],[M3A]]-Table18[[#This Row],[M3B_h]]))</f>
        <v/>
      </c>
      <c r="L334" s="32"/>
      <c r="M334" s="33" t="str">
        <f>IF(Table18[[#This Row],[M4A]]="","",SUM(Table18[[#This Row],[M4A]]-Table18[[#This Row],[M4B_h]]))</f>
        <v/>
      </c>
      <c r="N334" s="33"/>
      <c r="O334" s="33" t="str">
        <f>IF(Table18[[#This Row],[M5A]]="","",SUM(Table18[[#This Row],[M5A]]-Table18[[#This Row],[M5B_h]]))</f>
        <v/>
      </c>
      <c r="P334" s="45">
        <f>SUM(Table18[[#This Row],[AWAL]],Table18[[#This Row],[M1B]])</f>
        <v>0</v>
      </c>
      <c r="Q334" s="45">
        <f>SUM(Table18[[#This Row],[M2B]],Table18[[#This Row],[M2B_h]])</f>
        <v>0</v>
      </c>
      <c r="R334" s="45">
        <f>SUM(Table18[[#This Row],[M3B]],Table18[[#This Row],[M3B_h]])</f>
        <v>0</v>
      </c>
      <c r="S334" s="45">
        <f>SUM(Table18[[#This Row],[M4B]],Table18[[#This Row],[M4B_h]])</f>
        <v>0</v>
      </c>
      <c r="T334" s="30"/>
      <c r="U334" s="30"/>
      <c r="V334" s="30"/>
      <c r="W334" s="30"/>
      <c r="X334" s="30"/>
      <c r="Y334" s="30"/>
      <c r="Z334" s="30"/>
    </row>
    <row r="335" spans="1:26">
      <c r="A335" s="30" t="str">
        <f ca="1">IF(Table18[[#This Row],[TT]]&lt;1,"",(COUNT(INDIRECT("a"&amp;ROW(Table2[[#Headers],[//]])&amp;":a"&amp;ROW()-1))+1))</f>
        <v/>
      </c>
      <c r="B335" s="9" t="s">
        <v>2436</v>
      </c>
      <c r="C335" s="32">
        <v>0</v>
      </c>
      <c r="D335" s="32" t="s">
        <v>52</v>
      </c>
      <c r="E335" s="68">
        <f>IF(Table18[[#This Row],[M5B]]="",Table18[[#This Row],[M5B_h]],SUM(Table18[[#This Row],[M5B_h]],Table18[[#This Row],[M5B]]))</f>
        <v>0</v>
      </c>
      <c r="F335" s="34"/>
      <c r="G335" s="35" t="str">
        <f>IF(Table18[[#This Row],[M1A]]="","",Table18[[#This Row],[M1A]]-Table18[[#This Row],[AWAL]])</f>
        <v/>
      </c>
      <c r="H335" s="34"/>
      <c r="I335" s="32" t="str">
        <f>IF(Table18[[#This Row],[M2A]]="","",SUM(Table18[[#This Row],[M2A]]-Table18[[#This Row],[M2B_h]]))</f>
        <v/>
      </c>
      <c r="K335" s="33" t="str">
        <f>IF(Table18[[#This Row],[M3A]]="","",SUM(Table18[[#This Row],[M3A]]-Table18[[#This Row],[M3B_h]]))</f>
        <v/>
      </c>
      <c r="L335" s="9"/>
      <c r="M335" s="33" t="str">
        <f>IF(Table18[[#This Row],[M4A]]="","",SUM(Table18[[#This Row],[M4A]]-Table18[[#This Row],[M4B_h]]))</f>
        <v/>
      </c>
      <c r="N335" s="33"/>
      <c r="O335" s="33" t="str">
        <f>IF(Table18[[#This Row],[M5A]]="","",SUM(Table18[[#This Row],[M5A]]-Table18[[#This Row],[M5B_h]]))</f>
        <v/>
      </c>
      <c r="P335" s="45">
        <f>SUM(Table18[[#This Row],[AWAL]],Table18[[#This Row],[M1B]])</f>
        <v>0</v>
      </c>
      <c r="Q335" s="45">
        <f>SUM(Table18[[#This Row],[M2B]],Table18[[#This Row],[M2B_h]])</f>
        <v>0</v>
      </c>
      <c r="R335" s="45">
        <f>SUM(Table18[[#This Row],[M3B]],Table18[[#This Row],[M3B_h]])</f>
        <v>0</v>
      </c>
      <c r="S335" s="45">
        <f>SUM(Table18[[#This Row],[M4B]],Table18[[#This Row],[M4B_h]])</f>
        <v>0</v>
      </c>
      <c r="T335" s="30"/>
      <c r="U335" s="30"/>
      <c r="V335" s="30"/>
      <c r="W335" s="30"/>
      <c r="X335" s="30"/>
      <c r="Y335" s="30"/>
      <c r="Z335" s="30"/>
    </row>
    <row r="336" spans="1:26">
      <c r="A336" s="30" t="str">
        <f ca="1">IF(Table18[[#This Row],[TT]]&lt;1,"",(COUNT(INDIRECT("a"&amp;ROW(Table2[[#Headers],[//]])&amp;":a"&amp;ROW()-1))+1))</f>
        <v/>
      </c>
      <c r="B336" s="9" t="s">
        <v>4554</v>
      </c>
      <c r="C336" s="32">
        <v>0</v>
      </c>
      <c r="D336" s="32" t="s">
        <v>2434</v>
      </c>
      <c r="E336" s="68">
        <f>IF(Table18[[#This Row],[M5B]]="",Table18[[#This Row],[M5B_h]],SUM(Table18[[#This Row],[M5B_h]],Table18[[#This Row],[M5B]]))</f>
        <v>0</v>
      </c>
      <c r="F336" s="35"/>
      <c r="G336" s="35" t="str">
        <f>IF(Table18[[#This Row],[M1A]]="","",Table18[[#This Row],[M1A]]-Table18[[#This Row],[AWAL]])</f>
        <v/>
      </c>
      <c r="H336" s="35"/>
      <c r="I336" s="32" t="str">
        <f>IF(Table18[[#This Row],[M2A]]="","",SUM(Table18[[#This Row],[M2A]]-Table18[[#This Row],[M2B_h]]))</f>
        <v/>
      </c>
      <c r="K336" s="33" t="str">
        <f>IF(Table18[[#This Row],[M3A]]="","",SUM(Table18[[#This Row],[M3A]]-Table18[[#This Row],[M3B_h]]))</f>
        <v/>
      </c>
      <c r="M336" s="33" t="str">
        <f>IF(Table18[[#This Row],[M4A]]="","",SUM(Table18[[#This Row],[M4A]]-Table18[[#This Row],[M4B_h]]))</f>
        <v/>
      </c>
      <c r="N336" s="33"/>
      <c r="O336" s="33" t="str">
        <f>IF(Table18[[#This Row],[M5A]]="","",SUM(Table18[[#This Row],[M5A]]-Table18[[#This Row],[M5B_h]]))</f>
        <v/>
      </c>
      <c r="P336" s="45">
        <f>SUM(Table18[[#This Row],[AWAL]],Table18[[#This Row],[M1B]])</f>
        <v>0</v>
      </c>
      <c r="Q336" s="45">
        <f>SUM(Table18[[#This Row],[M2B]],Table18[[#This Row],[M2B_h]])</f>
        <v>0</v>
      </c>
      <c r="R336" s="45">
        <f>SUM(Table18[[#This Row],[M3B]],Table18[[#This Row],[M3B_h]])</f>
        <v>0</v>
      </c>
      <c r="S336" s="45">
        <f>SUM(Table18[[#This Row],[M4B]],Table18[[#This Row],[M4B_h]])</f>
        <v>0</v>
      </c>
      <c r="T336" s="30"/>
      <c r="U336" s="30"/>
      <c r="V336" s="30"/>
      <c r="W336" s="30"/>
      <c r="X336" s="30"/>
      <c r="Y336" s="30"/>
      <c r="Z336" s="30"/>
    </row>
    <row r="337" spans="1:26">
      <c r="A337" s="30" t="str">
        <f ca="1">IF(Table18[[#This Row],[TT]]&lt;1,"",(COUNT(INDIRECT("a"&amp;ROW(Table2[[#Headers],[//]])&amp;":a"&amp;ROW()-1))+1))</f>
        <v/>
      </c>
      <c r="B337" s="9" t="s">
        <v>3301</v>
      </c>
      <c r="C337" s="32">
        <v>0</v>
      </c>
      <c r="D337" s="32" t="s">
        <v>2465</v>
      </c>
      <c r="E337" s="68">
        <f>IF(Table18[[#This Row],[M5B]]="",Table18[[#This Row],[M5B_h]],SUM(Table18[[#This Row],[M5B_h]],Table18[[#This Row],[M5B]]))</f>
        <v>0</v>
      </c>
      <c r="F337" s="35"/>
      <c r="G337" s="35" t="str">
        <f>IF(Table18[[#This Row],[M1A]]="","",Table18[[#This Row],[M1A]]-Table18[[#This Row],[AWAL]])</f>
        <v/>
      </c>
      <c r="H337" s="35"/>
      <c r="I337" s="32" t="str">
        <f>IF(Table18[[#This Row],[M2A]]="","",SUM(Table18[[#This Row],[M2A]]-Table18[[#This Row],[M2B_h]]))</f>
        <v/>
      </c>
      <c r="K337" s="33" t="str">
        <f>IF(Table18[[#This Row],[M3A]]="","",SUM(Table18[[#This Row],[M3A]]-Table18[[#This Row],[M3B_h]]))</f>
        <v/>
      </c>
      <c r="L337" s="32"/>
      <c r="M337" s="33" t="str">
        <f>IF(Table18[[#This Row],[M4A]]="","",SUM(Table18[[#This Row],[M4A]]-Table18[[#This Row],[M4B_h]]))</f>
        <v/>
      </c>
      <c r="N337" s="33"/>
      <c r="O337" s="33" t="str">
        <f>IF(Table18[[#This Row],[M5A]]="","",SUM(Table18[[#This Row],[M5A]]-Table18[[#This Row],[M5B_h]]))</f>
        <v/>
      </c>
      <c r="P337" s="45">
        <f>SUM(Table18[[#This Row],[AWAL]],Table18[[#This Row],[M1B]])</f>
        <v>0</v>
      </c>
      <c r="Q337" s="45">
        <f>SUM(Table18[[#This Row],[M2B]],Table18[[#This Row],[M2B_h]])</f>
        <v>0</v>
      </c>
      <c r="R337" s="45">
        <f>SUM(Table18[[#This Row],[M3B]],Table18[[#This Row],[M3B_h]])</f>
        <v>0</v>
      </c>
      <c r="S337" s="45">
        <f>SUM(Table18[[#This Row],[M4B]],Table18[[#This Row],[M4B_h]])</f>
        <v>0</v>
      </c>
      <c r="T337" s="30"/>
      <c r="U337" s="30"/>
      <c r="V337" s="30"/>
      <c r="W337" s="30"/>
      <c r="X337" s="30"/>
      <c r="Y337" s="30"/>
      <c r="Z337" s="30"/>
    </row>
    <row r="338" spans="1:26">
      <c r="A338" s="30" t="str">
        <f ca="1">IF(Table18[[#This Row],[TT]]&lt;1,"",(COUNT(INDIRECT("a"&amp;ROW(Table2[[#Headers],[//]])&amp;":a"&amp;ROW()-1))+1))</f>
        <v/>
      </c>
      <c r="B338" s="9" t="s">
        <v>2714</v>
      </c>
      <c r="C338" s="32">
        <v>0</v>
      </c>
      <c r="D338" s="32" t="s">
        <v>2434</v>
      </c>
      <c r="E338" s="68">
        <f>IF(Table18[[#This Row],[M5B]]="",Table18[[#This Row],[M5B_h]],SUM(Table18[[#This Row],[M5B_h]],Table18[[#This Row],[M5B]]))</f>
        <v>0</v>
      </c>
      <c r="F338" s="35"/>
      <c r="G338" s="35" t="str">
        <f>IF(Table18[[#This Row],[M1A]]="","",Table18[[#This Row],[M1A]]-Table18[[#This Row],[AWAL]])</f>
        <v/>
      </c>
      <c r="H338" s="35"/>
      <c r="I338" s="32" t="str">
        <f>IF(Table18[[#This Row],[M2A]]="","",SUM(Table18[[#This Row],[M2A]]-Table18[[#This Row],[M2B_h]]))</f>
        <v/>
      </c>
      <c r="K338" s="33" t="str">
        <f>IF(Table18[[#This Row],[M3A]]="","",SUM(Table18[[#This Row],[M3A]]-Table18[[#This Row],[M3B_h]]))</f>
        <v/>
      </c>
      <c r="L338" s="32"/>
      <c r="M338" s="33" t="str">
        <f>IF(Table18[[#This Row],[M4A]]="","",SUM(Table18[[#This Row],[M4A]]-Table18[[#This Row],[M4B_h]]))</f>
        <v/>
      </c>
      <c r="N338" s="33"/>
      <c r="O338" s="33" t="str">
        <f>IF(Table18[[#This Row],[M5A]]="","",SUM(Table18[[#This Row],[M5A]]-Table18[[#This Row],[M5B_h]]))</f>
        <v/>
      </c>
      <c r="P338" s="45">
        <f>SUM(Table18[[#This Row],[AWAL]],Table18[[#This Row],[M1B]])</f>
        <v>0</v>
      </c>
      <c r="Q338" s="45">
        <f>SUM(Table18[[#This Row],[M2B]],Table18[[#This Row],[M2B_h]])</f>
        <v>0</v>
      </c>
      <c r="R338" s="45">
        <f>SUM(Table18[[#This Row],[M3B]],Table18[[#This Row],[M3B_h]])</f>
        <v>0</v>
      </c>
      <c r="S338" s="45">
        <f>SUM(Table18[[#This Row],[M4B]],Table18[[#This Row],[M4B_h]])</f>
        <v>0</v>
      </c>
      <c r="T338" s="30"/>
      <c r="U338" s="30"/>
      <c r="V338" s="30"/>
      <c r="W338" s="30"/>
      <c r="X338" s="30"/>
      <c r="Y338" s="30"/>
      <c r="Z338" s="30"/>
    </row>
    <row r="339" spans="1:26">
      <c r="A339" s="30" t="str">
        <f ca="1">IF(Table18[[#This Row],[TT]]&lt;1,"",(COUNT(INDIRECT("a"&amp;ROW(Table2[[#Headers],[//]])&amp;":a"&amp;ROW()-1))+1))</f>
        <v/>
      </c>
      <c r="B339" s="9" t="s">
        <v>2715</v>
      </c>
      <c r="C339" s="32">
        <v>0</v>
      </c>
      <c r="D339" s="32" t="s">
        <v>2499</v>
      </c>
      <c r="E339" s="68">
        <f>IF(Table18[[#This Row],[M5B]]="",Table18[[#This Row],[M5B_h]],SUM(Table18[[#This Row],[M5B_h]],Table18[[#This Row],[M5B]]))</f>
        <v>0</v>
      </c>
      <c r="F339" s="35"/>
      <c r="G339" s="35" t="str">
        <f>IF(Table18[[#This Row],[M1A]]="","",Table18[[#This Row],[M1A]]-Table18[[#This Row],[AWAL]])</f>
        <v/>
      </c>
      <c r="H339" s="35"/>
      <c r="I339" s="32" t="str">
        <f>IF(Table18[[#This Row],[M2A]]="","",SUM(Table18[[#This Row],[M2A]]-Table18[[#This Row],[M2B_h]]))</f>
        <v/>
      </c>
      <c r="K339" s="33" t="str">
        <f>IF(Table18[[#This Row],[M3A]]="","",SUM(Table18[[#This Row],[M3A]]-Table18[[#This Row],[M3B_h]]))</f>
        <v/>
      </c>
      <c r="L339" s="32"/>
      <c r="M339" s="33" t="str">
        <f>IF(Table18[[#This Row],[M4A]]="","",SUM(Table18[[#This Row],[M4A]]-Table18[[#This Row],[M4B_h]]))</f>
        <v/>
      </c>
      <c r="N339" s="33"/>
      <c r="O339" s="33" t="str">
        <f>IF(Table18[[#This Row],[M5A]]="","",SUM(Table18[[#This Row],[M5A]]-Table18[[#This Row],[M5B_h]]))</f>
        <v/>
      </c>
      <c r="P339" s="45">
        <f>SUM(Table18[[#This Row],[AWAL]],Table18[[#This Row],[M1B]])</f>
        <v>0</v>
      </c>
      <c r="Q339" s="45">
        <f>SUM(Table18[[#This Row],[M2B]],Table18[[#This Row],[M2B_h]])</f>
        <v>0</v>
      </c>
      <c r="R339" s="45">
        <f>SUM(Table18[[#This Row],[M3B]],Table18[[#This Row],[M3B_h]])</f>
        <v>0</v>
      </c>
      <c r="S339" s="45">
        <f>SUM(Table18[[#This Row],[M4B]],Table18[[#This Row],[M4B_h]])</f>
        <v>0</v>
      </c>
      <c r="T339" s="30"/>
      <c r="U339" s="30"/>
      <c r="V339" s="30"/>
      <c r="W339" s="30"/>
      <c r="X339" s="30"/>
      <c r="Y339" s="30"/>
      <c r="Z339" s="30"/>
    </row>
    <row r="340" spans="1:26">
      <c r="A340" s="30" t="str">
        <f ca="1">IF(Table18[[#This Row],[TT]]&lt;1,"",(COUNT(INDIRECT("a"&amp;ROW(Table2[[#Headers],[//]])&amp;":a"&amp;ROW()-1))+1))</f>
        <v/>
      </c>
      <c r="B340" s="9" t="s">
        <v>2716</v>
      </c>
      <c r="C340" s="32">
        <v>0</v>
      </c>
      <c r="D340" s="32" t="s">
        <v>2499</v>
      </c>
      <c r="E340" s="68">
        <f>IF(Table18[[#This Row],[M5B]]="",Table18[[#This Row],[M5B_h]],SUM(Table18[[#This Row],[M5B_h]],Table18[[#This Row],[M5B]]))</f>
        <v>0</v>
      </c>
      <c r="F340" s="35"/>
      <c r="G340" s="35" t="str">
        <f>IF(Table18[[#This Row],[M1A]]="","",Table18[[#This Row],[M1A]]-Table18[[#This Row],[AWAL]])</f>
        <v/>
      </c>
      <c r="H340" s="35"/>
      <c r="I340" s="32" t="str">
        <f>IF(Table18[[#This Row],[M2A]]="","",SUM(Table18[[#This Row],[M2A]]-Table18[[#This Row],[M2B_h]]))</f>
        <v/>
      </c>
      <c r="K340" s="33" t="str">
        <f>IF(Table18[[#This Row],[M3A]]="","",SUM(Table18[[#This Row],[M3A]]-Table18[[#This Row],[M3B_h]]))</f>
        <v/>
      </c>
      <c r="L340" s="32"/>
      <c r="M340" s="33" t="str">
        <f>IF(Table18[[#This Row],[M4A]]="","",SUM(Table18[[#This Row],[M4A]]-Table18[[#This Row],[M4B_h]]))</f>
        <v/>
      </c>
      <c r="N340" s="33"/>
      <c r="O340" s="33" t="str">
        <f>IF(Table18[[#This Row],[M5A]]="","",SUM(Table18[[#This Row],[M5A]]-Table18[[#This Row],[M5B_h]]))</f>
        <v/>
      </c>
      <c r="P340" s="45">
        <f>SUM(Table18[[#This Row],[AWAL]],Table18[[#This Row],[M1B]])</f>
        <v>0</v>
      </c>
      <c r="Q340" s="45">
        <f>SUM(Table18[[#This Row],[M2B]],Table18[[#This Row],[M2B_h]])</f>
        <v>0</v>
      </c>
      <c r="R340" s="45">
        <f>SUM(Table18[[#This Row],[M3B]],Table18[[#This Row],[M3B_h]])</f>
        <v>0</v>
      </c>
      <c r="S340" s="45">
        <f>SUM(Table18[[#This Row],[M4B]],Table18[[#This Row],[M4B_h]])</f>
        <v>0</v>
      </c>
      <c r="T340" s="30"/>
      <c r="U340" s="30"/>
      <c r="V340" s="30"/>
      <c r="W340" s="30"/>
      <c r="X340" s="30"/>
      <c r="Y340" s="30"/>
      <c r="Z340" s="30"/>
    </row>
    <row r="341" spans="1:26">
      <c r="A341" s="30" t="str">
        <f ca="1">IF(Table18[[#This Row],[TT]]&lt;1,"",(COUNT(INDIRECT("a"&amp;ROW(Table2[[#Headers],[//]])&amp;":a"&amp;ROW()-1))+1))</f>
        <v/>
      </c>
      <c r="B341" s="9" t="s">
        <v>3150</v>
      </c>
      <c r="C341" s="32">
        <v>0</v>
      </c>
      <c r="D341" s="32" t="s">
        <v>2499</v>
      </c>
      <c r="E341" s="68">
        <f>IF(Table18[[#This Row],[M5B]]="",Table18[[#This Row],[M5B_h]],SUM(Table18[[#This Row],[M5B_h]],Table18[[#This Row],[M5B]]))</f>
        <v>0</v>
      </c>
      <c r="F341" s="35"/>
      <c r="G341" s="35" t="str">
        <f>IF(Table18[[#This Row],[M1A]]="","",Table18[[#This Row],[M1A]]-Table18[[#This Row],[AWAL]])</f>
        <v/>
      </c>
      <c r="H341" s="35"/>
      <c r="I341" s="32" t="str">
        <f>IF(Table18[[#This Row],[M2A]]="","",SUM(Table18[[#This Row],[M2A]]-Table18[[#This Row],[M2B_h]]))</f>
        <v/>
      </c>
      <c r="K341" s="33" t="str">
        <f>IF(Table18[[#This Row],[M3A]]="","",SUM(Table18[[#This Row],[M3A]]-Table18[[#This Row],[M3B_h]]))</f>
        <v/>
      </c>
      <c r="L341" s="32"/>
      <c r="M341" s="33" t="str">
        <f>IF(Table18[[#This Row],[M4A]]="","",SUM(Table18[[#This Row],[M4A]]-Table18[[#This Row],[M4B_h]]))</f>
        <v/>
      </c>
      <c r="N341" s="33"/>
      <c r="O341" s="33" t="str">
        <f>IF(Table18[[#This Row],[M5A]]="","",SUM(Table18[[#This Row],[M5A]]-Table18[[#This Row],[M5B_h]]))</f>
        <v/>
      </c>
      <c r="P341" s="45">
        <f>SUM(Table18[[#This Row],[AWAL]],Table18[[#This Row],[M1B]])</f>
        <v>0</v>
      </c>
      <c r="Q341" s="45">
        <f>SUM(Table18[[#This Row],[M2B]],Table18[[#This Row],[M2B_h]])</f>
        <v>0</v>
      </c>
      <c r="R341" s="45">
        <f>SUM(Table18[[#This Row],[M3B]],Table18[[#This Row],[M3B_h]])</f>
        <v>0</v>
      </c>
      <c r="S341" s="45">
        <f>SUM(Table18[[#This Row],[M4B]],Table18[[#This Row],[M4B_h]])</f>
        <v>0</v>
      </c>
      <c r="T341" s="30"/>
      <c r="U341" s="30"/>
      <c r="V341" s="30"/>
      <c r="W341" s="30"/>
      <c r="X341" s="30"/>
      <c r="Y341" s="30"/>
      <c r="Z341" s="30"/>
    </row>
    <row r="342" spans="1:26">
      <c r="A342" s="30" t="str">
        <f ca="1">IF(Table18[[#This Row],[TT]]&lt;1,"",(COUNT(INDIRECT("a"&amp;ROW(Table2[[#Headers],[//]])&amp;":a"&amp;ROW()-1))+1))</f>
        <v/>
      </c>
      <c r="B342" s="9" t="s">
        <v>2717</v>
      </c>
      <c r="C342" s="32">
        <v>0</v>
      </c>
      <c r="D342" s="32" t="s">
        <v>2499</v>
      </c>
      <c r="E342" s="68">
        <f>IF(Table18[[#This Row],[M5B]]="",Table18[[#This Row],[M5B_h]],SUM(Table18[[#This Row],[M5B_h]],Table18[[#This Row],[M5B]]))</f>
        <v>0</v>
      </c>
      <c r="F342" s="35"/>
      <c r="G342" s="35" t="str">
        <f>IF(Table18[[#This Row],[M1A]]="","",Table18[[#This Row],[M1A]]-Table18[[#This Row],[AWAL]])</f>
        <v/>
      </c>
      <c r="H342" s="35"/>
      <c r="I342" s="32" t="str">
        <f>IF(Table18[[#This Row],[M2A]]="","",SUM(Table18[[#This Row],[M2A]]-Table18[[#This Row],[M2B_h]]))</f>
        <v/>
      </c>
      <c r="K342" s="33" t="str">
        <f>IF(Table18[[#This Row],[M3A]]="","",SUM(Table18[[#This Row],[M3A]]-Table18[[#This Row],[M3B_h]]))</f>
        <v/>
      </c>
      <c r="L342" s="32"/>
      <c r="M342" s="33" t="str">
        <f>IF(Table18[[#This Row],[M4A]]="","",SUM(Table18[[#This Row],[M4A]]-Table18[[#This Row],[M4B_h]]))</f>
        <v/>
      </c>
      <c r="N342" s="33"/>
      <c r="O342" s="33" t="str">
        <f>IF(Table18[[#This Row],[M5A]]="","",SUM(Table18[[#This Row],[M5A]]-Table18[[#This Row],[M5B_h]]))</f>
        <v/>
      </c>
      <c r="P342" s="45">
        <f>SUM(Table18[[#This Row],[AWAL]],Table18[[#This Row],[M1B]])</f>
        <v>0</v>
      </c>
      <c r="Q342" s="45">
        <f>SUM(Table18[[#This Row],[M2B]],Table18[[#This Row],[M2B_h]])</f>
        <v>0</v>
      </c>
      <c r="R342" s="45">
        <f>SUM(Table18[[#This Row],[M3B]],Table18[[#This Row],[M3B_h]])</f>
        <v>0</v>
      </c>
      <c r="S342" s="45">
        <f>SUM(Table18[[#This Row],[M4B]],Table18[[#This Row],[M4B_h]])</f>
        <v>0</v>
      </c>
      <c r="T342" s="30"/>
      <c r="U342" s="30"/>
      <c r="V342" s="30"/>
      <c r="W342" s="30"/>
      <c r="X342" s="30"/>
      <c r="Y342" s="30"/>
      <c r="Z342" s="30"/>
    </row>
    <row r="343" spans="1:26">
      <c r="A343" s="30" t="str">
        <f ca="1">IF(Table18[[#This Row],[TT]]&lt;1,"",(COUNT(INDIRECT("a"&amp;ROW(Table2[[#Headers],[//]])&amp;":a"&amp;ROW()-1))+1))</f>
        <v/>
      </c>
      <c r="B343" s="9" t="s">
        <v>2498</v>
      </c>
      <c r="C343" s="32">
        <v>0</v>
      </c>
      <c r="D343" s="32" t="s">
        <v>2499</v>
      </c>
      <c r="E343" s="68">
        <f>IF(Table18[[#This Row],[M5B]]="",Table18[[#This Row],[M5B_h]],SUM(Table18[[#This Row],[M5B_h]],Table18[[#This Row],[M5B]]))</f>
        <v>0</v>
      </c>
      <c r="F343" s="34"/>
      <c r="G343" s="35" t="str">
        <f>IF(Table18[[#This Row],[M1A]]="","",Table18[[#This Row],[M1A]]-Table18[[#This Row],[AWAL]])</f>
        <v/>
      </c>
      <c r="H343" s="34"/>
      <c r="I343" s="32" t="str">
        <f>IF(Table18[[#This Row],[M2A]]="","",SUM(Table18[[#This Row],[M2A]]-Table18[[#This Row],[M2B_h]]))</f>
        <v/>
      </c>
      <c r="K343" s="33" t="str">
        <f>IF(Table18[[#This Row],[M3A]]="","",SUM(Table18[[#This Row],[M3A]]-Table18[[#This Row],[M3B_h]]))</f>
        <v/>
      </c>
      <c r="L343" s="9"/>
      <c r="M343" s="33" t="str">
        <f>IF(Table18[[#This Row],[M4A]]="","",SUM(Table18[[#This Row],[M4A]]-Table18[[#This Row],[M4B_h]]))</f>
        <v/>
      </c>
      <c r="N343" s="33"/>
      <c r="O343" s="33" t="str">
        <f>IF(Table18[[#This Row],[M5A]]="","",SUM(Table18[[#This Row],[M5A]]-Table18[[#This Row],[M5B_h]]))</f>
        <v/>
      </c>
      <c r="P343" s="45">
        <f>SUM(Table18[[#This Row],[AWAL]],Table18[[#This Row],[M1B]])</f>
        <v>0</v>
      </c>
      <c r="Q343" s="45">
        <f>SUM(Table18[[#This Row],[M2B]],Table18[[#This Row],[M2B_h]])</f>
        <v>0</v>
      </c>
      <c r="R343" s="45">
        <f>SUM(Table18[[#This Row],[M3B]],Table18[[#This Row],[M3B_h]])</f>
        <v>0</v>
      </c>
      <c r="S343" s="45">
        <f>SUM(Table18[[#This Row],[M4B]],Table18[[#This Row],[M4B_h]])</f>
        <v>0</v>
      </c>
      <c r="T343" s="30"/>
      <c r="U343" s="30"/>
      <c r="V343" s="30"/>
      <c r="W343" s="30"/>
      <c r="X343" s="30"/>
      <c r="Y343" s="30"/>
      <c r="Z343" s="30"/>
    </row>
    <row r="344" spans="1:26">
      <c r="A344" s="9" t="str">
        <f ca="1">IF(Table18[[#This Row],[TT]]&lt;1,"",(COUNT(INDIRECT("a"&amp;ROW(Table2[[#Headers],[//]])&amp;":a"&amp;ROW()-1))+1))</f>
        <v/>
      </c>
      <c r="B344" s="9" t="s">
        <v>2500</v>
      </c>
      <c r="C344" s="32">
        <v>0</v>
      </c>
      <c r="D344" s="32" t="s">
        <v>2499</v>
      </c>
      <c r="E344" s="68">
        <f>IF(Table18[[#This Row],[M5B]]="",Table18[[#This Row],[M5B_h]],SUM(Table18[[#This Row],[M5B_h]],Table18[[#This Row],[M5B]]))</f>
        <v>0</v>
      </c>
      <c r="F344" s="34"/>
      <c r="G344" s="34" t="str">
        <f>IF(Table18[[#This Row],[M1A]]="","",Table18[[#This Row],[M1A]]-Table18[[#This Row],[AWAL]])</f>
        <v/>
      </c>
      <c r="H344" s="34"/>
      <c r="I344" s="32" t="str">
        <f>IF(Table18[[#This Row],[M2A]]="","",SUM(Table18[[#This Row],[M2A]]-Table18[[#This Row],[M2B_h]]))</f>
        <v/>
      </c>
      <c r="K344" s="32" t="str">
        <f>IF(Table18[[#This Row],[M3A]]="","",SUM(Table18[[#This Row],[M3A]]-Table18[[#This Row],[M3B_h]]))</f>
        <v/>
      </c>
      <c r="L344" s="9"/>
      <c r="M344" s="32" t="str">
        <f>IF(Table18[[#This Row],[M4A]]="","",SUM(Table18[[#This Row],[M4A]]-Table18[[#This Row],[M4B_h]]))</f>
        <v/>
      </c>
      <c r="O344" s="32" t="str">
        <f>IF(Table18[[#This Row],[M5A]]="","",SUM(Table18[[#This Row],[M5A]]-Table18[[#This Row],[M5B_h]]))</f>
        <v/>
      </c>
      <c r="P344" s="45">
        <f>SUM(Table18[[#This Row],[AWAL]],Table18[[#This Row],[M1B]])</f>
        <v>0</v>
      </c>
      <c r="Q344" s="45">
        <f>SUM(Table18[[#This Row],[M2B]],Table18[[#This Row],[M2B_h]])</f>
        <v>0</v>
      </c>
      <c r="R344" s="45">
        <f>SUM(Table18[[#This Row],[M3B]],Table18[[#This Row],[M3B_h]])</f>
        <v>0</v>
      </c>
      <c r="S344" s="45">
        <f>SUM(Table18[[#This Row],[M4B]],Table18[[#This Row],[M4B_h]])</f>
        <v>0</v>
      </c>
      <c r="T344" s="30"/>
      <c r="U344" s="30"/>
      <c r="V344" s="30"/>
      <c r="W344" s="30"/>
      <c r="X344" s="30"/>
      <c r="Y344" s="30"/>
      <c r="Z344" s="30"/>
    </row>
    <row r="345" spans="1:26">
      <c r="A345" s="30" t="str">
        <f ca="1">IF(Table18[[#This Row],[TT]]&lt;1,"",(COUNT(INDIRECT("a"&amp;ROW(Table2[[#Headers],[//]])&amp;":a"&amp;ROW()-1))+1))</f>
        <v/>
      </c>
      <c r="B345" s="9" t="s">
        <v>3149</v>
      </c>
      <c r="C345" s="32">
        <v>0</v>
      </c>
      <c r="D345" s="32" t="s">
        <v>2499</v>
      </c>
      <c r="E345" s="68">
        <f>IF(Table18[[#This Row],[M5B]]="",Table18[[#This Row],[M5B_h]],SUM(Table18[[#This Row],[M5B_h]],Table18[[#This Row],[M5B]]))</f>
        <v>0</v>
      </c>
      <c r="F345" s="35"/>
      <c r="G345" s="35" t="str">
        <f>IF(Table18[[#This Row],[M1A]]="","",Table18[[#This Row],[M1A]]-Table18[[#This Row],[AWAL]])</f>
        <v/>
      </c>
      <c r="H345" s="35"/>
      <c r="I345" s="32" t="str">
        <f>IF(Table18[[#This Row],[M2A]]="","",SUM(Table18[[#This Row],[M2A]]-Table18[[#This Row],[M2B_h]]))</f>
        <v/>
      </c>
      <c r="K345" s="33" t="str">
        <f>IF(Table18[[#This Row],[M3A]]="","",SUM(Table18[[#This Row],[M3A]]-Table18[[#This Row],[M3B_h]]))</f>
        <v/>
      </c>
      <c r="L345" s="32"/>
      <c r="M345" s="33" t="str">
        <f>IF(Table18[[#This Row],[M4A]]="","",SUM(Table18[[#This Row],[M4A]]-Table18[[#This Row],[M4B_h]]))</f>
        <v/>
      </c>
      <c r="N345" s="33"/>
      <c r="O345" s="33" t="str">
        <f>IF(Table18[[#This Row],[M5A]]="","",SUM(Table18[[#This Row],[M5A]]-Table18[[#This Row],[M5B_h]]))</f>
        <v/>
      </c>
      <c r="P345" s="45">
        <f>SUM(Table18[[#This Row],[AWAL]],Table18[[#This Row],[M1B]])</f>
        <v>0</v>
      </c>
      <c r="Q345" s="45">
        <f>SUM(Table18[[#This Row],[M2B]],Table18[[#This Row],[M2B_h]])</f>
        <v>0</v>
      </c>
      <c r="R345" s="45">
        <f>SUM(Table18[[#This Row],[M3B]],Table18[[#This Row],[M3B_h]])</f>
        <v>0</v>
      </c>
      <c r="S345" s="45">
        <f>SUM(Table18[[#This Row],[M4B]],Table18[[#This Row],[M4B_h]])</f>
        <v>0</v>
      </c>
      <c r="T345" s="30"/>
      <c r="U345" s="30"/>
      <c r="V345" s="30"/>
      <c r="W345" s="30"/>
      <c r="X345" s="30"/>
      <c r="Y345" s="30"/>
      <c r="Z345" s="30"/>
    </row>
    <row r="346" spans="1:26">
      <c r="A346" s="30" t="str">
        <f ca="1">IF(Table18[[#This Row],[TT]]&lt;1,"",(COUNT(INDIRECT("a"&amp;ROW(Table2[[#Headers],[//]])&amp;":a"&amp;ROW()-1))+1))</f>
        <v/>
      </c>
      <c r="B346" s="9" t="s">
        <v>90</v>
      </c>
      <c r="C346" s="32">
        <v>0</v>
      </c>
      <c r="D346" s="32">
        <v>50</v>
      </c>
      <c r="E346" s="68">
        <f>IF(Table18[[#This Row],[M5B]]="",Table18[[#This Row],[M5B_h]],SUM(Table18[[#This Row],[M5B_h]],Table18[[#This Row],[M5B]]))</f>
        <v>0</v>
      </c>
      <c r="F346" s="34"/>
      <c r="G346" s="35" t="str">
        <f>IF(Table18[[#This Row],[M1A]]="","",Table18[[#This Row],[M1A]]-Table18[[#This Row],[AWAL]])</f>
        <v/>
      </c>
      <c r="H346" s="34"/>
      <c r="I346" s="32" t="str">
        <f>IF(Table18[[#This Row],[M2A]]="","",SUM(Table18[[#This Row],[M2A]]-Table18[[#This Row],[M2B_h]]))</f>
        <v/>
      </c>
      <c r="K346" s="33" t="str">
        <f>IF(Table18[[#This Row],[M3A]]="","",SUM(Table18[[#This Row],[M3A]]-Table18[[#This Row],[M3B_h]]))</f>
        <v/>
      </c>
      <c r="L346" s="9"/>
      <c r="M346" s="33" t="str">
        <f>IF(Table18[[#This Row],[M4A]]="","",SUM(Table18[[#This Row],[M4A]]-Table18[[#This Row],[M4B_h]]))</f>
        <v/>
      </c>
      <c r="N346" s="33"/>
      <c r="O346" s="33" t="str">
        <f>IF(Table18[[#This Row],[M5A]]="","",SUM(Table18[[#This Row],[M5A]]-Table18[[#This Row],[M5B_h]]))</f>
        <v/>
      </c>
      <c r="P346" s="45">
        <f>SUM(Table18[[#This Row],[AWAL]],Table18[[#This Row],[M1B]])</f>
        <v>0</v>
      </c>
      <c r="Q346" s="45">
        <f>SUM(Table18[[#This Row],[M2B]],Table18[[#This Row],[M2B_h]])</f>
        <v>0</v>
      </c>
      <c r="R346" s="45">
        <f>SUM(Table18[[#This Row],[M3B]],Table18[[#This Row],[M3B_h]])</f>
        <v>0</v>
      </c>
      <c r="S346" s="45">
        <f>SUM(Table18[[#This Row],[M4B]],Table18[[#This Row],[M4B_h]])</f>
        <v>0</v>
      </c>
      <c r="T346" s="30"/>
      <c r="U346" s="30"/>
      <c r="V346" s="30"/>
      <c r="W346" s="30"/>
      <c r="X346" s="30"/>
      <c r="Y346" s="30"/>
      <c r="Z346" s="30"/>
    </row>
    <row r="347" spans="1:26">
      <c r="A347" s="30" t="str">
        <f ca="1">IF(Table18[[#This Row],[TT]]&lt;1,"",(COUNT(INDIRECT("a"&amp;ROW(Table2[[#Headers],[//]])&amp;":a"&amp;ROW()-1))+1))</f>
        <v/>
      </c>
      <c r="B347" s="9" t="s">
        <v>3430</v>
      </c>
      <c r="C347" s="32">
        <v>0</v>
      </c>
      <c r="D347" s="32">
        <v>50</v>
      </c>
      <c r="E347" s="68">
        <f>IF(Table18[[#This Row],[M5B]]="",Table18[[#This Row],[M5B_h]],SUM(Table18[[#This Row],[M5B_h]],Table18[[#This Row],[M5B]]))</f>
        <v>0</v>
      </c>
      <c r="F347" s="35"/>
      <c r="G347" s="35" t="str">
        <f>IF(Table18[[#This Row],[M1A]]="","",Table18[[#This Row],[M1A]]-Table18[[#This Row],[AWAL]])</f>
        <v/>
      </c>
      <c r="H347" s="35"/>
      <c r="I347" s="33" t="str">
        <f>IF(Table18[[#This Row],[M2A]]="","",SUM(Table18[[#This Row],[M2A]]-Table18[[#This Row],[M2B_h]]))</f>
        <v/>
      </c>
      <c r="K347" s="33" t="str">
        <f>IF(Table18[[#This Row],[M3A]]="","",SUM(Table18[[#This Row],[M3A]]-Table18[[#This Row],[M3B_h]]))</f>
        <v/>
      </c>
      <c r="L347" s="32"/>
      <c r="M347" s="33" t="str">
        <f>IF(Table18[[#This Row],[M4A]]="","",SUM(Table18[[#This Row],[M4A]]-Table18[[#This Row],[M4B_h]]))</f>
        <v/>
      </c>
      <c r="N347" s="33"/>
      <c r="O347" s="33" t="str">
        <f>IF(Table18[[#This Row],[M5A]]="","",SUM(Table18[[#This Row],[M5A]]-Table18[[#This Row],[M5B_h]]))</f>
        <v/>
      </c>
      <c r="P347" s="45">
        <f>SUM(Table18[[#This Row],[AWAL]],Table18[[#This Row],[M1B]])</f>
        <v>0</v>
      </c>
      <c r="Q347" s="45">
        <f>SUM(Table18[[#This Row],[M2B]],Table18[[#This Row],[M2B_h]])</f>
        <v>0</v>
      </c>
      <c r="R347" s="45">
        <f>SUM(Table18[[#This Row],[M3B]],Table18[[#This Row],[M3B_h]])</f>
        <v>0</v>
      </c>
      <c r="S347" s="45">
        <f>SUM(Table18[[#This Row],[M4B]],Table18[[#This Row],[M4B_h]])</f>
        <v>0</v>
      </c>
      <c r="T347" s="30"/>
      <c r="U347" s="30"/>
      <c r="V347" s="30"/>
      <c r="W347" s="30"/>
      <c r="X347" s="30"/>
      <c r="Y347" s="30"/>
      <c r="Z347" s="30"/>
    </row>
    <row r="348" spans="1:26">
      <c r="A348" s="9" t="str">
        <f ca="1">IF(Table18[[#This Row],[TT]]&lt;1,"",(COUNT(INDIRECT("a"&amp;ROW(Table2[[#Headers],[//]])&amp;":a"&amp;ROW()-1))+1))</f>
        <v/>
      </c>
      <c r="B348" s="9" t="s">
        <v>2432</v>
      </c>
      <c r="C348" s="32">
        <v>0</v>
      </c>
      <c r="D348" s="32">
        <v>50</v>
      </c>
      <c r="E348" s="68">
        <f>IF(Table18[[#This Row],[M5B]]="",Table18[[#This Row],[M5B_h]],SUM(Table18[[#This Row],[M5B_h]],Table18[[#This Row],[M5B]]))</f>
        <v>0</v>
      </c>
      <c r="F348" s="34"/>
      <c r="G348" s="34" t="str">
        <f>IF(Table18[[#This Row],[M1A]]="","",Table18[[#This Row],[M1A]]-Table18[[#This Row],[AWAL]])</f>
        <v/>
      </c>
      <c r="H348" s="34"/>
      <c r="I348" s="32" t="str">
        <f>IF(Table18[[#This Row],[M2A]]="","",SUM(Table18[[#This Row],[M2A]]-Table18[[#This Row],[M2B_h]]))</f>
        <v/>
      </c>
      <c r="K348" s="32" t="str">
        <f>IF(Table18[[#This Row],[M3A]]="","",SUM(Table18[[#This Row],[M3A]]-Table18[[#This Row],[M3B_h]]))</f>
        <v/>
      </c>
      <c r="M348" s="32" t="str">
        <f>IF(Table18[[#This Row],[M4A]]="","",SUM(Table18[[#This Row],[M4A]]-Table18[[#This Row],[M4B_h]]))</f>
        <v/>
      </c>
      <c r="O348" s="32" t="str">
        <f>IF(Table18[[#This Row],[M5A]]="","",SUM(Table18[[#This Row],[M5A]]-Table18[[#This Row],[M5B_h]]))</f>
        <v/>
      </c>
      <c r="P348" s="45">
        <f>SUM(Table18[[#This Row],[AWAL]],Table18[[#This Row],[M1B]])</f>
        <v>0</v>
      </c>
      <c r="Q348" s="45">
        <f>SUM(Table18[[#This Row],[M2B]],Table18[[#This Row],[M2B_h]])</f>
        <v>0</v>
      </c>
      <c r="R348" s="45">
        <f>SUM(Table18[[#This Row],[M3B]],Table18[[#This Row],[M3B_h]])</f>
        <v>0</v>
      </c>
      <c r="S348" s="45">
        <f>SUM(Table18[[#This Row],[M4B]],Table18[[#This Row],[M4B_h]])</f>
        <v>0</v>
      </c>
      <c r="T348" s="30"/>
      <c r="U348" s="30"/>
      <c r="V348" s="30"/>
      <c r="W348" s="30"/>
      <c r="X348" s="30"/>
      <c r="Y348" s="30"/>
      <c r="Z348" s="30"/>
    </row>
    <row r="349" spans="1:26">
      <c r="A349" s="9" t="str">
        <f ca="1">IF(Table18[[#This Row],[TT]]&lt;1,"",(COUNT(INDIRECT("a"&amp;ROW(Table2[[#Headers],[//]])&amp;":a"&amp;ROW()-1))+1))</f>
        <v/>
      </c>
      <c r="B349" s="9" t="s">
        <v>92</v>
      </c>
      <c r="C349" s="32">
        <v>0</v>
      </c>
      <c r="D349" s="32" t="s">
        <v>46</v>
      </c>
      <c r="E349" s="68">
        <f>IF(Table18[[#This Row],[M5B]]="",Table18[[#This Row],[M5B_h]],SUM(Table18[[#This Row],[M5B_h]],Table18[[#This Row],[M5B]]))</f>
        <v>0</v>
      </c>
      <c r="F349" s="34"/>
      <c r="G349" s="34" t="str">
        <f>IF(Table18[[#This Row],[M1A]]="","",Table18[[#This Row],[M1A]]-Table18[[#This Row],[AWAL]])</f>
        <v/>
      </c>
      <c r="H349" s="34"/>
      <c r="I349" s="32" t="str">
        <f>IF(Table18[[#This Row],[M2A]]="","",SUM(Table18[[#This Row],[M2A]]-Table18[[#This Row],[M2B_h]]))</f>
        <v/>
      </c>
      <c r="K349" s="32" t="str">
        <f>IF(Table18[[#This Row],[M3A]]="","",SUM(Table18[[#This Row],[M3A]]-Table18[[#This Row],[M3B_h]]))</f>
        <v/>
      </c>
      <c r="L349" s="9"/>
      <c r="M349" s="32" t="str">
        <f>IF(Table18[[#This Row],[M4A]]="","",SUM(Table18[[#This Row],[M4A]]-Table18[[#This Row],[M4B_h]]))</f>
        <v/>
      </c>
      <c r="O349" s="32" t="str">
        <f>IF(Table18[[#This Row],[M5A]]="","",SUM(Table18[[#This Row],[M5A]]-Table18[[#This Row],[M5B_h]]))</f>
        <v/>
      </c>
      <c r="P349" s="45">
        <f>SUM(Table18[[#This Row],[AWAL]],Table18[[#This Row],[M1B]])</f>
        <v>0</v>
      </c>
      <c r="Q349" s="45">
        <f>SUM(Table18[[#This Row],[M2B]],Table18[[#This Row],[M2B_h]])</f>
        <v>0</v>
      </c>
      <c r="R349" s="45">
        <f>SUM(Table18[[#This Row],[M3B]],Table18[[#This Row],[M3B_h]])</f>
        <v>0</v>
      </c>
      <c r="S349" s="45">
        <f>SUM(Table18[[#This Row],[M4B]],Table18[[#This Row],[M4B_h]])</f>
        <v>0</v>
      </c>
      <c r="T349" s="30"/>
      <c r="U349" s="30"/>
      <c r="V349" s="30"/>
      <c r="W349" s="30"/>
      <c r="X349" s="30"/>
      <c r="Y349" s="30"/>
      <c r="Z349" s="30"/>
    </row>
    <row r="350" spans="1:26">
      <c r="A350" s="30" t="str">
        <f ca="1">IF(Table18[[#This Row],[TT]]&lt;1,"",(COUNT(INDIRECT("a"&amp;ROW(Table2[[#Headers],[//]])&amp;":a"&amp;ROW()-1))+1))</f>
        <v/>
      </c>
      <c r="B350" s="9" t="s">
        <v>2547</v>
      </c>
      <c r="C350" s="32">
        <v>0</v>
      </c>
      <c r="D350" s="32" t="s">
        <v>2488</v>
      </c>
      <c r="E350" s="68">
        <f>IF(Table18[[#This Row],[M5B]]="",Table18[[#This Row],[M5B_h]],SUM(Table18[[#This Row],[M5B_h]],Table18[[#This Row],[M5B]]))</f>
        <v>0</v>
      </c>
      <c r="F350" s="35"/>
      <c r="G350" s="35" t="str">
        <f>IF(Table18[[#This Row],[M1A]]="","",Table18[[#This Row],[M1A]]-Table18[[#This Row],[AWAL]])</f>
        <v/>
      </c>
      <c r="H350" s="35"/>
      <c r="I350" s="32" t="str">
        <f>IF(Table18[[#This Row],[M2A]]="","",SUM(Table18[[#This Row],[M2A]]-Table18[[#This Row],[M2B_h]]))</f>
        <v/>
      </c>
      <c r="K350" s="33" t="str">
        <f>IF(Table18[[#This Row],[M3A]]="","",SUM(Table18[[#This Row],[M3A]]-Table18[[#This Row],[M3B_h]]))</f>
        <v/>
      </c>
      <c r="L350" s="32"/>
      <c r="M350" s="33" t="str">
        <f>IF(Table18[[#This Row],[M4A]]="","",SUM(Table18[[#This Row],[M4A]]-Table18[[#This Row],[M4B_h]]))</f>
        <v/>
      </c>
      <c r="N350" s="33"/>
      <c r="O350" s="33" t="str">
        <f>IF(Table18[[#This Row],[M5A]]="","",SUM(Table18[[#This Row],[M5A]]-Table18[[#This Row],[M5B_h]]))</f>
        <v/>
      </c>
      <c r="P350" s="45">
        <f>SUM(Table18[[#This Row],[AWAL]],Table18[[#This Row],[M1B]])</f>
        <v>0</v>
      </c>
      <c r="Q350" s="45">
        <f>SUM(Table18[[#This Row],[M2B]],Table18[[#This Row],[M2B_h]])</f>
        <v>0</v>
      </c>
      <c r="R350" s="45">
        <f>SUM(Table18[[#This Row],[M3B]],Table18[[#This Row],[M3B_h]])</f>
        <v>0</v>
      </c>
      <c r="S350" s="45">
        <f>SUM(Table18[[#This Row],[M4B]],Table18[[#This Row],[M4B_h]])</f>
        <v>0</v>
      </c>
      <c r="T350" s="30"/>
      <c r="U350" s="30"/>
      <c r="V350" s="30"/>
      <c r="W350" s="30"/>
      <c r="X350" s="30"/>
      <c r="Y350" s="30"/>
      <c r="Z350" s="30"/>
    </row>
    <row r="351" spans="1:26">
      <c r="A351" s="9" t="str">
        <f ca="1">IF(Table18[[#This Row],[TT]]&lt;1,"",(COUNT(INDIRECT("a"&amp;ROW(Table2[[#Headers],[//]])&amp;":a"&amp;ROW()-1))+1))</f>
        <v/>
      </c>
      <c r="B351" s="9" t="s">
        <v>94</v>
      </c>
      <c r="C351" s="32">
        <v>0</v>
      </c>
      <c r="D351" s="32" t="s">
        <v>46</v>
      </c>
      <c r="E351" s="68">
        <f>IF(Table18[[#This Row],[M5B]]="",Table18[[#This Row],[M5B_h]],SUM(Table18[[#This Row],[M5B_h]],Table18[[#This Row],[M5B]]))</f>
        <v>0</v>
      </c>
      <c r="F351" s="34"/>
      <c r="G351" s="34" t="str">
        <f>IF(Table18[[#This Row],[M1A]]="","",Table18[[#This Row],[M1A]]-Table18[[#This Row],[AWAL]])</f>
        <v/>
      </c>
      <c r="H351" s="34"/>
      <c r="I351" s="32" t="str">
        <f>IF(Table18[[#This Row],[M2A]]="","",SUM(Table18[[#This Row],[M2A]]-Table18[[#This Row],[M2B_h]]))</f>
        <v/>
      </c>
      <c r="K351" s="32" t="str">
        <f>IF(Table18[[#This Row],[M3A]]="","",SUM(Table18[[#This Row],[M3A]]-Table18[[#This Row],[M3B_h]]))</f>
        <v/>
      </c>
      <c r="L351" s="9"/>
      <c r="M351" s="32" t="str">
        <f>IF(Table18[[#This Row],[M4A]]="","",SUM(Table18[[#This Row],[M4A]]-Table18[[#This Row],[M4B_h]]))</f>
        <v/>
      </c>
      <c r="O351" s="32" t="str">
        <f>IF(Table18[[#This Row],[M5A]]="","",SUM(Table18[[#This Row],[M5A]]-Table18[[#This Row],[M5B_h]]))</f>
        <v/>
      </c>
      <c r="P351" s="45">
        <f>SUM(Table18[[#This Row],[AWAL]],Table18[[#This Row],[M1B]])</f>
        <v>0</v>
      </c>
      <c r="Q351" s="45">
        <f>SUM(Table18[[#This Row],[M2B]],Table18[[#This Row],[M2B_h]])</f>
        <v>0</v>
      </c>
      <c r="R351" s="45">
        <f>SUM(Table18[[#This Row],[M3B]],Table18[[#This Row],[M3B_h]])</f>
        <v>0</v>
      </c>
      <c r="S351" s="45">
        <f>SUM(Table18[[#This Row],[M4B]],Table18[[#This Row],[M4B_h]])</f>
        <v>0</v>
      </c>
      <c r="T351" s="30"/>
      <c r="U351" s="30"/>
      <c r="V351" s="30"/>
      <c r="W351" s="30"/>
      <c r="X351" s="30"/>
      <c r="Y351" s="30"/>
      <c r="Z351" s="30"/>
    </row>
    <row r="352" spans="1:26">
      <c r="A352" s="30" t="str">
        <f ca="1">IF(Table18[[#This Row],[TT]]&lt;1,"",(COUNT(INDIRECT("a"&amp;ROW(Table2[[#Headers],[//]])&amp;":a"&amp;ROW()-1))+1))</f>
        <v/>
      </c>
      <c r="B352" s="9" t="s">
        <v>2548</v>
      </c>
      <c r="C352" s="32">
        <v>0</v>
      </c>
      <c r="D352" s="32" t="s">
        <v>2577</v>
      </c>
      <c r="E352" s="68">
        <f>IF(Table18[[#This Row],[M5B]]="",Table18[[#This Row],[M5B_h]],SUM(Table18[[#This Row],[M5B_h]],Table18[[#This Row],[M5B]]))</f>
        <v>0</v>
      </c>
      <c r="F352" s="35"/>
      <c r="G352" s="35" t="str">
        <f>IF(Table18[[#This Row],[M1A]]="","",Table18[[#This Row],[M1A]]-Table18[[#This Row],[AWAL]])</f>
        <v/>
      </c>
      <c r="H352" s="35"/>
      <c r="I352" s="32" t="str">
        <f>IF(Table18[[#This Row],[M2A]]="","",SUM(Table18[[#This Row],[M2A]]-Table18[[#This Row],[M2B_h]]))</f>
        <v/>
      </c>
      <c r="K352" s="33" t="str">
        <f>IF(Table18[[#This Row],[M3A]]="","",SUM(Table18[[#This Row],[M3A]]-Table18[[#This Row],[M3B_h]]))</f>
        <v/>
      </c>
      <c r="L352" s="32"/>
      <c r="M352" s="33" t="str">
        <f>IF(Table18[[#This Row],[M4A]]="","",SUM(Table18[[#This Row],[M4A]]-Table18[[#This Row],[M4B_h]]))</f>
        <v/>
      </c>
      <c r="N352" s="33"/>
      <c r="O352" s="33" t="str">
        <f>IF(Table18[[#This Row],[M5A]]="","",SUM(Table18[[#This Row],[M5A]]-Table18[[#This Row],[M5B_h]]))</f>
        <v/>
      </c>
      <c r="P352" s="45">
        <f>SUM(Table18[[#This Row],[AWAL]],Table18[[#This Row],[M1B]])</f>
        <v>0</v>
      </c>
      <c r="Q352" s="45">
        <f>SUM(Table18[[#This Row],[M2B]],Table18[[#This Row],[M2B_h]])</f>
        <v>0</v>
      </c>
      <c r="R352" s="45">
        <f>SUM(Table18[[#This Row],[M3B]],Table18[[#This Row],[M3B_h]])</f>
        <v>0</v>
      </c>
      <c r="S352" s="45">
        <f>SUM(Table18[[#This Row],[M4B]],Table18[[#This Row],[M4B_h]])</f>
        <v>0</v>
      </c>
      <c r="T352" s="30"/>
      <c r="U352" s="30"/>
      <c r="V352" s="30"/>
      <c r="W352" s="30"/>
      <c r="X352" s="30"/>
      <c r="Y352" s="30"/>
      <c r="Z352" s="30"/>
    </row>
    <row r="353" spans="1:19">
      <c r="A353" s="30" t="str">
        <f ca="1">IF(Table18[[#This Row],[TT]]&lt;1,"",(COUNT(INDIRECT("a"&amp;ROW(Table2[[#Headers],[//]])&amp;":a"&amp;ROW()-1))+1))</f>
        <v/>
      </c>
      <c r="B353" s="9" t="s">
        <v>4493</v>
      </c>
      <c r="C353" s="32">
        <v>0</v>
      </c>
      <c r="D353" s="32" t="s">
        <v>77</v>
      </c>
      <c r="E353" s="68">
        <f>IF(Table18[[#This Row],[M5B]]="",Table18[[#This Row],[M5B_h]],SUM(Table18[[#This Row],[M5B_h]],Table18[[#This Row],[M5B]]))</f>
        <v>0</v>
      </c>
      <c r="F353" s="35"/>
      <c r="G353" s="35" t="str">
        <f>IF(Table18[[#This Row],[M1A]]="","",Table18[[#This Row],[M1A]]-Table18[[#This Row],[AWAL]])</f>
        <v/>
      </c>
      <c r="H353" s="35"/>
      <c r="I353" s="33" t="str">
        <f>IF(Table18[[#This Row],[M2A]]="","",SUM(Table18[[#This Row],[M2A]]-Table18[[#This Row],[M2B_h]]))</f>
        <v/>
      </c>
      <c r="K353" s="33" t="str">
        <f>IF(Table18[[#This Row],[M3A]]="","",SUM(Table18[[#This Row],[M3A]]-Table18[[#This Row],[M3B_h]]))</f>
        <v/>
      </c>
      <c r="L353" s="32"/>
      <c r="M353" s="33" t="str">
        <f>IF(Table18[[#This Row],[M4A]]="","",SUM(Table18[[#This Row],[M4A]]-Table18[[#This Row],[M4B_h]]))</f>
        <v/>
      </c>
      <c r="N353" s="33"/>
      <c r="O353" s="33" t="str">
        <f>IF(Table18[[#This Row],[M5A]]="","",SUM(Table18[[#This Row],[M5A]]-Table18[[#This Row],[M5B_h]]))</f>
        <v/>
      </c>
      <c r="P353" s="45">
        <f>SUM(Table18[[#This Row],[AWAL]],Table18[[#This Row],[M1B]])</f>
        <v>0</v>
      </c>
      <c r="Q353" s="45">
        <f>SUM(Table18[[#This Row],[M2B]],Table18[[#This Row],[M2B_h]])</f>
        <v>0</v>
      </c>
      <c r="R353" s="45">
        <f>SUM(Table18[[#This Row],[M3B]],Table18[[#This Row],[M3B_h]])</f>
        <v>0</v>
      </c>
      <c r="S353" s="45">
        <f>SUM(Table18[[#This Row],[M4B]],Table18[[#This Row],[M4B_h]])</f>
        <v>0</v>
      </c>
    </row>
    <row r="354" spans="1:19">
      <c r="A354" s="30" t="str">
        <f ca="1">IF(Table18[[#This Row],[TT]]&lt;1,"",(COUNT(INDIRECT("a"&amp;ROW(Table2[[#Headers],[//]])&amp;":a"&amp;ROW()-1))+1))</f>
        <v/>
      </c>
      <c r="B354" s="9" t="s">
        <v>4494</v>
      </c>
      <c r="C354" s="32">
        <v>0</v>
      </c>
      <c r="D354" s="32" t="s">
        <v>95</v>
      </c>
      <c r="E354" s="68">
        <f>IF(Table18[[#This Row],[M5B]]="",Table18[[#This Row],[M5B_h]],SUM(Table18[[#This Row],[M5B_h]],Table18[[#This Row],[M5B]]))</f>
        <v>0</v>
      </c>
      <c r="F354" s="35"/>
      <c r="G354" s="35" t="str">
        <f>IF(Table18[[#This Row],[M1A]]="","",Table18[[#This Row],[M1A]]-Table18[[#This Row],[AWAL]])</f>
        <v/>
      </c>
      <c r="H354" s="35"/>
      <c r="I354" s="33" t="str">
        <f>IF(Table18[[#This Row],[M2A]]="","",SUM(Table18[[#This Row],[M2A]]-Table18[[#This Row],[M2B_h]]))</f>
        <v/>
      </c>
      <c r="K354" s="33" t="str">
        <f>IF(Table18[[#This Row],[M3A]]="","",SUM(Table18[[#This Row],[M3A]]-Table18[[#This Row],[M3B_h]]))</f>
        <v/>
      </c>
      <c r="L354" s="32"/>
      <c r="M354" s="33" t="str">
        <f>IF(Table18[[#This Row],[M4A]]="","",SUM(Table18[[#This Row],[M4A]]-Table18[[#This Row],[M4B_h]]))</f>
        <v/>
      </c>
      <c r="N354" s="33"/>
      <c r="O354" s="33" t="str">
        <f>IF(Table18[[#This Row],[M5A]]="","",SUM(Table18[[#This Row],[M5A]]-Table18[[#This Row],[M5B_h]]))</f>
        <v/>
      </c>
      <c r="P354" s="45">
        <f>SUM(Table18[[#This Row],[AWAL]],Table18[[#This Row],[M1B]])</f>
        <v>0</v>
      </c>
      <c r="Q354" s="45">
        <f>SUM(Table18[[#This Row],[M2B]],Table18[[#This Row],[M2B_h]])</f>
        <v>0</v>
      </c>
      <c r="R354" s="45">
        <f>SUM(Table18[[#This Row],[M3B]],Table18[[#This Row],[M3B_h]])</f>
        <v>0</v>
      </c>
      <c r="S354" s="45">
        <f>SUM(Table18[[#This Row],[M4B]],Table18[[#This Row],[M4B_h]])</f>
        <v>0</v>
      </c>
    </row>
    <row r="355" spans="1:19">
      <c r="A355" s="30" t="str">
        <f ca="1">IF(Table18[[#This Row],[TT]]&lt;1,"",(COUNT(INDIRECT("a"&amp;ROW(Table2[[#Headers],[//]])&amp;":a"&amp;ROW()-1))+1))</f>
        <v/>
      </c>
      <c r="B355" s="9" t="s">
        <v>4495</v>
      </c>
      <c r="C355" s="32">
        <v>0</v>
      </c>
      <c r="D355" s="32" t="s">
        <v>83</v>
      </c>
      <c r="E355" s="68">
        <f>IF(Table18[[#This Row],[M5B]]="",Table18[[#This Row],[M5B_h]],SUM(Table18[[#This Row],[M5B_h]],Table18[[#This Row],[M5B]]))</f>
        <v>0</v>
      </c>
      <c r="F355" s="35"/>
      <c r="G355" s="35" t="str">
        <f>IF(Table18[[#This Row],[M1A]]="","",Table18[[#This Row],[M1A]]-Table18[[#This Row],[AWAL]])</f>
        <v/>
      </c>
      <c r="H355" s="35"/>
      <c r="I355" s="33" t="str">
        <f>IF(Table18[[#This Row],[M2A]]="","",SUM(Table18[[#This Row],[M2A]]-Table18[[#This Row],[M2B_h]]))</f>
        <v/>
      </c>
      <c r="K355" s="33" t="str">
        <f>IF(Table18[[#This Row],[M3A]]="","",SUM(Table18[[#This Row],[M3A]]-Table18[[#This Row],[M3B_h]]))</f>
        <v/>
      </c>
      <c r="L355" s="32"/>
      <c r="M355" s="33" t="str">
        <f>IF(Table18[[#This Row],[M4A]]="","",SUM(Table18[[#This Row],[M4A]]-Table18[[#This Row],[M4B_h]]))</f>
        <v/>
      </c>
      <c r="N355" s="33"/>
      <c r="O355" s="33" t="str">
        <f>IF(Table18[[#This Row],[M5A]]="","",SUM(Table18[[#This Row],[M5A]]-Table18[[#This Row],[M5B_h]]))</f>
        <v/>
      </c>
      <c r="P355" s="45">
        <f>SUM(Table18[[#This Row],[AWAL]],Table18[[#This Row],[M1B]])</f>
        <v>0</v>
      </c>
      <c r="Q355" s="45">
        <f>SUM(Table18[[#This Row],[M2B]],Table18[[#This Row],[M2B_h]])</f>
        <v>0</v>
      </c>
      <c r="R355" s="45">
        <f>SUM(Table18[[#This Row],[M3B]],Table18[[#This Row],[M3B_h]])</f>
        <v>0</v>
      </c>
      <c r="S355" s="45">
        <f>SUM(Table18[[#This Row],[M4B]],Table18[[#This Row],[M4B_h]])</f>
        <v>0</v>
      </c>
    </row>
    <row r="356" spans="1:19">
      <c r="A356" s="30" t="str">
        <f ca="1">IF(Table18[[#This Row],[TT]]&lt;1,"",(COUNT(INDIRECT("a"&amp;ROW(Table2[[#Headers],[//]])&amp;":a"&amp;ROW()-1))+1))</f>
        <v/>
      </c>
      <c r="B356" s="9" t="s">
        <v>4496</v>
      </c>
      <c r="C356" s="32">
        <v>0</v>
      </c>
      <c r="D356" s="32" t="s">
        <v>77</v>
      </c>
      <c r="E356" s="68">
        <f>IF(Table18[[#This Row],[M5B]]="",Table18[[#This Row],[M5B_h]],SUM(Table18[[#This Row],[M5B_h]],Table18[[#This Row],[M5B]]))</f>
        <v>0</v>
      </c>
      <c r="F356" s="35"/>
      <c r="G356" s="35" t="str">
        <f>IF(Table18[[#This Row],[M1A]]="","",Table18[[#This Row],[M1A]]-Table18[[#This Row],[AWAL]])</f>
        <v/>
      </c>
      <c r="H356" s="35"/>
      <c r="I356" s="33" t="str">
        <f>IF(Table18[[#This Row],[M2A]]="","",SUM(Table18[[#This Row],[M2A]]-Table18[[#This Row],[M2B_h]]))</f>
        <v/>
      </c>
      <c r="K356" s="33" t="str">
        <f>IF(Table18[[#This Row],[M3A]]="","",SUM(Table18[[#This Row],[M3A]]-Table18[[#This Row],[M3B_h]]))</f>
        <v/>
      </c>
      <c r="L356" s="32"/>
      <c r="M356" s="33" t="str">
        <f>IF(Table18[[#This Row],[M4A]]="","",SUM(Table18[[#This Row],[M4A]]-Table18[[#This Row],[M4B_h]]))</f>
        <v/>
      </c>
      <c r="N356" s="33"/>
      <c r="O356" s="33" t="str">
        <f>IF(Table18[[#This Row],[M5A]]="","",SUM(Table18[[#This Row],[M5A]]-Table18[[#This Row],[M5B_h]]))</f>
        <v/>
      </c>
      <c r="P356" s="45">
        <f>SUM(Table18[[#This Row],[AWAL]],Table18[[#This Row],[M1B]])</f>
        <v>0</v>
      </c>
      <c r="Q356" s="45">
        <f>SUM(Table18[[#This Row],[M2B]],Table18[[#This Row],[M2B_h]])</f>
        <v>0</v>
      </c>
      <c r="R356" s="45">
        <f>SUM(Table18[[#This Row],[M3B]],Table18[[#This Row],[M3B_h]])</f>
        <v>0</v>
      </c>
      <c r="S356" s="45">
        <f>SUM(Table18[[#This Row],[M4B]],Table18[[#This Row],[M4B_h]])</f>
        <v>0</v>
      </c>
    </row>
    <row r="357" spans="1:19">
      <c r="A357" s="30" t="str">
        <f ca="1">IF(Table18[[#This Row],[TT]]&lt;1,"",(COUNT(INDIRECT("a"&amp;ROW(Table2[[#Headers],[//]])&amp;":a"&amp;ROW()-1))+1))</f>
        <v/>
      </c>
      <c r="B357" s="9" t="s">
        <v>4497</v>
      </c>
      <c r="C357" s="32">
        <v>0</v>
      </c>
      <c r="D357" s="32" t="s">
        <v>77</v>
      </c>
      <c r="E357" s="68">
        <f>IF(Table18[[#This Row],[M5B]]="",Table18[[#This Row],[M5B_h]],SUM(Table18[[#This Row],[M5B_h]],Table18[[#This Row],[M5B]]))</f>
        <v>0</v>
      </c>
      <c r="F357" s="35"/>
      <c r="G357" s="35" t="str">
        <f>IF(Table18[[#This Row],[M1A]]="","",Table18[[#This Row],[M1A]]-Table18[[#This Row],[AWAL]])</f>
        <v/>
      </c>
      <c r="H357" s="35"/>
      <c r="I357" s="33" t="str">
        <f>IF(Table18[[#This Row],[M2A]]="","",SUM(Table18[[#This Row],[M2A]]-Table18[[#This Row],[M2B_h]]))</f>
        <v/>
      </c>
      <c r="K357" s="33" t="str">
        <f>IF(Table18[[#This Row],[M3A]]="","",SUM(Table18[[#This Row],[M3A]]-Table18[[#This Row],[M3B_h]]))</f>
        <v/>
      </c>
      <c r="L357" s="32"/>
      <c r="M357" s="33" t="str">
        <f>IF(Table18[[#This Row],[M4A]]="","",SUM(Table18[[#This Row],[M4A]]-Table18[[#This Row],[M4B_h]]))</f>
        <v/>
      </c>
      <c r="N357" s="33"/>
      <c r="O357" s="33" t="str">
        <f>IF(Table18[[#This Row],[M5A]]="","",SUM(Table18[[#This Row],[M5A]]-Table18[[#This Row],[M5B_h]]))</f>
        <v/>
      </c>
      <c r="P357" s="45">
        <f>SUM(Table18[[#This Row],[AWAL]],Table18[[#This Row],[M1B]])</f>
        <v>0</v>
      </c>
      <c r="Q357" s="45">
        <f>SUM(Table18[[#This Row],[M2B]],Table18[[#This Row],[M2B_h]])</f>
        <v>0</v>
      </c>
      <c r="R357" s="45">
        <f>SUM(Table18[[#This Row],[M3B]],Table18[[#This Row],[M3B_h]])</f>
        <v>0</v>
      </c>
      <c r="S357" s="45">
        <f>SUM(Table18[[#This Row],[M4B]],Table18[[#This Row],[M4B_h]])</f>
        <v>0</v>
      </c>
    </row>
    <row r="358" spans="1:19">
      <c r="A358" s="30" t="str">
        <f ca="1">IF(Table18[[#This Row],[TT]]&lt;1,"",(COUNT(INDIRECT("a"&amp;ROW(Table2[[#Headers],[//]])&amp;":a"&amp;ROW()-1))+1))</f>
        <v/>
      </c>
      <c r="B358" s="9" t="s">
        <v>4498</v>
      </c>
      <c r="C358" s="32">
        <v>0</v>
      </c>
      <c r="D358" s="32" t="s">
        <v>77</v>
      </c>
      <c r="E358" s="68">
        <f>IF(Table18[[#This Row],[M5B]]="",Table18[[#This Row],[M5B_h]],SUM(Table18[[#This Row],[M5B_h]],Table18[[#This Row],[M5B]]))</f>
        <v>0</v>
      </c>
      <c r="F358" s="35"/>
      <c r="G358" s="35" t="str">
        <f>IF(Table18[[#This Row],[M1A]]="","",Table18[[#This Row],[M1A]]-Table18[[#This Row],[AWAL]])</f>
        <v/>
      </c>
      <c r="H358" s="35"/>
      <c r="I358" s="33" t="str">
        <f>IF(Table18[[#This Row],[M2A]]="","",SUM(Table18[[#This Row],[M2A]]-Table18[[#This Row],[M2B_h]]))</f>
        <v/>
      </c>
      <c r="K358" s="33" t="str">
        <f>IF(Table18[[#This Row],[M3A]]="","",SUM(Table18[[#This Row],[M3A]]-Table18[[#This Row],[M3B_h]]))</f>
        <v/>
      </c>
      <c r="L358" s="32"/>
      <c r="M358" s="33" t="str">
        <f>IF(Table18[[#This Row],[M4A]]="","",SUM(Table18[[#This Row],[M4A]]-Table18[[#This Row],[M4B_h]]))</f>
        <v/>
      </c>
      <c r="N358" s="33"/>
      <c r="O358" s="33" t="str">
        <f>IF(Table18[[#This Row],[M5A]]="","",SUM(Table18[[#This Row],[M5A]]-Table18[[#This Row],[M5B_h]]))</f>
        <v/>
      </c>
      <c r="P358" s="45">
        <f>SUM(Table18[[#This Row],[AWAL]],Table18[[#This Row],[M1B]])</f>
        <v>0</v>
      </c>
      <c r="Q358" s="45">
        <f>SUM(Table18[[#This Row],[M2B]],Table18[[#This Row],[M2B_h]])</f>
        <v>0</v>
      </c>
      <c r="R358" s="45">
        <f>SUM(Table18[[#This Row],[M3B]],Table18[[#This Row],[M3B_h]])</f>
        <v>0</v>
      </c>
      <c r="S358" s="45">
        <f>SUM(Table18[[#This Row],[M4B]],Table18[[#This Row],[M4B_h]])</f>
        <v>0</v>
      </c>
    </row>
    <row r="359" spans="1:19">
      <c r="A359" s="30" t="str">
        <f ca="1">IF(Table18[[#This Row],[TT]]&lt;1,"",(COUNT(INDIRECT("a"&amp;ROW(Table2[[#Headers],[//]])&amp;":a"&amp;ROW()-1))+1))</f>
        <v/>
      </c>
      <c r="B359" s="9" t="s">
        <v>4499</v>
      </c>
      <c r="C359" s="32">
        <v>2</v>
      </c>
      <c r="D359" s="32" t="s">
        <v>77</v>
      </c>
      <c r="E359" s="68">
        <f>IF(Table18[[#This Row],[M5B]]="",Table18[[#This Row],[M5B_h]],SUM(Table18[[#This Row],[M5B_h]],Table18[[#This Row],[M5B]]))</f>
        <v>0</v>
      </c>
      <c r="F359" s="35">
        <v>1</v>
      </c>
      <c r="G359" s="35">
        <f>IF(Table18[[#This Row],[M1A]]="","",Table18[[#This Row],[M1A]]-Table18[[#This Row],[AWAL]])</f>
        <v>-1</v>
      </c>
      <c r="H359" s="35">
        <v>0</v>
      </c>
      <c r="I359" s="33">
        <f>IF(Table18[[#This Row],[M2A]]="","",SUM(Table18[[#This Row],[M2A]]-Table18[[#This Row],[M2B_h]]))</f>
        <v>-1</v>
      </c>
      <c r="K359" s="33" t="str">
        <f>IF(Table18[[#This Row],[M3A]]="","",SUM(Table18[[#This Row],[M3A]]-Table18[[#This Row],[M3B_h]]))</f>
        <v/>
      </c>
      <c r="L359" s="32"/>
      <c r="M359" s="33" t="str">
        <f>IF(Table18[[#This Row],[M4A]]="","",SUM(Table18[[#This Row],[M4A]]-Table18[[#This Row],[M4B_h]]))</f>
        <v/>
      </c>
      <c r="N359" s="33"/>
      <c r="O359" s="33" t="str">
        <f>IF(Table18[[#This Row],[M5A]]="","",SUM(Table18[[#This Row],[M5A]]-Table18[[#This Row],[M5B_h]]))</f>
        <v/>
      </c>
      <c r="P359" s="45">
        <f>SUM(Table18[[#This Row],[AWAL]],Table18[[#This Row],[M1B]])</f>
        <v>1</v>
      </c>
      <c r="Q359" s="45">
        <f>SUM(Table18[[#This Row],[M2B]],Table18[[#This Row],[M2B_h]])</f>
        <v>0</v>
      </c>
      <c r="R359" s="45">
        <f>SUM(Table18[[#This Row],[M3B]],Table18[[#This Row],[M3B_h]])</f>
        <v>0</v>
      </c>
      <c r="S359" s="45">
        <f>SUM(Table18[[#This Row],[M4B]],Table18[[#This Row],[M4B_h]])</f>
        <v>0</v>
      </c>
    </row>
    <row r="360" spans="1:19">
      <c r="A360" s="30" t="str">
        <f ca="1">IF(Table18[[#This Row],[TT]]&lt;1,"",(COUNT(INDIRECT("a"&amp;ROW(Table2[[#Headers],[//]])&amp;":a"&amp;ROW()-1))+1))</f>
        <v/>
      </c>
      <c r="B360" s="9" t="s">
        <v>2718</v>
      </c>
      <c r="C360" s="32">
        <v>0</v>
      </c>
      <c r="D360" s="32" t="s">
        <v>2461</v>
      </c>
      <c r="E360" s="68">
        <f>IF(Table18[[#This Row],[M5B]]="",Table18[[#This Row],[M5B_h]],SUM(Table18[[#This Row],[M5B_h]],Table18[[#This Row],[M5B]]))</f>
        <v>0</v>
      </c>
      <c r="F360" s="35"/>
      <c r="G360" s="35" t="str">
        <f>IF(Table18[[#This Row],[M1A]]="","",Table18[[#This Row],[M1A]]-Table18[[#This Row],[AWAL]])</f>
        <v/>
      </c>
      <c r="H360" s="35"/>
      <c r="I360" s="32" t="str">
        <f>IF(Table18[[#This Row],[M2A]]="","",SUM(Table18[[#This Row],[M2A]]-Table18[[#This Row],[M2B_h]]))</f>
        <v/>
      </c>
      <c r="K360" s="33" t="str">
        <f>IF(Table18[[#This Row],[M3A]]="","",SUM(Table18[[#This Row],[M3A]]-Table18[[#This Row],[M3B_h]]))</f>
        <v/>
      </c>
      <c r="L360" s="32"/>
      <c r="M360" s="33" t="str">
        <f>IF(Table18[[#This Row],[M4A]]="","",SUM(Table18[[#This Row],[M4A]]-Table18[[#This Row],[M4B_h]]))</f>
        <v/>
      </c>
      <c r="N360" s="33"/>
      <c r="O360" s="33" t="str">
        <f>IF(Table18[[#This Row],[M5A]]="","",SUM(Table18[[#This Row],[M5A]]-Table18[[#This Row],[M5B_h]]))</f>
        <v/>
      </c>
      <c r="P360" s="45">
        <f>SUM(Table18[[#This Row],[AWAL]],Table18[[#This Row],[M1B]])</f>
        <v>0</v>
      </c>
      <c r="Q360" s="45">
        <f>SUM(Table18[[#This Row],[M2B]],Table18[[#This Row],[M2B_h]])</f>
        <v>0</v>
      </c>
      <c r="R360" s="45">
        <f>SUM(Table18[[#This Row],[M3B]],Table18[[#This Row],[M3B_h]])</f>
        <v>0</v>
      </c>
      <c r="S360" s="45">
        <f>SUM(Table18[[#This Row],[M4B]],Table18[[#This Row],[M4B_h]])</f>
        <v>0</v>
      </c>
    </row>
    <row r="361" spans="1:19">
      <c r="A361" s="30" t="str">
        <f ca="1">IF(Table18[[#This Row],[TT]]&lt;1,"",(COUNT(INDIRECT("a"&amp;ROW(Table2[[#Headers],[//]])&amp;":a"&amp;ROW()-1))+1))</f>
        <v/>
      </c>
      <c r="B361" s="9" t="s">
        <v>2900</v>
      </c>
      <c r="C361" s="32">
        <v>0</v>
      </c>
      <c r="D361" s="32" t="s">
        <v>2461</v>
      </c>
      <c r="E361" s="68">
        <f>IF(Table18[[#This Row],[M5B]]="",Table18[[#This Row],[M5B_h]],SUM(Table18[[#This Row],[M5B_h]],Table18[[#This Row],[M5B]]))</f>
        <v>0</v>
      </c>
      <c r="G361" s="35" t="str">
        <f>IF(Table18[[#This Row],[M1A]]="","",Table18[[#This Row],[M1A]]-Table18[[#This Row],[AWAL]])</f>
        <v/>
      </c>
      <c r="H361" s="35"/>
      <c r="I361" s="33" t="str">
        <f>IF(Table18[[#This Row],[M2A]]="","",SUM(Table18[[#This Row],[M2A]]-Table18[[#This Row],[M2B_h]]))</f>
        <v/>
      </c>
      <c r="K361" s="33" t="str">
        <f>IF(Table18[[#This Row],[M3A]]="","",SUM(Table18[[#This Row],[M3A]]-Table18[[#This Row],[M3B_h]]))</f>
        <v/>
      </c>
      <c r="L361" s="32"/>
      <c r="M361" s="33" t="str">
        <f>IF(Table18[[#This Row],[M4A]]="","",SUM(Table18[[#This Row],[M4A]]-Table18[[#This Row],[M4B_h]]))</f>
        <v/>
      </c>
      <c r="N361" s="33"/>
      <c r="O361" s="33" t="str">
        <f>IF(Table18[[#This Row],[M5A]]="","",SUM(Table18[[#This Row],[M5A]]-Table18[[#This Row],[M5B_h]]))</f>
        <v/>
      </c>
      <c r="P361" s="45">
        <f>SUM(Table18[[#This Row],[AWAL]],Table18[[#This Row],[M1B]])</f>
        <v>0</v>
      </c>
      <c r="Q361" s="45">
        <f>SUM(Table18[[#This Row],[M2B]],Table18[[#This Row],[M2B_h]])</f>
        <v>0</v>
      </c>
      <c r="R361" s="45">
        <f>SUM(Table18[[#This Row],[M3B]],Table18[[#This Row],[M3B_h]])</f>
        <v>0</v>
      </c>
      <c r="S361" s="45">
        <f>SUM(Table18[[#This Row],[M4B]],Table18[[#This Row],[M4B_h]])</f>
        <v>0</v>
      </c>
    </row>
    <row r="362" spans="1:19">
      <c r="A362" s="30" t="str">
        <f ca="1">IF(Table18[[#This Row],[TT]]&lt;1,"",(COUNT(INDIRECT("a"&amp;ROW(Table2[[#Headers],[//]])&amp;":a"&amp;ROW()-1))+1))</f>
        <v/>
      </c>
      <c r="B362" s="9" t="s">
        <v>4451</v>
      </c>
      <c r="C362" s="32">
        <v>0</v>
      </c>
      <c r="D362" s="32" t="s">
        <v>2451</v>
      </c>
      <c r="E362" s="68">
        <f>IF(Table18[[#This Row],[M5B]]="",Table18[[#This Row],[M5B_h]],SUM(Table18[[#This Row],[M5B_h]],Table18[[#This Row],[M5B]]))</f>
        <v>0</v>
      </c>
      <c r="F362" s="35"/>
      <c r="G362" s="35" t="str">
        <f>IF(Table18[[#This Row],[M1A]]="","",Table18[[#This Row],[M1A]]-Table18[[#This Row],[AWAL]])</f>
        <v/>
      </c>
      <c r="H362" s="35"/>
      <c r="I362" s="32" t="str">
        <f>IF(Table18[[#This Row],[M2A]]="","",SUM(Table18[[#This Row],[M2A]]-Table18[[#This Row],[M2B_h]]))</f>
        <v/>
      </c>
      <c r="K362" s="33" t="str">
        <f>IF(Table18[[#This Row],[M3A]]="","",SUM(Table18[[#This Row],[M3A]]-Table18[[#This Row],[M3B_h]]))</f>
        <v/>
      </c>
      <c r="L362" s="32"/>
      <c r="M362" s="33" t="str">
        <f>IF(Table18[[#This Row],[M4A]]="","",SUM(Table18[[#This Row],[M4A]]-Table18[[#This Row],[M4B_h]]))</f>
        <v/>
      </c>
      <c r="N362" s="33"/>
      <c r="O362" s="33" t="str">
        <f>IF(Table18[[#This Row],[M5A]]="","",SUM(Table18[[#This Row],[M5A]]-Table18[[#This Row],[M5B_h]]))</f>
        <v/>
      </c>
      <c r="P362" s="45">
        <f>SUM(Table18[[#This Row],[AWAL]],Table18[[#This Row],[M1B]])</f>
        <v>0</v>
      </c>
      <c r="Q362" s="45">
        <f>SUM(Table18[[#This Row],[M2B]],Table18[[#This Row],[M2B_h]])</f>
        <v>0</v>
      </c>
      <c r="R362" s="45">
        <f>SUM(Table18[[#This Row],[M3B]],Table18[[#This Row],[M3B_h]])</f>
        <v>0</v>
      </c>
      <c r="S362" s="45">
        <f>SUM(Table18[[#This Row],[M4B]],Table18[[#This Row],[M4B_h]])</f>
        <v>0</v>
      </c>
    </row>
    <row r="363" spans="1:19">
      <c r="A363" s="30" t="str">
        <f ca="1">IF(Table18[[#This Row],[TT]]&lt;1,"",(COUNT(INDIRECT("a"&amp;ROW(Table2[[#Headers],[//]])&amp;":a"&amp;ROW()-1))+1))</f>
        <v/>
      </c>
      <c r="B363" s="9" t="s">
        <v>4452</v>
      </c>
      <c r="C363" s="32">
        <v>0</v>
      </c>
      <c r="D363" s="32" t="s">
        <v>2435</v>
      </c>
      <c r="E363" s="68">
        <f>IF(Table18[[#This Row],[M5B]]="",Table18[[#This Row],[M5B_h]],SUM(Table18[[#This Row],[M5B_h]],Table18[[#This Row],[M5B]]))</f>
        <v>0</v>
      </c>
      <c r="F363" s="35"/>
      <c r="G363" s="35" t="str">
        <f>IF(Table18[[#This Row],[M1A]]="","",Table18[[#This Row],[M1A]]-Table18[[#This Row],[AWAL]])</f>
        <v/>
      </c>
      <c r="H363" s="35"/>
      <c r="I363" s="33" t="str">
        <f>IF(Table18[[#This Row],[M2A]]="","",SUM(Table18[[#This Row],[M2A]]-Table18[[#This Row],[M2B_h]]))</f>
        <v/>
      </c>
      <c r="K363" s="33" t="str">
        <f>IF(Table18[[#This Row],[M3A]]="","",SUM(Table18[[#This Row],[M3A]]-Table18[[#This Row],[M3B_h]]))</f>
        <v/>
      </c>
      <c r="L363" s="32"/>
      <c r="M363" s="33" t="str">
        <f>IF(Table18[[#This Row],[M4A]]="","",SUM(Table18[[#This Row],[M4A]]-Table18[[#This Row],[M4B_h]]))</f>
        <v/>
      </c>
      <c r="N363" s="33"/>
      <c r="O363" s="33" t="str">
        <f>IF(Table18[[#This Row],[M5A]]="","",SUM(Table18[[#This Row],[M5A]]-Table18[[#This Row],[M5B_h]]))</f>
        <v/>
      </c>
      <c r="P363" s="45">
        <f>SUM(Table18[[#This Row],[AWAL]],Table18[[#This Row],[M1B]])</f>
        <v>0</v>
      </c>
      <c r="Q363" s="45">
        <f>SUM(Table18[[#This Row],[M2B]],Table18[[#This Row],[M2B_h]])</f>
        <v>0</v>
      </c>
      <c r="R363" s="45">
        <f>SUM(Table18[[#This Row],[M3B]],Table18[[#This Row],[M3B_h]])</f>
        <v>0</v>
      </c>
      <c r="S363" s="45">
        <f>SUM(Table18[[#This Row],[M4B]],Table18[[#This Row],[M4B_h]])</f>
        <v>0</v>
      </c>
    </row>
    <row r="364" spans="1:19">
      <c r="A364" s="30" t="str">
        <f ca="1">IF(Table18[[#This Row],[TT]]&lt;1,"",(COUNT(INDIRECT("a"&amp;ROW(Table2[[#Headers],[//]])&amp;":a"&amp;ROW()-1))+1))</f>
        <v/>
      </c>
      <c r="B364" s="9" t="s">
        <v>4556</v>
      </c>
      <c r="C364" s="32">
        <v>7</v>
      </c>
      <c r="D364" s="32" t="s">
        <v>2430</v>
      </c>
      <c r="E364" s="68">
        <f>IF(Table18[[#This Row],[M5B]]="",Table18[[#This Row],[M5B_h]],SUM(Table18[[#This Row],[M5B_h]],Table18[[#This Row],[M5B]]))</f>
        <v>0</v>
      </c>
      <c r="F364" s="32">
        <v>0</v>
      </c>
      <c r="G364" s="35">
        <f>IF(Table18[[#This Row],[M1A]]="","",Table18[[#This Row],[M1A]]-Table18[[#This Row],[AWAL]])</f>
        <v>-7</v>
      </c>
      <c r="H364" s="35"/>
      <c r="I364" s="33" t="str">
        <f>IF(Table18[[#This Row],[M2A]]="","",SUM(Table18[[#This Row],[M2A]]-Table18[[#This Row],[M2B_h]]))</f>
        <v/>
      </c>
      <c r="K364" s="33" t="str">
        <f>IF(Table18[[#This Row],[M3A]]="","",SUM(Table18[[#This Row],[M3A]]-Table18[[#This Row],[M3B_h]]))</f>
        <v/>
      </c>
      <c r="L364" s="32"/>
      <c r="M364" s="33" t="str">
        <f>IF(Table18[[#This Row],[M4A]]="","",SUM(Table18[[#This Row],[M4A]]-Table18[[#This Row],[M4B_h]]))</f>
        <v/>
      </c>
      <c r="N364" s="33"/>
      <c r="O364" s="33" t="str">
        <f>IF(Table18[[#This Row],[M5A]]="","",SUM(Table18[[#This Row],[M5A]]-Table18[[#This Row],[M5B_h]]))</f>
        <v/>
      </c>
      <c r="P364" s="45">
        <f>SUM(Table18[[#This Row],[AWAL]],Table18[[#This Row],[M1B]])</f>
        <v>0</v>
      </c>
      <c r="Q364" s="45">
        <f>SUM(Table18[[#This Row],[M2B]],Table18[[#This Row],[M2B_h]])</f>
        <v>0</v>
      </c>
      <c r="R364" s="45">
        <f>SUM(Table18[[#This Row],[M3B]],Table18[[#This Row],[M3B_h]])</f>
        <v>0</v>
      </c>
      <c r="S364" s="45">
        <f>SUM(Table18[[#This Row],[M4B]],Table18[[#This Row],[M4B_h]])</f>
        <v>0</v>
      </c>
    </row>
    <row r="365" spans="1:19">
      <c r="A365" s="30" t="str">
        <f ca="1">IF(Table18[[#This Row],[TT]]&lt;1,"",(COUNT(INDIRECT("a"&amp;ROW(Table2[[#Headers],[//]])&amp;":a"&amp;ROW()-1))+1))</f>
        <v/>
      </c>
      <c r="B365" s="9" t="s">
        <v>2738</v>
      </c>
      <c r="C365" s="32">
        <v>0</v>
      </c>
      <c r="D365" s="32" t="s">
        <v>2467</v>
      </c>
      <c r="E365" s="68">
        <f>IF(Table18[[#This Row],[M5B]]="",Table18[[#This Row],[M5B_h]],SUM(Table18[[#This Row],[M5B_h]],Table18[[#This Row],[M5B]]))</f>
        <v>0</v>
      </c>
      <c r="F365" s="35"/>
      <c r="G365" s="35" t="str">
        <f>IF(Table18[[#This Row],[M1A]]="","",Table18[[#This Row],[M1A]]-Table18[[#This Row],[AWAL]])</f>
        <v/>
      </c>
      <c r="H365" s="35"/>
      <c r="I365" s="33" t="str">
        <f>IF(Table18[[#This Row],[M2A]]="","",SUM(Table18[[#This Row],[M2A]]-Table18[[#This Row],[M2B_h]]))</f>
        <v/>
      </c>
      <c r="K365" s="33" t="str">
        <f>IF(Table18[[#This Row],[M3A]]="","",SUM(Table18[[#This Row],[M3A]]-Table18[[#This Row],[M3B_h]]))</f>
        <v/>
      </c>
      <c r="L365" s="32"/>
      <c r="M365" s="33" t="str">
        <f>IF(Table18[[#This Row],[M4A]]="","",SUM(Table18[[#This Row],[M4A]]-Table18[[#This Row],[M4B_h]]))</f>
        <v/>
      </c>
      <c r="N365" s="33"/>
      <c r="O365" s="33" t="str">
        <f>IF(Table18[[#This Row],[M5A]]="","",SUM(Table18[[#This Row],[M5A]]-Table18[[#This Row],[M5B_h]]))</f>
        <v/>
      </c>
      <c r="P365" s="45">
        <f>SUM(Table18[[#This Row],[AWAL]],Table18[[#This Row],[M1B]])</f>
        <v>0</v>
      </c>
      <c r="Q365" s="45">
        <f>SUM(Table18[[#This Row],[M2B]],Table18[[#This Row],[M2B_h]])</f>
        <v>0</v>
      </c>
      <c r="R365" s="45">
        <f>SUM(Table18[[#This Row],[M3B]],Table18[[#This Row],[M3B_h]])</f>
        <v>0</v>
      </c>
      <c r="S365" s="45">
        <f>SUM(Table18[[#This Row],[M4B]],Table18[[#This Row],[M4B_h]])</f>
        <v>0</v>
      </c>
    </row>
    <row r="366" spans="1:19">
      <c r="A366" s="30" t="str">
        <f ca="1">IF(Table18[[#This Row],[TT]]&lt;1,"",(COUNT(INDIRECT("a"&amp;ROW(Table2[[#Headers],[//]])&amp;":a"&amp;ROW()-1))+1))</f>
        <v/>
      </c>
      <c r="B366" s="9" t="s">
        <v>2739</v>
      </c>
      <c r="C366" s="32">
        <v>0</v>
      </c>
      <c r="D366" s="32" t="s">
        <v>2435</v>
      </c>
      <c r="E366" s="68">
        <f>IF(Table18[[#This Row],[M5B]]="",Table18[[#This Row],[M5B_h]],SUM(Table18[[#This Row],[M5B_h]],Table18[[#This Row],[M5B]]))</f>
        <v>0</v>
      </c>
      <c r="F366" s="35"/>
      <c r="G366" s="35" t="str">
        <f>IF(Table18[[#This Row],[M1A]]="","",Table18[[#This Row],[M1A]]-Table18[[#This Row],[AWAL]])</f>
        <v/>
      </c>
      <c r="H366" s="35"/>
      <c r="I366" s="33" t="str">
        <f>IF(Table18[[#This Row],[M2A]]="","",SUM(Table18[[#This Row],[M2A]]-Table18[[#This Row],[M2B_h]]))</f>
        <v/>
      </c>
      <c r="K366" s="33" t="str">
        <f>IF(Table18[[#This Row],[M3A]]="","",SUM(Table18[[#This Row],[M3A]]-Table18[[#This Row],[M3B_h]]))</f>
        <v/>
      </c>
      <c r="L366" s="32"/>
      <c r="M366" s="33" t="str">
        <f>IF(Table18[[#This Row],[M4A]]="","",SUM(Table18[[#This Row],[M4A]]-Table18[[#This Row],[M4B_h]]))</f>
        <v/>
      </c>
      <c r="N366" s="33"/>
      <c r="O366" s="33" t="str">
        <f>IF(Table18[[#This Row],[M5A]]="","",SUM(Table18[[#This Row],[M5A]]-Table18[[#This Row],[M5B_h]]))</f>
        <v/>
      </c>
      <c r="P366" s="45">
        <f>SUM(Table18[[#This Row],[AWAL]],Table18[[#This Row],[M1B]])</f>
        <v>0</v>
      </c>
      <c r="Q366" s="45">
        <f>SUM(Table18[[#This Row],[M2B]],Table18[[#This Row],[M2B_h]])</f>
        <v>0</v>
      </c>
      <c r="R366" s="45">
        <f>SUM(Table18[[#This Row],[M3B]],Table18[[#This Row],[M3B_h]])</f>
        <v>0</v>
      </c>
      <c r="S366" s="45">
        <f>SUM(Table18[[#This Row],[M4B]],Table18[[#This Row],[M4B_h]])</f>
        <v>0</v>
      </c>
    </row>
    <row r="367" spans="1:19">
      <c r="A367" s="30" t="str">
        <f ca="1">IF(Table18[[#This Row],[TT]]&lt;1,"",(COUNT(INDIRECT("a"&amp;ROW(Table2[[#Headers],[//]])&amp;":a"&amp;ROW()-1))+1))</f>
        <v/>
      </c>
      <c r="B367" s="9" t="s">
        <v>2501</v>
      </c>
      <c r="C367" s="32">
        <v>3</v>
      </c>
      <c r="D367" s="32" t="s">
        <v>2461</v>
      </c>
      <c r="E367" s="68">
        <f>IF(Table18[[#This Row],[M5B]]="",Table18[[#This Row],[M5B_h]],SUM(Table18[[#This Row],[M5B_h]],Table18[[#This Row],[M5B]]))</f>
        <v>0</v>
      </c>
      <c r="F367" s="34">
        <v>0</v>
      </c>
      <c r="G367" s="35">
        <f>IF(Table18[[#This Row],[M1A]]="","",Table18[[#This Row],[M1A]]-Table18[[#This Row],[AWAL]])</f>
        <v>-3</v>
      </c>
      <c r="H367" s="34"/>
      <c r="I367" s="32" t="str">
        <f>IF(Table18[[#This Row],[M2A]]="","",SUM(Table18[[#This Row],[M2A]]-Table18[[#This Row],[M2B_h]]))</f>
        <v/>
      </c>
      <c r="K367" s="33" t="str">
        <f>IF(Table18[[#This Row],[M3A]]="","",SUM(Table18[[#This Row],[M3A]]-Table18[[#This Row],[M3B_h]]))</f>
        <v/>
      </c>
      <c r="L367" s="9"/>
      <c r="M367" s="33" t="str">
        <f>IF(Table18[[#This Row],[M4A]]="","",SUM(Table18[[#This Row],[M4A]]-Table18[[#This Row],[M4B_h]]))</f>
        <v/>
      </c>
      <c r="N367" s="33"/>
      <c r="O367" s="33" t="str">
        <f>IF(Table18[[#This Row],[M5A]]="","",SUM(Table18[[#This Row],[M5A]]-Table18[[#This Row],[M5B_h]]))</f>
        <v/>
      </c>
      <c r="P367" s="45">
        <f>SUM(Table18[[#This Row],[AWAL]],Table18[[#This Row],[M1B]])</f>
        <v>0</v>
      </c>
      <c r="Q367" s="45">
        <f>SUM(Table18[[#This Row],[M2B]],Table18[[#This Row],[M2B_h]])</f>
        <v>0</v>
      </c>
      <c r="R367" s="45">
        <f>SUM(Table18[[#This Row],[M3B]],Table18[[#This Row],[M3B_h]])</f>
        <v>0</v>
      </c>
      <c r="S367" s="45">
        <f>SUM(Table18[[#This Row],[M4B]],Table18[[#This Row],[M4B_h]])</f>
        <v>0</v>
      </c>
    </row>
    <row r="368" spans="1:19">
      <c r="A368" s="30" t="str">
        <f ca="1">IF(Table18[[#This Row],[TT]]&lt;1,"",(COUNT(INDIRECT("a"&amp;ROW(Table2[[#Headers],[//]])&amp;":a"&amp;ROW()-1))+1))</f>
        <v/>
      </c>
      <c r="B368" s="9" t="s">
        <v>2549</v>
      </c>
      <c r="C368" s="32">
        <v>0</v>
      </c>
      <c r="D368" s="32" t="s">
        <v>2461</v>
      </c>
      <c r="E368" s="68">
        <f>IF(Table18[[#This Row],[M5B]]="",Table18[[#This Row],[M5B_h]],SUM(Table18[[#This Row],[M5B_h]],Table18[[#This Row],[M5B]]))</f>
        <v>0</v>
      </c>
      <c r="F368" s="35"/>
      <c r="G368" s="35" t="str">
        <f>IF(Table18[[#This Row],[M1A]]="","",Table18[[#This Row],[M1A]]-Table18[[#This Row],[AWAL]])</f>
        <v/>
      </c>
      <c r="H368" s="35"/>
      <c r="I368" s="32" t="str">
        <f>IF(Table18[[#This Row],[M2A]]="","",SUM(Table18[[#This Row],[M2A]]-Table18[[#This Row],[M2B_h]]))</f>
        <v/>
      </c>
      <c r="K368" s="33" t="str">
        <f>IF(Table18[[#This Row],[M3A]]="","",SUM(Table18[[#This Row],[M3A]]-Table18[[#This Row],[M3B_h]]))</f>
        <v/>
      </c>
      <c r="L368" s="32"/>
      <c r="M368" s="33" t="str">
        <f>IF(Table18[[#This Row],[M4A]]="","",SUM(Table18[[#This Row],[M4A]]-Table18[[#This Row],[M4B_h]]))</f>
        <v/>
      </c>
      <c r="N368" s="33"/>
      <c r="O368" s="33" t="str">
        <f>IF(Table18[[#This Row],[M5A]]="","",SUM(Table18[[#This Row],[M5A]]-Table18[[#This Row],[M5B_h]]))</f>
        <v/>
      </c>
      <c r="P368" s="45">
        <f>SUM(Table18[[#This Row],[AWAL]],Table18[[#This Row],[M1B]])</f>
        <v>0</v>
      </c>
      <c r="Q368" s="45">
        <f>SUM(Table18[[#This Row],[M2B]],Table18[[#This Row],[M2B_h]])</f>
        <v>0</v>
      </c>
      <c r="R368" s="45">
        <f>SUM(Table18[[#This Row],[M3B]],Table18[[#This Row],[M3B_h]])</f>
        <v>0</v>
      </c>
      <c r="S368" s="45">
        <f>SUM(Table18[[#This Row],[M4B]],Table18[[#This Row],[M4B_h]])</f>
        <v>0</v>
      </c>
    </row>
    <row r="369" spans="1:19">
      <c r="A369" s="30" t="str">
        <f ca="1">IF(Table18[[#This Row],[TT]]&lt;1,"",(COUNT(INDIRECT("a"&amp;ROW(Table2[[#Headers],[//]])&amp;":a"&amp;ROW()-1))+1))</f>
        <v/>
      </c>
      <c r="B369" s="9" t="s">
        <v>4648</v>
      </c>
      <c r="C369" s="32">
        <v>2</v>
      </c>
      <c r="D369" s="32" t="s">
        <v>2435</v>
      </c>
      <c r="E369" s="68">
        <f>IF(Table18[[#This Row],[M5B]]="",Table18[[#This Row],[M5B_h]],SUM(Table18[[#This Row],[M5B_h]],Table18[[#This Row],[M5B]]))</f>
        <v>0</v>
      </c>
      <c r="F369" s="35">
        <v>0</v>
      </c>
      <c r="G369" s="35">
        <f>IF(Table18[[#This Row],[M1A]]="","",Table18[[#This Row],[M1A]]-Table18[[#This Row],[AWAL]])</f>
        <v>-2</v>
      </c>
      <c r="H369" s="35"/>
      <c r="I369" s="33" t="str">
        <f>IF(Table18[[#This Row],[M2A]]="","",SUM(Table18[[#This Row],[M2A]]-Table18[[#This Row],[M2B_h]]))</f>
        <v/>
      </c>
      <c r="K369" s="33" t="str">
        <f>IF(Table18[[#This Row],[M3A]]="","",SUM(Table18[[#This Row],[M3A]]-Table18[[#This Row],[M3B_h]]))</f>
        <v/>
      </c>
      <c r="M369" s="33" t="str">
        <f>IF(Table18[[#This Row],[M4A]]="","",SUM(Table18[[#This Row],[M4A]]-Table18[[#This Row],[M4B_h]]))</f>
        <v/>
      </c>
      <c r="N369" s="33"/>
      <c r="O369" s="33" t="str">
        <f>IF(Table18[[#This Row],[M5A]]="","",SUM(Table18[[#This Row],[M5A]]-Table18[[#This Row],[M5B_h]]))</f>
        <v/>
      </c>
      <c r="P369" s="45">
        <f>SUM(Table18[[#This Row],[AWAL]],Table18[[#This Row],[M1B]])</f>
        <v>0</v>
      </c>
      <c r="Q369" s="45">
        <f>SUM(Table18[[#This Row],[M2B]],Table18[[#This Row],[M2B_h]])</f>
        <v>0</v>
      </c>
      <c r="R369" s="45">
        <f>SUM(Table18[[#This Row],[M3B]],Table18[[#This Row],[M3B_h]])</f>
        <v>0</v>
      </c>
      <c r="S369" s="45">
        <f>SUM(Table18[[#This Row],[M4B]],Table18[[#This Row],[M4B_h]])</f>
        <v>0</v>
      </c>
    </row>
    <row r="370" spans="1:19">
      <c r="A370" s="30" t="str">
        <f ca="1">IF(Table18[[#This Row],[TT]]&lt;1,"",(COUNT(INDIRECT("a"&amp;ROW(Table2[[#Headers],[//]])&amp;":a"&amp;ROW()-1))+1))</f>
        <v/>
      </c>
      <c r="B370" s="9" t="s">
        <v>4591</v>
      </c>
      <c r="C370" s="32">
        <v>3</v>
      </c>
      <c r="D370" s="32" t="s">
        <v>2461</v>
      </c>
      <c r="E370" s="68">
        <f>IF(Table18[[#This Row],[M5B]]="",Table18[[#This Row],[M5B_h]],SUM(Table18[[#This Row],[M5B_h]],Table18[[#This Row],[M5B]]))</f>
        <v>0</v>
      </c>
      <c r="F370" s="35">
        <v>2</v>
      </c>
      <c r="G370" s="35">
        <f>IF(Table18[[#This Row],[M1A]]="","",Table18[[#This Row],[M1A]]-Table18[[#This Row],[AWAL]])</f>
        <v>-1</v>
      </c>
      <c r="H370" s="35">
        <v>0</v>
      </c>
      <c r="I370" s="33">
        <f>IF(Table18[[#This Row],[M2A]]="","",SUM(Table18[[#This Row],[M2A]]-Table18[[#This Row],[M2B_h]]))</f>
        <v>-2</v>
      </c>
      <c r="K370" s="33" t="str">
        <f>IF(Table18[[#This Row],[M3A]]="","",SUM(Table18[[#This Row],[M3A]]-Table18[[#This Row],[M3B_h]]))</f>
        <v/>
      </c>
      <c r="M370" s="33" t="str">
        <f>IF(Table18[[#This Row],[M4A]]="","",SUM(Table18[[#This Row],[M4A]]-Table18[[#This Row],[M4B_h]]))</f>
        <v/>
      </c>
      <c r="N370" s="33"/>
      <c r="O370" s="33" t="str">
        <f>IF(Table18[[#This Row],[M5A]]="","",SUM(Table18[[#This Row],[M5A]]-Table18[[#This Row],[M5B_h]]))</f>
        <v/>
      </c>
      <c r="P370" s="45">
        <f>SUM(Table18[[#This Row],[AWAL]],Table18[[#This Row],[M1B]])</f>
        <v>2</v>
      </c>
      <c r="Q370" s="45">
        <f>SUM(Table18[[#This Row],[M2B]],Table18[[#This Row],[M2B_h]])</f>
        <v>0</v>
      </c>
      <c r="R370" s="45">
        <f>SUM(Table18[[#This Row],[M3B]],Table18[[#This Row],[M3B_h]])</f>
        <v>0</v>
      </c>
      <c r="S370" s="45">
        <f>SUM(Table18[[#This Row],[M4B]],Table18[[#This Row],[M4B_h]])</f>
        <v>0</v>
      </c>
    </row>
    <row r="371" spans="1:19">
      <c r="A371" s="30" t="str">
        <f ca="1">IF(Table18[[#This Row],[TT]]&lt;1,"",(COUNT(INDIRECT("a"&amp;ROW(Table2[[#Headers],[//]])&amp;":a"&amp;ROW()-1))+1))</f>
        <v/>
      </c>
      <c r="B371" s="9" t="s">
        <v>3388</v>
      </c>
      <c r="C371" s="32">
        <v>0</v>
      </c>
      <c r="D371" s="32" t="s">
        <v>2435</v>
      </c>
      <c r="E371" s="68">
        <f>IF(Table18[[#This Row],[M5B]]="",Table18[[#This Row],[M5B_h]],SUM(Table18[[#This Row],[M5B_h]],Table18[[#This Row],[M5B]]))</f>
        <v>0</v>
      </c>
      <c r="F371" s="35"/>
      <c r="G371" s="35" t="str">
        <f>IF(Table18[[#This Row],[M1A]]="","",Table18[[#This Row],[M1A]]-Table18[[#This Row],[AWAL]])</f>
        <v/>
      </c>
      <c r="H371" s="35"/>
      <c r="I371" s="33" t="str">
        <f>IF(Table18[[#This Row],[M2A]]="","",SUM(Table18[[#This Row],[M2A]]-Table18[[#This Row],[M2B_h]]))</f>
        <v/>
      </c>
      <c r="K371" s="33" t="str">
        <f>IF(Table18[[#This Row],[M3A]]="","",SUM(Table18[[#This Row],[M3A]]-Table18[[#This Row],[M3B_h]]))</f>
        <v/>
      </c>
      <c r="L371" s="32"/>
      <c r="M371" s="33" t="str">
        <f>IF(Table18[[#This Row],[M4A]]="","",SUM(Table18[[#This Row],[M4A]]-Table18[[#This Row],[M4B_h]]))</f>
        <v/>
      </c>
      <c r="N371" s="33"/>
      <c r="O371" s="33" t="str">
        <f>IF(Table18[[#This Row],[M5A]]="","",SUM(Table18[[#This Row],[M5A]]-Table18[[#This Row],[M5B_h]]))</f>
        <v/>
      </c>
      <c r="P371" s="45">
        <f>SUM(Table18[[#This Row],[AWAL]],Table18[[#This Row],[M1B]])</f>
        <v>0</v>
      </c>
      <c r="Q371" s="45">
        <f>SUM(Table18[[#This Row],[M2B]],Table18[[#This Row],[M2B_h]])</f>
        <v>0</v>
      </c>
      <c r="R371" s="45">
        <f>SUM(Table18[[#This Row],[M3B]],Table18[[#This Row],[M3B_h]])</f>
        <v>0</v>
      </c>
      <c r="S371" s="45">
        <f>SUM(Table18[[#This Row],[M4B]],Table18[[#This Row],[M4B_h]])</f>
        <v>0</v>
      </c>
    </row>
    <row r="372" spans="1:19">
      <c r="A372" s="9" t="str">
        <f ca="1">IF(Table18[[#This Row],[TT]]&lt;1,"",(COUNT(INDIRECT("a"&amp;ROW(Table2[[#Headers],[//]])&amp;":a"&amp;ROW()-1))+1))</f>
        <v/>
      </c>
      <c r="B372" s="9" t="s">
        <v>96</v>
      </c>
      <c r="C372" s="32">
        <v>0</v>
      </c>
      <c r="D372" s="32" t="s">
        <v>77</v>
      </c>
      <c r="E372" s="68">
        <f>IF(Table18[[#This Row],[M5B]]="",Table18[[#This Row],[M5B_h]],SUM(Table18[[#This Row],[M5B_h]],Table18[[#This Row],[M5B]]))</f>
        <v>0</v>
      </c>
      <c r="F372" s="34"/>
      <c r="G372" s="34" t="str">
        <f>IF(Table18[[#This Row],[M1A]]="","",Table18[[#This Row],[M1A]]-Table18[[#This Row],[AWAL]])</f>
        <v/>
      </c>
      <c r="H372" s="34"/>
      <c r="I372" s="32" t="str">
        <f>IF(Table18[[#This Row],[M2A]]="","",SUM(Table18[[#This Row],[M2A]]-Table18[[#This Row],[M2B_h]]))</f>
        <v/>
      </c>
      <c r="K372" s="32" t="str">
        <f>IF(Table18[[#This Row],[M3A]]="","",SUM(Table18[[#This Row],[M3A]]-Table18[[#This Row],[M3B_h]]))</f>
        <v/>
      </c>
      <c r="L372" s="9"/>
      <c r="M372" s="32" t="str">
        <f>IF(Table18[[#This Row],[M4A]]="","",SUM(Table18[[#This Row],[M4A]]-Table18[[#This Row],[M4B_h]]))</f>
        <v/>
      </c>
      <c r="O372" s="32" t="str">
        <f>IF(Table18[[#This Row],[M5A]]="","",SUM(Table18[[#This Row],[M5A]]-Table18[[#This Row],[M5B_h]]))</f>
        <v/>
      </c>
      <c r="P372" s="45">
        <f>SUM(Table18[[#This Row],[AWAL]],Table18[[#This Row],[M1B]])</f>
        <v>0</v>
      </c>
      <c r="Q372" s="45">
        <f>SUM(Table18[[#This Row],[M2B]],Table18[[#This Row],[M2B_h]])</f>
        <v>0</v>
      </c>
      <c r="R372" s="45">
        <f>SUM(Table18[[#This Row],[M3B]],Table18[[#This Row],[M3B_h]])</f>
        <v>0</v>
      </c>
      <c r="S372" s="45">
        <f>SUM(Table18[[#This Row],[M4B]],Table18[[#This Row],[M4B_h]])</f>
        <v>0</v>
      </c>
    </row>
    <row r="373" spans="1:19">
      <c r="A373" s="30" t="str">
        <f ca="1">IF(Table18[[#This Row],[TT]]&lt;1,"",(COUNT(INDIRECT("a"&amp;ROW(Table2[[#Headers],[//]])&amp;":a"&amp;ROW()-1))+1))</f>
        <v/>
      </c>
      <c r="B373" s="9" t="s">
        <v>3465</v>
      </c>
      <c r="C373" s="32">
        <v>0</v>
      </c>
      <c r="D373" s="32" t="s">
        <v>2461</v>
      </c>
      <c r="E373" s="68">
        <f>IF(Table18[[#This Row],[M5B]]="",Table18[[#This Row],[M5B_h]],SUM(Table18[[#This Row],[M5B_h]],Table18[[#This Row],[M5B]]))</f>
        <v>0</v>
      </c>
      <c r="F373" s="35"/>
      <c r="G373" s="35" t="str">
        <f>IF(Table18[[#This Row],[M1A]]="","",Table18[[#This Row],[M1A]]-Table18[[#This Row],[AWAL]])</f>
        <v/>
      </c>
      <c r="H373" s="35"/>
      <c r="I373" s="33" t="str">
        <f>IF(Table18[[#This Row],[M2A]]="","",SUM(Table18[[#This Row],[M2A]]-Table18[[#This Row],[M2B_h]]))</f>
        <v/>
      </c>
      <c r="K373" s="33" t="str">
        <f>IF(Table18[[#This Row],[M3A]]="","",SUM(Table18[[#This Row],[M3A]]-Table18[[#This Row],[M3B_h]]))</f>
        <v/>
      </c>
      <c r="L373" s="32"/>
      <c r="M373" s="33" t="str">
        <f>IF(Table18[[#This Row],[M4A]]="","",SUM(Table18[[#This Row],[M4A]]-Table18[[#This Row],[M4B_h]]))</f>
        <v/>
      </c>
      <c r="N373" s="33"/>
      <c r="O373" s="33" t="str">
        <f>IF(Table18[[#This Row],[M5A]]="","",SUM(Table18[[#This Row],[M5A]]-Table18[[#This Row],[M5B_h]]))</f>
        <v/>
      </c>
      <c r="P373" s="45">
        <f>SUM(Table18[[#This Row],[AWAL]],Table18[[#This Row],[M1B]])</f>
        <v>0</v>
      </c>
      <c r="Q373" s="45">
        <f>SUM(Table18[[#This Row],[M2B]],Table18[[#This Row],[M2B_h]])</f>
        <v>0</v>
      </c>
      <c r="R373" s="45">
        <f>SUM(Table18[[#This Row],[M3B]],Table18[[#This Row],[M3B_h]])</f>
        <v>0</v>
      </c>
      <c r="S373" s="45">
        <f>SUM(Table18[[#This Row],[M4B]],Table18[[#This Row],[M4B_h]])</f>
        <v>0</v>
      </c>
    </row>
    <row r="374" spans="1:19">
      <c r="A374" s="30" t="str">
        <f ca="1">IF(Table18[[#This Row],[TT]]&lt;1,"",(COUNT(INDIRECT("a"&amp;ROW(Table2[[#Headers],[//]])&amp;":a"&amp;ROW()-1))+1))</f>
        <v/>
      </c>
      <c r="B374" s="9" t="s">
        <v>4431</v>
      </c>
      <c r="C374" s="32">
        <v>0</v>
      </c>
      <c r="D374" s="32" t="s">
        <v>2461</v>
      </c>
      <c r="E374" s="68">
        <f>IF(Table18[[#This Row],[M5B]]="",Table18[[#This Row],[M5B_h]],SUM(Table18[[#This Row],[M5B_h]],Table18[[#This Row],[M5B]]))</f>
        <v>0</v>
      </c>
      <c r="F374" s="35"/>
      <c r="G374" s="35" t="str">
        <f>IF(Table18[[#This Row],[M1A]]="","",Table18[[#This Row],[M1A]]-Table18[[#This Row],[AWAL]])</f>
        <v/>
      </c>
      <c r="H374" s="35"/>
      <c r="I374" s="33" t="str">
        <f>IF(Table18[[#This Row],[M2A]]="","",SUM(Table18[[#This Row],[M2A]]-Table18[[#This Row],[M2B_h]]))</f>
        <v/>
      </c>
      <c r="K374" s="33" t="str">
        <f>IF(Table18[[#This Row],[M3A]]="","",SUM(Table18[[#This Row],[M3A]]-Table18[[#This Row],[M3B_h]]))</f>
        <v/>
      </c>
      <c r="L374" s="32"/>
      <c r="M374" s="33" t="str">
        <f>IF(Table18[[#This Row],[M4A]]="","",SUM(Table18[[#This Row],[M4A]]-Table18[[#This Row],[M4B_h]]))</f>
        <v/>
      </c>
      <c r="N374" s="33"/>
      <c r="O374" s="33" t="str">
        <f>IF(Table18[[#This Row],[M5A]]="","",SUM(Table18[[#This Row],[M5A]]-Table18[[#This Row],[M5B_h]]))</f>
        <v/>
      </c>
      <c r="P374" s="45">
        <f>SUM(Table18[[#This Row],[AWAL]],Table18[[#This Row],[M1B]])</f>
        <v>0</v>
      </c>
      <c r="Q374" s="45">
        <f>SUM(Table18[[#This Row],[M2B]],Table18[[#This Row],[M2B_h]])</f>
        <v>0</v>
      </c>
      <c r="R374" s="45">
        <f>SUM(Table18[[#This Row],[M3B]],Table18[[#This Row],[M3B_h]])</f>
        <v>0</v>
      </c>
      <c r="S374" s="45">
        <f>SUM(Table18[[#This Row],[M4B]],Table18[[#This Row],[M4B_h]])</f>
        <v>0</v>
      </c>
    </row>
    <row r="375" spans="1:19">
      <c r="A375" s="30" t="str">
        <f ca="1">IF(Table18[[#This Row],[TT]]&lt;1,"",(COUNT(INDIRECT("a"&amp;ROW(Table2[[#Headers],[//]])&amp;":a"&amp;ROW()-1))+1))</f>
        <v/>
      </c>
      <c r="B375" s="9" t="s">
        <v>4555</v>
      </c>
      <c r="C375" s="32">
        <v>0</v>
      </c>
      <c r="D375" s="32" t="s">
        <v>2461</v>
      </c>
      <c r="E375" s="68">
        <f>IF(Table18[[#This Row],[M5B]]="",Table18[[#This Row],[M5B_h]],SUM(Table18[[#This Row],[M5B_h]],Table18[[#This Row],[M5B]]))</f>
        <v>0</v>
      </c>
      <c r="F375" s="35"/>
      <c r="G375" s="35" t="str">
        <f>IF(Table18[[#This Row],[M1A]]="","",Table18[[#This Row],[M1A]]-Table18[[#This Row],[AWAL]])</f>
        <v/>
      </c>
      <c r="H375" s="35"/>
      <c r="I375" s="32" t="str">
        <f>IF(Table18[[#This Row],[M2A]]="","",SUM(Table18[[#This Row],[M2A]]-Table18[[#This Row],[M2B_h]]))</f>
        <v/>
      </c>
      <c r="K375" s="33" t="str">
        <f>IF(Table18[[#This Row],[M3A]]="","",SUM(Table18[[#This Row],[M3A]]-Table18[[#This Row],[M3B_h]]))</f>
        <v/>
      </c>
      <c r="M375" s="33" t="str">
        <f>IF(Table18[[#This Row],[M4A]]="","",SUM(Table18[[#This Row],[M4A]]-Table18[[#This Row],[M4B_h]]))</f>
        <v/>
      </c>
      <c r="N375" s="33"/>
      <c r="O375" s="33" t="str">
        <f>IF(Table18[[#This Row],[M5A]]="","",SUM(Table18[[#This Row],[M5A]]-Table18[[#This Row],[M5B_h]]))</f>
        <v/>
      </c>
      <c r="P375" s="45">
        <f>SUM(Table18[[#This Row],[AWAL]],Table18[[#This Row],[M1B]])</f>
        <v>0</v>
      </c>
      <c r="Q375" s="45">
        <f>SUM(Table18[[#This Row],[M2B]],Table18[[#This Row],[M2B_h]])</f>
        <v>0</v>
      </c>
      <c r="R375" s="45">
        <f>SUM(Table18[[#This Row],[M3B]],Table18[[#This Row],[M3B_h]])</f>
        <v>0</v>
      </c>
      <c r="S375" s="45">
        <f>SUM(Table18[[#This Row],[M4B]],Table18[[#This Row],[M4B_h]])</f>
        <v>0</v>
      </c>
    </row>
    <row r="376" spans="1:19">
      <c r="A376" s="30" t="str">
        <f ca="1">IF(Table18[[#This Row],[TT]]&lt;1,"",(COUNT(INDIRECT("a"&amp;ROW(Table2[[#Headers],[//]])&amp;":a"&amp;ROW()-1))+1))</f>
        <v/>
      </c>
      <c r="B376" s="9" t="s">
        <v>4432</v>
      </c>
      <c r="C376" s="32">
        <v>0</v>
      </c>
      <c r="D376" s="32" t="s">
        <v>2461</v>
      </c>
      <c r="E376" s="68">
        <f>IF(Table18[[#This Row],[M5B]]="",Table18[[#This Row],[M5B_h]],SUM(Table18[[#This Row],[M5B_h]],Table18[[#This Row],[M5B]]))</f>
        <v>0</v>
      </c>
      <c r="F376" s="35"/>
      <c r="G376" s="35" t="str">
        <f>IF(Table18[[#This Row],[M1A]]="","",Table18[[#This Row],[M1A]]-Table18[[#This Row],[AWAL]])</f>
        <v/>
      </c>
      <c r="H376" s="35"/>
      <c r="I376" s="33" t="str">
        <f>IF(Table18[[#This Row],[M2A]]="","",SUM(Table18[[#This Row],[M2A]]-Table18[[#This Row],[M2B_h]]))</f>
        <v/>
      </c>
      <c r="K376" s="33" t="str">
        <f>IF(Table18[[#This Row],[M3A]]="","",SUM(Table18[[#This Row],[M3A]]-Table18[[#This Row],[M3B_h]]))</f>
        <v/>
      </c>
      <c r="L376" s="32"/>
      <c r="M376" s="33" t="str">
        <f>IF(Table18[[#This Row],[M4A]]="","",SUM(Table18[[#This Row],[M4A]]-Table18[[#This Row],[M4B_h]]))</f>
        <v/>
      </c>
      <c r="N376" s="33"/>
      <c r="O376" s="33" t="str">
        <f>IF(Table18[[#This Row],[M5A]]="","",SUM(Table18[[#This Row],[M5A]]-Table18[[#This Row],[M5B_h]]))</f>
        <v/>
      </c>
      <c r="P376" s="45">
        <f>SUM(Table18[[#This Row],[AWAL]],Table18[[#This Row],[M1B]])</f>
        <v>0</v>
      </c>
      <c r="Q376" s="45">
        <f>SUM(Table18[[#This Row],[M2B]],Table18[[#This Row],[M2B_h]])</f>
        <v>0</v>
      </c>
      <c r="R376" s="45">
        <f>SUM(Table18[[#This Row],[M3B]],Table18[[#This Row],[M3B_h]])</f>
        <v>0</v>
      </c>
      <c r="S376" s="45">
        <f>SUM(Table18[[#This Row],[M4B]],Table18[[#This Row],[M4B_h]])</f>
        <v>0</v>
      </c>
    </row>
    <row r="377" spans="1:19">
      <c r="A377" s="30" t="str">
        <f ca="1">IF(Table18[[#This Row],[TT]]&lt;1,"",(COUNT(INDIRECT("a"&amp;ROW(Table2[[#Headers],[//]])&amp;":a"&amp;ROW()-1))+1))</f>
        <v/>
      </c>
      <c r="B377" s="9" t="s">
        <v>4649</v>
      </c>
      <c r="C377" s="32">
        <v>1</v>
      </c>
      <c r="D377" s="32" t="s">
        <v>2461</v>
      </c>
      <c r="E377" s="68">
        <f>IF(Table18[[#This Row],[M5B]]="",Table18[[#This Row],[M5B_h]],SUM(Table18[[#This Row],[M5B_h]],Table18[[#This Row],[M5B]]))</f>
        <v>0</v>
      </c>
      <c r="F377" s="35"/>
      <c r="G377" s="35" t="str">
        <f>IF(Table18[[#This Row],[M1A]]="","",Table18[[#This Row],[M1A]]-Table18[[#This Row],[AWAL]])</f>
        <v/>
      </c>
      <c r="H377" s="35">
        <v>0</v>
      </c>
      <c r="I377" s="33">
        <f>IF(Table18[[#This Row],[M2A]]="","",SUM(Table18[[#This Row],[M2A]]-Table18[[#This Row],[M2B_h]]))</f>
        <v>-1</v>
      </c>
      <c r="K377" s="33" t="str">
        <f>IF(Table18[[#This Row],[M3A]]="","",SUM(Table18[[#This Row],[M3A]]-Table18[[#This Row],[M3B_h]]))</f>
        <v/>
      </c>
      <c r="L377" s="32"/>
      <c r="M377" s="33" t="str">
        <f>IF(Table18[[#This Row],[M4A]]="","",SUM(Table18[[#This Row],[M4A]]-Table18[[#This Row],[M4B_h]]))</f>
        <v/>
      </c>
      <c r="N377" s="33"/>
      <c r="O377" s="33" t="str">
        <f>IF(Table18[[#This Row],[M5A]]="","",SUM(Table18[[#This Row],[M5A]]-Table18[[#This Row],[M5B_h]]))</f>
        <v/>
      </c>
      <c r="P377" s="45">
        <f>SUM(Table18[[#This Row],[AWAL]],Table18[[#This Row],[M1B]])</f>
        <v>1</v>
      </c>
      <c r="Q377" s="45">
        <f>SUM(Table18[[#This Row],[M2B]],Table18[[#This Row],[M2B_h]])</f>
        <v>0</v>
      </c>
      <c r="R377" s="45">
        <f>SUM(Table18[[#This Row],[M3B]],Table18[[#This Row],[M3B_h]])</f>
        <v>0</v>
      </c>
      <c r="S377" s="45">
        <f>SUM(Table18[[#This Row],[M4B]],Table18[[#This Row],[M4B_h]])</f>
        <v>0</v>
      </c>
    </row>
    <row r="378" spans="1:19">
      <c r="A378" s="30" t="str">
        <f ca="1">IF(Table18[[#This Row],[TT]]&lt;1,"",(COUNT(INDIRECT("a"&amp;ROW(Table2[[#Headers],[//]])&amp;":a"&amp;ROW()-1))+1))</f>
        <v/>
      </c>
      <c r="B378" s="9" t="s">
        <v>4592</v>
      </c>
      <c r="C378" s="32">
        <v>0</v>
      </c>
      <c r="D378" s="32" t="s">
        <v>2461</v>
      </c>
      <c r="E378" s="68">
        <f>IF(Table18[[#This Row],[M5B]]="",Table18[[#This Row],[M5B_h]],SUM(Table18[[#This Row],[M5B_h]],Table18[[#This Row],[M5B]]))</f>
        <v>0</v>
      </c>
      <c r="F378" s="35"/>
      <c r="G378" s="35" t="str">
        <f>IF(Table18[[#This Row],[M1A]]="","",Table18[[#This Row],[M1A]]-Table18[[#This Row],[AWAL]])</f>
        <v/>
      </c>
      <c r="H378" s="35"/>
      <c r="I378" s="33" t="str">
        <f>IF(Table18[[#This Row],[M2A]]="","",SUM(Table18[[#This Row],[M2A]]-Table18[[#This Row],[M2B_h]]))</f>
        <v/>
      </c>
      <c r="K378" s="33" t="str">
        <f>IF(Table18[[#This Row],[M3A]]="","",SUM(Table18[[#This Row],[M3A]]-Table18[[#This Row],[M3B_h]]))</f>
        <v/>
      </c>
      <c r="M378" s="33" t="str">
        <f>IF(Table18[[#This Row],[M4A]]="","",SUM(Table18[[#This Row],[M4A]]-Table18[[#This Row],[M4B_h]]))</f>
        <v/>
      </c>
      <c r="N378" s="33"/>
      <c r="O378" s="33" t="str">
        <f>IF(Table18[[#This Row],[M5A]]="","",SUM(Table18[[#This Row],[M5A]]-Table18[[#This Row],[M5B_h]]))</f>
        <v/>
      </c>
      <c r="P378" s="45">
        <f>SUM(Table18[[#This Row],[AWAL]],Table18[[#This Row],[M1B]])</f>
        <v>0</v>
      </c>
      <c r="Q378" s="45">
        <f>SUM(Table18[[#This Row],[M2B]],Table18[[#This Row],[M2B_h]])</f>
        <v>0</v>
      </c>
      <c r="R378" s="45">
        <f>SUM(Table18[[#This Row],[M3B]],Table18[[#This Row],[M3B_h]])</f>
        <v>0</v>
      </c>
      <c r="S378" s="45">
        <f>SUM(Table18[[#This Row],[M4B]],Table18[[#This Row],[M4B_h]])</f>
        <v>0</v>
      </c>
    </row>
    <row r="379" spans="1:19">
      <c r="A379" s="30" t="str">
        <f ca="1">IF(Table18[[#This Row],[TT]]&lt;1,"",(COUNT(INDIRECT("a"&amp;ROW(Table2[[#Headers],[//]])&amp;":a"&amp;ROW()-1))+1))</f>
        <v/>
      </c>
      <c r="B379" s="9" t="s">
        <v>3464</v>
      </c>
      <c r="C379" s="32">
        <v>0</v>
      </c>
      <c r="D379" s="32" t="s">
        <v>2435</v>
      </c>
      <c r="E379" s="68">
        <f>IF(Table18[[#This Row],[M5B]]="",Table18[[#This Row],[M5B_h]],SUM(Table18[[#This Row],[M5B_h]],Table18[[#This Row],[M5B]]))</f>
        <v>0</v>
      </c>
      <c r="F379" s="35"/>
      <c r="G379" s="35" t="str">
        <f>IF(Table18[[#This Row],[M1A]]="","",Table18[[#This Row],[M1A]]-Table18[[#This Row],[AWAL]])</f>
        <v/>
      </c>
      <c r="H379" s="35"/>
      <c r="I379" s="33" t="str">
        <f>IF(Table18[[#This Row],[M2A]]="","",SUM(Table18[[#This Row],[M2A]]-Table18[[#This Row],[M2B_h]]))</f>
        <v/>
      </c>
      <c r="K379" s="33" t="str">
        <f>IF(Table18[[#This Row],[M3A]]="","",SUM(Table18[[#This Row],[M3A]]-Table18[[#This Row],[M3B_h]]))</f>
        <v/>
      </c>
      <c r="L379" s="32"/>
      <c r="M379" s="33" t="str">
        <f>IF(Table18[[#This Row],[M4A]]="","",SUM(Table18[[#This Row],[M4A]]-Table18[[#This Row],[M4B_h]]))</f>
        <v/>
      </c>
      <c r="N379" s="33"/>
      <c r="O379" s="33" t="str">
        <f>IF(Table18[[#This Row],[M5A]]="","",SUM(Table18[[#This Row],[M5A]]-Table18[[#This Row],[M5B_h]]))</f>
        <v/>
      </c>
      <c r="P379" s="45">
        <f>SUM(Table18[[#This Row],[AWAL]],Table18[[#This Row],[M1B]])</f>
        <v>0</v>
      </c>
      <c r="Q379" s="45">
        <f>SUM(Table18[[#This Row],[M2B]],Table18[[#This Row],[M2B_h]])</f>
        <v>0</v>
      </c>
      <c r="R379" s="45">
        <f>SUM(Table18[[#This Row],[M3B]],Table18[[#This Row],[M3B_h]])</f>
        <v>0</v>
      </c>
      <c r="S379" s="45">
        <f>SUM(Table18[[#This Row],[M4B]],Table18[[#This Row],[M4B_h]])</f>
        <v>0</v>
      </c>
    </row>
    <row r="380" spans="1:19">
      <c r="A380" s="30" t="str">
        <f ca="1">IF(Table18[[#This Row],[TT]]&lt;1,"",(COUNT(INDIRECT("a"&amp;ROW(Table2[[#Headers],[//]])&amp;":a"&amp;ROW()-1))+1))</f>
        <v/>
      </c>
      <c r="B380" s="9" t="s">
        <v>4403</v>
      </c>
      <c r="C380" s="32">
        <v>0</v>
      </c>
      <c r="D380" s="32" t="s">
        <v>2435</v>
      </c>
      <c r="E380" s="68">
        <f>IF(Table18[[#This Row],[M5B]]="",Table18[[#This Row],[M5B_h]],SUM(Table18[[#This Row],[M5B_h]],Table18[[#This Row],[M5B]]))</f>
        <v>0</v>
      </c>
      <c r="F380" s="35"/>
      <c r="G380" s="35" t="str">
        <f>IF(Table18[[#This Row],[M1A]]="","",Table18[[#This Row],[M1A]]-Table18[[#This Row],[AWAL]])</f>
        <v/>
      </c>
      <c r="H380" s="35"/>
      <c r="I380" s="33" t="str">
        <f>IF(Table18[[#This Row],[M2A]]="","",SUM(Table18[[#This Row],[M2A]]-Table18[[#This Row],[M2B_h]]))</f>
        <v/>
      </c>
      <c r="K380" s="33" t="str">
        <f>IF(Table18[[#This Row],[M3A]]="","",SUM(Table18[[#This Row],[M3A]]-Table18[[#This Row],[M3B_h]]))</f>
        <v/>
      </c>
      <c r="L380" s="32"/>
      <c r="M380" s="33" t="str">
        <f>IF(Table18[[#This Row],[M4A]]="","",SUM(Table18[[#This Row],[M4A]]-Table18[[#This Row],[M4B_h]]))</f>
        <v/>
      </c>
      <c r="N380" s="33"/>
      <c r="O380" s="33" t="str">
        <f>IF(Table18[[#This Row],[M5A]]="","",SUM(Table18[[#This Row],[M5A]]-Table18[[#This Row],[M5B_h]]))</f>
        <v/>
      </c>
      <c r="P380" s="45">
        <f>SUM(Table18[[#This Row],[AWAL]],Table18[[#This Row],[M1B]])</f>
        <v>0</v>
      </c>
      <c r="Q380" s="45">
        <f>SUM(Table18[[#This Row],[M2B]],Table18[[#This Row],[M2B_h]])</f>
        <v>0</v>
      </c>
      <c r="R380" s="45">
        <f>SUM(Table18[[#This Row],[M3B]],Table18[[#This Row],[M3B_h]])</f>
        <v>0</v>
      </c>
      <c r="S380" s="45">
        <f>SUM(Table18[[#This Row],[M4B]],Table18[[#This Row],[M4B_h]])</f>
        <v>0</v>
      </c>
    </row>
    <row r="381" spans="1:19">
      <c r="A381" s="30" t="str">
        <f ca="1">IF(Table18[[#This Row],[TT]]&lt;1,"",(COUNT(INDIRECT("a"&amp;ROW(Table2[[#Headers],[//]])&amp;":a"&amp;ROW()-1))+1))</f>
        <v/>
      </c>
      <c r="B381" s="9" t="s">
        <v>97</v>
      </c>
      <c r="C381" s="32">
        <v>6</v>
      </c>
      <c r="D381" s="32" t="s">
        <v>2435</v>
      </c>
      <c r="E381" s="68">
        <f>IF(Table18[[#This Row],[M5B]]="",Table18[[#This Row],[M5B_h]],SUM(Table18[[#This Row],[M5B_h]],Table18[[#This Row],[M5B]]))</f>
        <v>0</v>
      </c>
      <c r="F381" s="35">
        <v>0</v>
      </c>
      <c r="G381" s="35">
        <f>IF(Table18[[#This Row],[M1A]]="","",Table18[[#This Row],[M1A]]-Table18[[#This Row],[AWAL]])</f>
        <v>-6</v>
      </c>
      <c r="H381" s="35"/>
      <c r="I381" s="32" t="str">
        <f>IF(Table18[[#This Row],[M2A]]="","",SUM(Table18[[#This Row],[M2A]]-Table18[[#This Row],[M2B_h]]))</f>
        <v/>
      </c>
      <c r="K381" s="33" t="str">
        <f>IF(Table18[[#This Row],[M3A]]="","",SUM(Table18[[#This Row],[M3A]]-Table18[[#This Row],[M3B_h]]))</f>
        <v/>
      </c>
      <c r="L381" s="32"/>
      <c r="M381" s="33" t="str">
        <f>IF(Table18[[#This Row],[M4A]]="","",SUM(Table18[[#This Row],[M4A]]-Table18[[#This Row],[M4B_h]]))</f>
        <v/>
      </c>
      <c r="N381" s="33"/>
      <c r="O381" s="33" t="str">
        <f>IF(Table18[[#This Row],[M5A]]="","",SUM(Table18[[#This Row],[M5A]]-Table18[[#This Row],[M5B_h]]))</f>
        <v/>
      </c>
      <c r="P381" s="45">
        <f>SUM(Table18[[#This Row],[AWAL]],Table18[[#This Row],[M1B]])</f>
        <v>0</v>
      </c>
      <c r="Q381" s="45">
        <f>SUM(Table18[[#This Row],[M2B]],Table18[[#This Row],[M2B_h]])</f>
        <v>0</v>
      </c>
      <c r="R381" s="45">
        <f>SUM(Table18[[#This Row],[M3B]],Table18[[#This Row],[M3B_h]])</f>
        <v>0</v>
      </c>
      <c r="S381" s="45">
        <f>SUM(Table18[[#This Row],[M4B]],Table18[[#This Row],[M4B_h]])</f>
        <v>0</v>
      </c>
    </row>
    <row r="382" spans="1:19">
      <c r="A382" s="30" t="str">
        <f ca="1">IF(Table18[[#This Row],[TT]]&lt;1,"",(COUNT(INDIRECT("a"&amp;ROW(Table2[[#Headers],[//]])&amp;":a"&amp;ROW()-1))+1))</f>
        <v/>
      </c>
      <c r="B382" s="9" t="s">
        <v>4340</v>
      </c>
      <c r="C382" s="32">
        <v>0</v>
      </c>
      <c r="D382" s="32" t="s">
        <v>2435</v>
      </c>
      <c r="E382" s="68">
        <f>IF(Table18[[#This Row],[M5B]]="",Table18[[#This Row],[M5B_h]],SUM(Table18[[#This Row],[M5B_h]],Table18[[#This Row],[M5B]]))</f>
        <v>0</v>
      </c>
      <c r="F382" s="35"/>
      <c r="G382" s="35" t="str">
        <f>IF(Table18[[#This Row],[M1A]]="","",Table18[[#This Row],[M1A]]-Table18[[#This Row],[AWAL]])</f>
        <v/>
      </c>
      <c r="H382" s="35"/>
      <c r="I382" s="33" t="str">
        <f>IF(Table18[[#This Row],[M2A]]="","",SUM(Table18[[#This Row],[M2A]]-Table18[[#This Row],[M2B_h]]))</f>
        <v/>
      </c>
      <c r="K382" s="33" t="str">
        <f>IF(Table18[[#This Row],[M3A]]="","",SUM(Table18[[#This Row],[M3A]]-Table18[[#This Row],[M3B_h]]))</f>
        <v/>
      </c>
      <c r="M382" s="33" t="str">
        <f>IF(Table18[[#This Row],[M4A]]="","",SUM(Table18[[#This Row],[M4A]]-Table18[[#This Row],[M4B_h]]))</f>
        <v/>
      </c>
      <c r="N382" s="33"/>
      <c r="O382" s="33" t="str">
        <f>IF(Table18[[#This Row],[M5A]]="","",SUM(Table18[[#This Row],[M5A]]-Table18[[#This Row],[M5B_h]]))</f>
        <v/>
      </c>
      <c r="P382" s="45">
        <f>SUM(Table18[[#This Row],[AWAL]],Table18[[#This Row],[M1B]])</f>
        <v>0</v>
      </c>
      <c r="Q382" s="45">
        <f>SUM(Table18[[#This Row],[M2B]],Table18[[#This Row],[M2B_h]])</f>
        <v>0</v>
      </c>
      <c r="R382" s="45">
        <f>SUM(Table18[[#This Row],[M3B]],Table18[[#This Row],[M3B_h]])</f>
        <v>0</v>
      </c>
      <c r="S382" s="45">
        <f>SUM(Table18[[#This Row],[M4B]],Table18[[#This Row],[M4B_h]])</f>
        <v>0</v>
      </c>
    </row>
    <row r="383" spans="1:19">
      <c r="A383" s="30" t="str">
        <f ca="1">IF(Table18[[#This Row],[TT]]&lt;1,"",(COUNT(INDIRECT("a"&amp;ROW(Table2[[#Headers],[//]])&amp;":a"&amp;ROW()-1))+1))</f>
        <v/>
      </c>
      <c r="B383" s="9" t="s">
        <v>4277</v>
      </c>
      <c r="C383" s="32">
        <v>3</v>
      </c>
      <c r="D383" s="32" t="s">
        <v>2435</v>
      </c>
      <c r="E383" s="68">
        <f>IF(Table18[[#This Row],[M5B]]="",Table18[[#This Row],[M5B_h]],SUM(Table18[[#This Row],[M5B_h]],Table18[[#This Row],[M5B]]))</f>
        <v>0</v>
      </c>
      <c r="F383" s="35">
        <v>1</v>
      </c>
      <c r="G383" s="35">
        <f>IF(Table18[[#This Row],[M1A]]="","",Table18[[#This Row],[M1A]]-Table18[[#This Row],[AWAL]])</f>
        <v>-2</v>
      </c>
      <c r="H383" s="35">
        <v>0</v>
      </c>
      <c r="I383" s="32">
        <f>IF(Table18[[#This Row],[M2A]]="","",SUM(Table18[[#This Row],[M2A]]-Table18[[#This Row],[M2B_h]]))</f>
        <v>-1</v>
      </c>
      <c r="K383" s="33" t="str">
        <f>IF(Table18[[#This Row],[M3A]]="","",SUM(Table18[[#This Row],[M3A]]-Table18[[#This Row],[M3B_h]]))</f>
        <v/>
      </c>
      <c r="L383" s="32"/>
      <c r="M383" s="33" t="str">
        <f>IF(Table18[[#This Row],[M4A]]="","",SUM(Table18[[#This Row],[M4A]]-Table18[[#This Row],[M4B_h]]))</f>
        <v/>
      </c>
      <c r="N383" s="33"/>
      <c r="O383" s="33" t="str">
        <f>IF(Table18[[#This Row],[M5A]]="","",SUM(Table18[[#This Row],[M5A]]-Table18[[#This Row],[M5B_h]]))</f>
        <v/>
      </c>
      <c r="P383" s="45">
        <f>SUM(Table18[[#This Row],[AWAL]],Table18[[#This Row],[M1B]])</f>
        <v>1</v>
      </c>
      <c r="Q383" s="45">
        <f>SUM(Table18[[#This Row],[M2B]],Table18[[#This Row],[M2B_h]])</f>
        <v>0</v>
      </c>
      <c r="R383" s="45">
        <f>SUM(Table18[[#This Row],[M3B]],Table18[[#This Row],[M3B_h]])</f>
        <v>0</v>
      </c>
      <c r="S383" s="45">
        <f>SUM(Table18[[#This Row],[M4B]],Table18[[#This Row],[M4B_h]])</f>
        <v>0</v>
      </c>
    </row>
    <row r="384" spans="1:19">
      <c r="A384" s="9" t="str">
        <f ca="1">IF(Table18[[#This Row],[TT]]&lt;1,"",(COUNT(INDIRECT("a"&amp;ROW(Table2[[#Headers],[//]])&amp;":a"&amp;ROW()-1))+1))</f>
        <v/>
      </c>
      <c r="B384" s="9" t="s">
        <v>2503</v>
      </c>
      <c r="C384" s="32">
        <v>0</v>
      </c>
      <c r="D384" s="32" t="s">
        <v>2430</v>
      </c>
      <c r="E384" s="68">
        <f>IF(Table18[[#This Row],[M5B]]="",Table18[[#This Row],[M5B_h]],SUM(Table18[[#This Row],[M5B_h]],Table18[[#This Row],[M5B]]))</f>
        <v>0</v>
      </c>
      <c r="F384" s="34"/>
      <c r="G384" s="34" t="str">
        <f>IF(Table18[[#This Row],[M1A]]="","",Table18[[#This Row],[M1A]]-Table18[[#This Row],[AWAL]])</f>
        <v/>
      </c>
      <c r="H384" s="34"/>
      <c r="I384" s="32" t="str">
        <f>IF(Table18[[#This Row],[M2A]]="","",SUM(Table18[[#This Row],[M2A]]-Table18[[#This Row],[M2B_h]]))</f>
        <v/>
      </c>
      <c r="K384" s="32" t="str">
        <f>IF(Table18[[#This Row],[M3A]]="","",SUM(Table18[[#This Row],[M3A]]-Table18[[#This Row],[M3B_h]]))</f>
        <v/>
      </c>
      <c r="L384" s="9"/>
      <c r="M384" s="32" t="str">
        <f>IF(Table18[[#This Row],[M4A]]="","",SUM(Table18[[#This Row],[M4A]]-Table18[[#This Row],[M4B_h]]))</f>
        <v/>
      </c>
      <c r="O384" s="32" t="str">
        <f>IF(Table18[[#This Row],[M5A]]="","",SUM(Table18[[#This Row],[M5A]]-Table18[[#This Row],[M5B_h]]))</f>
        <v/>
      </c>
      <c r="P384" s="45">
        <f>SUM(Table18[[#This Row],[AWAL]],Table18[[#This Row],[M1B]])</f>
        <v>0</v>
      </c>
      <c r="Q384" s="45">
        <f>SUM(Table18[[#This Row],[M2B]],Table18[[#This Row],[M2B_h]])</f>
        <v>0</v>
      </c>
      <c r="R384" s="45">
        <f>SUM(Table18[[#This Row],[M3B]],Table18[[#This Row],[M3B_h]])</f>
        <v>0</v>
      </c>
      <c r="S384" s="45">
        <f>SUM(Table18[[#This Row],[M4B]],Table18[[#This Row],[M4B_h]])</f>
        <v>0</v>
      </c>
    </row>
    <row r="385" spans="1:19">
      <c r="A385" s="30" t="str">
        <f ca="1">IF(Table18[[#This Row],[TT]]&lt;1,"",(COUNT(INDIRECT("a"&amp;ROW(Table2[[#Headers],[//]])&amp;":a"&amp;ROW()-1))+1))</f>
        <v/>
      </c>
      <c r="B385" s="9" t="s">
        <v>4276</v>
      </c>
      <c r="C385" s="32">
        <v>0</v>
      </c>
      <c r="D385" s="32" t="s">
        <v>2430</v>
      </c>
      <c r="E385" s="68">
        <f>IF(Table18[[#This Row],[M5B]]="",Table18[[#This Row],[M5B_h]],SUM(Table18[[#This Row],[M5B_h]],Table18[[#This Row],[M5B]]))</f>
        <v>0</v>
      </c>
      <c r="F385" s="35"/>
      <c r="G385" s="35" t="str">
        <f>IF(Table18[[#This Row],[M1A]]="","",Table18[[#This Row],[M1A]]-Table18[[#This Row],[AWAL]])</f>
        <v/>
      </c>
      <c r="H385" s="35"/>
      <c r="I385" s="32" t="str">
        <f>IF(Table18[[#This Row],[M2A]]="","",SUM(Table18[[#This Row],[M2A]]-Table18[[#This Row],[M2B_h]]))</f>
        <v/>
      </c>
      <c r="K385" s="33" t="str">
        <f>IF(Table18[[#This Row],[M3A]]="","",SUM(Table18[[#This Row],[M3A]]-Table18[[#This Row],[M3B_h]]))</f>
        <v/>
      </c>
      <c r="L385" s="32"/>
      <c r="M385" s="33" t="str">
        <f>IF(Table18[[#This Row],[M4A]]="","",SUM(Table18[[#This Row],[M4A]]-Table18[[#This Row],[M4B_h]]))</f>
        <v/>
      </c>
      <c r="N385" s="33"/>
      <c r="O385" s="33" t="str">
        <f>IF(Table18[[#This Row],[M5A]]="","",SUM(Table18[[#This Row],[M5A]]-Table18[[#This Row],[M5B_h]]))</f>
        <v/>
      </c>
      <c r="P385" s="45">
        <f>SUM(Table18[[#This Row],[AWAL]],Table18[[#This Row],[M1B]])</f>
        <v>0</v>
      </c>
      <c r="Q385" s="45">
        <f>SUM(Table18[[#This Row],[M2B]],Table18[[#This Row],[M2B_h]])</f>
        <v>0</v>
      </c>
      <c r="R385" s="45">
        <f>SUM(Table18[[#This Row],[M3B]],Table18[[#This Row],[M3B_h]])</f>
        <v>0</v>
      </c>
      <c r="S385" s="45">
        <f>SUM(Table18[[#This Row],[M4B]],Table18[[#This Row],[M4B_h]])</f>
        <v>0</v>
      </c>
    </row>
    <row r="386" spans="1:19">
      <c r="A386" s="30" t="str">
        <f ca="1">IF(Table18[[#This Row],[TT]]&lt;1,"",(COUNT(INDIRECT("a"&amp;ROW(Table2[[#Headers],[//]])&amp;":a"&amp;ROW()-1))+1))</f>
        <v/>
      </c>
      <c r="B386" s="9" t="s">
        <v>2550</v>
      </c>
      <c r="C386" s="32">
        <v>0</v>
      </c>
      <c r="D386" s="32" t="s">
        <v>2461</v>
      </c>
      <c r="E386" s="68">
        <f>IF(Table18[[#This Row],[M5B]]="",Table18[[#This Row],[M5B_h]],SUM(Table18[[#This Row],[M5B_h]],Table18[[#This Row],[M5B]]))</f>
        <v>0</v>
      </c>
      <c r="F386" s="35"/>
      <c r="G386" s="35" t="str">
        <f>IF(Table18[[#This Row],[M1A]]="","",Table18[[#This Row],[M1A]]-Table18[[#This Row],[AWAL]])</f>
        <v/>
      </c>
      <c r="H386" s="35"/>
      <c r="I386" s="32" t="str">
        <f>IF(Table18[[#This Row],[M2A]]="","",SUM(Table18[[#This Row],[M2A]]-Table18[[#This Row],[M2B_h]]))</f>
        <v/>
      </c>
      <c r="K386" s="33" t="str">
        <f>IF(Table18[[#This Row],[M3A]]="","",SUM(Table18[[#This Row],[M3A]]-Table18[[#This Row],[M3B_h]]))</f>
        <v/>
      </c>
      <c r="L386" s="32"/>
      <c r="M386" s="33" t="str">
        <f>IF(Table18[[#This Row],[M4A]]="","",SUM(Table18[[#This Row],[M4A]]-Table18[[#This Row],[M4B_h]]))</f>
        <v/>
      </c>
      <c r="N386" s="33"/>
      <c r="O386" s="33" t="str">
        <f>IF(Table18[[#This Row],[M5A]]="","",SUM(Table18[[#This Row],[M5A]]-Table18[[#This Row],[M5B_h]]))</f>
        <v/>
      </c>
      <c r="P386" s="45">
        <f>SUM(Table18[[#This Row],[AWAL]],Table18[[#This Row],[M1B]])</f>
        <v>0</v>
      </c>
      <c r="Q386" s="45">
        <f>SUM(Table18[[#This Row],[M2B]],Table18[[#This Row],[M2B_h]])</f>
        <v>0</v>
      </c>
      <c r="R386" s="45">
        <f>SUM(Table18[[#This Row],[M3B]],Table18[[#This Row],[M3B_h]])</f>
        <v>0</v>
      </c>
      <c r="S386" s="45">
        <f>SUM(Table18[[#This Row],[M4B]],Table18[[#This Row],[M4B_h]])</f>
        <v>0</v>
      </c>
    </row>
    <row r="387" spans="1:19">
      <c r="A387" s="30" t="str">
        <f ca="1">IF(Table18[[#This Row],[TT]]&lt;1,"",(COUNT(INDIRECT("a"&amp;ROW(Table2[[#Headers],[//]])&amp;":a"&amp;ROW()-1))+1))</f>
        <v/>
      </c>
      <c r="B387" s="9" t="s">
        <v>2551</v>
      </c>
      <c r="C387" s="32">
        <v>0</v>
      </c>
      <c r="D387" s="32" t="s">
        <v>2461</v>
      </c>
      <c r="E387" s="68">
        <f>IF(Table18[[#This Row],[M5B]]="",Table18[[#This Row],[M5B_h]],SUM(Table18[[#This Row],[M5B_h]],Table18[[#This Row],[M5B]]))</f>
        <v>0</v>
      </c>
      <c r="F387" s="35"/>
      <c r="G387" s="35" t="str">
        <f>IF(Table18[[#This Row],[M1A]]="","",Table18[[#This Row],[M1A]]-Table18[[#This Row],[AWAL]])</f>
        <v/>
      </c>
      <c r="H387" s="35"/>
      <c r="I387" s="32" t="str">
        <f>IF(Table18[[#This Row],[M2A]]="","",SUM(Table18[[#This Row],[M2A]]-Table18[[#This Row],[M2B_h]]))</f>
        <v/>
      </c>
      <c r="K387" s="33" t="str">
        <f>IF(Table18[[#This Row],[M3A]]="","",SUM(Table18[[#This Row],[M3A]]-Table18[[#This Row],[M3B_h]]))</f>
        <v/>
      </c>
      <c r="M387" s="33" t="str">
        <f>IF(Table18[[#This Row],[M4A]]="","",SUM(Table18[[#This Row],[M4A]]-Table18[[#This Row],[M4B_h]]))</f>
        <v/>
      </c>
      <c r="N387" s="33"/>
      <c r="O387" s="33" t="str">
        <f>IF(Table18[[#This Row],[M5A]]="","",SUM(Table18[[#This Row],[M5A]]-Table18[[#This Row],[M5B_h]]))</f>
        <v/>
      </c>
      <c r="P387" s="45">
        <f>SUM(Table18[[#This Row],[AWAL]],Table18[[#This Row],[M1B]])</f>
        <v>0</v>
      </c>
      <c r="Q387" s="45">
        <f>SUM(Table18[[#This Row],[M2B]],Table18[[#This Row],[M2B_h]])</f>
        <v>0</v>
      </c>
      <c r="R387" s="45">
        <f>SUM(Table18[[#This Row],[M3B]],Table18[[#This Row],[M3B_h]])</f>
        <v>0</v>
      </c>
      <c r="S387" s="45">
        <f>SUM(Table18[[#This Row],[M4B]],Table18[[#This Row],[M4B_h]])</f>
        <v>0</v>
      </c>
    </row>
  </sheetData>
  <dataConsolidate/>
  <mergeCells count="4">
    <mergeCell ref="J1:K1"/>
    <mergeCell ref="L1:M1"/>
    <mergeCell ref="F1:G1"/>
    <mergeCell ref="H1:I1"/>
  </mergeCells>
  <conditionalFormatting sqref="B166:B1048576 B1:B2">
    <cfRule type="duplicateValues" dxfId="98" priority="1"/>
    <cfRule type="duplicateValues" dxfId="97" priority="2"/>
  </conditionalFormatting>
  <conditionalFormatting sqref="B3:B387">
    <cfRule type="duplicateValues" dxfId="96" priority="180"/>
  </conditionalFormatting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80"/>
  <sheetViews>
    <sheetView tabSelected="1" topLeftCell="A2233" zoomScale="70" zoomScaleNormal="70" workbookViewId="0">
      <selection activeCell="C2269" sqref="C2269"/>
    </sheetView>
  </sheetViews>
  <sheetFormatPr defaultRowHeight="14.25" outlineLevelCol="4"/>
  <cols>
    <col min="1" max="1" width="12.7109375" style="11" customWidth="1"/>
    <col min="2" max="2" width="41.140625" style="11" hidden="1" customWidth="1" outlineLevel="1"/>
    <col min="3" max="3" width="50.140625" style="16" customWidth="1" collapsed="1"/>
    <col min="4" max="4" width="9.140625" style="25" customWidth="1"/>
    <col min="5" max="5" width="13.140625" style="49" customWidth="1"/>
    <col min="6" max="6" width="7.42578125" style="12" customWidth="1"/>
    <col min="7" max="8" width="12.5703125" style="12" hidden="1" customWidth="1" outlineLevel="4"/>
    <col min="9" max="9" width="12.5703125" style="12" hidden="1" customWidth="1" outlineLevel="3" collapsed="1"/>
    <col min="10" max="10" width="12.5703125" style="12" hidden="1" customWidth="1" outlineLevel="3"/>
    <col min="11" max="11" width="12.5703125" style="12" customWidth="1" outlineLevel="2" collapsed="1"/>
    <col min="12" max="12" width="12.5703125" style="12" customWidth="1" outlineLevel="2"/>
    <col min="13" max="14" width="12.5703125" style="12" customWidth="1" outlineLevel="1"/>
    <col min="15" max="15" width="9.140625" style="12" customWidth="1"/>
    <col min="16" max="16384" width="9.140625" style="12"/>
  </cols>
  <sheetData>
    <row r="1" spans="1:20" s="38" customFormat="1">
      <c r="A1" s="19">
        <f>COUNT(Table2[//])+ROWS(C$1:C$2)</f>
        <v>2290</v>
      </c>
      <c r="B1" s="19"/>
      <c r="C1" s="36"/>
      <c r="D1" s="37"/>
      <c r="E1" s="46"/>
      <c r="G1" s="113"/>
      <c r="H1" s="113"/>
      <c r="I1" s="39"/>
      <c r="J1" s="39"/>
      <c r="K1" s="113" t="s">
        <v>2429</v>
      </c>
      <c r="L1" s="113"/>
      <c r="M1" s="113"/>
      <c r="N1" s="113"/>
      <c r="O1" s="40"/>
    </row>
    <row r="2" spans="1:20" s="38" customFormat="1">
      <c r="A2" s="19" t="s">
        <v>0</v>
      </c>
      <c r="B2" s="19" t="s">
        <v>2850</v>
      </c>
      <c r="C2" s="36" t="s">
        <v>2437</v>
      </c>
      <c r="D2" s="37" t="s">
        <v>2</v>
      </c>
      <c r="E2" s="46" t="s">
        <v>3</v>
      </c>
      <c r="F2" s="38" t="s">
        <v>4</v>
      </c>
      <c r="G2" s="38" t="s">
        <v>2385</v>
      </c>
      <c r="H2" s="38" t="s">
        <v>2386</v>
      </c>
      <c r="I2" s="38" t="s">
        <v>2387</v>
      </c>
      <c r="J2" s="38" t="s">
        <v>2388</v>
      </c>
      <c r="K2" s="38" t="s">
        <v>2404</v>
      </c>
      <c r="L2" s="38" t="s">
        <v>2403</v>
      </c>
      <c r="M2" s="38" t="s">
        <v>2419</v>
      </c>
      <c r="N2" s="38" t="s">
        <v>2418</v>
      </c>
      <c r="O2" s="38" t="s">
        <v>3241</v>
      </c>
      <c r="P2" s="38" t="s">
        <v>3242</v>
      </c>
      <c r="Q2" s="38" t="s">
        <v>3243</v>
      </c>
      <c r="R2" s="38" t="s">
        <v>3244</v>
      </c>
      <c r="S2" s="38" t="s">
        <v>3245</v>
      </c>
      <c r="T2" s="38" t="s">
        <v>3246</v>
      </c>
    </row>
    <row r="3" spans="1:20">
      <c r="A3" s="11">
        <f>IF(Table2[[#This Row],[TT]]=0,"",ROW())</f>
        <v>3</v>
      </c>
      <c r="B3" s="11" t="str">
        <f>LOWER(SUBSTITUTE(SUBSTITUTE(SUBSTITUTE(SUBSTITUTE(SUBSTITUTE(SUBSTITUTE(SUBSTITUTE(SUBSTITUTE(Table2[[#This Row],[NAMA BARANG]]," ",""),"""",""),"-",""),"/",""),"(",""),")",""),"&amp;",""),",",""))</f>
        <v>abjaddr260kcl</v>
      </c>
      <c r="C3" s="17" t="s">
        <v>99</v>
      </c>
      <c r="D3" s="18">
        <v>4</v>
      </c>
      <c r="E3" s="22" t="s">
        <v>43</v>
      </c>
      <c r="F3" s="43">
        <f>IF(Table2[[#This Row],[M5B]]="",Table2[[#This Row],[M5B_h]],SUM(Table2[[#This Row],[M5B_h]],Table2[[#This Row],[M5B]]))</f>
        <v>4</v>
      </c>
      <c r="H3" s="12" t="str">
        <f>IF(Table2[[#This Row],[M1A]]="","",Table2[[#This Row],[M1A]]-Table2[[#This Row],[AWAL]])</f>
        <v/>
      </c>
      <c r="J3" s="12" t="str">
        <f>IF(Table2[[#This Row],[M2A]]="","",SUM(Table2[[#This Row],[M2A]]-Table2[[#This Row],[M2B_h]]))</f>
        <v/>
      </c>
      <c r="L3" s="12" t="str">
        <f>IF(Table2[[#This Row],[M3A]]="","",SUM(Table2[[#This Row],[M3A]]-Table2[[#This Row],[M3B_h]]))</f>
        <v/>
      </c>
      <c r="N3" s="12" t="str">
        <f>IF(Table2[[#This Row],[M4A]]="","",SUM(Table2[[#This Row],[M4A]]-Table2[[#This Row],[M4B_h]]))</f>
        <v/>
      </c>
      <c r="O3" s="14"/>
      <c r="P3" s="14" t="str">
        <f>IF(Table2[[#This Row],[M5A]]="","",SUM(Table2[[#This Row],[M5A]]-Table2[[#This Row],[M5B_h]]))</f>
        <v/>
      </c>
      <c r="Q3" s="14">
        <f>SUM(Table2[[#This Row],[AWAL]],Table2[[#This Row],[M1B]])</f>
        <v>4</v>
      </c>
      <c r="R3" s="14">
        <f>SUM(Table2[[#This Row],[M2B]],Table2[[#This Row],[M2B_h]])</f>
        <v>4</v>
      </c>
      <c r="S3" s="14">
        <f>SUM(Table2[[#This Row],[M3B]],Table2[[#This Row],[M3B_h]])</f>
        <v>4</v>
      </c>
      <c r="T3" s="14">
        <f>SUM(Table2[[#This Row],[M4B]],Table2[[#This Row],[M4B_h]])</f>
        <v>4</v>
      </c>
    </row>
    <row r="4" spans="1:20">
      <c r="A4" s="11">
        <f>IF(Table2[[#This Row],[TT]]=0,"",ROW())</f>
        <v>4</v>
      </c>
      <c r="B4" s="11" t="str">
        <f>LOWER(SUBSTITUTE(SUBSTITUTE(SUBSTITUTE(SUBSTITUTE(SUBSTITUTE(SUBSTITUTE(SUBSTITUTE(SUBSTITUTE(Table2[[#This Row],[NAMA BARANG]]," ",""),"""",""),"-",""),"/",""),"(",""),")",""),"&amp;",""),",",""))</f>
        <v>abjadmagnitkb8125</v>
      </c>
      <c r="C4" s="21" t="s">
        <v>100</v>
      </c>
      <c r="D4" s="22">
        <v>2</v>
      </c>
      <c r="E4" s="22" t="s">
        <v>66</v>
      </c>
      <c r="F4" s="43">
        <f>IF(Table2[[#This Row],[M5B]]="",Table2[[#This Row],[M5B_h]],SUM(Table2[[#This Row],[M5B_h]],Table2[[#This Row],[M5B]]))</f>
        <v>2</v>
      </c>
      <c r="H4" s="12" t="str">
        <f>IF(Table2[[#This Row],[M1A]]="","",Table2[[#This Row],[M1A]]-Table2[[#This Row],[AWAL]])</f>
        <v/>
      </c>
      <c r="J4" s="12" t="str">
        <f>IF(Table2[[#This Row],[M2A]]="","",SUM(Table2[[#This Row],[M2A]]-Table2[[#This Row],[M2B_h]]))</f>
        <v/>
      </c>
      <c r="L4" s="12" t="str">
        <f>IF(Table2[[#This Row],[M3A]]="","",SUM(Table2[[#This Row],[M3A]]-Table2[[#This Row],[M3B_h]]))</f>
        <v/>
      </c>
      <c r="N4" s="12" t="str">
        <f>IF(Table2[[#This Row],[M4A]]="","",SUM(Table2[[#This Row],[M4A]]-Table2[[#This Row],[M4B_h]]))</f>
        <v/>
      </c>
      <c r="O4" s="14"/>
      <c r="P4" s="14" t="str">
        <f>IF(Table2[[#This Row],[M5A]]="","",SUM(Table2[[#This Row],[M5A]]-Table2[[#This Row],[M5B_h]]))</f>
        <v/>
      </c>
      <c r="Q4" s="14">
        <f>SUM(Table2[[#This Row],[AWAL]],Table2[[#This Row],[M1B]])</f>
        <v>2</v>
      </c>
      <c r="R4" s="14">
        <f>SUM(Table2[[#This Row],[M2B]],Table2[[#This Row],[M2B_h]])</f>
        <v>2</v>
      </c>
      <c r="S4" s="14">
        <f>SUM(Table2[[#This Row],[M3B]],Table2[[#This Row],[M3B_h]])</f>
        <v>2</v>
      </c>
      <c r="T4" s="14">
        <f>SUM(Table2[[#This Row],[M4B]],Table2[[#This Row],[M4B_h]])</f>
        <v>2</v>
      </c>
    </row>
    <row r="5" spans="1:20">
      <c r="A5" s="13">
        <f>IF(Table2[[#This Row],[TT]]=0,"",ROW())</f>
        <v>5</v>
      </c>
      <c r="B5" s="13" t="str">
        <f>LOWER(SUBSTITUTE(SUBSTITUTE(SUBSTITUTE(SUBSTITUTE(SUBSTITUTE(SUBSTITUTE(SUBSTITUTE(SUBSTITUTE(Table2[[#This Row],[NAMA BARANG]]," ",""),"""",""),"-",""),"/",""),"(",""),")",""),"&amp;",""),",",""))</f>
        <v>acrylic21.5x33</v>
      </c>
      <c r="C5" s="17" t="s">
        <v>4421</v>
      </c>
      <c r="D5" s="18">
        <v>1</v>
      </c>
      <c r="E5" s="22" t="s">
        <v>2625</v>
      </c>
      <c r="F5" s="43">
        <f>IF(Table2[[#This Row],[M5B]]="",Table2[[#This Row],[M5B_h]],SUM(Table2[[#This Row],[M5B_h]],Table2[[#This Row],[M5B]]))</f>
        <v>1</v>
      </c>
      <c r="H5" s="14" t="str">
        <f>IF(Table2[[#This Row],[M1A]]="","",Table2[[#This Row],[M1A]]-Table2[[#This Row],[AWAL]])</f>
        <v/>
      </c>
      <c r="J5" s="14" t="str">
        <f>IF(Table2[[#This Row],[M2A]]="","",SUM(Table2[[#This Row],[M2A]]-Table2[[#This Row],[M2B_h]]))</f>
        <v/>
      </c>
      <c r="L5" s="14" t="str">
        <f>IF(Table2[[#This Row],[M3A]]="","",SUM(Table2[[#This Row],[M3A]]-Table2[[#This Row],[M3B_h]]))</f>
        <v/>
      </c>
      <c r="N5" s="14" t="str">
        <f>IF(Table2[[#This Row],[M4A]]="","",SUM(Table2[[#This Row],[M4A]]-Table2[[#This Row],[M4B_h]]))</f>
        <v/>
      </c>
      <c r="O5" s="14"/>
      <c r="P5" s="14" t="str">
        <f>IF(Table2[[#This Row],[M5A]]="","",SUM(Table2[[#This Row],[M5A]]-Table2[[#This Row],[M5B_h]]))</f>
        <v/>
      </c>
      <c r="Q5" s="14">
        <f>SUM(Table2[[#This Row],[AWAL]],Table2[[#This Row],[M1B]])</f>
        <v>1</v>
      </c>
      <c r="R5" s="14">
        <f>SUM(Table2[[#This Row],[M2B]],Table2[[#This Row],[M2B_h]])</f>
        <v>1</v>
      </c>
      <c r="S5" s="14">
        <f>SUM(Table2[[#This Row],[M3B]],Table2[[#This Row],[M3B_h]])</f>
        <v>1</v>
      </c>
      <c r="T5" s="14">
        <f>SUM(Table2[[#This Row],[M4B]],Table2[[#This Row],[M4B_h]])</f>
        <v>1</v>
      </c>
    </row>
    <row r="6" spans="1:20">
      <c r="A6" s="11">
        <f>IF(Table2[[#This Row],[TT]]=0,"",ROW())</f>
        <v>6</v>
      </c>
      <c r="B6" s="11" t="str">
        <f>LOWER(SUBSTITUTE(SUBSTITUTE(SUBSTITUTE(SUBSTITUTE(SUBSTITUTE(SUBSTITUTE(SUBSTITUTE(SUBSTITUTE(Table2[[#This Row],[NAMA BARANG]]," ",""),"""",""),"-",""),"/",""),"(",""),")",""),"&amp;",""),",",""))</f>
        <v>acrylic8x20</v>
      </c>
      <c r="C6" s="21" t="s">
        <v>104</v>
      </c>
      <c r="D6" s="22">
        <v>7</v>
      </c>
      <c r="E6" s="22" t="s">
        <v>88</v>
      </c>
      <c r="F6" s="43">
        <f>IF(Table2[[#This Row],[M5B]]="",Table2[[#This Row],[M5B_h]],SUM(Table2[[#This Row],[M5B_h]],Table2[[#This Row],[M5B]]))</f>
        <v>7</v>
      </c>
      <c r="H6" s="12" t="str">
        <f>IF(Table2[[#This Row],[M1A]]="","",Table2[[#This Row],[M1A]]-Table2[[#This Row],[AWAL]])</f>
        <v/>
      </c>
      <c r="J6" s="12" t="str">
        <f>IF(Table2[[#This Row],[M2A]]="","",SUM(Table2[[#This Row],[M2A]]-Table2[[#This Row],[M2B_h]]))</f>
        <v/>
      </c>
      <c r="L6" s="12" t="str">
        <f>IF(Table2[[#This Row],[M3A]]="","",SUM(Table2[[#This Row],[M3A]]-Table2[[#This Row],[M3B_h]]))</f>
        <v/>
      </c>
      <c r="N6" s="12" t="str">
        <f>IF(Table2[[#This Row],[M4A]]="","",SUM(Table2[[#This Row],[M4A]]-Table2[[#This Row],[M4B_h]]))</f>
        <v/>
      </c>
      <c r="O6" s="14"/>
      <c r="P6" s="14" t="str">
        <f>IF(Table2[[#This Row],[M5A]]="","",SUM(Table2[[#This Row],[M5A]]-Table2[[#This Row],[M5B_h]]))</f>
        <v/>
      </c>
      <c r="Q6" s="14">
        <f>SUM(Table2[[#This Row],[AWAL]],Table2[[#This Row],[M1B]])</f>
        <v>7</v>
      </c>
      <c r="R6" s="14">
        <f>SUM(Table2[[#This Row],[M2B]],Table2[[#This Row],[M2B_h]])</f>
        <v>7</v>
      </c>
      <c r="S6" s="14">
        <f>SUM(Table2[[#This Row],[M3B]],Table2[[#This Row],[M3B_h]])</f>
        <v>7</v>
      </c>
      <c r="T6" s="14">
        <f>SUM(Table2[[#This Row],[M4B]],Table2[[#This Row],[M4B_h]])</f>
        <v>7</v>
      </c>
    </row>
    <row r="7" spans="1:20">
      <c r="A7" s="11">
        <f>IF(Table2[[#This Row],[TT]]=0,"",ROW())</f>
        <v>7</v>
      </c>
      <c r="B7" s="11" t="str">
        <f>LOWER(SUBSTITUTE(SUBSTITUTE(SUBSTITUTE(SUBSTITUTE(SUBSTITUTE(SUBSTITUTE(SUBSTITUTE(SUBSTITUTE(Table2[[#This Row],[NAMA BARANG]]," ",""),"""",""),"-",""),"/",""),"(",""),")",""),"&amp;",""),",",""))</f>
        <v>acrylic8x25</v>
      </c>
      <c r="C7" s="17" t="s">
        <v>105</v>
      </c>
      <c r="D7" s="18">
        <v>16</v>
      </c>
      <c r="E7" s="22" t="s">
        <v>88</v>
      </c>
      <c r="F7" s="43">
        <f>IF(Table2[[#This Row],[M5B]]="",Table2[[#This Row],[M5B_h]],SUM(Table2[[#This Row],[M5B_h]],Table2[[#This Row],[M5B]]))</f>
        <v>16</v>
      </c>
      <c r="H7" s="12" t="str">
        <f>IF(Table2[[#This Row],[M1A]]="","",Table2[[#This Row],[M1A]]-Table2[[#This Row],[AWAL]])</f>
        <v/>
      </c>
      <c r="J7" s="12" t="str">
        <f>IF(Table2[[#This Row],[M2A]]="","",SUM(Table2[[#This Row],[M2A]]-Table2[[#This Row],[M2B_h]]))</f>
        <v/>
      </c>
      <c r="L7" s="12" t="str">
        <f>IF(Table2[[#This Row],[M3A]]="","",SUM(Table2[[#This Row],[M3A]]-Table2[[#This Row],[M3B_h]]))</f>
        <v/>
      </c>
      <c r="N7" s="12" t="str">
        <f>IF(Table2[[#This Row],[M4A]]="","",SUM(Table2[[#This Row],[M4A]]-Table2[[#This Row],[M4B_h]]))</f>
        <v/>
      </c>
      <c r="O7" s="14"/>
      <c r="P7" s="14" t="str">
        <f>IF(Table2[[#This Row],[M5A]]="","",SUM(Table2[[#This Row],[M5A]]-Table2[[#This Row],[M5B_h]]))</f>
        <v/>
      </c>
      <c r="Q7" s="14">
        <f>SUM(Table2[[#This Row],[AWAL]],Table2[[#This Row],[M1B]])</f>
        <v>16</v>
      </c>
      <c r="R7" s="14">
        <f>SUM(Table2[[#This Row],[M2B]],Table2[[#This Row],[M2B_h]])</f>
        <v>16</v>
      </c>
      <c r="S7" s="14">
        <f>SUM(Table2[[#This Row],[M3B]],Table2[[#This Row],[M3B_h]])</f>
        <v>16</v>
      </c>
      <c r="T7" s="14">
        <f>SUM(Table2[[#This Row],[M4B]],Table2[[#This Row],[M4B_h]])</f>
        <v>16</v>
      </c>
    </row>
    <row r="8" spans="1:20">
      <c r="A8" s="11">
        <f>IF(Table2[[#This Row],[TT]]=0,"",ROW())</f>
        <v>8</v>
      </c>
      <c r="B8" s="11" t="str">
        <f>LOWER(SUBSTITUTE(SUBSTITUTE(SUBSTITUTE(SUBSTITUTE(SUBSTITUTE(SUBSTITUTE(SUBSTITUTE(SUBSTITUTE(Table2[[#This Row],[NAMA BARANG]]," ",""),"""",""),"-",""),"/",""),"(",""),")",""),"&amp;",""),",",""))</f>
        <v>acrylic8x30</v>
      </c>
      <c r="C8" s="17" t="s">
        <v>106</v>
      </c>
      <c r="D8" s="18">
        <v>18</v>
      </c>
      <c r="E8" s="22" t="s">
        <v>88</v>
      </c>
      <c r="F8" s="43">
        <f>IF(Table2[[#This Row],[M5B]]="",Table2[[#This Row],[M5B_h]],SUM(Table2[[#This Row],[M5B_h]],Table2[[#This Row],[M5B]]))</f>
        <v>18</v>
      </c>
      <c r="H8" s="12" t="str">
        <f>IF(Table2[[#This Row],[M1A]]="","",Table2[[#This Row],[M1A]]-Table2[[#This Row],[AWAL]])</f>
        <v/>
      </c>
      <c r="J8" s="12" t="str">
        <f>IF(Table2[[#This Row],[M2A]]="","",SUM(Table2[[#This Row],[M2A]]-Table2[[#This Row],[M2B_h]]))</f>
        <v/>
      </c>
      <c r="L8" s="12" t="str">
        <f>IF(Table2[[#This Row],[M3A]]="","",SUM(Table2[[#This Row],[M3A]]-Table2[[#This Row],[M3B_h]]))</f>
        <v/>
      </c>
      <c r="N8" s="12" t="str">
        <f>IF(Table2[[#This Row],[M4A]]="","",SUM(Table2[[#This Row],[M4A]]-Table2[[#This Row],[M4B_h]]))</f>
        <v/>
      </c>
      <c r="O8" s="14"/>
      <c r="P8" s="14" t="str">
        <f>IF(Table2[[#This Row],[M5A]]="","",SUM(Table2[[#This Row],[M5A]]-Table2[[#This Row],[M5B_h]]))</f>
        <v/>
      </c>
      <c r="Q8" s="14">
        <f>SUM(Table2[[#This Row],[AWAL]],Table2[[#This Row],[M1B]])</f>
        <v>18</v>
      </c>
      <c r="R8" s="14">
        <f>SUM(Table2[[#This Row],[M2B]],Table2[[#This Row],[M2B_h]])</f>
        <v>18</v>
      </c>
      <c r="S8" s="14">
        <f>SUM(Table2[[#This Row],[M3B]],Table2[[#This Row],[M3B_h]])</f>
        <v>18</v>
      </c>
      <c r="T8" s="14">
        <f>SUM(Table2[[#This Row],[M4B]],Table2[[#This Row],[M4B_h]])</f>
        <v>18</v>
      </c>
    </row>
    <row r="9" spans="1:20">
      <c r="A9" s="11">
        <f>IF(Table2[[#This Row],[TT]]=0,"",ROW())</f>
        <v>9</v>
      </c>
      <c r="B9" s="11" t="str">
        <f>LOWER(SUBSTITUTE(SUBSTITUTE(SUBSTITUTE(SUBSTITUTE(SUBSTITUTE(SUBSTITUTE(SUBSTITUTE(SUBSTITUTE(Table2[[#This Row],[NAMA BARANG]]," ",""),"""",""),"-",""),"/",""),"(",""),")",""),"&amp;",""),",",""))</f>
        <v>acrylica12912w</v>
      </c>
      <c r="C9" s="17" t="s">
        <v>4433</v>
      </c>
      <c r="D9" s="18">
        <v>2</v>
      </c>
      <c r="E9" s="22" t="s">
        <v>2561</v>
      </c>
      <c r="F9" s="43">
        <f>IF(Table2[[#This Row],[M5B]]="",Table2[[#This Row],[M5B_h]],SUM(Table2[[#This Row],[M5B_h]],Table2[[#This Row],[M5B]]))</f>
        <v>2</v>
      </c>
      <c r="H9" s="12" t="str">
        <f>IF(Table2[[#This Row],[M1A]]="","",Table2[[#This Row],[M1A]]-Table2[[#This Row],[AWAL]])</f>
        <v/>
      </c>
      <c r="J9" s="12" t="str">
        <f>IF(Table2[[#This Row],[M2A]]="","",SUM(Table2[[#This Row],[M2A]]-Table2[[#This Row],[M2B_h]]))</f>
        <v/>
      </c>
      <c r="L9" s="12" t="str">
        <f>IF(Table2[[#This Row],[M3A]]="","",SUM(Table2[[#This Row],[M3A]]-Table2[[#This Row],[M3B_h]]))</f>
        <v/>
      </c>
      <c r="N9" s="12" t="str">
        <f>IF(Table2[[#This Row],[M4A]]="","",SUM(Table2[[#This Row],[M4A]]-Table2[[#This Row],[M4B_h]]))</f>
        <v/>
      </c>
      <c r="O9" s="14"/>
      <c r="P9" s="14" t="str">
        <f>IF(Table2[[#This Row],[M5A]]="","",SUM(Table2[[#This Row],[M5A]]-Table2[[#This Row],[M5B_h]]))</f>
        <v/>
      </c>
      <c r="Q9" s="14">
        <f>SUM(Table2[[#This Row],[AWAL]],Table2[[#This Row],[M1B]])</f>
        <v>2</v>
      </c>
      <c r="R9" s="14">
        <f>SUM(Table2[[#This Row],[M2B]],Table2[[#This Row],[M2B_h]])</f>
        <v>2</v>
      </c>
      <c r="S9" s="14">
        <f>SUM(Table2[[#This Row],[M3B]],Table2[[#This Row],[M3B_h]])</f>
        <v>2</v>
      </c>
      <c r="T9" s="14">
        <f>SUM(Table2[[#This Row],[M4B]],Table2[[#This Row],[M4B_h]])</f>
        <v>2</v>
      </c>
    </row>
    <row r="10" spans="1:20">
      <c r="A10" s="11">
        <f>IF(Table2[[#This Row],[TT]]=0,"",ROW())</f>
        <v>10</v>
      </c>
      <c r="B10" s="11" t="str">
        <f>LOWER(SUBSTITUTE(SUBSTITUTE(SUBSTITUTE(SUBSTITUTE(SUBSTITUTE(SUBSTITUTE(SUBSTITUTE(SUBSTITUTE(Table2[[#This Row],[NAMA BARANG]]," ",""),"""",""),"-",""),"/",""),"(",""),")",""),"&amp;",""),",",""))</f>
        <v>acrylicentera912</v>
      </c>
      <c r="C10" s="17" t="s">
        <v>4350</v>
      </c>
      <c r="D10" s="18">
        <v>8</v>
      </c>
      <c r="E10" s="22">
        <v>120</v>
      </c>
      <c r="F10" s="43">
        <f>IF(Table2[[#This Row],[M5B]]="",Table2[[#This Row],[M5B_h]],SUM(Table2[[#This Row],[M5B_h]],Table2[[#This Row],[M5B]]))</f>
        <v>4</v>
      </c>
      <c r="H10" s="12" t="str">
        <f>IF(Table2[[#This Row],[M1A]]="","",Table2[[#This Row],[M1A]]-Table2[[#This Row],[AWAL]])</f>
        <v/>
      </c>
      <c r="I10" s="12">
        <v>4</v>
      </c>
      <c r="J10" s="12">
        <f>IF(Table2[[#This Row],[M2A]]="","",SUM(Table2[[#This Row],[M2A]]-Table2[[#This Row],[M2B_h]]))</f>
        <v>-4</v>
      </c>
      <c r="L10" s="12" t="str">
        <f>IF(Table2[[#This Row],[M3A]]="","",SUM(Table2[[#This Row],[M3A]]-Table2[[#This Row],[M3B_h]]))</f>
        <v/>
      </c>
      <c r="N10" s="12" t="str">
        <f>IF(Table2[[#This Row],[M4A]]="","",SUM(Table2[[#This Row],[M4A]]-Table2[[#This Row],[M4B_h]]))</f>
        <v/>
      </c>
      <c r="O10" s="14"/>
      <c r="P10" s="14" t="str">
        <f>IF(Table2[[#This Row],[M5A]]="","",SUM(Table2[[#This Row],[M5A]]-Table2[[#This Row],[M5B_h]]))</f>
        <v/>
      </c>
      <c r="Q10" s="14">
        <f>SUM(Table2[[#This Row],[AWAL]],Table2[[#This Row],[M1B]])</f>
        <v>8</v>
      </c>
      <c r="R10" s="14">
        <f>SUM(Table2[[#This Row],[M2B]],Table2[[#This Row],[M2B_h]])</f>
        <v>4</v>
      </c>
      <c r="S10" s="14">
        <f>SUM(Table2[[#This Row],[M3B]],Table2[[#This Row],[M3B_h]])</f>
        <v>4</v>
      </c>
      <c r="T10" s="14">
        <f>SUM(Table2[[#This Row],[M4B]],Table2[[#This Row],[M4B_h]])</f>
        <v>4</v>
      </c>
    </row>
    <row r="11" spans="1:20">
      <c r="A11" s="11">
        <f>IF(Table2[[#This Row],[TT]]=0,"",ROW())</f>
        <v>11</v>
      </c>
      <c r="B11" s="11" t="str">
        <f>LOWER(SUBSTITUTE(SUBSTITUTE(SUBSTITUTE(SUBSTITUTE(SUBSTITUTE(SUBSTITUTE(SUBSTITUTE(SUBSTITUTE(Table2[[#This Row],[NAMA BARANG]]," ",""),"""",""),"-",""),"/",""),"(",""),")",""),"&amp;",""),",",""))</f>
        <v>acrylicmarries81212wbiasabt</v>
      </c>
      <c r="C11" s="17" t="s">
        <v>3467</v>
      </c>
      <c r="D11" s="18">
        <v>21</v>
      </c>
      <c r="E11" s="22">
        <v>60</v>
      </c>
      <c r="F11" s="43">
        <f>IF(Table2[[#This Row],[M5B]]="",Table2[[#This Row],[M5B_h]],SUM(Table2[[#This Row],[M5B_h]],Table2[[#This Row],[M5B]]))</f>
        <v>20</v>
      </c>
      <c r="H11" s="12" t="str">
        <f>IF(Table2[[#This Row],[M1A]]="","",Table2[[#This Row],[M1A]]-Table2[[#This Row],[AWAL]])</f>
        <v/>
      </c>
      <c r="I11" s="12">
        <v>20</v>
      </c>
      <c r="J11" s="12">
        <f>IF(Table2[[#This Row],[M2A]]="","",SUM(Table2[[#This Row],[M2A]]-Table2[[#This Row],[M2B_h]]))</f>
        <v>-1</v>
      </c>
      <c r="L11" s="12" t="str">
        <f>IF(Table2[[#This Row],[M3A]]="","",SUM(Table2[[#This Row],[M3A]]-Table2[[#This Row],[M3B_h]]))</f>
        <v/>
      </c>
      <c r="N11" s="12" t="str">
        <f>IF(Table2[[#This Row],[M4A]]="","",SUM(Table2[[#This Row],[M4A]]-Table2[[#This Row],[M4B_h]]))</f>
        <v/>
      </c>
      <c r="O11" s="14"/>
      <c r="P11" s="14" t="str">
        <f>IF(Table2[[#This Row],[M5A]]="","",SUM(Table2[[#This Row],[M5A]]-Table2[[#This Row],[M5B_h]]))</f>
        <v/>
      </c>
      <c r="Q11" s="14">
        <f>SUM(Table2[[#This Row],[AWAL]],Table2[[#This Row],[M1B]])</f>
        <v>21</v>
      </c>
      <c r="R11" s="14">
        <f>SUM(Table2[[#This Row],[M2B]],Table2[[#This Row],[M2B_h]])</f>
        <v>20</v>
      </c>
      <c r="S11" s="14">
        <f>SUM(Table2[[#This Row],[M3B]],Table2[[#This Row],[M3B_h]])</f>
        <v>20</v>
      </c>
      <c r="T11" s="14">
        <f>SUM(Table2[[#This Row],[M4B]],Table2[[#This Row],[M4B_h]])</f>
        <v>20</v>
      </c>
    </row>
    <row r="12" spans="1:20">
      <c r="A12" s="11">
        <f>IF(Table2[[#This Row],[TT]]=0,"",ROW())</f>
        <v>12</v>
      </c>
      <c r="B12" s="11" t="str">
        <f>LOWER(SUBSTITUTE(SUBSTITUTE(SUBSTITUTE(SUBSTITUTE(SUBSTITUTE(SUBSTITUTE(SUBSTITUTE(SUBSTITUTE(Table2[[#This Row],[NAMA BARANG]]," ",""),"""",""),"-",""),"/",""),"(",""),")",""),"&amp;",""),",",""))</f>
        <v>acrylicmarries81818w</v>
      </c>
      <c r="C12" s="17" t="s">
        <v>107</v>
      </c>
      <c r="D12" s="18">
        <v>76</v>
      </c>
      <c r="E12" s="22" t="s">
        <v>108</v>
      </c>
      <c r="F12" s="43">
        <f>IF(Table2[[#This Row],[M5B]]="",Table2[[#This Row],[M5B_h]],SUM(Table2[[#This Row],[M5B_h]],Table2[[#This Row],[M5B]]))</f>
        <v>76</v>
      </c>
      <c r="H12" s="12" t="str">
        <f>IF(Table2[[#This Row],[M1A]]="","",Table2[[#This Row],[M1A]]-Table2[[#This Row],[AWAL]])</f>
        <v/>
      </c>
      <c r="J12" s="12" t="str">
        <f>IF(Table2[[#This Row],[M2A]]="","",SUM(Table2[[#This Row],[M2A]]-Table2[[#This Row],[M2B_h]]))</f>
        <v/>
      </c>
      <c r="L12" s="12" t="str">
        <f>IF(Table2[[#This Row],[M3A]]="","",SUM(Table2[[#This Row],[M3A]]-Table2[[#This Row],[M3B_h]]))</f>
        <v/>
      </c>
      <c r="N12" s="12" t="str">
        <f>IF(Table2[[#This Row],[M4A]]="","",SUM(Table2[[#This Row],[M4A]]-Table2[[#This Row],[M4B_h]]))</f>
        <v/>
      </c>
      <c r="O12" s="14"/>
      <c r="P12" s="14" t="str">
        <f>IF(Table2[[#This Row],[M5A]]="","",SUM(Table2[[#This Row],[M5A]]-Table2[[#This Row],[M5B_h]]))</f>
        <v/>
      </c>
      <c r="Q12" s="14">
        <f>SUM(Table2[[#This Row],[AWAL]],Table2[[#This Row],[M1B]])</f>
        <v>76</v>
      </c>
      <c r="R12" s="14">
        <f>SUM(Table2[[#This Row],[M2B]],Table2[[#This Row],[M2B_h]])</f>
        <v>76</v>
      </c>
      <c r="S12" s="14">
        <f>SUM(Table2[[#This Row],[M3B]],Table2[[#This Row],[M3B_h]])</f>
        <v>76</v>
      </c>
      <c r="T12" s="14">
        <f>SUM(Table2[[#This Row],[M4B]],Table2[[#This Row],[M4B_h]])</f>
        <v>76</v>
      </c>
    </row>
    <row r="13" spans="1:20">
      <c r="A13" s="11">
        <f>IF(Table2[[#This Row],[TT]]=0,"",ROW())</f>
        <v>13</v>
      </c>
      <c r="B13" s="11" t="str">
        <f>LOWER(SUBSTITUTE(SUBSTITUTE(SUBSTITUTE(SUBSTITUTE(SUBSTITUTE(SUBSTITUTE(SUBSTITUTE(SUBSTITUTE(Table2[[#This Row],[NAMA BARANG]]," ",""),"""",""),"-",""),"/",""),"(",""),")",""),"&amp;",""),",",""))</f>
        <v>acrylicnt7x20</v>
      </c>
      <c r="C13" s="17" t="s">
        <v>110</v>
      </c>
      <c r="D13" s="18">
        <v>3</v>
      </c>
      <c r="E13" s="22" t="s">
        <v>88</v>
      </c>
      <c r="F13" s="43">
        <f>IF(Table2[[#This Row],[M5B]]="",Table2[[#This Row],[M5B_h]],SUM(Table2[[#This Row],[M5B_h]],Table2[[#This Row],[M5B]]))</f>
        <v>3</v>
      </c>
      <c r="H13" s="12" t="str">
        <f>IF(Table2[[#This Row],[M1A]]="","",Table2[[#This Row],[M1A]]-Table2[[#This Row],[AWAL]])</f>
        <v/>
      </c>
      <c r="J13" s="12" t="str">
        <f>IF(Table2[[#This Row],[M2A]]="","",SUM(Table2[[#This Row],[M2A]]-Table2[[#This Row],[M2B_h]]))</f>
        <v/>
      </c>
      <c r="L13" s="12" t="str">
        <f>IF(Table2[[#This Row],[M3A]]="","",SUM(Table2[[#This Row],[M3A]]-Table2[[#This Row],[M3B_h]]))</f>
        <v/>
      </c>
      <c r="N13" s="12" t="str">
        <f>IF(Table2[[#This Row],[M4A]]="","",SUM(Table2[[#This Row],[M4A]]-Table2[[#This Row],[M4B_h]]))</f>
        <v/>
      </c>
      <c r="O13" s="14"/>
      <c r="P13" s="14" t="str">
        <f>IF(Table2[[#This Row],[M5A]]="","",SUM(Table2[[#This Row],[M5A]]-Table2[[#This Row],[M5B_h]]))</f>
        <v/>
      </c>
      <c r="Q13" s="14">
        <f>SUM(Table2[[#This Row],[AWAL]],Table2[[#This Row],[M1B]])</f>
        <v>3</v>
      </c>
      <c r="R13" s="14">
        <f>SUM(Table2[[#This Row],[M2B]],Table2[[#This Row],[M2B_h]])</f>
        <v>3</v>
      </c>
      <c r="S13" s="14">
        <f>SUM(Table2[[#This Row],[M3B]],Table2[[#This Row],[M3B_h]])</f>
        <v>3</v>
      </c>
      <c r="T13" s="14">
        <f>SUM(Table2[[#This Row],[M4B]],Table2[[#This Row],[M4B_h]])</f>
        <v>3</v>
      </c>
    </row>
    <row r="14" spans="1:20">
      <c r="A14" s="11">
        <f>IF(Table2[[#This Row],[TT]]=0,"",ROW())</f>
        <v>14</v>
      </c>
      <c r="B14" s="11" t="str">
        <f>LOWER(SUBSTITUTE(SUBSTITUTE(SUBSTITUTE(SUBSTITUTE(SUBSTITUTE(SUBSTITUTE(SUBSTITUTE(SUBSTITUTE(Table2[[#This Row],[NAMA BARANG]]," ",""),"""",""),"-",""),"/",""),"(",""),")",""),"&amp;",""),",",""))</f>
        <v>acrylicnt7x25</v>
      </c>
      <c r="C14" s="21" t="s">
        <v>111</v>
      </c>
      <c r="D14" s="22">
        <v>16</v>
      </c>
      <c r="E14" s="22" t="s">
        <v>88</v>
      </c>
      <c r="F14" s="43">
        <f>IF(Table2[[#This Row],[M5B]]="",Table2[[#This Row],[M5B_h]],SUM(Table2[[#This Row],[M5B_h]],Table2[[#This Row],[M5B]]))</f>
        <v>15</v>
      </c>
      <c r="H14" s="12" t="str">
        <f>IF(Table2[[#This Row],[M1A]]="","",Table2[[#This Row],[M1A]]-Table2[[#This Row],[AWAL]])</f>
        <v/>
      </c>
      <c r="J14" s="12" t="str">
        <f>IF(Table2[[#This Row],[M2A]]="","",SUM(Table2[[#This Row],[M2A]]-Table2[[#This Row],[M2B_h]]))</f>
        <v/>
      </c>
      <c r="K14" s="12">
        <v>15</v>
      </c>
      <c r="L14" s="12">
        <f>IF(Table2[[#This Row],[M3A]]="","",SUM(Table2[[#This Row],[M3A]]-Table2[[#This Row],[M3B_h]]))</f>
        <v>-1</v>
      </c>
      <c r="N14" s="12" t="str">
        <f>IF(Table2[[#This Row],[M4A]]="","",SUM(Table2[[#This Row],[M4A]]-Table2[[#This Row],[M4B_h]]))</f>
        <v/>
      </c>
      <c r="O14" s="14"/>
      <c r="P14" s="14" t="str">
        <f>IF(Table2[[#This Row],[M5A]]="","",SUM(Table2[[#This Row],[M5A]]-Table2[[#This Row],[M5B_h]]))</f>
        <v/>
      </c>
      <c r="Q14" s="14">
        <f>SUM(Table2[[#This Row],[AWAL]],Table2[[#This Row],[M1B]])</f>
        <v>16</v>
      </c>
      <c r="R14" s="14">
        <f>SUM(Table2[[#This Row],[M2B]],Table2[[#This Row],[M2B_h]])</f>
        <v>16</v>
      </c>
      <c r="S14" s="14">
        <f>SUM(Table2[[#This Row],[M3B]],Table2[[#This Row],[M3B_h]])</f>
        <v>15</v>
      </c>
      <c r="T14" s="14">
        <f>SUM(Table2[[#This Row],[M4B]],Table2[[#This Row],[M4B_h]])</f>
        <v>15</v>
      </c>
    </row>
    <row r="15" spans="1:20">
      <c r="A15" s="11">
        <f>IF(Table2[[#This Row],[TT]]=0,"",ROW())</f>
        <v>15</v>
      </c>
      <c r="B15" s="11" t="str">
        <f>LOWER(SUBSTITUTE(SUBSTITUTE(SUBSTITUTE(SUBSTITUTE(SUBSTITUTE(SUBSTITUTE(SUBSTITUTE(SUBSTITUTE(Table2[[#This Row],[NAMA BARANG]]," ",""),"""",""),"-",""),"/",""),"(",""),")",""),"&amp;",""),",",""))</f>
        <v>acrylicnt7x30</v>
      </c>
      <c r="C15" s="21" t="s">
        <v>112</v>
      </c>
      <c r="D15" s="22">
        <v>17</v>
      </c>
      <c r="E15" s="22" t="s">
        <v>88</v>
      </c>
      <c r="F15" s="43">
        <f>IF(Table2[[#This Row],[M5B]]="",Table2[[#This Row],[M5B_h]],SUM(Table2[[#This Row],[M5B_h]],Table2[[#This Row],[M5B]]))</f>
        <v>15</v>
      </c>
      <c r="G15" s="12">
        <v>16</v>
      </c>
      <c r="H15" s="12">
        <f>IF(Table2[[#This Row],[M1A]]="","",Table2[[#This Row],[M1A]]-Table2[[#This Row],[AWAL]])</f>
        <v>-1</v>
      </c>
      <c r="J15" s="12" t="str">
        <f>IF(Table2[[#This Row],[M2A]]="","",SUM(Table2[[#This Row],[M2A]]-Table2[[#This Row],[M2B_h]]))</f>
        <v/>
      </c>
      <c r="K15" s="12">
        <v>15</v>
      </c>
      <c r="L15" s="12">
        <f>IF(Table2[[#This Row],[M3A]]="","",SUM(Table2[[#This Row],[M3A]]-Table2[[#This Row],[M3B_h]]))</f>
        <v>-1</v>
      </c>
      <c r="N15" s="12" t="str">
        <f>IF(Table2[[#This Row],[M4A]]="","",SUM(Table2[[#This Row],[M4A]]-Table2[[#This Row],[M4B_h]]))</f>
        <v/>
      </c>
      <c r="O15" s="14"/>
      <c r="P15" s="14" t="str">
        <f>IF(Table2[[#This Row],[M5A]]="","",SUM(Table2[[#This Row],[M5A]]-Table2[[#This Row],[M5B_h]]))</f>
        <v/>
      </c>
      <c r="Q15" s="14">
        <f>SUM(Table2[[#This Row],[AWAL]],Table2[[#This Row],[M1B]])</f>
        <v>16</v>
      </c>
      <c r="R15" s="14">
        <f>SUM(Table2[[#This Row],[M2B]],Table2[[#This Row],[M2B_h]])</f>
        <v>16</v>
      </c>
      <c r="S15" s="14">
        <f>SUM(Table2[[#This Row],[M3B]],Table2[[#This Row],[M3B_h]])</f>
        <v>15</v>
      </c>
      <c r="T15" s="14">
        <f>SUM(Table2[[#This Row],[M4B]],Table2[[#This Row],[M4B_h]])</f>
        <v>15</v>
      </c>
    </row>
    <row r="16" spans="1:20">
      <c r="A16" s="11">
        <f>IF(Table2[[#This Row],[TT]]=0,"",ROW())</f>
        <v>16</v>
      </c>
      <c r="B16" s="11" t="str">
        <f>LOWER(SUBSTITUTE(SUBSTITUTE(SUBSTITUTE(SUBSTITUTE(SUBSTITUTE(SUBSTITUTE(SUBSTITUTE(SUBSTITUTE(Table2[[#This Row],[NAMA BARANG]]," ",""),"""",""),"-",""),"/",""),"(",""),")",""),"&amp;",""),",",""))</f>
        <v>acrylictf002</v>
      </c>
      <c r="C16" s="17" t="s">
        <v>114</v>
      </c>
      <c r="D16" s="18">
        <v>16</v>
      </c>
      <c r="E16" s="22" t="s">
        <v>28</v>
      </c>
      <c r="F16" s="43">
        <f>IF(Table2[[#This Row],[M5B]]="",Table2[[#This Row],[M5B_h]],SUM(Table2[[#This Row],[M5B_h]],Table2[[#This Row],[M5B]]))</f>
        <v>11</v>
      </c>
      <c r="G16" s="12">
        <v>15</v>
      </c>
      <c r="H16" s="12">
        <f>IF(Table2[[#This Row],[M1A]]="","",Table2[[#This Row],[M1A]]-Table2[[#This Row],[AWAL]])</f>
        <v>-1</v>
      </c>
      <c r="I16" s="12">
        <v>13</v>
      </c>
      <c r="J16" s="12">
        <f>IF(Table2[[#This Row],[M2A]]="","",SUM(Table2[[#This Row],[M2A]]-Table2[[#This Row],[M2B_h]]))</f>
        <v>-2</v>
      </c>
      <c r="K16" s="12">
        <v>11</v>
      </c>
      <c r="L16" s="12">
        <f>IF(Table2[[#This Row],[M3A]]="","",SUM(Table2[[#This Row],[M3A]]-Table2[[#This Row],[M3B_h]]))</f>
        <v>-2</v>
      </c>
      <c r="N16" s="12" t="str">
        <f>IF(Table2[[#This Row],[M4A]]="","",SUM(Table2[[#This Row],[M4A]]-Table2[[#This Row],[M4B_h]]))</f>
        <v/>
      </c>
      <c r="O16" s="14"/>
      <c r="P16" s="14" t="str">
        <f>IF(Table2[[#This Row],[M5A]]="","",SUM(Table2[[#This Row],[M5A]]-Table2[[#This Row],[M5B_h]]))</f>
        <v/>
      </c>
      <c r="Q16" s="14">
        <f>SUM(Table2[[#This Row],[AWAL]],Table2[[#This Row],[M1B]])</f>
        <v>15</v>
      </c>
      <c r="R16" s="14">
        <f>SUM(Table2[[#This Row],[M2B]],Table2[[#This Row],[M2B_h]])</f>
        <v>13</v>
      </c>
      <c r="S16" s="14">
        <f>SUM(Table2[[#This Row],[M3B]],Table2[[#This Row],[M3B_h]])</f>
        <v>11</v>
      </c>
      <c r="T16" s="14">
        <f>SUM(Table2[[#This Row],[M4B]],Table2[[#This Row],[M4B_h]])</f>
        <v>11</v>
      </c>
    </row>
    <row r="17" spans="1:20">
      <c r="A17" s="11">
        <f>IF(Table2[[#This Row],[TT]]=0,"",ROW())</f>
        <v>17</v>
      </c>
      <c r="B17" s="11" t="str">
        <f>LOWER(SUBSTITUTE(SUBSTITUTE(SUBSTITUTE(SUBSTITUTE(SUBSTITUTE(SUBSTITUTE(SUBSTITUTE(SUBSTITUTE(Table2[[#This Row],[NAMA BARANG]]," ",""),"""",""),"-",""),"/",""),"(",""),")",""),"&amp;",""),",",""))</f>
        <v>acrylictf003</v>
      </c>
      <c r="C17" s="17" t="s">
        <v>4278</v>
      </c>
      <c r="D17" s="18">
        <v>3</v>
      </c>
      <c r="E17" s="22">
        <v>72</v>
      </c>
      <c r="F17" s="43">
        <f>IF(Table2[[#This Row],[M5B]]="",Table2[[#This Row],[M5B_h]],SUM(Table2[[#This Row],[M5B_h]],Table2[[#This Row],[M5B]]))</f>
        <v>5</v>
      </c>
      <c r="G17" s="12">
        <v>2</v>
      </c>
      <c r="H17" s="14">
        <f>IF(Table2[[#This Row],[M1A]]="","",Table2[[#This Row],[M1A]]-Table2[[#This Row],[AWAL]])</f>
        <v>-1</v>
      </c>
      <c r="J17" s="12" t="str">
        <f>IF(Table2[[#This Row],[M2A]]="","",SUM(Table2[[#This Row],[M2A]]-Table2[[#This Row],[M2B_h]]))</f>
        <v/>
      </c>
      <c r="K17" s="12">
        <v>5</v>
      </c>
      <c r="L17" s="12">
        <f>IF(Table2[[#This Row],[M3A]]="","",SUM(Table2[[#This Row],[M3A]]-Table2[[#This Row],[M3B_h]]))</f>
        <v>3</v>
      </c>
      <c r="N17" s="12" t="str">
        <f>IF(Table2[[#This Row],[M4A]]="","",SUM(Table2[[#This Row],[M4A]]-Table2[[#This Row],[M4B_h]]))</f>
        <v/>
      </c>
      <c r="O17" s="14"/>
      <c r="P17" s="14" t="str">
        <f>IF(Table2[[#This Row],[M5A]]="","",SUM(Table2[[#This Row],[M5A]]-Table2[[#This Row],[M5B_h]]))</f>
        <v/>
      </c>
      <c r="Q17" s="14">
        <f>SUM(Table2[[#This Row],[AWAL]],Table2[[#This Row],[M1B]])</f>
        <v>2</v>
      </c>
      <c r="R17" s="14">
        <f>SUM(Table2[[#This Row],[M2B]],Table2[[#This Row],[M2B_h]])</f>
        <v>2</v>
      </c>
      <c r="S17" s="14">
        <f>SUM(Table2[[#This Row],[M3B]],Table2[[#This Row],[M3B_h]])</f>
        <v>5</v>
      </c>
      <c r="T17" s="14">
        <f>SUM(Table2[[#This Row],[M4B]],Table2[[#This Row],[M4B_h]])</f>
        <v>5</v>
      </c>
    </row>
    <row r="18" spans="1:20">
      <c r="A18" s="11">
        <f>IF(Table2[[#This Row],[TT]]=0,"",ROW())</f>
        <v>18</v>
      </c>
      <c r="B18" s="11" t="str">
        <f>LOWER(SUBSTITUTE(SUBSTITUTE(SUBSTITUTE(SUBSTITUTE(SUBSTITUTE(SUBSTITUTE(SUBSTITUTE(SUBSTITUTE(Table2[[#This Row],[NAMA BARANG]]," ",""),"""",""),"-",""),"/",""),"(",""),")",""),"&amp;",""),",",""))</f>
        <v>acrylicvtech</v>
      </c>
      <c r="C18" s="17" t="s">
        <v>2378</v>
      </c>
      <c r="D18" s="18">
        <v>191</v>
      </c>
      <c r="E18" s="22" t="s">
        <v>2606</v>
      </c>
      <c r="F18" s="43">
        <f>IF(Table2[[#This Row],[M5B]]="",Table2[[#This Row],[M5B_h]],SUM(Table2[[#This Row],[M5B_h]],Table2[[#This Row],[M5B]]))</f>
        <v>18</v>
      </c>
      <c r="G18" s="12">
        <v>181</v>
      </c>
      <c r="H18" s="14">
        <f>IF(Table2[[#This Row],[M1A]]="","",Table2[[#This Row],[M1A]]-Table2[[#This Row],[AWAL]])</f>
        <v>-10</v>
      </c>
      <c r="I18" s="12">
        <v>18</v>
      </c>
      <c r="J18" s="12">
        <f>IF(Table2[[#This Row],[M2A]]="","",SUM(Table2[[#This Row],[M2A]]-Table2[[#This Row],[M2B_h]]))</f>
        <v>-163</v>
      </c>
      <c r="L18" s="12" t="str">
        <f>IF(Table2[[#This Row],[M3A]]="","",SUM(Table2[[#This Row],[M3A]]-Table2[[#This Row],[M3B_h]]))</f>
        <v/>
      </c>
      <c r="N18" s="12" t="str">
        <f>IF(Table2[[#This Row],[M4A]]="","",SUM(Table2[[#This Row],[M4A]]-Table2[[#This Row],[M4B_h]]))</f>
        <v/>
      </c>
      <c r="O18" s="14"/>
      <c r="P18" s="14" t="str">
        <f>IF(Table2[[#This Row],[M5A]]="","",SUM(Table2[[#This Row],[M5A]]-Table2[[#This Row],[M5B_h]]))</f>
        <v/>
      </c>
      <c r="Q18" s="14">
        <f>SUM(Table2[[#This Row],[AWAL]],Table2[[#This Row],[M1B]])</f>
        <v>181</v>
      </c>
      <c r="R18" s="14">
        <f>SUM(Table2[[#This Row],[M2B]],Table2[[#This Row],[M2B_h]])</f>
        <v>18</v>
      </c>
      <c r="S18" s="14">
        <f>SUM(Table2[[#This Row],[M3B]],Table2[[#This Row],[M3B_h]])</f>
        <v>18</v>
      </c>
      <c r="T18" s="14">
        <f>SUM(Table2[[#This Row],[M4B]],Table2[[#This Row],[M4B_h]])</f>
        <v>18</v>
      </c>
    </row>
    <row r="19" spans="1:20">
      <c r="A19" s="11">
        <f>IF(Table2[[#This Row],[TT]]=0,"",ROW())</f>
        <v>19</v>
      </c>
      <c r="B19" s="11" t="str">
        <f>LOWER(SUBSTITUTE(SUBSTITUTE(SUBSTITUTE(SUBSTITUTE(SUBSTITUTE(SUBSTITUTE(SUBSTITUTE(SUBSTITUTE(Table2[[#This Row],[NAMA BARANG]]," ",""),"""",""),"-",""),"/",""),"(",""),")",""),"&amp;",""),",",""))</f>
        <v>address107rapico</v>
      </c>
      <c r="C19" s="17" t="s">
        <v>115</v>
      </c>
      <c r="D19" s="18">
        <v>1</v>
      </c>
      <c r="E19" s="22" t="s">
        <v>116</v>
      </c>
      <c r="F19" s="43">
        <f>IF(Table2[[#This Row],[M5B]]="",Table2[[#This Row],[M5B_h]],SUM(Table2[[#This Row],[M5B_h]],Table2[[#This Row],[M5B]]))</f>
        <v>1</v>
      </c>
      <c r="H19" s="12" t="str">
        <f>IF(Table2[[#This Row],[M1A]]="","",Table2[[#This Row],[M1A]]-Table2[[#This Row],[AWAL]])</f>
        <v/>
      </c>
      <c r="J19" s="12" t="str">
        <f>IF(Table2[[#This Row],[M2A]]="","",SUM(Table2[[#This Row],[M2A]]-Table2[[#This Row],[M2B_h]]))</f>
        <v/>
      </c>
      <c r="L19" s="12" t="str">
        <f>IF(Table2[[#This Row],[M3A]]="","",SUM(Table2[[#This Row],[M3A]]-Table2[[#This Row],[M3B_h]]))</f>
        <v/>
      </c>
      <c r="N19" s="12" t="str">
        <f>IF(Table2[[#This Row],[M4A]]="","",SUM(Table2[[#This Row],[M4A]]-Table2[[#This Row],[M4B_h]]))</f>
        <v/>
      </c>
      <c r="O19" s="14"/>
      <c r="P19" s="14" t="str">
        <f>IF(Table2[[#This Row],[M5A]]="","",SUM(Table2[[#This Row],[M5A]]-Table2[[#This Row],[M5B_h]]))</f>
        <v/>
      </c>
      <c r="Q19" s="14">
        <f>SUM(Table2[[#This Row],[AWAL]],Table2[[#This Row],[M1B]])</f>
        <v>1</v>
      </c>
      <c r="R19" s="14">
        <f>SUM(Table2[[#This Row],[M2B]],Table2[[#This Row],[M2B_h]])</f>
        <v>1</v>
      </c>
      <c r="S19" s="14">
        <f>SUM(Table2[[#This Row],[M3B]],Table2[[#This Row],[M3B_h]])</f>
        <v>1</v>
      </c>
      <c r="T19" s="14">
        <f>SUM(Table2[[#This Row],[M4B]],Table2[[#This Row],[M4B_h]])</f>
        <v>1</v>
      </c>
    </row>
    <row r="20" spans="1:20">
      <c r="A20" s="11">
        <f>IF(Table2[[#This Row],[TT]]=0,"",ROW())</f>
        <v>20</v>
      </c>
      <c r="B20" s="11" t="str">
        <f>LOWER(SUBSTITUTE(SUBSTITUTE(SUBSTITUTE(SUBSTITUTE(SUBSTITUTE(SUBSTITUTE(SUBSTITUTE(SUBSTITUTE(Table2[[#This Row],[NAMA BARANG]]," ",""),"""",""),"-",""),"/",""),"(",""),")",""),"&amp;",""),",",""))</f>
        <v>addressfancypkcholo106</v>
      </c>
      <c r="C20" s="17" t="s">
        <v>117</v>
      </c>
      <c r="D20" s="18">
        <v>1</v>
      </c>
      <c r="E20" s="22" t="s">
        <v>118</v>
      </c>
      <c r="F20" s="43">
        <f>IF(Table2[[#This Row],[M5B]]="",Table2[[#This Row],[M5B_h]],SUM(Table2[[#This Row],[M5B_h]],Table2[[#This Row],[M5B]]))</f>
        <v>1</v>
      </c>
      <c r="H20" s="12" t="str">
        <f>IF(Table2[[#This Row],[M1A]]="","",Table2[[#This Row],[M1A]]-Table2[[#This Row],[AWAL]])</f>
        <v/>
      </c>
      <c r="J20" s="12" t="str">
        <f>IF(Table2[[#This Row],[M2A]]="","",SUM(Table2[[#This Row],[M2A]]-Table2[[#This Row],[M2B_h]]))</f>
        <v/>
      </c>
      <c r="L20" s="12" t="str">
        <f>IF(Table2[[#This Row],[M3A]]="","",SUM(Table2[[#This Row],[M3A]]-Table2[[#This Row],[M3B_h]]))</f>
        <v/>
      </c>
      <c r="N20" s="12" t="str">
        <f>IF(Table2[[#This Row],[M4A]]="","",SUM(Table2[[#This Row],[M4A]]-Table2[[#This Row],[M4B_h]]))</f>
        <v/>
      </c>
      <c r="O20" s="14"/>
      <c r="P20" s="14" t="str">
        <f>IF(Table2[[#This Row],[M5A]]="","",SUM(Table2[[#This Row],[M5A]]-Table2[[#This Row],[M5B_h]]))</f>
        <v/>
      </c>
      <c r="Q20" s="14">
        <f>SUM(Table2[[#This Row],[AWAL]],Table2[[#This Row],[M1B]])</f>
        <v>1</v>
      </c>
      <c r="R20" s="14">
        <f>SUM(Table2[[#This Row],[M2B]],Table2[[#This Row],[M2B_h]])</f>
        <v>1</v>
      </c>
      <c r="S20" s="14">
        <f>SUM(Table2[[#This Row],[M3B]],Table2[[#This Row],[M3B_h]])</f>
        <v>1</v>
      </c>
      <c r="T20" s="14">
        <f>SUM(Table2[[#This Row],[M4B]],Table2[[#This Row],[M4B_h]])</f>
        <v>1</v>
      </c>
    </row>
    <row r="21" spans="1:20">
      <c r="A21" s="11">
        <f>IF(Table2[[#This Row],[TT]]=0,"",ROW())</f>
        <v>21</v>
      </c>
      <c r="B21" s="11" t="str">
        <f>LOWER(SUBSTITUTE(SUBSTITUTE(SUBSTITUTE(SUBSTITUTE(SUBSTITUTE(SUBSTITUTE(SUBSTITUTE(SUBSTITUTE(Table2[[#This Row],[NAMA BARANG]]," ",""),"""",""),"-",""),"/",""),"(",""),")",""),"&amp;",""),",",""))</f>
        <v>addressfancypkctdkholo106</v>
      </c>
      <c r="C21" s="17" t="s">
        <v>119</v>
      </c>
      <c r="D21" s="18">
        <v>1</v>
      </c>
      <c r="E21" s="22" t="s">
        <v>2607</v>
      </c>
      <c r="F21" s="43">
        <f>IF(Table2[[#This Row],[M5B]]="",Table2[[#This Row],[M5B_h]],SUM(Table2[[#This Row],[M5B_h]],Table2[[#This Row],[M5B]]))</f>
        <v>1</v>
      </c>
      <c r="H21" s="12" t="str">
        <f>IF(Table2[[#This Row],[M1A]]="","",Table2[[#This Row],[M1A]]-Table2[[#This Row],[AWAL]])</f>
        <v/>
      </c>
      <c r="J21" s="12" t="str">
        <f>IF(Table2[[#This Row],[M2A]]="","",SUM(Table2[[#This Row],[M2A]]-Table2[[#This Row],[M2B_h]]))</f>
        <v/>
      </c>
      <c r="L21" s="12" t="str">
        <f>IF(Table2[[#This Row],[M3A]]="","",SUM(Table2[[#This Row],[M3A]]-Table2[[#This Row],[M3B_h]]))</f>
        <v/>
      </c>
      <c r="N21" s="12" t="str">
        <f>IF(Table2[[#This Row],[M4A]]="","",SUM(Table2[[#This Row],[M4A]]-Table2[[#This Row],[M4B_h]]))</f>
        <v/>
      </c>
      <c r="O21" s="14"/>
      <c r="P21" s="14" t="str">
        <f>IF(Table2[[#This Row],[M5A]]="","",SUM(Table2[[#This Row],[M5A]]-Table2[[#This Row],[M5B_h]]))</f>
        <v/>
      </c>
      <c r="Q21" s="14">
        <f>SUM(Table2[[#This Row],[AWAL]],Table2[[#This Row],[M1B]])</f>
        <v>1</v>
      </c>
      <c r="R21" s="14">
        <f>SUM(Table2[[#This Row],[M2B]],Table2[[#This Row],[M2B_h]])</f>
        <v>1</v>
      </c>
      <c r="S21" s="14">
        <f>SUM(Table2[[#This Row],[M3B]],Table2[[#This Row],[M3B_h]])</f>
        <v>1</v>
      </c>
      <c r="T21" s="14">
        <f>SUM(Table2[[#This Row],[M4B]],Table2[[#This Row],[M4B_h]])</f>
        <v>1</v>
      </c>
    </row>
    <row r="22" spans="1:20">
      <c r="A22" s="11">
        <f>IF(Table2[[#This Row],[TT]]=0,"",ROW())</f>
        <v>22</v>
      </c>
      <c r="B22" s="11" t="str">
        <f>LOWER(SUBSTITUTE(SUBSTITUTE(SUBSTITUTE(SUBSTITUTE(SUBSTITUTE(SUBSTITUTE(SUBSTITUTE(SUBSTITUTE(Table2[[#This Row],[NAMA BARANG]]," ",""),"""",""),"-",""),"/",""),"(",""),")",""),"&amp;",""),",",""))</f>
        <v>addressfancypkctdkholo106</v>
      </c>
      <c r="C22" s="17" t="s">
        <v>119</v>
      </c>
      <c r="D22" s="18">
        <v>1</v>
      </c>
      <c r="E22" s="22" t="s">
        <v>120</v>
      </c>
      <c r="F22" s="43">
        <f>IF(Table2[[#This Row],[M5B]]="",Table2[[#This Row],[M5B_h]],SUM(Table2[[#This Row],[M5B_h]],Table2[[#This Row],[M5B]]))</f>
        <v>1</v>
      </c>
      <c r="H22" s="12" t="str">
        <f>IF(Table2[[#This Row],[M1A]]="","",Table2[[#This Row],[M1A]]-Table2[[#This Row],[AWAL]])</f>
        <v/>
      </c>
      <c r="J22" s="12" t="str">
        <f>IF(Table2[[#This Row],[M2A]]="","",SUM(Table2[[#This Row],[M2A]]-Table2[[#This Row],[M2B_h]]))</f>
        <v/>
      </c>
      <c r="L22" s="12" t="str">
        <f>IF(Table2[[#This Row],[M3A]]="","",SUM(Table2[[#This Row],[M3A]]-Table2[[#This Row],[M3B_h]]))</f>
        <v/>
      </c>
      <c r="N22" s="12" t="str">
        <f>IF(Table2[[#This Row],[M4A]]="","",SUM(Table2[[#This Row],[M4A]]-Table2[[#This Row],[M4B_h]]))</f>
        <v/>
      </c>
      <c r="O22" s="14"/>
      <c r="P22" s="14" t="str">
        <f>IF(Table2[[#This Row],[M5A]]="","",SUM(Table2[[#This Row],[M5A]]-Table2[[#This Row],[M5B_h]]))</f>
        <v/>
      </c>
      <c r="Q22" s="14">
        <f>SUM(Table2[[#This Row],[AWAL]],Table2[[#This Row],[M1B]])</f>
        <v>1</v>
      </c>
      <c r="R22" s="14">
        <f>SUM(Table2[[#This Row],[M2B]],Table2[[#This Row],[M2B_h]])</f>
        <v>1</v>
      </c>
      <c r="S22" s="14">
        <f>SUM(Table2[[#This Row],[M3B]],Table2[[#This Row],[M3B_h]])</f>
        <v>1</v>
      </c>
      <c r="T22" s="14">
        <f>SUM(Table2[[#This Row],[M4B]],Table2[[#This Row],[M4B_h]])</f>
        <v>1</v>
      </c>
    </row>
    <row r="23" spans="1:20">
      <c r="A23" s="11">
        <f>IF(Table2[[#This Row],[TT]]=0,"",ROW())</f>
        <v>23</v>
      </c>
      <c r="B23" s="11" t="str">
        <f>LOWER(SUBSTITUTE(SUBSTITUTE(SUBSTITUTE(SUBSTITUTE(SUBSTITUTE(SUBSTITUTE(SUBSTITUTE(SUBSTITUTE(Table2[[#This Row],[NAMA BARANG]]," ",""),"""",""),"-",""),"/",""),"(",""),")",""),"&amp;",""),",",""))</f>
        <v>addressfancywtpholo106</v>
      </c>
      <c r="C23" s="17" t="s">
        <v>121</v>
      </c>
      <c r="D23" s="18">
        <v>4</v>
      </c>
      <c r="E23" s="22" t="s">
        <v>122</v>
      </c>
      <c r="F23" s="43">
        <f>IF(Table2[[#This Row],[M5B]]="",Table2[[#This Row],[M5B_h]],SUM(Table2[[#This Row],[M5B_h]],Table2[[#This Row],[M5B]]))</f>
        <v>4</v>
      </c>
      <c r="H23" s="12" t="str">
        <f>IF(Table2[[#This Row],[M1A]]="","",Table2[[#This Row],[M1A]]-Table2[[#This Row],[AWAL]])</f>
        <v/>
      </c>
      <c r="J23" s="12" t="str">
        <f>IF(Table2[[#This Row],[M2A]]="","",SUM(Table2[[#This Row],[M2A]]-Table2[[#This Row],[M2B_h]]))</f>
        <v/>
      </c>
      <c r="L23" s="12" t="str">
        <f>IF(Table2[[#This Row],[M3A]]="","",SUM(Table2[[#This Row],[M3A]]-Table2[[#This Row],[M3B_h]]))</f>
        <v/>
      </c>
      <c r="N23" s="12" t="str">
        <f>IF(Table2[[#This Row],[M4A]]="","",SUM(Table2[[#This Row],[M4A]]-Table2[[#This Row],[M4B_h]]))</f>
        <v/>
      </c>
      <c r="O23" s="14"/>
      <c r="P23" s="14" t="str">
        <f>IF(Table2[[#This Row],[M5A]]="","",SUM(Table2[[#This Row],[M5A]]-Table2[[#This Row],[M5B_h]]))</f>
        <v/>
      </c>
      <c r="Q23" s="14">
        <f>SUM(Table2[[#This Row],[AWAL]],Table2[[#This Row],[M1B]])</f>
        <v>4</v>
      </c>
      <c r="R23" s="14">
        <f>SUM(Table2[[#This Row],[M2B]],Table2[[#This Row],[M2B_h]])</f>
        <v>4</v>
      </c>
      <c r="S23" s="14">
        <f>SUM(Table2[[#This Row],[M3B]],Table2[[#This Row],[M3B_h]])</f>
        <v>4</v>
      </c>
      <c r="T23" s="14">
        <f>SUM(Table2[[#This Row],[M4B]],Table2[[#This Row],[M4B_h]])</f>
        <v>4</v>
      </c>
    </row>
    <row r="24" spans="1:20">
      <c r="A24" s="11">
        <f>IF(Table2[[#This Row],[TT]]=0,"",ROW())</f>
        <v>24</v>
      </c>
      <c r="B24" s="11" t="str">
        <f>LOWER(SUBSTITUTE(SUBSTITUTE(SUBSTITUTE(SUBSTITUTE(SUBSTITUTE(SUBSTITUTE(SUBSTITUTE(SUBSTITUTE(Table2[[#This Row],[NAMA BARANG]]," ",""),"""",""),"-",""),"/",""),"(",""),")",""),"&amp;",""),",",""))</f>
        <v>addresshkmill2000</v>
      </c>
      <c r="C24" s="17" t="s">
        <v>123</v>
      </c>
      <c r="D24" s="18">
        <v>12</v>
      </c>
      <c r="E24" s="22" t="s">
        <v>124</v>
      </c>
      <c r="F24" s="43">
        <f>IF(Table2[[#This Row],[M5B]]="",Table2[[#This Row],[M5B_h]],SUM(Table2[[#This Row],[M5B_h]],Table2[[#This Row],[M5B]]))</f>
        <v>12</v>
      </c>
      <c r="H24" s="12" t="str">
        <f>IF(Table2[[#This Row],[M1A]]="","",Table2[[#This Row],[M1A]]-Table2[[#This Row],[AWAL]])</f>
        <v/>
      </c>
      <c r="J24" s="12" t="str">
        <f>IF(Table2[[#This Row],[M2A]]="","",SUM(Table2[[#This Row],[M2A]]-Table2[[#This Row],[M2B_h]]))</f>
        <v/>
      </c>
      <c r="L24" s="12" t="str">
        <f>IF(Table2[[#This Row],[M3A]]="","",SUM(Table2[[#This Row],[M3A]]-Table2[[#This Row],[M3B_h]]))</f>
        <v/>
      </c>
      <c r="N24" s="12" t="str">
        <f>IF(Table2[[#This Row],[M4A]]="","",SUM(Table2[[#This Row],[M4A]]-Table2[[#This Row],[M4B_h]]))</f>
        <v/>
      </c>
      <c r="O24" s="14"/>
      <c r="P24" s="14" t="str">
        <f>IF(Table2[[#This Row],[M5A]]="","",SUM(Table2[[#This Row],[M5A]]-Table2[[#This Row],[M5B_h]]))</f>
        <v/>
      </c>
      <c r="Q24" s="14">
        <f>SUM(Table2[[#This Row],[AWAL]],Table2[[#This Row],[M1B]])</f>
        <v>12</v>
      </c>
      <c r="R24" s="14">
        <f>SUM(Table2[[#This Row],[M2B]],Table2[[#This Row],[M2B_h]])</f>
        <v>12</v>
      </c>
      <c r="S24" s="14">
        <f>SUM(Table2[[#This Row],[M3B]],Table2[[#This Row],[M3B_h]])</f>
        <v>12</v>
      </c>
      <c r="T24" s="14">
        <f>SUM(Table2[[#This Row],[M4B]],Table2[[#This Row],[M4B_h]])</f>
        <v>12</v>
      </c>
    </row>
    <row r="25" spans="1:20">
      <c r="A25" s="11">
        <f>IF(Table2[[#This Row],[TT]]=0,"",ROW())</f>
        <v>25</v>
      </c>
      <c r="B25" s="11" t="str">
        <f>LOWER(SUBSTITUTE(SUBSTITUTE(SUBSTITUTE(SUBSTITUTE(SUBSTITUTE(SUBSTITUTE(SUBSTITUTE(SUBSTITUTE(Table2[[#This Row],[NAMA BARANG]]," ",""),"""",""),"-",""),"/",""),"(",""),")",""),"&amp;",""),",",""))</f>
        <v>addresskacax1002+indeks</v>
      </c>
      <c r="C25" s="17" t="s">
        <v>125</v>
      </c>
      <c r="D25" s="18">
        <v>1</v>
      </c>
      <c r="E25" s="22" t="s">
        <v>126</v>
      </c>
      <c r="F25" s="43">
        <f>IF(Table2[[#This Row],[M5B]]="",Table2[[#This Row],[M5B_h]],SUM(Table2[[#This Row],[M5B_h]],Table2[[#This Row],[M5B]]))</f>
        <v>1</v>
      </c>
      <c r="H25" s="12" t="str">
        <f>IF(Table2[[#This Row],[M1A]]="","",Table2[[#This Row],[M1A]]-Table2[[#This Row],[AWAL]])</f>
        <v/>
      </c>
      <c r="J25" s="12" t="str">
        <f>IF(Table2[[#This Row],[M2A]]="","",SUM(Table2[[#This Row],[M2A]]-Table2[[#This Row],[M2B_h]]))</f>
        <v/>
      </c>
      <c r="L25" s="12" t="str">
        <f>IF(Table2[[#This Row],[M3A]]="","",SUM(Table2[[#This Row],[M3A]]-Table2[[#This Row],[M3B_h]]))</f>
        <v/>
      </c>
      <c r="N25" s="12" t="str">
        <f>IF(Table2[[#This Row],[M4A]]="","",SUM(Table2[[#This Row],[M4A]]-Table2[[#This Row],[M4B_h]]))</f>
        <v/>
      </c>
      <c r="O25" s="14"/>
      <c r="P25" s="14" t="str">
        <f>IF(Table2[[#This Row],[M5A]]="","",SUM(Table2[[#This Row],[M5A]]-Table2[[#This Row],[M5B_h]]))</f>
        <v/>
      </c>
      <c r="Q25" s="14">
        <f>SUM(Table2[[#This Row],[AWAL]],Table2[[#This Row],[M1B]])</f>
        <v>1</v>
      </c>
      <c r="R25" s="14">
        <f>SUM(Table2[[#This Row],[M2B]],Table2[[#This Row],[M2B_h]])</f>
        <v>1</v>
      </c>
      <c r="S25" s="14">
        <f>SUM(Table2[[#This Row],[M3B]],Table2[[#This Row],[M3B_h]])</f>
        <v>1</v>
      </c>
      <c r="T25" s="14">
        <f>SUM(Table2[[#This Row],[M4B]],Table2[[#This Row],[M4B_h]])</f>
        <v>1</v>
      </c>
    </row>
    <row r="26" spans="1:20">
      <c r="A26" s="11">
        <f>IF(Table2[[#This Row],[TT]]=0,"",ROW())</f>
        <v>26</v>
      </c>
      <c r="B26" s="11" t="str">
        <f>LOWER(SUBSTITUTE(SUBSTITUTE(SUBSTITUTE(SUBSTITUTE(SUBSTITUTE(SUBSTITUTE(SUBSTITUTE(SUBSTITUTE(Table2[[#This Row],[NAMA BARANG]]," ",""),"""",""),"-",""),"/",""),"(",""),")",""),"&amp;",""),",",""))</f>
        <v>addressmagnit056gantkunci</v>
      </c>
      <c r="C26" s="17" t="s">
        <v>127</v>
      </c>
      <c r="D26" s="18">
        <v>14</v>
      </c>
      <c r="E26" s="22" t="s">
        <v>128</v>
      </c>
      <c r="F26" s="43">
        <f>IF(Table2[[#This Row],[M5B]]="",Table2[[#This Row],[M5B_h]],SUM(Table2[[#This Row],[M5B_h]],Table2[[#This Row],[M5B]]))</f>
        <v>14</v>
      </c>
      <c r="H26" s="12" t="str">
        <f>IF(Table2[[#This Row],[M1A]]="","",Table2[[#This Row],[M1A]]-Table2[[#This Row],[AWAL]])</f>
        <v/>
      </c>
      <c r="J26" s="12" t="str">
        <f>IF(Table2[[#This Row],[M2A]]="","",SUM(Table2[[#This Row],[M2A]]-Table2[[#This Row],[M2B_h]]))</f>
        <v/>
      </c>
      <c r="L26" s="12" t="str">
        <f>IF(Table2[[#This Row],[M3A]]="","",SUM(Table2[[#This Row],[M3A]]-Table2[[#This Row],[M3B_h]]))</f>
        <v/>
      </c>
      <c r="N26" s="12" t="str">
        <f>IF(Table2[[#This Row],[M4A]]="","",SUM(Table2[[#This Row],[M4A]]-Table2[[#This Row],[M4B_h]]))</f>
        <v/>
      </c>
      <c r="O26" s="14"/>
      <c r="P26" s="14" t="str">
        <f>IF(Table2[[#This Row],[M5A]]="","",SUM(Table2[[#This Row],[M5A]]-Table2[[#This Row],[M5B_h]]))</f>
        <v/>
      </c>
      <c r="Q26" s="14">
        <f>SUM(Table2[[#This Row],[AWAL]],Table2[[#This Row],[M1B]])</f>
        <v>14</v>
      </c>
      <c r="R26" s="14">
        <f>SUM(Table2[[#This Row],[M2B]],Table2[[#This Row],[M2B_h]])</f>
        <v>14</v>
      </c>
      <c r="S26" s="14">
        <f>SUM(Table2[[#This Row],[M3B]],Table2[[#This Row],[M3B_h]])</f>
        <v>14</v>
      </c>
      <c r="T26" s="14">
        <f>SUM(Table2[[#This Row],[M4B]],Table2[[#This Row],[M4B_h]])</f>
        <v>14</v>
      </c>
    </row>
    <row r="27" spans="1:20">
      <c r="A27" s="11">
        <f>IF(Table2[[#This Row],[TT]]=0,"",ROW())</f>
        <v>27</v>
      </c>
      <c r="B27" s="11" t="str">
        <f>LOWER(SUBSTITUTE(SUBSTITUTE(SUBSTITUTE(SUBSTITUTE(SUBSTITUTE(SUBSTITUTE(SUBSTITUTE(SUBSTITUTE(Table2[[#This Row],[NAMA BARANG]]," ",""),"""",""),"-",""),"/",""),"(",""),")",""),"&amp;",""),",",""))</f>
        <v>addressmagnit058bsr</v>
      </c>
      <c r="C27" s="17" t="s">
        <v>129</v>
      </c>
      <c r="D27" s="18">
        <v>7</v>
      </c>
      <c r="E27" s="22" t="s">
        <v>128</v>
      </c>
      <c r="F27" s="43">
        <f>IF(Table2[[#This Row],[M5B]]="",Table2[[#This Row],[M5B_h]],SUM(Table2[[#This Row],[M5B_h]],Table2[[#This Row],[M5B]]))</f>
        <v>7</v>
      </c>
      <c r="H27" s="12" t="str">
        <f>IF(Table2[[#This Row],[M1A]]="","",Table2[[#This Row],[M1A]]-Table2[[#This Row],[AWAL]])</f>
        <v/>
      </c>
      <c r="J27" s="12" t="str">
        <f>IF(Table2[[#This Row],[M2A]]="","",SUM(Table2[[#This Row],[M2A]]-Table2[[#This Row],[M2B_h]]))</f>
        <v/>
      </c>
      <c r="L27" s="12" t="str">
        <f>IF(Table2[[#This Row],[M3A]]="","",SUM(Table2[[#This Row],[M3A]]-Table2[[#This Row],[M3B_h]]))</f>
        <v/>
      </c>
      <c r="N27" s="12" t="str">
        <f>IF(Table2[[#This Row],[M4A]]="","",SUM(Table2[[#This Row],[M4A]]-Table2[[#This Row],[M4B_h]]))</f>
        <v/>
      </c>
      <c r="O27" s="14"/>
      <c r="P27" s="14" t="str">
        <f>IF(Table2[[#This Row],[M5A]]="","",SUM(Table2[[#This Row],[M5A]]-Table2[[#This Row],[M5B_h]]))</f>
        <v/>
      </c>
      <c r="Q27" s="14">
        <f>SUM(Table2[[#This Row],[AWAL]],Table2[[#This Row],[M1B]])</f>
        <v>7</v>
      </c>
      <c r="R27" s="14">
        <f>SUM(Table2[[#This Row],[M2B]],Table2[[#This Row],[M2B_h]])</f>
        <v>7</v>
      </c>
      <c r="S27" s="14">
        <f>SUM(Table2[[#This Row],[M3B]],Table2[[#This Row],[M3B_h]])</f>
        <v>7</v>
      </c>
      <c r="T27" s="14">
        <f>SUM(Table2[[#This Row],[M4B]],Table2[[#This Row],[M4B_h]])</f>
        <v>7</v>
      </c>
    </row>
    <row r="28" spans="1:20">
      <c r="A28" s="11">
        <f>IF(Table2[[#This Row],[TT]]=0,"",ROW())</f>
        <v>28</v>
      </c>
      <c r="B28" s="11" t="str">
        <f>LOWER(SUBSTITUTE(SUBSTITUTE(SUBSTITUTE(SUBSTITUTE(SUBSTITUTE(SUBSTITUTE(SUBSTITUTE(SUBSTITUTE(Table2[[#This Row],[NAMA BARANG]]," ",""),"""",""),"-",""),"/",""),"(",""),")",""),"&amp;",""),",",""))</f>
        <v>addressmagnitartishongkong</v>
      </c>
      <c r="C28" s="17" t="s">
        <v>130</v>
      </c>
      <c r="D28" s="18">
        <v>1</v>
      </c>
      <c r="E28" s="22" t="s">
        <v>131</v>
      </c>
      <c r="F28" s="43">
        <f>IF(Table2[[#This Row],[M5B]]="",Table2[[#This Row],[M5B_h]],SUM(Table2[[#This Row],[M5B_h]],Table2[[#This Row],[M5B]]))</f>
        <v>1</v>
      </c>
      <c r="H28" s="12" t="str">
        <f>IF(Table2[[#This Row],[M1A]]="","",Table2[[#This Row],[M1A]]-Table2[[#This Row],[AWAL]])</f>
        <v/>
      </c>
      <c r="J28" s="12" t="str">
        <f>IF(Table2[[#This Row],[M2A]]="","",SUM(Table2[[#This Row],[M2A]]-Table2[[#This Row],[M2B_h]]))</f>
        <v/>
      </c>
      <c r="L28" s="12" t="str">
        <f>IF(Table2[[#This Row],[M3A]]="","",SUM(Table2[[#This Row],[M3A]]-Table2[[#This Row],[M3B_h]]))</f>
        <v/>
      </c>
      <c r="N28" s="12" t="str">
        <f>IF(Table2[[#This Row],[M4A]]="","",SUM(Table2[[#This Row],[M4A]]-Table2[[#This Row],[M4B_h]]))</f>
        <v/>
      </c>
      <c r="O28" s="14"/>
      <c r="P28" s="14" t="str">
        <f>IF(Table2[[#This Row],[M5A]]="","",SUM(Table2[[#This Row],[M5A]]-Table2[[#This Row],[M5B_h]]))</f>
        <v/>
      </c>
      <c r="Q28" s="14">
        <f>SUM(Table2[[#This Row],[AWAL]],Table2[[#This Row],[M1B]])</f>
        <v>1</v>
      </c>
      <c r="R28" s="14">
        <f>SUM(Table2[[#This Row],[M2B]],Table2[[#This Row],[M2B_h]])</f>
        <v>1</v>
      </c>
      <c r="S28" s="14">
        <f>SUM(Table2[[#This Row],[M3B]],Table2[[#This Row],[M3B_h]])</f>
        <v>1</v>
      </c>
      <c r="T28" s="14">
        <f>SUM(Table2[[#This Row],[M4B]],Table2[[#This Row],[M4B_h]])</f>
        <v>1</v>
      </c>
    </row>
    <row r="29" spans="1:20">
      <c r="A29" s="11">
        <f>IF(Table2[[#This Row],[TT]]=0,"",ROW())</f>
        <v>29</v>
      </c>
      <c r="B29" s="11" t="str">
        <f>LOWER(SUBSTITUTE(SUBSTITUTE(SUBSTITUTE(SUBSTITUTE(SUBSTITUTE(SUBSTITUTE(SUBSTITUTE(SUBSTITUTE(Table2[[#This Row],[NAMA BARANG]]," ",""),"""",""),"-",""),"/",""),"(",""),")",""),"&amp;",""),",",""))</f>
        <v>addressmagnitf4+gantkunci</v>
      </c>
      <c r="C29" s="17" t="s">
        <v>132</v>
      </c>
      <c r="D29" s="18">
        <v>2</v>
      </c>
      <c r="E29" s="22" t="s">
        <v>133</v>
      </c>
      <c r="F29" s="43">
        <f>IF(Table2[[#This Row],[M5B]]="",Table2[[#This Row],[M5B_h]],SUM(Table2[[#This Row],[M5B_h]],Table2[[#This Row],[M5B]]))</f>
        <v>2</v>
      </c>
      <c r="H29" s="12" t="str">
        <f>IF(Table2[[#This Row],[M1A]]="","",Table2[[#This Row],[M1A]]-Table2[[#This Row],[AWAL]])</f>
        <v/>
      </c>
      <c r="J29" s="12" t="str">
        <f>IF(Table2[[#This Row],[M2A]]="","",SUM(Table2[[#This Row],[M2A]]-Table2[[#This Row],[M2B_h]]))</f>
        <v/>
      </c>
      <c r="L29" s="12" t="str">
        <f>IF(Table2[[#This Row],[M3A]]="","",SUM(Table2[[#This Row],[M3A]]-Table2[[#This Row],[M3B_h]]))</f>
        <v/>
      </c>
      <c r="N29" s="12" t="str">
        <f>IF(Table2[[#This Row],[M4A]]="","",SUM(Table2[[#This Row],[M4A]]-Table2[[#This Row],[M4B_h]]))</f>
        <v/>
      </c>
      <c r="O29" s="14"/>
      <c r="P29" s="14" t="str">
        <f>IF(Table2[[#This Row],[M5A]]="","",SUM(Table2[[#This Row],[M5A]]-Table2[[#This Row],[M5B_h]]))</f>
        <v/>
      </c>
      <c r="Q29" s="14">
        <f>SUM(Table2[[#This Row],[AWAL]],Table2[[#This Row],[M1B]])</f>
        <v>2</v>
      </c>
      <c r="R29" s="14">
        <f>SUM(Table2[[#This Row],[M2B]],Table2[[#This Row],[M2B_h]])</f>
        <v>2</v>
      </c>
      <c r="S29" s="14">
        <f>SUM(Table2[[#This Row],[M3B]],Table2[[#This Row],[M3B_h]])</f>
        <v>2</v>
      </c>
      <c r="T29" s="14">
        <f>SUM(Table2[[#This Row],[M4B]],Table2[[#This Row],[M4B_h]])</f>
        <v>2</v>
      </c>
    </row>
    <row r="30" spans="1:20">
      <c r="A30" s="11">
        <f>IF(Table2[[#This Row],[TT]]=0,"",ROW())</f>
        <v>30</v>
      </c>
      <c r="B30" s="11" t="str">
        <f>LOWER(SUBSTITUTE(SUBSTITUTE(SUBSTITUTE(SUBSTITUTE(SUBSTITUTE(SUBSTITUTE(SUBSTITUTE(SUBSTITUTE(Table2[[#This Row],[NAMA BARANG]]," ",""),"""",""),"-",""),"/",""),"(",""),")",""),"&amp;",""),",",""))</f>
        <v>addressmagnithkb5372wrn</v>
      </c>
      <c r="C30" s="17" t="s">
        <v>134</v>
      </c>
      <c r="D30" s="18">
        <v>6</v>
      </c>
      <c r="E30" s="22" t="s">
        <v>135</v>
      </c>
      <c r="F30" s="43">
        <f>IF(Table2[[#This Row],[M5B]]="",Table2[[#This Row],[M5B_h]],SUM(Table2[[#This Row],[M5B_h]],Table2[[#This Row],[M5B]]))</f>
        <v>6</v>
      </c>
      <c r="H30" s="12" t="str">
        <f>IF(Table2[[#This Row],[M1A]]="","",Table2[[#This Row],[M1A]]-Table2[[#This Row],[AWAL]])</f>
        <v/>
      </c>
      <c r="J30" s="12" t="str">
        <f>IF(Table2[[#This Row],[M2A]]="","",SUM(Table2[[#This Row],[M2A]]-Table2[[#This Row],[M2B_h]]))</f>
        <v/>
      </c>
      <c r="L30" s="12" t="str">
        <f>IF(Table2[[#This Row],[M3A]]="","",SUM(Table2[[#This Row],[M3A]]-Table2[[#This Row],[M3B_h]]))</f>
        <v/>
      </c>
      <c r="N30" s="12" t="str">
        <f>IF(Table2[[#This Row],[M4A]]="","",SUM(Table2[[#This Row],[M4A]]-Table2[[#This Row],[M4B_h]]))</f>
        <v/>
      </c>
      <c r="O30" s="14"/>
      <c r="P30" s="14" t="str">
        <f>IF(Table2[[#This Row],[M5A]]="","",SUM(Table2[[#This Row],[M5A]]-Table2[[#This Row],[M5B_h]]))</f>
        <v/>
      </c>
      <c r="Q30" s="14">
        <f>SUM(Table2[[#This Row],[AWAL]],Table2[[#This Row],[M1B]])</f>
        <v>6</v>
      </c>
      <c r="R30" s="14">
        <f>SUM(Table2[[#This Row],[M2B]],Table2[[#This Row],[M2B_h]])</f>
        <v>6</v>
      </c>
      <c r="S30" s="14">
        <f>SUM(Table2[[#This Row],[M3B]],Table2[[#This Row],[M3B_h]])</f>
        <v>6</v>
      </c>
      <c r="T30" s="14">
        <f>SUM(Table2[[#This Row],[M4B]],Table2[[#This Row],[M4B_h]])</f>
        <v>6</v>
      </c>
    </row>
    <row r="31" spans="1:20">
      <c r="A31" s="11">
        <f>IF(Table2[[#This Row],[TT]]=0,"",ROW())</f>
        <v>31</v>
      </c>
      <c r="B31" s="11" t="str">
        <f>LOWER(SUBSTITUTE(SUBSTITUTE(SUBSTITUTE(SUBSTITUTE(SUBSTITUTE(SUBSTITUTE(SUBSTITUTE(SUBSTITUTE(Table2[[#This Row],[NAMA BARANG]]," ",""),"""",""),"-",""),"/",""),"(",""),")",""),"&amp;",""),",",""))</f>
        <v>addressmagnitkclwtp</v>
      </c>
      <c r="C31" s="17" t="s">
        <v>136</v>
      </c>
      <c r="D31" s="18">
        <v>2</v>
      </c>
      <c r="E31" s="22" t="s">
        <v>19</v>
      </c>
      <c r="F31" s="43">
        <f>IF(Table2[[#This Row],[M5B]]="",Table2[[#This Row],[M5B_h]],SUM(Table2[[#This Row],[M5B_h]],Table2[[#This Row],[M5B]]))</f>
        <v>2</v>
      </c>
      <c r="H31" s="12" t="str">
        <f>IF(Table2[[#This Row],[M1A]]="","",Table2[[#This Row],[M1A]]-Table2[[#This Row],[AWAL]])</f>
        <v/>
      </c>
      <c r="J31" s="12" t="str">
        <f>IF(Table2[[#This Row],[M2A]]="","",SUM(Table2[[#This Row],[M2A]]-Table2[[#This Row],[M2B_h]]))</f>
        <v/>
      </c>
      <c r="L31" s="12" t="str">
        <f>IF(Table2[[#This Row],[M3A]]="","",SUM(Table2[[#This Row],[M3A]]-Table2[[#This Row],[M3B_h]]))</f>
        <v/>
      </c>
      <c r="N31" s="12" t="str">
        <f>IF(Table2[[#This Row],[M4A]]="","",SUM(Table2[[#This Row],[M4A]]-Table2[[#This Row],[M4B_h]]))</f>
        <v/>
      </c>
      <c r="O31" s="14"/>
      <c r="P31" s="14" t="str">
        <f>IF(Table2[[#This Row],[M5A]]="","",SUM(Table2[[#This Row],[M5A]]-Table2[[#This Row],[M5B_h]]))</f>
        <v/>
      </c>
      <c r="Q31" s="14">
        <f>SUM(Table2[[#This Row],[AWAL]],Table2[[#This Row],[M1B]])</f>
        <v>2</v>
      </c>
      <c r="R31" s="14">
        <f>SUM(Table2[[#This Row],[M2B]],Table2[[#This Row],[M2B_h]])</f>
        <v>2</v>
      </c>
      <c r="S31" s="14">
        <f>SUM(Table2[[#This Row],[M3B]],Table2[[#This Row],[M3B_h]])</f>
        <v>2</v>
      </c>
      <c r="T31" s="14">
        <f>SUM(Table2[[#This Row],[M4B]],Table2[[#This Row],[M4B_h]])</f>
        <v>2</v>
      </c>
    </row>
    <row r="32" spans="1:20">
      <c r="A32" s="11">
        <f>IF(Table2[[#This Row],[TT]]=0,"",ROW())</f>
        <v>32</v>
      </c>
      <c r="B32" s="11" t="str">
        <f>LOWER(SUBSTITUTE(SUBSTITUTE(SUBSTITUTE(SUBSTITUTE(SUBSTITUTE(SUBSTITUTE(SUBSTITUTE(SUBSTITUTE(Table2[[#This Row],[NAMA BARANG]]," ",""),"""",""),"-",""),"/",""),"(",""),")",""),"&amp;",""),",",""))</f>
        <v>addressmagnitpkcliekcl5tg5</v>
      </c>
      <c r="C32" s="17" t="s">
        <v>137</v>
      </c>
      <c r="D32" s="18">
        <v>10</v>
      </c>
      <c r="E32" s="22" t="s">
        <v>19</v>
      </c>
      <c r="F32" s="43">
        <f>IF(Table2[[#This Row],[M5B]]="",Table2[[#This Row],[M5B_h]],SUM(Table2[[#This Row],[M5B_h]],Table2[[#This Row],[M5B]]))</f>
        <v>10</v>
      </c>
      <c r="H32" s="12" t="str">
        <f>IF(Table2[[#This Row],[M1A]]="","",Table2[[#This Row],[M1A]]-Table2[[#This Row],[AWAL]])</f>
        <v/>
      </c>
      <c r="J32" s="12" t="str">
        <f>IF(Table2[[#This Row],[M2A]]="","",SUM(Table2[[#This Row],[M2A]]-Table2[[#This Row],[M2B_h]]))</f>
        <v/>
      </c>
      <c r="L32" s="12" t="str">
        <f>IF(Table2[[#This Row],[M3A]]="","",SUM(Table2[[#This Row],[M3A]]-Table2[[#This Row],[M3B_h]]))</f>
        <v/>
      </c>
      <c r="N32" s="12" t="str">
        <f>IF(Table2[[#This Row],[M4A]]="","",SUM(Table2[[#This Row],[M4A]]-Table2[[#This Row],[M4B_h]]))</f>
        <v/>
      </c>
      <c r="O32" s="14"/>
      <c r="P32" s="14" t="str">
        <f>IF(Table2[[#This Row],[M5A]]="","",SUM(Table2[[#This Row],[M5A]]-Table2[[#This Row],[M5B_h]]))</f>
        <v/>
      </c>
      <c r="Q32" s="14">
        <f>SUM(Table2[[#This Row],[AWAL]],Table2[[#This Row],[M1B]])</f>
        <v>10</v>
      </c>
      <c r="R32" s="14">
        <f>SUM(Table2[[#This Row],[M2B]],Table2[[#This Row],[M2B_h]])</f>
        <v>10</v>
      </c>
      <c r="S32" s="14">
        <f>SUM(Table2[[#This Row],[M3B]],Table2[[#This Row],[M3B_h]])</f>
        <v>10</v>
      </c>
      <c r="T32" s="14">
        <f>SUM(Table2[[#This Row],[M4B]],Table2[[#This Row],[M4B_h]])</f>
        <v>10</v>
      </c>
    </row>
    <row r="33" spans="1:20">
      <c r="A33" s="11">
        <f>IF(Table2[[#This Row],[TT]]=0,"",ROW())</f>
        <v>33</v>
      </c>
      <c r="B33" s="11" t="str">
        <f>LOWER(SUBSTITUTE(SUBSTITUTE(SUBSTITUTE(SUBSTITUTE(SUBSTITUTE(SUBSTITUTE(SUBSTITUTE(SUBSTITUTE(Table2[[#This Row],[NAMA BARANG]]," ",""),"""",""),"-",""),"/",""),"(",""),")",""),"&amp;",""),",",""))</f>
        <v>addressmagnitpkcbsrlie</v>
      </c>
      <c r="C33" s="17" t="s">
        <v>138</v>
      </c>
      <c r="D33" s="18">
        <v>9</v>
      </c>
      <c r="E33" s="22" t="s">
        <v>139</v>
      </c>
      <c r="F33" s="43">
        <f>IF(Table2[[#This Row],[M5B]]="",Table2[[#This Row],[M5B_h]],SUM(Table2[[#This Row],[M5B_h]],Table2[[#This Row],[M5B]]))</f>
        <v>9</v>
      </c>
      <c r="H33" s="12" t="str">
        <f>IF(Table2[[#This Row],[M1A]]="","",Table2[[#This Row],[M1A]]-Table2[[#This Row],[AWAL]])</f>
        <v/>
      </c>
      <c r="J33" s="12" t="str">
        <f>IF(Table2[[#This Row],[M2A]]="","",SUM(Table2[[#This Row],[M2A]]-Table2[[#This Row],[M2B_h]]))</f>
        <v/>
      </c>
      <c r="L33" s="12" t="str">
        <f>IF(Table2[[#This Row],[M3A]]="","",SUM(Table2[[#This Row],[M3A]]-Table2[[#This Row],[M3B_h]]))</f>
        <v/>
      </c>
      <c r="N33" s="12" t="str">
        <f>IF(Table2[[#This Row],[M4A]]="","",SUM(Table2[[#This Row],[M4A]]-Table2[[#This Row],[M4B_h]]))</f>
        <v/>
      </c>
      <c r="O33" s="14"/>
      <c r="P33" s="14" t="str">
        <f>IF(Table2[[#This Row],[M5A]]="","",SUM(Table2[[#This Row],[M5A]]-Table2[[#This Row],[M5B_h]]))</f>
        <v/>
      </c>
      <c r="Q33" s="14">
        <f>SUM(Table2[[#This Row],[AWAL]],Table2[[#This Row],[M1B]])</f>
        <v>9</v>
      </c>
      <c r="R33" s="14">
        <f>SUM(Table2[[#This Row],[M2B]],Table2[[#This Row],[M2B_h]])</f>
        <v>9</v>
      </c>
      <c r="S33" s="14">
        <f>SUM(Table2[[#This Row],[M3B]],Table2[[#This Row],[M3B_h]])</f>
        <v>9</v>
      </c>
      <c r="T33" s="14">
        <f>SUM(Table2[[#This Row],[M4B]],Table2[[#This Row],[M4B_h]])</f>
        <v>9</v>
      </c>
    </row>
    <row r="34" spans="1:20">
      <c r="A34" s="11">
        <f>IF(Table2[[#This Row],[TT]]=0,"",ROW())</f>
        <v>34</v>
      </c>
      <c r="B34" s="11" t="str">
        <f>LOWER(SUBSTITUTE(SUBSTITUTE(SUBSTITUTE(SUBSTITUTE(SUBSTITUTE(SUBSTITUTE(SUBSTITUTE(SUBSTITUTE(Table2[[#This Row],[NAMA BARANG]]," ",""),"""",""),"-",""),"/",""),"(",""),")",""),"&amp;",""),",",""))</f>
        <v>addressmagnitpkcbsrmmas</v>
      </c>
      <c r="C34" s="17" t="s">
        <v>140</v>
      </c>
      <c r="D34" s="18">
        <v>1</v>
      </c>
      <c r="E34" s="22" t="s">
        <v>141</v>
      </c>
      <c r="F34" s="43">
        <f>IF(Table2[[#This Row],[M5B]]="",Table2[[#This Row],[M5B_h]],SUM(Table2[[#This Row],[M5B_h]],Table2[[#This Row],[M5B]]))</f>
        <v>1</v>
      </c>
      <c r="H34" s="12" t="str">
        <f>IF(Table2[[#This Row],[M1A]]="","",Table2[[#This Row],[M1A]]-Table2[[#This Row],[AWAL]])</f>
        <v/>
      </c>
      <c r="J34" s="12" t="str">
        <f>IF(Table2[[#This Row],[M2A]]="","",SUM(Table2[[#This Row],[M2A]]-Table2[[#This Row],[M2B_h]]))</f>
        <v/>
      </c>
      <c r="L34" s="12" t="str">
        <f>IF(Table2[[#This Row],[M3A]]="","",SUM(Table2[[#This Row],[M3A]]-Table2[[#This Row],[M3B_h]]))</f>
        <v/>
      </c>
      <c r="N34" s="12" t="str">
        <f>IF(Table2[[#This Row],[M4A]]="","",SUM(Table2[[#This Row],[M4A]]-Table2[[#This Row],[M4B_h]]))</f>
        <v/>
      </c>
      <c r="O34" s="14"/>
      <c r="P34" s="14" t="str">
        <f>IF(Table2[[#This Row],[M5A]]="","",SUM(Table2[[#This Row],[M5A]]-Table2[[#This Row],[M5B_h]]))</f>
        <v/>
      </c>
      <c r="Q34" s="14">
        <f>SUM(Table2[[#This Row],[AWAL]],Table2[[#This Row],[M1B]])</f>
        <v>1</v>
      </c>
      <c r="R34" s="14">
        <f>SUM(Table2[[#This Row],[M2B]],Table2[[#This Row],[M2B_h]])</f>
        <v>1</v>
      </c>
      <c r="S34" s="14">
        <f>SUM(Table2[[#This Row],[M3B]],Table2[[#This Row],[M3B_h]])</f>
        <v>1</v>
      </c>
      <c r="T34" s="14">
        <f>SUM(Table2[[#This Row],[M4B]],Table2[[#This Row],[M4B_h]])</f>
        <v>1</v>
      </c>
    </row>
    <row r="35" spans="1:20">
      <c r="A35" s="11">
        <f>IF(Table2[[#This Row],[TT]]=0,"",ROW())</f>
        <v>35</v>
      </c>
      <c r="B35" s="11" t="str">
        <f>LOWER(SUBSTITUTE(SUBSTITUTE(SUBSTITUTE(SUBSTITUTE(SUBSTITUTE(SUBSTITUTE(SUBSTITUTE(SUBSTITUTE(Table2[[#This Row],[NAMA BARANG]]," ",""),"""",""),"-",""),"/",""),"(",""),")",""),"&amp;",""),",",""))</f>
        <v>addressmagnittalhk3br2bsr</v>
      </c>
      <c r="C35" s="17" t="s">
        <v>142</v>
      </c>
      <c r="D35" s="18">
        <v>5</v>
      </c>
      <c r="E35" s="22" t="s">
        <v>83</v>
      </c>
      <c r="F35" s="43">
        <f>IF(Table2[[#This Row],[M5B]]="",Table2[[#This Row],[M5B_h]],SUM(Table2[[#This Row],[M5B_h]],Table2[[#This Row],[M5B]]))</f>
        <v>5</v>
      </c>
      <c r="H35" s="12" t="str">
        <f>IF(Table2[[#This Row],[M1A]]="","",Table2[[#This Row],[M1A]]-Table2[[#This Row],[AWAL]])</f>
        <v/>
      </c>
      <c r="J35" s="12" t="str">
        <f>IF(Table2[[#This Row],[M2A]]="","",SUM(Table2[[#This Row],[M2A]]-Table2[[#This Row],[M2B_h]]))</f>
        <v/>
      </c>
      <c r="L35" s="12" t="str">
        <f>IF(Table2[[#This Row],[M3A]]="","",SUM(Table2[[#This Row],[M3A]]-Table2[[#This Row],[M3B_h]]))</f>
        <v/>
      </c>
      <c r="N35" s="12" t="str">
        <f>IF(Table2[[#This Row],[M4A]]="","",SUM(Table2[[#This Row],[M4A]]-Table2[[#This Row],[M4B_h]]))</f>
        <v/>
      </c>
      <c r="O35" s="14"/>
      <c r="P35" s="14" t="str">
        <f>IF(Table2[[#This Row],[M5A]]="","",SUM(Table2[[#This Row],[M5A]]-Table2[[#This Row],[M5B_h]]))</f>
        <v/>
      </c>
      <c r="Q35" s="14">
        <f>SUM(Table2[[#This Row],[AWAL]],Table2[[#This Row],[M1B]])</f>
        <v>5</v>
      </c>
      <c r="R35" s="14">
        <f>SUM(Table2[[#This Row],[M2B]],Table2[[#This Row],[M2B_h]])</f>
        <v>5</v>
      </c>
      <c r="S35" s="14">
        <f>SUM(Table2[[#This Row],[M3B]],Table2[[#This Row],[M3B_h]])</f>
        <v>5</v>
      </c>
      <c r="T35" s="14">
        <f>SUM(Table2[[#This Row],[M4B]],Table2[[#This Row],[M4B_h]])</f>
        <v>5</v>
      </c>
    </row>
    <row r="36" spans="1:20">
      <c r="A36" s="11">
        <f>IF(Table2[[#This Row],[TT]]=0,"",ROW())</f>
        <v>36</v>
      </c>
      <c r="B36" s="11" t="str">
        <f>LOWER(SUBSTITUTE(SUBSTITUTE(SUBSTITUTE(SUBSTITUTE(SUBSTITUTE(SUBSTITUTE(SUBSTITUTE(SUBSTITUTE(Table2[[#This Row],[NAMA BARANG]]," ",""),"""",""),"-",""),"/",""),"(",""),")",""),"&amp;",""),",",""))</f>
        <v>addressmagnittamhk6dny4br6bsr</v>
      </c>
      <c r="C36" s="17" t="s">
        <v>143</v>
      </c>
      <c r="D36" s="18">
        <v>16</v>
      </c>
      <c r="E36" s="22" t="s">
        <v>83</v>
      </c>
      <c r="F36" s="43">
        <f>IF(Table2[[#This Row],[M5B]]="",Table2[[#This Row],[M5B_h]],SUM(Table2[[#This Row],[M5B_h]],Table2[[#This Row],[M5B]]))</f>
        <v>16</v>
      </c>
      <c r="H36" s="12" t="str">
        <f>IF(Table2[[#This Row],[M1A]]="","",Table2[[#This Row],[M1A]]-Table2[[#This Row],[AWAL]])</f>
        <v/>
      </c>
      <c r="J36" s="12" t="str">
        <f>IF(Table2[[#This Row],[M2A]]="","",SUM(Table2[[#This Row],[M2A]]-Table2[[#This Row],[M2B_h]]))</f>
        <v/>
      </c>
      <c r="L36" s="12" t="str">
        <f>IF(Table2[[#This Row],[M3A]]="","",SUM(Table2[[#This Row],[M3A]]-Table2[[#This Row],[M3B_h]]))</f>
        <v/>
      </c>
      <c r="N36" s="12" t="str">
        <f>IF(Table2[[#This Row],[M4A]]="","",SUM(Table2[[#This Row],[M4A]]-Table2[[#This Row],[M4B_h]]))</f>
        <v/>
      </c>
      <c r="O36" s="14"/>
      <c r="P36" s="14" t="str">
        <f>IF(Table2[[#This Row],[M5A]]="","",SUM(Table2[[#This Row],[M5A]]-Table2[[#This Row],[M5B_h]]))</f>
        <v/>
      </c>
      <c r="Q36" s="14">
        <f>SUM(Table2[[#This Row],[AWAL]],Table2[[#This Row],[M1B]])</f>
        <v>16</v>
      </c>
      <c r="R36" s="14">
        <f>SUM(Table2[[#This Row],[M2B]],Table2[[#This Row],[M2B_h]])</f>
        <v>16</v>
      </c>
      <c r="S36" s="14">
        <f>SUM(Table2[[#This Row],[M3B]],Table2[[#This Row],[M3B_h]])</f>
        <v>16</v>
      </c>
      <c r="T36" s="14">
        <f>SUM(Table2[[#This Row],[M4B]],Table2[[#This Row],[M4B_h]])</f>
        <v>16</v>
      </c>
    </row>
    <row r="37" spans="1:20">
      <c r="A37" s="11">
        <f>IF(Table2[[#This Row],[TT]]=0,"",ROW())</f>
        <v>37</v>
      </c>
      <c r="B37" s="11" t="str">
        <f>LOWER(SUBSTITUTE(SUBSTITUTE(SUBSTITUTE(SUBSTITUTE(SUBSTITUTE(SUBSTITUTE(SUBSTITUTE(SUBSTITUTE(Table2[[#This Row],[NAMA BARANG]]," ",""),"""",""),"-",""),"/",""),"(",""),")",""),"&amp;",""),",",""))</f>
        <v>addressmagnittgwtp</v>
      </c>
      <c r="C37" s="17" t="s">
        <v>144</v>
      </c>
      <c r="D37" s="18">
        <v>1</v>
      </c>
      <c r="E37" s="22" t="s">
        <v>19</v>
      </c>
      <c r="F37" s="43">
        <f>IF(Table2[[#This Row],[M5B]]="",Table2[[#This Row],[M5B_h]],SUM(Table2[[#This Row],[M5B_h]],Table2[[#This Row],[M5B]]))</f>
        <v>1</v>
      </c>
      <c r="H37" s="12" t="str">
        <f>IF(Table2[[#This Row],[M1A]]="","",Table2[[#This Row],[M1A]]-Table2[[#This Row],[AWAL]])</f>
        <v/>
      </c>
      <c r="J37" s="12" t="str">
        <f>IF(Table2[[#This Row],[M2A]]="","",SUM(Table2[[#This Row],[M2A]]-Table2[[#This Row],[M2B_h]]))</f>
        <v/>
      </c>
      <c r="L37" s="12" t="str">
        <f>IF(Table2[[#This Row],[M3A]]="","",SUM(Table2[[#This Row],[M3A]]-Table2[[#This Row],[M3B_h]]))</f>
        <v/>
      </c>
      <c r="N37" s="12" t="str">
        <f>IF(Table2[[#This Row],[M4A]]="","",SUM(Table2[[#This Row],[M4A]]-Table2[[#This Row],[M4B_h]]))</f>
        <v/>
      </c>
      <c r="O37" s="14"/>
      <c r="P37" s="14" t="str">
        <f>IF(Table2[[#This Row],[M5A]]="","",SUM(Table2[[#This Row],[M5A]]-Table2[[#This Row],[M5B_h]]))</f>
        <v/>
      </c>
      <c r="Q37" s="14">
        <f>SUM(Table2[[#This Row],[AWAL]],Table2[[#This Row],[M1B]])</f>
        <v>1</v>
      </c>
      <c r="R37" s="14">
        <f>SUM(Table2[[#This Row],[M2B]],Table2[[#This Row],[M2B_h]])</f>
        <v>1</v>
      </c>
      <c r="S37" s="14">
        <f>SUM(Table2[[#This Row],[M3B]],Table2[[#This Row],[M3B_h]])</f>
        <v>1</v>
      </c>
      <c r="T37" s="14">
        <f>SUM(Table2[[#This Row],[M4B]],Table2[[#This Row],[M4B_h]])</f>
        <v>1</v>
      </c>
    </row>
    <row r="38" spans="1:20">
      <c r="A38" s="11">
        <f>IF(Table2[[#This Row],[TT]]=0,"",ROW())</f>
        <v>38</v>
      </c>
      <c r="B38" s="11" t="str">
        <f>LOWER(SUBSTITUTE(SUBSTITUTE(SUBSTITUTE(SUBSTITUTE(SUBSTITUTE(SUBSTITUTE(SUBSTITUTE(SUBSTITUTE(Table2[[#This Row],[NAMA BARANG]]," ",""),"""",""),"-",""),"/",""),"(",""),")",""),"&amp;",""),",",""))</f>
        <v>addresstelpmmoroa06080161a06280121</v>
      </c>
      <c r="C38" s="17" t="s">
        <v>145</v>
      </c>
      <c r="D38" s="18">
        <v>2</v>
      </c>
      <c r="E38" s="22" t="s">
        <v>146</v>
      </c>
      <c r="F38" s="43">
        <f>IF(Table2[[#This Row],[M5B]]="",Table2[[#This Row],[M5B_h]],SUM(Table2[[#This Row],[M5B_h]],Table2[[#This Row],[M5B]]))</f>
        <v>2</v>
      </c>
      <c r="H38" s="12" t="str">
        <f>IF(Table2[[#This Row],[M1A]]="","",Table2[[#This Row],[M1A]]-Table2[[#This Row],[AWAL]])</f>
        <v/>
      </c>
      <c r="J38" s="12" t="str">
        <f>IF(Table2[[#This Row],[M2A]]="","",SUM(Table2[[#This Row],[M2A]]-Table2[[#This Row],[M2B_h]]))</f>
        <v/>
      </c>
      <c r="L38" s="12" t="str">
        <f>IF(Table2[[#This Row],[M3A]]="","",SUM(Table2[[#This Row],[M3A]]-Table2[[#This Row],[M3B_h]]))</f>
        <v/>
      </c>
      <c r="N38" s="12" t="str">
        <f>IF(Table2[[#This Row],[M4A]]="","",SUM(Table2[[#This Row],[M4A]]-Table2[[#This Row],[M4B_h]]))</f>
        <v/>
      </c>
      <c r="O38" s="14"/>
      <c r="P38" s="14" t="str">
        <f>IF(Table2[[#This Row],[M5A]]="","",SUM(Table2[[#This Row],[M5A]]-Table2[[#This Row],[M5B_h]]))</f>
        <v/>
      </c>
      <c r="Q38" s="14">
        <f>SUM(Table2[[#This Row],[AWAL]],Table2[[#This Row],[M1B]])</f>
        <v>2</v>
      </c>
      <c r="R38" s="14">
        <f>SUM(Table2[[#This Row],[M2B]],Table2[[#This Row],[M2B_h]])</f>
        <v>2</v>
      </c>
      <c r="S38" s="14">
        <f>SUM(Table2[[#This Row],[M3B]],Table2[[#This Row],[M3B_h]])</f>
        <v>2</v>
      </c>
      <c r="T38" s="14">
        <f>SUM(Table2[[#This Row],[M4B]],Table2[[#This Row],[M4B_h]])</f>
        <v>2</v>
      </c>
    </row>
    <row r="39" spans="1:20">
      <c r="A39" s="11">
        <f>IF(Table2[[#This Row],[TT]]=0,"",ROW())</f>
        <v>39</v>
      </c>
      <c r="B39" s="11" t="str">
        <f>LOWER(SUBSTITUTE(SUBSTITUTE(SUBSTITUTE(SUBSTITUTE(SUBSTITUTE(SUBSTITUTE(SUBSTITUTE(SUBSTITUTE(Table2[[#This Row],[NAMA BARANG]]," ",""),"""",""),"-",""),"/",""),"(",""),")",""),"&amp;",""),",",""))</f>
        <v>agenda22kba22k</v>
      </c>
      <c r="C39" s="17" t="s">
        <v>150</v>
      </c>
      <c r="D39" s="18">
        <v>1</v>
      </c>
      <c r="E39" s="22" t="s">
        <v>34</v>
      </c>
      <c r="F39" s="43">
        <f>IF(Table2[[#This Row],[M5B]]="",Table2[[#This Row],[M5B_h]],SUM(Table2[[#This Row],[M5B_h]],Table2[[#This Row],[M5B]]))</f>
        <v>1</v>
      </c>
      <c r="H39" s="12" t="str">
        <f>IF(Table2[[#This Row],[M1A]]="","",Table2[[#This Row],[M1A]]-Table2[[#This Row],[AWAL]])</f>
        <v/>
      </c>
      <c r="J39" s="12" t="str">
        <f>IF(Table2[[#This Row],[M2A]]="","",SUM(Table2[[#This Row],[M2A]]-Table2[[#This Row],[M2B_h]]))</f>
        <v/>
      </c>
      <c r="L39" s="12" t="str">
        <f>IF(Table2[[#This Row],[M3A]]="","",SUM(Table2[[#This Row],[M3A]]-Table2[[#This Row],[M3B_h]]))</f>
        <v/>
      </c>
      <c r="N39" s="12" t="str">
        <f>IF(Table2[[#This Row],[M4A]]="","",SUM(Table2[[#This Row],[M4A]]-Table2[[#This Row],[M4B_h]]))</f>
        <v/>
      </c>
      <c r="O39" s="14"/>
      <c r="P39" s="14" t="str">
        <f>IF(Table2[[#This Row],[M5A]]="","",SUM(Table2[[#This Row],[M5A]]-Table2[[#This Row],[M5B_h]]))</f>
        <v/>
      </c>
      <c r="Q39" s="14">
        <f>SUM(Table2[[#This Row],[AWAL]],Table2[[#This Row],[M1B]])</f>
        <v>1</v>
      </c>
      <c r="R39" s="14">
        <f>SUM(Table2[[#This Row],[M2B]],Table2[[#This Row],[M2B_h]])</f>
        <v>1</v>
      </c>
      <c r="S39" s="14">
        <f>SUM(Table2[[#This Row],[M3B]],Table2[[#This Row],[M3B_h]])</f>
        <v>1</v>
      </c>
      <c r="T39" s="14">
        <f>SUM(Table2[[#This Row],[M4B]],Table2[[#This Row],[M4B_h]])</f>
        <v>1</v>
      </c>
    </row>
    <row r="40" spans="1:20">
      <c r="A40" s="11">
        <f>IF(Table2[[#This Row],[TT]]=0,"",ROW())</f>
        <v>40</v>
      </c>
      <c r="B40" s="11" t="str">
        <f>LOWER(SUBSTITUTE(SUBSTITUTE(SUBSTITUTE(SUBSTITUTE(SUBSTITUTE(SUBSTITUTE(SUBSTITUTE(SUBSTITUTE(Table2[[#This Row],[NAMA BARANG]]," ",""),"""",""),"-",""),"/",""),"(",""),")",""),"&amp;",""),",",""))</f>
        <v>agenda32kba32kkuncib</v>
      </c>
      <c r="C40" s="17" t="s">
        <v>152</v>
      </c>
      <c r="D40" s="18">
        <v>2</v>
      </c>
      <c r="E40" s="22" t="s">
        <v>153</v>
      </c>
      <c r="F40" s="43">
        <f>IF(Table2[[#This Row],[M5B]]="",Table2[[#This Row],[M5B_h]],SUM(Table2[[#This Row],[M5B_h]],Table2[[#This Row],[M5B]]))</f>
        <v>2</v>
      </c>
      <c r="H40" s="12" t="str">
        <f>IF(Table2[[#This Row],[M1A]]="","",Table2[[#This Row],[M1A]]-Table2[[#This Row],[AWAL]])</f>
        <v/>
      </c>
      <c r="J40" s="12" t="str">
        <f>IF(Table2[[#This Row],[M2A]]="","",SUM(Table2[[#This Row],[M2A]]-Table2[[#This Row],[M2B_h]]))</f>
        <v/>
      </c>
      <c r="L40" s="12" t="str">
        <f>IF(Table2[[#This Row],[M3A]]="","",SUM(Table2[[#This Row],[M3A]]-Table2[[#This Row],[M3B_h]]))</f>
        <v/>
      </c>
      <c r="N40" s="12" t="str">
        <f>IF(Table2[[#This Row],[M4A]]="","",SUM(Table2[[#This Row],[M4A]]-Table2[[#This Row],[M4B_h]]))</f>
        <v/>
      </c>
      <c r="O40" s="14"/>
      <c r="P40" s="14" t="str">
        <f>IF(Table2[[#This Row],[M5A]]="","",SUM(Table2[[#This Row],[M5A]]-Table2[[#This Row],[M5B_h]]))</f>
        <v/>
      </c>
      <c r="Q40" s="14">
        <f>SUM(Table2[[#This Row],[AWAL]],Table2[[#This Row],[M1B]])</f>
        <v>2</v>
      </c>
      <c r="R40" s="14">
        <f>SUM(Table2[[#This Row],[M2B]],Table2[[#This Row],[M2B_h]])</f>
        <v>2</v>
      </c>
      <c r="S40" s="14">
        <f>SUM(Table2[[#This Row],[M3B]],Table2[[#This Row],[M3B_h]])</f>
        <v>2</v>
      </c>
      <c r="T40" s="14">
        <f>SUM(Table2[[#This Row],[M4B]],Table2[[#This Row],[M4B_h]])</f>
        <v>2</v>
      </c>
    </row>
    <row r="41" spans="1:20">
      <c r="A41" s="11">
        <f>IF(Table2[[#This Row],[TT]]=0,"",ROW())</f>
        <v>41</v>
      </c>
      <c r="B41" s="11" t="str">
        <f>LOWER(SUBSTITUTE(SUBSTITUTE(SUBSTITUTE(SUBSTITUTE(SUBSTITUTE(SUBSTITUTE(SUBSTITUTE(SUBSTITUTE(Table2[[#This Row],[NAMA BARANG]]," ",""),"""",""),"-",""),"/",""),"(",""),")",""),"&amp;",""),",",""))</f>
        <v>agendakulitulark</v>
      </c>
      <c r="C41" s="17" t="s">
        <v>2414</v>
      </c>
      <c r="D41" s="18">
        <v>1</v>
      </c>
      <c r="E41" s="22" t="s">
        <v>2608</v>
      </c>
      <c r="F41" s="43">
        <f>IF(Table2[[#This Row],[M5B]]="",Table2[[#This Row],[M5B_h]],SUM(Table2[[#This Row],[M5B_h]],Table2[[#This Row],[M5B]]))</f>
        <v>1</v>
      </c>
      <c r="H41" s="12" t="str">
        <f>IF(Table2[[#This Row],[M1A]]="","",Table2[[#This Row],[M1A]]-Table2[[#This Row],[AWAL]])</f>
        <v/>
      </c>
      <c r="J41" s="12" t="str">
        <f>IF(Table2[[#This Row],[M2A]]="","",SUM(Table2[[#This Row],[M2A]]-Table2[[#This Row],[M2B_h]]))</f>
        <v/>
      </c>
      <c r="L41" s="12" t="str">
        <f>IF(Table2[[#This Row],[M3A]]="","",SUM(Table2[[#This Row],[M3A]]-Table2[[#This Row],[M3B_h]]))</f>
        <v/>
      </c>
      <c r="N41" s="12" t="str">
        <f>IF(Table2[[#This Row],[M4A]]="","",SUM(Table2[[#This Row],[M4A]]-Table2[[#This Row],[M4B_h]]))</f>
        <v/>
      </c>
      <c r="O41" s="14"/>
      <c r="P41" s="14" t="str">
        <f>IF(Table2[[#This Row],[M5A]]="","",SUM(Table2[[#This Row],[M5A]]-Table2[[#This Row],[M5B_h]]))</f>
        <v/>
      </c>
      <c r="Q41" s="14">
        <f>SUM(Table2[[#This Row],[AWAL]],Table2[[#This Row],[M1B]])</f>
        <v>1</v>
      </c>
      <c r="R41" s="14">
        <f>SUM(Table2[[#This Row],[M2B]],Table2[[#This Row],[M2B_h]])</f>
        <v>1</v>
      </c>
      <c r="S41" s="14">
        <f>SUM(Table2[[#This Row],[M3B]],Table2[[#This Row],[M3B_h]])</f>
        <v>1</v>
      </c>
      <c r="T41" s="14">
        <f>SUM(Table2[[#This Row],[M4B]],Table2[[#This Row],[M4B_h]])</f>
        <v>1</v>
      </c>
    </row>
    <row r="42" spans="1:20">
      <c r="A42" s="11">
        <f>IF(Table2[[#This Row],[TT]]=0,"",ROW())</f>
        <v>42</v>
      </c>
      <c r="B42" s="11" t="str">
        <f>LOWER(SUBSTITUTE(SUBSTITUTE(SUBSTITUTE(SUBSTITUTE(SUBSTITUTE(SUBSTITUTE(SUBSTITUTE(SUBSTITUTE(Table2[[#This Row],[NAMA BARANG]]," ",""),"""",""),"-",""),"/",""),"(",""),")",""),"&amp;",""),",",""))</f>
        <v>alphabethurufabc8714</v>
      </c>
      <c r="C42" s="17" t="s">
        <v>161</v>
      </c>
      <c r="D42" s="18">
        <v>7</v>
      </c>
      <c r="E42" s="22" t="s">
        <v>162</v>
      </c>
      <c r="F42" s="43">
        <f>IF(Table2[[#This Row],[M5B]]="",Table2[[#This Row],[M5B_h]],SUM(Table2[[#This Row],[M5B_h]],Table2[[#This Row],[M5B]]))</f>
        <v>7</v>
      </c>
      <c r="H42" s="12" t="str">
        <f>IF(Table2[[#This Row],[M1A]]="","",Table2[[#This Row],[M1A]]-Table2[[#This Row],[AWAL]])</f>
        <v/>
      </c>
      <c r="J42" s="12" t="str">
        <f>IF(Table2[[#This Row],[M2A]]="","",SUM(Table2[[#This Row],[M2A]]-Table2[[#This Row],[M2B_h]]))</f>
        <v/>
      </c>
      <c r="L42" s="12" t="str">
        <f>IF(Table2[[#This Row],[M3A]]="","",SUM(Table2[[#This Row],[M3A]]-Table2[[#This Row],[M3B_h]]))</f>
        <v/>
      </c>
      <c r="N42" s="12" t="str">
        <f>IF(Table2[[#This Row],[M4A]]="","",SUM(Table2[[#This Row],[M4A]]-Table2[[#This Row],[M4B_h]]))</f>
        <v/>
      </c>
      <c r="O42" s="14"/>
      <c r="P42" s="14" t="str">
        <f>IF(Table2[[#This Row],[M5A]]="","",SUM(Table2[[#This Row],[M5A]]-Table2[[#This Row],[M5B_h]]))</f>
        <v/>
      </c>
      <c r="Q42" s="14">
        <f>SUM(Table2[[#This Row],[AWAL]],Table2[[#This Row],[M1B]])</f>
        <v>7</v>
      </c>
      <c r="R42" s="14">
        <f>SUM(Table2[[#This Row],[M2B]],Table2[[#This Row],[M2B_h]])</f>
        <v>7</v>
      </c>
      <c r="S42" s="14">
        <f>SUM(Table2[[#This Row],[M3B]],Table2[[#This Row],[M3B_h]])</f>
        <v>7</v>
      </c>
      <c r="T42" s="14">
        <f>SUM(Table2[[#This Row],[M4B]],Table2[[#This Row],[M4B_h]])</f>
        <v>7</v>
      </c>
    </row>
    <row r="43" spans="1:20">
      <c r="A43" s="11">
        <f>IF(Table2[[#This Row],[TT]]=0,"",ROW())</f>
        <v>43</v>
      </c>
      <c r="B43" s="11" t="str">
        <f>LOWER(SUBSTITUTE(SUBSTITUTE(SUBSTITUTE(SUBSTITUTE(SUBSTITUTE(SUBSTITUTE(SUBSTITUTE(SUBSTITUTE(Table2[[#This Row],[NAMA BARANG]]," ",""),"""",""),"-",""),"/",""),"(",""),")",""),"&amp;",""),",",""))</f>
        <v>alphabethurufabc8715</v>
      </c>
      <c r="C43" s="17" t="s">
        <v>163</v>
      </c>
      <c r="D43" s="18">
        <v>6</v>
      </c>
      <c r="E43" s="22" t="s">
        <v>162</v>
      </c>
      <c r="F43" s="43">
        <f>IF(Table2[[#This Row],[M5B]]="",Table2[[#This Row],[M5B_h]],SUM(Table2[[#This Row],[M5B_h]],Table2[[#This Row],[M5B]]))</f>
        <v>6</v>
      </c>
      <c r="H43" s="12" t="str">
        <f>IF(Table2[[#This Row],[M1A]]="","",Table2[[#This Row],[M1A]]-Table2[[#This Row],[AWAL]])</f>
        <v/>
      </c>
      <c r="J43" s="12" t="str">
        <f>IF(Table2[[#This Row],[M2A]]="","",SUM(Table2[[#This Row],[M2A]]-Table2[[#This Row],[M2B_h]]))</f>
        <v/>
      </c>
      <c r="L43" s="12" t="str">
        <f>IF(Table2[[#This Row],[M3A]]="","",SUM(Table2[[#This Row],[M3A]]-Table2[[#This Row],[M3B_h]]))</f>
        <v/>
      </c>
      <c r="N43" s="12" t="str">
        <f>IF(Table2[[#This Row],[M4A]]="","",SUM(Table2[[#This Row],[M4A]]-Table2[[#This Row],[M4B_h]]))</f>
        <v/>
      </c>
      <c r="O43" s="14"/>
      <c r="P43" s="14" t="str">
        <f>IF(Table2[[#This Row],[M5A]]="","",SUM(Table2[[#This Row],[M5A]]-Table2[[#This Row],[M5B_h]]))</f>
        <v/>
      </c>
      <c r="Q43" s="14">
        <f>SUM(Table2[[#This Row],[AWAL]],Table2[[#This Row],[M1B]])</f>
        <v>6</v>
      </c>
      <c r="R43" s="14">
        <f>SUM(Table2[[#This Row],[M2B]],Table2[[#This Row],[M2B_h]])</f>
        <v>6</v>
      </c>
      <c r="S43" s="14">
        <f>SUM(Table2[[#This Row],[M3B]],Table2[[#This Row],[M3B_h]])</f>
        <v>6</v>
      </c>
      <c r="T43" s="14">
        <f>SUM(Table2[[#This Row],[M4B]],Table2[[#This Row],[M4B_h]])</f>
        <v>6</v>
      </c>
    </row>
    <row r="44" spans="1:20">
      <c r="A44" s="11">
        <f>IF(Table2[[#This Row],[TT]]=0,"",ROW())</f>
        <v>44</v>
      </c>
      <c r="B44" s="11" t="str">
        <f>LOWER(SUBSTITUTE(SUBSTITUTE(SUBSTITUTE(SUBSTITUTE(SUBSTITUTE(SUBSTITUTE(SUBSTITUTE(SUBSTITUTE(Table2[[#This Row],[NAMA BARANG]]," ",""),"""",""),"-",""),"/",""),"(",""),")",""),"&amp;",""),",",""))</f>
        <v>alphabetmagneticletterhuruf</v>
      </c>
      <c r="C44" s="17" t="s">
        <v>164</v>
      </c>
      <c r="D44" s="18">
        <v>21</v>
      </c>
      <c r="E44" s="22" t="s">
        <v>165</v>
      </c>
      <c r="F44" s="43">
        <f>IF(Table2[[#This Row],[M5B]]="",Table2[[#This Row],[M5B_h]],SUM(Table2[[#This Row],[M5B_h]],Table2[[#This Row],[M5B]]))</f>
        <v>21</v>
      </c>
      <c r="H44" s="12" t="str">
        <f>IF(Table2[[#This Row],[M1A]]="","",Table2[[#This Row],[M1A]]-Table2[[#This Row],[AWAL]])</f>
        <v/>
      </c>
      <c r="J44" s="12" t="str">
        <f>IF(Table2[[#This Row],[M2A]]="","",SUM(Table2[[#This Row],[M2A]]-Table2[[#This Row],[M2B_h]]))</f>
        <v/>
      </c>
      <c r="L44" s="12" t="str">
        <f>IF(Table2[[#This Row],[M3A]]="","",SUM(Table2[[#This Row],[M3A]]-Table2[[#This Row],[M3B_h]]))</f>
        <v/>
      </c>
      <c r="N44" s="12" t="str">
        <f>IF(Table2[[#This Row],[M4A]]="","",SUM(Table2[[#This Row],[M4A]]-Table2[[#This Row],[M4B_h]]))</f>
        <v/>
      </c>
      <c r="O44" s="14"/>
      <c r="P44" s="14" t="str">
        <f>IF(Table2[[#This Row],[M5A]]="","",SUM(Table2[[#This Row],[M5A]]-Table2[[#This Row],[M5B_h]]))</f>
        <v/>
      </c>
      <c r="Q44" s="14">
        <f>SUM(Table2[[#This Row],[AWAL]],Table2[[#This Row],[M1B]])</f>
        <v>21</v>
      </c>
      <c r="R44" s="14">
        <f>SUM(Table2[[#This Row],[M2B]],Table2[[#This Row],[M2B_h]])</f>
        <v>21</v>
      </c>
      <c r="S44" s="14">
        <f>SUM(Table2[[#This Row],[M3B]],Table2[[#This Row],[M3B_h]])</f>
        <v>21</v>
      </c>
      <c r="T44" s="14">
        <f>SUM(Table2[[#This Row],[M4B]],Table2[[#This Row],[M4B_h]])</f>
        <v>21</v>
      </c>
    </row>
    <row r="45" spans="1:20">
      <c r="A45" s="11">
        <f>IF(Table2[[#This Row],[TT]]=0,"",ROW())</f>
        <v>45</v>
      </c>
      <c r="B45" s="11" t="str">
        <f>LOWER(SUBSTITUTE(SUBSTITUTE(SUBSTITUTE(SUBSTITUTE(SUBSTITUTE(SUBSTITUTE(SUBSTITUTE(SUBSTITUTE(Table2[[#This Row],[NAMA BARANG]]," ",""),"""",""),"-",""),"/",""),"(",""),")",""),"&amp;",""),",",""))</f>
        <v>alphabetmagneticnumberangka</v>
      </c>
      <c r="C45" s="17" t="s">
        <v>166</v>
      </c>
      <c r="D45" s="18">
        <v>25</v>
      </c>
      <c r="E45" s="22" t="s">
        <v>165</v>
      </c>
      <c r="F45" s="43">
        <f>IF(Table2[[#This Row],[M5B]]="",Table2[[#This Row],[M5B_h]],SUM(Table2[[#This Row],[M5B_h]],Table2[[#This Row],[M5B]]))</f>
        <v>25</v>
      </c>
      <c r="H45" s="12" t="str">
        <f>IF(Table2[[#This Row],[M1A]]="","",Table2[[#This Row],[M1A]]-Table2[[#This Row],[AWAL]])</f>
        <v/>
      </c>
      <c r="J45" s="12" t="str">
        <f>IF(Table2[[#This Row],[M2A]]="","",SUM(Table2[[#This Row],[M2A]]-Table2[[#This Row],[M2B_h]]))</f>
        <v/>
      </c>
      <c r="L45" s="12" t="str">
        <f>IF(Table2[[#This Row],[M3A]]="","",SUM(Table2[[#This Row],[M3A]]-Table2[[#This Row],[M3B_h]]))</f>
        <v/>
      </c>
      <c r="N45" s="12" t="str">
        <f>IF(Table2[[#This Row],[M4A]]="","",SUM(Table2[[#This Row],[M4A]]-Table2[[#This Row],[M4B_h]]))</f>
        <v/>
      </c>
      <c r="O45" s="14"/>
      <c r="P45" s="14" t="str">
        <f>IF(Table2[[#This Row],[M5A]]="","",SUM(Table2[[#This Row],[M5A]]-Table2[[#This Row],[M5B_h]]))</f>
        <v/>
      </c>
      <c r="Q45" s="14">
        <f>SUM(Table2[[#This Row],[AWAL]],Table2[[#This Row],[M1B]])</f>
        <v>25</v>
      </c>
      <c r="R45" s="14">
        <f>SUM(Table2[[#This Row],[M2B]],Table2[[#This Row],[M2B_h]])</f>
        <v>25</v>
      </c>
      <c r="S45" s="14">
        <f>SUM(Table2[[#This Row],[M3B]],Table2[[#This Row],[M3B_h]])</f>
        <v>25</v>
      </c>
      <c r="T45" s="14">
        <f>SUM(Table2[[#This Row],[M4B]],Table2[[#This Row],[M4B_h]])</f>
        <v>25</v>
      </c>
    </row>
    <row r="46" spans="1:20">
      <c r="A46" s="11">
        <f>IF(Table2[[#This Row],[TT]]=0,"",ROW())</f>
        <v>46</v>
      </c>
      <c r="B46" s="11" t="str">
        <f>LOWER(SUBSTITUTE(SUBSTITUTE(SUBSTITUTE(SUBSTITUTE(SUBSTITUTE(SUBSTITUTE(SUBSTITUTE(SUBSTITUTE(Table2[[#This Row],[NAMA BARANG]]," ",""),"""",""),"-",""),"/",""),"(",""),")",""),"&amp;",""),",",""))</f>
        <v>alphabetmagnitangkaak18026</v>
      </c>
      <c r="C46" s="17" t="s">
        <v>167</v>
      </c>
      <c r="D46" s="18">
        <v>17</v>
      </c>
      <c r="E46" s="22" t="s">
        <v>165</v>
      </c>
      <c r="F46" s="43">
        <f>IF(Table2[[#This Row],[M5B]]="",Table2[[#This Row],[M5B_h]],SUM(Table2[[#This Row],[M5B_h]],Table2[[#This Row],[M5B]]))</f>
        <v>17</v>
      </c>
      <c r="H46" s="12" t="str">
        <f>IF(Table2[[#This Row],[M1A]]="","",Table2[[#This Row],[M1A]]-Table2[[#This Row],[AWAL]])</f>
        <v/>
      </c>
      <c r="J46" s="12" t="str">
        <f>IF(Table2[[#This Row],[M2A]]="","",SUM(Table2[[#This Row],[M2A]]-Table2[[#This Row],[M2B_h]]))</f>
        <v/>
      </c>
      <c r="L46" s="12" t="str">
        <f>IF(Table2[[#This Row],[M3A]]="","",SUM(Table2[[#This Row],[M3A]]-Table2[[#This Row],[M3B_h]]))</f>
        <v/>
      </c>
      <c r="N46" s="12" t="str">
        <f>IF(Table2[[#This Row],[M4A]]="","",SUM(Table2[[#This Row],[M4A]]-Table2[[#This Row],[M4B_h]]))</f>
        <v/>
      </c>
      <c r="O46" s="14"/>
      <c r="P46" s="14" t="str">
        <f>IF(Table2[[#This Row],[M5A]]="","",SUM(Table2[[#This Row],[M5A]]-Table2[[#This Row],[M5B_h]]))</f>
        <v/>
      </c>
      <c r="Q46" s="14">
        <f>SUM(Table2[[#This Row],[AWAL]],Table2[[#This Row],[M1B]])</f>
        <v>17</v>
      </c>
      <c r="R46" s="14">
        <f>SUM(Table2[[#This Row],[M2B]],Table2[[#This Row],[M2B_h]])</f>
        <v>17</v>
      </c>
      <c r="S46" s="14">
        <f>SUM(Table2[[#This Row],[M3B]],Table2[[#This Row],[M3B_h]])</f>
        <v>17</v>
      </c>
      <c r="T46" s="14">
        <f>SUM(Table2[[#This Row],[M4B]],Table2[[#This Row],[M4B_h]])</f>
        <v>17</v>
      </c>
    </row>
    <row r="47" spans="1:20">
      <c r="A47" s="11">
        <f>IF(Table2[[#This Row],[TT]]=0,"",ROW())</f>
        <v>47</v>
      </c>
      <c r="B47" s="11" t="str">
        <f>LOWER(SUBSTITUTE(SUBSTITUTE(SUBSTITUTE(SUBSTITUTE(SUBSTITUTE(SUBSTITUTE(SUBSTITUTE(SUBSTITUTE(Table2[[#This Row],[NAMA BARANG]]," ",""),"""",""),"-",""),"/",""),"(",""),")",""),"&amp;",""),",",""))</f>
        <v>alphabetmagnithurufak17005</v>
      </c>
      <c r="C47" s="17" t="s">
        <v>168</v>
      </c>
      <c r="D47" s="18">
        <v>19</v>
      </c>
      <c r="E47" s="22" t="s">
        <v>165</v>
      </c>
      <c r="F47" s="43">
        <f>IF(Table2[[#This Row],[M5B]]="",Table2[[#This Row],[M5B_h]],SUM(Table2[[#This Row],[M5B_h]],Table2[[#This Row],[M5B]]))</f>
        <v>19</v>
      </c>
      <c r="H47" s="12" t="str">
        <f>IF(Table2[[#This Row],[M1A]]="","",Table2[[#This Row],[M1A]]-Table2[[#This Row],[AWAL]])</f>
        <v/>
      </c>
      <c r="J47" s="12" t="str">
        <f>IF(Table2[[#This Row],[M2A]]="","",SUM(Table2[[#This Row],[M2A]]-Table2[[#This Row],[M2B_h]]))</f>
        <v/>
      </c>
      <c r="L47" s="12" t="str">
        <f>IF(Table2[[#This Row],[M3A]]="","",SUM(Table2[[#This Row],[M3A]]-Table2[[#This Row],[M3B_h]]))</f>
        <v/>
      </c>
      <c r="N47" s="12" t="str">
        <f>IF(Table2[[#This Row],[M4A]]="","",SUM(Table2[[#This Row],[M4A]]-Table2[[#This Row],[M4B_h]]))</f>
        <v/>
      </c>
      <c r="O47" s="14"/>
      <c r="P47" s="14" t="str">
        <f>IF(Table2[[#This Row],[M5A]]="","",SUM(Table2[[#This Row],[M5A]]-Table2[[#This Row],[M5B_h]]))</f>
        <v/>
      </c>
      <c r="Q47" s="14">
        <f>SUM(Table2[[#This Row],[AWAL]],Table2[[#This Row],[M1B]])</f>
        <v>19</v>
      </c>
      <c r="R47" s="14">
        <f>SUM(Table2[[#This Row],[M2B]],Table2[[#This Row],[M2B_h]])</f>
        <v>19</v>
      </c>
      <c r="S47" s="14">
        <f>SUM(Table2[[#This Row],[M3B]],Table2[[#This Row],[M3B_h]])</f>
        <v>19</v>
      </c>
      <c r="T47" s="14">
        <f>SUM(Table2[[#This Row],[M4B]],Table2[[#This Row],[M4B_h]])</f>
        <v>19</v>
      </c>
    </row>
    <row r="48" spans="1:20">
      <c r="A48" s="11">
        <f>IF(Table2[[#This Row],[TT]]=0,"",ROW())</f>
        <v>48</v>
      </c>
      <c r="B48" s="11" t="str">
        <f>LOWER(SUBSTITUTE(SUBSTITUTE(SUBSTITUTE(SUBSTITUTE(SUBSTITUTE(SUBSTITUTE(SUBSTITUTE(SUBSTITUTE(Table2[[#This Row],[NAMA BARANG]]," ",""),"""",""),"-",""),"/",""),"(",""),")",""),"&amp;",""),",",""))</f>
        <v>amplopbe55</v>
      </c>
      <c r="C48" s="17" t="s">
        <v>169</v>
      </c>
      <c r="D48" s="18">
        <v>4</v>
      </c>
      <c r="E48" s="22" t="s">
        <v>32</v>
      </c>
      <c r="F48" s="43">
        <f>IF(Table2[[#This Row],[M5B]]="",Table2[[#This Row],[M5B_h]],SUM(Table2[[#This Row],[M5B_h]],Table2[[#This Row],[M5B]]))</f>
        <v>4</v>
      </c>
      <c r="H48" s="12" t="str">
        <f>IF(Table2[[#This Row],[M1A]]="","",Table2[[#This Row],[M1A]]-Table2[[#This Row],[AWAL]])</f>
        <v/>
      </c>
      <c r="J48" s="12" t="str">
        <f>IF(Table2[[#This Row],[M2A]]="","",SUM(Table2[[#This Row],[M2A]]-Table2[[#This Row],[M2B_h]]))</f>
        <v/>
      </c>
      <c r="L48" s="12" t="str">
        <f>IF(Table2[[#This Row],[M3A]]="","",SUM(Table2[[#This Row],[M3A]]-Table2[[#This Row],[M3B_h]]))</f>
        <v/>
      </c>
      <c r="N48" s="12" t="str">
        <f>IF(Table2[[#This Row],[M4A]]="","",SUM(Table2[[#This Row],[M4A]]-Table2[[#This Row],[M4B_h]]))</f>
        <v/>
      </c>
      <c r="O48" s="14"/>
      <c r="P48" s="14" t="str">
        <f>IF(Table2[[#This Row],[M5A]]="","",SUM(Table2[[#This Row],[M5A]]-Table2[[#This Row],[M5B_h]]))</f>
        <v/>
      </c>
      <c r="Q48" s="14">
        <f>SUM(Table2[[#This Row],[AWAL]],Table2[[#This Row],[M1B]])</f>
        <v>4</v>
      </c>
      <c r="R48" s="14">
        <f>SUM(Table2[[#This Row],[M2B]],Table2[[#This Row],[M2B_h]])</f>
        <v>4</v>
      </c>
      <c r="S48" s="14">
        <f>SUM(Table2[[#This Row],[M3B]],Table2[[#This Row],[M3B_h]])</f>
        <v>4</v>
      </c>
      <c r="T48" s="14">
        <f>SUM(Table2[[#This Row],[M4B]],Table2[[#This Row],[M4B_h]])</f>
        <v>4</v>
      </c>
    </row>
    <row r="49" spans="1:20">
      <c r="A49" s="11">
        <f>IF(Table2[[#This Row],[TT]]=0,"",ROW())</f>
        <v>49</v>
      </c>
      <c r="B49" s="11" t="str">
        <f>LOWER(SUBSTITUTE(SUBSTITUTE(SUBSTITUTE(SUBSTITUTE(SUBSTITUTE(SUBSTITUTE(SUBSTITUTE(SUBSTITUTE(Table2[[#This Row],[NAMA BARANG]]," ",""),"""",""),"-",""),"/",""),"(",""),")",""),"&amp;",""),",",""))</f>
        <v>amplopdatabt53</v>
      </c>
      <c r="C49" s="17" t="s">
        <v>170</v>
      </c>
      <c r="D49" s="18">
        <v>3</v>
      </c>
      <c r="E49" s="22" t="s">
        <v>131</v>
      </c>
      <c r="F49" s="43">
        <f>IF(Table2[[#This Row],[M5B]]="",Table2[[#This Row],[M5B_h]],SUM(Table2[[#This Row],[M5B_h]],Table2[[#This Row],[M5B]]))</f>
        <v>3</v>
      </c>
      <c r="H49" s="12" t="str">
        <f>IF(Table2[[#This Row],[M1A]]="","",Table2[[#This Row],[M1A]]-Table2[[#This Row],[AWAL]])</f>
        <v/>
      </c>
      <c r="J49" s="12" t="str">
        <f>IF(Table2[[#This Row],[M2A]]="","",SUM(Table2[[#This Row],[M2A]]-Table2[[#This Row],[M2B_h]]))</f>
        <v/>
      </c>
      <c r="L49" s="12" t="str">
        <f>IF(Table2[[#This Row],[M3A]]="","",SUM(Table2[[#This Row],[M3A]]-Table2[[#This Row],[M3B_h]]))</f>
        <v/>
      </c>
      <c r="N49" s="12" t="str">
        <f>IF(Table2[[#This Row],[M4A]]="","",SUM(Table2[[#This Row],[M4A]]-Table2[[#This Row],[M4B_h]]))</f>
        <v/>
      </c>
      <c r="O49" s="14"/>
      <c r="P49" s="14" t="str">
        <f>IF(Table2[[#This Row],[M5A]]="","",SUM(Table2[[#This Row],[M5A]]-Table2[[#This Row],[M5B_h]]))</f>
        <v/>
      </c>
      <c r="Q49" s="14">
        <f>SUM(Table2[[#This Row],[AWAL]],Table2[[#This Row],[M1B]])</f>
        <v>3</v>
      </c>
      <c r="R49" s="14">
        <f>SUM(Table2[[#This Row],[M2B]],Table2[[#This Row],[M2B_h]])</f>
        <v>3</v>
      </c>
      <c r="S49" s="14">
        <f>SUM(Table2[[#This Row],[M3B]],Table2[[#This Row],[M3B_h]])</f>
        <v>3</v>
      </c>
      <c r="T49" s="14">
        <f>SUM(Table2[[#This Row],[M4B]],Table2[[#This Row],[M4B_h]])</f>
        <v>3</v>
      </c>
    </row>
    <row r="50" spans="1:20">
      <c r="A50" s="11">
        <f>IF(Table2[[#This Row],[TT]]=0,"",ROW())</f>
        <v>50</v>
      </c>
      <c r="B50" s="11" t="str">
        <f>LOWER(SUBSTITUTE(SUBSTITUTE(SUBSTITUTE(SUBSTITUTE(SUBSTITUTE(SUBSTITUTE(SUBSTITUTE(SUBSTITUTE(Table2[[#This Row],[NAMA BARANG]]," ",""),"""",""),"-",""),"/",""),"(",""),")",""),"&amp;",""),",",""))</f>
        <v>amplopdatagastagd57</v>
      </c>
      <c r="C50" s="17" t="s">
        <v>171</v>
      </c>
      <c r="D50" s="18">
        <v>2</v>
      </c>
      <c r="E50" s="22">
        <v>240</v>
      </c>
      <c r="F50" s="43">
        <f>IF(Table2[[#This Row],[M5B]]="",Table2[[#This Row],[M5B_h]],SUM(Table2[[#This Row],[M5B_h]],Table2[[#This Row],[M5B]]))</f>
        <v>2</v>
      </c>
      <c r="H50" s="12" t="str">
        <f>IF(Table2[[#This Row],[M1A]]="","",Table2[[#This Row],[M1A]]-Table2[[#This Row],[AWAL]])</f>
        <v/>
      </c>
      <c r="J50" s="12" t="str">
        <f>IF(Table2[[#This Row],[M2A]]="","",SUM(Table2[[#This Row],[M2A]]-Table2[[#This Row],[M2B_h]]))</f>
        <v/>
      </c>
      <c r="L50" s="12" t="str">
        <f>IF(Table2[[#This Row],[M3A]]="","",SUM(Table2[[#This Row],[M3A]]-Table2[[#This Row],[M3B_h]]))</f>
        <v/>
      </c>
      <c r="N50" s="12" t="str">
        <f>IF(Table2[[#This Row],[M4A]]="","",SUM(Table2[[#This Row],[M4A]]-Table2[[#This Row],[M4B_h]]))</f>
        <v/>
      </c>
      <c r="O50" s="14"/>
      <c r="P50" s="14" t="str">
        <f>IF(Table2[[#This Row],[M5A]]="","",SUM(Table2[[#This Row],[M5A]]-Table2[[#This Row],[M5B_h]]))</f>
        <v/>
      </c>
      <c r="Q50" s="14">
        <f>SUM(Table2[[#This Row],[AWAL]],Table2[[#This Row],[M1B]])</f>
        <v>2</v>
      </c>
      <c r="R50" s="14">
        <f>SUM(Table2[[#This Row],[M2B]],Table2[[#This Row],[M2B_h]])</f>
        <v>2</v>
      </c>
      <c r="S50" s="14">
        <f>SUM(Table2[[#This Row],[M3B]],Table2[[#This Row],[M3B_h]])</f>
        <v>2</v>
      </c>
      <c r="T50" s="14">
        <f>SUM(Table2[[#This Row],[M4B]],Table2[[#This Row],[M4B_h]])</f>
        <v>2</v>
      </c>
    </row>
    <row r="51" spans="1:20">
      <c r="A51" s="11">
        <f>IF(Table2[[#This Row],[TT]]=0,"",ROW())</f>
        <v>51</v>
      </c>
      <c r="B51" s="11" t="str">
        <f>LOWER(SUBSTITUTE(SUBSTITUTE(SUBSTITUTE(SUBSTITUTE(SUBSTITUTE(SUBSTITUTE(SUBSTITUTE(SUBSTITUTE(Table2[[#This Row],[NAMA BARANG]]," ",""),"""",""),"-",""),"/",""),"(",""),")",""),"&amp;",""),",",""))</f>
        <v>amplopdatamicrotopcf57</v>
      </c>
      <c r="C51" s="17" t="s">
        <v>172</v>
      </c>
      <c r="D51" s="18">
        <v>4</v>
      </c>
      <c r="E51" s="22" t="s">
        <v>173</v>
      </c>
      <c r="F51" s="43">
        <f>IF(Table2[[#This Row],[M5B]]="",Table2[[#This Row],[M5B_h]],SUM(Table2[[#This Row],[M5B_h]],Table2[[#This Row],[M5B]]))</f>
        <v>4</v>
      </c>
      <c r="H51" s="12" t="str">
        <f>IF(Table2[[#This Row],[M1A]]="","",Table2[[#This Row],[M1A]]-Table2[[#This Row],[AWAL]])</f>
        <v/>
      </c>
      <c r="J51" s="12" t="str">
        <f>IF(Table2[[#This Row],[M2A]]="","",SUM(Table2[[#This Row],[M2A]]-Table2[[#This Row],[M2B_h]]))</f>
        <v/>
      </c>
      <c r="L51" s="12" t="str">
        <f>IF(Table2[[#This Row],[M3A]]="","",SUM(Table2[[#This Row],[M3A]]-Table2[[#This Row],[M3B_h]]))</f>
        <v/>
      </c>
      <c r="N51" s="12" t="str">
        <f>IF(Table2[[#This Row],[M4A]]="","",SUM(Table2[[#This Row],[M4A]]-Table2[[#This Row],[M4B_h]]))</f>
        <v/>
      </c>
      <c r="O51" s="14"/>
      <c r="P51" s="14" t="str">
        <f>IF(Table2[[#This Row],[M5A]]="","",SUM(Table2[[#This Row],[M5A]]-Table2[[#This Row],[M5B_h]]))</f>
        <v/>
      </c>
      <c r="Q51" s="14">
        <f>SUM(Table2[[#This Row],[AWAL]],Table2[[#This Row],[M1B]])</f>
        <v>4</v>
      </c>
      <c r="R51" s="14">
        <f>SUM(Table2[[#This Row],[M2B]],Table2[[#This Row],[M2B_h]])</f>
        <v>4</v>
      </c>
      <c r="S51" s="14">
        <f>SUM(Table2[[#This Row],[M3B]],Table2[[#This Row],[M3B_h]])</f>
        <v>4</v>
      </c>
      <c r="T51" s="14">
        <f>SUM(Table2[[#This Row],[M4B]],Table2[[#This Row],[M4B_h]])</f>
        <v>4</v>
      </c>
    </row>
    <row r="52" spans="1:20">
      <c r="A52" s="11">
        <f>IF(Table2[[#This Row],[TT]]=0,"",ROW())</f>
        <v>52</v>
      </c>
      <c r="B52" s="11" t="str">
        <f>LOWER(SUBSTITUTE(SUBSTITUTE(SUBSTITUTE(SUBSTITUTE(SUBSTITUTE(SUBSTITUTE(SUBSTITUTE(SUBSTITUTE(Table2[[#This Row],[NAMA BARANG]]," ",""),"""",""),"-",""),"/",""),"(",""),")",""),"&amp;",""),",",""))</f>
        <v>amplopdatateslats55batik</v>
      </c>
      <c r="C52" s="17" t="s">
        <v>174</v>
      </c>
      <c r="D52" s="18">
        <v>3</v>
      </c>
      <c r="E52" s="22" t="s">
        <v>131</v>
      </c>
      <c r="F52" s="43">
        <f>IF(Table2[[#This Row],[M5B]]="",Table2[[#This Row],[M5B_h]],SUM(Table2[[#This Row],[M5B_h]],Table2[[#This Row],[M5B]]))</f>
        <v>3</v>
      </c>
      <c r="H52" s="12" t="str">
        <f>IF(Table2[[#This Row],[M1A]]="","",Table2[[#This Row],[M1A]]-Table2[[#This Row],[AWAL]])</f>
        <v/>
      </c>
      <c r="J52" s="12" t="str">
        <f>IF(Table2[[#This Row],[M2A]]="","",SUM(Table2[[#This Row],[M2A]]-Table2[[#This Row],[M2B_h]]))</f>
        <v/>
      </c>
      <c r="L52" s="12" t="str">
        <f>IF(Table2[[#This Row],[M3A]]="","",SUM(Table2[[#This Row],[M3A]]-Table2[[#This Row],[M3B_h]]))</f>
        <v/>
      </c>
      <c r="N52" s="12" t="str">
        <f>IF(Table2[[#This Row],[M4A]]="","",SUM(Table2[[#This Row],[M4A]]-Table2[[#This Row],[M4B_h]]))</f>
        <v/>
      </c>
      <c r="O52" s="14"/>
      <c r="P52" s="14" t="str">
        <f>IF(Table2[[#This Row],[M5A]]="","",SUM(Table2[[#This Row],[M5A]]-Table2[[#This Row],[M5B_h]]))</f>
        <v/>
      </c>
      <c r="Q52" s="14">
        <f>SUM(Table2[[#This Row],[AWAL]],Table2[[#This Row],[M1B]])</f>
        <v>3</v>
      </c>
      <c r="R52" s="14">
        <f>SUM(Table2[[#This Row],[M2B]],Table2[[#This Row],[M2B_h]])</f>
        <v>3</v>
      </c>
      <c r="S52" s="14">
        <f>SUM(Table2[[#This Row],[M3B]],Table2[[#This Row],[M3B_h]])</f>
        <v>3</v>
      </c>
      <c r="T52" s="14">
        <f>SUM(Table2[[#This Row],[M4B]],Table2[[#This Row],[M4B_h]])</f>
        <v>3</v>
      </c>
    </row>
    <row r="53" spans="1:20">
      <c r="A53" s="11">
        <f>IF(Table2[[#This Row],[TT]]=0,"",ROW())</f>
        <v>53</v>
      </c>
      <c r="B53" s="11" t="str">
        <f>LOWER(SUBSTITUTE(SUBSTITUTE(SUBSTITUTE(SUBSTITUTE(SUBSTITUTE(SUBSTITUTE(SUBSTITUTE(SUBSTITUTE(Table2[[#This Row],[NAMA BARANG]]," ",""),"""",""),"-",""),"/",""),"(",""),")",""),"&amp;",""),",",""))</f>
        <v>amplopdatamapgastagf56</v>
      </c>
      <c r="C53" s="17" t="s">
        <v>175</v>
      </c>
      <c r="D53" s="18">
        <v>1</v>
      </c>
      <c r="E53" s="22" t="s">
        <v>2451</v>
      </c>
      <c r="F53" s="43">
        <f>IF(Table2[[#This Row],[M5B]]="",Table2[[#This Row],[M5B_h]],SUM(Table2[[#This Row],[M5B_h]],Table2[[#This Row],[M5B]]))</f>
        <v>1</v>
      </c>
      <c r="H53" s="12" t="str">
        <f>IF(Table2[[#This Row],[M1A]]="","",Table2[[#This Row],[M1A]]-Table2[[#This Row],[AWAL]])</f>
        <v/>
      </c>
      <c r="J53" s="12" t="str">
        <f>IF(Table2[[#This Row],[M2A]]="","",SUM(Table2[[#This Row],[M2A]]-Table2[[#This Row],[M2B_h]]))</f>
        <v/>
      </c>
      <c r="L53" s="12" t="str">
        <f>IF(Table2[[#This Row],[M3A]]="","",SUM(Table2[[#This Row],[M3A]]-Table2[[#This Row],[M3B_h]]))</f>
        <v/>
      </c>
      <c r="N53" s="12" t="str">
        <f>IF(Table2[[#This Row],[M4A]]="","",SUM(Table2[[#This Row],[M4A]]-Table2[[#This Row],[M4B_h]]))</f>
        <v/>
      </c>
      <c r="O53" s="14"/>
      <c r="P53" s="14" t="str">
        <f>IF(Table2[[#This Row],[M5A]]="","",SUM(Table2[[#This Row],[M5A]]-Table2[[#This Row],[M5B_h]]))</f>
        <v/>
      </c>
      <c r="Q53" s="14">
        <f>SUM(Table2[[#This Row],[AWAL]],Table2[[#This Row],[M1B]])</f>
        <v>1</v>
      </c>
      <c r="R53" s="14">
        <f>SUM(Table2[[#This Row],[M2B]],Table2[[#This Row],[M2B_h]])</f>
        <v>1</v>
      </c>
      <c r="S53" s="14">
        <f>SUM(Table2[[#This Row],[M3B]],Table2[[#This Row],[M3B_h]])</f>
        <v>1</v>
      </c>
      <c r="T53" s="14">
        <f>SUM(Table2[[#This Row],[M4B]],Table2[[#This Row],[M4B_h]])</f>
        <v>1</v>
      </c>
    </row>
    <row r="54" spans="1:20">
      <c r="A54" s="11">
        <f>IF(Table2[[#This Row],[TT]]=0,"",ROW())</f>
        <v>54</v>
      </c>
      <c r="B54" s="11" t="str">
        <f>LOWER(SUBSTITUTE(SUBSTITUTE(SUBSTITUTE(SUBSTITUTE(SUBSTITUTE(SUBSTITUTE(SUBSTITUTE(SUBSTITUTE(Table2[[#This Row],[NAMA BARANG]]," ",""),"""",""),"-",""),"/",""),"(",""),")",""),"&amp;",""),",",""))</f>
        <v>amplopf54</v>
      </c>
      <c r="C54" s="17" t="s">
        <v>176</v>
      </c>
      <c r="D54" s="18">
        <v>2</v>
      </c>
      <c r="E54" s="22" t="s">
        <v>177</v>
      </c>
      <c r="F54" s="43">
        <f>IF(Table2[[#This Row],[M5B]]="",Table2[[#This Row],[M5B_h]],SUM(Table2[[#This Row],[M5B_h]],Table2[[#This Row],[M5B]]))</f>
        <v>2</v>
      </c>
      <c r="H54" s="12" t="str">
        <f>IF(Table2[[#This Row],[M1A]]="","",Table2[[#This Row],[M1A]]-Table2[[#This Row],[AWAL]])</f>
        <v/>
      </c>
      <c r="J54" s="12" t="str">
        <f>IF(Table2[[#This Row],[M2A]]="","",SUM(Table2[[#This Row],[M2A]]-Table2[[#This Row],[M2B_h]]))</f>
        <v/>
      </c>
      <c r="L54" s="12" t="str">
        <f>IF(Table2[[#This Row],[M3A]]="","",SUM(Table2[[#This Row],[M3A]]-Table2[[#This Row],[M3B_h]]))</f>
        <v/>
      </c>
      <c r="N54" s="12" t="str">
        <f>IF(Table2[[#This Row],[M4A]]="","",SUM(Table2[[#This Row],[M4A]]-Table2[[#This Row],[M4B_h]]))</f>
        <v/>
      </c>
      <c r="O54" s="14"/>
      <c r="P54" s="14" t="str">
        <f>IF(Table2[[#This Row],[M5A]]="","",SUM(Table2[[#This Row],[M5A]]-Table2[[#This Row],[M5B_h]]))</f>
        <v/>
      </c>
      <c r="Q54" s="14">
        <f>SUM(Table2[[#This Row],[AWAL]],Table2[[#This Row],[M1B]])</f>
        <v>2</v>
      </c>
      <c r="R54" s="14">
        <f>SUM(Table2[[#This Row],[M2B]],Table2[[#This Row],[M2B_h]])</f>
        <v>2</v>
      </c>
      <c r="S54" s="14">
        <f>SUM(Table2[[#This Row],[M3B]],Table2[[#This Row],[M3B_h]])</f>
        <v>2</v>
      </c>
      <c r="T54" s="14">
        <f>SUM(Table2[[#This Row],[M4B]],Table2[[#This Row],[M4B_h]])</f>
        <v>2</v>
      </c>
    </row>
    <row r="55" spans="1:20">
      <c r="A55" s="11">
        <f>IF(Table2[[#This Row],[TT]]=0,"",ROW())</f>
        <v>55</v>
      </c>
      <c r="B55" s="11" t="str">
        <f>LOWER(SUBSTITUTE(SUBSTITUTE(SUBSTITUTE(SUBSTITUTE(SUBSTITUTE(SUBSTITUTE(SUBSTITUTE(SUBSTITUTE(Table2[[#This Row],[NAMA BARANG]]," ",""),"""",""),"-",""),"/",""),"(",""),")",""),"&amp;",""),",",""))</f>
        <v>amplopgastace56</v>
      </c>
      <c r="C55" s="17" t="s">
        <v>178</v>
      </c>
      <c r="D55" s="18">
        <v>1</v>
      </c>
      <c r="E55" s="22" t="s">
        <v>179</v>
      </c>
      <c r="F55" s="43">
        <f>IF(Table2[[#This Row],[M5B]]="",Table2[[#This Row],[M5B_h]],SUM(Table2[[#This Row],[M5B_h]],Table2[[#This Row],[M5B]]))</f>
        <v>1</v>
      </c>
      <c r="H55" s="12" t="str">
        <f>IF(Table2[[#This Row],[M1A]]="","",Table2[[#This Row],[M1A]]-Table2[[#This Row],[AWAL]])</f>
        <v/>
      </c>
      <c r="J55" s="12" t="str">
        <f>IF(Table2[[#This Row],[M2A]]="","",SUM(Table2[[#This Row],[M2A]]-Table2[[#This Row],[M2B_h]]))</f>
        <v/>
      </c>
      <c r="L55" s="12" t="str">
        <f>IF(Table2[[#This Row],[M3A]]="","",SUM(Table2[[#This Row],[M3A]]-Table2[[#This Row],[M3B_h]]))</f>
        <v/>
      </c>
      <c r="N55" s="12" t="str">
        <f>IF(Table2[[#This Row],[M4A]]="","",SUM(Table2[[#This Row],[M4A]]-Table2[[#This Row],[M4B_h]]))</f>
        <v/>
      </c>
      <c r="O55" s="14"/>
      <c r="P55" s="14" t="str">
        <f>IF(Table2[[#This Row],[M5A]]="","",SUM(Table2[[#This Row],[M5A]]-Table2[[#This Row],[M5B_h]]))</f>
        <v/>
      </c>
      <c r="Q55" s="14">
        <f>SUM(Table2[[#This Row],[AWAL]],Table2[[#This Row],[M1B]])</f>
        <v>1</v>
      </c>
      <c r="R55" s="14">
        <f>SUM(Table2[[#This Row],[M2B]],Table2[[#This Row],[M2B_h]])</f>
        <v>1</v>
      </c>
      <c r="S55" s="14">
        <f>SUM(Table2[[#This Row],[M3B]],Table2[[#This Row],[M3B_h]])</f>
        <v>1</v>
      </c>
      <c r="T55" s="14">
        <f>SUM(Table2[[#This Row],[M4B]],Table2[[#This Row],[M4B_h]])</f>
        <v>1</v>
      </c>
    </row>
    <row r="56" spans="1:20">
      <c r="A56" s="11">
        <f>IF(Table2[[#This Row],[TT]]=0,"",ROW())</f>
        <v>56</v>
      </c>
      <c r="B56" s="11" t="str">
        <f>LOWER(SUBSTITUTE(SUBSTITUTE(SUBSTITUTE(SUBSTITUTE(SUBSTITUTE(SUBSTITUTE(SUBSTITUTE(SUBSTITUTE(Table2[[#This Row],[NAMA BARANG]]," ",""),"""",""),"-",""),"/",""),"(",""),")",""),"&amp;",""),",",""))</f>
        <v>amplopgastafc56</v>
      </c>
      <c r="C56" s="17" t="s">
        <v>180</v>
      </c>
      <c r="D56" s="18">
        <v>3</v>
      </c>
      <c r="E56" s="22" t="s">
        <v>181</v>
      </c>
      <c r="F56" s="43">
        <f>IF(Table2[[#This Row],[M5B]]="",Table2[[#This Row],[M5B_h]],SUM(Table2[[#This Row],[M5B_h]],Table2[[#This Row],[M5B]]))</f>
        <v>3</v>
      </c>
      <c r="H56" s="12" t="str">
        <f>IF(Table2[[#This Row],[M1A]]="","",Table2[[#This Row],[M1A]]-Table2[[#This Row],[AWAL]])</f>
        <v/>
      </c>
      <c r="J56" s="12" t="str">
        <f>IF(Table2[[#This Row],[M2A]]="","",SUM(Table2[[#This Row],[M2A]]-Table2[[#This Row],[M2B_h]]))</f>
        <v/>
      </c>
      <c r="L56" s="12" t="str">
        <f>IF(Table2[[#This Row],[M3A]]="","",SUM(Table2[[#This Row],[M3A]]-Table2[[#This Row],[M3B_h]]))</f>
        <v/>
      </c>
      <c r="N56" s="12" t="str">
        <f>IF(Table2[[#This Row],[M4A]]="","",SUM(Table2[[#This Row],[M4A]]-Table2[[#This Row],[M4B_h]]))</f>
        <v/>
      </c>
      <c r="O56" s="14"/>
      <c r="P56" s="14" t="str">
        <f>IF(Table2[[#This Row],[M5A]]="","",SUM(Table2[[#This Row],[M5A]]-Table2[[#This Row],[M5B_h]]))</f>
        <v/>
      </c>
      <c r="Q56" s="14">
        <f>SUM(Table2[[#This Row],[AWAL]],Table2[[#This Row],[M1B]])</f>
        <v>3</v>
      </c>
      <c r="R56" s="14">
        <f>SUM(Table2[[#This Row],[M2B]],Table2[[#This Row],[M2B_h]])</f>
        <v>3</v>
      </c>
      <c r="S56" s="14">
        <f>SUM(Table2[[#This Row],[M3B]],Table2[[#This Row],[M3B_h]])</f>
        <v>3</v>
      </c>
      <c r="T56" s="14">
        <f>SUM(Table2[[#This Row],[M4B]],Table2[[#This Row],[M4B_h]])</f>
        <v>3</v>
      </c>
    </row>
    <row r="57" spans="1:20">
      <c r="A57" s="11">
        <f>IF(Table2[[#This Row],[TT]]=0,"",ROW())</f>
        <v>57</v>
      </c>
      <c r="B57" s="11" t="str">
        <f>LOWER(SUBSTITUTE(SUBSTITUTE(SUBSTITUTE(SUBSTITUTE(SUBSTITUTE(SUBSTITUTE(SUBSTITUTE(SUBSTITUTE(Table2[[#This Row],[NAMA BARANG]]," ",""),"""",""),"-",""),"/",""),"(",""),")",""),"&amp;",""),",",""))</f>
        <v>amplopgastagd56</v>
      </c>
      <c r="C57" s="17" t="s">
        <v>182</v>
      </c>
      <c r="D57" s="18">
        <v>1</v>
      </c>
      <c r="E57" s="22">
        <v>360</v>
      </c>
      <c r="F57" s="43">
        <f>IF(Table2[[#This Row],[M5B]]="",Table2[[#This Row],[M5B_h]],SUM(Table2[[#This Row],[M5B_h]],Table2[[#This Row],[M5B]]))</f>
        <v>1</v>
      </c>
      <c r="H57" s="12" t="str">
        <f>IF(Table2[[#This Row],[M1A]]="","",Table2[[#This Row],[M1A]]-Table2[[#This Row],[AWAL]])</f>
        <v/>
      </c>
      <c r="J57" s="12" t="str">
        <f>IF(Table2[[#This Row],[M2A]]="","",SUM(Table2[[#This Row],[M2A]]-Table2[[#This Row],[M2B_h]]))</f>
        <v/>
      </c>
      <c r="L57" s="12" t="str">
        <f>IF(Table2[[#This Row],[M3A]]="","",SUM(Table2[[#This Row],[M3A]]-Table2[[#This Row],[M3B_h]]))</f>
        <v/>
      </c>
      <c r="N57" s="12" t="str">
        <f>IF(Table2[[#This Row],[M4A]]="","",SUM(Table2[[#This Row],[M4A]]-Table2[[#This Row],[M4B_h]]))</f>
        <v/>
      </c>
      <c r="O57" s="14"/>
      <c r="P57" s="14" t="str">
        <f>IF(Table2[[#This Row],[M5A]]="","",SUM(Table2[[#This Row],[M5A]]-Table2[[#This Row],[M5B_h]]))</f>
        <v/>
      </c>
      <c r="Q57" s="14">
        <f>SUM(Table2[[#This Row],[AWAL]],Table2[[#This Row],[M1B]])</f>
        <v>1</v>
      </c>
      <c r="R57" s="14">
        <f>SUM(Table2[[#This Row],[M2B]],Table2[[#This Row],[M2B_h]])</f>
        <v>1</v>
      </c>
      <c r="S57" s="14">
        <f>SUM(Table2[[#This Row],[M3B]],Table2[[#This Row],[M3B_h]])</f>
        <v>1</v>
      </c>
      <c r="T57" s="14">
        <f>SUM(Table2[[#This Row],[M4B]],Table2[[#This Row],[M4B_h]])</f>
        <v>1</v>
      </c>
    </row>
    <row r="58" spans="1:20">
      <c r="A58" s="11">
        <f>IF(Table2[[#This Row],[TT]]=0,"",ROW())</f>
        <v>58</v>
      </c>
      <c r="B58" s="11" t="str">
        <f>LOWER(SUBSTITUTE(SUBSTITUTE(SUBSTITUTE(SUBSTITUTE(SUBSTITUTE(SUBSTITUTE(SUBSTITUTE(SUBSTITUTE(Table2[[#This Row],[NAMA BARANG]]," ",""),"""",""),"-",""),"/",""),"(",""),")",""),"&amp;",""),",",""))</f>
        <v>amplophutangpiutang</v>
      </c>
      <c r="C58" s="17" t="s">
        <v>183</v>
      </c>
      <c r="D58" s="18">
        <v>5</v>
      </c>
      <c r="E58" s="22">
        <v>500</v>
      </c>
      <c r="F58" s="43">
        <f>IF(Table2[[#This Row],[M5B]]="",Table2[[#This Row],[M5B_h]],SUM(Table2[[#This Row],[M5B_h]],Table2[[#This Row],[M5B]]))</f>
        <v>5</v>
      </c>
      <c r="H58" s="12" t="str">
        <f>IF(Table2[[#This Row],[M1A]]="","",Table2[[#This Row],[M1A]]-Table2[[#This Row],[AWAL]])</f>
        <v/>
      </c>
      <c r="J58" s="12" t="str">
        <f>IF(Table2[[#This Row],[M2A]]="","",SUM(Table2[[#This Row],[M2A]]-Table2[[#This Row],[M2B_h]]))</f>
        <v/>
      </c>
      <c r="L58" s="12" t="str">
        <f>IF(Table2[[#This Row],[M3A]]="","",SUM(Table2[[#This Row],[M3A]]-Table2[[#This Row],[M3B_h]]))</f>
        <v/>
      </c>
      <c r="N58" s="12" t="str">
        <f>IF(Table2[[#This Row],[M4A]]="","",SUM(Table2[[#This Row],[M4A]]-Table2[[#This Row],[M4B_h]]))</f>
        <v/>
      </c>
      <c r="O58" s="14"/>
      <c r="P58" s="14" t="str">
        <f>IF(Table2[[#This Row],[M5A]]="","",SUM(Table2[[#This Row],[M5A]]-Table2[[#This Row],[M5B_h]]))</f>
        <v/>
      </c>
      <c r="Q58" s="14">
        <f>SUM(Table2[[#This Row],[AWAL]],Table2[[#This Row],[M1B]])</f>
        <v>5</v>
      </c>
      <c r="R58" s="14">
        <f>SUM(Table2[[#This Row],[M2B]],Table2[[#This Row],[M2B_h]])</f>
        <v>5</v>
      </c>
      <c r="S58" s="14">
        <f>SUM(Table2[[#This Row],[M3B]],Table2[[#This Row],[M3B_h]])</f>
        <v>5</v>
      </c>
      <c r="T58" s="14">
        <f>SUM(Table2[[#This Row],[M4B]],Table2[[#This Row],[M4B_h]])</f>
        <v>5</v>
      </c>
    </row>
    <row r="59" spans="1:20">
      <c r="A59" s="11">
        <f>IF(Table2[[#This Row],[TT]]=0,"",ROW())</f>
        <v>59</v>
      </c>
      <c r="B59" s="11" t="str">
        <f>LOWER(SUBSTITUTE(SUBSTITUTE(SUBSTITUTE(SUBSTITUTE(SUBSTITUTE(SUBSTITUTE(SUBSTITUTE(SUBSTITUTE(Table2[[#This Row],[NAMA BARANG]]," ",""),"""",""),"-",""),"/",""),"(",""),")",""),"&amp;",""),",",""))</f>
        <v>amplopkd865b5</v>
      </c>
      <c r="C59" s="17" t="s">
        <v>184</v>
      </c>
      <c r="D59" s="18">
        <v>4</v>
      </c>
      <c r="E59" s="22" t="s">
        <v>32</v>
      </c>
      <c r="F59" s="43">
        <f>IF(Table2[[#This Row],[M5B]]="",Table2[[#This Row],[M5B_h]],SUM(Table2[[#This Row],[M5B_h]],Table2[[#This Row],[M5B]]))</f>
        <v>4</v>
      </c>
      <c r="H59" s="12" t="str">
        <f>IF(Table2[[#This Row],[M1A]]="","",Table2[[#This Row],[M1A]]-Table2[[#This Row],[AWAL]])</f>
        <v/>
      </c>
      <c r="J59" s="12" t="str">
        <f>IF(Table2[[#This Row],[M2A]]="","",SUM(Table2[[#This Row],[M2A]]-Table2[[#This Row],[M2B_h]]))</f>
        <v/>
      </c>
      <c r="L59" s="12" t="str">
        <f>IF(Table2[[#This Row],[M3A]]="","",SUM(Table2[[#This Row],[M3A]]-Table2[[#This Row],[M3B_h]]))</f>
        <v/>
      </c>
      <c r="N59" s="12" t="str">
        <f>IF(Table2[[#This Row],[M4A]]="","",SUM(Table2[[#This Row],[M4A]]-Table2[[#This Row],[M4B_h]]))</f>
        <v/>
      </c>
      <c r="O59" s="14"/>
      <c r="P59" s="14" t="str">
        <f>IF(Table2[[#This Row],[M5A]]="","",SUM(Table2[[#This Row],[M5A]]-Table2[[#This Row],[M5B_h]]))</f>
        <v/>
      </c>
      <c r="Q59" s="14">
        <f>SUM(Table2[[#This Row],[AWAL]],Table2[[#This Row],[M1B]])</f>
        <v>4</v>
      </c>
      <c r="R59" s="14">
        <f>SUM(Table2[[#This Row],[M2B]],Table2[[#This Row],[M2B_h]])</f>
        <v>4</v>
      </c>
      <c r="S59" s="14">
        <f>SUM(Table2[[#This Row],[M3B]],Table2[[#This Row],[M3B_h]])</f>
        <v>4</v>
      </c>
      <c r="T59" s="14">
        <f>SUM(Table2[[#This Row],[M4B]],Table2[[#This Row],[M4B_h]])</f>
        <v>4</v>
      </c>
    </row>
    <row r="60" spans="1:20">
      <c r="A60" s="11">
        <f>IF(Table2[[#This Row],[TT]]=0,"",ROW())</f>
        <v>60</v>
      </c>
      <c r="B60" s="11" t="str">
        <f>LOWER(SUBSTITUTE(SUBSTITUTE(SUBSTITUTE(SUBSTITUTE(SUBSTITUTE(SUBSTITUTE(SUBSTITUTE(SUBSTITUTE(Table2[[#This Row],[NAMA BARANG]]," ",""),"""",""),"-",""),"/",""),"(",""),")",""),"&amp;",""),",",""))</f>
        <v>amplopmicrotopdataf53b5</v>
      </c>
      <c r="C60" s="17" t="s">
        <v>4407</v>
      </c>
      <c r="D60" s="18">
        <v>1</v>
      </c>
      <c r="E60" s="22" t="s">
        <v>2723</v>
      </c>
      <c r="F60" s="43">
        <f>IF(Table2[[#This Row],[M5B]]="",Table2[[#This Row],[M5B_h]],SUM(Table2[[#This Row],[M5B_h]],Table2[[#This Row],[M5B]]))</f>
        <v>1</v>
      </c>
      <c r="H60" s="12" t="str">
        <f>IF(Table2[[#This Row],[M1A]]="","",Table2[[#This Row],[M1A]]-Table2[[#This Row],[AWAL]])</f>
        <v/>
      </c>
      <c r="J60" s="12" t="str">
        <f>IF(Table2[[#This Row],[M2A]]="","",SUM(Table2[[#This Row],[M2A]]-Table2[[#This Row],[M2B_h]]))</f>
        <v/>
      </c>
      <c r="L60" s="12" t="str">
        <f>IF(Table2[[#This Row],[M3A]]="","",SUM(Table2[[#This Row],[M3A]]-Table2[[#This Row],[M3B_h]]))</f>
        <v/>
      </c>
      <c r="N60" s="12" t="str">
        <f>IF(Table2[[#This Row],[M4A]]="","",SUM(Table2[[#This Row],[M4A]]-Table2[[#This Row],[M4B_h]]))</f>
        <v/>
      </c>
      <c r="O60" s="14"/>
      <c r="P60" s="14" t="str">
        <f>IF(Table2[[#This Row],[M5A]]="","",SUM(Table2[[#This Row],[M5A]]-Table2[[#This Row],[M5B_h]]))</f>
        <v/>
      </c>
      <c r="Q60" s="14">
        <f>SUM(Table2[[#This Row],[AWAL]],Table2[[#This Row],[M1B]])</f>
        <v>1</v>
      </c>
      <c r="R60" s="14">
        <f>SUM(Table2[[#This Row],[M2B]],Table2[[#This Row],[M2B_h]])</f>
        <v>1</v>
      </c>
      <c r="S60" s="14">
        <f>SUM(Table2[[#This Row],[M3B]],Table2[[#This Row],[M3B_h]])</f>
        <v>1</v>
      </c>
      <c r="T60" s="14">
        <f>SUM(Table2[[#This Row],[M4B]],Table2[[#This Row],[M4B_h]])</f>
        <v>1</v>
      </c>
    </row>
    <row r="61" spans="1:20">
      <c r="A61" s="11">
        <f>IF(Table2[[#This Row],[TT]]=0,"",ROW())</f>
        <v>61</v>
      </c>
      <c r="B61" s="11" t="str">
        <f>LOWER(SUBSTITUTE(SUBSTITUTE(SUBSTITUTE(SUBSTITUTE(SUBSTITUTE(SUBSTITUTE(SUBSTITUTE(SUBSTITUTE(Table2[[#This Row],[NAMA BARANG]]," ",""),"""",""),"-",""),"/",""),"(",""),")",""),"&amp;",""),",",""))</f>
        <v>amplopdataenvelopedea4</v>
      </c>
      <c r="C61" s="21" t="s">
        <v>187</v>
      </c>
      <c r="D61" s="22">
        <v>4</v>
      </c>
      <c r="E61" s="22" t="s">
        <v>188</v>
      </c>
      <c r="F61" s="43">
        <f>IF(Table2[[#This Row],[M5B]]="",Table2[[#This Row],[M5B_h]],SUM(Table2[[#This Row],[M5B_h]],Table2[[#This Row],[M5B]]))</f>
        <v>4</v>
      </c>
      <c r="H61" s="12" t="str">
        <f>IF(Table2[[#This Row],[M1A]]="","",Table2[[#This Row],[M1A]]-Table2[[#This Row],[AWAL]])</f>
        <v/>
      </c>
      <c r="J61" s="12" t="str">
        <f>IF(Table2[[#This Row],[M2A]]="","",SUM(Table2[[#This Row],[M2A]]-Table2[[#This Row],[M2B_h]]))</f>
        <v/>
      </c>
      <c r="L61" s="12" t="str">
        <f>IF(Table2[[#This Row],[M3A]]="","",SUM(Table2[[#This Row],[M3A]]-Table2[[#This Row],[M3B_h]]))</f>
        <v/>
      </c>
      <c r="N61" s="12" t="str">
        <f>IF(Table2[[#This Row],[M4A]]="","",SUM(Table2[[#This Row],[M4A]]-Table2[[#This Row],[M4B_h]]))</f>
        <v/>
      </c>
      <c r="O61" s="14"/>
      <c r="P61" s="14" t="str">
        <f>IF(Table2[[#This Row],[M5A]]="","",SUM(Table2[[#This Row],[M5A]]-Table2[[#This Row],[M5B_h]]))</f>
        <v/>
      </c>
      <c r="Q61" s="14">
        <f>SUM(Table2[[#This Row],[AWAL]],Table2[[#This Row],[M1B]])</f>
        <v>4</v>
      </c>
      <c r="R61" s="14">
        <f>SUM(Table2[[#This Row],[M2B]],Table2[[#This Row],[M2B_h]])</f>
        <v>4</v>
      </c>
      <c r="S61" s="14">
        <f>SUM(Table2[[#This Row],[M3B]],Table2[[#This Row],[M3B_h]])</f>
        <v>4</v>
      </c>
      <c r="T61" s="14">
        <f>SUM(Table2[[#This Row],[M4B]],Table2[[#This Row],[M4B_h]])</f>
        <v>4</v>
      </c>
    </row>
    <row r="62" spans="1:20">
      <c r="A62" s="11">
        <f>IF(Table2[[#This Row],[TT]]=0,"",ROW())</f>
        <v>62</v>
      </c>
      <c r="B62" s="11" t="str">
        <f>LOWER(SUBSTITUTE(SUBSTITUTE(SUBSTITUTE(SUBSTITUTE(SUBSTITUTE(SUBSTITUTE(SUBSTITUTE(SUBSTITUTE(Table2[[#This Row],[NAMA BARANG]]," ",""),"""",""),"-",""),"/",""),"(",""),")",""),"&amp;",""),",",""))</f>
        <v>amplopmapdatafc53</v>
      </c>
      <c r="C62" s="17" t="s">
        <v>189</v>
      </c>
      <c r="D62" s="18">
        <v>3</v>
      </c>
      <c r="E62" s="22" t="s">
        <v>190</v>
      </c>
      <c r="F62" s="43">
        <f>IF(Table2[[#This Row],[M5B]]="",Table2[[#This Row],[M5B_h]],SUM(Table2[[#This Row],[M5B_h]],Table2[[#This Row],[M5B]]))</f>
        <v>3</v>
      </c>
      <c r="H62" s="12" t="str">
        <f>IF(Table2[[#This Row],[M1A]]="","",Table2[[#This Row],[M1A]]-Table2[[#This Row],[AWAL]])</f>
        <v/>
      </c>
      <c r="J62" s="12" t="str">
        <f>IF(Table2[[#This Row],[M2A]]="","",SUM(Table2[[#This Row],[M2A]]-Table2[[#This Row],[M2B_h]]))</f>
        <v/>
      </c>
      <c r="L62" s="12" t="str">
        <f>IF(Table2[[#This Row],[M3A]]="","",SUM(Table2[[#This Row],[M3A]]-Table2[[#This Row],[M3B_h]]))</f>
        <v/>
      </c>
      <c r="N62" s="12" t="str">
        <f>IF(Table2[[#This Row],[M4A]]="","",SUM(Table2[[#This Row],[M4A]]-Table2[[#This Row],[M4B_h]]))</f>
        <v/>
      </c>
      <c r="O62" s="14"/>
      <c r="P62" s="14" t="str">
        <f>IF(Table2[[#This Row],[M5A]]="","",SUM(Table2[[#This Row],[M5A]]-Table2[[#This Row],[M5B_h]]))</f>
        <v/>
      </c>
      <c r="Q62" s="14">
        <f>SUM(Table2[[#This Row],[AWAL]],Table2[[#This Row],[M1B]])</f>
        <v>3</v>
      </c>
      <c r="R62" s="14">
        <f>SUM(Table2[[#This Row],[M2B]],Table2[[#This Row],[M2B_h]])</f>
        <v>3</v>
      </c>
      <c r="S62" s="14">
        <f>SUM(Table2[[#This Row],[M3B]],Table2[[#This Row],[M3B_h]])</f>
        <v>3</v>
      </c>
      <c r="T62" s="14">
        <f>SUM(Table2[[#This Row],[M4B]],Table2[[#This Row],[M4B_h]])</f>
        <v>3</v>
      </c>
    </row>
    <row r="63" spans="1:20">
      <c r="A63" s="11">
        <f>IF(Table2[[#This Row],[TT]]=0,"",ROW())</f>
        <v>63</v>
      </c>
      <c r="B63" s="11" t="str">
        <f>LOWER(SUBSTITUTE(SUBSTITUTE(SUBSTITUTE(SUBSTITUTE(SUBSTITUTE(SUBSTITUTE(SUBSTITUTE(SUBSTITUTE(Table2[[#This Row],[NAMA BARANG]]," ",""),"""",""),"-",""),"/",""),"(",""),")",""),"&amp;",""),",",""))</f>
        <v>amplopmapdatamicrotopkd861</v>
      </c>
      <c r="C63" s="17" t="s">
        <v>191</v>
      </c>
      <c r="D63" s="18">
        <v>8</v>
      </c>
      <c r="E63" s="22" t="s">
        <v>131</v>
      </c>
      <c r="F63" s="43">
        <f>IF(Table2[[#This Row],[M5B]]="",Table2[[#This Row],[M5B_h]],SUM(Table2[[#This Row],[M5B_h]],Table2[[#This Row],[M5B]]))</f>
        <v>8</v>
      </c>
      <c r="H63" s="12" t="str">
        <f>IF(Table2[[#This Row],[M1A]]="","",Table2[[#This Row],[M1A]]-Table2[[#This Row],[AWAL]])</f>
        <v/>
      </c>
      <c r="J63" s="12" t="str">
        <f>IF(Table2[[#This Row],[M2A]]="","",SUM(Table2[[#This Row],[M2A]]-Table2[[#This Row],[M2B_h]]))</f>
        <v/>
      </c>
      <c r="L63" s="12" t="str">
        <f>IF(Table2[[#This Row],[M3A]]="","",SUM(Table2[[#This Row],[M3A]]-Table2[[#This Row],[M3B_h]]))</f>
        <v/>
      </c>
      <c r="N63" s="12" t="str">
        <f>IF(Table2[[#This Row],[M4A]]="","",SUM(Table2[[#This Row],[M4A]]-Table2[[#This Row],[M4B_h]]))</f>
        <v/>
      </c>
      <c r="O63" s="14"/>
      <c r="P63" s="14" t="str">
        <f>IF(Table2[[#This Row],[M5A]]="","",SUM(Table2[[#This Row],[M5A]]-Table2[[#This Row],[M5B_h]]))</f>
        <v/>
      </c>
      <c r="Q63" s="14">
        <f>SUM(Table2[[#This Row],[AWAL]],Table2[[#This Row],[M1B]])</f>
        <v>8</v>
      </c>
      <c r="R63" s="14">
        <f>SUM(Table2[[#This Row],[M2B]],Table2[[#This Row],[M2B_h]])</f>
        <v>8</v>
      </c>
      <c r="S63" s="14">
        <f>SUM(Table2[[#This Row],[M3B]],Table2[[#This Row],[M3B_h]])</f>
        <v>8</v>
      </c>
      <c r="T63" s="14">
        <f>SUM(Table2[[#This Row],[M4B]],Table2[[#This Row],[M4B_h]])</f>
        <v>8</v>
      </c>
    </row>
    <row r="64" spans="1:20">
      <c r="A64" s="11">
        <f>IF(Table2[[#This Row],[TT]]=0,"",ROW())</f>
        <v>64</v>
      </c>
      <c r="B64" s="11" t="str">
        <f>LOWER(SUBSTITUTE(SUBSTITUTE(SUBSTITUTE(SUBSTITUTE(SUBSTITUTE(SUBSTITUTE(SUBSTITUTE(SUBSTITUTE(Table2[[#This Row],[NAMA BARANG]]," ",""),"""",""),"-",""),"/",""),"(",""),")",""),"&amp;",""),",",""))</f>
        <v>amplopmapgastabm53</v>
      </c>
      <c r="C64" s="17" t="s">
        <v>192</v>
      </c>
      <c r="D64" s="18">
        <v>7</v>
      </c>
      <c r="E64" s="22" t="s">
        <v>190</v>
      </c>
      <c r="F64" s="43">
        <f>IF(Table2[[#This Row],[M5B]]="",Table2[[#This Row],[M5B_h]],SUM(Table2[[#This Row],[M5B_h]],Table2[[#This Row],[M5B]]))</f>
        <v>7</v>
      </c>
      <c r="H64" s="12" t="str">
        <f>IF(Table2[[#This Row],[M1A]]="","",Table2[[#This Row],[M1A]]-Table2[[#This Row],[AWAL]])</f>
        <v/>
      </c>
      <c r="J64" s="12" t="str">
        <f>IF(Table2[[#This Row],[M2A]]="","",SUM(Table2[[#This Row],[M2A]]-Table2[[#This Row],[M2B_h]]))</f>
        <v/>
      </c>
      <c r="L64" s="12" t="str">
        <f>IF(Table2[[#This Row],[M3A]]="","",SUM(Table2[[#This Row],[M3A]]-Table2[[#This Row],[M3B_h]]))</f>
        <v/>
      </c>
      <c r="N64" s="12" t="str">
        <f>IF(Table2[[#This Row],[M4A]]="","",SUM(Table2[[#This Row],[M4A]]-Table2[[#This Row],[M4B_h]]))</f>
        <v/>
      </c>
      <c r="O64" s="14"/>
      <c r="P64" s="14" t="str">
        <f>IF(Table2[[#This Row],[M5A]]="","",SUM(Table2[[#This Row],[M5A]]-Table2[[#This Row],[M5B_h]]))</f>
        <v/>
      </c>
      <c r="Q64" s="14">
        <f>SUM(Table2[[#This Row],[AWAL]],Table2[[#This Row],[M1B]])</f>
        <v>7</v>
      </c>
      <c r="R64" s="14">
        <f>SUM(Table2[[#This Row],[M2B]],Table2[[#This Row],[M2B_h]])</f>
        <v>7</v>
      </c>
      <c r="S64" s="14">
        <f>SUM(Table2[[#This Row],[M3B]],Table2[[#This Row],[M3B_h]])</f>
        <v>7</v>
      </c>
      <c r="T64" s="14">
        <f>SUM(Table2[[#This Row],[M4B]],Table2[[#This Row],[M4B_h]])</f>
        <v>7</v>
      </c>
    </row>
    <row r="65" spans="1:20">
      <c r="A65" s="11">
        <f>IF(Table2[[#This Row],[TT]]=0,"",ROW())</f>
        <v>65</v>
      </c>
      <c r="B65" s="11" t="str">
        <f>LOWER(SUBSTITUTE(SUBSTITUTE(SUBSTITUTE(SUBSTITUTE(SUBSTITUTE(SUBSTITUTE(SUBSTITUTE(SUBSTITUTE(Table2[[#This Row],[NAMA BARANG]]," ",""),"""",""),"-",""),"/",""),"(",""),")",""),"&amp;",""),",",""))</f>
        <v>amplopmapgastabm56</v>
      </c>
      <c r="C65" s="17" t="s">
        <v>193</v>
      </c>
      <c r="D65" s="18">
        <v>3</v>
      </c>
      <c r="E65" s="22" t="s">
        <v>56</v>
      </c>
      <c r="F65" s="43">
        <f>IF(Table2[[#This Row],[M5B]]="",Table2[[#This Row],[M5B_h]],SUM(Table2[[#This Row],[M5B_h]],Table2[[#This Row],[M5B]]))</f>
        <v>3</v>
      </c>
      <c r="H65" s="12" t="str">
        <f>IF(Table2[[#This Row],[M1A]]="","",Table2[[#This Row],[M1A]]-Table2[[#This Row],[AWAL]])</f>
        <v/>
      </c>
      <c r="J65" s="12" t="str">
        <f>IF(Table2[[#This Row],[M2A]]="","",SUM(Table2[[#This Row],[M2A]]-Table2[[#This Row],[M2B_h]]))</f>
        <v/>
      </c>
      <c r="L65" s="12" t="str">
        <f>IF(Table2[[#This Row],[M3A]]="","",SUM(Table2[[#This Row],[M3A]]-Table2[[#This Row],[M3B_h]]))</f>
        <v/>
      </c>
      <c r="N65" s="12" t="str">
        <f>IF(Table2[[#This Row],[M4A]]="","",SUM(Table2[[#This Row],[M4A]]-Table2[[#This Row],[M4B_h]]))</f>
        <v/>
      </c>
      <c r="O65" s="14"/>
      <c r="P65" s="14" t="str">
        <f>IF(Table2[[#This Row],[M5A]]="","",SUM(Table2[[#This Row],[M5A]]-Table2[[#This Row],[M5B_h]]))</f>
        <v/>
      </c>
      <c r="Q65" s="14">
        <f>SUM(Table2[[#This Row],[AWAL]],Table2[[#This Row],[M1B]])</f>
        <v>3</v>
      </c>
      <c r="R65" s="14">
        <f>SUM(Table2[[#This Row],[M2B]],Table2[[#This Row],[M2B_h]])</f>
        <v>3</v>
      </c>
      <c r="S65" s="14">
        <f>SUM(Table2[[#This Row],[M3B]],Table2[[#This Row],[M3B_h]])</f>
        <v>3</v>
      </c>
      <c r="T65" s="14">
        <f>SUM(Table2[[#This Row],[M4B]],Table2[[#This Row],[M4B_h]])</f>
        <v>3</v>
      </c>
    </row>
    <row r="66" spans="1:20">
      <c r="A66" s="11">
        <f>IF(Table2[[#This Row],[TT]]=0,"",ROW())</f>
        <v>66</v>
      </c>
      <c r="B66" s="11" t="str">
        <f>LOWER(SUBSTITUTE(SUBSTITUTE(SUBSTITUTE(SUBSTITUTE(SUBSTITUTE(SUBSTITUTE(SUBSTITUTE(SUBSTITUTE(Table2[[#This Row],[NAMA BARANG]]," ",""),"""",""),"-",""),"/",""),"(",""),")",""),"&amp;",""),",",""))</f>
        <v>amplopmapgastacf56</v>
      </c>
      <c r="C66" s="17" t="s">
        <v>194</v>
      </c>
      <c r="D66" s="18">
        <v>1</v>
      </c>
      <c r="E66" s="22" t="s">
        <v>56</v>
      </c>
      <c r="F66" s="43">
        <f>IF(Table2[[#This Row],[M5B]]="",Table2[[#This Row],[M5B_h]],SUM(Table2[[#This Row],[M5B_h]],Table2[[#This Row],[M5B]]))</f>
        <v>1</v>
      </c>
      <c r="H66" s="12" t="str">
        <f>IF(Table2[[#This Row],[M1A]]="","",Table2[[#This Row],[M1A]]-Table2[[#This Row],[AWAL]])</f>
        <v/>
      </c>
      <c r="J66" s="12" t="str">
        <f>IF(Table2[[#This Row],[M2A]]="","",SUM(Table2[[#This Row],[M2A]]-Table2[[#This Row],[M2B_h]]))</f>
        <v/>
      </c>
      <c r="L66" s="12" t="str">
        <f>IF(Table2[[#This Row],[M3A]]="","",SUM(Table2[[#This Row],[M3A]]-Table2[[#This Row],[M3B_h]]))</f>
        <v/>
      </c>
      <c r="N66" s="12" t="str">
        <f>IF(Table2[[#This Row],[M4A]]="","",SUM(Table2[[#This Row],[M4A]]-Table2[[#This Row],[M4B_h]]))</f>
        <v/>
      </c>
      <c r="O66" s="14"/>
      <c r="P66" s="14" t="str">
        <f>IF(Table2[[#This Row],[M5A]]="","",SUM(Table2[[#This Row],[M5A]]-Table2[[#This Row],[M5B_h]]))</f>
        <v/>
      </c>
      <c r="Q66" s="14">
        <f>SUM(Table2[[#This Row],[AWAL]],Table2[[#This Row],[M1B]])</f>
        <v>1</v>
      </c>
      <c r="R66" s="14">
        <f>SUM(Table2[[#This Row],[M2B]],Table2[[#This Row],[M2B_h]])</f>
        <v>1</v>
      </c>
      <c r="S66" s="14">
        <f>SUM(Table2[[#This Row],[M3B]],Table2[[#This Row],[M3B_h]])</f>
        <v>1</v>
      </c>
      <c r="T66" s="14">
        <f>SUM(Table2[[#This Row],[M4B]],Table2[[#This Row],[M4B_h]])</f>
        <v>1</v>
      </c>
    </row>
    <row r="67" spans="1:20">
      <c r="A67" s="11">
        <f>IF(Table2[[#This Row],[TT]]=0,"",ROW())</f>
        <v>67</v>
      </c>
      <c r="B67" s="11" t="str">
        <f>LOWER(SUBSTITUTE(SUBSTITUTE(SUBSTITUTE(SUBSTITUTE(SUBSTITUTE(SUBSTITUTE(SUBSTITUTE(SUBSTITUTE(Table2[[#This Row],[NAMA BARANG]]," ",""),"""",""),"-",""),"/",""),"(",""),")",""),"&amp;",""),",",""))</f>
        <v>amplopmapteslabatikbt53s</v>
      </c>
      <c r="C67" s="17" t="s">
        <v>195</v>
      </c>
      <c r="D67" s="18">
        <v>2</v>
      </c>
      <c r="E67" s="22" t="s">
        <v>196</v>
      </c>
      <c r="F67" s="43">
        <f>IF(Table2[[#This Row],[M5B]]="",Table2[[#This Row],[M5B_h]],SUM(Table2[[#This Row],[M5B_h]],Table2[[#This Row],[M5B]]))</f>
        <v>2</v>
      </c>
      <c r="H67" s="12" t="str">
        <f>IF(Table2[[#This Row],[M1A]]="","",Table2[[#This Row],[M1A]]-Table2[[#This Row],[AWAL]])</f>
        <v/>
      </c>
      <c r="J67" s="12" t="str">
        <f>IF(Table2[[#This Row],[M2A]]="","",SUM(Table2[[#This Row],[M2A]]-Table2[[#This Row],[M2B_h]]))</f>
        <v/>
      </c>
      <c r="L67" s="12" t="str">
        <f>IF(Table2[[#This Row],[M3A]]="","",SUM(Table2[[#This Row],[M3A]]-Table2[[#This Row],[M3B_h]]))</f>
        <v/>
      </c>
      <c r="N67" s="12" t="str">
        <f>IF(Table2[[#This Row],[M4A]]="","",SUM(Table2[[#This Row],[M4A]]-Table2[[#This Row],[M4B_h]]))</f>
        <v/>
      </c>
      <c r="O67" s="14"/>
      <c r="P67" s="14" t="str">
        <f>IF(Table2[[#This Row],[M5A]]="","",SUM(Table2[[#This Row],[M5A]]-Table2[[#This Row],[M5B_h]]))</f>
        <v/>
      </c>
      <c r="Q67" s="14">
        <f>SUM(Table2[[#This Row],[AWAL]],Table2[[#This Row],[M1B]])</f>
        <v>2</v>
      </c>
      <c r="R67" s="14">
        <f>SUM(Table2[[#This Row],[M2B]],Table2[[#This Row],[M2B_h]])</f>
        <v>2</v>
      </c>
      <c r="S67" s="14">
        <f>SUM(Table2[[#This Row],[M3B]],Table2[[#This Row],[M3B_h]])</f>
        <v>2</v>
      </c>
      <c r="T67" s="14">
        <f>SUM(Table2[[#This Row],[M4B]],Table2[[#This Row],[M4B_h]])</f>
        <v>2</v>
      </c>
    </row>
    <row r="68" spans="1:20">
      <c r="A68" s="11">
        <f>IF(Table2[[#This Row],[TT]]=0,"",ROW())</f>
        <v>68</v>
      </c>
      <c r="B68" s="11" t="str">
        <f>LOWER(SUBSTITUTE(SUBSTITUTE(SUBSTITUTE(SUBSTITUTE(SUBSTITUTE(SUBSTITUTE(SUBSTITUTE(SUBSTITUTE(Table2[[#This Row],[NAMA BARANG]]," ",""),"""",""),"-",""),"/",""),"(",""),")",""),"&amp;",""),",",""))</f>
        <v>asahan006ikan48</v>
      </c>
      <c r="C68" s="17" t="s">
        <v>197</v>
      </c>
      <c r="D68" s="18">
        <v>2</v>
      </c>
      <c r="E68" s="22" t="s">
        <v>198</v>
      </c>
      <c r="F68" s="43">
        <f>IF(Table2[[#This Row],[M5B]]="",Table2[[#This Row],[M5B_h]],SUM(Table2[[#This Row],[M5B_h]],Table2[[#This Row],[M5B]]))</f>
        <v>2</v>
      </c>
      <c r="H68" s="12" t="str">
        <f>IF(Table2[[#This Row],[M1A]]="","",Table2[[#This Row],[M1A]]-Table2[[#This Row],[AWAL]])</f>
        <v/>
      </c>
      <c r="J68" s="12" t="str">
        <f>IF(Table2[[#This Row],[M2A]]="","",SUM(Table2[[#This Row],[M2A]]-Table2[[#This Row],[M2B_h]]))</f>
        <v/>
      </c>
      <c r="L68" s="12" t="str">
        <f>IF(Table2[[#This Row],[M3A]]="","",SUM(Table2[[#This Row],[M3A]]-Table2[[#This Row],[M3B_h]]))</f>
        <v/>
      </c>
      <c r="N68" s="12" t="str">
        <f>IF(Table2[[#This Row],[M4A]]="","",SUM(Table2[[#This Row],[M4A]]-Table2[[#This Row],[M4B_h]]))</f>
        <v/>
      </c>
      <c r="O68" s="14"/>
      <c r="P68" s="14" t="str">
        <f>IF(Table2[[#This Row],[M5A]]="","",SUM(Table2[[#This Row],[M5A]]-Table2[[#This Row],[M5B_h]]))</f>
        <v/>
      </c>
      <c r="Q68" s="14">
        <f>SUM(Table2[[#This Row],[AWAL]],Table2[[#This Row],[M1B]])</f>
        <v>2</v>
      </c>
      <c r="R68" s="14">
        <f>SUM(Table2[[#This Row],[M2B]],Table2[[#This Row],[M2B_h]])</f>
        <v>2</v>
      </c>
      <c r="S68" s="14">
        <f>SUM(Table2[[#This Row],[M3B]],Table2[[#This Row],[M3B_h]])</f>
        <v>2</v>
      </c>
      <c r="T68" s="14">
        <f>SUM(Table2[[#This Row],[M4B]],Table2[[#This Row],[M4B_h]])</f>
        <v>2</v>
      </c>
    </row>
    <row r="69" spans="1:20">
      <c r="A69" s="11">
        <f>IF(Table2[[#This Row],[TT]]=0,"",ROW())</f>
        <v>69</v>
      </c>
      <c r="B69" s="11" t="str">
        <f>LOWER(SUBSTITUTE(SUBSTITUTE(SUBSTITUTE(SUBSTITUTE(SUBSTITUTE(SUBSTITUTE(SUBSTITUTE(SUBSTITUTE(Table2[[#This Row],[NAMA BARANG]]," ",""),"""",""),"-",""),"/",""),"(",""),")",""),"&amp;",""),",",""))</f>
        <v>asahan101103ph1x24</v>
      </c>
      <c r="C69" s="17" t="s">
        <v>199</v>
      </c>
      <c r="D69" s="18">
        <v>8</v>
      </c>
      <c r="E69" s="22" t="s">
        <v>200</v>
      </c>
      <c r="F69" s="43">
        <f>IF(Table2[[#This Row],[M5B]]="",Table2[[#This Row],[M5B_h]],SUM(Table2[[#This Row],[M5B_h]],Table2[[#This Row],[M5B]]))</f>
        <v>8</v>
      </c>
      <c r="H69" s="12" t="str">
        <f>IF(Table2[[#This Row],[M1A]]="","",Table2[[#This Row],[M1A]]-Table2[[#This Row],[AWAL]])</f>
        <v/>
      </c>
      <c r="J69" s="12" t="str">
        <f>IF(Table2[[#This Row],[M2A]]="","",SUM(Table2[[#This Row],[M2A]]-Table2[[#This Row],[M2B_h]]))</f>
        <v/>
      </c>
      <c r="L69" s="12" t="str">
        <f>IF(Table2[[#This Row],[M3A]]="","",SUM(Table2[[#This Row],[M3A]]-Table2[[#This Row],[M3B_h]]))</f>
        <v/>
      </c>
      <c r="N69" s="12" t="str">
        <f>IF(Table2[[#This Row],[M4A]]="","",SUM(Table2[[#This Row],[M4A]]-Table2[[#This Row],[M4B_h]]))</f>
        <v/>
      </c>
      <c r="O69" s="14"/>
      <c r="P69" s="14" t="str">
        <f>IF(Table2[[#This Row],[M5A]]="","",SUM(Table2[[#This Row],[M5A]]-Table2[[#This Row],[M5B_h]]))</f>
        <v/>
      </c>
      <c r="Q69" s="14">
        <f>SUM(Table2[[#This Row],[AWAL]],Table2[[#This Row],[M1B]])</f>
        <v>8</v>
      </c>
      <c r="R69" s="14">
        <f>SUM(Table2[[#This Row],[M2B]],Table2[[#This Row],[M2B_h]])</f>
        <v>8</v>
      </c>
      <c r="S69" s="14">
        <f>SUM(Table2[[#This Row],[M3B]],Table2[[#This Row],[M3B_h]])</f>
        <v>8</v>
      </c>
      <c r="T69" s="14">
        <f>SUM(Table2[[#This Row],[M4B]],Table2[[#This Row],[M4B_h]])</f>
        <v>8</v>
      </c>
    </row>
    <row r="70" spans="1:20">
      <c r="A70" s="11">
        <f>IF(Table2[[#This Row],[TT]]=0,"",ROW())</f>
        <v>70</v>
      </c>
      <c r="B70" s="11" t="str">
        <f>LOWER(SUBSTITUTE(SUBSTITUTE(SUBSTITUTE(SUBSTITUTE(SUBSTITUTE(SUBSTITUTE(SUBSTITUTE(SUBSTITUTE(Table2[[#This Row],[NAMA BARANG]]," ",""),"""",""),"-",""),"/",""),"(",""),")",""),"&amp;",""),",",""))</f>
        <v>asahan2016042</v>
      </c>
      <c r="C70" s="17" t="s">
        <v>202</v>
      </c>
      <c r="D70" s="18">
        <v>2</v>
      </c>
      <c r="E70" s="22" t="s">
        <v>67</v>
      </c>
      <c r="F70" s="43">
        <f>IF(Table2[[#This Row],[M5B]]="",Table2[[#This Row],[M5B_h]],SUM(Table2[[#This Row],[M5B_h]],Table2[[#This Row],[M5B]]))</f>
        <v>2</v>
      </c>
      <c r="H70" s="12" t="str">
        <f>IF(Table2[[#This Row],[M1A]]="","",Table2[[#This Row],[M1A]]-Table2[[#This Row],[AWAL]])</f>
        <v/>
      </c>
      <c r="J70" s="12" t="str">
        <f>IF(Table2[[#This Row],[M2A]]="","",SUM(Table2[[#This Row],[M2A]]-Table2[[#This Row],[M2B_h]]))</f>
        <v/>
      </c>
      <c r="L70" s="12" t="str">
        <f>IF(Table2[[#This Row],[M3A]]="","",SUM(Table2[[#This Row],[M3A]]-Table2[[#This Row],[M3B_h]]))</f>
        <v/>
      </c>
      <c r="N70" s="12" t="str">
        <f>IF(Table2[[#This Row],[M4A]]="","",SUM(Table2[[#This Row],[M4A]]-Table2[[#This Row],[M4B_h]]))</f>
        <v/>
      </c>
      <c r="O70" s="14"/>
      <c r="P70" s="14" t="str">
        <f>IF(Table2[[#This Row],[M5A]]="","",SUM(Table2[[#This Row],[M5A]]-Table2[[#This Row],[M5B_h]]))</f>
        <v/>
      </c>
      <c r="Q70" s="14">
        <f>SUM(Table2[[#This Row],[AWAL]],Table2[[#This Row],[M1B]])</f>
        <v>2</v>
      </c>
      <c r="R70" s="14">
        <f>SUM(Table2[[#This Row],[M2B]],Table2[[#This Row],[M2B_h]])</f>
        <v>2</v>
      </c>
      <c r="S70" s="14">
        <f>SUM(Table2[[#This Row],[M3B]],Table2[[#This Row],[M3B_h]])</f>
        <v>2</v>
      </c>
      <c r="T70" s="14">
        <f>SUM(Table2[[#This Row],[M4B]],Table2[[#This Row],[M4B_h]])</f>
        <v>2</v>
      </c>
    </row>
    <row r="71" spans="1:20">
      <c r="A71" s="11">
        <f>IF(Table2[[#This Row],[TT]]=0,"",ROW())</f>
        <v>71</v>
      </c>
      <c r="B71" s="11" t="str">
        <f>LOWER(SUBSTITUTE(SUBSTITUTE(SUBSTITUTE(SUBSTITUTE(SUBSTITUTE(SUBSTITUTE(SUBSTITUTE(SUBSTITUTE(Table2[[#This Row],[NAMA BARANG]]," ",""),"""",""),"-",""),"/",""),"(",""),")",""),"&amp;",""),",",""))</f>
        <v>asahan3006pesawat45</v>
      </c>
      <c r="C71" s="17" t="s">
        <v>203</v>
      </c>
      <c r="D71" s="18">
        <v>2</v>
      </c>
      <c r="E71" s="22" t="s">
        <v>204</v>
      </c>
      <c r="F71" s="43">
        <f>IF(Table2[[#This Row],[M5B]]="",Table2[[#This Row],[M5B_h]],SUM(Table2[[#This Row],[M5B_h]],Table2[[#This Row],[M5B]]))</f>
        <v>2</v>
      </c>
      <c r="H71" s="12" t="str">
        <f>IF(Table2[[#This Row],[M1A]]="","",Table2[[#This Row],[M1A]]-Table2[[#This Row],[AWAL]])</f>
        <v/>
      </c>
      <c r="J71" s="12" t="str">
        <f>IF(Table2[[#This Row],[M2A]]="","",SUM(Table2[[#This Row],[M2A]]-Table2[[#This Row],[M2B_h]]))</f>
        <v/>
      </c>
      <c r="L71" s="12" t="str">
        <f>IF(Table2[[#This Row],[M3A]]="","",SUM(Table2[[#This Row],[M3A]]-Table2[[#This Row],[M3B_h]]))</f>
        <v/>
      </c>
      <c r="N71" s="12" t="str">
        <f>IF(Table2[[#This Row],[M4A]]="","",SUM(Table2[[#This Row],[M4A]]-Table2[[#This Row],[M4B_h]]))</f>
        <v/>
      </c>
      <c r="O71" s="14"/>
      <c r="P71" s="14" t="str">
        <f>IF(Table2[[#This Row],[M5A]]="","",SUM(Table2[[#This Row],[M5A]]-Table2[[#This Row],[M5B_h]]))</f>
        <v/>
      </c>
      <c r="Q71" s="14">
        <f>SUM(Table2[[#This Row],[AWAL]],Table2[[#This Row],[M1B]])</f>
        <v>2</v>
      </c>
      <c r="R71" s="14">
        <f>SUM(Table2[[#This Row],[M2B]],Table2[[#This Row],[M2B_h]])</f>
        <v>2</v>
      </c>
      <c r="S71" s="14">
        <f>SUM(Table2[[#This Row],[M3B]],Table2[[#This Row],[M3B_h]])</f>
        <v>2</v>
      </c>
      <c r="T71" s="14">
        <f>SUM(Table2[[#This Row],[M4B]],Table2[[#This Row],[M4B_h]])</f>
        <v>2</v>
      </c>
    </row>
    <row r="72" spans="1:20">
      <c r="A72" s="11">
        <f>IF(Table2[[#This Row],[TT]]=0,"",ROW())</f>
        <v>72</v>
      </c>
      <c r="B72" s="11" t="str">
        <f>LOWER(SUBSTITUTE(SUBSTITUTE(SUBSTITUTE(SUBSTITUTE(SUBSTITUTE(SUBSTITUTE(SUBSTITUTE(SUBSTITUTE(Table2[[#This Row],[NAMA BARANG]]," ",""),"""",""),"-",""),"/",""),"(",""),")",""),"&amp;",""),",",""))</f>
        <v>asahan34648</v>
      </c>
      <c r="C72" s="17" t="s">
        <v>205</v>
      </c>
      <c r="D72" s="18">
        <v>16</v>
      </c>
      <c r="E72" s="22" t="s">
        <v>206</v>
      </c>
      <c r="F72" s="43">
        <f>IF(Table2[[#This Row],[M5B]]="",Table2[[#This Row],[M5B_h]],SUM(Table2[[#This Row],[M5B_h]],Table2[[#This Row],[M5B]]))</f>
        <v>16</v>
      </c>
      <c r="H72" s="12" t="str">
        <f>IF(Table2[[#This Row],[M1A]]="","",Table2[[#This Row],[M1A]]-Table2[[#This Row],[AWAL]])</f>
        <v/>
      </c>
      <c r="J72" s="12" t="str">
        <f>IF(Table2[[#This Row],[M2A]]="","",SUM(Table2[[#This Row],[M2A]]-Table2[[#This Row],[M2B_h]]))</f>
        <v/>
      </c>
      <c r="L72" s="12" t="str">
        <f>IF(Table2[[#This Row],[M3A]]="","",SUM(Table2[[#This Row],[M3A]]-Table2[[#This Row],[M3B_h]]))</f>
        <v/>
      </c>
      <c r="N72" s="12" t="str">
        <f>IF(Table2[[#This Row],[M4A]]="","",SUM(Table2[[#This Row],[M4A]]-Table2[[#This Row],[M4B_h]]))</f>
        <v/>
      </c>
      <c r="O72" s="14"/>
      <c r="P72" s="14" t="str">
        <f>IF(Table2[[#This Row],[M5A]]="","",SUM(Table2[[#This Row],[M5A]]-Table2[[#This Row],[M5B_h]]))</f>
        <v/>
      </c>
      <c r="Q72" s="14">
        <f>SUM(Table2[[#This Row],[AWAL]],Table2[[#This Row],[M1B]])</f>
        <v>16</v>
      </c>
      <c r="R72" s="14">
        <f>SUM(Table2[[#This Row],[M2B]],Table2[[#This Row],[M2B_h]])</f>
        <v>16</v>
      </c>
      <c r="S72" s="14">
        <f>SUM(Table2[[#This Row],[M3B]],Table2[[#This Row],[M3B_h]])</f>
        <v>16</v>
      </c>
      <c r="T72" s="14">
        <f>SUM(Table2[[#This Row],[M4B]],Table2[[#This Row],[M4B_h]])</f>
        <v>16</v>
      </c>
    </row>
    <row r="73" spans="1:20">
      <c r="A73" s="11">
        <f>IF(Table2[[#This Row],[TT]]=0,"",ROW())</f>
        <v>73</v>
      </c>
      <c r="B73" s="11" t="str">
        <f>LOWER(SUBSTITUTE(SUBSTITUTE(SUBSTITUTE(SUBSTITUTE(SUBSTITUTE(SUBSTITUTE(SUBSTITUTE(SUBSTITUTE(Table2[[#This Row],[NAMA BARANG]]," ",""),"""",""),"-",""),"/",""),"(",""),")",""),"&amp;",""),",",""))</f>
        <v>asahan385212</v>
      </c>
      <c r="C73" s="17" t="s">
        <v>207</v>
      </c>
      <c r="D73" s="18">
        <v>3</v>
      </c>
      <c r="E73" s="22" t="s">
        <v>208</v>
      </c>
      <c r="F73" s="43">
        <f>IF(Table2[[#This Row],[M5B]]="",Table2[[#This Row],[M5B_h]],SUM(Table2[[#This Row],[M5B_h]],Table2[[#This Row],[M5B]]))</f>
        <v>3</v>
      </c>
      <c r="H73" s="12" t="str">
        <f>IF(Table2[[#This Row],[M1A]]="","",Table2[[#This Row],[M1A]]-Table2[[#This Row],[AWAL]])</f>
        <v/>
      </c>
      <c r="J73" s="12" t="str">
        <f>IF(Table2[[#This Row],[M2A]]="","",SUM(Table2[[#This Row],[M2A]]-Table2[[#This Row],[M2B_h]]))</f>
        <v/>
      </c>
      <c r="L73" s="12" t="str">
        <f>IF(Table2[[#This Row],[M3A]]="","",SUM(Table2[[#This Row],[M3A]]-Table2[[#This Row],[M3B_h]]))</f>
        <v/>
      </c>
      <c r="N73" s="12" t="str">
        <f>IF(Table2[[#This Row],[M4A]]="","",SUM(Table2[[#This Row],[M4A]]-Table2[[#This Row],[M4B_h]]))</f>
        <v/>
      </c>
      <c r="O73" s="14"/>
      <c r="P73" s="14" t="str">
        <f>IF(Table2[[#This Row],[M5A]]="","",SUM(Table2[[#This Row],[M5A]]-Table2[[#This Row],[M5B_h]]))</f>
        <v/>
      </c>
      <c r="Q73" s="14">
        <f>SUM(Table2[[#This Row],[AWAL]],Table2[[#This Row],[M1B]])</f>
        <v>3</v>
      </c>
      <c r="R73" s="14">
        <f>SUM(Table2[[#This Row],[M2B]],Table2[[#This Row],[M2B_h]])</f>
        <v>3</v>
      </c>
      <c r="S73" s="14">
        <f>SUM(Table2[[#This Row],[M3B]],Table2[[#This Row],[M3B_h]])</f>
        <v>3</v>
      </c>
      <c r="T73" s="14">
        <f>SUM(Table2[[#This Row],[M4B]],Table2[[#This Row],[M4B_h]])</f>
        <v>3</v>
      </c>
    </row>
    <row r="74" spans="1:20">
      <c r="A74" s="11">
        <f>IF(Table2[[#This Row],[TT]]=0,"",ROW())</f>
        <v>74</v>
      </c>
      <c r="B74" s="11" t="str">
        <f>LOWER(SUBSTITUTE(SUBSTITUTE(SUBSTITUTE(SUBSTITUTE(SUBSTITUTE(SUBSTITUTE(SUBSTITUTE(SUBSTITUTE(Table2[[#This Row],[NAMA BARANG]]," ",""),"""",""),"-",""),"/",""),"(",""),")",""),"&amp;",""),",",""))</f>
        <v>asahan387hipo</v>
      </c>
      <c r="C74" s="17" t="s">
        <v>209</v>
      </c>
      <c r="D74" s="18">
        <v>7</v>
      </c>
      <c r="E74" s="22" t="s">
        <v>198</v>
      </c>
      <c r="F74" s="43">
        <f>IF(Table2[[#This Row],[M5B]]="",Table2[[#This Row],[M5B_h]],SUM(Table2[[#This Row],[M5B_h]],Table2[[#This Row],[M5B]]))</f>
        <v>7</v>
      </c>
      <c r="H74" s="12" t="str">
        <f>IF(Table2[[#This Row],[M1A]]="","",Table2[[#This Row],[M1A]]-Table2[[#This Row],[AWAL]])</f>
        <v/>
      </c>
      <c r="J74" s="12" t="str">
        <f>IF(Table2[[#This Row],[M2A]]="","",SUM(Table2[[#This Row],[M2A]]-Table2[[#This Row],[M2B_h]]))</f>
        <v/>
      </c>
      <c r="L74" s="12" t="str">
        <f>IF(Table2[[#This Row],[M3A]]="","",SUM(Table2[[#This Row],[M3A]]-Table2[[#This Row],[M3B_h]]))</f>
        <v/>
      </c>
      <c r="N74" s="12" t="str">
        <f>IF(Table2[[#This Row],[M4A]]="","",SUM(Table2[[#This Row],[M4A]]-Table2[[#This Row],[M4B_h]]))</f>
        <v/>
      </c>
      <c r="O74" s="14"/>
      <c r="P74" s="14" t="str">
        <f>IF(Table2[[#This Row],[M5A]]="","",SUM(Table2[[#This Row],[M5A]]-Table2[[#This Row],[M5B_h]]))</f>
        <v/>
      </c>
      <c r="Q74" s="14">
        <f>SUM(Table2[[#This Row],[AWAL]],Table2[[#This Row],[M1B]])</f>
        <v>7</v>
      </c>
      <c r="R74" s="14">
        <f>SUM(Table2[[#This Row],[M2B]],Table2[[#This Row],[M2B_h]])</f>
        <v>7</v>
      </c>
      <c r="S74" s="14">
        <f>SUM(Table2[[#This Row],[M3B]],Table2[[#This Row],[M3B_h]])</f>
        <v>7</v>
      </c>
      <c r="T74" s="14">
        <f>SUM(Table2[[#This Row],[M4B]],Table2[[#This Row],[M4B_h]])</f>
        <v>7</v>
      </c>
    </row>
    <row r="75" spans="1:20">
      <c r="A75" s="11">
        <f>IF(Table2[[#This Row],[TT]]=0,"",ROW())</f>
        <v>75</v>
      </c>
      <c r="B75" s="11" t="str">
        <f>LOWER(SUBSTITUTE(SUBSTITUTE(SUBSTITUTE(SUBSTITUTE(SUBSTITUTE(SUBSTITUTE(SUBSTITUTE(SUBSTITUTE(Table2[[#This Row],[NAMA BARANG]]," ",""),"""",""),"-",""),"/",""),"(",""),")",""),"&amp;",""),",",""))</f>
        <v>asahan3in13281frozenlancip</v>
      </c>
      <c r="C75" s="17" t="s">
        <v>210</v>
      </c>
      <c r="D75" s="18">
        <v>14</v>
      </c>
      <c r="E75" s="22" t="s">
        <v>14</v>
      </c>
      <c r="F75" s="43">
        <f>IF(Table2[[#This Row],[M5B]]="",Table2[[#This Row],[M5B_h]],SUM(Table2[[#This Row],[M5B_h]],Table2[[#This Row],[M5B]]))</f>
        <v>14</v>
      </c>
      <c r="H75" s="12" t="str">
        <f>IF(Table2[[#This Row],[M1A]]="","",Table2[[#This Row],[M1A]]-Table2[[#This Row],[AWAL]])</f>
        <v/>
      </c>
      <c r="J75" s="12" t="str">
        <f>IF(Table2[[#This Row],[M2A]]="","",SUM(Table2[[#This Row],[M2A]]-Table2[[#This Row],[M2B_h]]))</f>
        <v/>
      </c>
      <c r="L75" s="12" t="str">
        <f>IF(Table2[[#This Row],[M3A]]="","",SUM(Table2[[#This Row],[M3A]]-Table2[[#This Row],[M3B_h]]))</f>
        <v/>
      </c>
      <c r="N75" s="12" t="str">
        <f>IF(Table2[[#This Row],[M4A]]="","",SUM(Table2[[#This Row],[M4A]]-Table2[[#This Row],[M4B_h]]))</f>
        <v/>
      </c>
      <c r="O75" s="14"/>
      <c r="P75" s="14" t="str">
        <f>IF(Table2[[#This Row],[M5A]]="","",SUM(Table2[[#This Row],[M5A]]-Table2[[#This Row],[M5B_h]]))</f>
        <v/>
      </c>
      <c r="Q75" s="14">
        <f>SUM(Table2[[#This Row],[AWAL]],Table2[[#This Row],[M1B]])</f>
        <v>14</v>
      </c>
      <c r="R75" s="14">
        <f>SUM(Table2[[#This Row],[M2B]],Table2[[#This Row],[M2B_h]])</f>
        <v>14</v>
      </c>
      <c r="S75" s="14">
        <f>SUM(Table2[[#This Row],[M3B]],Table2[[#This Row],[M3B_h]])</f>
        <v>14</v>
      </c>
      <c r="T75" s="14">
        <f>SUM(Table2[[#This Row],[M4B]],Table2[[#This Row],[M4B_h]])</f>
        <v>14</v>
      </c>
    </row>
    <row r="76" spans="1:20">
      <c r="A76" s="11">
        <f>IF(Table2[[#This Row],[TT]]=0,"",ROW())</f>
        <v>76</v>
      </c>
      <c r="B76" s="11" t="str">
        <f>LOWER(SUBSTITUTE(SUBSTITUTE(SUBSTITUTE(SUBSTITUTE(SUBSTITUTE(SUBSTITUTE(SUBSTITUTE(SUBSTITUTE(Table2[[#This Row],[NAMA BARANG]]," ",""),"""",""),"-",""),"/",""),"(",""),")",""),"&amp;",""),",",""))</f>
        <v>asahan51102</v>
      </c>
      <c r="C76" s="17" t="s">
        <v>211</v>
      </c>
      <c r="D76" s="18">
        <v>2</v>
      </c>
      <c r="E76" s="22" t="s">
        <v>2991</v>
      </c>
      <c r="F76" s="43">
        <f>IF(Table2[[#This Row],[M5B]]="",Table2[[#This Row],[M5B_h]],SUM(Table2[[#This Row],[M5B_h]],Table2[[#This Row],[M5B]]))</f>
        <v>2</v>
      </c>
      <c r="H76" s="12" t="str">
        <f>IF(Table2[[#This Row],[M1A]]="","",Table2[[#This Row],[M1A]]-Table2[[#This Row],[AWAL]])</f>
        <v/>
      </c>
      <c r="J76" s="12" t="str">
        <f>IF(Table2[[#This Row],[M2A]]="","",SUM(Table2[[#This Row],[M2A]]-Table2[[#This Row],[M2B_h]]))</f>
        <v/>
      </c>
      <c r="L76" s="12" t="str">
        <f>IF(Table2[[#This Row],[M3A]]="","",SUM(Table2[[#This Row],[M3A]]-Table2[[#This Row],[M3B_h]]))</f>
        <v/>
      </c>
      <c r="N76" s="12" t="str">
        <f>IF(Table2[[#This Row],[M4A]]="","",SUM(Table2[[#This Row],[M4A]]-Table2[[#This Row],[M4B_h]]))</f>
        <v/>
      </c>
      <c r="O76" s="14"/>
      <c r="P76" s="14" t="str">
        <f>IF(Table2[[#This Row],[M5A]]="","",SUM(Table2[[#This Row],[M5A]]-Table2[[#This Row],[M5B_h]]))</f>
        <v/>
      </c>
      <c r="Q76" s="14">
        <f>SUM(Table2[[#This Row],[AWAL]],Table2[[#This Row],[M1B]])</f>
        <v>2</v>
      </c>
      <c r="R76" s="14">
        <f>SUM(Table2[[#This Row],[M2B]],Table2[[#This Row],[M2B_h]])</f>
        <v>2</v>
      </c>
      <c r="S76" s="14">
        <f>SUM(Table2[[#This Row],[M3B]],Table2[[#This Row],[M3B_h]])</f>
        <v>2</v>
      </c>
      <c r="T76" s="14">
        <f>SUM(Table2[[#This Row],[M4B]],Table2[[#This Row],[M4B_h]])</f>
        <v>2</v>
      </c>
    </row>
    <row r="77" spans="1:20">
      <c r="A77" s="11">
        <f>IF(Table2[[#This Row],[TT]]=0,"",ROW())</f>
        <v>77</v>
      </c>
      <c r="B77" s="11" t="str">
        <f>LOWER(SUBSTITUTE(SUBSTITUTE(SUBSTITUTE(SUBSTITUTE(SUBSTITUTE(SUBSTITUTE(SUBSTITUTE(SUBSTITUTE(Table2[[#This Row],[NAMA BARANG]]," ",""),"""",""),"-",""),"/",""),"(",""),")",""),"&amp;",""),",",""))</f>
        <v>asahan601</v>
      </c>
      <c r="C77" s="17" t="s">
        <v>213</v>
      </c>
      <c r="D77" s="18">
        <v>8</v>
      </c>
      <c r="E77" s="22">
        <v>96</v>
      </c>
      <c r="F77" s="43">
        <f>IF(Table2[[#This Row],[M5B]]="",Table2[[#This Row],[M5B_h]],SUM(Table2[[#This Row],[M5B_h]],Table2[[#This Row],[M5B]]))</f>
        <v>8</v>
      </c>
      <c r="H77" s="12" t="str">
        <f>IF(Table2[[#This Row],[M1A]]="","",Table2[[#This Row],[M1A]]-Table2[[#This Row],[AWAL]])</f>
        <v/>
      </c>
      <c r="J77" s="12" t="str">
        <f>IF(Table2[[#This Row],[M2A]]="","",SUM(Table2[[#This Row],[M2A]]-Table2[[#This Row],[M2B_h]]))</f>
        <v/>
      </c>
      <c r="L77" s="12" t="str">
        <f>IF(Table2[[#This Row],[M3A]]="","",SUM(Table2[[#This Row],[M3A]]-Table2[[#This Row],[M3B_h]]))</f>
        <v/>
      </c>
      <c r="N77" s="12" t="str">
        <f>IF(Table2[[#This Row],[M4A]]="","",SUM(Table2[[#This Row],[M4A]]-Table2[[#This Row],[M4B_h]]))</f>
        <v/>
      </c>
      <c r="O77" s="14"/>
      <c r="P77" s="14" t="str">
        <f>IF(Table2[[#This Row],[M5A]]="","",SUM(Table2[[#This Row],[M5A]]-Table2[[#This Row],[M5B_h]]))</f>
        <v/>
      </c>
      <c r="Q77" s="14">
        <f>SUM(Table2[[#This Row],[AWAL]],Table2[[#This Row],[M1B]])</f>
        <v>8</v>
      </c>
      <c r="R77" s="14">
        <f>SUM(Table2[[#This Row],[M2B]],Table2[[#This Row],[M2B_h]])</f>
        <v>8</v>
      </c>
      <c r="S77" s="14">
        <f>SUM(Table2[[#This Row],[M3B]],Table2[[#This Row],[M3B_h]])</f>
        <v>8</v>
      </c>
      <c r="T77" s="14">
        <f>SUM(Table2[[#This Row],[M4B]],Table2[[#This Row],[M4B_h]])</f>
        <v>8</v>
      </c>
    </row>
    <row r="78" spans="1:20">
      <c r="A78" s="11">
        <f>IF(Table2[[#This Row],[TT]]=0,"",ROW())</f>
        <v>78</v>
      </c>
      <c r="B78" s="11" t="str">
        <f>LOWER(SUBSTITUTE(SUBSTITUTE(SUBSTITUTE(SUBSTITUTE(SUBSTITUTE(SUBSTITUTE(SUBSTITUTE(SUBSTITUTE(Table2[[#This Row],[NAMA BARANG]]," ",""),"""",""),"-",""),"/",""),"(",""),")",""),"&amp;",""),",",""))</f>
        <v>asahan62216948</v>
      </c>
      <c r="C78" s="17" t="s">
        <v>214</v>
      </c>
      <c r="D78" s="18">
        <v>3</v>
      </c>
      <c r="E78" s="22" t="s">
        <v>215</v>
      </c>
      <c r="F78" s="43">
        <f>IF(Table2[[#This Row],[M5B]]="",Table2[[#This Row],[M5B_h]],SUM(Table2[[#This Row],[M5B_h]],Table2[[#This Row],[M5B]]))</f>
        <v>3</v>
      </c>
      <c r="H78" s="12" t="str">
        <f>IF(Table2[[#This Row],[M1A]]="","",Table2[[#This Row],[M1A]]-Table2[[#This Row],[AWAL]])</f>
        <v/>
      </c>
      <c r="J78" s="12" t="str">
        <f>IF(Table2[[#This Row],[M2A]]="","",SUM(Table2[[#This Row],[M2A]]-Table2[[#This Row],[M2B_h]]))</f>
        <v/>
      </c>
      <c r="L78" s="12" t="str">
        <f>IF(Table2[[#This Row],[M3A]]="","",SUM(Table2[[#This Row],[M3A]]-Table2[[#This Row],[M3B_h]]))</f>
        <v/>
      </c>
      <c r="N78" s="12" t="str">
        <f>IF(Table2[[#This Row],[M4A]]="","",SUM(Table2[[#This Row],[M4A]]-Table2[[#This Row],[M4B_h]]))</f>
        <v/>
      </c>
      <c r="O78" s="14"/>
      <c r="P78" s="14" t="str">
        <f>IF(Table2[[#This Row],[M5A]]="","",SUM(Table2[[#This Row],[M5A]]-Table2[[#This Row],[M5B_h]]))</f>
        <v/>
      </c>
      <c r="Q78" s="14">
        <f>SUM(Table2[[#This Row],[AWAL]],Table2[[#This Row],[M1B]])</f>
        <v>3</v>
      </c>
      <c r="R78" s="14">
        <f>SUM(Table2[[#This Row],[M2B]],Table2[[#This Row],[M2B_h]])</f>
        <v>3</v>
      </c>
      <c r="S78" s="14">
        <f>SUM(Table2[[#This Row],[M3B]],Table2[[#This Row],[M3B_h]])</f>
        <v>3</v>
      </c>
      <c r="T78" s="14">
        <f>SUM(Table2[[#This Row],[M4B]],Table2[[#This Row],[M4B_h]])</f>
        <v>3</v>
      </c>
    </row>
    <row r="79" spans="1:20">
      <c r="A79" s="11">
        <f>IF(Table2[[#This Row],[TT]]=0,"",ROW())</f>
        <v>79</v>
      </c>
      <c r="B79" s="11" t="str">
        <f>LOWER(SUBSTITUTE(SUBSTITUTE(SUBSTITUTE(SUBSTITUTE(SUBSTITUTE(SUBSTITUTE(SUBSTITUTE(SUBSTITUTE(Table2[[#This Row],[NAMA BARANG]]," ",""),"""",""),"-",""),"/",""),"(",""),")",""),"&amp;",""),",",""))</f>
        <v>asahan653</v>
      </c>
      <c r="C79" s="17" t="s">
        <v>216</v>
      </c>
      <c r="D79" s="18">
        <v>3</v>
      </c>
      <c r="E79" s="22" t="s">
        <v>217</v>
      </c>
      <c r="F79" s="43">
        <f>IF(Table2[[#This Row],[M5B]]="",Table2[[#This Row],[M5B_h]],SUM(Table2[[#This Row],[M5B_h]],Table2[[#This Row],[M5B]]))</f>
        <v>3</v>
      </c>
      <c r="H79" s="12" t="str">
        <f>IF(Table2[[#This Row],[M1A]]="","",Table2[[#This Row],[M1A]]-Table2[[#This Row],[AWAL]])</f>
        <v/>
      </c>
      <c r="J79" s="12" t="str">
        <f>IF(Table2[[#This Row],[M2A]]="","",SUM(Table2[[#This Row],[M2A]]-Table2[[#This Row],[M2B_h]]))</f>
        <v/>
      </c>
      <c r="L79" s="12" t="str">
        <f>IF(Table2[[#This Row],[M3A]]="","",SUM(Table2[[#This Row],[M3A]]-Table2[[#This Row],[M3B_h]]))</f>
        <v/>
      </c>
      <c r="N79" s="12" t="str">
        <f>IF(Table2[[#This Row],[M4A]]="","",SUM(Table2[[#This Row],[M4A]]-Table2[[#This Row],[M4B_h]]))</f>
        <v/>
      </c>
      <c r="O79" s="14"/>
      <c r="P79" s="14" t="str">
        <f>IF(Table2[[#This Row],[M5A]]="","",SUM(Table2[[#This Row],[M5A]]-Table2[[#This Row],[M5B_h]]))</f>
        <v/>
      </c>
      <c r="Q79" s="14">
        <f>SUM(Table2[[#This Row],[AWAL]],Table2[[#This Row],[M1B]])</f>
        <v>3</v>
      </c>
      <c r="R79" s="14">
        <f>SUM(Table2[[#This Row],[M2B]],Table2[[#This Row],[M2B_h]])</f>
        <v>3</v>
      </c>
      <c r="S79" s="14">
        <f>SUM(Table2[[#This Row],[M3B]],Table2[[#This Row],[M3B_h]])</f>
        <v>3</v>
      </c>
      <c r="T79" s="14">
        <f>SUM(Table2[[#This Row],[M4B]],Table2[[#This Row],[M4B_h]])</f>
        <v>3</v>
      </c>
    </row>
    <row r="80" spans="1:20">
      <c r="A80" s="11">
        <f>IF(Table2[[#This Row],[TT]]=0,"",ROW())</f>
        <v>80</v>
      </c>
      <c r="B80" s="11" t="str">
        <f>LOWER(SUBSTITUTE(SUBSTITUTE(SUBSTITUTE(SUBSTITUTE(SUBSTITUTE(SUBSTITUTE(SUBSTITUTE(SUBSTITUTE(Table2[[#This Row],[NAMA BARANG]]," ",""),"""",""),"-",""),"/",""),"(",""),")",""),"&amp;",""),",",""))</f>
        <v>asahan661166192pc27</v>
      </c>
      <c r="C80" s="17" t="s">
        <v>218</v>
      </c>
      <c r="D80" s="18">
        <v>2</v>
      </c>
      <c r="E80" s="22" t="s">
        <v>212</v>
      </c>
      <c r="F80" s="43">
        <f>IF(Table2[[#This Row],[M5B]]="",Table2[[#This Row],[M5B_h]],SUM(Table2[[#This Row],[M5B_h]],Table2[[#This Row],[M5B]]))</f>
        <v>2</v>
      </c>
      <c r="H80" s="12" t="str">
        <f>IF(Table2[[#This Row],[M1A]]="","",Table2[[#This Row],[M1A]]-Table2[[#This Row],[AWAL]])</f>
        <v/>
      </c>
      <c r="J80" s="12" t="str">
        <f>IF(Table2[[#This Row],[M2A]]="","",SUM(Table2[[#This Row],[M2A]]-Table2[[#This Row],[M2B_h]]))</f>
        <v/>
      </c>
      <c r="L80" s="12" t="str">
        <f>IF(Table2[[#This Row],[M3A]]="","",SUM(Table2[[#This Row],[M3A]]-Table2[[#This Row],[M3B_h]]))</f>
        <v/>
      </c>
      <c r="N80" s="12" t="str">
        <f>IF(Table2[[#This Row],[M4A]]="","",SUM(Table2[[#This Row],[M4A]]-Table2[[#This Row],[M4B_h]]))</f>
        <v/>
      </c>
      <c r="O80" s="14"/>
      <c r="P80" s="14" t="str">
        <f>IF(Table2[[#This Row],[M5A]]="","",SUM(Table2[[#This Row],[M5A]]-Table2[[#This Row],[M5B_h]]))</f>
        <v/>
      </c>
      <c r="Q80" s="14">
        <f>SUM(Table2[[#This Row],[AWAL]],Table2[[#This Row],[M1B]])</f>
        <v>2</v>
      </c>
      <c r="R80" s="14">
        <f>SUM(Table2[[#This Row],[M2B]],Table2[[#This Row],[M2B_h]])</f>
        <v>2</v>
      </c>
      <c r="S80" s="14">
        <f>SUM(Table2[[#This Row],[M3B]],Table2[[#This Row],[M3B_h]])</f>
        <v>2</v>
      </c>
      <c r="T80" s="14">
        <f>SUM(Table2[[#This Row],[M4B]],Table2[[#This Row],[M4B_h]])</f>
        <v>2</v>
      </c>
    </row>
    <row r="81" spans="1:20">
      <c r="A81" s="11">
        <f>IF(Table2[[#This Row],[TT]]=0,"",ROW())</f>
        <v>81</v>
      </c>
      <c r="B81" s="11" t="str">
        <f>LOWER(SUBSTITUTE(SUBSTITUTE(SUBSTITUTE(SUBSTITUTE(SUBSTITUTE(SUBSTITUTE(SUBSTITUTE(SUBSTITUTE(Table2[[#This Row],[NAMA BARANG]]," ",""),"""",""),"-",""),"/",""),"(",""),")",""),"&amp;",""),",",""))</f>
        <v>asahan7528botol</v>
      </c>
      <c r="C81" s="17" t="s">
        <v>219</v>
      </c>
      <c r="D81" s="18">
        <v>4</v>
      </c>
      <c r="E81" s="22" t="s">
        <v>220</v>
      </c>
      <c r="F81" s="43">
        <f>IF(Table2[[#This Row],[M5B]]="",Table2[[#This Row],[M5B_h]],SUM(Table2[[#This Row],[M5B_h]],Table2[[#This Row],[M5B]]))</f>
        <v>4</v>
      </c>
      <c r="H81" s="12" t="str">
        <f>IF(Table2[[#This Row],[M1A]]="","",Table2[[#This Row],[M1A]]-Table2[[#This Row],[AWAL]])</f>
        <v/>
      </c>
      <c r="J81" s="12" t="str">
        <f>IF(Table2[[#This Row],[M2A]]="","",SUM(Table2[[#This Row],[M2A]]-Table2[[#This Row],[M2B_h]]))</f>
        <v/>
      </c>
      <c r="L81" s="12" t="str">
        <f>IF(Table2[[#This Row],[M3A]]="","",SUM(Table2[[#This Row],[M3A]]-Table2[[#This Row],[M3B_h]]))</f>
        <v/>
      </c>
      <c r="N81" s="12" t="str">
        <f>IF(Table2[[#This Row],[M4A]]="","",SUM(Table2[[#This Row],[M4A]]-Table2[[#This Row],[M4B_h]]))</f>
        <v/>
      </c>
      <c r="O81" s="14"/>
      <c r="P81" s="14" t="str">
        <f>IF(Table2[[#This Row],[M5A]]="","",SUM(Table2[[#This Row],[M5A]]-Table2[[#This Row],[M5B_h]]))</f>
        <v/>
      </c>
      <c r="Q81" s="14">
        <f>SUM(Table2[[#This Row],[AWAL]],Table2[[#This Row],[M1B]])</f>
        <v>4</v>
      </c>
      <c r="R81" s="14">
        <f>SUM(Table2[[#This Row],[M2B]],Table2[[#This Row],[M2B_h]])</f>
        <v>4</v>
      </c>
      <c r="S81" s="14">
        <f>SUM(Table2[[#This Row],[M3B]],Table2[[#This Row],[M3B_h]])</f>
        <v>4</v>
      </c>
      <c r="T81" s="14">
        <f>SUM(Table2[[#This Row],[M4B]],Table2[[#This Row],[M4B_h]])</f>
        <v>4</v>
      </c>
    </row>
    <row r="82" spans="1:20">
      <c r="A82" s="11">
        <f>IF(Table2[[#This Row],[TT]]=0,"",ROW())</f>
        <v>82</v>
      </c>
      <c r="B82" s="11" t="str">
        <f>LOWER(SUBSTITUTE(SUBSTITUTE(SUBSTITUTE(SUBSTITUTE(SUBSTITUTE(SUBSTITUTE(SUBSTITUTE(SUBSTITUTE(Table2[[#This Row],[NAMA BARANG]]," ",""),"""",""),"-",""),"/",""),"(",""),")",""),"&amp;",""),",",""))</f>
        <v>asahan859cangkir12</v>
      </c>
      <c r="C82" s="17" t="s">
        <v>221</v>
      </c>
      <c r="D82" s="18">
        <v>2</v>
      </c>
      <c r="E82" s="22" t="s">
        <v>222</v>
      </c>
      <c r="F82" s="43">
        <f>IF(Table2[[#This Row],[M5B]]="",Table2[[#This Row],[M5B_h]],SUM(Table2[[#This Row],[M5B_h]],Table2[[#This Row],[M5B]]))</f>
        <v>2</v>
      </c>
      <c r="H82" s="12" t="str">
        <f>IF(Table2[[#This Row],[M1A]]="","",Table2[[#This Row],[M1A]]-Table2[[#This Row],[AWAL]])</f>
        <v/>
      </c>
      <c r="J82" s="12" t="str">
        <f>IF(Table2[[#This Row],[M2A]]="","",SUM(Table2[[#This Row],[M2A]]-Table2[[#This Row],[M2B_h]]))</f>
        <v/>
      </c>
      <c r="L82" s="12" t="str">
        <f>IF(Table2[[#This Row],[M3A]]="","",SUM(Table2[[#This Row],[M3A]]-Table2[[#This Row],[M3B_h]]))</f>
        <v/>
      </c>
      <c r="N82" s="12" t="str">
        <f>IF(Table2[[#This Row],[M4A]]="","",SUM(Table2[[#This Row],[M4A]]-Table2[[#This Row],[M4B_h]]))</f>
        <v/>
      </c>
      <c r="O82" s="14"/>
      <c r="P82" s="14" t="str">
        <f>IF(Table2[[#This Row],[M5A]]="","",SUM(Table2[[#This Row],[M5A]]-Table2[[#This Row],[M5B_h]]))</f>
        <v/>
      </c>
      <c r="Q82" s="14">
        <f>SUM(Table2[[#This Row],[AWAL]],Table2[[#This Row],[M1B]])</f>
        <v>2</v>
      </c>
      <c r="R82" s="14">
        <f>SUM(Table2[[#This Row],[M2B]],Table2[[#This Row],[M2B_h]])</f>
        <v>2</v>
      </c>
      <c r="S82" s="14">
        <f>SUM(Table2[[#This Row],[M3B]],Table2[[#This Row],[M3B_h]])</f>
        <v>2</v>
      </c>
      <c r="T82" s="14">
        <f>SUM(Table2[[#This Row],[M4B]],Table2[[#This Row],[M4B_h]])</f>
        <v>2</v>
      </c>
    </row>
    <row r="83" spans="1:20">
      <c r="A83" s="11">
        <f>IF(Table2[[#This Row],[TT]]=0,"",ROW())</f>
        <v>83</v>
      </c>
      <c r="B83" s="11" t="str">
        <f>LOWER(SUBSTITUTE(SUBSTITUTE(SUBSTITUTE(SUBSTITUTE(SUBSTITUTE(SUBSTITUTE(SUBSTITUTE(SUBSTITUTE(Table2[[#This Row],[NAMA BARANG]]," ",""),"""",""),"-",""),"/",""),"(",""),")",""),"&amp;",""),",",""))</f>
        <v>asahan888h24</v>
      </c>
      <c r="C83" s="17" t="s">
        <v>223</v>
      </c>
      <c r="D83" s="18">
        <v>1</v>
      </c>
      <c r="E83" s="22" t="s">
        <v>212</v>
      </c>
      <c r="F83" s="43">
        <f>IF(Table2[[#This Row],[M5B]]="",Table2[[#This Row],[M5B_h]],SUM(Table2[[#This Row],[M5B_h]],Table2[[#This Row],[M5B]]))</f>
        <v>1</v>
      </c>
      <c r="H83" s="12" t="str">
        <f>IF(Table2[[#This Row],[M1A]]="","",Table2[[#This Row],[M1A]]-Table2[[#This Row],[AWAL]])</f>
        <v/>
      </c>
      <c r="J83" s="12" t="str">
        <f>IF(Table2[[#This Row],[M2A]]="","",SUM(Table2[[#This Row],[M2A]]-Table2[[#This Row],[M2B_h]]))</f>
        <v/>
      </c>
      <c r="L83" s="12" t="str">
        <f>IF(Table2[[#This Row],[M3A]]="","",SUM(Table2[[#This Row],[M3A]]-Table2[[#This Row],[M3B_h]]))</f>
        <v/>
      </c>
      <c r="N83" s="12" t="str">
        <f>IF(Table2[[#This Row],[M4A]]="","",SUM(Table2[[#This Row],[M4A]]-Table2[[#This Row],[M4B_h]]))</f>
        <v/>
      </c>
      <c r="O83" s="14"/>
      <c r="P83" s="14" t="str">
        <f>IF(Table2[[#This Row],[M5A]]="","",SUM(Table2[[#This Row],[M5A]]-Table2[[#This Row],[M5B_h]]))</f>
        <v/>
      </c>
      <c r="Q83" s="14">
        <f>SUM(Table2[[#This Row],[AWAL]],Table2[[#This Row],[M1B]])</f>
        <v>1</v>
      </c>
      <c r="R83" s="14">
        <f>SUM(Table2[[#This Row],[M2B]],Table2[[#This Row],[M2B_h]])</f>
        <v>1</v>
      </c>
      <c r="S83" s="14">
        <f>SUM(Table2[[#This Row],[M3B]],Table2[[#This Row],[M3B_h]])</f>
        <v>1</v>
      </c>
      <c r="T83" s="14">
        <f>SUM(Table2[[#This Row],[M4B]],Table2[[#This Row],[M4B_h]])</f>
        <v>1</v>
      </c>
    </row>
    <row r="84" spans="1:20">
      <c r="A84" s="11">
        <f>IF(Table2[[#This Row],[TT]]=0,"",ROW())</f>
        <v>84</v>
      </c>
      <c r="B84" s="11" t="str">
        <f>LOWER(SUBSTITUTE(SUBSTITUTE(SUBSTITUTE(SUBSTITUTE(SUBSTITUTE(SUBSTITUTE(SUBSTITUTE(SUBSTITUTE(Table2[[#This Row],[NAMA BARANG]]," ",""),"""",""),"-",""),"/",""),"(",""),")",""),"&amp;",""),",",""))</f>
        <v>asahan888k3</v>
      </c>
      <c r="C84" s="17" t="s">
        <v>224</v>
      </c>
      <c r="D84" s="18">
        <v>3</v>
      </c>
      <c r="E84" s="22" t="s">
        <v>212</v>
      </c>
      <c r="F84" s="43">
        <f>IF(Table2[[#This Row],[M5B]]="",Table2[[#This Row],[M5B_h]],SUM(Table2[[#This Row],[M5B_h]],Table2[[#This Row],[M5B]]))</f>
        <v>3</v>
      </c>
      <c r="H84" s="12" t="str">
        <f>IF(Table2[[#This Row],[M1A]]="","",Table2[[#This Row],[M1A]]-Table2[[#This Row],[AWAL]])</f>
        <v/>
      </c>
      <c r="J84" s="12" t="str">
        <f>IF(Table2[[#This Row],[M2A]]="","",SUM(Table2[[#This Row],[M2A]]-Table2[[#This Row],[M2B_h]]))</f>
        <v/>
      </c>
      <c r="L84" s="12" t="str">
        <f>IF(Table2[[#This Row],[M3A]]="","",SUM(Table2[[#This Row],[M3A]]-Table2[[#This Row],[M3B_h]]))</f>
        <v/>
      </c>
      <c r="N84" s="12" t="str">
        <f>IF(Table2[[#This Row],[M4A]]="","",SUM(Table2[[#This Row],[M4A]]-Table2[[#This Row],[M4B_h]]))</f>
        <v/>
      </c>
      <c r="O84" s="14"/>
      <c r="P84" s="14" t="str">
        <f>IF(Table2[[#This Row],[M5A]]="","",SUM(Table2[[#This Row],[M5A]]-Table2[[#This Row],[M5B_h]]))</f>
        <v/>
      </c>
      <c r="Q84" s="14">
        <f>SUM(Table2[[#This Row],[AWAL]],Table2[[#This Row],[M1B]])</f>
        <v>3</v>
      </c>
      <c r="R84" s="14">
        <f>SUM(Table2[[#This Row],[M2B]],Table2[[#This Row],[M2B_h]])</f>
        <v>3</v>
      </c>
      <c r="S84" s="14">
        <f>SUM(Table2[[#This Row],[M3B]],Table2[[#This Row],[M3B_h]])</f>
        <v>3</v>
      </c>
      <c r="T84" s="14">
        <f>SUM(Table2[[#This Row],[M4B]],Table2[[#This Row],[M4B_h]])</f>
        <v>3</v>
      </c>
    </row>
    <row r="85" spans="1:20">
      <c r="A85" s="11">
        <f>IF(Table2[[#This Row],[TT]]=0,"",ROW())</f>
        <v>85</v>
      </c>
      <c r="B85" s="11" t="str">
        <f>LOWER(SUBSTITUTE(SUBSTITUTE(SUBSTITUTE(SUBSTITUTE(SUBSTITUTE(SUBSTITUTE(SUBSTITUTE(SUBSTITUTE(Table2[[#This Row],[NAMA BARANG]]," ",""),"""",""),"-",""),"/",""),"(",""),")",""),"&amp;",""),",",""))</f>
        <v>asahan888e</v>
      </c>
      <c r="C85" s="17" t="s">
        <v>225</v>
      </c>
      <c r="D85" s="18">
        <v>1</v>
      </c>
      <c r="E85" s="22" t="s">
        <v>212</v>
      </c>
      <c r="F85" s="43">
        <f>IF(Table2[[#This Row],[M5B]]="",Table2[[#This Row],[M5B_h]],SUM(Table2[[#This Row],[M5B_h]],Table2[[#This Row],[M5B]]))</f>
        <v>1</v>
      </c>
      <c r="H85" s="12" t="str">
        <f>IF(Table2[[#This Row],[M1A]]="","",Table2[[#This Row],[M1A]]-Table2[[#This Row],[AWAL]])</f>
        <v/>
      </c>
      <c r="J85" s="12" t="str">
        <f>IF(Table2[[#This Row],[M2A]]="","",SUM(Table2[[#This Row],[M2A]]-Table2[[#This Row],[M2B_h]]))</f>
        <v/>
      </c>
      <c r="L85" s="12" t="str">
        <f>IF(Table2[[#This Row],[M3A]]="","",SUM(Table2[[#This Row],[M3A]]-Table2[[#This Row],[M3B_h]]))</f>
        <v/>
      </c>
      <c r="N85" s="12" t="str">
        <f>IF(Table2[[#This Row],[M4A]]="","",SUM(Table2[[#This Row],[M4A]]-Table2[[#This Row],[M4B_h]]))</f>
        <v/>
      </c>
      <c r="O85" s="14"/>
      <c r="P85" s="14" t="str">
        <f>IF(Table2[[#This Row],[M5A]]="","",SUM(Table2[[#This Row],[M5A]]-Table2[[#This Row],[M5B_h]]))</f>
        <v/>
      </c>
      <c r="Q85" s="14">
        <f>SUM(Table2[[#This Row],[AWAL]],Table2[[#This Row],[M1B]])</f>
        <v>1</v>
      </c>
      <c r="R85" s="14">
        <f>SUM(Table2[[#This Row],[M2B]],Table2[[#This Row],[M2B_h]])</f>
        <v>1</v>
      </c>
      <c r="S85" s="14">
        <f>SUM(Table2[[#This Row],[M3B]],Table2[[#This Row],[M3B_h]])</f>
        <v>1</v>
      </c>
      <c r="T85" s="14">
        <f>SUM(Table2[[#This Row],[M4B]],Table2[[#This Row],[M4B_h]])</f>
        <v>1</v>
      </c>
    </row>
    <row r="86" spans="1:20">
      <c r="A86" s="13">
        <f>IF(Table2[[#This Row],[TT]]=0,"",ROW())</f>
        <v>86</v>
      </c>
      <c r="B86" s="13" t="str">
        <f>LOWER(SUBSTITUTE(SUBSTITUTE(SUBSTITUTE(SUBSTITUTE(SUBSTITUTE(SUBSTITUTE(SUBSTITUTE(SUBSTITUTE(Table2[[#This Row],[NAMA BARANG]]," ",""),"""",""),"-",""),"/",""),"(",""),")",""),"&amp;",""),",",""))</f>
        <v>asahan9040arumah</v>
      </c>
      <c r="C86" s="16" t="s">
        <v>2821</v>
      </c>
      <c r="D86" s="25">
        <v>4</v>
      </c>
      <c r="E86" s="47" t="s">
        <v>2638</v>
      </c>
      <c r="F86" s="43">
        <f>IF(Table2[[#This Row],[M5B]]="",Table2[[#This Row],[M5B_h]],SUM(Table2[[#This Row],[M5B_h]],Table2[[#This Row],[M5B]]))</f>
        <v>4</v>
      </c>
      <c r="H86" s="14" t="str">
        <f>IF(Table2[[#This Row],[M1A]]="","",Table2[[#This Row],[M1A]]-Table2[[#This Row],[AWAL]])</f>
        <v/>
      </c>
      <c r="J86" s="14" t="str">
        <f>IF(Table2[[#This Row],[M2A]]="","",SUM(Table2[[#This Row],[M2A]]-Table2[[#This Row],[M2B_h]]))</f>
        <v/>
      </c>
      <c r="L86" s="14" t="str">
        <f>IF(Table2[[#This Row],[M3A]]="","",SUM(Table2[[#This Row],[M3A]]-Table2[[#This Row],[M3B_h]]))</f>
        <v/>
      </c>
      <c r="N86" s="14" t="str">
        <f>IF(Table2[[#This Row],[M4A]]="","",SUM(Table2[[#This Row],[M4A]]-Table2[[#This Row],[M4B_h]]))</f>
        <v/>
      </c>
      <c r="O86" s="14"/>
      <c r="P86" s="14" t="str">
        <f>IF(Table2[[#This Row],[M5A]]="","",SUM(Table2[[#This Row],[M5A]]-Table2[[#This Row],[M5B_h]]))</f>
        <v/>
      </c>
      <c r="Q86" s="14">
        <f>SUM(Table2[[#This Row],[AWAL]],Table2[[#This Row],[M1B]])</f>
        <v>4</v>
      </c>
      <c r="R86" s="14">
        <f>SUM(Table2[[#This Row],[M2B]],Table2[[#This Row],[M2B_h]])</f>
        <v>4</v>
      </c>
      <c r="S86" s="14">
        <f>SUM(Table2[[#This Row],[M3B]],Table2[[#This Row],[M3B_h]])</f>
        <v>4</v>
      </c>
      <c r="T86" s="14">
        <f>SUM(Table2[[#This Row],[M4B]],Table2[[#This Row],[M4B_h]])</f>
        <v>4</v>
      </c>
    </row>
    <row r="87" spans="1:20">
      <c r="A87" s="13">
        <f>IF(Table2[[#This Row],[TT]]=0,"",ROW())</f>
        <v>87</v>
      </c>
      <c r="B87" s="13" t="str">
        <f>LOWER(SUBSTITUTE(SUBSTITUTE(SUBSTITUTE(SUBSTITUTE(SUBSTITUTE(SUBSTITUTE(SUBSTITUTE(SUBSTITUTE(Table2[[#This Row],[NAMA BARANG]]," ",""),"""",""),"-",""),"/",""),"(",""),")",""),"&amp;",""),",",""))</f>
        <v>asahan9040arumah</v>
      </c>
      <c r="C87" s="16" t="s">
        <v>2821</v>
      </c>
      <c r="D87" s="25">
        <v>1</v>
      </c>
      <c r="E87" s="47" t="s">
        <v>2822</v>
      </c>
      <c r="F87" s="43">
        <f>IF(Table2[[#This Row],[M5B]]="",Table2[[#This Row],[M5B_h]],SUM(Table2[[#This Row],[M5B_h]],Table2[[#This Row],[M5B]]))</f>
        <v>1</v>
      </c>
      <c r="H87" s="14" t="str">
        <f>IF(Table2[[#This Row],[M1A]]="","",Table2[[#This Row],[M1A]]-Table2[[#This Row],[AWAL]])</f>
        <v/>
      </c>
      <c r="J87" s="14" t="str">
        <f>IF(Table2[[#This Row],[M2A]]="","",SUM(Table2[[#This Row],[M2A]]-Table2[[#This Row],[M2B_h]]))</f>
        <v/>
      </c>
      <c r="L87" s="14" t="str">
        <f>IF(Table2[[#This Row],[M3A]]="","",SUM(Table2[[#This Row],[M3A]]-Table2[[#This Row],[M3B_h]]))</f>
        <v/>
      </c>
      <c r="N87" s="14" t="str">
        <f>IF(Table2[[#This Row],[M4A]]="","",SUM(Table2[[#This Row],[M4A]]-Table2[[#This Row],[M4B_h]]))</f>
        <v/>
      </c>
      <c r="O87" s="14"/>
      <c r="P87" s="14" t="str">
        <f>IF(Table2[[#This Row],[M5A]]="","",SUM(Table2[[#This Row],[M5A]]-Table2[[#This Row],[M5B_h]]))</f>
        <v/>
      </c>
      <c r="Q87" s="14">
        <f>SUM(Table2[[#This Row],[AWAL]],Table2[[#This Row],[M1B]])</f>
        <v>1</v>
      </c>
      <c r="R87" s="14">
        <f>SUM(Table2[[#This Row],[M2B]],Table2[[#This Row],[M2B_h]])</f>
        <v>1</v>
      </c>
      <c r="S87" s="14">
        <f>SUM(Table2[[#This Row],[M3B]],Table2[[#This Row],[M3B_h]])</f>
        <v>1</v>
      </c>
      <c r="T87" s="14">
        <f>SUM(Table2[[#This Row],[M4B]],Table2[[#This Row],[M4B_h]])</f>
        <v>1</v>
      </c>
    </row>
    <row r="88" spans="1:20">
      <c r="A88" s="11">
        <f>IF(Table2[[#This Row],[TT]]=0,"",ROW())</f>
        <v>88</v>
      </c>
      <c r="B88" s="11" t="str">
        <f>LOWER(SUBSTITUTE(SUBSTITUTE(SUBSTITUTE(SUBSTITUTE(SUBSTITUTE(SUBSTITUTE(SUBSTITUTE(SUBSTITUTE(Table2[[#This Row],[NAMA BARANG]]," ",""),"""",""),"-",""),"/",""),"(",""),")",""),"&amp;",""),",",""))</f>
        <v>asahan9102bubble24</v>
      </c>
      <c r="C88" s="17" t="s">
        <v>226</v>
      </c>
      <c r="D88" s="18">
        <v>2</v>
      </c>
      <c r="E88" s="22" t="s">
        <v>200</v>
      </c>
      <c r="F88" s="43">
        <f>IF(Table2[[#This Row],[M5B]]="",Table2[[#This Row],[M5B_h]],SUM(Table2[[#This Row],[M5B_h]],Table2[[#This Row],[M5B]]))</f>
        <v>2</v>
      </c>
      <c r="H88" s="12" t="str">
        <f>IF(Table2[[#This Row],[M1A]]="","",Table2[[#This Row],[M1A]]-Table2[[#This Row],[AWAL]])</f>
        <v/>
      </c>
      <c r="J88" s="12" t="str">
        <f>IF(Table2[[#This Row],[M2A]]="","",SUM(Table2[[#This Row],[M2A]]-Table2[[#This Row],[M2B_h]]))</f>
        <v/>
      </c>
      <c r="L88" s="12" t="str">
        <f>IF(Table2[[#This Row],[M3A]]="","",SUM(Table2[[#This Row],[M3A]]-Table2[[#This Row],[M3B_h]]))</f>
        <v/>
      </c>
      <c r="N88" s="12" t="str">
        <f>IF(Table2[[#This Row],[M4A]]="","",SUM(Table2[[#This Row],[M4A]]-Table2[[#This Row],[M4B_h]]))</f>
        <v/>
      </c>
      <c r="O88" s="14"/>
      <c r="P88" s="14" t="str">
        <f>IF(Table2[[#This Row],[M5A]]="","",SUM(Table2[[#This Row],[M5A]]-Table2[[#This Row],[M5B_h]]))</f>
        <v/>
      </c>
      <c r="Q88" s="14">
        <f>SUM(Table2[[#This Row],[AWAL]],Table2[[#This Row],[M1B]])</f>
        <v>2</v>
      </c>
      <c r="R88" s="14">
        <f>SUM(Table2[[#This Row],[M2B]],Table2[[#This Row],[M2B_h]])</f>
        <v>2</v>
      </c>
      <c r="S88" s="14">
        <f>SUM(Table2[[#This Row],[M3B]],Table2[[#This Row],[M3B_h]])</f>
        <v>2</v>
      </c>
      <c r="T88" s="14">
        <f>SUM(Table2[[#This Row],[M4B]],Table2[[#This Row],[M4B_h]])</f>
        <v>2</v>
      </c>
    </row>
    <row r="89" spans="1:20">
      <c r="A89" s="11">
        <f>IF(Table2[[#This Row],[TT]]=0,"",ROW())</f>
        <v>89</v>
      </c>
      <c r="B89" s="11" t="str">
        <f>LOWER(SUBSTITUTE(SUBSTITUTE(SUBSTITUTE(SUBSTITUTE(SUBSTITUTE(SUBSTITUTE(SUBSTITUTE(SUBSTITUTE(Table2[[#This Row],[NAMA BARANG]]," ",""),"""",""),"-",""),"/",""),"(",""),")",""),"&amp;",""),",",""))</f>
        <v>asahan9910999162blk</v>
      </c>
      <c r="C89" s="17" t="s">
        <v>4593</v>
      </c>
      <c r="D89" s="18">
        <v>11</v>
      </c>
      <c r="E89" s="22" t="s">
        <v>2470</v>
      </c>
      <c r="F89" s="43">
        <f>IF(Table2[[#This Row],[M5B]]="",Table2[[#This Row],[M5B_h]],SUM(Table2[[#This Row],[M5B_h]],Table2[[#This Row],[M5B]]))</f>
        <v>11</v>
      </c>
      <c r="H89" s="12" t="str">
        <f>IF(Table2[[#This Row],[M1A]]="","",Table2[[#This Row],[M1A]]-Table2[[#This Row],[AWAL]])</f>
        <v/>
      </c>
      <c r="J89" s="12" t="str">
        <f>IF(Table2[[#This Row],[M2A]]="","",SUM(Table2[[#This Row],[M2A]]-Table2[[#This Row],[M2B_h]]))</f>
        <v/>
      </c>
      <c r="L89" s="12" t="str">
        <f>IF(Table2[[#This Row],[M3A]]="","",SUM(Table2[[#This Row],[M3A]]-Table2[[#This Row],[M3B_h]]))</f>
        <v/>
      </c>
      <c r="N89" s="12" t="str">
        <f>IF(Table2[[#This Row],[M4A]]="","",SUM(Table2[[#This Row],[M4A]]-Table2[[#This Row],[M4B_h]]))</f>
        <v/>
      </c>
      <c r="O89" s="14"/>
      <c r="P89" s="14" t="str">
        <f>IF(Table2[[#This Row],[M5A]]="","",SUM(Table2[[#This Row],[M5A]]-Table2[[#This Row],[M5B_h]]))</f>
        <v/>
      </c>
      <c r="Q89" s="14">
        <f>SUM(Table2[[#This Row],[AWAL]],Table2[[#This Row],[M1B]])</f>
        <v>11</v>
      </c>
      <c r="R89" s="14">
        <f>SUM(Table2[[#This Row],[M2B]],Table2[[#This Row],[M2B_h]])</f>
        <v>11</v>
      </c>
      <c r="S89" s="14">
        <f>SUM(Table2[[#This Row],[M3B]],Table2[[#This Row],[M3B_h]])</f>
        <v>11</v>
      </c>
      <c r="T89" s="14">
        <f>SUM(Table2[[#This Row],[M4B]],Table2[[#This Row],[M4B_h]])</f>
        <v>11</v>
      </c>
    </row>
    <row r="90" spans="1:20">
      <c r="A90" s="11">
        <f>IF(Table2[[#This Row],[TT]]=0,"",ROW())</f>
        <v>90</v>
      </c>
      <c r="B90" s="11" t="str">
        <f>LOWER(SUBSTITUTE(SUBSTITUTE(SUBSTITUTE(SUBSTITUTE(SUBSTITUTE(SUBSTITUTE(SUBSTITUTE(SUBSTITUTE(Table2[[#This Row],[NAMA BARANG]]," ",""),"""",""),"-",""),"/",""),"(",""),")",""),"&amp;",""),",",""))</f>
        <v>asahanb7521x24pc</v>
      </c>
      <c r="C90" s="17" t="s">
        <v>228</v>
      </c>
      <c r="D90" s="18">
        <v>6</v>
      </c>
      <c r="E90" s="22" t="s">
        <v>3384</v>
      </c>
      <c r="F90" s="43">
        <f>IF(Table2[[#This Row],[M5B]]="",Table2[[#This Row],[M5B_h]],SUM(Table2[[#This Row],[M5B_h]],Table2[[#This Row],[M5B]]))</f>
        <v>6</v>
      </c>
      <c r="H90" s="12" t="str">
        <f>IF(Table2[[#This Row],[M1A]]="","",Table2[[#This Row],[M1A]]-Table2[[#This Row],[AWAL]])</f>
        <v/>
      </c>
      <c r="J90" s="12" t="str">
        <f>IF(Table2[[#This Row],[M2A]]="","",SUM(Table2[[#This Row],[M2A]]-Table2[[#This Row],[M2B_h]]))</f>
        <v/>
      </c>
      <c r="L90" s="12" t="str">
        <f>IF(Table2[[#This Row],[M3A]]="","",SUM(Table2[[#This Row],[M3A]]-Table2[[#This Row],[M3B_h]]))</f>
        <v/>
      </c>
      <c r="N90" s="12" t="str">
        <f>IF(Table2[[#This Row],[M4A]]="","",SUM(Table2[[#This Row],[M4A]]-Table2[[#This Row],[M4B_h]]))</f>
        <v/>
      </c>
      <c r="O90" s="14"/>
      <c r="P90" s="14" t="str">
        <f>IF(Table2[[#This Row],[M5A]]="","",SUM(Table2[[#This Row],[M5A]]-Table2[[#This Row],[M5B_h]]))</f>
        <v/>
      </c>
      <c r="Q90" s="14">
        <f>SUM(Table2[[#This Row],[AWAL]],Table2[[#This Row],[M1B]])</f>
        <v>6</v>
      </c>
      <c r="R90" s="14">
        <f>SUM(Table2[[#This Row],[M2B]],Table2[[#This Row],[M2B_h]])</f>
        <v>6</v>
      </c>
      <c r="S90" s="14">
        <f>SUM(Table2[[#This Row],[M3B]],Table2[[#This Row],[M3B_h]])</f>
        <v>6</v>
      </c>
      <c r="T90" s="14">
        <f>SUM(Table2[[#This Row],[M4B]],Table2[[#This Row],[M4B_h]])</f>
        <v>6</v>
      </c>
    </row>
    <row r="91" spans="1:20">
      <c r="A91" s="11">
        <f>IF(Table2[[#This Row],[TT]]=0,"",ROW())</f>
        <v>91</v>
      </c>
      <c r="B91" s="11" t="str">
        <f>LOWER(SUBSTITUTE(SUBSTITUTE(SUBSTITUTE(SUBSTITUTE(SUBSTITUTE(SUBSTITUTE(SUBSTITUTE(SUBSTITUTE(Table2[[#This Row],[NAMA BARANG]]," ",""),"""",""),"-",""),"/",""),"(",""),")",""),"&amp;",""),",",""))</f>
        <v>asahanbear839</v>
      </c>
      <c r="C91" s="17" t="s">
        <v>229</v>
      </c>
      <c r="D91" s="18">
        <v>7</v>
      </c>
      <c r="E91" s="22" t="s">
        <v>77</v>
      </c>
      <c r="F91" s="43">
        <f>IF(Table2[[#This Row],[M5B]]="",Table2[[#This Row],[M5B_h]],SUM(Table2[[#This Row],[M5B_h]],Table2[[#This Row],[M5B]]))</f>
        <v>7</v>
      </c>
      <c r="H91" s="12" t="str">
        <f>IF(Table2[[#This Row],[M1A]]="","",Table2[[#This Row],[M1A]]-Table2[[#This Row],[AWAL]])</f>
        <v/>
      </c>
      <c r="J91" s="12" t="str">
        <f>IF(Table2[[#This Row],[M2A]]="","",SUM(Table2[[#This Row],[M2A]]-Table2[[#This Row],[M2B_h]]))</f>
        <v/>
      </c>
      <c r="L91" s="12" t="str">
        <f>IF(Table2[[#This Row],[M3A]]="","",SUM(Table2[[#This Row],[M3A]]-Table2[[#This Row],[M3B_h]]))</f>
        <v/>
      </c>
      <c r="N91" s="12" t="str">
        <f>IF(Table2[[#This Row],[M4A]]="","",SUM(Table2[[#This Row],[M4A]]-Table2[[#This Row],[M4B_h]]))</f>
        <v/>
      </c>
      <c r="O91" s="14"/>
      <c r="P91" s="14" t="str">
        <f>IF(Table2[[#This Row],[M5A]]="","",SUM(Table2[[#This Row],[M5A]]-Table2[[#This Row],[M5B_h]]))</f>
        <v/>
      </c>
      <c r="Q91" s="14">
        <f>SUM(Table2[[#This Row],[AWAL]],Table2[[#This Row],[M1B]])</f>
        <v>7</v>
      </c>
      <c r="R91" s="14">
        <f>SUM(Table2[[#This Row],[M2B]],Table2[[#This Row],[M2B_h]])</f>
        <v>7</v>
      </c>
      <c r="S91" s="14">
        <f>SUM(Table2[[#This Row],[M3B]],Table2[[#This Row],[M3B_h]])</f>
        <v>7</v>
      </c>
      <c r="T91" s="14">
        <f>SUM(Table2[[#This Row],[M4B]],Table2[[#This Row],[M4B_h]])</f>
        <v>7</v>
      </c>
    </row>
    <row r="92" spans="1:20">
      <c r="A92" s="11">
        <f>IF(Table2[[#This Row],[TT]]=0,"",ROW())</f>
        <v>92</v>
      </c>
      <c r="B92" s="11" t="str">
        <f>LOWER(SUBSTITUTE(SUBSTITUTE(SUBSTITUTE(SUBSTITUTE(SUBSTITUTE(SUBSTITUTE(SUBSTITUTE(SUBSTITUTE(Table2[[#This Row],[NAMA BARANG]]," ",""),"""",""),"-",""),"/",""),"(",""),")",""),"&amp;",""),",",""))</f>
        <v>asahanbulatdisney10833d24</v>
      </c>
      <c r="C92" s="17" t="s">
        <v>230</v>
      </c>
      <c r="D92" s="18">
        <v>4</v>
      </c>
      <c r="E92" s="22" t="s">
        <v>200</v>
      </c>
      <c r="F92" s="43">
        <f>IF(Table2[[#This Row],[M5B]]="",Table2[[#This Row],[M5B_h]],SUM(Table2[[#This Row],[M5B_h]],Table2[[#This Row],[M5B]]))</f>
        <v>4</v>
      </c>
      <c r="H92" s="12" t="str">
        <f>IF(Table2[[#This Row],[M1A]]="","",Table2[[#This Row],[M1A]]-Table2[[#This Row],[AWAL]])</f>
        <v/>
      </c>
      <c r="J92" s="12" t="str">
        <f>IF(Table2[[#This Row],[M2A]]="","",SUM(Table2[[#This Row],[M2A]]-Table2[[#This Row],[M2B_h]]))</f>
        <v/>
      </c>
      <c r="L92" s="12" t="str">
        <f>IF(Table2[[#This Row],[M3A]]="","",SUM(Table2[[#This Row],[M3A]]-Table2[[#This Row],[M3B_h]]))</f>
        <v/>
      </c>
      <c r="N92" s="12" t="str">
        <f>IF(Table2[[#This Row],[M4A]]="","",SUM(Table2[[#This Row],[M4A]]-Table2[[#This Row],[M4B_h]]))</f>
        <v/>
      </c>
      <c r="O92" s="14"/>
      <c r="P92" s="14" t="str">
        <f>IF(Table2[[#This Row],[M5A]]="","",SUM(Table2[[#This Row],[M5A]]-Table2[[#This Row],[M5B_h]]))</f>
        <v/>
      </c>
      <c r="Q92" s="14">
        <f>SUM(Table2[[#This Row],[AWAL]],Table2[[#This Row],[M1B]])</f>
        <v>4</v>
      </c>
      <c r="R92" s="14">
        <f>SUM(Table2[[#This Row],[M2B]],Table2[[#This Row],[M2B_h]])</f>
        <v>4</v>
      </c>
      <c r="S92" s="14">
        <f>SUM(Table2[[#This Row],[M3B]],Table2[[#This Row],[M3B_h]])</f>
        <v>4</v>
      </c>
      <c r="T92" s="14">
        <f>SUM(Table2[[#This Row],[M4B]],Table2[[#This Row],[M4B_h]])</f>
        <v>4</v>
      </c>
    </row>
    <row r="93" spans="1:20">
      <c r="A93" s="11">
        <f>IF(Table2[[#This Row],[TT]]=0,"",ROW())</f>
        <v>93</v>
      </c>
      <c r="B93" s="11" t="str">
        <f>LOWER(SUBSTITUTE(SUBSTITUTE(SUBSTITUTE(SUBSTITUTE(SUBSTITUTE(SUBSTITUTE(SUBSTITUTE(SUBSTITUTE(Table2[[#This Row],[NAMA BARANG]]," ",""),"""",""),"-",""),"/",""),"(",""),")",""),"&amp;",""),",",""))</f>
        <v>asahancarmiccolor35130</v>
      </c>
      <c r="C93" s="17" t="s">
        <v>231</v>
      </c>
      <c r="D93" s="18">
        <v>2</v>
      </c>
      <c r="E93" s="22" t="s">
        <v>19</v>
      </c>
      <c r="F93" s="43">
        <f>IF(Table2[[#This Row],[M5B]]="",Table2[[#This Row],[M5B_h]],SUM(Table2[[#This Row],[M5B_h]],Table2[[#This Row],[M5B]]))</f>
        <v>2</v>
      </c>
      <c r="H93" s="12" t="str">
        <f>IF(Table2[[#This Row],[M1A]]="","",Table2[[#This Row],[M1A]]-Table2[[#This Row],[AWAL]])</f>
        <v/>
      </c>
      <c r="J93" s="12" t="str">
        <f>IF(Table2[[#This Row],[M2A]]="","",SUM(Table2[[#This Row],[M2A]]-Table2[[#This Row],[M2B_h]]))</f>
        <v/>
      </c>
      <c r="L93" s="12" t="str">
        <f>IF(Table2[[#This Row],[M3A]]="","",SUM(Table2[[#This Row],[M3A]]-Table2[[#This Row],[M3B_h]]))</f>
        <v/>
      </c>
      <c r="N93" s="12" t="str">
        <f>IF(Table2[[#This Row],[M4A]]="","",SUM(Table2[[#This Row],[M4A]]-Table2[[#This Row],[M4B_h]]))</f>
        <v/>
      </c>
      <c r="O93" s="14"/>
      <c r="P93" s="14" t="str">
        <f>IF(Table2[[#This Row],[M5A]]="","",SUM(Table2[[#This Row],[M5A]]-Table2[[#This Row],[M5B_h]]))</f>
        <v/>
      </c>
      <c r="Q93" s="14">
        <f>SUM(Table2[[#This Row],[AWAL]],Table2[[#This Row],[M1B]])</f>
        <v>2</v>
      </c>
      <c r="R93" s="14">
        <f>SUM(Table2[[#This Row],[M2B]],Table2[[#This Row],[M2B_h]])</f>
        <v>2</v>
      </c>
      <c r="S93" s="14">
        <f>SUM(Table2[[#This Row],[M3B]],Table2[[#This Row],[M3B_h]])</f>
        <v>2</v>
      </c>
      <c r="T93" s="14">
        <f>SUM(Table2[[#This Row],[M4B]],Table2[[#This Row],[M4B_h]])</f>
        <v>2</v>
      </c>
    </row>
    <row r="94" spans="1:20">
      <c r="A94" s="11">
        <f>IF(Table2[[#This Row],[TT]]=0,"",ROW())</f>
        <v>94</v>
      </c>
      <c r="B94" s="11" t="str">
        <f>LOWER(SUBSTITUTE(SUBSTITUTE(SUBSTITUTE(SUBSTITUTE(SUBSTITUTE(SUBSTITUTE(SUBSTITUTE(SUBSTITUTE(Table2[[#This Row],[NAMA BARANG]]," ",""),"""",""),"-",""),"/",""),"(",""),")",""),"&amp;",""),",",""))</f>
        <v>asahancc215</v>
      </c>
      <c r="C94" s="17" t="s">
        <v>232</v>
      </c>
      <c r="D94" s="18">
        <v>1</v>
      </c>
      <c r="E94" s="22" t="s">
        <v>233</v>
      </c>
      <c r="F94" s="43">
        <f>IF(Table2[[#This Row],[M5B]]="",Table2[[#This Row],[M5B_h]],SUM(Table2[[#This Row],[M5B_h]],Table2[[#This Row],[M5B]]))</f>
        <v>1</v>
      </c>
      <c r="H94" s="12" t="str">
        <f>IF(Table2[[#This Row],[M1A]]="","",Table2[[#This Row],[M1A]]-Table2[[#This Row],[AWAL]])</f>
        <v/>
      </c>
      <c r="J94" s="12" t="str">
        <f>IF(Table2[[#This Row],[M2A]]="","",SUM(Table2[[#This Row],[M2A]]-Table2[[#This Row],[M2B_h]]))</f>
        <v/>
      </c>
      <c r="L94" s="12" t="str">
        <f>IF(Table2[[#This Row],[M3A]]="","",SUM(Table2[[#This Row],[M3A]]-Table2[[#This Row],[M3B_h]]))</f>
        <v/>
      </c>
      <c r="N94" s="12" t="str">
        <f>IF(Table2[[#This Row],[M4A]]="","",SUM(Table2[[#This Row],[M4A]]-Table2[[#This Row],[M4B_h]]))</f>
        <v/>
      </c>
      <c r="O94" s="14"/>
      <c r="P94" s="14" t="str">
        <f>IF(Table2[[#This Row],[M5A]]="","",SUM(Table2[[#This Row],[M5A]]-Table2[[#This Row],[M5B_h]]))</f>
        <v/>
      </c>
      <c r="Q94" s="14">
        <f>SUM(Table2[[#This Row],[AWAL]],Table2[[#This Row],[M1B]])</f>
        <v>1</v>
      </c>
      <c r="R94" s="14">
        <f>SUM(Table2[[#This Row],[M2B]],Table2[[#This Row],[M2B_h]])</f>
        <v>1</v>
      </c>
      <c r="S94" s="14">
        <f>SUM(Table2[[#This Row],[M3B]],Table2[[#This Row],[M3B_h]])</f>
        <v>1</v>
      </c>
      <c r="T94" s="14">
        <f>SUM(Table2[[#This Row],[M4B]],Table2[[#This Row],[M4B_h]])</f>
        <v>1</v>
      </c>
    </row>
    <row r="95" spans="1:20">
      <c r="A95" s="11">
        <f>IF(Table2[[#This Row],[TT]]=0,"",ROW())</f>
        <v>95</v>
      </c>
      <c r="B95" s="11" t="str">
        <f>LOWER(SUBSTITUTE(SUBSTITUTE(SUBSTITUTE(SUBSTITUTE(SUBSTITUTE(SUBSTITUTE(SUBSTITUTE(SUBSTITUTE(Table2[[#This Row],[NAMA BARANG]]," ",""),"""",""),"-",""),"/",""),"(",""),")",""),"&amp;",""),",",""))</f>
        <v>asahanchanglicl1612hole</v>
      </c>
      <c r="C95" s="17" t="s">
        <v>234</v>
      </c>
      <c r="D95" s="18">
        <v>1</v>
      </c>
      <c r="E95" s="22" t="s">
        <v>198</v>
      </c>
      <c r="F95" s="43">
        <f>IF(Table2[[#This Row],[M5B]]="",Table2[[#This Row],[M5B_h]],SUM(Table2[[#This Row],[M5B_h]],Table2[[#This Row],[M5B]]))</f>
        <v>1</v>
      </c>
      <c r="H95" s="12" t="str">
        <f>IF(Table2[[#This Row],[M1A]]="","",Table2[[#This Row],[M1A]]-Table2[[#This Row],[AWAL]])</f>
        <v/>
      </c>
      <c r="J95" s="12" t="str">
        <f>IF(Table2[[#This Row],[M2A]]="","",SUM(Table2[[#This Row],[M2A]]-Table2[[#This Row],[M2B_h]]))</f>
        <v/>
      </c>
      <c r="L95" s="12" t="str">
        <f>IF(Table2[[#This Row],[M3A]]="","",SUM(Table2[[#This Row],[M3A]]-Table2[[#This Row],[M3B_h]]))</f>
        <v/>
      </c>
      <c r="N95" s="12" t="str">
        <f>IF(Table2[[#This Row],[M4A]]="","",SUM(Table2[[#This Row],[M4A]]-Table2[[#This Row],[M4B_h]]))</f>
        <v/>
      </c>
      <c r="O95" s="14"/>
      <c r="P95" s="14" t="str">
        <f>IF(Table2[[#This Row],[M5A]]="","",SUM(Table2[[#This Row],[M5A]]-Table2[[#This Row],[M5B_h]]))</f>
        <v/>
      </c>
      <c r="Q95" s="14">
        <f>SUM(Table2[[#This Row],[AWAL]],Table2[[#This Row],[M1B]])</f>
        <v>1</v>
      </c>
      <c r="R95" s="14">
        <f>SUM(Table2[[#This Row],[M2B]],Table2[[#This Row],[M2B_h]])</f>
        <v>1</v>
      </c>
      <c r="S95" s="14">
        <f>SUM(Table2[[#This Row],[M3B]],Table2[[#This Row],[M3B_h]])</f>
        <v>1</v>
      </c>
      <c r="T95" s="14">
        <f>SUM(Table2[[#This Row],[M4B]],Table2[[#This Row],[M4B_h]])</f>
        <v>1</v>
      </c>
    </row>
    <row r="96" spans="1:20">
      <c r="A96" s="11">
        <f>IF(Table2[[#This Row],[TT]]=0,"",ROW())</f>
        <v>96</v>
      </c>
      <c r="B96" s="11" t="str">
        <f>LOWER(SUBSTITUTE(SUBSTITUTE(SUBSTITUTE(SUBSTITUTE(SUBSTITUTE(SUBSTITUTE(SUBSTITUTE(SUBSTITUTE(Table2[[#This Row],[NAMA BARANG]]," ",""),"""",""),"-",""),"/",""),"(",""),")",""),"&amp;",""),",",""))</f>
        <v>asahancl135mini72</v>
      </c>
      <c r="C96" s="17" t="s">
        <v>236</v>
      </c>
      <c r="D96" s="18">
        <v>18</v>
      </c>
      <c r="E96" s="22" t="s">
        <v>67</v>
      </c>
      <c r="F96" s="43">
        <f>IF(Table2[[#This Row],[M5B]]="",Table2[[#This Row],[M5B_h]],SUM(Table2[[#This Row],[M5B_h]],Table2[[#This Row],[M5B]]))</f>
        <v>18</v>
      </c>
      <c r="H96" s="12" t="str">
        <f>IF(Table2[[#This Row],[M1A]]="","",Table2[[#This Row],[M1A]]-Table2[[#This Row],[AWAL]])</f>
        <v/>
      </c>
      <c r="J96" s="12" t="str">
        <f>IF(Table2[[#This Row],[M2A]]="","",SUM(Table2[[#This Row],[M2A]]-Table2[[#This Row],[M2B_h]]))</f>
        <v/>
      </c>
      <c r="L96" s="12" t="str">
        <f>IF(Table2[[#This Row],[M3A]]="","",SUM(Table2[[#This Row],[M3A]]-Table2[[#This Row],[M3B_h]]))</f>
        <v/>
      </c>
      <c r="N96" s="12" t="str">
        <f>IF(Table2[[#This Row],[M4A]]="","",SUM(Table2[[#This Row],[M4A]]-Table2[[#This Row],[M4B_h]]))</f>
        <v/>
      </c>
      <c r="O96" s="14"/>
      <c r="P96" s="14" t="str">
        <f>IF(Table2[[#This Row],[M5A]]="","",SUM(Table2[[#This Row],[M5A]]-Table2[[#This Row],[M5B_h]]))</f>
        <v/>
      </c>
      <c r="Q96" s="14">
        <f>SUM(Table2[[#This Row],[AWAL]],Table2[[#This Row],[M1B]])</f>
        <v>18</v>
      </c>
      <c r="R96" s="14">
        <f>SUM(Table2[[#This Row],[M2B]],Table2[[#This Row],[M2B_h]])</f>
        <v>18</v>
      </c>
      <c r="S96" s="14">
        <f>SUM(Table2[[#This Row],[M3B]],Table2[[#This Row],[M3B_h]])</f>
        <v>18</v>
      </c>
      <c r="T96" s="14">
        <f>SUM(Table2[[#This Row],[M4B]],Table2[[#This Row],[M4B_h]])</f>
        <v>18</v>
      </c>
    </row>
    <row r="97" spans="1:20">
      <c r="A97" s="11">
        <f>IF(Table2[[#This Row],[TT]]=0,"",ROW())</f>
        <v>97</v>
      </c>
      <c r="B97" s="11" t="str">
        <f>LOWER(SUBSTITUTE(SUBSTITUTE(SUBSTITUTE(SUBSTITUTE(SUBSTITUTE(SUBSTITUTE(SUBSTITUTE(SUBSTITUTE(Table2[[#This Row],[NAMA BARANG]]," ",""),"""",""),"-",""),"/",""),"(",""),")",""),"&amp;",""),",",""))</f>
        <v>asahancl1132h1x48</v>
      </c>
      <c r="C97" s="17" t="s">
        <v>237</v>
      </c>
      <c r="D97" s="18">
        <v>1</v>
      </c>
      <c r="E97" s="22" t="s">
        <v>238</v>
      </c>
      <c r="F97" s="43">
        <f>IF(Table2[[#This Row],[M5B]]="",Table2[[#This Row],[M5B_h]],SUM(Table2[[#This Row],[M5B_h]],Table2[[#This Row],[M5B]]))</f>
        <v>1</v>
      </c>
      <c r="H97" s="12" t="str">
        <f>IF(Table2[[#This Row],[M1A]]="","",Table2[[#This Row],[M1A]]-Table2[[#This Row],[AWAL]])</f>
        <v/>
      </c>
      <c r="J97" s="12" t="str">
        <f>IF(Table2[[#This Row],[M2A]]="","",SUM(Table2[[#This Row],[M2A]]-Table2[[#This Row],[M2B_h]]))</f>
        <v/>
      </c>
      <c r="L97" s="12" t="str">
        <f>IF(Table2[[#This Row],[M3A]]="","",SUM(Table2[[#This Row],[M3A]]-Table2[[#This Row],[M3B_h]]))</f>
        <v/>
      </c>
      <c r="N97" s="12" t="str">
        <f>IF(Table2[[#This Row],[M4A]]="","",SUM(Table2[[#This Row],[M4A]]-Table2[[#This Row],[M4B_h]]))</f>
        <v/>
      </c>
      <c r="O97" s="14"/>
      <c r="P97" s="14" t="str">
        <f>IF(Table2[[#This Row],[M5A]]="","",SUM(Table2[[#This Row],[M5A]]-Table2[[#This Row],[M5B_h]]))</f>
        <v/>
      </c>
      <c r="Q97" s="14">
        <f>SUM(Table2[[#This Row],[AWAL]],Table2[[#This Row],[M1B]])</f>
        <v>1</v>
      </c>
      <c r="R97" s="14">
        <f>SUM(Table2[[#This Row],[M2B]],Table2[[#This Row],[M2B_h]])</f>
        <v>1</v>
      </c>
      <c r="S97" s="14">
        <f>SUM(Table2[[#This Row],[M3B]],Table2[[#This Row],[M3B_h]])</f>
        <v>1</v>
      </c>
      <c r="T97" s="14">
        <f>SUM(Table2[[#This Row],[M4B]],Table2[[#This Row],[M4B_h]])</f>
        <v>1</v>
      </c>
    </row>
    <row r="98" spans="1:20">
      <c r="A98" s="11">
        <f>IF(Table2[[#This Row],[TT]]=0,"",ROW())</f>
        <v>98</v>
      </c>
      <c r="B98" s="11" t="str">
        <f>LOWER(SUBSTITUTE(SUBSTITUTE(SUBSTITUTE(SUBSTITUTE(SUBSTITUTE(SUBSTITUTE(SUBSTITUTE(SUBSTITUTE(Table2[[#This Row],[NAMA BARANG]]," ",""),"""",""),"-",""),"/",""),"(",""),")",""),"&amp;",""),",",""))</f>
        <v>asahancli4581pinguin24</v>
      </c>
      <c r="C98" s="17" t="s">
        <v>239</v>
      </c>
      <c r="D98" s="18">
        <v>2</v>
      </c>
      <c r="E98" s="22" t="s">
        <v>212</v>
      </c>
      <c r="F98" s="43">
        <f>IF(Table2[[#This Row],[M5B]]="",Table2[[#This Row],[M5B_h]],SUM(Table2[[#This Row],[M5B_h]],Table2[[#This Row],[M5B]]))</f>
        <v>2</v>
      </c>
      <c r="H98" s="12" t="str">
        <f>IF(Table2[[#This Row],[M1A]]="","",Table2[[#This Row],[M1A]]-Table2[[#This Row],[AWAL]])</f>
        <v/>
      </c>
      <c r="J98" s="12" t="str">
        <f>IF(Table2[[#This Row],[M2A]]="","",SUM(Table2[[#This Row],[M2A]]-Table2[[#This Row],[M2B_h]]))</f>
        <v/>
      </c>
      <c r="L98" s="12" t="str">
        <f>IF(Table2[[#This Row],[M3A]]="","",SUM(Table2[[#This Row],[M3A]]-Table2[[#This Row],[M3B_h]]))</f>
        <v/>
      </c>
      <c r="N98" s="12" t="str">
        <f>IF(Table2[[#This Row],[M4A]]="","",SUM(Table2[[#This Row],[M4A]]-Table2[[#This Row],[M4B_h]]))</f>
        <v/>
      </c>
      <c r="O98" s="14"/>
      <c r="P98" s="14" t="str">
        <f>IF(Table2[[#This Row],[M5A]]="","",SUM(Table2[[#This Row],[M5A]]-Table2[[#This Row],[M5B_h]]))</f>
        <v/>
      </c>
      <c r="Q98" s="14">
        <f>SUM(Table2[[#This Row],[AWAL]],Table2[[#This Row],[M1B]])</f>
        <v>2</v>
      </c>
      <c r="R98" s="14">
        <f>SUM(Table2[[#This Row],[M2B]],Table2[[#This Row],[M2B_h]])</f>
        <v>2</v>
      </c>
      <c r="S98" s="14">
        <f>SUM(Table2[[#This Row],[M3B]],Table2[[#This Row],[M3B_h]])</f>
        <v>2</v>
      </c>
      <c r="T98" s="14">
        <f>SUM(Table2[[#This Row],[M4B]],Table2[[#This Row],[M4B_h]])</f>
        <v>2</v>
      </c>
    </row>
    <row r="99" spans="1:20">
      <c r="A99" s="11">
        <f>IF(Table2[[#This Row],[TT]]=0,"",ROW())</f>
        <v>99</v>
      </c>
      <c r="B99" s="11" t="str">
        <f>LOWER(SUBSTITUTE(SUBSTITUTE(SUBSTITUTE(SUBSTITUTE(SUBSTITUTE(SUBSTITUTE(SUBSTITUTE(SUBSTITUTE(Table2[[#This Row],[NAMA BARANG]]," ",""),"""",""),"-",""),"/",""),"(",""),")",""),"&amp;",""),",",""))</f>
        <v>asahandinosaurus8188</v>
      </c>
      <c r="C99" s="17" t="s">
        <v>240</v>
      </c>
      <c r="D99" s="18">
        <v>4</v>
      </c>
      <c r="E99" s="22" t="s">
        <v>241</v>
      </c>
      <c r="F99" s="43">
        <f>IF(Table2[[#This Row],[M5B]]="",Table2[[#This Row],[M5B_h]],SUM(Table2[[#This Row],[M5B_h]],Table2[[#This Row],[M5B]]))</f>
        <v>4</v>
      </c>
      <c r="H99" s="12" t="str">
        <f>IF(Table2[[#This Row],[M1A]]="","",Table2[[#This Row],[M1A]]-Table2[[#This Row],[AWAL]])</f>
        <v/>
      </c>
      <c r="J99" s="12" t="str">
        <f>IF(Table2[[#This Row],[M2A]]="","",SUM(Table2[[#This Row],[M2A]]-Table2[[#This Row],[M2B_h]]))</f>
        <v/>
      </c>
      <c r="L99" s="12" t="str">
        <f>IF(Table2[[#This Row],[M3A]]="","",SUM(Table2[[#This Row],[M3A]]-Table2[[#This Row],[M3B_h]]))</f>
        <v/>
      </c>
      <c r="N99" s="12" t="str">
        <f>IF(Table2[[#This Row],[M4A]]="","",SUM(Table2[[#This Row],[M4A]]-Table2[[#This Row],[M4B_h]]))</f>
        <v/>
      </c>
      <c r="O99" s="14"/>
      <c r="P99" s="14" t="str">
        <f>IF(Table2[[#This Row],[M5A]]="","",SUM(Table2[[#This Row],[M5A]]-Table2[[#This Row],[M5B_h]]))</f>
        <v/>
      </c>
      <c r="Q99" s="14">
        <f>SUM(Table2[[#This Row],[AWAL]],Table2[[#This Row],[M1B]])</f>
        <v>4</v>
      </c>
      <c r="R99" s="14">
        <f>SUM(Table2[[#This Row],[M2B]],Table2[[#This Row],[M2B_h]])</f>
        <v>4</v>
      </c>
      <c r="S99" s="14">
        <f>SUM(Table2[[#This Row],[M3B]],Table2[[#This Row],[M3B_h]])</f>
        <v>4</v>
      </c>
      <c r="T99" s="14">
        <f>SUM(Table2[[#This Row],[M4B]],Table2[[#This Row],[M4B_h]])</f>
        <v>4</v>
      </c>
    </row>
    <row r="100" spans="1:20">
      <c r="A100" s="11">
        <f>IF(Table2[[#This Row],[TT]]=0,"",ROW())</f>
        <v>100</v>
      </c>
      <c r="B100" s="11" t="str">
        <f>LOWER(SUBSTITUTE(SUBSTITUTE(SUBSTITUTE(SUBSTITUTE(SUBSTITUTE(SUBSTITUTE(SUBSTITUTE(SUBSTITUTE(Table2[[#This Row],[NAMA BARANG]]," ",""),"""",""),"-",""),"/",""),"(",""),")",""),"&amp;",""),",",""))</f>
        <v>asahandms03036</v>
      </c>
      <c r="C100" s="17" t="s">
        <v>243</v>
      </c>
      <c r="D100" s="18">
        <v>9</v>
      </c>
      <c r="E100" s="22" t="s">
        <v>200</v>
      </c>
      <c r="F100" s="43">
        <f>IF(Table2[[#This Row],[M5B]]="",Table2[[#This Row],[M5B_h]],SUM(Table2[[#This Row],[M5B_h]],Table2[[#This Row],[M5B]]))</f>
        <v>8</v>
      </c>
      <c r="G100" s="12">
        <v>8</v>
      </c>
      <c r="H100" s="12">
        <f>IF(Table2[[#This Row],[M1A]]="","",Table2[[#This Row],[M1A]]-Table2[[#This Row],[AWAL]])</f>
        <v>-1</v>
      </c>
      <c r="J100" s="12" t="str">
        <f>IF(Table2[[#This Row],[M2A]]="","",SUM(Table2[[#This Row],[M2A]]-Table2[[#This Row],[M2B_h]]))</f>
        <v/>
      </c>
      <c r="L100" s="12" t="str">
        <f>IF(Table2[[#This Row],[M3A]]="","",SUM(Table2[[#This Row],[M3A]]-Table2[[#This Row],[M3B_h]]))</f>
        <v/>
      </c>
      <c r="N100" s="12" t="str">
        <f>IF(Table2[[#This Row],[M4A]]="","",SUM(Table2[[#This Row],[M4A]]-Table2[[#This Row],[M4B_h]]))</f>
        <v/>
      </c>
      <c r="O100" s="14"/>
      <c r="P100" s="14" t="str">
        <f>IF(Table2[[#This Row],[M5A]]="","",SUM(Table2[[#This Row],[M5A]]-Table2[[#This Row],[M5B_h]]))</f>
        <v/>
      </c>
      <c r="Q100" s="14">
        <f>SUM(Table2[[#This Row],[AWAL]],Table2[[#This Row],[M1B]])</f>
        <v>8</v>
      </c>
      <c r="R100" s="14">
        <f>SUM(Table2[[#This Row],[M2B]],Table2[[#This Row],[M2B_h]])</f>
        <v>8</v>
      </c>
      <c r="S100" s="14">
        <f>SUM(Table2[[#This Row],[M3B]],Table2[[#This Row],[M3B_h]])</f>
        <v>8</v>
      </c>
      <c r="T100" s="14">
        <f>SUM(Table2[[#This Row],[M4B]],Table2[[#This Row],[M4B_h]])</f>
        <v>8</v>
      </c>
    </row>
    <row r="101" spans="1:20">
      <c r="A101" s="11">
        <f>IF(Table2[[#This Row],[TT]]=0,"",ROW())</f>
        <v>101</v>
      </c>
      <c r="B101" s="11" t="str">
        <f>LOWER(SUBSTITUTE(SUBSTITUTE(SUBSTITUTE(SUBSTITUTE(SUBSTITUTE(SUBSTITUTE(SUBSTITUTE(SUBSTITUTE(Table2[[#This Row],[NAMA BARANG]]," ",""),"""",""),"-",""),"/",""),"(",""),")",""),"&amp;",""),",",""))</f>
        <v>asahandms038</v>
      </c>
      <c r="C101" s="17" t="s">
        <v>244</v>
      </c>
      <c r="D101" s="18">
        <v>14</v>
      </c>
      <c r="E101" s="22" t="s">
        <v>217</v>
      </c>
      <c r="F101" s="43">
        <f>IF(Table2[[#This Row],[M5B]]="",Table2[[#This Row],[M5B_h]],SUM(Table2[[#This Row],[M5B_h]],Table2[[#This Row],[M5B]]))</f>
        <v>14</v>
      </c>
      <c r="H101" s="12" t="str">
        <f>IF(Table2[[#This Row],[M1A]]="","",Table2[[#This Row],[M1A]]-Table2[[#This Row],[AWAL]])</f>
        <v/>
      </c>
      <c r="J101" s="12" t="str">
        <f>IF(Table2[[#This Row],[M2A]]="","",SUM(Table2[[#This Row],[M2A]]-Table2[[#This Row],[M2B_h]]))</f>
        <v/>
      </c>
      <c r="L101" s="12" t="str">
        <f>IF(Table2[[#This Row],[M3A]]="","",SUM(Table2[[#This Row],[M3A]]-Table2[[#This Row],[M3B_h]]))</f>
        <v/>
      </c>
      <c r="N101" s="12" t="str">
        <f>IF(Table2[[#This Row],[M4A]]="","",SUM(Table2[[#This Row],[M4A]]-Table2[[#This Row],[M4B_h]]))</f>
        <v/>
      </c>
      <c r="O101" s="14"/>
      <c r="P101" s="14" t="str">
        <f>IF(Table2[[#This Row],[M5A]]="","",SUM(Table2[[#This Row],[M5A]]-Table2[[#This Row],[M5B_h]]))</f>
        <v/>
      </c>
      <c r="Q101" s="14">
        <f>SUM(Table2[[#This Row],[AWAL]],Table2[[#This Row],[M1B]])</f>
        <v>14</v>
      </c>
      <c r="R101" s="14">
        <f>SUM(Table2[[#This Row],[M2B]],Table2[[#This Row],[M2B_h]])</f>
        <v>14</v>
      </c>
      <c r="S101" s="14">
        <f>SUM(Table2[[#This Row],[M3B]],Table2[[#This Row],[M3B_h]])</f>
        <v>14</v>
      </c>
      <c r="T101" s="14">
        <f>SUM(Table2[[#This Row],[M4B]],Table2[[#This Row],[M4B_h]])</f>
        <v>14</v>
      </c>
    </row>
    <row r="102" spans="1:20">
      <c r="A102" s="11">
        <f>IF(Table2[[#This Row],[TT]]=0,"",ROW())</f>
        <v>102</v>
      </c>
      <c r="B102" s="11" t="str">
        <f>LOWER(SUBSTITUTE(SUBSTITUTE(SUBSTITUTE(SUBSTITUTE(SUBSTITUTE(SUBSTITUTE(SUBSTITUTE(SUBSTITUTE(Table2[[#This Row],[NAMA BARANG]]," ",""),"""",""),"-",""),"/",""),"(",""),")",""),"&amp;",""),",",""))</f>
        <v>asahandy358hp1x48</v>
      </c>
      <c r="C102" s="17" t="s">
        <v>245</v>
      </c>
      <c r="D102" s="18">
        <v>13</v>
      </c>
      <c r="E102" s="22" t="s">
        <v>246</v>
      </c>
      <c r="F102" s="43">
        <f>IF(Table2[[#This Row],[M5B]]="",Table2[[#This Row],[M5B_h]],SUM(Table2[[#This Row],[M5B_h]],Table2[[#This Row],[M5B]]))</f>
        <v>13</v>
      </c>
      <c r="H102" s="12" t="str">
        <f>IF(Table2[[#This Row],[M1A]]="","",Table2[[#This Row],[M1A]]-Table2[[#This Row],[AWAL]])</f>
        <v/>
      </c>
      <c r="J102" s="12" t="str">
        <f>IF(Table2[[#This Row],[M2A]]="","",SUM(Table2[[#This Row],[M2A]]-Table2[[#This Row],[M2B_h]]))</f>
        <v/>
      </c>
      <c r="L102" s="12" t="str">
        <f>IF(Table2[[#This Row],[M3A]]="","",SUM(Table2[[#This Row],[M3A]]-Table2[[#This Row],[M3B_h]]))</f>
        <v/>
      </c>
      <c r="N102" s="12" t="str">
        <f>IF(Table2[[#This Row],[M4A]]="","",SUM(Table2[[#This Row],[M4A]]-Table2[[#This Row],[M4B_h]]))</f>
        <v/>
      </c>
      <c r="O102" s="14"/>
      <c r="P102" s="14" t="str">
        <f>IF(Table2[[#This Row],[M5A]]="","",SUM(Table2[[#This Row],[M5A]]-Table2[[#This Row],[M5B_h]]))</f>
        <v/>
      </c>
      <c r="Q102" s="14">
        <f>SUM(Table2[[#This Row],[AWAL]],Table2[[#This Row],[M1B]])</f>
        <v>13</v>
      </c>
      <c r="R102" s="14">
        <f>SUM(Table2[[#This Row],[M2B]],Table2[[#This Row],[M2B_h]])</f>
        <v>13</v>
      </c>
      <c r="S102" s="14">
        <f>SUM(Table2[[#This Row],[M3B]],Table2[[#This Row],[M3B_h]])</f>
        <v>13</v>
      </c>
      <c r="T102" s="14">
        <f>SUM(Table2[[#This Row],[M4B]],Table2[[#This Row],[M4B_h]])</f>
        <v>13</v>
      </c>
    </row>
    <row r="103" spans="1:20">
      <c r="A103" s="11">
        <f>IF(Table2[[#This Row],[TT]]=0,"",ROW())</f>
        <v>103</v>
      </c>
      <c r="B103" s="11" t="str">
        <f>LOWER(SUBSTITUTE(SUBSTITUTE(SUBSTITUTE(SUBSTITUTE(SUBSTITUTE(SUBSTITUTE(SUBSTITUTE(SUBSTITUTE(Table2[[#This Row],[NAMA BARANG]]," ",""),"""",""),"-",""),"/",""),"(",""),")",""),"&amp;",""),",",""))</f>
        <v>asahanfc2258otopet</v>
      </c>
      <c r="C103" s="17" t="s">
        <v>251</v>
      </c>
      <c r="D103" s="18">
        <v>3</v>
      </c>
      <c r="E103" s="22" t="s">
        <v>139</v>
      </c>
      <c r="F103" s="43">
        <f>IF(Table2[[#This Row],[M5B]]="",Table2[[#This Row],[M5B_h]],SUM(Table2[[#This Row],[M5B_h]],Table2[[#This Row],[M5B]]))</f>
        <v>3</v>
      </c>
      <c r="H103" s="12" t="str">
        <f>IF(Table2[[#This Row],[M1A]]="","",Table2[[#This Row],[M1A]]-Table2[[#This Row],[AWAL]])</f>
        <v/>
      </c>
      <c r="J103" s="12" t="str">
        <f>IF(Table2[[#This Row],[M2A]]="","",SUM(Table2[[#This Row],[M2A]]-Table2[[#This Row],[M2B_h]]))</f>
        <v/>
      </c>
      <c r="L103" s="12" t="str">
        <f>IF(Table2[[#This Row],[M3A]]="","",SUM(Table2[[#This Row],[M3A]]-Table2[[#This Row],[M3B_h]]))</f>
        <v/>
      </c>
      <c r="N103" s="12" t="str">
        <f>IF(Table2[[#This Row],[M4A]]="","",SUM(Table2[[#This Row],[M4A]]-Table2[[#This Row],[M4B_h]]))</f>
        <v/>
      </c>
      <c r="O103" s="14"/>
      <c r="P103" s="14" t="str">
        <f>IF(Table2[[#This Row],[M5A]]="","",SUM(Table2[[#This Row],[M5A]]-Table2[[#This Row],[M5B_h]]))</f>
        <v/>
      </c>
      <c r="Q103" s="14">
        <f>SUM(Table2[[#This Row],[AWAL]],Table2[[#This Row],[M1B]])</f>
        <v>3</v>
      </c>
      <c r="R103" s="14">
        <f>SUM(Table2[[#This Row],[M2B]],Table2[[#This Row],[M2B_h]])</f>
        <v>3</v>
      </c>
      <c r="S103" s="14">
        <f>SUM(Table2[[#This Row],[M3B]],Table2[[#This Row],[M3B_h]])</f>
        <v>3</v>
      </c>
      <c r="T103" s="14">
        <f>SUM(Table2[[#This Row],[M4B]],Table2[[#This Row],[M4B_h]])</f>
        <v>3</v>
      </c>
    </row>
    <row r="104" spans="1:20">
      <c r="A104" s="11">
        <f>IF(Table2[[#This Row],[TT]]=0,"",ROW())</f>
        <v>104</v>
      </c>
      <c r="B104" s="11" t="str">
        <f>LOWER(SUBSTITUTE(SUBSTITUTE(SUBSTITUTE(SUBSTITUTE(SUBSTITUTE(SUBSTITUTE(SUBSTITUTE(SUBSTITUTE(Table2[[#This Row],[NAMA BARANG]]," ",""),"""",""),"-",""),"/",""),"(",""),")",""),"&amp;",""),",",""))</f>
        <v>asahangc208phdotdisney1box30pc</v>
      </c>
      <c r="C104" s="17" t="s">
        <v>254</v>
      </c>
      <c r="D104" s="18">
        <v>1</v>
      </c>
      <c r="E104" s="22" t="s">
        <v>93</v>
      </c>
      <c r="F104" s="43">
        <f>IF(Table2[[#This Row],[M5B]]="",Table2[[#This Row],[M5B_h]],SUM(Table2[[#This Row],[M5B_h]],Table2[[#This Row],[M5B]]))</f>
        <v>1</v>
      </c>
      <c r="H104" s="12" t="str">
        <f>IF(Table2[[#This Row],[M1A]]="","",Table2[[#This Row],[M1A]]-Table2[[#This Row],[AWAL]])</f>
        <v/>
      </c>
      <c r="J104" s="12" t="str">
        <f>IF(Table2[[#This Row],[M2A]]="","",SUM(Table2[[#This Row],[M2A]]-Table2[[#This Row],[M2B_h]]))</f>
        <v/>
      </c>
      <c r="L104" s="12" t="str">
        <f>IF(Table2[[#This Row],[M3A]]="","",SUM(Table2[[#This Row],[M3A]]-Table2[[#This Row],[M3B_h]]))</f>
        <v/>
      </c>
      <c r="N104" s="12" t="str">
        <f>IF(Table2[[#This Row],[M4A]]="","",SUM(Table2[[#This Row],[M4A]]-Table2[[#This Row],[M4B_h]]))</f>
        <v/>
      </c>
      <c r="O104" s="14"/>
      <c r="P104" s="14" t="str">
        <f>IF(Table2[[#This Row],[M5A]]="","",SUM(Table2[[#This Row],[M5A]]-Table2[[#This Row],[M5B_h]]))</f>
        <v/>
      </c>
      <c r="Q104" s="14">
        <f>SUM(Table2[[#This Row],[AWAL]],Table2[[#This Row],[M1B]])</f>
        <v>1</v>
      </c>
      <c r="R104" s="14">
        <f>SUM(Table2[[#This Row],[M2B]],Table2[[#This Row],[M2B_h]])</f>
        <v>1</v>
      </c>
      <c r="S104" s="14">
        <f>SUM(Table2[[#This Row],[M3B]],Table2[[#This Row],[M3B_h]])</f>
        <v>1</v>
      </c>
      <c r="T104" s="14">
        <f>SUM(Table2[[#This Row],[M4B]],Table2[[#This Row],[M4B_h]])</f>
        <v>1</v>
      </c>
    </row>
    <row r="105" spans="1:20">
      <c r="A105" s="11">
        <f>IF(Table2[[#This Row],[TT]]=0,"",ROW())</f>
        <v>105</v>
      </c>
      <c r="B105" s="11" t="str">
        <f>LOWER(SUBSTITUTE(SUBSTITUTE(SUBSTITUTE(SUBSTITUTE(SUBSTITUTE(SUBSTITUTE(SUBSTITUTE(SUBSTITUTE(Table2[[#This Row],[NAMA BARANG]]," ",""),"""",""),"-",""),"/",""),"(",""),")",""),"&amp;",""),",",""))</f>
        <v>asahangz.469</v>
      </c>
      <c r="C105" s="17" t="s">
        <v>255</v>
      </c>
      <c r="D105" s="18">
        <v>1</v>
      </c>
      <c r="E105" s="22" t="s">
        <v>256</v>
      </c>
      <c r="F105" s="43">
        <f>IF(Table2[[#This Row],[M5B]]="",Table2[[#This Row],[M5B_h]],SUM(Table2[[#This Row],[M5B_h]],Table2[[#This Row],[M5B]]))</f>
        <v>1</v>
      </c>
      <c r="H105" s="12" t="str">
        <f>IF(Table2[[#This Row],[M1A]]="","",Table2[[#This Row],[M1A]]-Table2[[#This Row],[AWAL]])</f>
        <v/>
      </c>
      <c r="J105" s="12" t="str">
        <f>IF(Table2[[#This Row],[M2A]]="","",SUM(Table2[[#This Row],[M2A]]-Table2[[#This Row],[M2B_h]]))</f>
        <v/>
      </c>
      <c r="L105" s="12" t="str">
        <f>IF(Table2[[#This Row],[M3A]]="","",SUM(Table2[[#This Row],[M3A]]-Table2[[#This Row],[M3B_h]]))</f>
        <v/>
      </c>
      <c r="N105" s="12" t="str">
        <f>IF(Table2[[#This Row],[M4A]]="","",SUM(Table2[[#This Row],[M4A]]-Table2[[#This Row],[M4B_h]]))</f>
        <v/>
      </c>
      <c r="O105" s="14"/>
      <c r="P105" s="14" t="str">
        <f>IF(Table2[[#This Row],[M5A]]="","",SUM(Table2[[#This Row],[M5A]]-Table2[[#This Row],[M5B_h]]))</f>
        <v/>
      </c>
      <c r="Q105" s="14">
        <f>SUM(Table2[[#This Row],[AWAL]],Table2[[#This Row],[M1B]])</f>
        <v>1</v>
      </c>
      <c r="R105" s="14">
        <f>SUM(Table2[[#This Row],[M2B]],Table2[[#This Row],[M2B_h]])</f>
        <v>1</v>
      </c>
      <c r="S105" s="14">
        <f>SUM(Table2[[#This Row],[M3B]],Table2[[#This Row],[M3B_h]])</f>
        <v>1</v>
      </c>
      <c r="T105" s="14">
        <f>SUM(Table2[[#This Row],[M4B]],Table2[[#This Row],[M4B_h]])</f>
        <v>1</v>
      </c>
    </row>
    <row r="106" spans="1:20">
      <c r="A106" s="11">
        <f>IF(Table2[[#This Row],[TT]]=0,"",ROW())</f>
        <v>106</v>
      </c>
      <c r="B106" s="11" t="str">
        <f>LOWER(SUBSTITUTE(SUBSTITUTE(SUBSTITUTE(SUBSTITUTE(SUBSTITUTE(SUBSTITUTE(SUBSTITUTE(SUBSTITUTE(Table2[[#This Row],[NAMA BARANG]]," ",""),"""",""),"-",""),"/",""),"(",""),")",""),"&amp;",""),",",""))</f>
        <v>asahanh10048</v>
      </c>
      <c r="C106" s="17" t="s">
        <v>257</v>
      </c>
      <c r="D106" s="18">
        <v>1</v>
      </c>
      <c r="E106" s="22" t="s">
        <v>200</v>
      </c>
      <c r="F106" s="43">
        <f>IF(Table2[[#This Row],[M5B]]="",Table2[[#This Row],[M5B_h]],SUM(Table2[[#This Row],[M5B_h]],Table2[[#This Row],[M5B]]))</f>
        <v>1</v>
      </c>
      <c r="H106" s="12" t="str">
        <f>IF(Table2[[#This Row],[M1A]]="","",Table2[[#This Row],[M1A]]-Table2[[#This Row],[AWAL]])</f>
        <v/>
      </c>
      <c r="J106" s="12" t="str">
        <f>IF(Table2[[#This Row],[M2A]]="","",SUM(Table2[[#This Row],[M2A]]-Table2[[#This Row],[M2B_h]]))</f>
        <v/>
      </c>
      <c r="L106" s="12" t="str">
        <f>IF(Table2[[#This Row],[M3A]]="","",SUM(Table2[[#This Row],[M3A]]-Table2[[#This Row],[M3B_h]]))</f>
        <v/>
      </c>
      <c r="N106" s="12" t="str">
        <f>IF(Table2[[#This Row],[M4A]]="","",SUM(Table2[[#This Row],[M4A]]-Table2[[#This Row],[M4B_h]]))</f>
        <v/>
      </c>
      <c r="O106" s="14"/>
      <c r="P106" s="14" t="str">
        <f>IF(Table2[[#This Row],[M5A]]="","",SUM(Table2[[#This Row],[M5A]]-Table2[[#This Row],[M5B_h]]))</f>
        <v/>
      </c>
      <c r="Q106" s="14">
        <f>SUM(Table2[[#This Row],[AWAL]],Table2[[#This Row],[M1B]])</f>
        <v>1</v>
      </c>
      <c r="R106" s="14">
        <f>SUM(Table2[[#This Row],[M2B]],Table2[[#This Row],[M2B_h]])</f>
        <v>1</v>
      </c>
      <c r="S106" s="14">
        <f>SUM(Table2[[#This Row],[M3B]],Table2[[#This Row],[M3B_h]])</f>
        <v>1</v>
      </c>
      <c r="T106" s="14">
        <f>SUM(Table2[[#This Row],[M4B]],Table2[[#This Row],[M4B_h]])</f>
        <v>1</v>
      </c>
    </row>
    <row r="107" spans="1:20">
      <c r="A107" s="11">
        <f>IF(Table2[[#This Row],[TT]]=0,"",ROW())</f>
        <v>107</v>
      </c>
      <c r="B107" s="11" t="str">
        <f>LOWER(SUBSTITUTE(SUBSTITUTE(SUBSTITUTE(SUBSTITUTE(SUBSTITUTE(SUBSTITUTE(SUBSTITUTE(SUBSTITUTE(Table2[[#This Row],[NAMA BARANG]]," ",""),"""",""),"-",""),"/",""),"(",""),")",""),"&amp;",""),",",""))</f>
        <v>asahanh20048</v>
      </c>
      <c r="C107" s="17" t="s">
        <v>258</v>
      </c>
      <c r="D107" s="18">
        <v>2</v>
      </c>
      <c r="E107" s="22" t="s">
        <v>67</v>
      </c>
      <c r="F107" s="43">
        <f>IF(Table2[[#This Row],[M5B]]="",Table2[[#This Row],[M5B_h]],SUM(Table2[[#This Row],[M5B_h]],Table2[[#This Row],[M5B]]))</f>
        <v>2</v>
      </c>
      <c r="H107" s="12" t="str">
        <f>IF(Table2[[#This Row],[M1A]]="","",Table2[[#This Row],[M1A]]-Table2[[#This Row],[AWAL]])</f>
        <v/>
      </c>
      <c r="J107" s="12" t="str">
        <f>IF(Table2[[#This Row],[M2A]]="","",SUM(Table2[[#This Row],[M2A]]-Table2[[#This Row],[M2B_h]]))</f>
        <v/>
      </c>
      <c r="L107" s="12" t="str">
        <f>IF(Table2[[#This Row],[M3A]]="","",SUM(Table2[[#This Row],[M3A]]-Table2[[#This Row],[M3B_h]]))</f>
        <v/>
      </c>
      <c r="N107" s="12" t="str">
        <f>IF(Table2[[#This Row],[M4A]]="","",SUM(Table2[[#This Row],[M4A]]-Table2[[#This Row],[M4B_h]]))</f>
        <v/>
      </c>
      <c r="O107" s="14"/>
      <c r="P107" s="14" t="str">
        <f>IF(Table2[[#This Row],[M5A]]="","",SUM(Table2[[#This Row],[M5A]]-Table2[[#This Row],[M5B_h]]))</f>
        <v/>
      </c>
      <c r="Q107" s="14">
        <f>SUM(Table2[[#This Row],[AWAL]],Table2[[#This Row],[M1B]])</f>
        <v>2</v>
      </c>
      <c r="R107" s="14">
        <f>SUM(Table2[[#This Row],[M2B]],Table2[[#This Row],[M2B_h]])</f>
        <v>2</v>
      </c>
      <c r="S107" s="14">
        <f>SUM(Table2[[#This Row],[M3B]],Table2[[#This Row],[M3B_h]])</f>
        <v>2</v>
      </c>
      <c r="T107" s="14">
        <f>SUM(Table2[[#This Row],[M4B]],Table2[[#This Row],[M4B_h]])</f>
        <v>2</v>
      </c>
    </row>
    <row r="108" spans="1:20">
      <c r="A108" s="11">
        <f>IF(Table2[[#This Row],[TT]]=0,"",ROW())</f>
        <v>108</v>
      </c>
      <c r="B108" s="11" t="str">
        <f>LOWER(SUBSTITUTE(SUBSTITUTE(SUBSTITUTE(SUBSTITUTE(SUBSTITUTE(SUBSTITUTE(SUBSTITUTE(SUBSTITUTE(Table2[[#This Row],[NAMA BARANG]]," ",""),"""",""),"-",""),"/",""),"(",""),")",""),"&amp;",""),",",""))</f>
        <v>asahanhatis1382</v>
      </c>
      <c r="C108" s="17" t="s">
        <v>259</v>
      </c>
      <c r="D108" s="18">
        <v>1</v>
      </c>
      <c r="E108" s="22" t="s">
        <v>179</v>
      </c>
      <c r="F108" s="43">
        <f>IF(Table2[[#This Row],[M5B]]="",Table2[[#This Row],[M5B_h]],SUM(Table2[[#This Row],[M5B_h]],Table2[[#This Row],[M5B]]))</f>
        <v>1</v>
      </c>
      <c r="H108" s="12" t="str">
        <f>IF(Table2[[#This Row],[M1A]]="","",Table2[[#This Row],[M1A]]-Table2[[#This Row],[AWAL]])</f>
        <v/>
      </c>
      <c r="J108" s="12" t="str">
        <f>IF(Table2[[#This Row],[M2A]]="","",SUM(Table2[[#This Row],[M2A]]-Table2[[#This Row],[M2B_h]]))</f>
        <v/>
      </c>
      <c r="L108" s="12" t="str">
        <f>IF(Table2[[#This Row],[M3A]]="","",SUM(Table2[[#This Row],[M3A]]-Table2[[#This Row],[M3B_h]]))</f>
        <v/>
      </c>
      <c r="N108" s="12" t="str">
        <f>IF(Table2[[#This Row],[M4A]]="","",SUM(Table2[[#This Row],[M4A]]-Table2[[#This Row],[M4B_h]]))</f>
        <v/>
      </c>
      <c r="O108" s="14"/>
      <c r="P108" s="14" t="str">
        <f>IF(Table2[[#This Row],[M5A]]="","",SUM(Table2[[#This Row],[M5A]]-Table2[[#This Row],[M5B_h]]))</f>
        <v/>
      </c>
      <c r="Q108" s="14">
        <f>SUM(Table2[[#This Row],[AWAL]],Table2[[#This Row],[M1B]])</f>
        <v>1</v>
      </c>
      <c r="R108" s="14">
        <f>SUM(Table2[[#This Row],[M2B]],Table2[[#This Row],[M2B_h]])</f>
        <v>1</v>
      </c>
      <c r="S108" s="14">
        <f>SUM(Table2[[#This Row],[M3B]],Table2[[#This Row],[M3B_h]])</f>
        <v>1</v>
      </c>
      <c r="T108" s="14">
        <f>SUM(Table2[[#This Row],[M4B]],Table2[[#This Row],[M4B_h]])</f>
        <v>1</v>
      </c>
    </row>
    <row r="109" spans="1:20">
      <c r="A109" s="11">
        <f>IF(Table2[[#This Row],[TT]]=0,"",ROW())</f>
        <v>109</v>
      </c>
      <c r="B109" s="11" t="str">
        <f>LOWER(SUBSTITUTE(SUBSTITUTE(SUBSTITUTE(SUBSTITUTE(SUBSTITUTE(SUBSTITUTE(SUBSTITUTE(SUBSTITUTE(Table2[[#This Row],[NAMA BARANG]]," ",""),"""",""),"-",""),"/",""),"(",""),")",""),"&amp;",""),",",""))</f>
        <v>asahanhippox357</v>
      </c>
      <c r="C109" s="21" t="s">
        <v>260</v>
      </c>
      <c r="D109" s="22">
        <v>19</v>
      </c>
      <c r="E109" s="22" t="s">
        <v>261</v>
      </c>
      <c r="F109" s="43">
        <f>IF(Table2[[#This Row],[M5B]]="",Table2[[#This Row],[M5B_h]],SUM(Table2[[#This Row],[M5B_h]],Table2[[#This Row],[M5B]]))</f>
        <v>19</v>
      </c>
      <c r="H109" s="12" t="str">
        <f>IF(Table2[[#This Row],[M1A]]="","",Table2[[#This Row],[M1A]]-Table2[[#This Row],[AWAL]])</f>
        <v/>
      </c>
      <c r="J109" s="12" t="str">
        <f>IF(Table2[[#This Row],[M2A]]="","",SUM(Table2[[#This Row],[M2A]]-Table2[[#This Row],[M2B_h]]))</f>
        <v/>
      </c>
      <c r="L109" s="12" t="str">
        <f>IF(Table2[[#This Row],[M3A]]="","",SUM(Table2[[#This Row],[M3A]]-Table2[[#This Row],[M3B_h]]))</f>
        <v/>
      </c>
      <c r="N109" s="12" t="str">
        <f>IF(Table2[[#This Row],[M4A]]="","",SUM(Table2[[#This Row],[M4A]]-Table2[[#This Row],[M4B_h]]))</f>
        <v/>
      </c>
      <c r="O109" s="14"/>
      <c r="P109" s="14" t="str">
        <f>IF(Table2[[#This Row],[M5A]]="","",SUM(Table2[[#This Row],[M5A]]-Table2[[#This Row],[M5B_h]]))</f>
        <v/>
      </c>
      <c r="Q109" s="14">
        <f>SUM(Table2[[#This Row],[AWAL]],Table2[[#This Row],[M1B]])</f>
        <v>19</v>
      </c>
      <c r="R109" s="14">
        <f>SUM(Table2[[#This Row],[M2B]],Table2[[#This Row],[M2B_h]])</f>
        <v>19</v>
      </c>
      <c r="S109" s="14">
        <f>SUM(Table2[[#This Row],[M3B]],Table2[[#This Row],[M3B_h]])</f>
        <v>19</v>
      </c>
      <c r="T109" s="14">
        <f>SUM(Table2[[#This Row],[M4B]],Table2[[#This Row],[M4B_h]])</f>
        <v>19</v>
      </c>
    </row>
    <row r="110" spans="1:20">
      <c r="A110" s="11">
        <f>IF(Table2[[#This Row],[TT]]=0,"",ROW())</f>
        <v>110</v>
      </c>
      <c r="B110" s="11" t="str">
        <f>LOWER(SUBSTITUTE(SUBSTITUTE(SUBSTITUTE(SUBSTITUTE(SUBSTITUTE(SUBSTITUTE(SUBSTITUTE(SUBSTITUTE(Table2[[#This Row],[NAMA BARANG]]," ",""),"""",""),"-",""),"/",""),"(",""),")",""),"&amp;",""),",",""))</f>
        <v>asahanhkc15190</v>
      </c>
      <c r="C110" s="17" t="s">
        <v>262</v>
      </c>
      <c r="D110" s="18">
        <v>3</v>
      </c>
      <c r="E110" s="22" t="s">
        <v>52</v>
      </c>
      <c r="F110" s="43">
        <f>IF(Table2[[#This Row],[M5B]]="",Table2[[#This Row],[M5B_h]],SUM(Table2[[#This Row],[M5B_h]],Table2[[#This Row],[M5B]]))</f>
        <v>3</v>
      </c>
      <c r="H110" s="12" t="str">
        <f>IF(Table2[[#This Row],[M1A]]="","",Table2[[#This Row],[M1A]]-Table2[[#This Row],[AWAL]])</f>
        <v/>
      </c>
      <c r="J110" s="12" t="str">
        <f>IF(Table2[[#This Row],[M2A]]="","",SUM(Table2[[#This Row],[M2A]]-Table2[[#This Row],[M2B_h]]))</f>
        <v/>
      </c>
      <c r="L110" s="12" t="str">
        <f>IF(Table2[[#This Row],[M3A]]="","",SUM(Table2[[#This Row],[M3A]]-Table2[[#This Row],[M3B_h]]))</f>
        <v/>
      </c>
      <c r="N110" s="12" t="str">
        <f>IF(Table2[[#This Row],[M4A]]="","",SUM(Table2[[#This Row],[M4A]]-Table2[[#This Row],[M4B_h]]))</f>
        <v/>
      </c>
      <c r="O110" s="14"/>
      <c r="P110" s="14" t="str">
        <f>IF(Table2[[#This Row],[M5A]]="","",SUM(Table2[[#This Row],[M5A]]-Table2[[#This Row],[M5B_h]]))</f>
        <v/>
      </c>
      <c r="Q110" s="14">
        <f>SUM(Table2[[#This Row],[AWAL]],Table2[[#This Row],[M1B]])</f>
        <v>3</v>
      </c>
      <c r="R110" s="14">
        <f>SUM(Table2[[#This Row],[M2B]],Table2[[#This Row],[M2B_h]])</f>
        <v>3</v>
      </c>
      <c r="S110" s="14">
        <f>SUM(Table2[[#This Row],[M3B]],Table2[[#This Row],[M3B_h]])</f>
        <v>3</v>
      </c>
      <c r="T110" s="14">
        <f>SUM(Table2[[#This Row],[M4B]],Table2[[#This Row],[M4B_h]])</f>
        <v>3</v>
      </c>
    </row>
    <row r="111" spans="1:20">
      <c r="A111" s="11">
        <f>IF(Table2[[#This Row],[TT]]=0,"",ROW())</f>
        <v>111</v>
      </c>
      <c r="B111" s="11" t="str">
        <f>LOWER(SUBSTITUTE(SUBSTITUTE(SUBSTITUTE(SUBSTITUTE(SUBSTITUTE(SUBSTITUTE(SUBSTITUTE(SUBSTITUTE(Table2[[#This Row],[NAMA BARANG]]," ",""),"""",""),"-",""),"/",""),"(",""),")",""),"&amp;",""),",",""))</f>
        <v>asahanht032prangkobarbie1033barbie1</v>
      </c>
      <c r="C111" s="17" t="s">
        <v>263</v>
      </c>
      <c r="D111" s="18">
        <v>2</v>
      </c>
      <c r="E111" s="22" t="s">
        <v>264</v>
      </c>
      <c r="F111" s="43">
        <f>IF(Table2[[#This Row],[M5B]]="",Table2[[#This Row],[M5B_h]],SUM(Table2[[#This Row],[M5B_h]],Table2[[#This Row],[M5B]]))</f>
        <v>2</v>
      </c>
      <c r="H111" s="12" t="str">
        <f>IF(Table2[[#This Row],[M1A]]="","",Table2[[#This Row],[M1A]]-Table2[[#This Row],[AWAL]])</f>
        <v/>
      </c>
      <c r="J111" s="12" t="str">
        <f>IF(Table2[[#This Row],[M2A]]="","",SUM(Table2[[#This Row],[M2A]]-Table2[[#This Row],[M2B_h]]))</f>
        <v/>
      </c>
      <c r="L111" s="12" t="str">
        <f>IF(Table2[[#This Row],[M3A]]="","",SUM(Table2[[#This Row],[M3A]]-Table2[[#This Row],[M3B_h]]))</f>
        <v/>
      </c>
      <c r="N111" s="12" t="str">
        <f>IF(Table2[[#This Row],[M4A]]="","",SUM(Table2[[#This Row],[M4A]]-Table2[[#This Row],[M4B_h]]))</f>
        <v/>
      </c>
      <c r="O111" s="14"/>
      <c r="P111" s="14" t="str">
        <f>IF(Table2[[#This Row],[M5A]]="","",SUM(Table2[[#This Row],[M5A]]-Table2[[#This Row],[M5B_h]]))</f>
        <v/>
      </c>
      <c r="Q111" s="14">
        <f>SUM(Table2[[#This Row],[AWAL]],Table2[[#This Row],[M1B]])</f>
        <v>2</v>
      </c>
      <c r="R111" s="14">
        <f>SUM(Table2[[#This Row],[M2B]],Table2[[#This Row],[M2B_h]])</f>
        <v>2</v>
      </c>
      <c r="S111" s="14">
        <f>SUM(Table2[[#This Row],[M3B]],Table2[[#This Row],[M3B_h]])</f>
        <v>2</v>
      </c>
      <c r="T111" s="14">
        <f>SUM(Table2[[#This Row],[M4B]],Table2[[#This Row],[M4B_h]])</f>
        <v>2</v>
      </c>
    </row>
    <row r="112" spans="1:20">
      <c r="A112" s="11">
        <f>IF(Table2[[#This Row],[TT]]=0,"",ROW())</f>
        <v>112</v>
      </c>
      <c r="B112" s="11" t="str">
        <f>LOWER(SUBSTITUTE(SUBSTITUTE(SUBSTITUTE(SUBSTITUTE(SUBSTITUTE(SUBSTITUTE(SUBSTITUTE(SUBSTITUTE(Table2[[#This Row],[NAMA BARANG]]," ",""),"""",""),"-",""),"/",""),"(",""),")",""),"&amp;",""),",",""))</f>
        <v>asahanjx374924</v>
      </c>
      <c r="C112" s="17" t="s">
        <v>265</v>
      </c>
      <c r="D112" s="18">
        <v>2</v>
      </c>
      <c r="E112" s="22" t="s">
        <v>238</v>
      </c>
      <c r="F112" s="43">
        <f>IF(Table2[[#This Row],[M5B]]="",Table2[[#This Row],[M5B_h]],SUM(Table2[[#This Row],[M5B_h]],Table2[[#This Row],[M5B]]))</f>
        <v>2</v>
      </c>
      <c r="H112" s="12" t="str">
        <f>IF(Table2[[#This Row],[M1A]]="","",Table2[[#This Row],[M1A]]-Table2[[#This Row],[AWAL]])</f>
        <v/>
      </c>
      <c r="J112" s="12" t="str">
        <f>IF(Table2[[#This Row],[M2A]]="","",SUM(Table2[[#This Row],[M2A]]-Table2[[#This Row],[M2B_h]]))</f>
        <v/>
      </c>
      <c r="L112" s="12" t="str">
        <f>IF(Table2[[#This Row],[M3A]]="","",SUM(Table2[[#This Row],[M3A]]-Table2[[#This Row],[M3B_h]]))</f>
        <v/>
      </c>
      <c r="N112" s="12" t="str">
        <f>IF(Table2[[#This Row],[M4A]]="","",SUM(Table2[[#This Row],[M4A]]-Table2[[#This Row],[M4B_h]]))</f>
        <v/>
      </c>
      <c r="O112" s="14"/>
      <c r="P112" s="14" t="str">
        <f>IF(Table2[[#This Row],[M5A]]="","",SUM(Table2[[#This Row],[M5A]]-Table2[[#This Row],[M5B_h]]))</f>
        <v/>
      </c>
      <c r="Q112" s="14">
        <f>SUM(Table2[[#This Row],[AWAL]],Table2[[#This Row],[M1B]])</f>
        <v>2</v>
      </c>
      <c r="R112" s="14">
        <f>SUM(Table2[[#This Row],[M2B]],Table2[[#This Row],[M2B_h]])</f>
        <v>2</v>
      </c>
      <c r="S112" s="14">
        <f>SUM(Table2[[#This Row],[M3B]],Table2[[#This Row],[M3B_h]])</f>
        <v>2</v>
      </c>
      <c r="T112" s="14">
        <f>SUM(Table2[[#This Row],[M4B]],Table2[[#This Row],[M4B_h]])</f>
        <v>2</v>
      </c>
    </row>
    <row r="113" spans="1:20">
      <c r="A113" s="11">
        <f>IF(Table2[[#This Row],[TT]]=0,"",ROW())</f>
        <v>113</v>
      </c>
      <c r="B113" s="11" t="str">
        <f>LOWER(SUBSTITUTE(SUBSTITUTE(SUBSTITUTE(SUBSTITUTE(SUBSTITUTE(SUBSTITUTE(SUBSTITUTE(SUBSTITUTE(Table2[[#This Row],[NAMA BARANG]]," ",""),"""",""),"-",""),"/",""),"(",""),")",""),"&amp;",""),",",""))</f>
        <v>asahankayua16312</v>
      </c>
      <c r="C113" s="17" t="s">
        <v>266</v>
      </c>
      <c r="D113" s="18">
        <v>1</v>
      </c>
      <c r="E113" s="22" t="s">
        <v>146</v>
      </c>
      <c r="F113" s="43">
        <f>IF(Table2[[#This Row],[M5B]]="",Table2[[#This Row],[M5B_h]],SUM(Table2[[#This Row],[M5B_h]],Table2[[#This Row],[M5B]]))</f>
        <v>1</v>
      </c>
      <c r="H113" s="12" t="str">
        <f>IF(Table2[[#This Row],[M1A]]="","",Table2[[#This Row],[M1A]]-Table2[[#This Row],[AWAL]])</f>
        <v/>
      </c>
      <c r="J113" s="12" t="str">
        <f>IF(Table2[[#This Row],[M2A]]="","",SUM(Table2[[#This Row],[M2A]]-Table2[[#This Row],[M2B_h]]))</f>
        <v/>
      </c>
      <c r="L113" s="12" t="str">
        <f>IF(Table2[[#This Row],[M3A]]="","",SUM(Table2[[#This Row],[M3A]]-Table2[[#This Row],[M3B_h]]))</f>
        <v/>
      </c>
      <c r="N113" s="12" t="str">
        <f>IF(Table2[[#This Row],[M4A]]="","",SUM(Table2[[#This Row],[M4A]]-Table2[[#This Row],[M4B_h]]))</f>
        <v/>
      </c>
      <c r="O113" s="14"/>
      <c r="P113" s="14" t="str">
        <f>IF(Table2[[#This Row],[M5A]]="","",SUM(Table2[[#This Row],[M5A]]-Table2[[#This Row],[M5B_h]]))</f>
        <v/>
      </c>
      <c r="Q113" s="14">
        <f>SUM(Table2[[#This Row],[AWAL]],Table2[[#This Row],[M1B]])</f>
        <v>1</v>
      </c>
      <c r="R113" s="14">
        <f>SUM(Table2[[#This Row],[M2B]],Table2[[#This Row],[M2B_h]])</f>
        <v>1</v>
      </c>
      <c r="S113" s="14">
        <f>SUM(Table2[[#This Row],[M3B]],Table2[[#This Row],[M3B_h]])</f>
        <v>1</v>
      </c>
      <c r="T113" s="14">
        <f>SUM(Table2[[#This Row],[M4B]],Table2[[#This Row],[M4B_h]])</f>
        <v>1</v>
      </c>
    </row>
    <row r="114" spans="1:20">
      <c r="A114" s="11">
        <f>IF(Table2[[#This Row],[TT]]=0,"",ROW())</f>
        <v>114</v>
      </c>
      <c r="B114" s="11" t="str">
        <f>LOWER(SUBSTITUTE(SUBSTITUTE(SUBSTITUTE(SUBSTITUTE(SUBSTITUTE(SUBSTITUTE(SUBSTITUTE(SUBSTITUTE(Table2[[#This Row],[NAMA BARANG]]," ",""),"""",""),"-",""),"/",""),"(",""),")",""),"&amp;",""),",",""))</f>
        <v>asahankerangikan294beningbe28sm</v>
      </c>
      <c r="C114" s="17" t="s">
        <v>267</v>
      </c>
      <c r="D114" s="18">
        <v>8</v>
      </c>
      <c r="E114" s="22" t="s">
        <v>83</v>
      </c>
      <c r="F114" s="43">
        <f>IF(Table2[[#This Row],[M5B]]="",Table2[[#This Row],[M5B_h]],SUM(Table2[[#This Row],[M5B_h]],Table2[[#This Row],[M5B]]))</f>
        <v>8</v>
      </c>
      <c r="H114" s="12" t="str">
        <f>IF(Table2[[#This Row],[M1A]]="","",Table2[[#This Row],[M1A]]-Table2[[#This Row],[AWAL]])</f>
        <v/>
      </c>
      <c r="J114" s="12" t="str">
        <f>IF(Table2[[#This Row],[M2A]]="","",SUM(Table2[[#This Row],[M2A]]-Table2[[#This Row],[M2B_h]]))</f>
        <v/>
      </c>
      <c r="L114" s="12" t="str">
        <f>IF(Table2[[#This Row],[M3A]]="","",SUM(Table2[[#This Row],[M3A]]-Table2[[#This Row],[M3B_h]]))</f>
        <v/>
      </c>
      <c r="N114" s="12" t="str">
        <f>IF(Table2[[#This Row],[M4A]]="","",SUM(Table2[[#This Row],[M4A]]-Table2[[#This Row],[M4B_h]]))</f>
        <v/>
      </c>
      <c r="O114" s="14"/>
      <c r="P114" s="14" t="str">
        <f>IF(Table2[[#This Row],[M5A]]="","",SUM(Table2[[#This Row],[M5A]]-Table2[[#This Row],[M5B_h]]))</f>
        <v/>
      </c>
      <c r="Q114" s="14">
        <f>SUM(Table2[[#This Row],[AWAL]],Table2[[#This Row],[M1B]])</f>
        <v>8</v>
      </c>
      <c r="R114" s="14">
        <f>SUM(Table2[[#This Row],[M2B]],Table2[[#This Row],[M2B_h]])</f>
        <v>8</v>
      </c>
      <c r="S114" s="14">
        <f>SUM(Table2[[#This Row],[M3B]],Table2[[#This Row],[M3B_h]])</f>
        <v>8</v>
      </c>
      <c r="T114" s="14">
        <f>SUM(Table2[[#This Row],[M4B]],Table2[[#This Row],[M4B_h]])</f>
        <v>8</v>
      </c>
    </row>
    <row r="115" spans="1:20">
      <c r="A115" s="11">
        <f>IF(Table2[[#This Row],[TT]]=0,"",ROW())</f>
        <v>115</v>
      </c>
      <c r="B115" s="11" t="str">
        <f>LOWER(SUBSTITUTE(SUBSTITUTE(SUBSTITUTE(SUBSTITUTE(SUBSTITUTE(SUBSTITUTE(SUBSTITUTE(SUBSTITUTE(Table2[[#This Row],[NAMA BARANG]]," ",""),"""",""),"-",""),"/",""),"(",""),")",""),"&amp;",""),",",""))</f>
        <v>asahankeretaapikayu</v>
      </c>
      <c r="C115" s="17" t="s">
        <v>268</v>
      </c>
      <c r="D115" s="18">
        <v>1</v>
      </c>
      <c r="E115" s="22" t="s">
        <v>269</v>
      </c>
      <c r="F115" s="43">
        <f>IF(Table2[[#This Row],[M5B]]="",Table2[[#This Row],[M5B_h]],SUM(Table2[[#This Row],[M5B_h]],Table2[[#This Row],[M5B]]))</f>
        <v>1</v>
      </c>
      <c r="H115" s="12" t="str">
        <f>IF(Table2[[#This Row],[M1A]]="","",Table2[[#This Row],[M1A]]-Table2[[#This Row],[AWAL]])</f>
        <v/>
      </c>
      <c r="J115" s="12" t="str">
        <f>IF(Table2[[#This Row],[M2A]]="","",SUM(Table2[[#This Row],[M2A]]-Table2[[#This Row],[M2B_h]]))</f>
        <v/>
      </c>
      <c r="L115" s="12" t="str">
        <f>IF(Table2[[#This Row],[M3A]]="","",SUM(Table2[[#This Row],[M3A]]-Table2[[#This Row],[M3B_h]]))</f>
        <v/>
      </c>
      <c r="N115" s="12" t="str">
        <f>IF(Table2[[#This Row],[M4A]]="","",SUM(Table2[[#This Row],[M4A]]-Table2[[#This Row],[M4B_h]]))</f>
        <v/>
      </c>
      <c r="O115" s="14"/>
      <c r="P115" s="14" t="str">
        <f>IF(Table2[[#This Row],[M5A]]="","",SUM(Table2[[#This Row],[M5A]]-Table2[[#This Row],[M5B_h]]))</f>
        <v/>
      </c>
      <c r="Q115" s="14">
        <f>SUM(Table2[[#This Row],[AWAL]],Table2[[#This Row],[M1B]])</f>
        <v>1</v>
      </c>
      <c r="R115" s="14">
        <f>SUM(Table2[[#This Row],[M2B]],Table2[[#This Row],[M2B_h]])</f>
        <v>1</v>
      </c>
      <c r="S115" s="14">
        <f>SUM(Table2[[#This Row],[M3B]],Table2[[#This Row],[M3B_h]])</f>
        <v>1</v>
      </c>
      <c r="T115" s="14">
        <f>SUM(Table2[[#This Row],[M4B]],Table2[[#This Row],[M4B_h]])</f>
        <v>1</v>
      </c>
    </row>
    <row r="116" spans="1:20">
      <c r="A116" s="11">
        <f>IF(Table2[[#This Row],[TT]]=0,"",ROW())</f>
        <v>116</v>
      </c>
      <c r="B116" s="11" t="str">
        <f>LOWER(SUBSTITUTE(SUBSTITUTE(SUBSTITUTE(SUBSTITUTE(SUBSTITUTE(SUBSTITUTE(SUBSTITUTE(SUBSTITUTE(Table2[[#This Row],[NAMA BARANG]]," ",""),"""",""),"-",""),"/",""),"(",""),")",""),"&amp;",""),",",""))</f>
        <v>asahankfc</v>
      </c>
      <c r="C116" s="17" t="s">
        <v>270</v>
      </c>
      <c r="D116" s="18">
        <v>8</v>
      </c>
      <c r="E116" s="22" t="s">
        <v>200</v>
      </c>
      <c r="F116" s="43">
        <f>IF(Table2[[#This Row],[M5B]]="",Table2[[#This Row],[M5B_h]],SUM(Table2[[#This Row],[M5B_h]],Table2[[#This Row],[M5B]]))</f>
        <v>8</v>
      </c>
      <c r="H116" s="12" t="str">
        <f>IF(Table2[[#This Row],[M1A]]="","",Table2[[#This Row],[M1A]]-Table2[[#This Row],[AWAL]])</f>
        <v/>
      </c>
      <c r="J116" s="12" t="str">
        <f>IF(Table2[[#This Row],[M2A]]="","",SUM(Table2[[#This Row],[M2A]]-Table2[[#This Row],[M2B_h]]))</f>
        <v/>
      </c>
      <c r="L116" s="12" t="str">
        <f>IF(Table2[[#This Row],[M3A]]="","",SUM(Table2[[#This Row],[M3A]]-Table2[[#This Row],[M3B_h]]))</f>
        <v/>
      </c>
      <c r="N116" s="12" t="str">
        <f>IF(Table2[[#This Row],[M4A]]="","",SUM(Table2[[#This Row],[M4A]]-Table2[[#This Row],[M4B_h]]))</f>
        <v/>
      </c>
      <c r="O116" s="14"/>
      <c r="P116" s="14" t="str">
        <f>IF(Table2[[#This Row],[M5A]]="","",SUM(Table2[[#This Row],[M5A]]-Table2[[#This Row],[M5B_h]]))</f>
        <v/>
      </c>
      <c r="Q116" s="14">
        <f>SUM(Table2[[#This Row],[AWAL]],Table2[[#This Row],[M1B]])</f>
        <v>8</v>
      </c>
      <c r="R116" s="14">
        <f>SUM(Table2[[#This Row],[M2B]],Table2[[#This Row],[M2B_h]])</f>
        <v>8</v>
      </c>
      <c r="S116" s="14">
        <f>SUM(Table2[[#This Row],[M3B]],Table2[[#This Row],[M3B_h]])</f>
        <v>8</v>
      </c>
      <c r="T116" s="14">
        <f>SUM(Table2[[#This Row],[M4B]],Table2[[#This Row],[M4B_h]])</f>
        <v>8</v>
      </c>
    </row>
    <row r="117" spans="1:20">
      <c r="A117" s="11">
        <f>IF(Table2[[#This Row],[TT]]=0,"",ROW())</f>
        <v>117</v>
      </c>
      <c r="B117" s="11" t="str">
        <f>LOWER(SUBSTITUTE(SUBSTITUTE(SUBSTITUTE(SUBSTITUTE(SUBSTITUTE(SUBSTITUTE(SUBSTITUTE(SUBSTITUTE(Table2[[#This Row],[NAMA BARANG]]," ",""),"""",""),"-",""),"/",""),"(",""),")",""),"&amp;",""),",",""))</f>
        <v>asahankm9088d2hole</v>
      </c>
      <c r="C117" s="17" t="s">
        <v>271</v>
      </c>
      <c r="D117" s="18">
        <v>1</v>
      </c>
      <c r="E117" s="22" t="s">
        <v>272</v>
      </c>
      <c r="F117" s="43">
        <f>IF(Table2[[#This Row],[M5B]]="",Table2[[#This Row],[M5B_h]],SUM(Table2[[#This Row],[M5B_h]],Table2[[#This Row],[M5B]]))</f>
        <v>1</v>
      </c>
      <c r="H117" s="12" t="str">
        <f>IF(Table2[[#This Row],[M1A]]="","",Table2[[#This Row],[M1A]]-Table2[[#This Row],[AWAL]])</f>
        <v/>
      </c>
      <c r="J117" s="12" t="str">
        <f>IF(Table2[[#This Row],[M2A]]="","",SUM(Table2[[#This Row],[M2A]]-Table2[[#This Row],[M2B_h]]))</f>
        <v/>
      </c>
      <c r="L117" s="12" t="str">
        <f>IF(Table2[[#This Row],[M3A]]="","",SUM(Table2[[#This Row],[M3A]]-Table2[[#This Row],[M3B_h]]))</f>
        <v/>
      </c>
      <c r="N117" s="12" t="str">
        <f>IF(Table2[[#This Row],[M4A]]="","",SUM(Table2[[#This Row],[M4A]]-Table2[[#This Row],[M4B_h]]))</f>
        <v/>
      </c>
      <c r="O117" s="14"/>
      <c r="P117" s="14" t="str">
        <f>IF(Table2[[#This Row],[M5A]]="","",SUM(Table2[[#This Row],[M5A]]-Table2[[#This Row],[M5B_h]]))</f>
        <v/>
      </c>
      <c r="Q117" s="14">
        <f>SUM(Table2[[#This Row],[AWAL]],Table2[[#This Row],[M1B]])</f>
        <v>1</v>
      </c>
      <c r="R117" s="14">
        <f>SUM(Table2[[#This Row],[M2B]],Table2[[#This Row],[M2B_h]])</f>
        <v>1</v>
      </c>
      <c r="S117" s="14">
        <f>SUM(Table2[[#This Row],[M3B]],Table2[[#This Row],[M3B_h]])</f>
        <v>1</v>
      </c>
      <c r="T117" s="14">
        <f>SUM(Table2[[#This Row],[M4B]],Table2[[#This Row],[M4B_h]])</f>
        <v>1</v>
      </c>
    </row>
    <row r="118" spans="1:20">
      <c r="A118" s="11">
        <f>IF(Table2[[#This Row],[TT]]=0,"",ROW())</f>
        <v>118</v>
      </c>
      <c r="B118" s="11" t="str">
        <f>LOWER(SUBSTITUTE(SUBSTITUTE(SUBSTITUTE(SUBSTITUTE(SUBSTITUTE(SUBSTITUTE(SUBSTITUTE(SUBSTITUTE(Table2[[#This Row],[NAMA BARANG]]," ",""),"""",""),"-",""),"/",""),"(",""),")",""),"&amp;",""),",",""))</f>
        <v>asahanlokomotif2535</v>
      </c>
      <c r="C118" s="17" t="s">
        <v>274</v>
      </c>
      <c r="D118" s="18">
        <v>3</v>
      </c>
      <c r="E118" s="22" t="s">
        <v>83</v>
      </c>
      <c r="F118" s="43">
        <f>IF(Table2[[#This Row],[M5B]]="",Table2[[#This Row],[M5B_h]],SUM(Table2[[#This Row],[M5B_h]],Table2[[#This Row],[M5B]]))</f>
        <v>3</v>
      </c>
      <c r="H118" s="12" t="str">
        <f>IF(Table2[[#This Row],[M1A]]="","",Table2[[#This Row],[M1A]]-Table2[[#This Row],[AWAL]])</f>
        <v/>
      </c>
      <c r="J118" s="12" t="str">
        <f>IF(Table2[[#This Row],[M2A]]="","",SUM(Table2[[#This Row],[M2A]]-Table2[[#This Row],[M2B_h]]))</f>
        <v/>
      </c>
      <c r="L118" s="12" t="str">
        <f>IF(Table2[[#This Row],[M3A]]="","",SUM(Table2[[#This Row],[M3A]]-Table2[[#This Row],[M3B_h]]))</f>
        <v/>
      </c>
      <c r="N118" s="12" t="str">
        <f>IF(Table2[[#This Row],[M4A]]="","",SUM(Table2[[#This Row],[M4A]]-Table2[[#This Row],[M4B_h]]))</f>
        <v/>
      </c>
      <c r="O118" s="14"/>
      <c r="P118" s="14" t="str">
        <f>IF(Table2[[#This Row],[M5A]]="","",SUM(Table2[[#This Row],[M5A]]-Table2[[#This Row],[M5B_h]]))</f>
        <v/>
      </c>
      <c r="Q118" s="14">
        <f>SUM(Table2[[#This Row],[AWAL]],Table2[[#This Row],[M1B]])</f>
        <v>3</v>
      </c>
      <c r="R118" s="14">
        <f>SUM(Table2[[#This Row],[M2B]],Table2[[#This Row],[M2B_h]])</f>
        <v>3</v>
      </c>
      <c r="S118" s="14">
        <f>SUM(Table2[[#This Row],[M3B]],Table2[[#This Row],[M3B_h]])</f>
        <v>3</v>
      </c>
      <c r="T118" s="14">
        <f>SUM(Table2[[#This Row],[M4B]],Table2[[#This Row],[M4B_h]])</f>
        <v>3</v>
      </c>
    </row>
    <row r="119" spans="1:20">
      <c r="A119" s="11">
        <f>IF(Table2[[#This Row],[TT]]=0,"",ROW())</f>
        <v>119</v>
      </c>
      <c r="B119" s="11" t="str">
        <f>LOWER(SUBSTITUTE(SUBSTITUTE(SUBSTITUTE(SUBSTITUTE(SUBSTITUTE(SUBSTITUTE(SUBSTITUTE(SUBSTITUTE(Table2[[#This Row],[NAMA BARANG]]," ",""),"""",""),"-",""),"/",""),"(",""),")",""),"&amp;",""),",",""))</f>
        <v>asahanmeja004blk</v>
      </c>
      <c r="C119" s="17" t="s">
        <v>275</v>
      </c>
      <c r="D119" s="18">
        <v>4</v>
      </c>
      <c r="E119" s="22" t="s">
        <v>39</v>
      </c>
      <c r="F119" s="43">
        <f>IF(Table2[[#This Row],[M5B]]="",Table2[[#This Row],[M5B_h]],SUM(Table2[[#This Row],[M5B_h]],Table2[[#This Row],[M5B]]))</f>
        <v>4</v>
      </c>
      <c r="H119" s="12" t="str">
        <f>IF(Table2[[#This Row],[M1A]]="","",Table2[[#This Row],[M1A]]-Table2[[#This Row],[AWAL]])</f>
        <v/>
      </c>
      <c r="J119" s="12" t="str">
        <f>IF(Table2[[#This Row],[M2A]]="","",SUM(Table2[[#This Row],[M2A]]-Table2[[#This Row],[M2B_h]]))</f>
        <v/>
      </c>
      <c r="L119" s="12" t="str">
        <f>IF(Table2[[#This Row],[M3A]]="","",SUM(Table2[[#This Row],[M3A]]-Table2[[#This Row],[M3B_h]]))</f>
        <v/>
      </c>
      <c r="N119" s="12" t="str">
        <f>IF(Table2[[#This Row],[M4A]]="","",SUM(Table2[[#This Row],[M4A]]-Table2[[#This Row],[M4B_h]]))</f>
        <v/>
      </c>
      <c r="O119" s="14"/>
      <c r="P119" s="14" t="str">
        <f>IF(Table2[[#This Row],[M5A]]="","",SUM(Table2[[#This Row],[M5A]]-Table2[[#This Row],[M5B_h]]))</f>
        <v/>
      </c>
      <c r="Q119" s="14">
        <f>SUM(Table2[[#This Row],[AWAL]],Table2[[#This Row],[M1B]])</f>
        <v>4</v>
      </c>
      <c r="R119" s="14">
        <f>SUM(Table2[[#This Row],[M2B]],Table2[[#This Row],[M2B_h]])</f>
        <v>4</v>
      </c>
      <c r="S119" s="14">
        <f>SUM(Table2[[#This Row],[M3B]],Table2[[#This Row],[M3B_h]])</f>
        <v>4</v>
      </c>
      <c r="T119" s="14">
        <f>SUM(Table2[[#This Row],[M4B]],Table2[[#This Row],[M4B_h]])</f>
        <v>4</v>
      </c>
    </row>
    <row r="120" spans="1:20">
      <c r="A120" s="11">
        <f>IF(Table2[[#This Row],[TT]]=0,"",ROW())</f>
        <v>120</v>
      </c>
      <c r="B120" s="11" t="str">
        <f>LOWER(SUBSTITUTE(SUBSTITUTE(SUBSTITUTE(SUBSTITUTE(SUBSTITUTE(SUBSTITUTE(SUBSTITUTE(SUBSTITUTE(Table2[[#This Row],[NAMA BARANG]]," ",""),"""",""),"-",""),"/",""),"(",""),")",""),"&amp;",""),",",""))</f>
        <v>asahanmeja0613</v>
      </c>
      <c r="C120" s="17" t="s">
        <v>276</v>
      </c>
      <c r="D120" s="18">
        <v>9</v>
      </c>
      <c r="E120" s="22" t="s">
        <v>11</v>
      </c>
      <c r="F120" s="43">
        <f>IF(Table2[[#This Row],[M5B]]="",Table2[[#This Row],[M5B_h]],SUM(Table2[[#This Row],[M5B_h]],Table2[[#This Row],[M5B]]))</f>
        <v>9</v>
      </c>
      <c r="H120" s="12" t="str">
        <f>IF(Table2[[#This Row],[M1A]]="","",Table2[[#This Row],[M1A]]-Table2[[#This Row],[AWAL]])</f>
        <v/>
      </c>
      <c r="J120" s="12" t="str">
        <f>IF(Table2[[#This Row],[M2A]]="","",SUM(Table2[[#This Row],[M2A]]-Table2[[#This Row],[M2B_h]]))</f>
        <v/>
      </c>
      <c r="L120" s="12" t="str">
        <f>IF(Table2[[#This Row],[M3A]]="","",SUM(Table2[[#This Row],[M3A]]-Table2[[#This Row],[M3B_h]]))</f>
        <v/>
      </c>
      <c r="N120" s="12" t="str">
        <f>IF(Table2[[#This Row],[M4A]]="","",SUM(Table2[[#This Row],[M4A]]-Table2[[#This Row],[M4B_h]]))</f>
        <v/>
      </c>
      <c r="O120" s="14"/>
      <c r="P120" s="14" t="str">
        <f>IF(Table2[[#This Row],[M5A]]="","",SUM(Table2[[#This Row],[M5A]]-Table2[[#This Row],[M5B_h]]))</f>
        <v/>
      </c>
      <c r="Q120" s="14">
        <f>SUM(Table2[[#This Row],[AWAL]],Table2[[#This Row],[M1B]])</f>
        <v>9</v>
      </c>
      <c r="R120" s="14">
        <f>SUM(Table2[[#This Row],[M2B]],Table2[[#This Row],[M2B_h]])</f>
        <v>9</v>
      </c>
      <c r="S120" s="14">
        <f>SUM(Table2[[#This Row],[M3B]],Table2[[#This Row],[M3B_h]])</f>
        <v>9</v>
      </c>
      <c r="T120" s="14">
        <f>SUM(Table2[[#This Row],[M4B]],Table2[[#This Row],[M4B_h]])</f>
        <v>9</v>
      </c>
    </row>
    <row r="121" spans="1:20">
      <c r="A121" s="11">
        <f>IF(Table2[[#This Row],[TT]]=0,"",ROW())</f>
        <v>121</v>
      </c>
      <c r="B121" s="11" t="str">
        <f>LOWER(SUBSTITUTE(SUBSTITUTE(SUBSTITUTE(SUBSTITUTE(SUBSTITUTE(SUBSTITUTE(SUBSTITUTE(SUBSTITUTE(Table2[[#This Row],[NAMA BARANG]]," ",""),"""",""),"-",""),"/",""),"(",""),")",""),"&amp;",""),",",""))</f>
        <v>asahanmeja0618</v>
      </c>
      <c r="C121" s="17" t="s">
        <v>277</v>
      </c>
      <c r="D121" s="18">
        <v>4</v>
      </c>
      <c r="E121" s="22" t="s">
        <v>39</v>
      </c>
      <c r="F121" s="43">
        <f>IF(Table2[[#This Row],[M5B]]="",Table2[[#This Row],[M5B_h]],SUM(Table2[[#This Row],[M5B_h]],Table2[[#This Row],[M5B]]))</f>
        <v>4</v>
      </c>
      <c r="H121" s="12" t="str">
        <f>IF(Table2[[#This Row],[M1A]]="","",Table2[[#This Row],[M1A]]-Table2[[#This Row],[AWAL]])</f>
        <v/>
      </c>
      <c r="J121" s="12" t="str">
        <f>IF(Table2[[#This Row],[M2A]]="","",SUM(Table2[[#This Row],[M2A]]-Table2[[#This Row],[M2B_h]]))</f>
        <v/>
      </c>
      <c r="L121" s="12" t="str">
        <f>IF(Table2[[#This Row],[M3A]]="","",SUM(Table2[[#This Row],[M3A]]-Table2[[#This Row],[M3B_h]]))</f>
        <v/>
      </c>
      <c r="N121" s="12" t="str">
        <f>IF(Table2[[#This Row],[M4A]]="","",SUM(Table2[[#This Row],[M4A]]-Table2[[#This Row],[M4B_h]]))</f>
        <v/>
      </c>
      <c r="O121" s="14"/>
      <c r="P121" s="14" t="str">
        <f>IF(Table2[[#This Row],[M5A]]="","",SUM(Table2[[#This Row],[M5A]]-Table2[[#This Row],[M5B_h]]))</f>
        <v/>
      </c>
      <c r="Q121" s="14">
        <f>SUM(Table2[[#This Row],[AWAL]],Table2[[#This Row],[M1B]])</f>
        <v>4</v>
      </c>
      <c r="R121" s="14">
        <f>SUM(Table2[[#This Row],[M2B]],Table2[[#This Row],[M2B_h]])</f>
        <v>4</v>
      </c>
      <c r="S121" s="14">
        <f>SUM(Table2[[#This Row],[M3B]],Table2[[#This Row],[M3B_h]])</f>
        <v>4</v>
      </c>
      <c r="T121" s="14">
        <f>SUM(Table2[[#This Row],[M4B]],Table2[[#This Row],[M4B_h]])</f>
        <v>4</v>
      </c>
    </row>
    <row r="122" spans="1:20">
      <c r="A122" s="11">
        <f>IF(Table2[[#This Row],[TT]]=0,"",ROW())</f>
        <v>122</v>
      </c>
      <c r="B122" s="11" t="str">
        <f>LOWER(SUBSTITUTE(SUBSTITUTE(SUBSTITUTE(SUBSTITUTE(SUBSTITUTE(SUBSTITUTE(SUBSTITUTE(SUBSTITUTE(Table2[[#This Row],[NAMA BARANG]]," ",""),"""",""),"-",""),"/",""),"(",""),")",""),"&amp;",""),",",""))</f>
        <v>asahanmeja0619tank</v>
      </c>
      <c r="C122" s="17" t="s">
        <v>278</v>
      </c>
      <c r="D122" s="18">
        <v>7</v>
      </c>
      <c r="E122" s="22" t="s">
        <v>39</v>
      </c>
      <c r="F122" s="43">
        <f>IF(Table2[[#This Row],[M5B]]="",Table2[[#This Row],[M5B_h]],SUM(Table2[[#This Row],[M5B_h]],Table2[[#This Row],[M5B]]))</f>
        <v>7</v>
      </c>
      <c r="H122" s="12" t="str">
        <f>IF(Table2[[#This Row],[M1A]]="","",Table2[[#This Row],[M1A]]-Table2[[#This Row],[AWAL]])</f>
        <v/>
      </c>
      <c r="J122" s="12" t="str">
        <f>IF(Table2[[#This Row],[M2A]]="","",SUM(Table2[[#This Row],[M2A]]-Table2[[#This Row],[M2B_h]]))</f>
        <v/>
      </c>
      <c r="L122" s="12" t="str">
        <f>IF(Table2[[#This Row],[M3A]]="","",SUM(Table2[[#This Row],[M3A]]-Table2[[#This Row],[M3B_h]]))</f>
        <v/>
      </c>
      <c r="N122" s="12" t="str">
        <f>IF(Table2[[#This Row],[M4A]]="","",SUM(Table2[[#This Row],[M4A]]-Table2[[#This Row],[M4B_h]]))</f>
        <v/>
      </c>
      <c r="O122" s="14"/>
      <c r="P122" s="14" t="str">
        <f>IF(Table2[[#This Row],[M5A]]="","",SUM(Table2[[#This Row],[M5A]]-Table2[[#This Row],[M5B_h]]))</f>
        <v/>
      </c>
      <c r="Q122" s="14">
        <f>SUM(Table2[[#This Row],[AWAL]],Table2[[#This Row],[M1B]])</f>
        <v>7</v>
      </c>
      <c r="R122" s="14">
        <f>SUM(Table2[[#This Row],[M2B]],Table2[[#This Row],[M2B_h]])</f>
        <v>7</v>
      </c>
      <c r="S122" s="14">
        <f>SUM(Table2[[#This Row],[M3B]],Table2[[#This Row],[M3B_h]])</f>
        <v>7</v>
      </c>
      <c r="T122" s="14">
        <f>SUM(Table2[[#This Row],[M4B]],Table2[[#This Row],[M4B_h]])</f>
        <v>7</v>
      </c>
    </row>
    <row r="123" spans="1:20">
      <c r="A123" s="11">
        <f>IF(Table2[[#This Row],[TT]]=0,"",ROW())</f>
        <v>123</v>
      </c>
      <c r="B123" s="11" t="str">
        <f>LOWER(SUBSTITUTE(SUBSTITUTE(SUBSTITUTE(SUBSTITUTE(SUBSTITUTE(SUBSTITUTE(SUBSTITUTE(SUBSTITUTE(Table2[[#This Row],[NAMA BARANG]]," ",""),"""",""),"-",""),"/",""),"(",""),")",""),"&amp;",""),",",""))</f>
        <v>asahanmeja1001</v>
      </c>
      <c r="C123" s="17" t="s">
        <v>279</v>
      </c>
      <c r="D123" s="18">
        <v>7</v>
      </c>
      <c r="E123" s="22" t="s">
        <v>58</v>
      </c>
      <c r="F123" s="43">
        <f>IF(Table2[[#This Row],[M5B]]="",Table2[[#This Row],[M5B_h]],SUM(Table2[[#This Row],[M5B_h]],Table2[[#This Row],[M5B]]))</f>
        <v>7</v>
      </c>
      <c r="H123" s="12" t="str">
        <f>IF(Table2[[#This Row],[M1A]]="","",Table2[[#This Row],[M1A]]-Table2[[#This Row],[AWAL]])</f>
        <v/>
      </c>
      <c r="J123" s="12" t="str">
        <f>IF(Table2[[#This Row],[M2A]]="","",SUM(Table2[[#This Row],[M2A]]-Table2[[#This Row],[M2B_h]]))</f>
        <v/>
      </c>
      <c r="L123" s="12" t="str">
        <f>IF(Table2[[#This Row],[M3A]]="","",SUM(Table2[[#This Row],[M3A]]-Table2[[#This Row],[M3B_h]]))</f>
        <v/>
      </c>
      <c r="N123" s="12" t="str">
        <f>IF(Table2[[#This Row],[M4A]]="","",SUM(Table2[[#This Row],[M4A]]-Table2[[#This Row],[M4B_h]]))</f>
        <v/>
      </c>
      <c r="O123" s="14"/>
      <c r="P123" s="14" t="str">
        <f>IF(Table2[[#This Row],[M5A]]="","",SUM(Table2[[#This Row],[M5A]]-Table2[[#This Row],[M5B_h]]))</f>
        <v/>
      </c>
      <c r="Q123" s="14">
        <f>SUM(Table2[[#This Row],[AWAL]],Table2[[#This Row],[M1B]])</f>
        <v>7</v>
      </c>
      <c r="R123" s="14">
        <f>SUM(Table2[[#This Row],[M2B]],Table2[[#This Row],[M2B_h]])</f>
        <v>7</v>
      </c>
      <c r="S123" s="14">
        <f>SUM(Table2[[#This Row],[M3B]],Table2[[#This Row],[M3B_h]])</f>
        <v>7</v>
      </c>
      <c r="T123" s="14">
        <f>SUM(Table2[[#This Row],[M4B]],Table2[[#This Row],[M4B_h]])</f>
        <v>7</v>
      </c>
    </row>
    <row r="124" spans="1:20">
      <c r="A124" s="11">
        <f>IF(Table2[[#This Row],[TT]]=0,"",ROW())</f>
        <v>124</v>
      </c>
      <c r="B124" s="11" t="str">
        <f>LOWER(SUBSTITUTE(SUBSTITUTE(SUBSTITUTE(SUBSTITUTE(SUBSTITUTE(SUBSTITUTE(SUBSTITUTE(SUBSTITUTE(Table2[[#This Row],[NAMA BARANG]]," ",""),"""",""),"-",""),"/",""),"(",""),")",""),"&amp;",""),",",""))</f>
        <v>asahanmeja1006rumah</v>
      </c>
      <c r="C124" s="17" t="s">
        <v>3323</v>
      </c>
      <c r="D124" s="18">
        <v>1</v>
      </c>
      <c r="E124" s="22" t="s">
        <v>39</v>
      </c>
      <c r="F124" s="43">
        <f>IF(Table2[[#This Row],[M5B]]="",Table2[[#This Row],[M5B_h]],SUM(Table2[[#This Row],[M5B_h]],Table2[[#This Row],[M5B]]))</f>
        <v>2</v>
      </c>
      <c r="G124" s="12">
        <v>2</v>
      </c>
      <c r="H124" s="12">
        <f>IF(Table2[[#This Row],[M1A]]="","",Table2[[#This Row],[M1A]]-Table2[[#This Row],[AWAL]])</f>
        <v>1</v>
      </c>
      <c r="J124" s="12" t="str">
        <f>IF(Table2[[#This Row],[M2A]]="","",SUM(Table2[[#This Row],[M2A]]-Table2[[#This Row],[M2B_h]]))</f>
        <v/>
      </c>
      <c r="L124" s="12" t="str">
        <f>IF(Table2[[#This Row],[M3A]]="","",SUM(Table2[[#This Row],[M3A]]-Table2[[#This Row],[M3B_h]]))</f>
        <v/>
      </c>
      <c r="N124" s="12" t="str">
        <f>IF(Table2[[#This Row],[M4A]]="","",SUM(Table2[[#This Row],[M4A]]-Table2[[#This Row],[M4B_h]]))</f>
        <v/>
      </c>
      <c r="O124" s="14"/>
      <c r="P124" s="14" t="str">
        <f>IF(Table2[[#This Row],[M5A]]="","",SUM(Table2[[#This Row],[M5A]]-Table2[[#This Row],[M5B_h]]))</f>
        <v/>
      </c>
      <c r="Q124" s="14">
        <f>SUM(Table2[[#This Row],[AWAL]],Table2[[#This Row],[M1B]])</f>
        <v>2</v>
      </c>
      <c r="R124" s="14">
        <f>SUM(Table2[[#This Row],[M2B]],Table2[[#This Row],[M2B_h]])</f>
        <v>2</v>
      </c>
      <c r="S124" s="14">
        <f>SUM(Table2[[#This Row],[M3B]],Table2[[#This Row],[M3B_h]])</f>
        <v>2</v>
      </c>
      <c r="T124" s="14">
        <f>SUM(Table2[[#This Row],[M4B]],Table2[[#This Row],[M4B_h]])</f>
        <v>2</v>
      </c>
    </row>
    <row r="125" spans="1:20">
      <c r="A125" s="13">
        <f>IF(Table2[[#This Row],[TT]]=0,"",ROW())</f>
        <v>125</v>
      </c>
      <c r="B125" s="13" t="str">
        <f>LOWER(SUBSTITUTE(SUBSTITUTE(SUBSTITUTE(SUBSTITUTE(SUBSTITUTE(SUBSTITUTE(SUBSTITUTE(SUBSTITUTE(Table2[[#This Row],[NAMA BARANG]]," ",""),"""",""),"-",""),"/",""),"(",""),")",""),"&amp;",""),",",""))</f>
        <v>asahanmeja18121</v>
      </c>
      <c r="C125" s="16" t="s">
        <v>2976</v>
      </c>
      <c r="D125" s="18">
        <v>1</v>
      </c>
      <c r="E125" s="47">
        <v>192</v>
      </c>
      <c r="F125" s="43">
        <f>IF(Table2[[#This Row],[M5B]]="",Table2[[#This Row],[M5B_h]],SUM(Table2[[#This Row],[M5B_h]],Table2[[#This Row],[M5B]]))</f>
        <v>1</v>
      </c>
      <c r="H125" s="14" t="str">
        <f>IF(Table2[[#This Row],[M1A]]="","",Table2[[#This Row],[M1A]]-Table2[[#This Row],[AWAL]])</f>
        <v/>
      </c>
      <c r="J125" s="14" t="str">
        <f>IF(Table2[[#This Row],[M2A]]="","",SUM(Table2[[#This Row],[M2A]]-Table2[[#This Row],[M2B_h]]))</f>
        <v/>
      </c>
      <c r="L125" s="14" t="str">
        <f>IF(Table2[[#This Row],[M3A]]="","",SUM(Table2[[#This Row],[M3A]]-Table2[[#This Row],[M3B_h]]))</f>
        <v/>
      </c>
      <c r="N125" s="14" t="str">
        <f>IF(Table2[[#This Row],[M4A]]="","",SUM(Table2[[#This Row],[M4A]]-Table2[[#This Row],[M4B_h]]))</f>
        <v/>
      </c>
      <c r="O125" s="14"/>
      <c r="P125" s="14" t="str">
        <f>IF(Table2[[#This Row],[M5A]]="","",SUM(Table2[[#This Row],[M5A]]-Table2[[#This Row],[M5B_h]]))</f>
        <v/>
      </c>
      <c r="Q125" s="14">
        <f>SUM(Table2[[#This Row],[AWAL]],Table2[[#This Row],[M1B]])</f>
        <v>1</v>
      </c>
      <c r="R125" s="14">
        <f>SUM(Table2[[#This Row],[M2B]],Table2[[#This Row],[M2B_h]])</f>
        <v>1</v>
      </c>
      <c r="S125" s="14">
        <f>SUM(Table2[[#This Row],[M3B]],Table2[[#This Row],[M3B_h]])</f>
        <v>1</v>
      </c>
      <c r="T125" s="14">
        <f>SUM(Table2[[#This Row],[M4B]],Table2[[#This Row],[M4B_h]])</f>
        <v>1</v>
      </c>
    </row>
    <row r="126" spans="1:20">
      <c r="A126" s="11">
        <f>IF(Table2[[#This Row],[TT]]=0,"",ROW())</f>
        <v>126</v>
      </c>
      <c r="B126" s="11" t="str">
        <f>LOWER(SUBSTITUTE(SUBSTITUTE(SUBSTITUTE(SUBSTITUTE(SUBSTITUTE(SUBSTITUTE(SUBSTITUTE(SUBSTITUTE(Table2[[#This Row],[NAMA BARANG]]," ",""),"""",""),"-",""),"/",""),"(",""),")",""),"&amp;",""),",",""))</f>
        <v>asahanmeja1fyf9103</v>
      </c>
      <c r="C126" s="17" t="s">
        <v>280</v>
      </c>
      <c r="D126" s="18">
        <v>5</v>
      </c>
      <c r="E126" s="22" t="s">
        <v>11</v>
      </c>
      <c r="F126" s="43">
        <f>IF(Table2[[#This Row],[M5B]]="",Table2[[#This Row],[M5B_h]],SUM(Table2[[#This Row],[M5B_h]],Table2[[#This Row],[M5B]]))</f>
        <v>5</v>
      </c>
      <c r="H126" s="12" t="str">
        <f>IF(Table2[[#This Row],[M1A]]="","",Table2[[#This Row],[M1A]]-Table2[[#This Row],[AWAL]])</f>
        <v/>
      </c>
      <c r="J126" s="12" t="str">
        <f>IF(Table2[[#This Row],[M2A]]="","",SUM(Table2[[#This Row],[M2A]]-Table2[[#This Row],[M2B_h]]))</f>
        <v/>
      </c>
      <c r="L126" s="12" t="str">
        <f>IF(Table2[[#This Row],[M3A]]="","",SUM(Table2[[#This Row],[M3A]]-Table2[[#This Row],[M3B_h]]))</f>
        <v/>
      </c>
      <c r="N126" s="12" t="str">
        <f>IF(Table2[[#This Row],[M4A]]="","",SUM(Table2[[#This Row],[M4A]]-Table2[[#This Row],[M4B_h]]))</f>
        <v/>
      </c>
      <c r="O126" s="14"/>
      <c r="P126" s="14" t="str">
        <f>IF(Table2[[#This Row],[M5A]]="","",SUM(Table2[[#This Row],[M5A]]-Table2[[#This Row],[M5B_h]]))</f>
        <v/>
      </c>
      <c r="Q126" s="14">
        <f>SUM(Table2[[#This Row],[AWAL]],Table2[[#This Row],[M1B]])</f>
        <v>5</v>
      </c>
      <c r="R126" s="14">
        <f>SUM(Table2[[#This Row],[M2B]],Table2[[#This Row],[M2B_h]])</f>
        <v>5</v>
      </c>
      <c r="S126" s="14">
        <f>SUM(Table2[[#This Row],[M3B]],Table2[[#This Row],[M3B_h]])</f>
        <v>5</v>
      </c>
      <c r="T126" s="14">
        <f>SUM(Table2[[#This Row],[M4B]],Table2[[#This Row],[M4B_h]])</f>
        <v>5</v>
      </c>
    </row>
    <row r="127" spans="1:20">
      <c r="A127" s="11">
        <f>IF(Table2[[#This Row],[TT]]=0,"",ROW())</f>
        <v>127</v>
      </c>
      <c r="B127" s="11" t="str">
        <f>LOWER(SUBSTITUTE(SUBSTITUTE(SUBSTITUTE(SUBSTITUTE(SUBSTITUTE(SUBSTITUTE(SUBSTITUTE(SUBSTITUTE(Table2[[#This Row],[NAMA BARANG]]," ",""),"""",""),"-",""),"/",""),"(",""),")",""),"&amp;",""),",",""))</f>
        <v>asahanmeja601mm</v>
      </c>
      <c r="C127" s="17" t="s">
        <v>283</v>
      </c>
      <c r="D127" s="18">
        <v>3</v>
      </c>
      <c r="E127" s="22" t="s">
        <v>39</v>
      </c>
      <c r="F127" s="43">
        <f>IF(Table2[[#This Row],[M5B]]="",Table2[[#This Row],[M5B_h]],SUM(Table2[[#This Row],[M5B_h]],Table2[[#This Row],[M5B]]))</f>
        <v>3</v>
      </c>
      <c r="H127" s="12" t="str">
        <f>IF(Table2[[#This Row],[M1A]]="","",Table2[[#This Row],[M1A]]-Table2[[#This Row],[AWAL]])</f>
        <v/>
      </c>
      <c r="J127" s="12" t="str">
        <f>IF(Table2[[#This Row],[M2A]]="","",SUM(Table2[[#This Row],[M2A]]-Table2[[#This Row],[M2B_h]]))</f>
        <v/>
      </c>
      <c r="L127" s="12" t="str">
        <f>IF(Table2[[#This Row],[M3A]]="","",SUM(Table2[[#This Row],[M3A]]-Table2[[#This Row],[M3B_h]]))</f>
        <v/>
      </c>
      <c r="N127" s="12" t="str">
        <f>IF(Table2[[#This Row],[M4A]]="","",SUM(Table2[[#This Row],[M4A]]-Table2[[#This Row],[M4B_h]]))</f>
        <v/>
      </c>
      <c r="O127" s="14"/>
      <c r="P127" s="14" t="str">
        <f>IF(Table2[[#This Row],[M5A]]="","",SUM(Table2[[#This Row],[M5A]]-Table2[[#This Row],[M5B_h]]))</f>
        <v/>
      </c>
      <c r="Q127" s="14">
        <f>SUM(Table2[[#This Row],[AWAL]],Table2[[#This Row],[M1B]])</f>
        <v>3</v>
      </c>
      <c r="R127" s="14">
        <f>SUM(Table2[[#This Row],[M2B]],Table2[[#This Row],[M2B_h]])</f>
        <v>3</v>
      </c>
      <c r="S127" s="14">
        <f>SUM(Table2[[#This Row],[M3B]],Table2[[#This Row],[M3B_h]])</f>
        <v>3</v>
      </c>
      <c r="T127" s="14">
        <f>SUM(Table2[[#This Row],[M4B]],Table2[[#This Row],[M4B_h]])</f>
        <v>3</v>
      </c>
    </row>
    <row r="128" spans="1:20">
      <c r="A128" s="11">
        <f>IF(Table2[[#This Row],[TT]]=0,"",ROW())</f>
        <v>128</v>
      </c>
      <c r="B128" s="11" t="str">
        <f>LOWER(SUBSTITUTE(SUBSTITUTE(SUBSTITUTE(SUBSTITUTE(SUBSTITUTE(SUBSTITUTE(SUBSTITUTE(SUBSTITUTE(Table2[[#This Row],[NAMA BARANG]]," ",""),"""",""),"-",""),"/",""),"(",""),")",""),"&amp;",""),",",""))</f>
        <v>asahanmeja610</v>
      </c>
      <c r="C128" s="17" t="s">
        <v>284</v>
      </c>
      <c r="D128" s="18">
        <v>5</v>
      </c>
      <c r="E128" s="22" t="s">
        <v>39</v>
      </c>
      <c r="F128" s="43">
        <f>IF(Table2[[#This Row],[M5B]]="",Table2[[#This Row],[M5B_h]],SUM(Table2[[#This Row],[M5B_h]],Table2[[#This Row],[M5B]]))</f>
        <v>5</v>
      </c>
      <c r="H128" s="12" t="str">
        <f>IF(Table2[[#This Row],[M1A]]="","",Table2[[#This Row],[M1A]]-Table2[[#This Row],[AWAL]])</f>
        <v/>
      </c>
      <c r="J128" s="12" t="str">
        <f>IF(Table2[[#This Row],[M2A]]="","",SUM(Table2[[#This Row],[M2A]]-Table2[[#This Row],[M2B_h]]))</f>
        <v/>
      </c>
      <c r="L128" s="12" t="str">
        <f>IF(Table2[[#This Row],[M3A]]="","",SUM(Table2[[#This Row],[M3A]]-Table2[[#This Row],[M3B_h]]))</f>
        <v/>
      </c>
      <c r="N128" s="12" t="str">
        <f>IF(Table2[[#This Row],[M4A]]="","",SUM(Table2[[#This Row],[M4A]]-Table2[[#This Row],[M4B_h]]))</f>
        <v/>
      </c>
      <c r="O128" s="14"/>
      <c r="P128" s="14" t="str">
        <f>IF(Table2[[#This Row],[M5A]]="","",SUM(Table2[[#This Row],[M5A]]-Table2[[#This Row],[M5B_h]]))</f>
        <v/>
      </c>
      <c r="Q128" s="14">
        <f>SUM(Table2[[#This Row],[AWAL]],Table2[[#This Row],[M1B]])</f>
        <v>5</v>
      </c>
      <c r="R128" s="14">
        <f>SUM(Table2[[#This Row],[M2B]],Table2[[#This Row],[M2B_h]])</f>
        <v>5</v>
      </c>
      <c r="S128" s="14">
        <f>SUM(Table2[[#This Row],[M3B]],Table2[[#This Row],[M3B_h]])</f>
        <v>5</v>
      </c>
      <c r="T128" s="14">
        <f>SUM(Table2[[#This Row],[M4B]],Table2[[#This Row],[M4B_h]])</f>
        <v>5</v>
      </c>
    </row>
    <row r="129" spans="1:20">
      <c r="A129" s="11">
        <f>IF(Table2[[#This Row],[TT]]=0,"",ROW())</f>
        <v>129</v>
      </c>
      <c r="B129" s="11" t="str">
        <f>LOWER(SUBSTITUTE(SUBSTITUTE(SUBSTITUTE(SUBSTITUTE(SUBSTITUTE(SUBSTITUTE(SUBSTITUTE(SUBSTITUTE(Table2[[#This Row],[NAMA BARANG]]," ",""),"""",""),"-",""),"/",""),"(",""),")",""),"&amp;",""),",",""))</f>
        <v>asahanmeja612</v>
      </c>
      <c r="C129" s="17" t="s">
        <v>285</v>
      </c>
      <c r="D129" s="18">
        <v>17</v>
      </c>
      <c r="E129" s="22" t="s">
        <v>286</v>
      </c>
      <c r="F129" s="43">
        <f>IF(Table2[[#This Row],[M5B]]="",Table2[[#This Row],[M5B_h]],SUM(Table2[[#This Row],[M5B_h]],Table2[[#This Row],[M5B]]))</f>
        <v>17</v>
      </c>
      <c r="H129" s="12" t="str">
        <f>IF(Table2[[#This Row],[M1A]]="","",Table2[[#This Row],[M1A]]-Table2[[#This Row],[AWAL]])</f>
        <v/>
      </c>
      <c r="J129" s="12" t="str">
        <f>IF(Table2[[#This Row],[M2A]]="","",SUM(Table2[[#This Row],[M2A]]-Table2[[#This Row],[M2B_h]]))</f>
        <v/>
      </c>
      <c r="L129" s="12" t="str">
        <f>IF(Table2[[#This Row],[M3A]]="","",SUM(Table2[[#This Row],[M3A]]-Table2[[#This Row],[M3B_h]]))</f>
        <v/>
      </c>
      <c r="N129" s="12" t="str">
        <f>IF(Table2[[#This Row],[M4A]]="","",SUM(Table2[[#This Row],[M4A]]-Table2[[#This Row],[M4B_h]]))</f>
        <v/>
      </c>
      <c r="O129" s="14"/>
      <c r="P129" s="14" t="str">
        <f>IF(Table2[[#This Row],[M5A]]="","",SUM(Table2[[#This Row],[M5A]]-Table2[[#This Row],[M5B_h]]))</f>
        <v/>
      </c>
      <c r="Q129" s="14">
        <f>SUM(Table2[[#This Row],[AWAL]],Table2[[#This Row],[M1B]])</f>
        <v>17</v>
      </c>
      <c r="R129" s="14">
        <f>SUM(Table2[[#This Row],[M2B]],Table2[[#This Row],[M2B_h]])</f>
        <v>17</v>
      </c>
      <c r="S129" s="14">
        <f>SUM(Table2[[#This Row],[M3B]],Table2[[#This Row],[M3B_h]])</f>
        <v>17</v>
      </c>
      <c r="T129" s="14">
        <f>SUM(Table2[[#This Row],[M4B]],Table2[[#This Row],[M4B_h]])</f>
        <v>17</v>
      </c>
    </row>
    <row r="130" spans="1:20">
      <c r="A130" s="11">
        <f>IF(Table2[[#This Row],[TT]]=0,"",ROW())</f>
        <v>130</v>
      </c>
      <c r="B130" s="11" t="str">
        <f>LOWER(SUBSTITUTE(SUBSTITUTE(SUBSTITUTE(SUBSTITUTE(SUBSTITUTE(SUBSTITUTE(SUBSTITUTE(SUBSTITUTE(Table2[[#This Row],[NAMA BARANG]]," ",""),"""",""),"-",""),"/",""),"(",""),")",""),"&amp;",""),",",""))</f>
        <v>asahanmeja615</v>
      </c>
      <c r="C130" s="17" t="s">
        <v>287</v>
      </c>
      <c r="D130" s="18">
        <v>5</v>
      </c>
      <c r="E130" s="22">
        <v>96</v>
      </c>
      <c r="F130" s="43">
        <f>IF(Table2[[#This Row],[M5B]]="",Table2[[#This Row],[M5B_h]],SUM(Table2[[#This Row],[M5B_h]],Table2[[#This Row],[M5B]]))</f>
        <v>5</v>
      </c>
      <c r="H130" s="12" t="str">
        <f>IF(Table2[[#This Row],[M1A]]="","",Table2[[#This Row],[M1A]]-Table2[[#This Row],[AWAL]])</f>
        <v/>
      </c>
      <c r="J130" s="12" t="str">
        <f>IF(Table2[[#This Row],[M2A]]="","",SUM(Table2[[#This Row],[M2A]]-Table2[[#This Row],[M2B_h]]))</f>
        <v/>
      </c>
      <c r="L130" s="12" t="str">
        <f>IF(Table2[[#This Row],[M3A]]="","",SUM(Table2[[#This Row],[M3A]]-Table2[[#This Row],[M3B_h]]))</f>
        <v/>
      </c>
      <c r="N130" s="12" t="str">
        <f>IF(Table2[[#This Row],[M4A]]="","",SUM(Table2[[#This Row],[M4A]]-Table2[[#This Row],[M4B_h]]))</f>
        <v/>
      </c>
      <c r="O130" s="14"/>
      <c r="P130" s="14" t="str">
        <f>IF(Table2[[#This Row],[M5A]]="","",SUM(Table2[[#This Row],[M5A]]-Table2[[#This Row],[M5B_h]]))</f>
        <v/>
      </c>
      <c r="Q130" s="14">
        <f>SUM(Table2[[#This Row],[AWAL]],Table2[[#This Row],[M1B]])</f>
        <v>5</v>
      </c>
      <c r="R130" s="14">
        <f>SUM(Table2[[#This Row],[M2B]],Table2[[#This Row],[M2B_h]])</f>
        <v>5</v>
      </c>
      <c r="S130" s="14">
        <f>SUM(Table2[[#This Row],[M3B]],Table2[[#This Row],[M3B_h]])</f>
        <v>5</v>
      </c>
      <c r="T130" s="14">
        <f>SUM(Table2[[#This Row],[M4B]],Table2[[#This Row],[M4B_h]])</f>
        <v>5</v>
      </c>
    </row>
    <row r="131" spans="1:20">
      <c r="A131" s="11">
        <f>IF(Table2[[#This Row],[TT]]=0,"",ROW())</f>
        <v>131</v>
      </c>
      <c r="B131" s="11" t="str">
        <f>LOWER(SUBSTITUTE(SUBSTITUTE(SUBSTITUTE(SUBSTITUTE(SUBSTITUTE(SUBSTITUTE(SUBSTITUTE(SUBSTITUTE(Table2[[#This Row],[NAMA BARANG]]," ",""),"""",""),"-",""),"/",""),"(",""),")",""),"&amp;",""),",",""))</f>
        <v>asahanmeja6516piglet</v>
      </c>
      <c r="C131" s="17" t="s">
        <v>288</v>
      </c>
      <c r="D131" s="18">
        <v>3</v>
      </c>
      <c r="E131" s="22" t="s">
        <v>39</v>
      </c>
      <c r="F131" s="43">
        <f>IF(Table2[[#This Row],[M5B]]="",Table2[[#This Row],[M5B_h]],SUM(Table2[[#This Row],[M5B_h]],Table2[[#This Row],[M5B]]))</f>
        <v>3</v>
      </c>
      <c r="H131" s="12" t="str">
        <f>IF(Table2[[#This Row],[M1A]]="","",Table2[[#This Row],[M1A]]-Table2[[#This Row],[AWAL]])</f>
        <v/>
      </c>
      <c r="J131" s="12" t="str">
        <f>IF(Table2[[#This Row],[M2A]]="","",SUM(Table2[[#This Row],[M2A]]-Table2[[#This Row],[M2B_h]]))</f>
        <v/>
      </c>
      <c r="L131" s="12" t="str">
        <f>IF(Table2[[#This Row],[M3A]]="","",SUM(Table2[[#This Row],[M3A]]-Table2[[#This Row],[M3B_h]]))</f>
        <v/>
      </c>
      <c r="N131" s="12" t="str">
        <f>IF(Table2[[#This Row],[M4A]]="","",SUM(Table2[[#This Row],[M4A]]-Table2[[#This Row],[M4B_h]]))</f>
        <v/>
      </c>
      <c r="O131" s="14"/>
      <c r="P131" s="14" t="str">
        <f>IF(Table2[[#This Row],[M5A]]="","",SUM(Table2[[#This Row],[M5A]]-Table2[[#This Row],[M5B_h]]))</f>
        <v/>
      </c>
      <c r="Q131" s="14">
        <f>SUM(Table2[[#This Row],[AWAL]],Table2[[#This Row],[M1B]])</f>
        <v>3</v>
      </c>
      <c r="R131" s="14">
        <f>SUM(Table2[[#This Row],[M2B]],Table2[[#This Row],[M2B_h]])</f>
        <v>3</v>
      </c>
      <c r="S131" s="14">
        <f>SUM(Table2[[#This Row],[M3B]],Table2[[#This Row],[M3B_h]])</f>
        <v>3</v>
      </c>
      <c r="T131" s="14">
        <f>SUM(Table2[[#This Row],[M4B]],Table2[[#This Row],[M4B_h]])</f>
        <v>3</v>
      </c>
    </row>
    <row r="132" spans="1:20">
      <c r="A132" s="11">
        <f>IF(Table2[[#This Row],[TT]]=0,"",ROW())</f>
        <v>132</v>
      </c>
      <c r="B132" s="11" t="str">
        <f>LOWER(SUBSTITUTE(SUBSTITUTE(SUBSTITUTE(SUBSTITUTE(SUBSTITUTE(SUBSTITUTE(SUBSTITUTE(SUBSTITUTE(Table2[[#This Row],[NAMA BARANG]]," ",""),"""",""),"-",""),"/",""),"(",""),")",""),"&amp;",""),",",""))</f>
        <v>asahanmeja7922blk</v>
      </c>
      <c r="C132" s="17" t="s">
        <v>290</v>
      </c>
      <c r="D132" s="18">
        <v>1</v>
      </c>
      <c r="E132" s="22" t="s">
        <v>88</v>
      </c>
      <c r="F132" s="43">
        <f>IF(Table2[[#This Row],[M5B]]="",Table2[[#This Row],[M5B_h]],SUM(Table2[[#This Row],[M5B_h]],Table2[[#This Row],[M5B]]))</f>
        <v>1</v>
      </c>
      <c r="H132" s="12" t="str">
        <f>IF(Table2[[#This Row],[M1A]]="","",Table2[[#This Row],[M1A]]-Table2[[#This Row],[AWAL]])</f>
        <v/>
      </c>
      <c r="J132" s="12" t="str">
        <f>IF(Table2[[#This Row],[M2A]]="","",SUM(Table2[[#This Row],[M2A]]-Table2[[#This Row],[M2B_h]]))</f>
        <v/>
      </c>
      <c r="L132" s="12" t="str">
        <f>IF(Table2[[#This Row],[M3A]]="","",SUM(Table2[[#This Row],[M3A]]-Table2[[#This Row],[M3B_h]]))</f>
        <v/>
      </c>
      <c r="N132" s="12" t="str">
        <f>IF(Table2[[#This Row],[M4A]]="","",SUM(Table2[[#This Row],[M4A]]-Table2[[#This Row],[M4B_h]]))</f>
        <v/>
      </c>
      <c r="O132" s="14"/>
      <c r="P132" s="14" t="str">
        <f>IF(Table2[[#This Row],[M5A]]="","",SUM(Table2[[#This Row],[M5A]]-Table2[[#This Row],[M5B_h]]))</f>
        <v/>
      </c>
      <c r="Q132" s="14">
        <f>SUM(Table2[[#This Row],[AWAL]],Table2[[#This Row],[M1B]])</f>
        <v>1</v>
      </c>
      <c r="R132" s="14">
        <f>SUM(Table2[[#This Row],[M2B]],Table2[[#This Row],[M2B_h]])</f>
        <v>1</v>
      </c>
      <c r="S132" s="14">
        <f>SUM(Table2[[#This Row],[M3B]],Table2[[#This Row],[M3B_h]])</f>
        <v>1</v>
      </c>
      <c r="T132" s="14">
        <f>SUM(Table2[[#This Row],[M4B]],Table2[[#This Row],[M4B_h]])</f>
        <v>1</v>
      </c>
    </row>
    <row r="133" spans="1:20">
      <c r="A133" s="11">
        <f>IF(Table2[[#This Row],[TT]]=0,"",ROW())</f>
        <v>133</v>
      </c>
      <c r="B133" s="11" t="str">
        <f>LOWER(SUBSTITUTE(SUBSTITUTE(SUBSTITUTE(SUBSTITUTE(SUBSTITUTE(SUBSTITUTE(SUBSTITUTE(SUBSTITUTE(Table2[[#This Row],[NAMA BARANG]]," ",""),"""",""),"-",""),"/",""),"(",""),")",""),"&amp;",""),",",""))</f>
        <v>asahanmeja7923</v>
      </c>
      <c r="C133" s="17" t="s">
        <v>291</v>
      </c>
      <c r="D133" s="18">
        <v>12</v>
      </c>
      <c r="E133" s="22" t="s">
        <v>88</v>
      </c>
      <c r="F133" s="43">
        <f>IF(Table2[[#This Row],[M5B]]="",Table2[[#This Row],[M5B_h]],SUM(Table2[[#This Row],[M5B_h]],Table2[[#This Row],[M5B]]))</f>
        <v>12</v>
      </c>
      <c r="H133" s="12" t="str">
        <f>IF(Table2[[#This Row],[M1A]]="","",Table2[[#This Row],[M1A]]-Table2[[#This Row],[AWAL]])</f>
        <v/>
      </c>
      <c r="J133" s="12" t="str">
        <f>IF(Table2[[#This Row],[M2A]]="","",SUM(Table2[[#This Row],[M2A]]-Table2[[#This Row],[M2B_h]]))</f>
        <v/>
      </c>
      <c r="L133" s="12" t="str">
        <f>IF(Table2[[#This Row],[M3A]]="","",SUM(Table2[[#This Row],[M3A]]-Table2[[#This Row],[M3B_h]]))</f>
        <v/>
      </c>
      <c r="N133" s="12" t="str">
        <f>IF(Table2[[#This Row],[M4A]]="","",SUM(Table2[[#This Row],[M4A]]-Table2[[#This Row],[M4B_h]]))</f>
        <v/>
      </c>
      <c r="O133" s="14"/>
      <c r="P133" s="14" t="str">
        <f>IF(Table2[[#This Row],[M5A]]="","",SUM(Table2[[#This Row],[M5A]]-Table2[[#This Row],[M5B_h]]))</f>
        <v/>
      </c>
      <c r="Q133" s="14">
        <f>SUM(Table2[[#This Row],[AWAL]],Table2[[#This Row],[M1B]])</f>
        <v>12</v>
      </c>
      <c r="R133" s="14">
        <f>SUM(Table2[[#This Row],[M2B]],Table2[[#This Row],[M2B_h]])</f>
        <v>12</v>
      </c>
      <c r="S133" s="14">
        <f>SUM(Table2[[#This Row],[M3B]],Table2[[#This Row],[M3B_h]])</f>
        <v>12</v>
      </c>
      <c r="T133" s="14">
        <f>SUM(Table2[[#This Row],[M4B]],Table2[[#This Row],[M4B_h]])</f>
        <v>12</v>
      </c>
    </row>
    <row r="134" spans="1:20">
      <c r="A134" s="11">
        <f>IF(Table2[[#This Row],[TT]]=0,"",ROW())</f>
        <v>134</v>
      </c>
      <c r="B134" s="11" t="str">
        <f>LOWER(SUBSTITUTE(SUBSTITUTE(SUBSTITUTE(SUBSTITUTE(SUBSTITUTE(SUBSTITUTE(SUBSTITUTE(SUBSTITUTE(Table2[[#This Row],[NAMA BARANG]]," ",""),"""",""),"-",""),"/",""),"(",""),")",""),"&amp;",""),",",""))</f>
        <v>asahanmeja8005a</v>
      </c>
      <c r="C134" s="17" t="s">
        <v>293</v>
      </c>
      <c r="D134" s="18">
        <v>1</v>
      </c>
      <c r="E134" s="22" t="s">
        <v>19</v>
      </c>
      <c r="F134" s="43">
        <f>IF(Table2[[#This Row],[M5B]]="",Table2[[#This Row],[M5B_h]],SUM(Table2[[#This Row],[M5B_h]],Table2[[#This Row],[M5B]]))</f>
        <v>1</v>
      </c>
      <c r="H134" s="12" t="str">
        <f>IF(Table2[[#This Row],[M1A]]="","",Table2[[#This Row],[M1A]]-Table2[[#This Row],[AWAL]])</f>
        <v/>
      </c>
      <c r="J134" s="12" t="str">
        <f>IF(Table2[[#This Row],[M2A]]="","",SUM(Table2[[#This Row],[M2A]]-Table2[[#This Row],[M2B_h]]))</f>
        <v/>
      </c>
      <c r="L134" s="12" t="str">
        <f>IF(Table2[[#This Row],[M3A]]="","",SUM(Table2[[#This Row],[M3A]]-Table2[[#This Row],[M3B_h]]))</f>
        <v/>
      </c>
      <c r="N134" s="12" t="str">
        <f>IF(Table2[[#This Row],[M4A]]="","",SUM(Table2[[#This Row],[M4A]]-Table2[[#This Row],[M4B_h]]))</f>
        <v/>
      </c>
      <c r="O134" s="14"/>
      <c r="P134" s="14" t="str">
        <f>IF(Table2[[#This Row],[M5A]]="","",SUM(Table2[[#This Row],[M5A]]-Table2[[#This Row],[M5B_h]]))</f>
        <v/>
      </c>
      <c r="Q134" s="14">
        <f>SUM(Table2[[#This Row],[AWAL]],Table2[[#This Row],[M1B]])</f>
        <v>1</v>
      </c>
      <c r="R134" s="14">
        <f>SUM(Table2[[#This Row],[M2B]],Table2[[#This Row],[M2B_h]])</f>
        <v>1</v>
      </c>
      <c r="S134" s="14">
        <f>SUM(Table2[[#This Row],[M3B]],Table2[[#This Row],[M3B_h]])</f>
        <v>1</v>
      </c>
      <c r="T134" s="14">
        <f>SUM(Table2[[#This Row],[M4B]],Table2[[#This Row],[M4B_h]])</f>
        <v>1</v>
      </c>
    </row>
    <row r="135" spans="1:20">
      <c r="A135" s="11">
        <f>IF(Table2[[#This Row],[TT]]=0,"",ROW())</f>
        <v>135</v>
      </c>
      <c r="B135" s="11" t="str">
        <f>LOWER(SUBSTITUTE(SUBSTITUTE(SUBSTITUTE(SUBSTITUTE(SUBSTITUTE(SUBSTITUTE(SUBSTITUTE(SUBSTITUTE(Table2[[#This Row],[NAMA BARANG]]," ",""),"""",""),"-",""),"/",""),"(",""),")",""),"&amp;",""),",",""))</f>
        <v>asahanmeja826kotakmotif</v>
      </c>
      <c r="C135" s="21" t="s">
        <v>294</v>
      </c>
      <c r="D135" s="22">
        <v>24</v>
      </c>
      <c r="E135" s="22" t="s">
        <v>282</v>
      </c>
      <c r="F135" s="43">
        <f>IF(Table2[[#This Row],[M5B]]="",Table2[[#This Row],[M5B_h]],SUM(Table2[[#This Row],[M5B_h]],Table2[[#This Row],[M5B]]))</f>
        <v>24</v>
      </c>
      <c r="H135" s="12" t="str">
        <f>IF(Table2[[#This Row],[M1A]]="","",Table2[[#This Row],[M1A]]-Table2[[#This Row],[AWAL]])</f>
        <v/>
      </c>
      <c r="J135" s="12" t="str">
        <f>IF(Table2[[#This Row],[M2A]]="","",SUM(Table2[[#This Row],[M2A]]-Table2[[#This Row],[M2B_h]]))</f>
        <v/>
      </c>
      <c r="L135" s="12" t="str">
        <f>IF(Table2[[#This Row],[M3A]]="","",SUM(Table2[[#This Row],[M3A]]-Table2[[#This Row],[M3B_h]]))</f>
        <v/>
      </c>
      <c r="N135" s="12" t="str">
        <f>IF(Table2[[#This Row],[M4A]]="","",SUM(Table2[[#This Row],[M4A]]-Table2[[#This Row],[M4B_h]]))</f>
        <v/>
      </c>
      <c r="O135" s="14"/>
      <c r="P135" s="14" t="str">
        <f>IF(Table2[[#This Row],[M5A]]="","",SUM(Table2[[#This Row],[M5A]]-Table2[[#This Row],[M5B_h]]))</f>
        <v/>
      </c>
      <c r="Q135" s="14">
        <f>SUM(Table2[[#This Row],[AWAL]],Table2[[#This Row],[M1B]])</f>
        <v>24</v>
      </c>
      <c r="R135" s="14">
        <f>SUM(Table2[[#This Row],[M2B]],Table2[[#This Row],[M2B_h]])</f>
        <v>24</v>
      </c>
      <c r="S135" s="14">
        <f>SUM(Table2[[#This Row],[M3B]],Table2[[#This Row],[M3B_h]])</f>
        <v>24</v>
      </c>
      <c r="T135" s="14">
        <f>SUM(Table2[[#This Row],[M4B]],Table2[[#This Row],[M4B_h]])</f>
        <v>24</v>
      </c>
    </row>
    <row r="136" spans="1:20">
      <c r="A136" s="11">
        <f>IF(Table2[[#This Row],[TT]]=0,"",ROW())</f>
        <v>136</v>
      </c>
      <c r="B136" s="11" t="str">
        <f>LOWER(SUBSTITUTE(SUBSTITUTE(SUBSTITUTE(SUBSTITUTE(SUBSTITUTE(SUBSTITUTE(SUBSTITUTE(SUBSTITUTE(Table2[[#This Row],[NAMA BARANG]]," ",""),"""",""),"-",""),"/",""),"(",""),")",""),"&amp;",""),",",""))</f>
        <v>asahanmeja8621dragon</v>
      </c>
      <c r="C136" s="17" t="s">
        <v>295</v>
      </c>
      <c r="D136" s="18">
        <v>6</v>
      </c>
      <c r="E136" s="22" t="s">
        <v>39</v>
      </c>
      <c r="F136" s="43">
        <f>IF(Table2[[#This Row],[M5B]]="",Table2[[#This Row],[M5B_h]],SUM(Table2[[#This Row],[M5B_h]],Table2[[#This Row],[M5B]]))</f>
        <v>6</v>
      </c>
      <c r="H136" s="12" t="str">
        <f>IF(Table2[[#This Row],[M1A]]="","",Table2[[#This Row],[M1A]]-Table2[[#This Row],[AWAL]])</f>
        <v/>
      </c>
      <c r="J136" s="12" t="str">
        <f>IF(Table2[[#This Row],[M2A]]="","",SUM(Table2[[#This Row],[M2A]]-Table2[[#This Row],[M2B_h]]))</f>
        <v/>
      </c>
      <c r="L136" s="12" t="str">
        <f>IF(Table2[[#This Row],[M3A]]="","",SUM(Table2[[#This Row],[M3A]]-Table2[[#This Row],[M3B_h]]))</f>
        <v/>
      </c>
      <c r="N136" s="12" t="str">
        <f>IF(Table2[[#This Row],[M4A]]="","",SUM(Table2[[#This Row],[M4A]]-Table2[[#This Row],[M4B_h]]))</f>
        <v/>
      </c>
      <c r="O136" s="14"/>
      <c r="P136" s="14" t="str">
        <f>IF(Table2[[#This Row],[M5A]]="","",SUM(Table2[[#This Row],[M5A]]-Table2[[#This Row],[M5B_h]]))</f>
        <v/>
      </c>
      <c r="Q136" s="14">
        <f>SUM(Table2[[#This Row],[AWAL]],Table2[[#This Row],[M1B]])</f>
        <v>6</v>
      </c>
      <c r="R136" s="14">
        <f>SUM(Table2[[#This Row],[M2B]],Table2[[#This Row],[M2B_h]])</f>
        <v>6</v>
      </c>
      <c r="S136" s="14">
        <f>SUM(Table2[[#This Row],[M3B]],Table2[[#This Row],[M3B_h]])</f>
        <v>6</v>
      </c>
      <c r="T136" s="14">
        <f>SUM(Table2[[#This Row],[M4B]],Table2[[#This Row],[M4B_h]])</f>
        <v>6</v>
      </c>
    </row>
    <row r="137" spans="1:20">
      <c r="A137" s="11">
        <f>IF(Table2[[#This Row],[TT]]=0,"",ROW())</f>
        <v>137</v>
      </c>
      <c r="B137" s="11" t="str">
        <f>LOWER(SUBSTITUTE(SUBSTITUTE(SUBSTITUTE(SUBSTITUTE(SUBSTITUTE(SUBSTITUTE(SUBSTITUTE(SUBSTITUTE(Table2[[#This Row],[NAMA BARANG]]," ",""),"""",""),"-",""),"/",""),"(",""),")",""),"&amp;",""),",",""))</f>
        <v>asahanmeja8808ablk</v>
      </c>
      <c r="C137" s="17" t="s">
        <v>297</v>
      </c>
      <c r="D137" s="18">
        <v>1</v>
      </c>
      <c r="E137" s="22" t="s">
        <v>58</v>
      </c>
      <c r="F137" s="43">
        <f>IF(Table2[[#This Row],[M5B]]="",Table2[[#This Row],[M5B_h]],SUM(Table2[[#This Row],[M5B_h]],Table2[[#This Row],[M5B]]))</f>
        <v>1</v>
      </c>
      <c r="H137" s="12" t="str">
        <f>IF(Table2[[#This Row],[M1A]]="","",Table2[[#This Row],[M1A]]-Table2[[#This Row],[AWAL]])</f>
        <v/>
      </c>
      <c r="J137" s="12" t="str">
        <f>IF(Table2[[#This Row],[M2A]]="","",SUM(Table2[[#This Row],[M2A]]-Table2[[#This Row],[M2B_h]]))</f>
        <v/>
      </c>
      <c r="L137" s="12" t="str">
        <f>IF(Table2[[#This Row],[M3A]]="","",SUM(Table2[[#This Row],[M3A]]-Table2[[#This Row],[M3B_h]]))</f>
        <v/>
      </c>
      <c r="N137" s="12" t="str">
        <f>IF(Table2[[#This Row],[M4A]]="","",SUM(Table2[[#This Row],[M4A]]-Table2[[#This Row],[M4B_h]]))</f>
        <v/>
      </c>
      <c r="O137" s="14"/>
      <c r="P137" s="14" t="str">
        <f>IF(Table2[[#This Row],[M5A]]="","",SUM(Table2[[#This Row],[M5A]]-Table2[[#This Row],[M5B_h]]))</f>
        <v/>
      </c>
      <c r="Q137" s="14">
        <f>SUM(Table2[[#This Row],[AWAL]],Table2[[#This Row],[M1B]])</f>
        <v>1</v>
      </c>
      <c r="R137" s="14">
        <f>SUM(Table2[[#This Row],[M2B]],Table2[[#This Row],[M2B_h]])</f>
        <v>1</v>
      </c>
      <c r="S137" s="14">
        <f>SUM(Table2[[#This Row],[M3B]],Table2[[#This Row],[M3B_h]])</f>
        <v>1</v>
      </c>
      <c r="T137" s="14">
        <f>SUM(Table2[[#This Row],[M4B]],Table2[[#This Row],[M4B_h]])</f>
        <v>1</v>
      </c>
    </row>
    <row r="138" spans="1:20" ht="15">
      <c r="A138" s="13">
        <f>IF(Table2[[#This Row],[TT]]=0,"",ROW())</f>
        <v>138</v>
      </c>
      <c r="B138" s="13" t="str">
        <f>LOWER(SUBSTITUTE(SUBSTITUTE(SUBSTITUTE(SUBSTITUTE(SUBSTITUTE(SUBSTITUTE(SUBSTITUTE(SUBSTITUTE(Table2[[#This Row],[NAMA BARANG]]," ",""),"""",""),"-",""),"/",""),"(",""),")",""),"&amp;",""),",",""))</f>
        <v>asahanmeja8909</v>
      </c>
      <c r="C138" s="9" t="s">
        <v>3389</v>
      </c>
      <c r="D138" s="18">
        <v>1</v>
      </c>
      <c r="E138" s="47" t="s">
        <v>2470</v>
      </c>
      <c r="F138" s="43">
        <f>IF(Table2[[#This Row],[M5B]]="",Table2[[#This Row],[M5B_h]],SUM(Table2[[#This Row],[M5B_h]],Table2[[#This Row],[M5B]]))</f>
        <v>1</v>
      </c>
      <c r="H138" s="14" t="str">
        <f>IF(Table2[[#This Row],[M1A]]="","",Table2[[#This Row],[M1A]]-Table2[[#This Row],[AWAL]])</f>
        <v/>
      </c>
      <c r="J138" s="14" t="str">
        <f>IF(Table2[[#This Row],[M2A]]="","",SUM(Table2[[#This Row],[M2A]]-Table2[[#This Row],[M2B_h]]))</f>
        <v/>
      </c>
      <c r="L138" s="14" t="str">
        <f>IF(Table2[[#This Row],[M3A]]="","",SUM(Table2[[#This Row],[M3A]]-Table2[[#This Row],[M3B_h]]))</f>
        <v/>
      </c>
      <c r="N138" s="14" t="str">
        <f>IF(Table2[[#This Row],[M4A]]="","",SUM(Table2[[#This Row],[M4A]]-Table2[[#This Row],[M4B_h]]))</f>
        <v/>
      </c>
      <c r="O138" s="14"/>
      <c r="P138" s="14" t="str">
        <f>IF(Table2[[#This Row],[M5A]]="","",SUM(Table2[[#This Row],[M5A]]-Table2[[#This Row],[M5B_h]]))</f>
        <v/>
      </c>
      <c r="Q138" s="14">
        <f>SUM(Table2[[#This Row],[AWAL]],Table2[[#This Row],[M1B]])</f>
        <v>1</v>
      </c>
      <c r="R138" s="14">
        <f>SUM(Table2[[#This Row],[M2B]],Table2[[#This Row],[M2B_h]])</f>
        <v>1</v>
      </c>
      <c r="S138" s="14">
        <f>SUM(Table2[[#This Row],[M3B]],Table2[[#This Row],[M3B_h]])</f>
        <v>1</v>
      </c>
      <c r="T138" s="14">
        <f>SUM(Table2[[#This Row],[M4B]],Table2[[#This Row],[M4B_h]])</f>
        <v>1</v>
      </c>
    </row>
    <row r="139" spans="1:20">
      <c r="A139" s="11">
        <f>IF(Table2[[#This Row],[TT]]=0,"",ROW())</f>
        <v>139</v>
      </c>
      <c r="B139" s="11" t="str">
        <f>LOWER(SUBSTITUTE(SUBSTITUTE(SUBSTITUTE(SUBSTITUTE(SUBSTITUTE(SUBSTITUTE(SUBSTITUTE(SUBSTITUTE(Table2[[#This Row],[NAMA BARANG]]," ",""),"""",""),"-",""),"/",""),"(",""),")",""),"&amp;",""),",",""))</f>
        <v>asahanmeja9163</v>
      </c>
      <c r="C139" s="17" t="s">
        <v>298</v>
      </c>
      <c r="D139" s="18">
        <v>8</v>
      </c>
      <c r="E139" s="22" t="s">
        <v>88</v>
      </c>
      <c r="F139" s="43">
        <f>IF(Table2[[#This Row],[M5B]]="",Table2[[#This Row],[M5B_h]],SUM(Table2[[#This Row],[M5B_h]],Table2[[#This Row],[M5B]]))</f>
        <v>8</v>
      </c>
      <c r="H139" s="12" t="str">
        <f>IF(Table2[[#This Row],[M1A]]="","",Table2[[#This Row],[M1A]]-Table2[[#This Row],[AWAL]])</f>
        <v/>
      </c>
      <c r="J139" s="12" t="str">
        <f>IF(Table2[[#This Row],[M2A]]="","",SUM(Table2[[#This Row],[M2A]]-Table2[[#This Row],[M2B_h]]))</f>
        <v/>
      </c>
      <c r="L139" s="12" t="str">
        <f>IF(Table2[[#This Row],[M3A]]="","",SUM(Table2[[#This Row],[M3A]]-Table2[[#This Row],[M3B_h]]))</f>
        <v/>
      </c>
      <c r="N139" s="12" t="str">
        <f>IF(Table2[[#This Row],[M4A]]="","",SUM(Table2[[#This Row],[M4A]]-Table2[[#This Row],[M4B_h]]))</f>
        <v/>
      </c>
      <c r="O139" s="14"/>
      <c r="P139" s="14" t="str">
        <f>IF(Table2[[#This Row],[M5A]]="","",SUM(Table2[[#This Row],[M5A]]-Table2[[#This Row],[M5B_h]]))</f>
        <v/>
      </c>
      <c r="Q139" s="14">
        <f>SUM(Table2[[#This Row],[AWAL]],Table2[[#This Row],[M1B]])</f>
        <v>8</v>
      </c>
      <c r="R139" s="14">
        <f>SUM(Table2[[#This Row],[M2B]],Table2[[#This Row],[M2B_h]])</f>
        <v>8</v>
      </c>
      <c r="S139" s="14">
        <f>SUM(Table2[[#This Row],[M3B]],Table2[[#This Row],[M3B_h]])</f>
        <v>8</v>
      </c>
      <c r="T139" s="14">
        <f>SUM(Table2[[#This Row],[M4B]],Table2[[#This Row],[M4B_h]])</f>
        <v>8</v>
      </c>
    </row>
    <row r="140" spans="1:20">
      <c r="A140" s="11">
        <f>IF(Table2[[#This Row],[TT]]=0,"",ROW())</f>
        <v>140</v>
      </c>
      <c r="B140" s="11" t="str">
        <f>LOWER(SUBSTITUTE(SUBSTITUTE(SUBSTITUTE(SUBSTITUTE(SUBSTITUTE(SUBSTITUTE(SUBSTITUTE(SUBSTITUTE(Table2[[#This Row],[NAMA BARANG]]," ",""),"""",""),"-",""),"/",""),"(",""),")",""),"&amp;",""),",",""))</f>
        <v>asahanmeja9233</v>
      </c>
      <c r="C140" s="17" t="s">
        <v>2408</v>
      </c>
      <c r="D140" s="18">
        <v>16</v>
      </c>
      <c r="E140" s="22" t="s">
        <v>2609</v>
      </c>
      <c r="F140" s="43">
        <f>IF(Table2[[#This Row],[M5B]]="",Table2[[#This Row],[M5B_h]],SUM(Table2[[#This Row],[M5B_h]],Table2[[#This Row],[M5B]]))</f>
        <v>16</v>
      </c>
      <c r="H140" s="12" t="str">
        <f>IF(Table2[[#This Row],[M1A]]="","",Table2[[#This Row],[M1A]]-Table2[[#This Row],[AWAL]])</f>
        <v/>
      </c>
      <c r="J140" s="12" t="str">
        <f>IF(Table2[[#This Row],[M2A]]="","",SUM(Table2[[#This Row],[M2A]]-Table2[[#This Row],[M2B_h]]))</f>
        <v/>
      </c>
      <c r="L140" s="12" t="str">
        <f>IF(Table2[[#This Row],[M3A]]="","",SUM(Table2[[#This Row],[M3A]]-Table2[[#This Row],[M3B_h]]))</f>
        <v/>
      </c>
      <c r="N140" s="12" t="str">
        <f>IF(Table2[[#This Row],[M4A]]="","",SUM(Table2[[#This Row],[M4A]]-Table2[[#This Row],[M4B_h]]))</f>
        <v/>
      </c>
      <c r="O140" s="14"/>
      <c r="P140" s="14" t="str">
        <f>IF(Table2[[#This Row],[M5A]]="","",SUM(Table2[[#This Row],[M5A]]-Table2[[#This Row],[M5B_h]]))</f>
        <v/>
      </c>
      <c r="Q140" s="14">
        <f>SUM(Table2[[#This Row],[AWAL]],Table2[[#This Row],[M1B]])</f>
        <v>16</v>
      </c>
      <c r="R140" s="14">
        <f>SUM(Table2[[#This Row],[M2B]],Table2[[#This Row],[M2B_h]])</f>
        <v>16</v>
      </c>
      <c r="S140" s="14">
        <f>SUM(Table2[[#This Row],[M3B]],Table2[[#This Row],[M3B_h]])</f>
        <v>16</v>
      </c>
      <c r="T140" s="14">
        <f>SUM(Table2[[#This Row],[M4B]],Table2[[#This Row],[M4B_h]])</f>
        <v>16</v>
      </c>
    </row>
    <row r="141" spans="1:20">
      <c r="A141" s="11">
        <f>IF(Table2[[#This Row],[TT]]=0,"",ROW())</f>
        <v>141</v>
      </c>
      <c r="B141" s="11" t="str">
        <f>LOWER(SUBSTITUTE(SUBSTITUTE(SUBSTITUTE(SUBSTITUTE(SUBSTITUTE(SUBSTITUTE(SUBSTITUTE(SUBSTITUTE(Table2[[#This Row],[NAMA BARANG]]," ",""),"""",""),"-",""),"/",""),"(",""),")",""),"&amp;",""),",",""))</f>
        <v>asahanmejaa33</v>
      </c>
      <c r="C141" s="17" t="s">
        <v>2688</v>
      </c>
      <c r="D141" s="18">
        <v>20</v>
      </c>
      <c r="E141" s="22" t="s">
        <v>2470</v>
      </c>
      <c r="F141" s="43">
        <f>IF(Table2[[#This Row],[M5B]]="",Table2[[#This Row],[M5B_h]],SUM(Table2[[#This Row],[M5B_h]],Table2[[#This Row],[M5B]]))</f>
        <v>20</v>
      </c>
      <c r="H141" s="12" t="str">
        <f>IF(Table2[[#This Row],[M1A]]="","",Table2[[#This Row],[M1A]]-Table2[[#This Row],[AWAL]])</f>
        <v/>
      </c>
      <c r="J141" s="12" t="str">
        <f>IF(Table2[[#This Row],[M2A]]="","",SUM(Table2[[#This Row],[M2A]]-Table2[[#This Row],[M2B_h]]))</f>
        <v/>
      </c>
      <c r="L141" s="12" t="str">
        <f>IF(Table2[[#This Row],[M3A]]="","",SUM(Table2[[#This Row],[M3A]]-Table2[[#This Row],[M3B_h]]))</f>
        <v/>
      </c>
      <c r="N141" s="12" t="str">
        <f>IF(Table2[[#This Row],[M4A]]="","",SUM(Table2[[#This Row],[M4A]]-Table2[[#This Row],[M4B_h]]))</f>
        <v/>
      </c>
      <c r="O141" s="14"/>
      <c r="P141" s="14" t="str">
        <f>IF(Table2[[#This Row],[M5A]]="","",SUM(Table2[[#This Row],[M5A]]-Table2[[#This Row],[M5B_h]]))</f>
        <v/>
      </c>
      <c r="Q141" s="14">
        <f>SUM(Table2[[#This Row],[AWAL]],Table2[[#This Row],[M1B]])</f>
        <v>20</v>
      </c>
      <c r="R141" s="14">
        <f>SUM(Table2[[#This Row],[M2B]],Table2[[#This Row],[M2B_h]])</f>
        <v>20</v>
      </c>
      <c r="S141" s="14">
        <f>SUM(Table2[[#This Row],[M3B]],Table2[[#This Row],[M3B_h]])</f>
        <v>20</v>
      </c>
      <c r="T141" s="14">
        <f>SUM(Table2[[#This Row],[M4B]],Table2[[#This Row],[M4B_h]])</f>
        <v>20</v>
      </c>
    </row>
    <row r="142" spans="1:20">
      <c r="A142" s="11">
        <f>IF(Table2[[#This Row],[TT]]=0,"",ROW())</f>
        <v>142</v>
      </c>
      <c r="B142" s="11" t="str">
        <f>LOWER(SUBSTITUTE(SUBSTITUTE(SUBSTITUTE(SUBSTITUTE(SUBSTITUTE(SUBSTITUTE(SUBSTITUTE(SUBSTITUTE(Table2[[#This Row],[NAMA BARANG]]," ",""),"""",""),"-",""),"/",""),"(",""),")",""),"&amp;",""),",",""))</f>
        <v>asahanmejaa002</v>
      </c>
      <c r="C142" s="17" t="s">
        <v>299</v>
      </c>
      <c r="D142" s="18">
        <v>2</v>
      </c>
      <c r="E142" s="22" t="s">
        <v>39</v>
      </c>
      <c r="F142" s="43">
        <f>IF(Table2[[#This Row],[M5B]]="",Table2[[#This Row],[M5B_h]],SUM(Table2[[#This Row],[M5B_h]],Table2[[#This Row],[M5B]]))</f>
        <v>2</v>
      </c>
      <c r="H142" s="12" t="str">
        <f>IF(Table2[[#This Row],[M1A]]="","",Table2[[#This Row],[M1A]]-Table2[[#This Row],[AWAL]])</f>
        <v/>
      </c>
      <c r="J142" s="12" t="str">
        <f>IF(Table2[[#This Row],[M2A]]="","",SUM(Table2[[#This Row],[M2A]]-Table2[[#This Row],[M2B_h]]))</f>
        <v/>
      </c>
      <c r="L142" s="12" t="str">
        <f>IF(Table2[[#This Row],[M3A]]="","",SUM(Table2[[#This Row],[M3A]]-Table2[[#This Row],[M3B_h]]))</f>
        <v/>
      </c>
      <c r="N142" s="12" t="str">
        <f>IF(Table2[[#This Row],[M4A]]="","",SUM(Table2[[#This Row],[M4A]]-Table2[[#This Row],[M4B_h]]))</f>
        <v/>
      </c>
      <c r="O142" s="14"/>
      <c r="P142" s="14" t="str">
        <f>IF(Table2[[#This Row],[M5A]]="","",SUM(Table2[[#This Row],[M5A]]-Table2[[#This Row],[M5B_h]]))</f>
        <v/>
      </c>
      <c r="Q142" s="14">
        <f>SUM(Table2[[#This Row],[AWAL]],Table2[[#This Row],[M1B]])</f>
        <v>2</v>
      </c>
      <c r="R142" s="14">
        <f>SUM(Table2[[#This Row],[M2B]],Table2[[#This Row],[M2B_h]])</f>
        <v>2</v>
      </c>
      <c r="S142" s="14">
        <f>SUM(Table2[[#This Row],[M3B]],Table2[[#This Row],[M3B_h]])</f>
        <v>2</v>
      </c>
      <c r="T142" s="14">
        <f>SUM(Table2[[#This Row],[M4B]],Table2[[#This Row],[M4B_h]])</f>
        <v>2</v>
      </c>
    </row>
    <row r="143" spans="1:20">
      <c r="A143" s="11">
        <f>IF(Table2[[#This Row],[TT]]=0,"",ROW())</f>
        <v>143</v>
      </c>
      <c r="B143" s="11" t="str">
        <f>LOWER(SUBSTITUTE(SUBSTITUTE(SUBSTITUTE(SUBSTITUTE(SUBSTITUTE(SUBSTITUTE(SUBSTITUTE(SUBSTITUTE(Table2[[#This Row],[NAMA BARANG]]," ",""),"""",""),"-",""),"/",""),"(",""),")",""),"&amp;",""),",",""))</f>
        <v>asahanmejacl204</v>
      </c>
      <c r="C143" s="17" t="s">
        <v>300</v>
      </c>
      <c r="D143" s="18">
        <v>2</v>
      </c>
      <c r="E143" s="22" t="s">
        <v>58</v>
      </c>
      <c r="F143" s="43">
        <f>IF(Table2[[#This Row],[M5B]]="",Table2[[#This Row],[M5B_h]],SUM(Table2[[#This Row],[M5B_h]],Table2[[#This Row],[M5B]]))</f>
        <v>2</v>
      </c>
      <c r="H143" s="12" t="str">
        <f>IF(Table2[[#This Row],[M1A]]="","",Table2[[#This Row],[M1A]]-Table2[[#This Row],[AWAL]])</f>
        <v/>
      </c>
      <c r="J143" s="12" t="str">
        <f>IF(Table2[[#This Row],[M2A]]="","",SUM(Table2[[#This Row],[M2A]]-Table2[[#This Row],[M2B_h]]))</f>
        <v/>
      </c>
      <c r="L143" s="12" t="str">
        <f>IF(Table2[[#This Row],[M3A]]="","",SUM(Table2[[#This Row],[M3A]]-Table2[[#This Row],[M3B_h]]))</f>
        <v/>
      </c>
      <c r="N143" s="12" t="str">
        <f>IF(Table2[[#This Row],[M4A]]="","",SUM(Table2[[#This Row],[M4A]]-Table2[[#This Row],[M4B_h]]))</f>
        <v/>
      </c>
      <c r="O143" s="14"/>
      <c r="P143" s="14" t="str">
        <f>IF(Table2[[#This Row],[M5A]]="","",SUM(Table2[[#This Row],[M5A]]-Table2[[#This Row],[M5B_h]]))</f>
        <v/>
      </c>
      <c r="Q143" s="14">
        <f>SUM(Table2[[#This Row],[AWAL]],Table2[[#This Row],[M1B]])</f>
        <v>2</v>
      </c>
      <c r="R143" s="14">
        <f>SUM(Table2[[#This Row],[M2B]],Table2[[#This Row],[M2B_h]])</f>
        <v>2</v>
      </c>
      <c r="S143" s="14">
        <f>SUM(Table2[[#This Row],[M3B]],Table2[[#This Row],[M3B_h]])</f>
        <v>2</v>
      </c>
      <c r="T143" s="14">
        <f>SUM(Table2[[#This Row],[M4B]],Table2[[#This Row],[M4B_h]])</f>
        <v>2</v>
      </c>
    </row>
    <row r="144" spans="1:20">
      <c r="A144" s="11">
        <f>IF(Table2[[#This Row],[TT]]=0,"",ROW())</f>
        <v>144</v>
      </c>
      <c r="B144" s="11" t="str">
        <f>LOWER(SUBSTITUTE(SUBSTITUTE(SUBSTITUTE(SUBSTITUTE(SUBSTITUTE(SUBSTITUTE(SUBSTITUTE(SUBSTITUTE(Table2[[#This Row],[NAMA BARANG]]," ",""),"""",""),"-",""),"/",""),"(",""),")",""),"&amp;",""),",",""))</f>
        <v>asahanmejas229egg</v>
      </c>
      <c r="C144" s="17" t="s">
        <v>302</v>
      </c>
      <c r="D144" s="18">
        <v>3</v>
      </c>
      <c r="E144" s="22" t="s">
        <v>58</v>
      </c>
      <c r="F144" s="43">
        <f>IF(Table2[[#This Row],[M5B]]="",Table2[[#This Row],[M5B_h]],SUM(Table2[[#This Row],[M5B_h]],Table2[[#This Row],[M5B]]))</f>
        <v>3</v>
      </c>
      <c r="H144" s="12" t="str">
        <f>IF(Table2[[#This Row],[M1A]]="","",Table2[[#This Row],[M1A]]-Table2[[#This Row],[AWAL]])</f>
        <v/>
      </c>
      <c r="J144" s="12" t="str">
        <f>IF(Table2[[#This Row],[M2A]]="","",SUM(Table2[[#This Row],[M2A]]-Table2[[#This Row],[M2B_h]]))</f>
        <v/>
      </c>
      <c r="L144" s="12" t="str">
        <f>IF(Table2[[#This Row],[M3A]]="","",SUM(Table2[[#This Row],[M3A]]-Table2[[#This Row],[M3B_h]]))</f>
        <v/>
      </c>
      <c r="N144" s="12" t="str">
        <f>IF(Table2[[#This Row],[M4A]]="","",SUM(Table2[[#This Row],[M4A]]-Table2[[#This Row],[M4B_h]]))</f>
        <v/>
      </c>
      <c r="O144" s="14"/>
      <c r="P144" s="14" t="str">
        <f>IF(Table2[[#This Row],[M5A]]="","",SUM(Table2[[#This Row],[M5A]]-Table2[[#This Row],[M5B_h]]))</f>
        <v/>
      </c>
      <c r="Q144" s="14">
        <f>SUM(Table2[[#This Row],[AWAL]],Table2[[#This Row],[M1B]])</f>
        <v>3</v>
      </c>
      <c r="R144" s="14">
        <f>SUM(Table2[[#This Row],[M2B]],Table2[[#This Row],[M2B_h]])</f>
        <v>3</v>
      </c>
      <c r="S144" s="14">
        <f>SUM(Table2[[#This Row],[M3B]],Table2[[#This Row],[M3B_h]])</f>
        <v>3</v>
      </c>
      <c r="T144" s="14">
        <f>SUM(Table2[[#This Row],[M4B]],Table2[[#This Row],[M4B_h]])</f>
        <v>3</v>
      </c>
    </row>
    <row r="145" spans="1:20">
      <c r="A145" s="11">
        <f>IF(Table2[[#This Row],[TT]]=0,"",ROW())</f>
        <v>145</v>
      </c>
      <c r="B145" s="11" t="str">
        <f>LOWER(SUBSTITUTE(SUBSTITUTE(SUBSTITUTE(SUBSTITUTE(SUBSTITUTE(SUBSTITUTE(SUBSTITUTE(SUBSTITUTE(Table2[[#This Row],[NAMA BARANG]]," ",""),"""",""),"-",""),"/",""),"(",""),")",""),"&amp;",""),",",""))</f>
        <v>asahanmejas5227</v>
      </c>
      <c r="C145" s="17" t="s">
        <v>304</v>
      </c>
      <c r="D145" s="18">
        <v>8</v>
      </c>
      <c r="E145" s="22" t="s">
        <v>58</v>
      </c>
      <c r="F145" s="43">
        <f>IF(Table2[[#This Row],[M5B]]="",Table2[[#This Row],[M5B_h]],SUM(Table2[[#This Row],[M5B_h]],Table2[[#This Row],[M5B]]))</f>
        <v>8</v>
      </c>
      <c r="H145" s="12" t="str">
        <f>IF(Table2[[#This Row],[M1A]]="","",Table2[[#This Row],[M1A]]-Table2[[#This Row],[AWAL]])</f>
        <v/>
      </c>
      <c r="J145" s="12" t="str">
        <f>IF(Table2[[#This Row],[M2A]]="","",SUM(Table2[[#This Row],[M2A]]-Table2[[#This Row],[M2B_h]]))</f>
        <v/>
      </c>
      <c r="L145" s="12" t="str">
        <f>IF(Table2[[#This Row],[M3A]]="","",SUM(Table2[[#This Row],[M3A]]-Table2[[#This Row],[M3B_h]]))</f>
        <v/>
      </c>
      <c r="N145" s="12" t="str">
        <f>IF(Table2[[#This Row],[M4A]]="","",SUM(Table2[[#This Row],[M4A]]-Table2[[#This Row],[M4B_h]]))</f>
        <v/>
      </c>
      <c r="O145" s="14"/>
      <c r="P145" s="14" t="str">
        <f>IF(Table2[[#This Row],[M5A]]="","",SUM(Table2[[#This Row],[M5A]]-Table2[[#This Row],[M5B_h]]))</f>
        <v/>
      </c>
      <c r="Q145" s="14">
        <f>SUM(Table2[[#This Row],[AWAL]],Table2[[#This Row],[M1B]])</f>
        <v>8</v>
      </c>
      <c r="R145" s="14">
        <f>SUM(Table2[[#This Row],[M2B]],Table2[[#This Row],[M2B_h]])</f>
        <v>8</v>
      </c>
      <c r="S145" s="14">
        <f>SUM(Table2[[#This Row],[M3B]],Table2[[#This Row],[M3B_h]])</f>
        <v>8</v>
      </c>
      <c r="T145" s="14">
        <f>SUM(Table2[[#This Row],[M4B]],Table2[[#This Row],[M4B_h]])</f>
        <v>8</v>
      </c>
    </row>
    <row r="146" spans="1:20">
      <c r="A146" s="11">
        <f>IF(Table2[[#This Row],[TT]]=0,"",ROW())</f>
        <v>146</v>
      </c>
      <c r="B146" s="11" t="str">
        <f>LOWER(SUBSTITUTE(SUBSTITUTE(SUBSTITUTE(SUBSTITUTE(SUBSTITUTE(SUBSTITUTE(SUBSTITUTE(SUBSTITUTE(Table2[[#This Row],[NAMA BARANG]]," ",""),"""",""),"-",""),"/",""),"(",""),")",""),"&amp;",""),",",""))</f>
        <v>asahanmejas530</v>
      </c>
      <c r="C146" s="17" t="s">
        <v>306</v>
      </c>
      <c r="D146" s="18">
        <v>2</v>
      </c>
      <c r="E146" s="22" t="s">
        <v>282</v>
      </c>
      <c r="F146" s="43">
        <f>IF(Table2[[#This Row],[M5B]]="",Table2[[#This Row],[M5B_h]],SUM(Table2[[#This Row],[M5B_h]],Table2[[#This Row],[M5B]]))</f>
        <v>2</v>
      </c>
      <c r="H146" s="12" t="str">
        <f>IF(Table2[[#This Row],[M1A]]="","",Table2[[#This Row],[M1A]]-Table2[[#This Row],[AWAL]])</f>
        <v/>
      </c>
      <c r="J146" s="12" t="str">
        <f>IF(Table2[[#This Row],[M2A]]="","",SUM(Table2[[#This Row],[M2A]]-Table2[[#This Row],[M2B_h]]))</f>
        <v/>
      </c>
      <c r="L146" s="12" t="str">
        <f>IF(Table2[[#This Row],[M3A]]="","",SUM(Table2[[#This Row],[M3A]]-Table2[[#This Row],[M3B_h]]))</f>
        <v/>
      </c>
      <c r="N146" s="12" t="str">
        <f>IF(Table2[[#This Row],[M4A]]="","",SUM(Table2[[#This Row],[M4A]]-Table2[[#This Row],[M4B_h]]))</f>
        <v/>
      </c>
      <c r="O146" s="14"/>
      <c r="P146" s="14" t="str">
        <f>IF(Table2[[#This Row],[M5A]]="","",SUM(Table2[[#This Row],[M5A]]-Table2[[#This Row],[M5B_h]]))</f>
        <v/>
      </c>
      <c r="Q146" s="14">
        <f>SUM(Table2[[#This Row],[AWAL]],Table2[[#This Row],[M1B]])</f>
        <v>2</v>
      </c>
      <c r="R146" s="14">
        <f>SUM(Table2[[#This Row],[M2B]],Table2[[#This Row],[M2B_h]])</f>
        <v>2</v>
      </c>
      <c r="S146" s="14">
        <f>SUM(Table2[[#This Row],[M3B]],Table2[[#This Row],[M3B_h]])</f>
        <v>2</v>
      </c>
      <c r="T146" s="14">
        <f>SUM(Table2[[#This Row],[M4B]],Table2[[#This Row],[M4B_h]])</f>
        <v>2</v>
      </c>
    </row>
    <row r="147" spans="1:20">
      <c r="A147" s="11">
        <f>IF(Table2[[#This Row],[TT]]=0,"",ROW())</f>
        <v>147</v>
      </c>
      <c r="B147" s="11" t="str">
        <f>LOWER(SUBSTITUTE(SUBSTITUTE(SUBSTITUTE(SUBSTITUTE(SUBSTITUTE(SUBSTITUTE(SUBSTITUTE(SUBSTITUTE(Table2[[#This Row],[NAMA BARANG]]," ",""),"""",""),"-",""),"/",""),"(",""),")",""),"&amp;",""),",",""))</f>
        <v>asahanmejas558</v>
      </c>
      <c r="C147" s="17" t="s">
        <v>307</v>
      </c>
      <c r="D147" s="18">
        <v>9</v>
      </c>
      <c r="E147" s="22" t="s">
        <v>39</v>
      </c>
      <c r="F147" s="43">
        <f>IF(Table2[[#This Row],[M5B]]="",Table2[[#This Row],[M5B_h]],SUM(Table2[[#This Row],[M5B_h]],Table2[[#This Row],[M5B]]))</f>
        <v>9</v>
      </c>
      <c r="H147" s="12" t="str">
        <f>IF(Table2[[#This Row],[M1A]]="","",Table2[[#This Row],[M1A]]-Table2[[#This Row],[AWAL]])</f>
        <v/>
      </c>
      <c r="J147" s="12" t="str">
        <f>IF(Table2[[#This Row],[M2A]]="","",SUM(Table2[[#This Row],[M2A]]-Table2[[#This Row],[M2B_h]]))</f>
        <v/>
      </c>
      <c r="L147" s="12" t="str">
        <f>IF(Table2[[#This Row],[M3A]]="","",SUM(Table2[[#This Row],[M3A]]-Table2[[#This Row],[M3B_h]]))</f>
        <v/>
      </c>
      <c r="N147" s="12" t="str">
        <f>IF(Table2[[#This Row],[M4A]]="","",SUM(Table2[[#This Row],[M4A]]-Table2[[#This Row],[M4B_h]]))</f>
        <v/>
      </c>
      <c r="O147" s="14"/>
      <c r="P147" s="14" t="str">
        <f>IF(Table2[[#This Row],[M5A]]="","",SUM(Table2[[#This Row],[M5A]]-Table2[[#This Row],[M5B_h]]))</f>
        <v/>
      </c>
      <c r="Q147" s="14">
        <f>SUM(Table2[[#This Row],[AWAL]],Table2[[#This Row],[M1B]])</f>
        <v>9</v>
      </c>
      <c r="R147" s="14">
        <f>SUM(Table2[[#This Row],[M2B]],Table2[[#This Row],[M2B_h]])</f>
        <v>9</v>
      </c>
      <c r="S147" s="14">
        <f>SUM(Table2[[#This Row],[M3B]],Table2[[#This Row],[M3B_h]])</f>
        <v>9</v>
      </c>
      <c r="T147" s="14">
        <f>SUM(Table2[[#This Row],[M4B]],Table2[[#This Row],[M4B_h]])</f>
        <v>9</v>
      </c>
    </row>
    <row r="148" spans="1:20">
      <c r="A148" s="11">
        <f>IF(Table2[[#This Row],[TT]]=0,"",ROW())</f>
        <v>148</v>
      </c>
      <c r="B148" s="11" t="str">
        <f>LOWER(SUBSTITUTE(SUBSTITUTE(SUBSTITUTE(SUBSTITUTE(SUBSTITUTE(SUBSTITUTE(SUBSTITUTE(SUBSTITUTE(Table2[[#This Row],[NAMA BARANG]]," ",""),"""",""),"-",""),"/",""),"(",""),")",""),"&amp;",""),",",""))</f>
        <v>asahanmejasx0057</v>
      </c>
      <c r="C148" s="17" t="s">
        <v>308</v>
      </c>
      <c r="D148" s="18">
        <v>12</v>
      </c>
      <c r="E148" s="22" t="s">
        <v>11</v>
      </c>
      <c r="F148" s="43">
        <f>IF(Table2[[#This Row],[M5B]]="",Table2[[#This Row],[M5B_h]],SUM(Table2[[#This Row],[M5B_h]],Table2[[#This Row],[M5B]]))</f>
        <v>12</v>
      </c>
      <c r="H148" s="12" t="str">
        <f>IF(Table2[[#This Row],[M1A]]="","",Table2[[#This Row],[M1A]]-Table2[[#This Row],[AWAL]])</f>
        <v/>
      </c>
      <c r="J148" s="12" t="str">
        <f>IF(Table2[[#This Row],[M2A]]="","",SUM(Table2[[#This Row],[M2A]]-Table2[[#This Row],[M2B_h]]))</f>
        <v/>
      </c>
      <c r="L148" s="12" t="str">
        <f>IF(Table2[[#This Row],[M3A]]="","",SUM(Table2[[#This Row],[M3A]]-Table2[[#This Row],[M3B_h]]))</f>
        <v/>
      </c>
      <c r="N148" s="12" t="str">
        <f>IF(Table2[[#This Row],[M4A]]="","",SUM(Table2[[#This Row],[M4A]]-Table2[[#This Row],[M4B_h]]))</f>
        <v/>
      </c>
      <c r="O148" s="14"/>
      <c r="P148" s="14" t="str">
        <f>IF(Table2[[#This Row],[M5A]]="","",SUM(Table2[[#This Row],[M5A]]-Table2[[#This Row],[M5B_h]]))</f>
        <v/>
      </c>
      <c r="Q148" s="14">
        <f>SUM(Table2[[#This Row],[AWAL]],Table2[[#This Row],[M1B]])</f>
        <v>12</v>
      </c>
      <c r="R148" s="14">
        <f>SUM(Table2[[#This Row],[M2B]],Table2[[#This Row],[M2B_h]])</f>
        <v>12</v>
      </c>
      <c r="S148" s="14">
        <f>SUM(Table2[[#This Row],[M3B]],Table2[[#This Row],[M3B_h]])</f>
        <v>12</v>
      </c>
      <c r="T148" s="14">
        <f>SUM(Table2[[#This Row],[M4B]],Table2[[#This Row],[M4B_h]])</f>
        <v>12</v>
      </c>
    </row>
    <row r="149" spans="1:20">
      <c r="A149" s="11">
        <f>IF(Table2[[#This Row],[TT]]=0,"",ROW())</f>
        <v>149</v>
      </c>
      <c r="B149" s="11" t="str">
        <f>LOWER(SUBSTITUTE(SUBSTITUTE(SUBSTITUTE(SUBSTITUTE(SUBSTITUTE(SUBSTITUTE(SUBSTITUTE(SUBSTITUTE(Table2[[#This Row],[NAMA BARANG]]," ",""),"""",""),"-",""),"/",""),"(",""),")",""),"&amp;",""),",",""))</f>
        <v>asahanmejatg3081</v>
      </c>
      <c r="C149" s="17" t="s">
        <v>309</v>
      </c>
      <c r="D149" s="18">
        <v>2</v>
      </c>
      <c r="E149" s="22" t="s">
        <v>39</v>
      </c>
      <c r="F149" s="43">
        <f>IF(Table2[[#This Row],[M5B]]="",Table2[[#This Row],[M5B_h]],SUM(Table2[[#This Row],[M5B_h]],Table2[[#This Row],[M5B]]))</f>
        <v>2</v>
      </c>
      <c r="H149" s="12" t="str">
        <f>IF(Table2[[#This Row],[M1A]]="","",Table2[[#This Row],[M1A]]-Table2[[#This Row],[AWAL]])</f>
        <v/>
      </c>
      <c r="J149" s="12" t="str">
        <f>IF(Table2[[#This Row],[M2A]]="","",SUM(Table2[[#This Row],[M2A]]-Table2[[#This Row],[M2B_h]]))</f>
        <v/>
      </c>
      <c r="L149" s="12" t="str">
        <f>IF(Table2[[#This Row],[M3A]]="","",SUM(Table2[[#This Row],[M3A]]-Table2[[#This Row],[M3B_h]]))</f>
        <v/>
      </c>
      <c r="N149" s="12" t="str">
        <f>IF(Table2[[#This Row],[M4A]]="","",SUM(Table2[[#This Row],[M4A]]-Table2[[#This Row],[M4B_h]]))</f>
        <v/>
      </c>
      <c r="O149" s="14"/>
      <c r="P149" s="14" t="str">
        <f>IF(Table2[[#This Row],[M5A]]="","",SUM(Table2[[#This Row],[M5A]]-Table2[[#This Row],[M5B_h]]))</f>
        <v/>
      </c>
      <c r="Q149" s="14">
        <f>SUM(Table2[[#This Row],[AWAL]],Table2[[#This Row],[M1B]])</f>
        <v>2</v>
      </c>
      <c r="R149" s="14">
        <f>SUM(Table2[[#This Row],[M2B]],Table2[[#This Row],[M2B_h]])</f>
        <v>2</v>
      </c>
      <c r="S149" s="14">
        <f>SUM(Table2[[#This Row],[M3B]],Table2[[#This Row],[M3B_h]])</f>
        <v>2</v>
      </c>
      <c r="T149" s="14">
        <f>SUM(Table2[[#This Row],[M4B]],Table2[[#This Row],[M4B_h]])</f>
        <v>2</v>
      </c>
    </row>
    <row r="150" spans="1:20">
      <c r="A150" s="11">
        <f>IF(Table2[[#This Row],[TT]]=0,"",ROW())</f>
        <v>150</v>
      </c>
      <c r="B150" s="11" t="str">
        <f>LOWER(SUBSTITUTE(SUBSTITUTE(SUBSTITUTE(SUBSTITUTE(SUBSTITUTE(SUBSTITUTE(SUBSTITUTE(SUBSTITUTE(Table2[[#This Row],[NAMA BARANG]]," ",""),"""",""),"-",""),"/",""),"(",""),")",""),"&amp;",""),",",""))</f>
        <v>asahanmejaxcs223</v>
      </c>
      <c r="C150" s="17" t="s">
        <v>310</v>
      </c>
      <c r="D150" s="18">
        <v>3</v>
      </c>
      <c r="E150" s="22" t="s">
        <v>58</v>
      </c>
      <c r="F150" s="43">
        <f>IF(Table2[[#This Row],[M5B]]="",Table2[[#This Row],[M5B_h]],SUM(Table2[[#This Row],[M5B_h]],Table2[[#This Row],[M5B]]))</f>
        <v>3</v>
      </c>
      <c r="H150" s="12" t="str">
        <f>IF(Table2[[#This Row],[M1A]]="","",Table2[[#This Row],[M1A]]-Table2[[#This Row],[AWAL]])</f>
        <v/>
      </c>
      <c r="J150" s="12" t="str">
        <f>IF(Table2[[#This Row],[M2A]]="","",SUM(Table2[[#This Row],[M2A]]-Table2[[#This Row],[M2B_h]]))</f>
        <v/>
      </c>
      <c r="L150" s="12" t="str">
        <f>IF(Table2[[#This Row],[M3A]]="","",SUM(Table2[[#This Row],[M3A]]-Table2[[#This Row],[M3B_h]]))</f>
        <v/>
      </c>
      <c r="N150" s="12" t="str">
        <f>IF(Table2[[#This Row],[M4A]]="","",SUM(Table2[[#This Row],[M4A]]-Table2[[#This Row],[M4B_h]]))</f>
        <v/>
      </c>
      <c r="O150" s="14"/>
      <c r="P150" s="14" t="str">
        <f>IF(Table2[[#This Row],[M5A]]="","",SUM(Table2[[#This Row],[M5A]]-Table2[[#This Row],[M5B_h]]))</f>
        <v/>
      </c>
      <c r="Q150" s="14">
        <f>SUM(Table2[[#This Row],[AWAL]],Table2[[#This Row],[M1B]])</f>
        <v>3</v>
      </c>
      <c r="R150" s="14">
        <f>SUM(Table2[[#This Row],[M2B]],Table2[[#This Row],[M2B_h]])</f>
        <v>3</v>
      </c>
      <c r="S150" s="14">
        <f>SUM(Table2[[#This Row],[M3B]],Table2[[#This Row],[M3B_h]])</f>
        <v>3</v>
      </c>
      <c r="T150" s="14">
        <f>SUM(Table2[[#This Row],[M4B]],Table2[[#This Row],[M4B_h]])</f>
        <v>3</v>
      </c>
    </row>
    <row r="151" spans="1:20">
      <c r="A151" s="11">
        <f>IF(Table2[[#This Row],[TT]]=0,"",ROW())</f>
        <v>151</v>
      </c>
      <c r="B151" s="11" t="str">
        <f>LOWER(SUBSTITUTE(SUBSTITUTE(SUBSTITUTE(SUBSTITUTE(SUBSTITUTE(SUBSTITUTE(SUBSTITUTE(SUBSTITUTE(Table2[[#This Row],[NAMA BARANG]]," ",""),"""",""),"-",""),"/",""),"(",""),")",""),"&amp;",""),",",""))</f>
        <v>asahanmejaxm8005</v>
      </c>
      <c r="C151" s="17" t="s">
        <v>311</v>
      </c>
      <c r="D151" s="18">
        <v>69</v>
      </c>
      <c r="E151" s="22" t="s">
        <v>58</v>
      </c>
      <c r="F151" s="43">
        <f>IF(Table2[[#This Row],[M5B]]="",Table2[[#This Row],[M5B_h]],SUM(Table2[[#This Row],[M5B_h]],Table2[[#This Row],[M5B]]))</f>
        <v>69</v>
      </c>
      <c r="H151" s="12" t="str">
        <f>IF(Table2[[#This Row],[M1A]]="","",Table2[[#This Row],[M1A]]-Table2[[#This Row],[AWAL]])</f>
        <v/>
      </c>
      <c r="J151" s="12" t="str">
        <f>IF(Table2[[#This Row],[M2A]]="","",SUM(Table2[[#This Row],[M2A]]-Table2[[#This Row],[M2B_h]]))</f>
        <v/>
      </c>
      <c r="L151" s="12" t="str">
        <f>IF(Table2[[#This Row],[M3A]]="","",SUM(Table2[[#This Row],[M3A]]-Table2[[#This Row],[M3B_h]]))</f>
        <v/>
      </c>
      <c r="N151" s="12" t="str">
        <f>IF(Table2[[#This Row],[M4A]]="","",SUM(Table2[[#This Row],[M4A]]-Table2[[#This Row],[M4B_h]]))</f>
        <v/>
      </c>
      <c r="O151" s="14"/>
      <c r="P151" s="14" t="str">
        <f>IF(Table2[[#This Row],[M5A]]="","",SUM(Table2[[#This Row],[M5A]]-Table2[[#This Row],[M5B_h]]))</f>
        <v/>
      </c>
      <c r="Q151" s="14">
        <f>SUM(Table2[[#This Row],[AWAL]],Table2[[#This Row],[M1B]])</f>
        <v>69</v>
      </c>
      <c r="R151" s="14">
        <f>SUM(Table2[[#This Row],[M2B]],Table2[[#This Row],[M2B_h]])</f>
        <v>69</v>
      </c>
      <c r="S151" s="14">
        <f>SUM(Table2[[#This Row],[M3B]],Table2[[#This Row],[M3B_h]])</f>
        <v>69</v>
      </c>
      <c r="T151" s="14">
        <f>SUM(Table2[[#This Row],[M4B]],Table2[[#This Row],[M4B_h]])</f>
        <v>69</v>
      </c>
    </row>
    <row r="152" spans="1:20">
      <c r="A152" s="11">
        <f>IF(Table2[[#This Row],[TT]]=0,"",ROW())</f>
        <v>152</v>
      </c>
      <c r="B152" s="11" t="str">
        <f>LOWER(SUBSTITUTE(SUBSTITUTE(SUBSTITUTE(SUBSTITUTE(SUBSTITUTE(SUBSTITUTE(SUBSTITUTE(SUBSTITUTE(Table2[[#This Row],[NAMA BARANG]]," ",""),"""",""),"-",""),"/",""),"(",""),")",""),"&amp;",""),",",""))</f>
        <v>asahanmono9081x32</v>
      </c>
      <c r="C152" s="17" t="s">
        <v>313</v>
      </c>
      <c r="D152" s="18">
        <v>1</v>
      </c>
      <c r="E152" s="22" t="s">
        <v>93</v>
      </c>
      <c r="F152" s="43">
        <f>IF(Table2[[#This Row],[M5B]]="",Table2[[#This Row],[M5B_h]],SUM(Table2[[#This Row],[M5B_h]],Table2[[#This Row],[M5B]]))</f>
        <v>1</v>
      </c>
      <c r="H152" s="12" t="str">
        <f>IF(Table2[[#This Row],[M1A]]="","",Table2[[#This Row],[M1A]]-Table2[[#This Row],[AWAL]])</f>
        <v/>
      </c>
      <c r="J152" s="12" t="str">
        <f>IF(Table2[[#This Row],[M2A]]="","",SUM(Table2[[#This Row],[M2A]]-Table2[[#This Row],[M2B_h]]))</f>
        <v/>
      </c>
      <c r="L152" s="12" t="str">
        <f>IF(Table2[[#This Row],[M3A]]="","",SUM(Table2[[#This Row],[M3A]]-Table2[[#This Row],[M3B_h]]))</f>
        <v/>
      </c>
      <c r="N152" s="12" t="str">
        <f>IF(Table2[[#This Row],[M4A]]="","",SUM(Table2[[#This Row],[M4A]]-Table2[[#This Row],[M4B_h]]))</f>
        <v/>
      </c>
      <c r="O152" s="14"/>
      <c r="P152" s="14" t="str">
        <f>IF(Table2[[#This Row],[M5A]]="","",SUM(Table2[[#This Row],[M5A]]-Table2[[#This Row],[M5B_h]]))</f>
        <v/>
      </c>
      <c r="Q152" s="14">
        <f>SUM(Table2[[#This Row],[AWAL]],Table2[[#This Row],[M1B]])</f>
        <v>1</v>
      </c>
      <c r="R152" s="14">
        <f>SUM(Table2[[#This Row],[M2B]],Table2[[#This Row],[M2B_h]])</f>
        <v>1</v>
      </c>
      <c r="S152" s="14">
        <f>SUM(Table2[[#This Row],[M3B]],Table2[[#This Row],[M3B_h]])</f>
        <v>1</v>
      </c>
      <c r="T152" s="14">
        <f>SUM(Table2[[#This Row],[M4B]],Table2[[#This Row],[M4B_h]])</f>
        <v>1</v>
      </c>
    </row>
    <row r="153" spans="1:20">
      <c r="A153" s="11">
        <f>IF(Table2[[#This Row],[TT]]=0,"",ROW())</f>
        <v>153</v>
      </c>
      <c r="B153" s="11" t="str">
        <f>LOWER(SUBSTITUTE(SUBSTITUTE(SUBSTITUTE(SUBSTITUTE(SUBSTITUTE(SUBSTITUTE(SUBSTITUTE(SUBSTITUTE(Table2[[#This Row],[NAMA BARANG]]," ",""),"""",""),"-",""),"/",""),"(",""),")",""),"&amp;",""),",",""))</f>
        <v>asahanp52748</v>
      </c>
      <c r="C153" s="17" t="s">
        <v>314</v>
      </c>
      <c r="D153" s="18">
        <v>1</v>
      </c>
      <c r="E153" s="22" t="s">
        <v>67</v>
      </c>
      <c r="F153" s="43">
        <f>IF(Table2[[#This Row],[M5B]]="",Table2[[#This Row],[M5B_h]],SUM(Table2[[#This Row],[M5B_h]],Table2[[#This Row],[M5B]]))</f>
        <v>1</v>
      </c>
      <c r="H153" s="12" t="str">
        <f>IF(Table2[[#This Row],[M1A]]="","",Table2[[#This Row],[M1A]]-Table2[[#This Row],[AWAL]])</f>
        <v/>
      </c>
      <c r="J153" s="12" t="str">
        <f>IF(Table2[[#This Row],[M2A]]="","",SUM(Table2[[#This Row],[M2A]]-Table2[[#This Row],[M2B_h]]))</f>
        <v/>
      </c>
      <c r="L153" s="12" t="str">
        <f>IF(Table2[[#This Row],[M3A]]="","",SUM(Table2[[#This Row],[M3A]]-Table2[[#This Row],[M3B_h]]))</f>
        <v/>
      </c>
      <c r="N153" s="12" t="str">
        <f>IF(Table2[[#This Row],[M4A]]="","",SUM(Table2[[#This Row],[M4A]]-Table2[[#This Row],[M4B_h]]))</f>
        <v/>
      </c>
      <c r="O153" s="14"/>
      <c r="P153" s="14" t="str">
        <f>IF(Table2[[#This Row],[M5A]]="","",SUM(Table2[[#This Row],[M5A]]-Table2[[#This Row],[M5B_h]]))</f>
        <v/>
      </c>
      <c r="Q153" s="14">
        <f>SUM(Table2[[#This Row],[AWAL]],Table2[[#This Row],[M1B]])</f>
        <v>1</v>
      </c>
      <c r="R153" s="14">
        <f>SUM(Table2[[#This Row],[M2B]],Table2[[#This Row],[M2B_h]])</f>
        <v>1</v>
      </c>
      <c r="S153" s="14">
        <f>SUM(Table2[[#This Row],[M3B]],Table2[[#This Row],[M3B_h]])</f>
        <v>1</v>
      </c>
      <c r="T153" s="14">
        <f>SUM(Table2[[#This Row],[M4B]],Table2[[#This Row],[M4B_h]])</f>
        <v>1</v>
      </c>
    </row>
    <row r="154" spans="1:20">
      <c r="A154" s="13">
        <f>IF(Table2[[#This Row],[TT]]=0,"",ROW())</f>
        <v>154</v>
      </c>
      <c r="B154" s="13" t="str">
        <f>LOWER(SUBSTITUTE(SUBSTITUTE(SUBSTITUTE(SUBSTITUTE(SUBSTITUTE(SUBSTITUTE(SUBSTITUTE(SUBSTITUTE(Table2[[#This Row],[NAMA BARANG]]," ",""),"""",""),"-",""),"/",""),"(",""),")",""),"&amp;",""),",",""))</f>
        <v>asahanpayu823</v>
      </c>
      <c r="C154" s="16" t="s">
        <v>3507</v>
      </c>
      <c r="D154" s="18">
        <v>5</v>
      </c>
      <c r="E154" s="47" t="s">
        <v>4341</v>
      </c>
      <c r="F154" s="43">
        <f>IF(Table2[[#This Row],[M5B]]="",Table2[[#This Row],[M5B_h]],SUM(Table2[[#This Row],[M5B_h]],Table2[[#This Row],[M5B]]))</f>
        <v>5</v>
      </c>
      <c r="H154" s="14" t="str">
        <f>IF(Table2[[#This Row],[M1A]]="","",Table2[[#This Row],[M1A]]-Table2[[#This Row],[AWAL]])</f>
        <v/>
      </c>
      <c r="J154" s="14" t="str">
        <f>IF(Table2[[#This Row],[M2A]]="","",SUM(Table2[[#This Row],[M2A]]-Table2[[#This Row],[M2B_h]]))</f>
        <v/>
      </c>
      <c r="L154" s="14" t="str">
        <f>IF(Table2[[#This Row],[M3A]]="","",SUM(Table2[[#This Row],[M3A]]-Table2[[#This Row],[M3B_h]]))</f>
        <v/>
      </c>
      <c r="N154" s="14" t="str">
        <f>IF(Table2[[#This Row],[M4A]]="","",SUM(Table2[[#This Row],[M4A]]-Table2[[#This Row],[M4B_h]]))</f>
        <v/>
      </c>
      <c r="O154" s="14"/>
      <c r="P154" s="14" t="str">
        <f>IF(Table2[[#This Row],[M5A]]="","",SUM(Table2[[#This Row],[M5A]]-Table2[[#This Row],[M5B_h]]))</f>
        <v/>
      </c>
      <c r="Q154" s="14">
        <f>SUM(Table2[[#This Row],[AWAL]],Table2[[#This Row],[M1B]])</f>
        <v>5</v>
      </c>
      <c r="R154" s="14">
        <f>SUM(Table2[[#This Row],[M2B]],Table2[[#This Row],[M2B_h]])</f>
        <v>5</v>
      </c>
      <c r="S154" s="14">
        <f>SUM(Table2[[#This Row],[M3B]],Table2[[#This Row],[M3B_h]])</f>
        <v>5</v>
      </c>
      <c r="T154" s="14">
        <f>SUM(Table2[[#This Row],[M4B]],Table2[[#This Row],[M4B_h]])</f>
        <v>5</v>
      </c>
    </row>
    <row r="155" spans="1:20">
      <c r="A155" s="13">
        <f>IF(Table2[[#This Row],[TT]]=0,"",ROW())</f>
        <v>155</v>
      </c>
      <c r="B155" s="13" t="str">
        <f>LOWER(SUBSTITUTE(SUBSTITUTE(SUBSTITUTE(SUBSTITUTE(SUBSTITUTE(SUBSTITUTE(SUBSTITUTE(SUBSTITUTE(Table2[[#This Row],[NAMA BARANG]]," ",""),"""",""),"-",""),"/",""),"(",""),")",""),"&amp;",""),",",""))</f>
        <v>asahanpayu824</v>
      </c>
      <c r="C155" s="16" t="s">
        <v>4342</v>
      </c>
      <c r="D155" s="18">
        <v>4</v>
      </c>
      <c r="E155" s="47" t="s">
        <v>4341</v>
      </c>
      <c r="F155" s="43">
        <f>IF(Table2[[#This Row],[M5B]]="",Table2[[#This Row],[M5B_h]],SUM(Table2[[#This Row],[M5B_h]],Table2[[#This Row],[M5B]]))</f>
        <v>4</v>
      </c>
      <c r="H155" s="14" t="str">
        <f>IF(Table2[[#This Row],[M1A]]="","",Table2[[#This Row],[M1A]]-Table2[[#This Row],[AWAL]])</f>
        <v/>
      </c>
      <c r="J155" s="14" t="str">
        <f>IF(Table2[[#This Row],[M2A]]="","",SUM(Table2[[#This Row],[M2A]]-Table2[[#This Row],[M2B_h]]))</f>
        <v/>
      </c>
      <c r="L155" s="14" t="str">
        <f>IF(Table2[[#This Row],[M3A]]="","",SUM(Table2[[#This Row],[M3A]]-Table2[[#This Row],[M3B_h]]))</f>
        <v/>
      </c>
      <c r="N155" s="14" t="str">
        <f>IF(Table2[[#This Row],[M4A]]="","",SUM(Table2[[#This Row],[M4A]]-Table2[[#This Row],[M4B_h]]))</f>
        <v/>
      </c>
      <c r="O155" s="14"/>
      <c r="P155" s="14" t="str">
        <f>IF(Table2[[#This Row],[M5A]]="","",SUM(Table2[[#This Row],[M5A]]-Table2[[#This Row],[M5B_h]]))</f>
        <v/>
      </c>
      <c r="Q155" s="14">
        <f>SUM(Table2[[#This Row],[AWAL]],Table2[[#This Row],[M1B]])</f>
        <v>4</v>
      </c>
      <c r="R155" s="14">
        <f>SUM(Table2[[#This Row],[M2B]],Table2[[#This Row],[M2B_h]])</f>
        <v>4</v>
      </c>
      <c r="S155" s="14">
        <f>SUM(Table2[[#This Row],[M3B]],Table2[[#This Row],[M3B_h]])</f>
        <v>4</v>
      </c>
      <c r="T155" s="14">
        <f>SUM(Table2[[#This Row],[M4B]],Table2[[#This Row],[M4B_h]])</f>
        <v>4</v>
      </c>
    </row>
    <row r="156" spans="1:20">
      <c r="A156" s="13">
        <f>IF(Table2[[#This Row],[TT]]=0,"",ROW())</f>
        <v>156</v>
      </c>
      <c r="B156" s="13" t="str">
        <f>LOWER(SUBSTITUTE(SUBSTITUTE(SUBSTITUTE(SUBSTITUTE(SUBSTITUTE(SUBSTITUTE(SUBSTITUTE(SUBSTITUTE(Table2[[#This Row],[NAMA BARANG]]," ",""),"""",""),"-",""),"/",""),"(",""),")",""),"&amp;",""),",",""))</f>
        <v>asahanpayu825</v>
      </c>
      <c r="C156" s="16" t="s">
        <v>3436</v>
      </c>
      <c r="D156" s="18">
        <v>6</v>
      </c>
      <c r="E156" s="47" t="s">
        <v>4341</v>
      </c>
      <c r="F156" s="43">
        <f>IF(Table2[[#This Row],[M5B]]="",Table2[[#This Row],[M5B_h]],SUM(Table2[[#This Row],[M5B_h]],Table2[[#This Row],[M5B]]))</f>
        <v>6</v>
      </c>
      <c r="H156" s="14" t="str">
        <f>IF(Table2[[#This Row],[M1A]]="","",Table2[[#This Row],[M1A]]-Table2[[#This Row],[AWAL]])</f>
        <v/>
      </c>
      <c r="J156" s="14" t="str">
        <f>IF(Table2[[#This Row],[M2A]]="","",SUM(Table2[[#This Row],[M2A]]-Table2[[#This Row],[M2B_h]]))</f>
        <v/>
      </c>
      <c r="L156" s="14" t="str">
        <f>IF(Table2[[#This Row],[M3A]]="","",SUM(Table2[[#This Row],[M3A]]-Table2[[#This Row],[M3B_h]]))</f>
        <v/>
      </c>
      <c r="N156" s="14" t="str">
        <f>IF(Table2[[#This Row],[M4A]]="","",SUM(Table2[[#This Row],[M4A]]-Table2[[#This Row],[M4B_h]]))</f>
        <v/>
      </c>
      <c r="O156" s="14"/>
      <c r="P156" s="14" t="str">
        <f>IF(Table2[[#This Row],[M5A]]="","",SUM(Table2[[#This Row],[M5A]]-Table2[[#This Row],[M5B_h]]))</f>
        <v/>
      </c>
      <c r="Q156" s="14">
        <f>SUM(Table2[[#This Row],[AWAL]],Table2[[#This Row],[M1B]])</f>
        <v>6</v>
      </c>
      <c r="R156" s="14">
        <f>SUM(Table2[[#This Row],[M2B]],Table2[[#This Row],[M2B_h]])</f>
        <v>6</v>
      </c>
      <c r="S156" s="14">
        <f>SUM(Table2[[#This Row],[M3B]],Table2[[#This Row],[M3B_h]])</f>
        <v>6</v>
      </c>
      <c r="T156" s="14">
        <f>SUM(Table2[[#This Row],[M4B]],Table2[[#This Row],[M4B_h]])</f>
        <v>6</v>
      </c>
    </row>
    <row r="157" spans="1:20">
      <c r="A157" s="13">
        <f>IF(Table2[[#This Row],[TT]]=0,"",ROW())</f>
        <v>157</v>
      </c>
      <c r="B157" s="13" t="str">
        <f>LOWER(SUBSTITUTE(SUBSTITUTE(SUBSTITUTE(SUBSTITUTE(SUBSTITUTE(SUBSTITUTE(SUBSTITUTE(SUBSTITUTE(Table2[[#This Row],[NAMA BARANG]]," ",""),"""",""),"-",""),"/",""),"(",""),")",""),"&amp;",""),",",""))</f>
        <v>asahanpayu829</v>
      </c>
      <c r="C157" s="16" t="s">
        <v>4343</v>
      </c>
      <c r="D157" s="18">
        <v>4</v>
      </c>
      <c r="E157" s="47" t="s">
        <v>4341</v>
      </c>
      <c r="F157" s="43">
        <f>IF(Table2[[#This Row],[M5B]]="",Table2[[#This Row],[M5B_h]],SUM(Table2[[#This Row],[M5B_h]],Table2[[#This Row],[M5B]]))</f>
        <v>4</v>
      </c>
      <c r="H157" s="14" t="str">
        <f>IF(Table2[[#This Row],[M1A]]="","",Table2[[#This Row],[M1A]]-Table2[[#This Row],[AWAL]])</f>
        <v/>
      </c>
      <c r="J157" s="14" t="str">
        <f>IF(Table2[[#This Row],[M2A]]="","",SUM(Table2[[#This Row],[M2A]]-Table2[[#This Row],[M2B_h]]))</f>
        <v/>
      </c>
      <c r="L157" s="14" t="str">
        <f>IF(Table2[[#This Row],[M3A]]="","",SUM(Table2[[#This Row],[M3A]]-Table2[[#This Row],[M3B_h]]))</f>
        <v/>
      </c>
      <c r="N157" s="14" t="str">
        <f>IF(Table2[[#This Row],[M4A]]="","",SUM(Table2[[#This Row],[M4A]]-Table2[[#This Row],[M4B_h]]))</f>
        <v/>
      </c>
      <c r="O157" s="14"/>
      <c r="P157" s="14" t="str">
        <f>IF(Table2[[#This Row],[M5A]]="","",SUM(Table2[[#This Row],[M5A]]-Table2[[#This Row],[M5B_h]]))</f>
        <v/>
      </c>
      <c r="Q157" s="14">
        <f>SUM(Table2[[#This Row],[AWAL]],Table2[[#This Row],[M1B]])</f>
        <v>4</v>
      </c>
      <c r="R157" s="14">
        <f>SUM(Table2[[#This Row],[M2B]],Table2[[#This Row],[M2B_h]])</f>
        <v>4</v>
      </c>
      <c r="S157" s="14">
        <f>SUM(Table2[[#This Row],[M3B]],Table2[[#This Row],[M3B_h]])</f>
        <v>4</v>
      </c>
      <c r="T157" s="14">
        <f>SUM(Table2[[#This Row],[M4B]],Table2[[#This Row],[M4B_h]])</f>
        <v>4</v>
      </c>
    </row>
    <row r="158" spans="1:20">
      <c r="A158" s="13">
        <f>IF(Table2[[#This Row],[TT]]=0,"",ROW())</f>
        <v>158</v>
      </c>
      <c r="B158" s="13" t="str">
        <f>LOWER(SUBSTITUTE(SUBSTITUTE(SUBSTITUTE(SUBSTITUTE(SUBSTITUTE(SUBSTITUTE(SUBSTITUTE(SUBSTITUTE(Table2[[#This Row],[NAMA BARANG]]," ",""),"""",""),"-",""),"/",""),"(",""),")",""),"&amp;",""),",",""))</f>
        <v>asahanpayu830</v>
      </c>
      <c r="C158" s="16" t="s">
        <v>3437</v>
      </c>
      <c r="D158" s="18">
        <v>5</v>
      </c>
      <c r="E158" s="47" t="s">
        <v>4341</v>
      </c>
      <c r="F158" s="43">
        <f>IF(Table2[[#This Row],[M5B]]="",Table2[[#This Row],[M5B_h]],SUM(Table2[[#This Row],[M5B_h]],Table2[[#This Row],[M5B]]))</f>
        <v>5</v>
      </c>
      <c r="H158" s="14" t="str">
        <f>IF(Table2[[#This Row],[M1A]]="","",Table2[[#This Row],[M1A]]-Table2[[#This Row],[AWAL]])</f>
        <v/>
      </c>
      <c r="J158" s="14" t="str">
        <f>IF(Table2[[#This Row],[M2A]]="","",SUM(Table2[[#This Row],[M2A]]-Table2[[#This Row],[M2B_h]]))</f>
        <v/>
      </c>
      <c r="L158" s="14" t="str">
        <f>IF(Table2[[#This Row],[M3A]]="","",SUM(Table2[[#This Row],[M3A]]-Table2[[#This Row],[M3B_h]]))</f>
        <v/>
      </c>
      <c r="N158" s="14" t="str">
        <f>IF(Table2[[#This Row],[M4A]]="","",SUM(Table2[[#This Row],[M4A]]-Table2[[#This Row],[M4B_h]]))</f>
        <v/>
      </c>
      <c r="O158" s="14"/>
      <c r="P158" s="14" t="str">
        <f>IF(Table2[[#This Row],[M5A]]="","",SUM(Table2[[#This Row],[M5A]]-Table2[[#This Row],[M5B_h]]))</f>
        <v/>
      </c>
      <c r="Q158" s="14">
        <f>SUM(Table2[[#This Row],[AWAL]],Table2[[#This Row],[M1B]])</f>
        <v>5</v>
      </c>
      <c r="R158" s="14">
        <f>SUM(Table2[[#This Row],[M2B]],Table2[[#This Row],[M2B_h]])</f>
        <v>5</v>
      </c>
      <c r="S158" s="14">
        <f>SUM(Table2[[#This Row],[M3B]],Table2[[#This Row],[M3B_h]])</f>
        <v>5</v>
      </c>
      <c r="T158" s="14">
        <f>SUM(Table2[[#This Row],[M4B]],Table2[[#This Row],[M4B_h]])</f>
        <v>5</v>
      </c>
    </row>
    <row r="159" spans="1:20">
      <c r="A159" s="13">
        <f>IF(Table2[[#This Row],[TT]]=0,"",ROW())</f>
        <v>159</v>
      </c>
      <c r="B159" s="13" t="str">
        <f>LOWER(SUBSTITUTE(SUBSTITUTE(SUBSTITUTE(SUBSTITUTE(SUBSTITUTE(SUBSTITUTE(SUBSTITUTE(SUBSTITUTE(Table2[[#This Row],[NAMA BARANG]]," ",""),"""",""),"-",""),"/",""),"(",""),")",""),"&amp;",""),",",""))</f>
        <v>asahanpayu835</v>
      </c>
      <c r="C159" s="16" t="s">
        <v>4346</v>
      </c>
      <c r="D159" s="18">
        <v>4</v>
      </c>
      <c r="E159" s="47" t="s">
        <v>4341</v>
      </c>
      <c r="F159" s="43">
        <f>IF(Table2[[#This Row],[M5B]]="",Table2[[#This Row],[M5B_h]],SUM(Table2[[#This Row],[M5B_h]],Table2[[#This Row],[M5B]]))</f>
        <v>4</v>
      </c>
      <c r="H159" s="14" t="str">
        <f>IF(Table2[[#This Row],[M1A]]="","",Table2[[#This Row],[M1A]]-Table2[[#This Row],[AWAL]])</f>
        <v/>
      </c>
      <c r="J159" s="14" t="str">
        <f>IF(Table2[[#This Row],[M2A]]="","",SUM(Table2[[#This Row],[M2A]]-Table2[[#This Row],[M2B_h]]))</f>
        <v/>
      </c>
      <c r="L159" s="14" t="str">
        <f>IF(Table2[[#This Row],[M3A]]="","",SUM(Table2[[#This Row],[M3A]]-Table2[[#This Row],[M3B_h]]))</f>
        <v/>
      </c>
      <c r="N159" s="14" t="str">
        <f>IF(Table2[[#This Row],[M4A]]="","",SUM(Table2[[#This Row],[M4A]]-Table2[[#This Row],[M4B_h]]))</f>
        <v/>
      </c>
      <c r="O159" s="14"/>
      <c r="P159" s="14" t="str">
        <f>IF(Table2[[#This Row],[M5A]]="","",SUM(Table2[[#This Row],[M5A]]-Table2[[#This Row],[M5B_h]]))</f>
        <v/>
      </c>
      <c r="Q159" s="14">
        <f>SUM(Table2[[#This Row],[AWAL]],Table2[[#This Row],[M1B]])</f>
        <v>4</v>
      </c>
      <c r="R159" s="14">
        <f>SUM(Table2[[#This Row],[M2B]],Table2[[#This Row],[M2B_h]])</f>
        <v>4</v>
      </c>
      <c r="S159" s="14">
        <f>SUM(Table2[[#This Row],[M3B]],Table2[[#This Row],[M3B_h]])</f>
        <v>4</v>
      </c>
      <c r="T159" s="14">
        <f>SUM(Table2[[#This Row],[M4B]],Table2[[#This Row],[M4B_h]])</f>
        <v>4</v>
      </c>
    </row>
    <row r="160" spans="1:20">
      <c r="A160" s="13">
        <f>IF(Table2[[#This Row],[TT]]=0,"",ROW())</f>
        <v>160</v>
      </c>
      <c r="B160" s="13" t="str">
        <f>LOWER(SUBSTITUTE(SUBSTITUTE(SUBSTITUTE(SUBSTITUTE(SUBSTITUTE(SUBSTITUTE(SUBSTITUTE(SUBSTITUTE(Table2[[#This Row],[NAMA BARANG]]," ",""),"""",""),"-",""),"/",""),"(",""),")",""),"&amp;",""),",",""))</f>
        <v>asahanpayu844</v>
      </c>
      <c r="C160" s="16" t="s">
        <v>4347</v>
      </c>
      <c r="D160" s="18">
        <v>6</v>
      </c>
      <c r="E160" s="47" t="s">
        <v>4341</v>
      </c>
      <c r="F160" s="43">
        <f>IF(Table2[[#This Row],[M5B]]="",Table2[[#This Row],[M5B_h]],SUM(Table2[[#This Row],[M5B_h]],Table2[[#This Row],[M5B]]))</f>
        <v>6</v>
      </c>
      <c r="H160" s="14" t="str">
        <f>IF(Table2[[#This Row],[M1A]]="","",Table2[[#This Row],[M1A]]-Table2[[#This Row],[AWAL]])</f>
        <v/>
      </c>
      <c r="J160" s="14" t="str">
        <f>IF(Table2[[#This Row],[M2A]]="","",SUM(Table2[[#This Row],[M2A]]-Table2[[#This Row],[M2B_h]]))</f>
        <v/>
      </c>
      <c r="L160" s="14" t="str">
        <f>IF(Table2[[#This Row],[M3A]]="","",SUM(Table2[[#This Row],[M3A]]-Table2[[#This Row],[M3B_h]]))</f>
        <v/>
      </c>
      <c r="N160" s="14" t="str">
        <f>IF(Table2[[#This Row],[M4A]]="","",SUM(Table2[[#This Row],[M4A]]-Table2[[#This Row],[M4B_h]]))</f>
        <v/>
      </c>
      <c r="O160" s="14"/>
      <c r="P160" s="14" t="str">
        <f>IF(Table2[[#This Row],[M5A]]="","",SUM(Table2[[#This Row],[M5A]]-Table2[[#This Row],[M5B_h]]))</f>
        <v/>
      </c>
      <c r="Q160" s="14">
        <f>SUM(Table2[[#This Row],[AWAL]],Table2[[#This Row],[M1B]])</f>
        <v>6</v>
      </c>
      <c r="R160" s="14">
        <f>SUM(Table2[[#This Row],[M2B]],Table2[[#This Row],[M2B_h]])</f>
        <v>6</v>
      </c>
      <c r="S160" s="14">
        <f>SUM(Table2[[#This Row],[M3B]],Table2[[#This Row],[M3B_h]])</f>
        <v>6</v>
      </c>
      <c r="T160" s="14">
        <f>SUM(Table2[[#This Row],[M4B]],Table2[[#This Row],[M4B_h]])</f>
        <v>6</v>
      </c>
    </row>
    <row r="161" spans="1:20">
      <c r="A161" s="13">
        <f>IF(Table2[[#This Row],[TT]]=0,"",ROW())</f>
        <v>161</v>
      </c>
      <c r="B161" s="13" t="str">
        <f>LOWER(SUBSTITUTE(SUBSTITUTE(SUBSTITUTE(SUBSTITUTE(SUBSTITUTE(SUBSTITUTE(SUBSTITUTE(SUBSTITUTE(Table2[[#This Row],[NAMA BARANG]]," ",""),"""",""),"-",""),"/",""),"(",""),")",""),"&amp;",""),",",""))</f>
        <v>asahanpayu845</v>
      </c>
      <c r="C161" s="16" t="s">
        <v>4344</v>
      </c>
      <c r="D161" s="18">
        <v>5</v>
      </c>
      <c r="E161" s="47" t="s">
        <v>4341</v>
      </c>
      <c r="F161" s="43">
        <f>IF(Table2[[#This Row],[M5B]]="",Table2[[#This Row],[M5B_h]],SUM(Table2[[#This Row],[M5B_h]],Table2[[#This Row],[M5B]]))</f>
        <v>5</v>
      </c>
      <c r="H161" s="14" t="str">
        <f>IF(Table2[[#This Row],[M1A]]="","",Table2[[#This Row],[M1A]]-Table2[[#This Row],[AWAL]])</f>
        <v/>
      </c>
      <c r="J161" s="14" t="str">
        <f>IF(Table2[[#This Row],[M2A]]="","",SUM(Table2[[#This Row],[M2A]]-Table2[[#This Row],[M2B_h]]))</f>
        <v/>
      </c>
      <c r="L161" s="14" t="str">
        <f>IF(Table2[[#This Row],[M3A]]="","",SUM(Table2[[#This Row],[M3A]]-Table2[[#This Row],[M3B_h]]))</f>
        <v/>
      </c>
      <c r="N161" s="14" t="str">
        <f>IF(Table2[[#This Row],[M4A]]="","",SUM(Table2[[#This Row],[M4A]]-Table2[[#This Row],[M4B_h]]))</f>
        <v/>
      </c>
      <c r="O161" s="14"/>
      <c r="P161" s="14" t="str">
        <f>IF(Table2[[#This Row],[M5A]]="","",SUM(Table2[[#This Row],[M5A]]-Table2[[#This Row],[M5B_h]]))</f>
        <v/>
      </c>
      <c r="Q161" s="14">
        <f>SUM(Table2[[#This Row],[AWAL]],Table2[[#This Row],[M1B]])</f>
        <v>5</v>
      </c>
      <c r="R161" s="14">
        <f>SUM(Table2[[#This Row],[M2B]],Table2[[#This Row],[M2B_h]])</f>
        <v>5</v>
      </c>
      <c r="S161" s="14">
        <f>SUM(Table2[[#This Row],[M3B]],Table2[[#This Row],[M3B_h]])</f>
        <v>5</v>
      </c>
      <c r="T161" s="14">
        <f>SUM(Table2[[#This Row],[M4B]],Table2[[#This Row],[M4B_h]])</f>
        <v>5</v>
      </c>
    </row>
    <row r="162" spans="1:20">
      <c r="A162" s="13">
        <f>IF(Table2[[#This Row],[TT]]=0,"",ROW())</f>
        <v>162</v>
      </c>
      <c r="B162" s="13" t="str">
        <f>LOWER(SUBSTITUTE(SUBSTITUTE(SUBSTITUTE(SUBSTITUTE(SUBSTITUTE(SUBSTITUTE(SUBSTITUTE(SUBSTITUTE(Table2[[#This Row],[NAMA BARANG]]," ",""),"""",""),"-",""),"/",""),"(",""),")",""),"&amp;",""),",",""))</f>
        <v>asahanpayu846</v>
      </c>
      <c r="C162" s="16" t="s">
        <v>4345</v>
      </c>
      <c r="D162" s="18">
        <v>5</v>
      </c>
      <c r="E162" s="47" t="s">
        <v>4341</v>
      </c>
      <c r="F162" s="43">
        <f>IF(Table2[[#This Row],[M5B]]="",Table2[[#This Row],[M5B_h]],SUM(Table2[[#This Row],[M5B_h]],Table2[[#This Row],[M5B]]))</f>
        <v>5</v>
      </c>
      <c r="H162" s="14" t="str">
        <f>IF(Table2[[#This Row],[M1A]]="","",Table2[[#This Row],[M1A]]-Table2[[#This Row],[AWAL]])</f>
        <v/>
      </c>
      <c r="J162" s="14" t="str">
        <f>IF(Table2[[#This Row],[M2A]]="","",SUM(Table2[[#This Row],[M2A]]-Table2[[#This Row],[M2B_h]]))</f>
        <v/>
      </c>
      <c r="L162" s="14" t="str">
        <f>IF(Table2[[#This Row],[M3A]]="","",SUM(Table2[[#This Row],[M3A]]-Table2[[#This Row],[M3B_h]]))</f>
        <v/>
      </c>
      <c r="N162" s="14" t="str">
        <f>IF(Table2[[#This Row],[M4A]]="","",SUM(Table2[[#This Row],[M4A]]-Table2[[#This Row],[M4B_h]]))</f>
        <v/>
      </c>
      <c r="O162" s="14"/>
      <c r="P162" s="14" t="str">
        <f>IF(Table2[[#This Row],[M5A]]="","",SUM(Table2[[#This Row],[M5A]]-Table2[[#This Row],[M5B_h]]))</f>
        <v/>
      </c>
      <c r="Q162" s="14">
        <f>SUM(Table2[[#This Row],[AWAL]],Table2[[#This Row],[M1B]])</f>
        <v>5</v>
      </c>
      <c r="R162" s="14">
        <f>SUM(Table2[[#This Row],[M2B]],Table2[[#This Row],[M2B_h]])</f>
        <v>5</v>
      </c>
      <c r="S162" s="14">
        <f>SUM(Table2[[#This Row],[M3B]],Table2[[#This Row],[M3B_h]])</f>
        <v>5</v>
      </c>
      <c r="T162" s="14">
        <f>SUM(Table2[[#This Row],[M4B]],Table2[[#This Row],[M4B_h]])</f>
        <v>5</v>
      </c>
    </row>
    <row r="163" spans="1:20">
      <c r="A163" s="13">
        <f>IF(Table2[[#This Row],[TT]]=0,"",ROW())</f>
        <v>163</v>
      </c>
      <c r="B163" s="13" t="str">
        <f>LOWER(SUBSTITUTE(SUBSTITUTE(SUBSTITUTE(SUBSTITUTE(SUBSTITUTE(SUBSTITUTE(SUBSTITUTE(SUBSTITUTE(Table2[[#This Row],[NAMA BARANG]]," ",""),"""",""),"-",""),"/",""),"(",""),")",""),"&amp;",""),",",""))</f>
        <v>asahanpayu851</v>
      </c>
      <c r="C163" s="16" t="s">
        <v>3508</v>
      </c>
      <c r="D163" s="18">
        <v>6</v>
      </c>
      <c r="E163" s="47" t="s">
        <v>4341</v>
      </c>
      <c r="F163" s="43">
        <f>IF(Table2[[#This Row],[M5B]]="",Table2[[#This Row],[M5B_h]],SUM(Table2[[#This Row],[M5B_h]],Table2[[#This Row],[M5B]]))</f>
        <v>6</v>
      </c>
      <c r="H163" s="14" t="str">
        <f>IF(Table2[[#This Row],[M1A]]="","",Table2[[#This Row],[M1A]]-Table2[[#This Row],[AWAL]])</f>
        <v/>
      </c>
      <c r="J163" s="14" t="str">
        <f>IF(Table2[[#This Row],[M2A]]="","",SUM(Table2[[#This Row],[M2A]]-Table2[[#This Row],[M2B_h]]))</f>
        <v/>
      </c>
      <c r="L163" s="14" t="str">
        <f>IF(Table2[[#This Row],[M3A]]="","",SUM(Table2[[#This Row],[M3A]]-Table2[[#This Row],[M3B_h]]))</f>
        <v/>
      </c>
      <c r="N163" s="14" t="str">
        <f>IF(Table2[[#This Row],[M4A]]="","",SUM(Table2[[#This Row],[M4A]]-Table2[[#This Row],[M4B_h]]))</f>
        <v/>
      </c>
      <c r="O163" s="14"/>
      <c r="P163" s="14" t="str">
        <f>IF(Table2[[#This Row],[M5A]]="","",SUM(Table2[[#This Row],[M5A]]-Table2[[#This Row],[M5B_h]]))</f>
        <v/>
      </c>
      <c r="Q163" s="14">
        <f>SUM(Table2[[#This Row],[AWAL]],Table2[[#This Row],[M1B]])</f>
        <v>6</v>
      </c>
      <c r="R163" s="14">
        <f>SUM(Table2[[#This Row],[M2B]],Table2[[#This Row],[M2B_h]])</f>
        <v>6</v>
      </c>
      <c r="S163" s="14">
        <f>SUM(Table2[[#This Row],[M3B]],Table2[[#This Row],[M3B_h]])</f>
        <v>6</v>
      </c>
      <c r="T163" s="14">
        <f>SUM(Table2[[#This Row],[M4B]],Table2[[#This Row],[M4B_h]])</f>
        <v>6</v>
      </c>
    </row>
    <row r="164" spans="1:20">
      <c r="A164" s="11">
        <f>IF(Table2[[#This Row],[TT]]=0,"",ROW())</f>
        <v>164</v>
      </c>
      <c r="B164" s="11" t="str">
        <f>LOWER(SUBSTITUTE(SUBSTITUTE(SUBSTITUTE(SUBSTITUTE(SUBSTITUTE(SUBSTITUTE(SUBSTITUTE(SUBSTITUTE(Table2[[#This Row],[NAMA BARANG]]," ",""),"""",""),"-",""),"/",""),"(",""),")",""),"&amp;",""),",",""))</f>
        <v>asahanpensilk2177</v>
      </c>
      <c r="C164" s="17" t="s">
        <v>315</v>
      </c>
      <c r="D164" s="18">
        <v>136</v>
      </c>
      <c r="E164" s="22" t="s">
        <v>83</v>
      </c>
      <c r="F164" s="43">
        <f>IF(Table2[[#This Row],[M5B]]="",Table2[[#This Row],[M5B_h]],SUM(Table2[[#This Row],[M5B_h]],Table2[[#This Row],[M5B]]))</f>
        <v>136</v>
      </c>
      <c r="H164" s="12" t="str">
        <f>IF(Table2[[#This Row],[M1A]]="","",Table2[[#This Row],[M1A]]-Table2[[#This Row],[AWAL]])</f>
        <v/>
      </c>
      <c r="J164" s="12" t="str">
        <f>IF(Table2[[#This Row],[M2A]]="","",SUM(Table2[[#This Row],[M2A]]-Table2[[#This Row],[M2B_h]]))</f>
        <v/>
      </c>
      <c r="L164" s="12" t="str">
        <f>IF(Table2[[#This Row],[M3A]]="","",SUM(Table2[[#This Row],[M3A]]-Table2[[#This Row],[M3B_h]]))</f>
        <v/>
      </c>
      <c r="N164" s="12" t="str">
        <f>IF(Table2[[#This Row],[M4A]]="","",SUM(Table2[[#This Row],[M4A]]-Table2[[#This Row],[M4B_h]]))</f>
        <v/>
      </c>
      <c r="O164" s="14"/>
      <c r="P164" s="14" t="str">
        <f>IF(Table2[[#This Row],[M5A]]="","",SUM(Table2[[#This Row],[M5A]]-Table2[[#This Row],[M5B_h]]))</f>
        <v/>
      </c>
      <c r="Q164" s="14">
        <f>SUM(Table2[[#This Row],[AWAL]],Table2[[#This Row],[M1B]])</f>
        <v>136</v>
      </c>
      <c r="R164" s="14">
        <f>SUM(Table2[[#This Row],[M2B]],Table2[[#This Row],[M2B_h]])</f>
        <v>136</v>
      </c>
      <c r="S164" s="14">
        <f>SUM(Table2[[#This Row],[M3B]],Table2[[#This Row],[M3B_h]])</f>
        <v>136</v>
      </c>
      <c r="T164" s="14">
        <f>SUM(Table2[[#This Row],[M4B]],Table2[[#This Row],[M4B_h]])</f>
        <v>136</v>
      </c>
    </row>
    <row r="165" spans="1:20">
      <c r="A165" s="11">
        <f>IF(Table2[[#This Row],[TT]]=0,"",ROW())</f>
        <v>165</v>
      </c>
      <c r="B165" s="11" t="str">
        <f>LOWER(SUBSTITUTE(SUBSTITUTE(SUBSTITUTE(SUBSTITUTE(SUBSTITUTE(SUBSTITUTE(SUBSTITUTE(SUBSTITUTE(Table2[[#This Row],[NAMA BARANG]]," ",""),"""",""),"-",""),"/",""),"(",""),")",""),"&amp;",""),",",""))</f>
        <v>asahanpensiltf987</v>
      </c>
      <c r="C165" s="17" t="s">
        <v>316</v>
      </c>
      <c r="D165" s="18">
        <v>34</v>
      </c>
      <c r="E165" s="22" t="s">
        <v>95</v>
      </c>
      <c r="F165" s="43">
        <f>IF(Table2[[#This Row],[M5B]]="",Table2[[#This Row],[M5B_h]],SUM(Table2[[#This Row],[M5B_h]],Table2[[#This Row],[M5B]]))</f>
        <v>34</v>
      </c>
      <c r="H165" s="12" t="str">
        <f>IF(Table2[[#This Row],[M1A]]="","",Table2[[#This Row],[M1A]]-Table2[[#This Row],[AWAL]])</f>
        <v/>
      </c>
      <c r="J165" s="12" t="str">
        <f>IF(Table2[[#This Row],[M2A]]="","",SUM(Table2[[#This Row],[M2A]]-Table2[[#This Row],[M2B_h]]))</f>
        <v/>
      </c>
      <c r="L165" s="12" t="str">
        <f>IF(Table2[[#This Row],[M3A]]="","",SUM(Table2[[#This Row],[M3A]]-Table2[[#This Row],[M3B_h]]))</f>
        <v/>
      </c>
      <c r="N165" s="12" t="str">
        <f>IF(Table2[[#This Row],[M4A]]="","",SUM(Table2[[#This Row],[M4A]]-Table2[[#This Row],[M4B_h]]))</f>
        <v/>
      </c>
      <c r="O165" s="14"/>
      <c r="P165" s="14" t="str">
        <f>IF(Table2[[#This Row],[M5A]]="","",SUM(Table2[[#This Row],[M5A]]-Table2[[#This Row],[M5B_h]]))</f>
        <v/>
      </c>
      <c r="Q165" s="14">
        <f>SUM(Table2[[#This Row],[AWAL]],Table2[[#This Row],[M1B]])</f>
        <v>34</v>
      </c>
      <c r="R165" s="14">
        <f>SUM(Table2[[#This Row],[M2B]],Table2[[#This Row],[M2B_h]])</f>
        <v>34</v>
      </c>
      <c r="S165" s="14">
        <f>SUM(Table2[[#This Row],[M3B]],Table2[[#This Row],[M3B_h]])</f>
        <v>34</v>
      </c>
      <c r="T165" s="14">
        <f>SUM(Table2[[#This Row],[M4B]],Table2[[#This Row],[M4B_h]])</f>
        <v>34</v>
      </c>
    </row>
    <row r="166" spans="1:20">
      <c r="A166" s="11">
        <f>IF(Table2[[#This Row],[TT]]=0,"",ROW())</f>
        <v>166</v>
      </c>
      <c r="B166" s="11" t="str">
        <f>LOWER(SUBSTITUTE(SUBSTITUTE(SUBSTITUTE(SUBSTITUTE(SUBSTITUTE(SUBSTITUTE(SUBSTITUTE(SUBSTITUTE(Table2[[#This Row],[NAMA BARANG]]," ",""),"""",""),"-",""),"/",""),"(",""),")",""),"&amp;",""),",",""))</f>
        <v>asahanpot802224</v>
      </c>
      <c r="C166" s="17" t="s">
        <v>317</v>
      </c>
      <c r="D166" s="18">
        <v>1</v>
      </c>
      <c r="E166" s="22" t="s">
        <v>200</v>
      </c>
      <c r="F166" s="43">
        <f>IF(Table2[[#This Row],[M5B]]="",Table2[[#This Row],[M5B_h]],SUM(Table2[[#This Row],[M5B_h]],Table2[[#This Row],[M5B]]))</f>
        <v>1</v>
      </c>
      <c r="H166" s="12" t="str">
        <f>IF(Table2[[#This Row],[M1A]]="","",Table2[[#This Row],[M1A]]-Table2[[#This Row],[AWAL]])</f>
        <v/>
      </c>
      <c r="J166" s="12" t="str">
        <f>IF(Table2[[#This Row],[M2A]]="","",SUM(Table2[[#This Row],[M2A]]-Table2[[#This Row],[M2B_h]]))</f>
        <v/>
      </c>
      <c r="L166" s="12" t="str">
        <f>IF(Table2[[#This Row],[M3A]]="","",SUM(Table2[[#This Row],[M3A]]-Table2[[#This Row],[M3B_h]]))</f>
        <v/>
      </c>
      <c r="N166" s="12" t="str">
        <f>IF(Table2[[#This Row],[M4A]]="","",SUM(Table2[[#This Row],[M4A]]-Table2[[#This Row],[M4B_h]]))</f>
        <v/>
      </c>
      <c r="O166" s="14"/>
      <c r="P166" s="14" t="str">
        <f>IF(Table2[[#This Row],[M5A]]="","",SUM(Table2[[#This Row],[M5A]]-Table2[[#This Row],[M5B_h]]))</f>
        <v/>
      </c>
      <c r="Q166" s="14">
        <f>SUM(Table2[[#This Row],[AWAL]],Table2[[#This Row],[M1B]])</f>
        <v>1</v>
      </c>
      <c r="R166" s="14">
        <f>SUM(Table2[[#This Row],[M2B]],Table2[[#This Row],[M2B_h]])</f>
        <v>1</v>
      </c>
      <c r="S166" s="14">
        <f>SUM(Table2[[#This Row],[M3B]],Table2[[#This Row],[M3B_h]])</f>
        <v>1</v>
      </c>
      <c r="T166" s="14">
        <f>SUM(Table2[[#This Row],[M4B]],Table2[[#This Row],[M4B_h]])</f>
        <v>1</v>
      </c>
    </row>
    <row r="167" spans="1:20">
      <c r="A167" s="11">
        <f>IF(Table2[[#This Row],[TT]]=0,"",ROW())</f>
        <v>167</v>
      </c>
      <c r="B167" s="11" t="str">
        <f>LOWER(SUBSTITUTE(SUBSTITUTE(SUBSTITUTE(SUBSTITUTE(SUBSTITUTE(SUBSTITUTE(SUBSTITUTE(SUBSTITUTE(Table2[[#This Row],[NAMA BARANG]]," ",""),"""",""),"-",""),"/",""),"(",""),")",""),"&amp;",""),",",""))</f>
        <v>asahanpotr300954</v>
      </c>
      <c r="C167" s="17" t="s">
        <v>318</v>
      </c>
      <c r="D167" s="18">
        <v>2</v>
      </c>
      <c r="E167" s="22" t="s">
        <v>319</v>
      </c>
      <c r="F167" s="43">
        <f>IF(Table2[[#This Row],[M5B]]="",Table2[[#This Row],[M5B_h]],SUM(Table2[[#This Row],[M5B_h]],Table2[[#This Row],[M5B]]))</f>
        <v>2</v>
      </c>
      <c r="H167" s="12" t="str">
        <f>IF(Table2[[#This Row],[M1A]]="","",Table2[[#This Row],[M1A]]-Table2[[#This Row],[AWAL]])</f>
        <v/>
      </c>
      <c r="J167" s="12" t="str">
        <f>IF(Table2[[#This Row],[M2A]]="","",SUM(Table2[[#This Row],[M2A]]-Table2[[#This Row],[M2B_h]]))</f>
        <v/>
      </c>
      <c r="L167" s="12" t="str">
        <f>IF(Table2[[#This Row],[M3A]]="","",SUM(Table2[[#This Row],[M3A]]-Table2[[#This Row],[M3B_h]]))</f>
        <v/>
      </c>
      <c r="N167" s="12" t="str">
        <f>IF(Table2[[#This Row],[M4A]]="","",SUM(Table2[[#This Row],[M4A]]-Table2[[#This Row],[M4B_h]]))</f>
        <v/>
      </c>
      <c r="O167" s="14"/>
      <c r="P167" s="14" t="str">
        <f>IF(Table2[[#This Row],[M5A]]="","",SUM(Table2[[#This Row],[M5A]]-Table2[[#This Row],[M5B_h]]))</f>
        <v/>
      </c>
      <c r="Q167" s="14">
        <f>SUM(Table2[[#This Row],[AWAL]],Table2[[#This Row],[M1B]])</f>
        <v>2</v>
      </c>
      <c r="R167" s="14">
        <f>SUM(Table2[[#This Row],[M2B]],Table2[[#This Row],[M2B_h]])</f>
        <v>2</v>
      </c>
      <c r="S167" s="14">
        <f>SUM(Table2[[#This Row],[M3B]],Table2[[#This Row],[M3B_h]])</f>
        <v>2</v>
      </c>
      <c r="T167" s="14">
        <f>SUM(Table2[[#This Row],[M4B]],Table2[[#This Row],[M4B_h]])</f>
        <v>2</v>
      </c>
    </row>
    <row r="168" spans="1:20">
      <c r="A168" s="11">
        <f>IF(Table2[[#This Row],[TT]]=0,"",ROW())</f>
        <v>168</v>
      </c>
      <c r="B168" s="11" t="str">
        <f>LOWER(SUBSTITUTE(SUBSTITUTE(SUBSTITUTE(SUBSTITUTE(SUBSTITUTE(SUBSTITUTE(SUBSTITUTE(SUBSTITUTE(Table2[[#This Row],[NAMA BARANG]]," ",""),"""",""),"-",""),"/",""),"(",""),")",""),"&amp;",""),",",""))</f>
        <v>asahanr602448</v>
      </c>
      <c r="C168" s="17" t="s">
        <v>321</v>
      </c>
      <c r="D168" s="18">
        <v>1</v>
      </c>
      <c r="E168" s="22" t="s">
        <v>93</v>
      </c>
      <c r="F168" s="43">
        <f>IF(Table2[[#This Row],[M5B]]="",Table2[[#This Row],[M5B_h]],SUM(Table2[[#This Row],[M5B_h]],Table2[[#This Row],[M5B]]))</f>
        <v>1</v>
      </c>
      <c r="H168" s="12" t="str">
        <f>IF(Table2[[#This Row],[M1A]]="","",Table2[[#This Row],[M1A]]-Table2[[#This Row],[AWAL]])</f>
        <v/>
      </c>
      <c r="J168" s="12" t="str">
        <f>IF(Table2[[#This Row],[M2A]]="","",SUM(Table2[[#This Row],[M2A]]-Table2[[#This Row],[M2B_h]]))</f>
        <v/>
      </c>
      <c r="L168" s="12" t="str">
        <f>IF(Table2[[#This Row],[M3A]]="","",SUM(Table2[[#This Row],[M3A]]-Table2[[#This Row],[M3B_h]]))</f>
        <v/>
      </c>
      <c r="N168" s="12" t="str">
        <f>IF(Table2[[#This Row],[M4A]]="","",SUM(Table2[[#This Row],[M4A]]-Table2[[#This Row],[M4B_h]]))</f>
        <v/>
      </c>
      <c r="O168" s="14"/>
      <c r="P168" s="14" t="str">
        <f>IF(Table2[[#This Row],[M5A]]="","",SUM(Table2[[#This Row],[M5A]]-Table2[[#This Row],[M5B_h]]))</f>
        <v/>
      </c>
      <c r="Q168" s="14">
        <f>SUM(Table2[[#This Row],[AWAL]],Table2[[#This Row],[M1B]])</f>
        <v>1</v>
      </c>
      <c r="R168" s="14">
        <f>SUM(Table2[[#This Row],[M2B]],Table2[[#This Row],[M2B_h]])</f>
        <v>1</v>
      </c>
      <c r="S168" s="14">
        <f>SUM(Table2[[#This Row],[M3B]],Table2[[#This Row],[M3B_h]])</f>
        <v>1</v>
      </c>
      <c r="T168" s="14">
        <f>SUM(Table2[[#This Row],[M4B]],Table2[[#This Row],[M4B_h]])</f>
        <v>1</v>
      </c>
    </row>
    <row r="169" spans="1:20">
      <c r="A169" s="11">
        <f>IF(Table2[[#This Row],[TT]]=0,"",ROW())</f>
        <v>169</v>
      </c>
      <c r="B169" s="11" t="str">
        <f>LOWER(SUBSTITUTE(SUBSTITUTE(SUBSTITUTE(SUBSTITUTE(SUBSTITUTE(SUBSTITUTE(SUBSTITUTE(SUBSTITUTE(Table2[[#This Row],[NAMA BARANG]]," ",""),"""",""),"-",""),"/",""),"(",""),")",""),"&amp;",""),",",""))</f>
        <v>asahanrc6008</v>
      </c>
      <c r="C169" s="17" t="s">
        <v>322</v>
      </c>
      <c r="D169" s="18">
        <v>23</v>
      </c>
      <c r="E169" s="22" t="s">
        <v>323</v>
      </c>
      <c r="F169" s="43">
        <f>IF(Table2[[#This Row],[M5B]]="",Table2[[#This Row],[M5B_h]],SUM(Table2[[#This Row],[M5B_h]],Table2[[#This Row],[M5B]]))</f>
        <v>23</v>
      </c>
      <c r="H169" s="12" t="str">
        <f>IF(Table2[[#This Row],[M1A]]="","",Table2[[#This Row],[M1A]]-Table2[[#This Row],[AWAL]])</f>
        <v/>
      </c>
      <c r="J169" s="12" t="str">
        <f>IF(Table2[[#This Row],[M2A]]="","",SUM(Table2[[#This Row],[M2A]]-Table2[[#This Row],[M2B_h]]))</f>
        <v/>
      </c>
      <c r="L169" s="12" t="str">
        <f>IF(Table2[[#This Row],[M3A]]="","",SUM(Table2[[#This Row],[M3A]]-Table2[[#This Row],[M3B_h]]))</f>
        <v/>
      </c>
      <c r="N169" s="12" t="str">
        <f>IF(Table2[[#This Row],[M4A]]="","",SUM(Table2[[#This Row],[M4A]]-Table2[[#This Row],[M4B_h]]))</f>
        <v/>
      </c>
      <c r="O169" s="14"/>
      <c r="P169" s="14" t="str">
        <f>IF(Table2[[#This Row],[M5A]]="","",SUM(Table2[[#This Row],[M5A]]-Table2[[#This Row],[M5B_h]]))</f>
        <v/>
      </c>
      <c r="Q169" s="14">
        <f>SUM(Table2[[#This Row],[AWAL]],Table2[[#This Row],[M1B]])</f>
        <v>23</v>
      </c>
      <c r="R169" s="14">
        <f>SUM(Table2[[#This Row],[M2B]],Table2[[#This Row],[M2B_h]])</f>
        <v>23</v>
      </c>
      <c r="S169" s="14">
        <f>SUM(Table2[[#This Row],[M3B]],Table2[[#This Row],[M3B_h]])</f>
        <v>23</v>
      </c>
      <c r="T169" s="14">
        <f>SUM(Table2[[#This Row],[M4B]],Table2[[#This Row],[M4B_h]])</f>
        <v>23</v>
      </c>
    </row>
    <row r="170" spans="1:20">
      <c r="A170" s="11">
        <f>IF(Table2[[#This Row],[TT]]=0,"",ROW())</f>
        <v>170</v>
      </c>
      <c r="B170" s="11" t="str">
        <f>LOWER(SUBSTITUTE(SUBSTITUTE(SUBSTITUTE(SUBSTITUTE(SUBSTITUTE(SUBSTITUTE(SUBSTITUTE(SUBSTITUTE(Table2[[#This Row],[NAMA BARANG]]," ",""),"""",""),"-",""),"/",""),"(",""),")",""),"&amp;",""),",",""))</f>
        <v>asahanrc8042</v>
      </c>
      <c r="C170" s="17" t="s">
        <v>324</v>
      </c>
      <c r="D170" s="18">
        <v>4</v>
      </c>
      <c r="E170" s="22" t="s">
        <v>246</v>
      </c>
      <c r="F170" s="43">
        <f>IF(Table2[[#This Row],[M5B]]="",Table2[[#This Row],[M5B_h]],SUM(Table2[[#This Row],[M5B_h]],Table2[[#This Row],[M5B]]))</f>
        <v>4</v>
      </c>
      <c r="H170" s="12" t="str">
        <f>IF(Table2[[#This Row],[M1A]]="","",Table2[[#This Row],[M1A]]-Table2[[#This Row],[AWAL]])</f>
        <v/>
      </c>
      <c r="J170" s="12" t="str">
        <f>IF(Table2[[#This Row],[M2A]]="","",SUM(Table2[[#This Row],[M2A]]-Table2[[#This Row],[M2B_h]]))</f>
        <v/>
      </c>
      <c r="L170" s="12" t="str">
        <f>IF(Table2[[#This Row],[M3A]]="","",SUM(Table2[[#This Row],[M3A]]-Table2[[#This Row],[M3B_h]]))</f>
        <v/>
      </c>
      <c r="N170" s="12" t="str">
        <f>IF(Table2[[#This Row],[M4A]]="","",SUM(Table2[[#This Row],[M4A]]-Table2[[#This Row],[M4B_h]]))</f>
        <v/>
      </c>
      <c r="O170" s="14"/>
      <c r="P170" s="14" t="str">
        <f>IF(Table2[[#This Row],[M5A]]="","",SUM(Table2[[#This Row],[M5A]]-Table2[[#This Row],[M5B_h]]))</f>
        <v/>
      </c>
      <c r="Q170" s="14">
        <f>SUM(Table2[[#This Row],[AWAL]],Table2[[#This Row],[M1B]])</f>
        <v>4</v>
      </c>
      <c r="R170" s="14">
        <f>SUM(Table2[[#This Row],[M2B]],Table2[[#This Row],[M2B_h]])</f>
        <v>4</v>
      </c>
      <c r="S170" s="14">
        <f>SUM(Table2[[#This Row],[M3B]],Table2[[#This Row],[M3B_h]])</f>
        <v>4</v>
      </c>
      <c r="T170" s="14">
        <f>SUM(Table2[[#This Row],[M4B]],Table2[[#This Row],[M4B_h]])</f>
        <v>4</v>
      </c>
    </row>
    <row r="171" spans="1:20">
      <c r="A171" s="11">
        <f>IF(Table2[[#This Row],[TT]]=0,"",ROW())</f>
        <v>171</v>
      </c>
      <c r="B171" s="11" t="str">
        <f>LOWER(SUBSTITUTE(SUBSTITUTE(SUBSTITUTE(SUBSTITUTE(SUBSTITUTE(SUBSTITUTE(SUBSTITUTE(SUBSTITUTE(Table2[[#This Row],[NAMA BARANG]]," ",""),"""",""),"-",""),"/",""),"(",""),")",""),"&amp;",""),",",""))</f>
        <v>asahanrc80602h24</v>
      </c>
      <c r="C171" s="17" t="s">
        <v>325</v>
      </c>
      <c r="D171" s="18">
        <v>2</v>
      </c>
      <c r="E171" s="22" t="s">
        <v>200</v>
      </c>
      <c r="F171" s="43">
        <f>IF(Table2[[#This Row],[M5B]]="",Table2[[#This Row],[M5B_h]],SUM(Table2[[#This Row],[M5B_h]],Table2[[#This Row],[M5B]]))</f>
        <v>2</v>
      </c>
      <c r="H171" s="12" t="str">
        <f>IF(Table2[[#This Row],[M1A]]="","",Table2[[#This Row],[M1A]]-Table2[[#This Row],[AWAL]])</f>
        <v/>
      </c>
      <c r="J171" s="12" t="str">
        <f>IF(Table2[[#This Row],[M2A]]="","",SUM(Table2[[#This Row],[M2A]]-Table2[[#This Row],[M2B_h]]))</f>
        <v/>
      </c>
      <c r="L171" s="12" t="str">
        <f>IF(Table2[[#This Row],[M3A]]="","",SUM(Table2[[#This Row],[M3A]]-Table2[[#This Row],[M3B_h]]))</f>
        <v/>
      </c>
      <c r="N171" s="12" t="str">
        <f>IF(Table2[[#This Row],[M4A]]="","",SUM(Table2[[#This Row],[M4A]]-Table2[[#This Row],[M4B_h]]))</f>
        <v/>
      </c>
      <c r="O171" s="14"/>
      <c r="P171" s="14" t="str">
        <f>IF(Table2[[#This Row],[M5A]]="","",SUM(Table2[[#This Row],[M5A]]-Table2[[#This Row],[M5B_h]]))</f>
        <v/>
      </c>
      <c r="Q171" s="14">
        <f>SUM(Table2[[#This Row],[AWAL]],Table2[[#This Row],[M1B]])</f>
        <v>2</v>
      </c>
      <c r="R171" s="14">
        <f>SUM(Table2[[#This Row],[M2B]],Table2[[#This Row],[M2B_h]])</f>
        <v>2</v>
      </c>
      <c r="S171" s="14">
        <f>SUM(Table2[[#This Row],[M3B]],Table2[[#This Row],[M3B_h]])</f>
        <v>2</v>
      </c>
      <c r="T171" s="14">
        <f>SUM(Table2[[#This Row],[M4B]],Table2[[#This Row],[M4B_h]])</f>
        <v>2</v>
      </c>
    </row>
    <row r="172" spans="1:20">
      <c r="A172" s="11">
        <f>IF(Table2[[#This Row],[TT]]=0,"",ROW())</f>
        <v>172</v>
      </c>
      <c r="B172" s="11" t="str">
        <f>LOWER(SUBSTITUTE(SUBSTITUTE(SUBSTITUTE(SUBSTITUTE(SUBSTITUTE(SUBSTITUTE(SUBSTITUTE(SUBSTITUTE(Table2[[#This Row],[NAMA BARANG]]," ",""),"""",""),"-",""),"/",""),"(",""),")",""),"&amp;",""),",",""))</f>
        <v>asahanrc84724</v>
      </c>
      <c r="C172" s="17" t="s">
        <v>326</v>
      </c>
      <c r="D172" s="18">
        <v>3</v>
      </c>
      <c r="E172" s="22" t="s">
        <v>200</v>
      </c>
      <c r="F172" s="43">
        <f>IF(Table2[[#This Row],[M5B]]="",Table2[[#This Row],[M5B_h]],SUM(Table2[[#This Row],[M5B_h]],Table2[[#This Row],[M5B]]))</f>
        <v>3</v>
      </c>
      <c r="H172" s="12" t="str">
        <f>IF(Table2[[#This Row],[M1A]]="","",Table2[[#This Row],[M1A]]-Table2[[#This Row],[AWAL]])</f>
        <v/>
      </c>
      <c r="J172" s="12" t="str">
        <f>IF(Table2[[#This Row],[M2A]]="","",SUM(Table2[[#This Row],[M2A]]-Table2[[#This Row],[M2B_h]]))</f>
        <v/>
      </c>
      <c r="L172" s="12" t="str">
        <f>IF(Table2[[#This Row],[M3A]]="","",SUM(Table2[[#This Row],[M3A]]-Table2[[#This Row],[M3B_h]]))</f>
        <v/>
      </c>
      <c r="N172" s="12" t="str">
        <f>IF(Table2[[#This Row],[M4A]]="","",SUM(Table2[[#This Row],[M4A]]-Table2[[#This Row],[M4B_h]]))</f>
        <v/>
      </c>
      <c r="O172" s="14"/>
      <c r="P172" s="14" t="str">
        <f>IF(Table2[[#This Row],[M5A]]="","",SUM(Table2[[#This Row],[M5A]]-Table2[[#This Row],[M5B_h]]))</f>
        <v/>
      </c>
      <c r="Q172" s="14">
        <f>SUM(Table2[[#This Row],[AWAL]],Table2[[#This Row],[M1B]])</f>
        <v>3</v>
      </c>
      <c r="R172" s="14">
        <f>SUM(Table2[[#This Row],[M2B]],Table2[[#This Row],[M2B_h]])</f>
        <v>3</v>
      </c>
      <c r="S172" s="14">
        <f>SUM(Table2[[#This Row],[M3B]],Table2[[#This Row],[M3B_h]])</f>
        <v>3</v>
      </c>
      <c r="T172" s="14">
        <f>SUM(Table2[[#This Row],[M4B]],Table2[[#This Row],[M4B_h]])</f>
        <v>3</v>
      </c>
    </row>
    <row r="173" spans="1:20">
      <c r="A173" s="11">
        <f>IF(Table2[[#This Row],[TT]]=0,"",ROW())</f>
        <v>173</v>
      </c>
      <c r="B173" s="11" t="str">
        <f>LOWER(SUBSTITUTE(SUBSTITUTE(SUBSTITUTE(SUBSTITUTE(SUBSTITUTE(SUBSTITUTE(SUBSTITUTE(SUBSTITUTE(Table2[[#This Row],[NAMA BARANG]]," ",""),"""",""),"-",""),"/",""),"(",""),")",""),"&amp;",""),",",""))</f>
        <v>asahanremcai894</v>
      </c>
      <c r="C173" s="17" t="s">
        <v>327</v>
      </c>
      <c r="D173" s="18">
        <v>2</v>
      </c>
      <c r="E173" s="22" t="s">
        <v>139</v>
      </c>
      <c r="F173" s="43">
        <f>IF(Table2[[#This Row],[M5B]]="",Table2[[#This Row],[M5B_h]],SUM(Table2[[#This Row],[M5B_h]],Table2[[#This Row],[M5B]]))</f>
        <v>2</v>
      </c>
      <c r="H173" s="12" t="str">
        <f>IF(Table2[[#This Row],[M1A]]="","",Table2[[#This Row],[M1A]]-Table2[[#This Row],[AWAL]])</f>
        <v/>
      </c>
      <c r="J173" s="12" t="str">
        <f>IF(Table2[[#This Row],[M2A]]="","",SUM(Table2[[#This Row],[M2A]]-Table2[[#This Row],[M2B_h]]))</f>
        <v/>
      </c>
      <c r="L173" s="12" t="str">
        <f>IF(Table2[[#This Row],[M3A]]="","",SUM(Table2[[#This Row],[M3A]]-Table2[[#This Row],[M3B_h]]))</f>
        <v/>
      </c>
      <c r="N173" s="12" t="str">
        <f>IF(Table2[[#This Row],[M4A]]="","",SUM(Table2[[#This Row],[M4A]]-Table2[[#This Row],[M4B_h]]))</f>
        <v/>
      </c>
      <c r="O173" s="14"/>
      <c r="P173" s="14" t="str">
        <f>IF(Table2[[#This Row],[M5A]]="","",SUM(Table2[[#This Row],[M5A]]-Table2[[#This Row],[M5B_h]]))</f>
        <v/>
      </c>
      <c r="Q173" s="14">
        <f>SUM(Table2[[#This Row],[AWAL]],Table2[[#This Row],[M1B]])</f>
        <v>2</v>
      </c>
      <c r="R173" s="14">
        <f>SUM(Table2[[#This Row],[M2B]],Table2[[#This Row],[M2B_h]])</f>
        <v>2</v>
      </c>
      <c r="S173" s="14">
        <f>SUM(Table2[[#This Row],[M3B]],Table2[[#This Row],[M3B_h]])</f>
        <v>2</v>
      </c>
      <c r="T173" s="14">
        <f>SUM(Table2[[#This Row],[M4B]],Table2[[#This Row],[M4B_h]])</f>
        <v>2</v>
      </c>
    </row>
    <row r="174" spans="1:20">
      <c r="A174" s="11">
        <f>IF(Table2[[#This Row],[TT]]=0,"",ROW())</f>
        <v>174</v>
      </c>
      <c r="B174" s="11" t="str">
        <f>LOWER(SUBSTITUTE(SUBSTITUTE(SUBSTITUTE(SUBSTITUTE(SUBSTITUTE(SUBSTITUTE(SUBSTITUTE(SUBSTITUTE(Table2[[#This Row],[NAMA BARANG]]," ",""),"""",""),"-",""),"/",""),"(",""),")",""),"&amp;",""),",",""))</f>
        <v>asahanremcairc6016</v>
      </c>
      <c r="C174" s="17" t="s">
        <v>328</v>
      </c>
      <c r="D174" s="18">
        <v>5</v>
      </c>
      <c r="E174" s="22" t="s">
        <v>139</v>
      </c>
      <c r="F174" s="43">
        <f>IF(Table2[[#This Row],[M5B]]="",Table2[[#This Row],[M5B_h]],SUM(Table2[[#This Row],[M5B_h]],Table2[[#This Row],[M5B]]))</f>
        <v>5</v>
      </c>
      <c r="H174" s="12" t="str">
        <f>IF(Table2[[#This Row],[M1A]]="","",Table2[[#This Row],[M1A]]-Table2[[#This Row],[AWAL]])</f>
        <v/>
      </c>
      <c r="J174" s="12" t="str">
        <f>IF(Table2[[#This Row],[M2A]]="","",SUM(Table2[[#This Row],[M2A]]-Table2[[#This Row],[M2B_h]]))</f>
        <v/>
      </c>
      <c r="L174" s="12" t="str">
        <f>IF(Table2[[#This Row],[M3A]]="","",SUM(Table2[[#This Row],[M3A]]-Table2[[#This Row],[M3B_h]]))</f>
        <v/>
      </c>
      <c r="N174" s="12" t="str">
        <f>IF(Table2[[#This Row],[M4A]]="","",SUM(Table2[[#This Row],[M4A]]-Table2[[#This Row],[M4B_h]]))</f>
        <v/>
      </c>
      <c r="O174" s="14"/>
      <c r="P174" s="14" t="str">
        <f>IF(Table2[[#This Row],[M5A]]="","",SUM(Table2[[#This Row],[M5A]]-Table2[[#This Row],[M5B_h]]))</f>
        <v/>
      </c>
      <c r="Q174" s="14">
        <f>SUM(Table2[[#This Row],[AWAL]],Table2[[#This Row],[M1B]])</f>
        <v>5</v>
      </c>
      <c r="R174" s="14">
        <f>SUM(Table2[[#This Row],[M2B]],Table2[[#This Row],[M2B_h]])</f>
        <v>5</v>
      </c>
      <c r="S174" s="14">
        <f>SUM(Table2[[#This Row],[M3B]],Table2[[#This Row],[M3B_h]])</f>
        <v>5</v>
      </c>
      <c r="T174" s="14">
        <f>SUM(Table2[[#This Row],[M4B]],Table2[[#This Row],[M4B_h]])</f>
        <v>5</v>
      </c>
    </row>
    <row r="175" spans="1:20">
      <c r="A175" s="11">
        <f>IF(Table2[[#This Row],[TT]]=0,"",ROW())</f>
        <v>175</v>
      </c>
      <c r="B175" s="11" t="str">
        <f>LOWER(SUBSTITUTE(SUBSTITUTE(SUBSTITUTE(SUBSTITUTE(SUBSTITUTE(SUBSTITUTE(SUBSTITUTE(SUBSTITUTE(Table2[[#This Row],[NAMA BARANG]]," ",""),"""",""),"-",""),"/",""),"(",""),")",""),"&amp;",""),",",""))</f>
        <v>asahanremcairc700</v>
      </c>
      <c r="C175" s="17" t="s">
        <v>329</v>
      </c>
      <c r="D175" s="18">
        <v>4</v>
      </c>
      <c r="E175" s="22" t="s">
        <v>323</v>
      </c>
      <c r="F175" s="43">
        <f>IF(Table2[[#This Row],[M5B]]="",Table2[[#This Row],[M5B_h]],SUM(Table2[[#This Row],[M5B_h]],Table2[[#This Row],[M5B]]))</f>
        <v>4</v>
      </c>
      <c r="H175" s="12" t="str">
        <f>IF(Table2[[#This Row],[M1A]]="","",Table2[[#This Row],[M1A]]-Table2[[#This Row],[AWAL]])</f>
        <v/>
      </c>
      <c r="J175" s="12" t="str">
        <f>IF(Table2[[#This Row],[M2A]]="","",SUM(Table2[[#This Row],[M2A]]-Table2[[#This Row],[M2B_h]]))</f>
        <v/>
      </c>
      <c r="L175" s="12" t="str">
        <f>IF(Table2[[#This Row],[M3A]]="","",SUM(Table2[[#This Row],[M3A]]-Table2[[#This Row],[M3B_h]]))</f>
        <v/>
      </c>
      <c r="N175" s="12" t="str">
        <f>IF(Table2[[#This Row],[M4A]]="","",SUM(Table2[[#This Row],[M4A]]-Table2[[#This Row],[M4B_h]]))</f>
        <v/>
      </c>
      <c r="O175" s="14"/>
      <c r="P175" s="14" t="str">
        <f>IF(Table2[[#This Row],[M5A]]="","",SUM(Table2[[#This Row],[M5A]]-Table2[[#This Row],[M5B_h]]))</f>
        <v/>
      </c>
      <c r="Q175" s="14">
        <f>SUM(Table2[[#This Row],[AWAL]],Table2[[#This Row],[M1B]])</f>
        <v>4</v>
      </c>
      <c r="R175" s="14">
        <f>SUM(Table2[[#This Row],[M2B]],Table2[[#This Row],[M2B_h]])</f>
        <v>4</v>
      </c>
      <c r="S175" s="14">
        <f>SUM(Table2[[#This Row],[M3B]],Table2[[#This Row],[M3B_h]])</f>
        <v>4</v>
      </c>
      <c r="T175" s="14">
        <f>SUM(Table2[[#This Row],[M4B]],Table2[[#This Row],[M4B_h]])</f>
        <v>4</v>
      </c>
    </row>
    <row r="176" spans="1:20">
      <c r="A176" s="11">
        <f>IF(Table2[[#This Row],[TT]]=0,"",ROW())</f>
        <v>176</v>
      </c>
      <c r="B176" s="11" t="str">
        <f>LOWER(SUBSTITUTE(SUBSTITUTE(SUBSTITUTE(SUBSTITUTE(SUBSTITUTE(SUBSTITUTE(SUBSTITUTE(SUBSTITUTE(Table2[[#This Row],[NAMA BARANG]]," ",""),"""",""),"-",""),"/",""),"(",""),")",""),"&amp;",""),",",""))</f>
        <v>asahansc6023</v>
      </c>
      <c r="C176" s="17" t="s">
        <v>331</v>
      </c>
      <c r="D176" s="18">
        <v>38</v>
      </c>
      <c r="E176" s="22" t="s">
        <v>79</v>
      </c>
      <c r="F176" s="43">
        <f>IF(Table2[[#This Row],[M5B]]="",Table2[[#This Row],[M5B_h]],SUM(Table2[[#This Row],[M5B_h]],Table2[[#This Row],[M5B]]))</f>
        <v>37</v>
      </c>
      <c r="G176" s="12">
        <v>37</v>
      </c>
      <c r="H176" s="12">
        <f>IF(Table2[[#This Row],[M1A]]="","",Table2[[#This Row],[M1A]]-Table2[[#This Row],[AWAL]])</f>
        <v>-1</v>
      </c>
      <c r="J176" s="12" t="str">
        <f>IF(Table2[[#This Row],[M2A]]="","",SUM(Table2[[#This Row],[M2A]]-Table2[[#This Row],[M2B_h]]))</f>
        <v/>
      </c>
      <c r="L176" s="12" t="str">
        <f>IF(Table2[[#This Row],[M3A]]="","",SUM(Table2[[#This Row],[M3A]]-Table2[[#This Row],[M3B_h]]))</f>
        <v/>
      </c>
      <c r="N176" s="12" t="str">
        <f>IF(Table2[[#This Row],[M4A]]="","",SUM(Table2[[#This Row],[M4A]]-Table2[[#This Row],[M4B_h]]))</f>
        <v/>
      </c>
      <c r="O176" s="14"/>
      <c r="P176" s="14" t="str">
        <f>IF(Table2[[#This Row],[M5A]]="","",SUM(Table2[[#This Row],[M5A]]-Table2[[#This Row],[M5B_h]]))</f>
        <v/>
      </c>
      <c r="Q176" s="14">
        <f>SUM(Table2[[#This Row],[AWAL]],Table2[[#This Row],[M1B]])</f>
        <v>37</v>
      </c>
      <c r="R176" s="14">
        <f>SUM(Table2[[#This Row],[M2B]],Table2[[#This Row],[M2B_h]])</f>
        <v>37</v>
      </c>
      <c r="S176" s="14">
        <f>SUM(Table2[[#This Row],[M3B]],Table2[[#This Row],[M3B_h]])</f>
        <v>37</v>
      </c>
      <c r="T176" s="14">
        <f>SUM(Table2[[#This Row],[M4B]],Table2[[#This Row],[M4B_h]])</f>
        <v>37</v>
      </c>
    </row>
    <row r="177" spans="1:20">
      <c r="A177" s="11">
        <f>IF(Table2[[#This Row],[TT]]=0,"",ROW())</f>
        <v>177</v>
      </c>
      <c r="B177" s="11" t="str">
        <f>LOWER(SUBSTITUTE(SUBSTITUTE(SUBSTITUTE(SUBSTITUTE(SUBSTITUTE(SUBSTITUTE(SUBSTITUTE(SUBSTITUTE(Table2[[#This Row],[NAMA BARANG]]," ",""),"""",""),"-",""),"/",""),"(",""),")",""),"&amp;",""),",",""))</f>
        <v>asahansc6029</v>
      </c>
      <c r="C177" s="17" t="s">
        <v>332</v>
      </c>
      <c r="D177" s="18">
        <v>1</v>
      </c>
      <c r="E177" s="22" t="s">
        <v>32</v>
      </c>
      <c r="F177" s="43">
        <f>IF(Table2[[#This Row],[M5B]]="",Table2[[#This Row],[M5B_h]],SUM(Table2[[#This Row],[M5B_h]],Table2[[#This Row],[M5B]]))</f>
        <v>1</v>
      </c>
      <c r="H177" s="12" t="str">
        <f>IF(Table2[[#This Row],[M1A]]="","",Table2[[#This Row],[M1A]]-Table2[[#This Row],[AWAL]])</f>
        <v/>
      </c>
      <c r="J177" s="12" t="str">
        <f>IF(Table2[[#This Row],[M2A]]="","",SUM(Table2[[#This Row],[M2A]]-Table2[[#This Row],[M2B_h]]))</f>
        <v/>
      </c>
      <c r="L177" s="12" t="str">
        <f>IF(Table2[[#This Row],[M3A]]="","",SUM(Table2[[#This Row],[M3A]]-Table2[[#This Row],[M3B_h]]))</f>
        <v/>
      </c>
      <c r="N177" s="12" t="str">
        <f>IF(Table2[[#This Row],[M4A]]="","",SUM(Table2[[#This Row],[M4A]]-Table2[[#This Row],[M4B_h]]))</f>
        <v/>
      </c>
      <c r="O177" s="14"/>
      <c r="P177" s="14" t="str">
        <f>IF(Table2[[#This Row],[M5A]]="","",SUM(Table2[[#This Row],[M5A]]-Table2[[#This Row],[M5B_h]]))</f>
        <v/>
      </c>
      <c r="Q177" s="14">
        <f>SUM(Table2[[#This Row],[AWAL]],Table2[[#This Row],[M1B]])</f>
        <v>1</v>
      </c>
      <c r="R177" s="14">
        <f>SUM(Table2[[#This Row],[M2B]],Table2[[#This Row],[M2B_h]])</f>
        <v>1</v>
      </c>
      <c r="S177" s="14">
        <f>SUM(Table2[[#This Row],[M3B]],Table2[[#This Row],[M3B_h]])</f>
        <v>1</v>
      </c>
      <c r="T177" s="14">
        <f>SUM(Table2[[#This Row],[M4B]],Table2[[#This Row],[M4B_h]])</f>
        <v>1</v>
      </c>
    </row>
    <row r="178" spans="1:20">
      <c r="A178" s="11">
        <f>IF(Table2[[#This Row],[TT]]=0,"",ROW())</f>
        <v>178</v>
      </c>
      <c r="B178" s="11" t="str">
        <f>LOWER(SUBSTITUTE(SUBSTITUTE(SUBSTITUTE(SUBSTITUTE(SUBSTITUTE(SUBSTITUTE(SUBSTITUTE(SUBSTITUTE(Table2[[#This Row],[NAMA BARANG]]," ",""),"""",""),"-",""),"/",""),"(",""),")",""),"&amp;",""),",",""))</f>
        <v>asahansc60292h48</v>
      </c>
      <c r="C178" s="17" t="s">
        <v>333</v>
      </c>
      <c r="D178" s="18">
        <v>1</v>
      </c>
      <c r="E178" s="22" t="s">
        <v>246</v>
      </c>
      <c r="F178" s="43">
        <f>IF(Table2[[#This Row],[M5B]]="",Table2[[#This Row],[M5B_h]],SUM(Table2[[#This Row],[M5B_h]],Table2[[#This Row],[M5B]]))</f>
        <v>1</v>
      </c>
      <c r="H178" s="12" t="str">
        <f>IF(Table2[[#This Row],[M1A]]="","",Table2[[#This Row],[M1A]]-Table2[[#This Row],[AWAL]])</f>
        <v/>
      </c>
      <c r="J178" s="12" t="str">
        <f>IF(Table2[[#This Row],[M2A]]="","",SUM(Table2[[#This Row],[M2A]]-Table2[[#This Row],[M2B_h]]))</f>
        <v/>
      </c>
      <c r="L178" s="12" t="str">
        <f>IF(Table2[[#This Row],[M3A]]="","",SUM(Table2[[#This Row],[M3A]]-Table2[[#This Row],[M3B_h]]))</f>
        <v/>
      </c>
      <c r="N178" s="12" t="str">
        <f>IF(Table2[[#This Row],[M4A]]="","",SUM(Table2[[#This Row],[M4A]]-Table2[[#This Row],[M4B_h]]))</f>
        <v/>
      </c>
      <c r="O178" s="14"/>
      <c r="P178" s="14" t="str">
        <f>IF(Table2[[#This Row],[M5A]]="","",SUM(Table2[[#This Row],[M5A]]-Table2[[#This Row],[M5B_h]]))</f>
        <v/>
      </c>
      <c r="Q178" s="14">
        <f>SUM(Table2[[#This Row],[AWAL]],Table2[[#This Row],[M1B]])</f>
        <v>1</v>
      </c>
      <c r="R178" s="14">
        <f>SUM(Table2[[#This Row],[M2B]],Table2[[#This Row],[M2B_h]])</f>
        <v>1</v>
      </c>
      <c r="S178" s="14">
        <f>SUM(Table2[[#This Row],[M3B]],Table2[[#This Row],[M3B_h]])</f>
        <v>1</v>
      </c>
      <c r="T178" s="14">
        <f>SUM(Table2[[#This Row],[M4B]],Table2[[#This Row],[M4B_h]])</f>
        <v>1</v>
      </c>
    </row>
    <row r="179" spans="1:20">
      <c r="A179" s="11">
        <f>IF(Table2[[#This Row],[TT]]=0,"",ROW())</f>
        <v>179</v>
      </c>
      <c r="B179" s="11" t="str">
        <f>LOWER(SUBSTITUTE(SUBSTITUTE(SUBSTITUTE(SUBSTITUTE(SUBSTITUTE(SUBSTITUTE(SUBSTITUTE(SUBSTITUTE(Table2[[#This Row],[NAMA BARANG]]," ",""),"""",""),"-",""),"/",""),"(",""),")",""),"&amp;",""),",",""))</f>
        <v>asahansc62148</v>
      </c>
      <c r="C179" s="17" t="s">
        <v>334</v>
      </c>
      <c r="D179" s="18">
        <v>5</v>
      </c>
      <c r="E179" s="22" t="s">
        <v>246</v>
      </c>
      <c r="F179" s="43">
        <f>IF(Table2[[#This Row],[M5B]]="",Table2[[#This Row],[M5B_h]],SUM(Table2[[#This Row],[M5B_h]],Table2[[#This Row],[M5B]]))</f>
        <v>5</v>
      </c>
      <c r="H179" s="12" t="str">
        <f>IF(Table2[[#This Row],[M1A]]="","",Table2[[#This Row],[M1A]]-Table2[[#This Row],[AWAL]])</f>
        <v/>
      </c>
      <c r="J179" s="12" t="str">
        <f>IF(Table2[[#This Row],[M2A]]="","",SUM(Table2[[#This Row],[M2A]]-Table2[[#This Row],[M2B_h]]))</f>
        <v/>
      </c>
      <c r="L179" s="12" t="str">
        <f>IF(Table2[[#This Row],[M3A]]="","",SUM(Table2[[#This Row],[M3A]]-Table2[[#This Row],[M3B_h]]))</f>
        <v/>
      </c>
      <c r="N179" s="12" t="str">
        <f>IF(Table2[[#This Row],[M4A]]="","",SUM(Table2[[#This Row],[M4A]]-Table2[[#This Row],[M4B_h]]))</f>
        <v/>
      </c>
      <c r="O179" s="14"/>
      <c r="P179" s="14" t="str">
        <f>IF(Table2[[#This Row],[M5A]]="","",SUM(Table2[[#This Row],[M5A]]-Table2[[#This Row],[M5B_h]]))</f>
        <v/>
      </c>
      <c r="Q179" s="14">
        <f>SUM(Table2[[#This Row],[AWAL]],Table2[[#This Row],[M1B]])</f>
        <v>5</v>
      </c>
      <c r="R179" s="14">
        <f>SUM(Table2[[#This Row],[M2B]],Table2[[#This Row],[M2B_h]])</f>
        <v>5</v>
      </c>
      <c r="S179" s="14">
        <f>SUM(Table2[[#This Row],[M3B]],Table2[[#This Row],[M3B_h]])</f>
        <v>5</v>
      </c>
      <c r="T179" s="14">
        <f>SUM(Table2[[#This Row],[M4B]],Table2[[#This Row],[M4B_h]])</f>
        <v>5</v>
      </c>
    </row>
    <row r="180" spans="1:20">
      <c r="A180" s="11">
        <f>IF(Table2[[#This Row],[TT]]=0,"",ROW())</f>
        <v>180</v>
      </c>
      <c r="B180" s="11" t="str">
        <f>LOWER(SUBSTITUTE(SUBSTITUTE(SUBSTITUTE(SUBSTITUTE(SUBSTITUTE(SUBSTITUTE(SUBSTITUTE(SUBSTITUTE(Table2[[#This Row],[NAMA BARANG]]," ",""),"""",""),"-",""),"/",""),"(",""),")",""),"&amp;",""),",",""))</f>
        <v>asahansh20324</v>
      </c>
      <c r="C180" s="17" t="s">
        <v>335</v>
      </c>
      <c r="D180" s="18">
        <v>19</v>
      </c>
      <c r="E180" s="22" t="s">
        <v>336</v>
      </c>
      <c r="F180" s="43">
        <f>IF(Table2[[#This Row],[M5B]]="",Table2[[#This Row],[M5B_h]],SUM(Table2[[#This Row],[M5B_h]],Table2[[#This Row],[M5B]]))</f>
        <v>19</v>
      </c>
      <c r="H180" s="12" t="str">
        <f>IF(Table2[[#This Row],[M1A]]="","",Table2[[#This Row],[M1A]]-Table2[[#This Row],[AWAL]])</f>
        <v/>
      </c>
      <c r="J180" s="12" t="str">
        <f>IF(Table2[[#This Row],[M2A]]="","",SUM(Table2[[#This Row],[M2A]]-Table2[[#This Row],[M2B_h]]))</f>
        <v/>
      </c>
      <c r="L180" s="12" t="str">
        <f>IF(Table2[[#This Row],[M3A]]="","",SUM(Table2[[#This Row],[M3A]]-Table2[[#This Row],[M3B_h]]))</f>
        <v/>
      </c>
      <c r="N180" s="12" t="str">
        <f>IF(Table2[[#This Row],[M4A]]="","",SUM(Table2[[#This Row],[M4A]]-Table2[[#This Row],[M4B_h]]))</f>
        <v/>
      </c>
      <c r="O180" s="14"/>
      <c r="P180" s="14" t="str">
        <f>IF(Table2[[#This Row],[M5A]]="","",SUM(Table2[[#This Row],[M5A]]-Table2[[#This Row],[M5B_h]]))</f>
        <v/>
      </c>
      <c r="Q180" s="14">
        <f>SUM(Table2[[#This Row],[AWAL]],Table2[[#This Row],[M1B]])</f>
        <v>19</v>
      </c>
      <c r="R180" s="14">
        <f>SUM(Table2[[#This Row],[M2B]],Table2[[#This Row],[M2B_h]])</f>
        <v>19</v>
      </c>
      <c r="S180" s="14">
        <f>SUM(Table2[[#This Row],[M3B]],Table2[[#This Row],[M3B_h]])</f>
        <v>19</v>
      </c>
      <c r="T180" s="14">
        <f>SUM(Table2[[#This Row],[M4B]],Table2[[#This Row],[M4B_h]])</f>
        <v>19</v>
      </c>
    </row>
    <row r="181" spans="1:20">
      <c r="A181" s="11">
        <f>IF(Table2[[#This Row],[TT]]=0,"",ROW())</f>
        <v>181</v>
      </c>
      <c r="B181" s="11" t="str">
        <f>LOWER(SUBSTITUTE(SUBSTITUTE(SUBSTITUTE(SUBSTITUTE(SUBSTITUTE(SUBSTITUTE(SUBSTITUTE(SUBSTITUTE(Table2[[#This Row],[NAMA BARANG]]," ",""),"""",""),"-",""),"/",""),"(",""),")",""),"&amp;",""),",",""))</f>
        <v>asahansh324jos48</v>
      </c>
      <c r="C181" s="17" t="s">
        <v>337</v>
      </c>
      <c r="D181" s="18">
        <v>4</v>
      </c>
      <c r="E181" s="22" t="s">
        <v>338</v>
      </c>
      <c r="F181" s="43">
        <f>IF(Table2[[#This Row],[M5B]]="",Table2[[#This Row],[M5B_h]],SUM(Table2[[#This Row],[M5B_h]],Table2[[#This Row],[M5B]]))</f>
        <v>4</v>
      </c>
      <c r="H181" s="12" t="str">
        <f>IF(Table2[[#This Row],[M1A]]="","",Table2[[#This Row],[M1A]]-Table2[[#This Row],[AWAL]])</f>
        <v/>
      </c>
      <c r="J181" s="12" t="str">
        <f>IF(Table2[[#This Row],[M2A]]="","",SUM(Table2[[#This Row],[M2A]]-Table2[[#This Row],[M2B_h]]))</f>
        <v/>
      </c>
      <c r="L181" s="12" t="str">
        <f>IF(Table2[[#This Row],[M3A]]="","",SUM(Table2[[#This Row],[M3A]]-Table2[[#This Row],[M3B_h]]))</f>
        <v/>
      </c>
      <c r="N181" s="12" t="str">
        <f>IF(Table2[[#This Row],[M4A]]="","",SUM(Table2[[#This Row],[M4A]]-Table2[[#This Row],[M4B_h]]))</f>
        <v/>
      </c>
      <c r="O181" s="14"/>
      <c r="P181" s="14" t="str">
        <f>IF(Table2[[#This Row],[M5A]]="","",SUM(Table2[[#This Row],[M5A]]-Table2[[#This Row],[M5B_h]]))</f>
        <v/>
      </c>
      <c r="Q181" s="14">
        <f>SUM(Table2[[#This Row],[AWAL]],Table2[[#This Row],[M1B]])</f>
        <v>4</v>
      </c>
      <c r="R181" s="14">
        <f>SUM(Table2[[#This Row],[M2B]],Table2[[#This Row],[M2B_h]])</f>
        <v>4</v>
      </c>
      <c r="S181" s="14">
        <f>SUM(Table2[[#This Row],[M3B]],Table2[[#This Row],[M3B_h]])</f>
        <v>4</v>
      </c>
      <c r="T181" s="14">
        <f>SUM(Table2[[#This Row],[M4B]],Table2[[#This Row],[M4B_h]])</f>
        <v>4</v>
      </c>
    </row>
    <row r="182" spans="1:20">
      <c r="A182" s="11">
        <f>IF(Table2[[#This Row],[TT]]=0,"",ROW())</f>
        <v>182</v>
      </c>
      <c r="B182" s="11" t="str">
        <f>LOWER(SUBSTITUTE(SUBSTITUTE(SUBSTITUTE(SUBSTITUTE(SUBSTITUTE(SUBSTITUTE(SUBSTITUTE(SUBSTITUTE(Table2[[#This Row],[NAMA BARANG]]," ",""),"""",""),"-",""),"/",""),"(",""),")",""),"&amp;",""),",",""))</f>
        <v>asahansh6512ovalapplebear1box=20</v>
      </c>
      <c r="C182" s="17" t="s">
        <v>339</v>
      </c>
      <c r="D182" s="18">
        <v>1</v>
      </c>
      <c r="E182" s="22" t="s">
        <v>340</v>
      </c>
      <c r="F182" s="43">
        <f>IF(Table2[[#This Row],[M5B]]="",Table2[[#This Row],[M5B_h]],SUM(Table2[[#This Row],[M5B_h]],Table2[[#This Row],[M5B]]))</f>
        <v>1</v>
      </c>
      <c r="H182" s="12" t="str">
        <f>IF(Table2[[#This Row],[M1A]]="","",Table2[[#This Row],[M1A]]-Table2[[#This Row],[AWAL]])</f>
        <v/>
      </c>
      <c r="J182" s="12" t="str">
        <f>IF(Table2[[#This Row],[M2A]]="","",SUM(Table2[[#This Row],[M2A]]-Table2[[#This Row],[M2B_h]]))</f>
        <v/>
      </c>
      <c r="L182" s="12" t="str">
        <f>IF(Table2[[#This Row],[M3A]]="","",SUM(Table2[[#This Row],[M3A]]-Table2[[#This Row],[M3B_h]]))</f>
        <v/>
      </c>
      <c r="N182" s="12" t="str">
        <f>IF(Table2[[#This Row],[M4A]]="","",SUM(Table2[[#This Row],[M4A]]-Table2[[#This Row],[M4B_h]]))</f>
        <v/>
      </c>
      <c r="O182" s="14"/>
      <c r="P182" s="14" t="str">
        <f>IF(Table2[[#This Row],[M5A]]="","",SUM(Table2[[#This Row],[M5A]]-Table2[[#This Row],[M5B_h]]))</f>
        <v/>
      </c>
      <c r="Q182" s="14">
        <f>SUM(Table2[[#This Row],[AWAL]],Table2[[#This Row],[M1B]])</f>
        <v>1</v>
      </c>
      <c r="R182" s="14">
        <f>SUM(Table2[[#This Row],[M2B]],Table2[[#This Row],[M2B_h]])</f>
        <v>1</v>
      </c>
      <c r="S182" s="14">
        <f>SUM(Table2[[#This Row],[M3B]],Table2[[#This Row],[M3B_h]])</f>
        <v>1</v>
      </c>
      <c r="T182" s="14">
        <f>SUM(Table2[[#This Row],[M4B]],Table2[[#This Row],[M4B_h]])</f>
        <v>1</v>
      </c>
    </row>
    <row r="183" spans="1:20">
      <c r="A183" s="11">
        <f>IF(Table2[[#This Row],[TT]]=0,"",ROW())</f>
        <v>183</v>
      </c>
      <c r="B183" s="11" t="str">
        <f>LOWER(SUBSTITUTE(SUBSTITUTE(SUBSTITUTE(SUBSTITUTE(SUBSTITUTE(SUBSTITUTE(SUBSTITUTE(SUBSTITUTE(Table2[[#This Row],[NAMA BARANG]]," ",""),"""",""),"-",""),"/",""),"(",""),")",""),"&amp;",""),",",""))</f>
        <v>asahansp720tabungcoller1x24</v>
      </c>
      <c r="C183" s="17" t="s">
        <v>341</v>
      </c>
      <c r="D183" s="18">
        <v>4</v>
      </c>
      <c r="E183" s="22" t="s">
        <v>83</v>
      </c>
      <c r="F183" s="43">
        <f>IF(Table2[[#This Row],[M5B]]="",Table2[[#This Row],[M5B_h]],SUM(Table2[[#This Row],[M5B_h]],Table2[[#This Row],[M5B]]))</f>
        <v>4</v>
      </c>
      <c r="H183" s="12" t="str">
        <f>IF(Table2[[#This Row],[M1A]]="","",Table2[[#This Row],[M1A]]-Table2[[#This Row],[AWAL]])</f>
        <v/>
      </c>
      <c r="J183" s="12" t="str">
        <f>IF(Table2[[#This Row],[M2A]]="","",SUM(Table2[[#This Row],[M2A]]-Table2[[#This Row],[M2B_h]]))</f>
        <v/>
      </c>
      <c r="L183" s="12" t="str">
        <f>IF(Table2[[#This Row],[M3A]]="","",SUM(Table2[[#This Row],[M3A]]-Table2[[#This Row],[M3B_h]]))</f>
        <v/>
      </c>
      <c r="N183" s="12" t="str">
        <f>IF(Table2[[#This Row],[M4A]]="","",SUM(Table2[[#This Row],[M4A]]-Table2[[#This Row],[M4B_h]]))</f>
        <v/>
      </c>
      <c r="O183" s="14"/>
      <c r="P183" s="14" t="str">
        <f>IF(Table2[[#This Row],[M5A]]="","",SUM(Table2[[#This Row],[M5A]]-Table2[[#This Row],[M5B_h]]))</f>
        <v/>
      </c>
      <c r="Q183" s="14">
        <f>SUM(Table2[[#This Row],[AWAL]],Table2[[#This Row],[M1B]])</f>
        <v>4</v>
      </c>
      <c r="R183" s="14">
        <f>SUM(Table2[[#This Row],[M2B]],Table2[[#This Row],[M2B_h]])</f>
        <v>4</v>
      </c>
      <c r="S183" s="14">
        <f>SUM(Table2[[#This Row],[M3B]],Table2[[#This Row],[M3B_h]])</f>
        <v>4</v>
      </c>
      <c r="T183" s="14">
        <f>SUM(Table2[[#This Row],[M4B]],Table2[[#This Row],[M4B_h]])</f>
        <v>4</v>
      </c>
    </row>
    <row r="184" spans="1:20">
      <c r="A184" s="11">
        <f>IF(Table2[[#This Row],[TT]]=0,"",ROW())</f>
        <v>184</v>
      </c>
      <c r="B184" s="11" t="str">
        <f>LOWER(SUBSTITUTE(SUBSTITUTE(SUBSTITUTE(SUBSTITUTE(SUBSTITUTE(SUBSTITUTE(SUBSTITUTE(SUBSTITUTE(Table2[[#This Row],[NAMA BARANG]]," ",""),"""",""),"-",""),"/",""),"(",""),")",""),"&amp;",""),",",""))</f>
        <v>asahansr870b72</v>
      </c>
      <c r="C184" s="17" t="s">
        <v>342</v>
      </c>
      <c r="D184" s="18">
        <v>4</v>
      </c>
      <c r="E184" s="22" t="s">
        <v>343</v>
      </c>
      <c r="F184" s="43">
        <f>IF(Table2[[#This Row],[M5B]]="",Table2[[#This Row],[M5B_h]],SUM(Table2[[#This Row],[M5B_h]],Table2[[#This Row],[M5B]]))</f>
        <v>4</v>
      </c>
      <c r="H184" s="12" t="str">
        <f>IF(Table2[[#This Row],[M1A]]="","",Table2[[#This Row],[M1A]]-Table2[[#This Row],[AWAL]])</f>
        <v/>
      </c>
      <c r="J184" s="12" t="str">
        <f>IF(Table2[[#This Row],[M2A]]="","",SUM(Table2[[#This Row],[M2A]]-Table2[[#This Row],[M2B_h]]))</f>
        <v/>
      </c>
      <c r="L184" s="12" t="str">
        <f>IF(Table2[[#This Row],[M3A]]="","",SUM(Table2[[#This Row],[M3A]]-Table2[[#This Row],[M3B_h]]))</f>
        <v/>
      </c>
      <c r="N184" s="12" t="str">
        <f>IF(Table2[[#This Row],[M4A]]="","",SUM(Table2[[#This Row],[M4A]]-Table2[[#This Row],[M4B_h]]))</f>
        <v/>
      </c>
      <c r="O184" s="14"/>
      <c r="P184" s="14" t="str">
        <f>IF(Table2[[#This Row],[M5A]]="","",SUM(Table2[[#This Row],[M5A]]-Table2[[#This Row],[M5B_h]]))</f>
        <v/>
      </c>
      <c r="Q184" s="14">
        <f>SUM(Table2[[#This Row],[AWAL]],Table2[[#This Row],[M1B]])</f>
        <v>4</v>
      </c>
      <c r="R184" s="14">
        <f>SUM(Table2[[#This Row],[M2B]],Table2[[#This Row],[M2B_h]])</f>
        <v>4</v>
      </c>
      <c r="S184" s="14">
        <f>SUM(Table2[[#This Row],[M3B]],Table2[[#This Row],[M3B_h]])</f>
        <v>4</v>
      </c>
      <c r="T184" s="14">
        <f>SUM(Table2[[#This Row],[M4B]],Table2[[#This Row],[M4B_h]])</f>
        <v>4</v>
      </c>
    </row>
    <row r="185" spans="1:20">
      <c r="A185" s="11">
        <f>IF(Table2[[#This Row],[TT]]=0,"",ROW())</f>
        <v>185</v>
      </c>
      <c r="B185" s="11" t="str">
        <f>LOWER(SUBSTITUTE(SUBSTITUTE(SUBSTITUTE(SUBSTITUTE(SUBSTITUTE(SUBSTITUTE(SUBSTITUTE(SUBSTITUTE(Table2[[#This Row],[NAMA BARANG]]," ",""),"""",""),"-",""),"/",""),"(",""),")",""),"&amp;",""),",",""))</f>
        <v>asahant334smile60pc</v>
      </c>
      <c r="C185" s="17" t="s">
        <v>344</v>
      </c>
      <c r="D185" s="18">
        <v>2</v>
      </c>
      <c r="E185" s="22" t="s">
        <v>345</v>
      </c>
      <c r="F185" s="43">
        <f>IF(Table2[[#This Row],[M5B]]="",Table2[[#This Row],[M5B_h]],SUM(Table2[[#This Row],[M5B_h]],Table2[[#This Row],[M5B]]))</f>
        <v>2</v>
      </c>
      <c r="H185" s="12" t="str">
        <f>IF(Table2[[#This Row],[M1A]]="","",Table2[[#This Row],[M1A]]-Table2[[#This Row],[AWAL]])</f>
        <v/>
      </c>
      <c r="J185" s="12" t="str">
        <f>IF(Table2[[#This Row],[M2A]]="","",SUM(Table2[[#This Row],[M2A]]-Table2[[#This Row],[M2B_h]]))</f>
        <v/>
      </c>
      <c r="L185" s="12" t="str">
        <f>IF(Table2[[#This Row],[M3A]]="","",SUM(Table2[[#This Row],[M3A]]-Table2[[#This Row],[M3B_h]]))</f>
        <v/>
      </c>
      <c r="N185" s="12" t="str">
        <f>IF(Table2[[#This Row],[M4A]]="","",SUM(Table2[[#This Row],[M4A]]-Table2[[#This Row],[M4B_h]]))</f>
        <v/>
      </c>
      <c r="O185" s="14"/>
      <c r="P185" s="14" t="str">
        <f>IF(Table2[[#This Row],[M5A]]="","",SUM(Table2[[#This Row],[M5A]]-Table2[[#This Row],[M5B_h]]))</f>
        <v/>
      </c>
      <c r="Q185" s="14">
        <f>SUM(Table2[[#This Row],[AWAL]],Table2[[#This Row],[M1B]])</f>
        <v>2</v>
      </c>
      <c r="R185" s="14">
        <f>SUM(Table2[[#This Row],[M2B]],Table2[[#This Row],[M2B_h]])</f>
        <v>2</v>
      </c>
      <c r="S185" s="14">
        <f>SUM(Table2[[#This Row],[M3B]],Table2[[#This Row],[M3B_h]])</f>
        <v>2</v>
      </c>
      <c r="T185" s="14">
        <f>SUM(Table2[[#This Row],[M4B]],Table2[[#This Row],[M4B_h]])</f>
        <v>2</v>
      </c>
    </row>
    <row r="186" spans="1:20">
      <c r="A186" s="83">
        <f>IF(Table2[[#This Row],[TT]]=0,"",ROW())</f>
        <v>186</v>
      </c>
      <c r="B186" s="83" t="str">
        <f>LOWER(SUBSTITUTE(SUBSTITUTE(SUBSTITUTE(SUBSTITUTE(SUBSTITUTE(SUBSTITUTE(SUBSTITUTE(SUBSTITUTE(Table2[[#This Row],[NAMA BARANG]]," ",""),"""",""),"-",""),"/",""),"(",""),")",""),"&amp;",""),",",""))</f>
        <v>asahantabung23124</v>
      </c>
      <c r="C186" s="84" t="s">
        <v>4577</v>
      </c>
      <c r="D186" s="85">
        <v>58</v>
      </c>
      <c r="E186" s="86" t="s">
        <v>4341</v>
      </c>
      <c r="F186" s="87">
        <f>IF(Table2[[#This Row],[M5B]]="",Table2[[#This Row],[M5B_h]],SUM(Table2[[#This Row],[M5B_h]],Table2[[#This Row],[M5B]]))</f>
        <v>58</v>
      </c>
      <c r="G186" s="88"/>
      <c r="H186" s="89" t="str">
        <f>IF(Table2[[#This Row],[M1A]]="","",Table2[[#This Row],[M1A]]-Table2[[#This Row],[AWAL]])</f>
        <v/>
      </c>
      <c r="I186" s="88"/>
      <c r="J186" s="89" t="str">
        <f>IF(Table2[[#This Row],[M2A]]="","",SUM(Table2[[#This Row],[M2A]]-Table2[[#This Row],[M2B_h]]))</f>
        <v/>
      </c>
      <c r="K186" s="88"/>
      <c r="L186" s="89" t="str">
        <f>IF(Table2[[#This Row],[M3A]]="","",SUM(Table2[[#This Row],[M3A]]-Table2[[#This Row],[M3B_h]]))</f>
        <v/>
      </c>
      <c r="M186" s="88"/>
      <c r="N186" s="89" t="str">
        <f>IF(Table2[[#This Row],[M4A]]="","",SUM(Table2[[#This Row],[M4A]]-Table2[[#This Row],[M4B_h]]))</f>
        <v/>
      </c>
      <c r="O186" s="89"/>
      <c r="P186" s="89" t="str">
        <f>IF(Table2[[#This Row],[M5A]]="","",SUM(Table2[[#This Row],[M5A]]-Table2[[#This Row],[M5B_h]]))</f>
        <v/>
      </c>
      <c r="Q186" s="89">
        <f>SUM(Table2[[#This Row],[AWAL]],Table2[[#This Row],[M1B]])</f>
        <v>58</v>
      </c>
      <c r="R186" s="89">
        <f>SUM(Table2[[#This Row],[M2B]],Table2[[#This Row],[M2B_h]])</f>
        <v>58</v>
      </c>
      <c r="S186" s="89">
        <f>SUM(Table2[[#This Row],[M3B]],Table2[[#This Row],[M3B_h]])</f>
        <v>58</v>
      </c>
      <c r="T186" s="89">
        <f>SUM(Table2[[#This Row],[M4B]],Table2[[#This Row],[M4B_h]])</f>
        <v>58</v>
      </c>
    </row>
    <row r="187" spans="1:20">
      <c r="A187" s="11">
        <f>IF(Table2[[#This Row],[TT]]=0,"",ROW())</f>
        <v>187</v>
      </c>
      <c r="B187" s="11" t="str">
        <f>LOWER(SUBSTITUTE(SUBSTITUTE(SUBSTITUTE(SUBSTITUTE(SUBSTITUTE(SUBSTITUTE(SUBSTITUTE(SUBSTITUTE(Table2[[#This Row],[NAMA BARANG]]," ",""),"""",""),"-",""),"/",""),"(",""),")",""),"&amp;",""),",",""))</f>
        <v>asahantabungsp8865ikan</v>
      </c>
      <c r="C187" s="17" t="s">
        <v>346</v>
      </c>
      <c r="D187" s="18">
        <v>8</v>
      </c>
      <c r="E187" s="22" t="s">
        <v>347</v>
      </c>
      <c r="F187" s="43">
        <f>IF(Table2[[#This Row],[M5B]]="",Table2[[#This Row],[M5B_h]],SUM(Table2[[#This Row],[M5B_h]],Table2[[#This Row],[M5B]]))</f>
        <v>8</v>
      </c>
      <c r="H187" s="12" t="str">
        <f>IF(Table2[[#This Row],[M1A]]="","",Table2[[#This Row],[M1A]]-Table2[[#This Row],[AWAL]])</f>
        <v/>
      </c>
      <c r="J187" s="12" t="str">
        <f>IF(Table2[[#This Row],[M2A]]="","",SUM(Table2[[#This Row],[M2A]]-Table2[[#This Row],[M2B_h]]))</f>
        <v/>
      </c>
      <c r="L187" s="12" t="str">
        <f>IF(Table2[[#This Row],[M3A]]="","",SUM(Table2[[#This Row],[M3A]]-Table2[[#This Row],[M3B_h]]))</f>
        <v/>
      </c>
      <c r="N187" s="12" t="str">
        <f>IF(Table2[[#This Row],[M4A]]="","",SUM(Table2[[#This Row],[M4A]]-Table2[[#This Row],[M4B_h]]))</f>
        <v/>
      </c>
      <c r="O187" s="14"/>
      <c r="P187" s="14" t="str">
        <f>IF(Table2[[#This Row],[M5A]]="","",SUM(Table2[[#This Row],[M5A]]-Table2[[#This Row],[M5B_h]]))</f>
        <v/>
      </c>
      <c r="Q187" s="14">
        <f>SUM(Table2[[#This Row],[AWAL]],Table2[[#This Row],[M1B]])</f>
        <v>8</v>
      </c>
      <c r="R187" s="14">
        <f>SUM(Table2[[#This Row],[M2B]],Table2[[#This Row],[M2B_h]])</f>
        <v>8</v>
      </c>
      <c r="S187" s="14">
        <f>SUM(Table2[[#This Row],[M3B]],Table2[[#This Row],[M3B_h]])</f>
        <v>8</v>
      </c>
      <c r="T187" s="14">
        <f>SUM(Table2[[#This Row],[M4B]],Table2[[#This Row],[M4B_h]])</f>
        <v>8</v>
      </c>
    </row>
    <row r="188" spans="1:20">
      <c r="A188" s="11">
        <f>IF(Table2[[#This Row],[TT]]=0,"",ROW())</f>
        <v>188</v>
      </c>
      <c r="B188" s="11" t="str">
        <f>LOWER(SUBSTITUTE(SUBSTITUTE(SUBSTITUTE(SUBSTITUTE(SUBSTITUTE(SUBSTITUTE(SUBSTITUTE(SUBSTITUTE(Table2[[#This Row],[NAMA BARANG]]," ",""),"""",""),"-",""),"/",""),"(",""),")",""),"&amp;",""),",",""))</f>
        <v>asahantashpotter378e48</v>
      </c>
      <c r="C188" s="17" t="s">
        <v>348</v>
      </c>
      <c r="D188" s="18">
        <v>1</v>
      </c>
      <c r="E188" s="22" t="s">
        <v>349</v>
      </c>
      <c r="F188" s="43">
        <f>IF(Table2[[#This Row],[M5B]]="",Table2[[#This Row],[M5B_h]],SUM(Table2[[#This Row],[M5B_h]],Table2[[#This Row],[M5B]]))</f>
        <v>1</v>
      </c>
      <c r="H188" s="12" t="str">
        <f>IF(Table2[[#This Row],[M1A]]="","",Table2[[#This Row],[M1A]]-Table2[[#This Row],[AWAL]])</f>
        <v/>
      </c>
      <c r="J188" s="12" t="str">
        <f>IF(Table2[[#This Row],[M2A]]="","",SUM(Table2[[#This Row],[M2A]]-Table2[[#This Row],[M2B_h]]))</f>
        <v/>
      </c>
      <c r="L188" s="12" t="str">
        <f>IF(Table2[[#This Row],[M3A]]="","",SUM(Table2[[#This Row],[M3A]]-Table2[[#This Row],[M3B_h]]))</f>
        <v/>
      </c>
      <c r="N188" s="12" t="str">
        <f>IF(Table2[[#This Row],[M4A]]="","",SUM(Table2[[#This Row],[M4A]]-Table2[[#This Row],[M4B_h]]))</f>
        <v/>
      </c>
      <c r="O188" s="14"/>
      <c r="P188" s="14" t="str">
        <f>IF(Table2[[#This Row],[M5A]]="","",SUM(Table2[[#This Row],[M5A]]-Table2[[#This Row],[M5B_h]]))</f>
        <v/>
      </c>
      <c r="Q188" s="14">
        <f>SUM(Table2[[#This Row],[AWAL]],Table2[[#This Row],[M1B]])</f>
        <v>1</v>
      </c>
      <c r="R188" s="14">
        <f>SUM(Table2[[#This Row],[M2B]],Table2[[#This Row],[M2B_h]])</f>
        <v>1</v>
      </c>
      <c r="S188" s="14">
        <f>SUM(Table2[[#This Row],[M3B]],Table2[[#This Row],[M3B_h]])</f>
        <v>1</v>
      </c>
      <c r="T188" s="14">
        <f>SUM(Table2[[#This Row],[M4B]],Table2[[#This Row],[M4B_h]])</f>
        <v>1</v>
      </c>
    </row>
    <row r="189" spans="1:20">
      <c r="A189" s="11">
        <f>IF(Table2[[#This Row],[TT]]=0,"",ROW())</f>
        <v>189</v>
      </c>
      <c r="B189" s="11" t="str">
        <f>LOWER(SUBSTITUTE(SUBSTITUTE(SUBSTITUTE(SUBSTITUTE(SUBSTITUTE(SUBSTITUTE(SUBSTITUTE(SUBSTITUTE(Table2[[#This Row],[NAMA BARANG]]," ",""),"""",""),"-",""),"/",""),"(",""),")",""),"&amp;",""),",",""))</f>
        <v>asahanthomastabung9938</v>
      </c>
      <c r="C189" s="17" t="s">
        <v>350</v>
      </c>
      <c r="D189" s="18">
        <v>2</v>
      </c>
      <c r="E189" s="22" t="s">
        <v>351</v>
      </c>
      <c r="F189" s="43">
        <f>IF(Table2[[#This Row],[M5B]]="",Table2[[#This Row],[M5B_h]],SUM(Table2[[#This Row],[M5B_h]],Table2[[#This Row],[M5B]]))</f>
        <v>2</v>
      </c>
      <c r="H189" s="12" t="str">
        <f>IF(Table2[[#This Row],[M1A]]="","",Table2[[#This Row],[M1A]]-Table2[[#This Row],[AWAL]])</f>
        <v/>
      </c>
      <c r="J189" s="12" t="str">
        <f>IF(Table2[[#This Row],[M2A]]="","",SUM(Table2[[#This Row],[M2A]]-Table2[[#This Row],[M2B_h]]))</f>
        <v/>
      </c>
      <c r="L189" s="12" t="str">
        <f>IF(Table2[[#This Row],[M3A]]="","",SUM(Table2[[#This Row],[M3A]]-Table2[[#This Row],[M3B_h]]))</f>
        <v/>
      </c>
      <c r="N189" s="12" t="str">
        <f>IF(Table2[[#This Row],[M4A]]="","",SUM(Table2[[#This Row],[M4A]]-Table2[[#This Row],[M4B_h]]))</f>
        <v/>
      </c>
      <c r="O189" s="14"/>
      <c r="P189" s="14" t="str">
        <f>IF(Table2[[#This Row],[M5A]]="","",SUM(Table2[[#This Row],[M5A]]-Table2[[#This Row],[M5B_h]]))</f>
        <v/>
      </c>
      <c r="Q189" s="14">
        <f>SUM(Table2[[#This Row],[AWAL]],Table2[[#This Row],[M1B]])</f>
        <v>2</v>
      </c>
      <c r="R189" s="14">
        <f>SUM(Table2[[#This Row],[M2B]],Table2[[#This Row],[M2B_h]])</f>
        <v>2</v>
      </c>
      <c r="S189" s="14">
        <f>SUM(Table2[[#This Row],[M3B]],Table2[[#This Row],[M3B_h]])</f>
        <v>2</v>
      </c>
      <c r="T189" s="14">
        <f>SUM(Table2[[#This Row],[M4B]],Table2[[#This Row],[M4B_h]])</f>
        <v>2</v>
      </c>
    </row>
    <row r="190" spans="1:20">
      <c r="A190" s="11">
        <f>IF(Table2[[#This Row],[TT]]=0,"",ROW())</f>
        <v>190</v>
      </c>
      <c r="B190" s="11" t="str">
        <f>LOWER(SUBSTITUTE(SUBSTITUTE(SUBSTITUTE(SUBSTITUTE(SUBSTITUTE(SUBSTITUTE(SUBSTITUTE(SUBSTITUTE(Table2[[#This Row],[NAMA BARANG]]," ",""),"""",""),"-",""),"/",""),"(",""),")",""),"&amp;",""),",",""))</f>
        <v>asahantiko0531</v>
      </c>
      <c r="C190" s="17" t="s">
        <v>3497</v>
      </c>
      <c r="D190" s="18">
        <v>3</v>
      </c>
      <c r="E190" s="22" t="s">
        <v>2994</v>
      </c>
      <c r="F190" s="43">
        <f>IF(Table2[[#This Row],[M5B]]="",Table2[[#This Row],[M5B_h]],SUM(Table2[[#This Row],[M5B_h]],Table2[[#This Row],[M5B]]))</f>
        <v>3</v>
      </c>
      <c r="H190" s="12" t="str">
        <f>IF(Table2[[#This Row],[M1A]]="","",Table2[[#This Row],[M1A]]-Table2[[#This Row],[AWAL]])</f>
        <v/>
      </c>
      <c r="J190" s="12" t="str">
        <f>IF(Table2[[#This Row],[M2A]]="","",SUM(Table2[[#This Row],[M2A]]-Table2[[#This Row],[M2B_h]]))</f>
        <v/>
      </c>
      <c r="L190" s="12" t="str">
        <f>IF(Table2[[#This Row],[M3A]]="","",SUM(Table2[[#This Row],[M3A]]-Table2[[#This Row],[M3B_h]]))</f>
        <v/>
      </c>
      <c r="N190" s="12" t="str">
        <f>IF(Table2[[#This Row],[M4A]]="","",SUM(Table2[[#This Row],[M4A]]-Table2[[#This Row],[M4B_h]]))</f>
        <v/>
      </c>
      <c r="O190" s="14"/>
      <c r="P190" s="14" t="str">
        <f>IF(Table2[[#This Row],[M5A]]="","",SUM(Table2[[#This Row],[M5A]]-Table2[[#This Row],[M5B_h]]))</f>
        <v/>
      </c>
      <c r="Q190" s="14">
        <f>SUM(Table2[[#This Row],[AWAL]],Table2[[#This Row],[M1B]])</f>
        <v>3</v>
      </c>
      <c r="R190" s="14">
        <f>SUM(Table2[[#This Row],[M2B]],Table2[[#This Row],[M2B_h]])</f>
        <v>3</v>
      </c>
      <c r="S190" s="14">
        <f>SUM(Table2[[#This Row],[M3B]],Table2[[#This Row],[M3B_h]])</f>
        <v>3</v>
      </c>
      <c r="T190" s="14">
        <f>SUM(Table2[[#This Row],[M4B]],Table2[[#This Row],[M4B_h]])</f>
        <v>3</v>
      </c>
    </row>
    <row r="191" spans="1:20">
      <c r="A191" s="11">
        <f>IF(Table2[[#This Row],[TT]]=0,"",ROW())</f>
        <v>191</v>
      </c>
      <c r="B191" s="11" t="str">
        <f>LOWER(SUBSTITUTE(SUBSTITUTE(SUBSTITUTE(SUBSTITUTE(SUBSTITUTE(SUBSTITUTE(SUBSTITUTE(SUBSTITUTE(Table2[[#This Row],[NAMA BARANG]]," ",""),"""",""),"-",""),"/",""),"(",""),")",""),"&amp;",""),",",""))</f>
        <v>asahantiko54424</v>
      </c>
      <c r="C191" s="17" t="s">
        <v>353</v>
      </c>
      <c r="D191" s="18">
        <v>1</v>
      </c>
      <c r="E191" s="22" t="s">
        <v>50</v>
      </c>
      <c r="F191" s="43">
        <f>IF(Table2[[#This Row],[M5B]]="",Table2[[#This Row],[M5B_h]],SUM(Table2[[#This Row],[M5B_h]],Table2[[#This Row],[M5B]]))</f>
        <v>1</v>
      </c>
      <c r="H191" s="12" t="str">
        <f>IF(Table2[[#This Row],[M1A]]="","",Table2[[#This Row],[M1A]]-Table2[[#This Row],[AWAL]])</f>
        <v/>
      </c>
      <c r="J191" s="12" t="str">
        <f>IF(Table2[[#This Row],[M2A]]="","",SUM(Table2[[#This Row],[M2A]]-Table2[[#This Row],[M2B_h]]))</f>
        <v/>
      </c>
      <c r="L191" s="12" t="str">
        <f>IF(Table2[[#This Row],[M3A]]="","",SUM(Table2[[#This Row],[M3A]]-Table2[[#This Row],[M3B_h]]))</f>
        <v/>
      </c>
      <c r="N191" s="12" t="str">
        <f>IF(Table2[[#This Row],[M4A]]="","",SUM(Table2[[#This Row],[M4A]]-Table2[[#This Row],[M4B_h]]))</f>
        <v/>
      </c>
      <c r="O191" s="14"/>
      <c r="P191" s="14" t="str">
        <f>IF(Table2[[#This Row],[M5A]]="","",SUM(Table2[[#This Row],[M5A]]-Table2[[#This Row],[M5B_h]]))</f>
        <v/>
      </c>
      <c r="Q191" s="14">
        <f>SUM(Table2[[#This Row],[AWAL]],Table2[[#This Row],[M1B]])</f>
        <v>1</v>
      </c>
      <c r="R191" s="14">
        <f>SUM(Table2[[#This Row],[M2B]],Table2[[#This Row],[M2B_h]])</f>
        <v>1</v>
      </c>
      <c r="S191" s="14">
        <f>SUM(Table2[[#This Row],[M3B]],Table2[[#This Row],[M3B_h]])</f>
        <v>1</v>
      </c>
      <c r="T191" s="14">
        <f>SUM(Table2[[#This Row],[M4B]],Table2[[#This Row],[M4B_h]])</f>
        <v>1</v>
      </c>
    </row>
    <row r="192" spans="1:20">
      <c r="A192" s="11">
        <f>IF(Table2[[#This Row],[TT]]=0,"",ROW())</f>
        <v>192</v>
      </c>
      <c r="B192" s="11" t="str">
        <f>LOWER(SUBSTITUTE(SUBSTITUTE(SUBSTITUTE(SUBSTITUTE(SUBSTITUTE(SUBSTITUTE(SUBSTITUTE(SUBSTITUTE(Table2[[#This Row],[NAMA BARANG]]," ",""),"""",""),"-",""),"/",""),"(",""),")",""),"&amp;",""),",",""))</f>
        <v>asahantopily80436</v>
      </c>
      <c r="C192" s="17" t="s">
        <v>354</v>
      </c>
      <c r="D192" s="18">
        <v>8</v>
      </c>
      <c r="E192" s="22" t="s">
        <v>77</v>
      </c>
      <c r="F192" s="43">
        <f>IF(Table2[[#This Row],[M5B]]="",Table2[[#This Row],[M5B_h]],SUM(Table2[[#This Row],[M5B_h]],Table2[[#This Row],[M5B]]))</f>
        <v>8</v>
      </c>
      <c r="H192" s="12" t="str">
        <f>IF(Table2[[#This Row],[M1A]]="","",Table2[[#This Row],[M1A]]-Table2[[#This Row],[AWAL]])</f>
        <v/>
      </c>
      <c r="J192" s="12" t="str">
        <f>IF(Table2[[#This Row],[M2A]]="","",SUM(Table2[[#This Row],[M2A]]-Table2[[#This Row],[M2B_h]]))</f>
        <v/>
      </c>
      <c r="L192" s="12" t="str">
        <f>IF(Table2[[#This Row],[M3A]]="","",SUM(Table2[[#This Row],[M3A]]-Table2[[#This Row],[M3B_h]]))</f>
        <v/>
      </c>
      <c r="N192" s="12" t="str">
        <f>IF(Table2[[#This Row],[M4A]]="","",SUM(Table2[[#This Row],[M4A]]-Table2[[#This Row],[M4B_h]]))</f>
        <v/>
      </c>
      <c r="O192" s="14"/>
      <c r="P192" s="14" t="str">
        <f>IF(Table2[[#This Row],[M5A]]="","",SUM(Table2[[#This Row],[M5A]]-Table2[[#This Row],[M5B_h]]))</f>
        <v/>
      </c>
      <c r="Q192" s="14">
        <f>SUM(Table2[[#This Row],[AWAL]],Table2[[#This Row],[M1B]])</f>
        <v>8</v>
      </c>
      <c r="R192" s="14">
        <f>SUM(Table2[[#This Row],[M2B]],Table2[[#This Row],[M2B_h]])</f>
        <v>8</v>
      </c>
      <c r="S192" s="14">
        <f>SUM(Table2[[#This Row],[M3B]],Table2[[#This Row],[M3B_h]])</f>
        <v>8</v>
      </c>
      <c r="T192" s="14">
        <f>SUM(Table2[[#This Row],[M4B]],Table2[[#This Row],[M4B_h]])</f>
        <v>8</v>
      </c>
    </row>
    <row r="193" spans="1:20">
      <c r="A193" s="11">
        <f>IF(Table2[[#This Row],[TT]]=0,"",ROW())</f>
        <v>193</v>
      </c>
      <c r="B193" s="11" t="str">
        <f>LOWER(SUBSTITUTE(SUBSTITUTE(SUBSTITUTE(SUBSTITUTE(SUBSTITUTE(SUBSTITUTE(SUBSTITUTE(SUBSTITUTE(Table2[[#This Row],[NAMA BARANG]]," ",""),"""",""),"-",""),"/",""),"(",""),")",""),"&amp;",""),",",""))</f>
        <v>asahantoples50</v>
      </c>
      <c r="C193" s="17" t="s">
        <v>355</v>
      </c>
      <c r="D193" s="18">
        <v>3</v>
      </c>
      <c r="E193" s="22" t="s">
        <v>356</v>
      </c>
      <c r="F193" s="43">
        <f>IF(Table2[[#This Row],[M5B]]="",Table2[[#This Row],[M5B_h]],SUM(Table2[[#This Row],[M5B_h]],Table2[[#This Row],[M5B]]))</f>
        <v>3</v>
      </c>
      <c r="H193" s="12" t="str">
        <f>IF(Table2[[#This Row],[M1A]]="","",Table2[[#This Row],[M1A]]-Table2[[#This Row],[AWAL]])</f>
        <v/>
      </c>
      <c r="J193" s="12" t="str">
        <f>IF(Table2[[#This Row],[M2A]]="","",SUM(Table2[[#This Row],[M2A]]-Table2[[#This Row],[M2B_h]]))</f>
        <v/>
      </c>
      <c r="L193" s="12" t="str">
        <f>IF(Table2[[#This Row],[M3A]]="","",SUM(Table2[[#This Row],[M3A]]-Table2[[#This Row],[M3B_h]]))</f>
        <v/>
      </c>
      <c r="N193" s="12" t="str">
        <f>IF(Table2[[#This Row],[M4A]]="","",SUM(Table2[[#This Row],[M4A]]-Table2[[#This Row],[M4B_h]]))</f>
        <v/>
      </c>
      <c r="O193" s="14"/>
      <c r="P193" s="14" t="str">
        <f>IF(Table2[[#This Row],[M5A]]="","",SUM(Table2[[#This Row],[M5A]]-Table2[[#This Row],[M5B_h]]))</f>
        <v/>
      </c>
      <c r="Q193" s="14">
        <f>SUM(Table2[[#This Row],[AWAL]],Table2[[#This Row],[M1B]])</f>
        <v>3</v>
      </c>
      <c r="R193" s="14">
        <f>SUM(Table2[[#This Row],[M2B]],Table2[[#This Row],[M2B_h]])</f>
        <v>3</v>
      </c>
      <c r="S193" s="14">
        <f>SUM(Table2[[#This Row],[M3B]],Table2[[#This Row],[M3B_h]])</f>
        <v>3</v>
      </c>
      <c r="T193" s="14">
        <f>SUM(Table2[[#This Row],[M4B]],Table2[[#This Row],[M4B_h]])</f>
        <v>3</v>
      </c>
    </row>
    <row r="194" spans="1:20">
      <c r="A194" s="11">
        <f>IF(Table2[[#This Row],[TT]]=0,"",ROW())</f>
        <v>194</v>
      </c>
      <c r="B194" s="11" t="str">
        <f>LOWER(SUBSTITUTE(SUBSTITUTE(SUBSTITUTE(SUBSTITUTE(SUBSTITUTE(SUBSTITUTE(SUBSTITUTE(SUBSTITUTE(Table2[[#This Row],[NAMA BARANG]]," ",""),"""",""),"-",""),"/",""),"(",""),")",""),"&amp;",""),",",""))</f>
        <v>asahantoplesgolden24</v>
      </c>
      <c r="C194" s="17" t="s">
        <v>4434</v>
      </c>
      <c r="D194" s="18">
        <v>10</v>
      </c>
      <c r="E194" s="22" t="s">
        <v>2610</v>
      </c>
      <c r="F194" s="43">
        <f>IF(Table2[[#This Row],[M5B]]="",Table2[[#This Row],[M5B_h]],SUM(Table2[[#This Row],[M5B_h]],Table2[[#This Row],[M5B]]))</f>
        <v>9</v>
      </c>
      <c r="G194" s="12">
        <v>9</v>
      </c>
      <c r="H194" s="12">
        <f>IF(Table2[[#This Row],[M1A]]="","",Table2[[#This Row],[M1A]]-Table2[[#This Row],[AWAL]])</f>
        <v>-1</v>
      </c>
      <c r="J194" s="12" t="str">
        <f>IF(Table2[[#This Row],[M2A]]="","",SUM(Table2[[#This Row],[M2A]]-Table2[[#This Row],[M2B_h]]))</f>
        <v/>
      </c>
      <c r="L194" s="12" t="str">
        <f>IF(Table2[[#This Row],[M3A]]="","",SUM(Table2[[#This Row],[M3A]]-Table2[[#This Row],[M3B_h]]))</f>
        <v/>
      </c>
      <c r="N194" s="12" t="str">
        <f>IF(Table2[[#This Row],[M4A]]="","",SUM(Table2[[#This Row],[M4A]]-Table2[[#This Row],[M4B_h]]))</f>
        <v/>
      </c>
      <c r="O194" s="14"/>
      <c r="P194" s="14" t="str">
        <f>IF(Table2[[#This Row],[M5A]]="","",SUM(Table2[[#This Row],[M5A]]-Table2[[#This Row],[M5B_h]]))</f>
        <v/>
      </c>
      <c r="Q194" s="14">
        <f>SUM(Table2[[#This Row],[AWAL]],Table2[[#This Row],[M1B]])</f>
        <v>9</v>
      </c>
      <c r="R194" s="14">
        <f>SUM(Table2[[#This Row],[M2B]],Table2[[#This Row],[M2B_h]])</f>
        <v>9</v>
      </c>
      <c r="S194" s="14">
        <f>SUM(Table2[[#This Row],[M3B]],Table2[[#This Row],[M3B_h]])</f>
        <v>9</v>
      </c>
      <c r="T194" s="14">
        <f>SUM(Table2[[#This Row],[M4B]],Table2[[#This Row],[M4B_h]])</f>
        <v>9</v>
      </c>
    </row>
    <row r="195" spans="1:20">
      <c r="A195" s="11">
        <f>IF(Table2[[#This Row],[TT]]=0,"",ROW())</f>
        <v>195</v>
      </c>
      <c r="B195" s="11" t="str">
        <f>LOWER(SUBSTITUTE(SUBSTITUTE(SUBSTITUTE(SUBSTITUTE(SUBSTITUTE(SUBSTITUTE(SUBSTITUTE(SUBSTITUTE(Table2[[#This Row],[NAMA BARANG]]," ",""),"""",""),"-",""),"/",""),"(",""),")",""),"&amp;",""),",",""))</f>
        <v>asahantoplestpl527</v>
      </c>
      <c r="C195" s="17" t="s">
        <v>357</v>
      </c>
      <c r="D195" s="18">
        <v>22</v>
      </c>
      <c r="E195" s="22" t="s">
        <v>269</v>
      </c>
      <c r="F195" s="43">
        <f>IF(Table2[[#This Row],[M5B]]="",Table2[[#This Row],[M5B_h]],SUM(Table2[[#This Row],[M5B_h]],Table2[[#This Row],[M5B]]))</f>
        <v>22</v>
      </c>
      <c r="H195" s="12" t="str">
        <f>IF(Table2[[#This Row],[M1A]]="","",Table2[[#This Row],[M1A]]-Table2[[#This Row],[AWAL]])</f>
        <v/>
      </c>
      <c r="J195" s="12" t="str">
        <f>IF(Table2[[#This Row],[M2A]]="","",SUM(Table2[[#This Row],[M2A]]-Table2[[#This Row],[M2B_h]]))</f>
        <v/>
      </c>
      <c r="L195" s="12" t="str">
        <f>IF(Table2[[#This Row],[M3A]]="","",SUM(Table2[[#This Row],[M3A]]-Table2[[#This Row],[M3B_h]]))</f>
        <v/>
      </c>
      <c r="N195" s="12" t="str">
        <f>IF(Table2[[#This Row],[M4A]]="","",SUM(Table2[[#This Row],[M4A]]-Table2[[#This Row],[M4B_h]]))</f>
        <v/>
      </c>
      <c r="O195" s="14"/>
      <c r="P195" s="14" t="str">
        <f>IF(Table2[[#This Row],[M5A]]="","",SUM(Table2[[#This Row],[M5A]]-Table2[[#This Row],[M5B_h]]))</f>
        <v/>
      </c>
      <c r="Q195" s="14">
        <f>SUM(Table2[[#This Row],[AWAL]],Table2[[#This Row],[M1B]])</f>
        <v>22</v>
      </c>
      <c r="R195" s="14">
        <f>SUM(Table2[[#This Row],[M2B]],Table2[[#This Row],[M2B_h]])</f>
        <v>22</v>
      </c>
      <c r="S195" s="14">
        <f>SUM(Table2[[#This Row],[M3B]],Table2[[#This Row],[M3B_h]])</f>
        <v>22</v>
      </c>
      <c r="T195" s="14">
        <f>SUM(Table2[[#This Row],[M4B]],Table2[[#This Row],[M4B_h]])</f>
        <v>22</v>
      </c>
    </row>
    <row r="196" spans="1:20">
      <c r="A196" s="11">
        <f>IF(Table2[[#This Row],[TT]]=0,"",ROW())</f>
        <v>196</v>
      </c>
      <c r="B196" s="11" t="str">
        <f>LOWER(SUBSTITUTE(SUBSTITUTE(SUBSTITUTE(SUBSTITUTE(SUBSTITUTE(SUBSTITUTE(SUBSTITUTE(SUBSTITUTE(Table2[[#This Row],[NAMA BARANG]]," ",""),"""",""),"-",""),"/",""),"(",""),")",""),"&amp;",""),",",""))</f>
        <v>asahantr340gs34024</v>
      </c>
      <c r="C196" s="17" t="s">
        <v>358</v>
      </c>
      <c r="D196" s="18">
        <v>10</v>
      </c>
      <c r="E196" s="22" t="s">
        <v>212</v>
      </c>
      <c r="F196" s="43">
        <f>IF(Table2[[#This Row],[M5B]]="",Table2[[#This Row],[M5B_h]],SUM(Table2[[#This Row],[M5B_h]],Table2[[#This Row],[M5B]]))</f>
        <v>10</v>
      </c>
      <c r="H196" s="12" t="str">
        <f>IF(Table2[[#This Row],[M1A]]="","",Table2[[#This Row],[M1A]]-Table2[[#This Row],[AWAL]])</f>
        <v/>
      </c>
      <c r="J196" s="12" t="str">
        <f>IF(Table2[[#This Row],[M2A]]="","",SUM(Table2[[#This Row],[M2A]]-Table2[[#This Row],[M2B_h]]))</f>
        <v/>
      </c>
      <c r="L196" s="12" t="str">
        <f>IF(Table2[[#This Row],[M3A]]="","",SUM(Table2[[#This Row],[M3A]]-Table2[[#This Row],[M3B_h]]))</f>
        <v/>
      </c>
      <c r="N196" s="12" t="str">
        <f>IF(Table2[[#This Row],[M4A]]="","",SUM(Table2[[#This Row],[M4A]]-Table2[[#This Row],[M4B_h]]))</f>
        <v/>
      </c>
      <c r="O196" s="14"/>
      <c r="P196" s="14" t="str">
        <f>IF(Table2[[#This Row],[M5A]]="","",SUM(Table2[[#This Row],[M5A]]-Table2[[#This Row],[M5B_h]]))</f>
        <v/>
      </c>
      <c r="Q196" s="14">
        <f>SUM(Table2[[#This Row],[AWAL]],Table2[[#This Row],[M1B]])</f>
        <v>10</v>
      </c>
      <c r="R196" s="14">
        <f>SUM(Table2[[#This Row],[M2B]],Table2[[#This Row],[M2B_h]])</f>
        <v>10</v>
      </c>
      <c r="S196" s="14">
        <f>SUM(Table2[[#This Row],[M3B]],Table2[[#This Row],[M3B_h]])</f>
        <v>10</v>
      </c>
      <c r="T196" s="14">
        <f>SUM(Table2[[#This Row],[M4B]],Table2[[#This Row],[M4B_h]])</f>
        <v>10</v>
      </c>
    </row>
    <row r="197" spans="1:20">
      <c r="A197" s="11">
        <f>IF(Table2[[#This Row],[TT]]=0,"",ROW())</f>
        <v>197</v>
      </c>
      <c r="B197" s="11" t="str">
        <f>LOWER(SUBSTITUTE(SUBSTITUTE(SUBSTITUTE(SUBSTITUTE(SUBSTITUTE(SUBSTITUTE(SUBSTITUTE(SUBSTITUTE(Table2[[#This Row],[NAMA BARANG]]," ",""),"""",""),"-",""),"/",""),"(",""),")",""),"&amp;",""),",",""))</f>
        <v>asahantr37248</v>
      </c>
      <c r="C197" s="17" t="s">
        <v>359</v>
      </c>
      <c r="D197" s="18">
        <v>1</v>
      </c>
      <c r="E197" s="22" t="s">
        <v>360</v>
      </c>
      <c r="F197" s="43">
        <f>IF(Table2[[#This Row],[M5B]]="",Table2[[#This Row],[M5B_h]],SUM(Table2[[#This Row],[M5B_h]],Table2[[#This Row],[M5B]]))</f>
        <v>1</v>
      </c>
      <c r="H197" s="12" t="str">
        <f>IF(Table2[[#This Row],[M1A]]="","",Table2[[#This Row],[M1A]]-Table2[[#This Row],[AWAL]])</f>
        <v/>
      </c>
      <c r="J197" s="12" t="str">
        <f>IF(Table2[[#This Row],[M2A]]="","",SUM(Table2[[#This Row],[M2A]]-Table2[[#This Row],[M2B_h]]))</f>
        <v/>
      </c>
      <c r="L197" s="12" t="str">
        <f>IF(Table2[[#This Row],[M3A]]="","",SUM(Table2[[#This Row],[M3A]]-Table2[[#This Row],[M3B_h]]))</f>
        <v/>
      </c>
      <c r="N197" s="12" t="str">
        <f>IF(Table2[[#This Row],[M4A]]="","",SUM(Table2[[#This Row],[M4A]]-Table2[[#This Row],[M4B_h]]))</f>
        <v/>
      </c>
      <c r="O197" s="14"/>
      <c r="P197" s="14" t="str">
        <f>IF(Table2[[#This Row],[M5A]]="","",SUM(Table2[[#This Row],[M5A]]-Table2[[#This Row],[M5B_h]]))</f>
        <v/>
      </c>
      <c r="Q197" s="14">
        <f>SUM(Table2[[#This Row],[AWAL]],Table2[[#This Row],[M1B]])</f>
        <v>1</v>
      </c>
      <c r="R197" s="14">
        <f>SUM(Table2[[#This Row],[M2B]],Table2[[#This Row],[M2B_h]])</f>
        <v>1</v>
      </c>
      <c r="S197" s="14">
        <f>SUM(Table2[[#This Row],[M3B]],Table2[[#This Row],[M3B_h]])</f>
        <v>1</v>
      </c>
      <c r="T197" s="14">
        <f>SUM(Table2[[#This Row],[M4B]],Table2[[#This Row],[M4B_h]])</f>
        <v>1</v>
      </c>
    </row>
    <row r="198" spans="1:20">
      <c r="A198" s="11">
        <f>IF(Table2[[#This Row],[TT]]=0,"",ROW())</f>
        <v>198</v>
      </c>
      <c r="B198" s="11" t="str">
        <f>LOWER(SUBSTITUTE(SUBSTITUTE(SUBSTITUTE(SUBSTITUTE(SUBSTITUTE(SUBSTITUTE(SUBSTITUTE(SUBSTITUTE(Table2[[#This Row],[NAMA BARANG]]," ",""),"""",""),"-",""),"/",""),"(",""),")",""),"&amp;",""),",",""))</f>
        <v>asahantr385hippo54</v>
      </c>
      <c r="C198" s="17" t="s">
        <v>3324</v>
      </c>
      <c r="D198" s="18">
        <v>4</v>
      </c>
      <c r="E198" s="22" t="s">
        <v>3325</v>
      </c>
      <c r="F198" s="43">
        <f>IF(Table2[[#This Row],[M5B]]="",Table2[[#This Row],[M5B_h]],SUM(Table2[[#This Row],[M5B_h]],Table2[[#This Row],[M5B]]))</f>
        <v>4</v>
      </c>
      <c r="H198" s="12" t="str">
        <f>IF(Table2[[#This Row],[M1A]]="","",Table2[[#This Row],[M1A]]-Table2[[#This Row],[AWAL]])</f>
        <v/>
      </c>
      <c r="J198" s="12" t="str">
        <f>IF(Table2[[#This Row],[M2A]]="","",SUM(Table2[[#This Row],[M2A]]-Table2[[#This Row],[M2B_h]]))</f>
        <v/>
      </c>
      <c r="L198" s="12" t="str">
        <f>IF(Table2[[#This Row],[M3A]]="","",SUM(Table2[[#This Row],[M3A]]-Table2[[#This Row],[M3B_h]]))</f>
        <v/>
      </c>
      <c r="N198" s="12" t="str">
        <f>IF(Table2[[#This Row],[M4A]]="","",SUM(Table2[[#This Row],[M4A]]-Table2[[#This Row],[M4B_h]]))</f>
        <v/>
      </c>
      <c r="O198" s="14"/>
      <c r="P198" s="14" t="str">
        <f>IF(Table2[[#This Row],[M5A]]="","",SUM(Table2[[#This Row],[M5A]]-Table2[[#This Row],[M5B_h]]))</f>
        <v/>
      </c>
      <c r="Q198" s="14">
        <f>SUM(Table2[[#This Row],[AWAL]],Table2[[#This Row],[M1B]])</f>
        <v>4</v>
      </c>
      <c r="R198" s="14">
        <f>SUM(Table2[[#This Row],[M2B]],Table2[[#This Row],[M2B_h]])</f>
        <v>4</v>
      </c>
      <c r="S198" s="14">
        <f>SUM(Table2[[#This Row],[M3B]],Table2[[#This Row],[M3B_h]])</f>
        <v>4</v>
      </c>
      <c r="T198" s="14">
        <f>SUM(Table2[[#This Row],[M4B]],Table2[[#This Row],[M4B_h]])</f>
        <v>4</v>
      </c>
    </row>
    <row r="199" spans="1:20">
      <c r="A199" s="11">
        <f>IF(Table2[[#This Row],[TT]]=0,"",ROW())</f>
        <v>199</v>
      </c>
      <c r="B199" s="11" t="str">
        <f>LOWER(SUBSTITUTE(SUBSTITUTE(SUBSTITUTE(SUBSTITUTE(SUBSTITUTE(SUBSTITUTE(SUBSTITUTE(SUBSTITUTE(Table2[[#This Row],[NAMA BARANG]]," ",""),"""",""),"-",""),"/",""),"(",""),")",""),"&amp;",""),",",""))</f>
        <v>asahantt90660</v>
      </c>
      <c r="C199" s="17" t="s">
        <v>361</v>
      </c>
      <c r="D199" s="18">
        <v>4</v>
      </c>
      <c r="E199" s="22" t="s">
        <v>200</v>
      </c>
      <c r="F199" s="43">
        <f>IF(Table2[[#This Row],[M5B]]="",Table2[[#This Row],[M5B_h]],SUM(Table2[[#This Row],[M5B_h]],Table2[[#This Row],[M5B]]))</f>
        <v>4</v>
      </c>
      <c r="H199" s="12" t="str">
        <f>IF(Table2[[#This Row],[M1A]]="","",Table2[[#This Row],[M1A]]-Table2[[#This Row],[AWAL]])</f>
        <v/>
      </c>
      <c r="J199" s="12" t="str">
        <f>IF(Table2[[#This Row],[M2A]]="","",SUM(Table2[[#This Row],[M2A]]-Table2[[#This Row],[M2B_h]]))</f>
        <v/>
      </c>
      <c r="L199" s="12" t="str">
        <f>IF(Table2[[#This Row],[M3A]]="","",SUM(Table2[[#This Row],[M3A]]-Table2[[#This Row],[M3B_h]]))</f>
        <v/>
      </c>
      <c r="N199" s="12" t="str">
        <f>IF(Table2[[#This Row],[M4A]]="","",SUM(Table2[[#This Row],[M4A]]-Table2[[#This Row],[M4B_h]]))</f>
        <v/>
      </c>
      <c r="O199" s="14"/>
      <c r="P199" s="14" t="str">
        <f>IF(Table2[[#This Row],[M5A]]="","",SUM(Table2[[#This Row],[M5A]]-Table2[[#This Row],[M5B_h]]))</f>
        <v/>
      </c>
      <c r="Q199" s="14">
        <f>SUM(Table2[[#This Row],[AWAL]],Table2[[#This Row],[M1B]])</f>
        <v>4</v>
      </c>
      <c r="R199" s="14">
        <f>SUM(Table2[[#This Row],[M2B]],Table2[[#This Row],[M2B_h]])</f>
        <v>4</v>
      </c>
      <c r="S199" s="14">
        <f>SUM(Table2[[#This Row],[M3B]],Table2[[#This Row],[M3B_h]])</f>
        <v>4</v>
      </c>
      <c r="T199" s="14">
        <f>SUM(Table2[[#This Row],[M4B]],Table2[[#This Row],[M4B_h]])</f>
        <v>4</v>
      </c>
    </row>
    <row r="200" spans="1:20">
      <c r="A200" s="11">
        <f>IF(Table2[[#This Row],[TT]]=0,"",ROW())</f>
        <v>200</v>
      </c>
      <c r="B200" s="11" t="str">
        <f>LOWER(SUBSTITUTE(SUBSTITUTE(SUBSTITUTE(SUBSTITUTE(SUBSTITUTE(SUBSTITUTE(SUBSTITUTE(SUBSTITUTE(Table2[[#This Row],[NAMA BARANG]]," ",""),"""",""),"-",""),"/",""),"(",""),")",""),"&amp;",""),",",""))</f>
        <v>asahantt91048</v>
      </c>
      <c r="C200" s="17" t="s">
        <v>362</v>
      </c>
      <c r="D200" s="18">
        <v>8</v>
      </c>
      <c r="E200" s="22" t="s">
        <v>200</v>
      </c>
      <c r="F200" s="43">
        <f>IF(Table2[[#This Row],[M5B]]="",Table2[[#This Row],[M5B_h]],SUM(Table2[[#This Row],[M5B_h]],Table2[[#This Row],[M5B]]))</f>
        <v>8</v>
      </c>
      <c r="H200" s="12" t="str">
        <f>IF(Table2[[#This Row],[M1A]]="","",Table2[[#This Row],[M1A]]-Table2[[#This Row],[AWAL]])</f>
        <v/>
      </c>
      <c r="J200" s="12" t="str">
        <f>IF(Table2[[#This Row],[M2A]]="","",SUM(Table2[[#This Row],[M2A]]-Table2[[#This Row],[M2B_h]]))</f>
        <v/>
      </c>
      <c r="L200" s="12" t="str">
        <f>IF(Table2[[#This Row],[M3A]]="","",SUM(Table2[[#This Row],[M3A]]-Table2[[#This Row],[M3B_h]]))</f>
        <v/>
      </c>
      <c r="N200" s="12" t="str">
        <f>IF(Table2[[#This Row],[M4A]]="","",SUM(Table2[[#This Row],[M4A]]-Table2[[#This Row],[M4B_h]]))</f>
        <v/>
      </c>
      <c r="O200" s="14"/>
      <c r="P200" s="14" t="str">
        <f>IF(Table2[[#This Row],[M5A]]="","",SUM(Table2[[#This Row],[M5A]]-Table2[[#This Row],[M5B_h]]))</f>
        <v/>
      </c>
      <c r="Q200" s="14">
        <f>SUM(Table2[[#This Row],[AWAL]],Table2[[#This Row],[M1B]])</f>
        <v>8</v>
      </c>
      <c r="R200" s="14">
        <f>SUM(Table2[[#This Row],[M2B]],Table2[[#This Row],[M2B_h]])</f>
        <v>8</v>
      </c>
      <c r="S200" s="14">
        <f>SUM(Table2[[#This Row],[M3B]],Table2[[#This Row],[M3B_h]])</f>
        <v>8</v>
      </c>
      <c r="T200" s="14">
        <f>SUM(Table2[[#This Row],[M4B]],Table2[[#This Row],[M4B_h]])</f>
        <v>8</v>
      </c>
    </row>
    <row r="201" spans="1:20">
      <c r="A201" s="11">
        <f>IF(Table2[[#This Row],[TT]]=0,"",ROW())</f>
        <v>201</v>
      </c>
      <c r="B201" s="11" t="str">
        <f>LOWER(SUBSTITUTE(SUBSTITUTE(SUBSTITUTE(SUBSTITUTE(SUBSTITUTE(SUBSTITUTE(SUBSTITUTE(SUBSTITUTE(Table2[[#This Row],[NAMA BARANG]]," ",""),"""",""),"-",""),"/",""),"(",""),")",""),"&amp;",""),",",""))</f>
        <v>asahanttx81512</v>
      </c>
      <c r="C201" s="17" t="s">
        <v>363</v>
      </c>
      <c r="D201" s="18">
        <v>3</v>
      </c>
      <c r="E201" s="22" t="s">
        <v>79</v>
      </c>
      <c r="F201" s="43">
        <f>IF(Table2[[#This Row],[M5B]]="",Table2[[#This Row],[M5B_h]],SUM(Table2[[#This Row],[M5B_h]],Table2[[#This Row],[M5B]]))</f>
        <v>3</v>
      </c>
      <c r="H201" s="12" t="str">
        <f>IF(Table2[[#This Row],[M1A]]="","",Table2[[#This Row],[M1A]]-Table2[[#This Row],[AWAL]])</f>
        <v/>
      </c>
      <c r="J201" s="12" t="str">
        <f>IF(Table2[[#This Row],[M2A]]="","",SUM(Table2[[#This Row],[M2A]]-Table2[[#This Row],[M2B_h]]))</f>
        <v/>
      </c>
      <c r="L201" s="12" t="str">
        <f>IF(Table2[[#This Row],[M3A]]="","",SUM(Table2[[#This Row],[M3A]]-Table2[[#This Row],[M3B_h]]))</f>
        <v/>
      </c>
      <c r="N201" s="12" t="str">
        <f>IF(Table2[[#This Row],[M4A]]="","",SUM(Table2[[#This Row],[M4A]]-Table2[[#This Row],[M4B_h]]))</f>
        <v/>
      </c>
      <c r="O201" s="14"/>
      <c r="P201" s="14" t="str">
        <f>IF(Table2[[#This Row],[M5A]]="","",SUM(Table2[[#This Row],[M5A]]-Table2[[#This Row],[M5B_h]]))</f>
        <v/>
      </c>
      <c r="Q201" s="14">
        <f>SUM(Table2[[#This Row],[AWAL]],Table2[[#This Row],[M1B]])</f>
        <v>3</v>
      </c>
      <c r="R201" s="14">
        <f>SUM(Table2[[#This Row],[M2B]],Table2[[#This Row],[M2B_h]])</f>
        <v>3</v>
      </c>
      <c r="S201" s="14">
        <f>SUM(Table2[[#This Row],[M3B]],Table2[[#This Row],[M3B_h]])</f>
        <v>3</v>
      </c>
      <c r="T201" s="14">
        <f>SUM(Table2[[#This Row],[M4B]],Table2[[#This Row],[M4B_h]])</f>
        <v>3</v>
      </c>
    </row>
    <row r="202" spans="1:20">
      <c r="A202" s="11">
        <f>IF(Table2[[#This Row],[TT]]=0,"",ROW())</f>
        <v>202</v>
      </c>
      <c r="B202" s="11" t="str">
        <f>LOWER(SUBSTITUTE(SUBSTITUTE(SUBSTITUTE(SUBSTITUTE(SUBSTITUTE(SUBSTITUTE(SUBSTITUTE(SUBSTITUTE(Table2[[#This Row],[NAMA BARANG]]," ",""),"""",""),"-",""),"/",""),"(",""),")",""),"&amp;",""),",",""))</f>
        <v>asahantx819tikus24</v>
      </c>
      <c r="C202" s="17" t="s">
        <v>364</v>
      </c>
      <c r="D202" s="18">
        <v>2</v>
      </c>
      <c r="E202" s="22" t="s">
        <v>139</v>
      </c>
      <c r="F202" s="43">
        <f>IF(Table2[[#This Row],[M5B]]="",Table2[[#This Row],[M5B_h]],SUM(Table2[[#This Row],[M5B_h]],Table2[[#This Row],[M5B]]))</f>
        <v>2</v>
      </c>
      <c r="H202" s="12" t="str">
        <f>IF(Table2[[#This Row],[M1A]]="","",Table2[[#This Row],[M1A]]-Table2[[#This Row],[AWAL]])</f>
        <v/>
      </c>
      <c r="J202" s="12" t="str">
        <f>IF(Table2[[#This Row],[M2A]]="","",SUM(Table2[[#This Row],[M2A]]-Table2[[#This Row],[M2B_h]]))</f>
        <v/>
      </c>
      <c r="L202" s="12" t="str">
        <f>IF(Table2[[#This Row],[M3A]]="","",SUM(Table2[[#This Row],[M3A]]-Table2[[#This Row],[M3B_h]]))</f>
        <v/>
      </c>
      <c r="N202" s="12" t="str">
        <f>IF(Table2[[#This Row],[M4A]]="","",SUM(Table2[[#This Row],[M4A]]-Table2[[#This Row],[M4B_h]]))</f>
        <v/>
      </c>
      <c r="O202" s="14"/>
      <c r="P202" s="14" t="str">
        <f>IF(Table2[[#This Row],[M5A]]="","",SUM(Table2[[#This Row],[M5A]]-Table2[[#This Row],[M5B_h]]))</f>
        <v/>
      </c>
      <c r="Q202" s="14">
        <f>SUM(Table2[[#This Row],[AWAL]],Table2[[#This Row],[M1B]])</f>
        <v>2</v>
      </c>
      <c r="R202" s="14">
        <f>SUM(Table2[[#This Row],[M2B]],Table2[[#This Row],[M2B_h]])</f>
        <v>2</v>
      </c>
      <c r="S202" s="14">
        <f>SUM(Table2[[#This Row],[M3B]],Table2[[#This Row],[M3B_h]])</f>
        <v>2</v>
      </c>
      <c r="T202" s="14">
        <f>SUM(Table2[[#This Row],[M4B]],Table2[[#This Row],[M4B_h]])</f>
        <v>2</v>
      </c>
    </row>
    <row r="203" spans="1:20">
      <c r="A203" s="11">
        <f>IF(Table2[[#This Row],[TT]]=0,"",ROW())</f>
        <v>203</v>
      </c>
      <c r="B203" s="11" t="str">
        <f>LOWER(SUBSTITUTE(SUBSTITUTE(SUBSTITUTE(SUBSTITUTE(SUBSTITUTE(SUBSTITUTE(SUBSTITUTE(SUBSTITUTE(Table2[[#This Row],[NAMA BARANG]]," ",""),"""",""),"-",""),"/",""),"(",""),")",""),"&amp;",""),",",""))</f>
        <v>asahanxl376aircraft36</v>
      </c>
      <c r="C203" s="17" t="s">
        <v>365</v>
      </c>
      <c r="D203" s="18">
        <v>3</v>
      </c>
      <c r="E203" s="22" t="s">
        <v>343</v>
      </c>
      <c r="F203" s="43">
        <f>IF(Table2[[#This Row],[M5B]]="",Table2[[#This Row],[M5B_h]],SUM(Table2[[#This Row],[M5B_h]],Table2[[#This Row],[M5B]]))</f>
        <v>3</v>
      </c>
      <c r="H203" s="12" t="str">
        <f>IF(Table2[[#This Row],[M1A]]="","",Table2[[#This Row],[M1A]]-Table2[[#This Row],[AWAL]])</f>
        <v/>
      </c>
      <c r="J203" s="12" t="str">
        <f>IF(Table2[[#This Row],[M2A]]="","",SUM(Table2[[#This Row],[M2A]]-Table2[[#This Row],[M2B_h]]))</f>
        <v/>
      </c>
      <c r="L203" s="12" t="str">
        <f>IF(Table2[[#This Row],[M3A]]="","",SUM(Table2[[#This Row],[M3A]]-Table2[[#This Row],[M3B_h]]))</f>
        <v/>
      </c>
      <c r="N203" s="12" t="str">
        <f>IF(Table2[[#This Row],[M4A]]="","",SUM(Table2[[#This Row],[M4A]]-Table2[[#This Row],[M4B_h]]))</f>
        <v/>
      </c>
      <c r="O203" s="14"/>
      <c r="P203" s="14" t="str">
        <f>IF(Table2[[#This Row],[M5A]]="","",SUM(Table2[[#This Row],[M5A]]-Table2[[#This Row],[M5B_h]]))</f>
        <v/>
      </c>
      <c r="Q203" s="14">
        <f>SUM(Table2[[#This Row],[AWAL]],Table2[[#This Row],[M1B]])</f>
        <v>3</v>
      </c>
      <c r="R203" s="14">
        <f>SUM(Table2[[#This Row],[M2B]],Table2[[#This Row],[M2B_h]])</f>
        <v>3</v>
      </c>
      <c r="S203" s="14">
        <f>SUM(Table2[[#This Row],[M3B]],Table2[[#This Row],[M3B_h]])</f>
        <v>3</v>
      </c>
      <c r="T203" s="14">
        <f>SUM(Table2[[#This Row],[M4B]],Table2[[#This Row],[M4B_h]])</f>
        <v>3</v>
      </c>
    </row>
    <row r="204" spans="1:20">
      <c r="A204" s="11">
        <f>IF(Table2[[#This Row],[TT]]=0,"",ROW())</f>
        <v>204</v>
      </c>
      <c r="B204" s="11" t="str">
        <f>LOWER(SUBSTITUTE(SUBSTITUTE(SUBSTITUTE(SUBSTITUTE(SUBSTITUTE(SUBSTITUTE(SUBSTITUTE(SUBSTITUTE(Table2[[#This Row],[NAMA BARANG]]," ",""),"""",""),"-",""),"/",""),"(",""),")",""),"&amp;",""),",",""))</f>
        <v>asahany8189</v>
      </c>
      <c r="C204" s="17" t="s">
        <v>366</v>
      </c>
      <c r="D204" s="18">
        <v>1</v>
      </c>
      <c r="E204" s="22" t="s">
        <v>67</v>
      </c>
      <c r="F204" s="43">
        <f>IF(Table2[[#This Row],[M5B]]="",Table2[[#This Row],[M5B_h]],SUM(Table2[[#This Row],[M5B_h]],Table2[[#This Row],[M5B]]))</f>
        <v>1</v>
      </c>
      <c r="H204" s="12" t="str">
        <f>IF(Table2[[#This Row],[M1A]]="","",Table2[[#This Row],[M1A]]-Table2[[#This Row],[AWAL]])</f>
        <v/>
      </c>
      <c r="J204" s="12" t="str">
        <f>IF(Table2[[#This Row],[M2A]]="","",SUM(Table2[[#This Row],[M2A]]-Table2[[#This Row],[M2B_h]]))</f>
        <v/>
      </c>
      <c r="L204" s="12" t="str">
        <f>IF(Table2[[#This Row],[M3A]]="","",SUM(Table2[[#This Row],[M3A]]-Table2[[#This Row],[M3B_h]]))</f>
        <v/>
      </c>
      <c r="N204" s="12" t="str">
        <f>IF(Table2[[#This Row],[M4A]]="","",SUM(Table2[[#This Row],[M4A]]-Table2[[#This Row],[M4B_h]]))</f>
        <v/>
      </c>
      <c r="O204" s="14"/>
      <c r="P204" s="14" t="str">
        <f>IF(Table2[[#This Row],[M5A]]="","",SUM(Table2[[#This Row],[M5A]]-Table2[[#This Row],[M5B_h]]))</f>
        <v/>
      </c>
      <c r="Q204" s="14">
        <f>SUM(Table2[[#This Row],[AWAL]],Table2[[#This Row],[M1B]])</f>
        <v>1</v>
      </c>
      <c r="R204" s="14">
        <f>SUM(Table2[[#This Row],[M2B]],Table2[[#This Row],[M2B_h]])</f>
        <v>1</v>
      </c>
      <c r="S204" s="14">
        <f>SUM(Table2[[#This Row],[M3B]],Table2[[#This Row],[M3B_h]])</f>
        <v>1</v>
      </c>
      <c r="T204" s="14">
        <f>SUM(Table2[[#This Row],[M4B]],Table2[[#This Row],[M4B_h]])</f>
        <v>1</v>
      </c>
    </row>
    <row r="205" spans="1:20">
      <c r="A205" s="11">
        <f>IF(Table2[[#This Row],[TT]]=0,"",ROW())</f>
        <v>205</v>
      </c>
      <c r="B205" s="11" t="str">
        <f>LOWER(SUBSTITUTE(SUBSTITUTE(SUBSTITUTE(SUBSTITUTE(SUBSTITUTE(SUBSTITUTE(SUBSTITUTE(SUBSTITUTE(Table2[[#This Row],[NAMA BARANG]]," ",""),"""",""),"-",""),"/",""),"(",""),")",""),"&amp;",""),",",""))</f>
        <v>balonbl10010</v>
      </c>
      <c r="C205" s="17" t="s">
        <v>369</v>
      </c>
      <c r="D205" s="18">
        <v>8</v>
      </c>
      <c r="E205" s="22">
        <v>100</v>
      </c>
      <c r="F205" s="43">
        <f>IF(Table2[[#This Row],[M5B]]="",Table2[[#This Row],[M5B_h]],SUM(Table2[[#This Row],[M5B_h]],Table2[[#This Row],[M5B]]))</f>
        <v>8</v>
      </c>
      <c r="H205" s="12" t="str">
        <f>IF(Table2[[#This Row],[M1A]]="","",Table2[[#This Row],[M1A]]-Table2[[#This Row],[AWAL]])</f>
        <v/>
      </c>
      <c r="J205" s="12" t="str">
        <f>IF(Table2[[#This Row],[M2A]]="","",SUM(Table2[[#This Row],[M2A]]-Table2[[#This Row],[M2B_h]]))</f>
        <v/>
      </c>
      <c r="L205" s="12" t="str">
        <f>IF(Table2[[#This Row],[M3A]]="","",SUM(Table2[[#This Row],[M3A]]-Table2[[#This Row],[M3B_h]]))</f>
        <v/>
      </c>
      <c r="N205" s="12" t="str">
        <f>IF(Table2[[#This Row],[M4A]]="","",SUM(Table2[[#This Row],[M4A]]-Table2[[#This Row],[M4B_h]]))</f>
        <v/>
      </c>
      <c r="O205" s="14"/>
      <c r="P205" s="14" t="str">
        <f>IF(Table2[[#This Row],[M5A]]="","",SUM(Table2[[#This Row],[M5A]]-Table2[[#This Row],[M5B_h]]))</f>
        <v/>
      </c>
      <c r="Q205" s="14">
        <f>SUM(Table2[[#This Row],[AWAL]],Table2[[#This Row],[M1B]])</f>
        <v>8</v>
      </c>
      <c r="R205" s="14">
        <f>SUM(Table2[[#This Row],[M2B]],Table2[[#This Row],[M2B_h]])</f>
        <v>8</v>
      </c>
      <c r="S205" s="14">
        <f>SUM(Table2[[#This Row],[M3B]],Table2[[#This Row],[M3B_h]])</f>
        <v>8</v>
      </c>
      <c r="T205" s="14">
        <f>SUM(Table2[[#This Row],[M4B]],Table2[[#This Row],[M4B_h]])</f>
        <v>8</v>
      </c>
    </row>
    <row r="206" spans="1:20">
      <c r="A206" s="11">
        <f>IF(Table2[[#This Row],[TT]]=0,"",ROW())</f>
        <v>206</v>
      </c>
      <c r="B206" s="11" t="str">
        <f>LOWER(SUBSTITUTE(SUBSTITUTE(SUBSTITUTE(SUBSTITUTE(SUBSTITUTE(SUBSTITUTE(SUBSTITUTE(SUBSTITUTE(Table2[[#This Row],[NAMA BARANG]]," ",""),"""",""),"-",""),"/",""),"(",""),")",""),"&amp;",""),",",""))</f>
        <v>balonbl100178mp</v>
      </c>
      <c r="C206" s="17" t="s">
        <v>370</v>
      </c>
      <c r="D206" s="18">
        <v>23</v>
      </c>
      <c r="E206" s="22">
        <v>100</v>
      </c>
      <c r="F206" s="43">
        <f>IF(Table2[[#This Row],[M5B]]="",Table2[[#This Row],[M5B_h]],SUM(Table2[[#This Row],[M5B_h]],Table2[[#This Row],[M5B]]))</f>
        <v>23</v>
      </c>
      <c r="H206" s="12" t="str">
        <f>IF(Table2[[#This Row],[M1A]]="","",Table2[[#This Row],[M1A]]-Table2[[#This Row],[AWAL]])</f>
        <v/>
      </c>
      <c r="J206" s="12" t="str">
        <f>IF(Table2[[#This Row],[M2A]]="","",SUM(Table2[[#This Row],[M2A]]-Table2[[#This Row],[M2B_h]]))</f>
        <v/>
      </c>
      <c r="L206" s="12" t="str">
        <f>IF(Table2[[#This Row],[M3A]]="","",SUM(Table2[[#This Row],[M3A]]-Table2[[#This Row],[M3B_h]]))</f>
        <v/>
      </c>
      <c r="N206" s="12" t="str">
        <f>IF(Table2[[#This Row],[M4A]]="","",SUM(Table2[[#This Row],[M4A]]-Table2[[#This Row],[M4B_h]]))</f>
        <v/>
      </c>
      <c r="O206" s="14"/>
      <c r="P206" s="14" t="str">
        <f>IF(Table2[[#This Row],[M5A]]="","",SUM(Table2[[#This Row],[M5A]]-Table2[[#This Row],[M5B_h]]))</f>
        <v/>
      </c>
      <c r="Q206" s="14">
        <f>SUM(Table2[[#This Row],[AWAL]],Table2[[#This Row],[M1B]])</f>
        <v>23</v>
      </c>
      <c r="R206" s="14">
        <f>SUM(Table2[[#This Row],[M2B]],Table2[[#This Row],[M2B_h]])</f>
        <v>23</v>
      </c>
      <c r="S206" s="14">
        <f>SUM(Table2[[#This Row],[M3B]],Table2[[#This Row],[M3B_h]])</f>
        <v>23</v>
      </c>
      <c r="T206" s="14">
        <f>SUM(Table2[[#This Row],[M4B]],Table2[[#This Row],[M4B_h]])</f>
        <v>23</v>
      </c>
    </row>
    <row r="207" spans="1:20">
      <c r="A207" s="11">
        <f>IF(Table2[[#This Row],[TT]]=0,"",ROW())</f>
        <v>207</v>
      </c>
      <c r="B207" s="11" t="str">
        <f>LOWER(SUBSTITUTE(SUBSTITUTE(SUBSTITUTE(SUBSTITUTE(SUBSTITUTE(SUBSTITUTE(SUBSTITUTE(SUBSTITUTE(Table2[[#This Row],[NAMA BARANG]]," ",""),"""",""),"-",""),"/",""),"(",""),")",""),"&amp;",""),",",""))</f>
        <v>balonbl100192</v>
      </c>
      <c r="C207" s="17" t="s">
        <v>371</v>
      </c>
      <c r="D207" s="18">
        <v>1</v>
      </c>
      <c r="E207" s="22">
        <v>100</v>
      </c>
      <c r="F207" s="43">
        <f>IF(Table2[[#This Row],[M5B]]="",Table2[[#This Row],[M5B_h]],SUM(Table2[[#This Row],[M5B_h]],Table2[[#This Row],[M5B]]))</f>
        <v>1</v>
      </c>
      <c r="H207" s="12" t="str">
        <f>IF(Table2[[#This Row],[M1A]]="","",Table2[[#This Row],[M1A]]-Table2[[#This Row],[AWAL]])</f>
        <v/>
      </c>
      <c r="J207" s="12" t="str">
        <f>IF(Table2[[#This Row],[M2A]]="","",SUM(Table2[[#This Row],[M2A]]-Table2[[#This Row],[M2B_h]]))</f>
        <v/>
      </c>
      <c r="L207" s="12" t="str">
        <f>IF(Table2[[#This Row],[M3A]]="","",SUM(Table2[[#This Row],[M3A]]-Table2[[#This Row],[M3B_h]]))</f>
        <v/>
      </c>
      <c r="N207" s="12" t="str">
        <f>IF(Table2[[#This Row],[M4A]]="","",SUM(Table2[[#This Row],[M4A]]-Table2[[#This Row],[M4B_h]]))</f>
        <v/>
      </c>
      <c r="O207" s="14"/>
      <c r="P207" s="14" t="str">
        <f>IF(Table2[[#This Row],[M5A]]="","",SUM(Table2[[#This Row],[M5A]]-Table2[[#This Row],[M5B_h]]))</f>
        <v/>
      </c>
      <c r="Q207" s="14">
        <f>SUM(Table2[[#This Row],[AWAL]],Table2[[#This Row],[M1B]])</f>
        <v>1</v>
      </c>
      <c r="R207" s="14">
        <f>SUM(Table2[[#This Row],[M2B]],Table2[[#This Row],[M2B_h]])</f>
        <v>1</v>
      </c>
      <c r="S207" s="14">
        <f>SUM(Table2[[#This Row],[M3B]],Table2[[#This Row],[M3B_h]])</f>
        <v>1</v>
      </c>
      <c r="T207" s="14">
        <f>SUM(Table2[[#This Row],[M4B]],Table2[[#This Row],[M4B_h]])</f>
        <v>1</v>
      </c>
    </row>
    <row r="208" spans="1:20">
      <c r="A208" s="11">
        <f>IF(Table2[[#This Row],[TT]]=0,"",ROW())</f>
        <v>208</v>
      </c>
      <c r="B208" s="11" t="str">
        <f>LOWER(SUBSTITUTE(SUBSTITUTE(SUBSTITUTE(SUBSTITUTE(SUBSTITUTE(SUBSTITUTE(SUBSTITUTE(SUBSTITUTE(Table2[[#This Row],[NAMA BARANG]]," ",""),"""",""),"-",""),"/",""),"(",""),")",""),"&amp;",""),",",""))</f>
        <v>balonbl1002</v>
      </c>
      <c r="C208" s="17" t="s">
        <v>372</v>
      </c>
      <c r="D208" s="18">
        <v>13</v>
      </c>
      <c r="E208" s="22">
        <v>100</v>
      </c>
      <c r="F208" s="43">
        <f>IF(Table2[[#This Row],[M5B]]="",Table2[[#This Row],[M5B_h]],SUM(Table2[[#This Row],[M5B_h]],Table2[[#This Row],[M5B]]))</f>
        <v>13</v>
      </c>
      <c r="H208" s="12" t="str">
        <f>IF(Table2[[#This Row],[M1A]]="","",Table2[[#This Row],[M1A]]-Table2[[#This Row],[AWAL]])</f>
        <v/>
      </c>
      <c r="J208" s="12" t="str">
        <f>IF(Table2[[#This Row],[M2A]]="","",SUM(Table2[[#This Row],[M2A]]-Table2[[#This Row],[M2B_h]]))</f>
        <v/>
      </c>
      <c r="L208" s="12" t="str">
        <f>IF(Table2[[#This Row],[M3A]]="","",SUM(Table2[[#This Row],[M3A]]-Table2[[#This Row],[M3B_h]]))</f>
        <v/>
      </c>
      <c r="N208" s="12" t="str">
        <f>IF(Table2[[#This Row],[M4A]]="","",SUM(Table2[[#This Row],[M4A]]-Table2[[#This Row],[M4B_h]]))</f>
        <v/>
      </c>
      <c r="O208" s="14"/>
      <c r="P208" s="14" t="str">
        <f>IF(Table2[[#This Row],[M5A]]="","",SUM(Table2[[#This Row],[M5A]]-Table2[[#This Row],[M5B_h]]))</f>
        <v/>
      </c>
      <c r="Q208" s="14">
        <f>SUM(Table2[[#This Row],[AWAL]],Table2[[#This Row],[M1B]])</f>
        <v>13</v>
      </c>
      <c r="R208" s="14">
        <f>SUM(Table2[[#This Row],[M2B]],Table2[[#This Row],[M2B_h]])</f>
        <v>13</v>
      </c>
      <c r="S208" s="14">
        <f>SUM(Table2[[#This Row],[M3B]],Table2[[#This Row],[M3B_h]])</f>
        <v>13</v>
      </c>
      <c r="T208" s="14">
        <f>SUM(Table2[[#This Row],[M4B]],Table2[[#This Row],[M4B_h]])</f>
        <v>13</v>
      </c>
    </row>
    <row r="209" spans="1:20">
      <c r="A209" s="11">
        <f>IF(Table2[[#This Row],[TT]]=0,"",ROW())</f>
        <v>209</v>
      </c>
      <c r="B209" s="11" t="str">
        <f>LOWER(SUBSTITUTE(SUBSTITUTE(SUBSTITUTE(SUBSTITUTE(SUBSTITUTE(SUBSTITUTE(SUBSTITUTE(SUBSTITUTE(Table2[[#This Row],[NAMA BARANG]]," ",""),"""",""),"-",""),"/",""),"(",""),")",""),"&amp;",""),",",""))</f>
        <v>balonbl10022</v>
      </c>
      <c r="C209" s="17" t="s">
        <v>373</v>
      </c>
      <c r="D209" s="18">
        <v>5</v>
      </c>
      <c r="E209" s="22">
        <v>100</v>
      </c>
      <c r="F209" s="43">
        <f>IF(Table2[[#This Row],[M5B]]="",Table2[[#This Row],[M5B_h]],SUM(Table2[[#This Row],[M5B_h]],Table2[[#This Row],[M5B]]))</f>
        <v>5</v>
      </c>
      <c r="H209" s="12" t="str">
        <f>IF(Table2[[#This Row],[M1A]]="","",Table2[[#This Row],[M1A]]-Table2[[#This Row],[AWAL]])</f>
        <v/>
      </c>
      <c r="J209" s="12" t="str">
        <f>IF(Table2[[#This Row],[M2A]]="","",SUM(Table2[[#This Row],[M2A]]-Table2[[#This Row],[M2B_h]]))</f>
        <v/>
      </c>
      <c r="L209" s="12" t="str">
        <f>IF(Table2[[#This Row],[M3A]]="","",SUM(Table2[[#This Row],[M3A]]-Table2[[#This Row],[M3B_h]]))</f>
        <v/>
      </c>
      <c r="N209" s="12" t="str">
        <f>IF(Table2[[#This Row],[M4A]]="","",SUM(Table2[[#This Row],[M4A]]-Table2[[#This Row],[M4B_h]]))</f>
        <v/>
      </c>
      <c r="O209" s="14"/>
      <c r="P209" s="14" t="str">
        <f>IF(Table2[[#This Row],[M5A]]="","",SUM(Table2[[#This Row],[M5A]]-Table2[[#This Row],[M5B_h]]))</f>
        <v/>
      </c>
      <c r="Q209" s="14">
        <f>SUM(Table2[[#This Row],[AWAL]],Table2[[#This Row],[M1B]])</f>
        <v>5</v>
      </c>
      <c r="R209" s="14">
        <f>SUM(Table2[[#This Row],[M2B]],Table2[[#This Row],[M2B_h]])</f>
        <v>5</v>
      </c>
      <c r="S209" s="14">
        <f>SUM(Table2[[#This Row],[M3B]],Table2[[#This Row],[M3B_h]])</f>
        <v>5</v>
      </c>
      <c r="T209" s="14">
        <f>SUM(Table2[[#This Row],[M4B]],Table2[[#This Row],[M4B_h]])</f>
        <v>5</v>
      </c>
    </row>
    <row r="210" spans="1:20">
      <c r="A210" s="11">
        <f>IF(Table2[[#This Row],[TT]]=0,"",ROW())</f>
        <v>210</v>
      </c>
      <c r="B210" s="11" t="str">
        <f>LOWER(SUBSTITUTE(SUBSTITUTE(SUBSTITUTE(SUBSTITUTE(SUBSTITUTE(SUBSTITUTE(SUBSTITUTE(SUBSTITUTE(Table2[[#This Row],[NAMA BARANG]]," ",""),"""",""),"-",""),"/",""),"(",""),")",""),"&amp;",""),",",""))</f>
        <v>balonbl10023</v>
      </c>
      <c r="C210" s="21" t="s">
        <v>374</v>
      </c>
      <c r="D210" s="22">
        <v>16</v>
      </c>
      <c r="E210" s="22">
        <v>100</v>
      </c>
      <c r="F210" s="43">
        <f>IF(Table2[[#This Row],[M5B]]="",Table2[[#This Row],[M5B_h]],SUM(Table2[[#This Row],[M5B_h]],Table2[[#This Row],[M5B]]))</f>
        <v>16</v>
      </c>
      <c r="H210" s="12" t="str">
        <f>IF(Table2[[#This Row],[M1A]]="","",Table2[[#This Row],[M1A]]-Table2[[#This Row],[AWAL]])</f>
        <v/>
      </c>
      <c r="J210" s="12" t="str">
        <f>IF(Table2[[#This Row],[M2A]]="","",SUM(Table2[[#This Row],[M2A]]-Table2[[#This Row],[M2B_h]]))</f>
        <v/>
      </c>
      <c r="L210" s="12" t="str">
        <f>IF(Table2[[#This Row],[M3A]]="","",SUM(Table2[[#This Row],[M3A]]-Table2[[#This Row],[M3B_h]]))</f>
        <v/>
      </c>
      <c r="N210" s="12" t="str">
        <f>IF(Table2[[#This Row],[M4A]]="","",SUM(Table2[[#This Row],[M4A]]-Table2[[#This Row],[M4B_h]]))</f>
        <v/>
      </c>
      <c r="O210" s="14"/>
      <c r="P210" s="14" t="str">
        <f>IF(Table2[[#This Row],[M5A]]="","",SUM(Table2[[#This Row],[M5A]]-Table2[[#This Row],[M5B_h]]))</f>
        <v/>
      </c>
      <c r="Q210" s="14">
        <f>SUM(Table2[[#This Row],[AWAL]],Table2[[#This Row],[M1B]])</f>
        <v>16</v>
      </c>
      <c r="R210" s="14">
        <f>SUM(Table2[[#This Row],[M2B]],Table2[[#This Row],[M2B_h]])</f>
        <v>16</v>
      </c>
      <c r="S210" s="14">
        <f>SUM(Table2[[#This Row],[M3B]],Table2[[#This Row],[M3B_h]])</f>
        <v>16</v>
      </c>
      <c r="T210" s="14">
        <f>SUM(Table2[[#This Row],[M4B]],Table2[[#This Row],[M4B_h]])</f>
        <v>16</v>
      </c>
    </row>
    <row r="211" spans="1:20">
      <c r="A211" s="11">
        <f>IF(Table2[[#This Row],[TT]]=0,"",ROW())</f>
        <v>211</v>
      </c>
      <c r="B211" s="11" t="str">
        <f>LOWER(SUBSTITUTE(SUBSTITUTE(SUBSTITUTE(SUBSTITUTE(SUBSTITUTE(SUBSTITUTE(SUBSTITUTE(SUBSTITUTE(Table2[[#This Row],[NAMA BARANG]]," ",""),"""",""),"-",""),"/",""),"(",""),")",""),"&amp;",""),",",""))</f>
        <v>balonbl10025</v>
      </c>
      <c r="C211" s="17" t="s">
        <v>375</v>
      </c>
      <c r="D211" s="18">
        <v>10</v>
      </c>
      <c r="E211" s="22">
        <v>100</v>
      </c>
      <c r="F211" s="43">
        <f>IF(Table2[[#This Row],[M5B]]="",Table2[[#This Row],[M5B_h]],SUM(Table2[[#This Row],[M5B_h]],Table2[[#This Row],[M5B]]))</f>
        <v>9</v>
      </c>
      <c r="G211" s="12">
        <v>9</v>
      </c>
      <c r="H211" s="12">
        <f>IF(Table2[[#This Row],[M1A]]="","",Table2[[#This Row],[M1A]]-Table2[[#This Row],[AWAL]])</f>
        <v>-1</v>
      </c>
      <c r="J211" s="12" t="str">
        <f>IF(Table2[[#This Row],[M2A]]="","",SUM(Table2[[#This Row],[M2A]]-Table2[[#This Row],[M2B_h]]))</f>
        <v/>
      </c>
      <c r="L211" s="12" t="str">
        <f>IF(Table2[[#This Row],[M3A]]="","",SUM(Table2[[#This Row],[M3A]]-Table2[[#This Row],[M3B_h]]))</f>
        <v/>
      </c>
      <c r="N211" s="12" t="str">
        <f>IF(Table2[[#This Row],[M4A]]="","",SUM(Table2[[#This Row],[M4A]]-Table2[[#This Row],[M4B_h]]))</f>
        <v/>
      </c>
      <c r="O211" s="14"/>
      <c r="P211" s="14" t="str">
        <f>IF(Table2[[#This Row],[M5A]]="","",SUM(Table2[[#This Row],[M5A]]-Table2[[#This Row],[M5B_h]]))</f>
        <v/>
      </c>
      <c r="Q211" s="14">
        <f>SUM(Table2[[#This Row],[AWAL]],Table2[[#This Row],[M1B]])</f>
        <v>9</v>
      </c>
      <c r="R211" s="14">
        <f>SUM(Table2[[#This Row],[M2B]],Table2[[#This Row],[M2B_h]])</f>
        <v>9</v>
      </c>
      <c r="S211" s="14">
        <f>SUM(Table2[[#This Row],[M3B]],Table2[[#This Row],[M3B_h]])</f>
        <v>9</v>
      </c>
      <c r="T211" s="14">
        <f>SUM(Table2[[#This Row],[M4B]],Table2[[#This Row],[M4B_h]])</f>
        <v>9</v>
      </c>
    </row>
    <row r="212" spans="1:20">
      <c r="A212" s="11">
        <f>IF(Table2[[#This Row],[TT]]=0,"",ROW())</f>
        <v>212</v>
      </c>
      <c r="B212" s="11" t="str">
        <f>LOWER(SUBSTITUTE(SUBSTITUTE(SUBSTITUTE(SUBSTITUTE(SUBSTITUTE(SUBSTITUTE(SUBSTITUTE(SUBSTITUTE(Table2[[#This Row],[NAMA BARANG]]," ",""),"""",""),"-",""),"/",""),"(",""),")",""),"&amp;",""),",",""))</f>
        <v>balonbl1003</v>
      </c>
      <c r="C212" s="17" t="s">
        <v>376</v>
      </c>
      <c r="D212" s="18">
        <v>11</v>
      </c>
      <c r="E212" s="22">
        <v>100</v>
      </c>
      <c r="F212" s="43">
        <f>IF(Table2[[#This Row],[M5B]]="",Table2[[#This Row],[M5B_h]],SUM(Table2[[#This Row],[M5B_h]],Table2[[#This Row],[M5B]]))</f>
        <v>11</v>
      </c>
      <c r="H212" s="12" t="str">
        <f>IF(Table2[[#This Row],[M1A]]="","",Table2[[#This Row],[M1A]]-Table2[[#This Row],[AWAL]])</f>
        <v/>
      </c>
      <c r="J212" s="12" t="str">
        <f>IF(Table2[[#This Row],[M2A]]="","",SUM(Table2[[#This Row],[M2A]]-Table2[[#This Row],[M2B_h]]))</f>
        <v/>
      </c>
      <c r="L212" s="12" t="str">
        <f>IF(Table2[[#This Row],[M3A]]="","",SUM(Table2[[#This Row],[M3A]]-Table2[[#This Row],[M3B_h]]))</f>
        <v/>
      </c>
      <c r="N212" s="12" t="str">
        <f>IF(Table2[[#This Row],[M4A]]="","",SUM(Table2[[#This Row],[M4A]]-Table2[[#This Row],[M4B_h]]))</f>
        <v/>
      </c>
      <c r="O212" s="14"/>
      <c r="P212" s="14" t="str">
        <f>IF(Table2[[#This Row],[M5A]]="","",SUM(Table2[[#This Row],[M5A]]-Table2[[#This Row],[M5B_h]]))</f>
        <v/>
      </c>
      <c r="Q212" s="14">
        <f>SUM(Table2[[#This Row],[AWAL]],Table2[[#This Row],[M1B]])</f>
        <v>11</v>
      </c>
      <c r="R212" s="14">
        <f>SUM(Table2[[#This Row],[M2B]],Table2[[#This Row],[M2B_h]])</f>
        <v>11</v>
      </c>
      <c r="S212" s="14">
        <f>SUM(Table2[[#This Row],[M3B]],Table2[[#This Row],[M3B_h]])</f>
        <v>11</v>
      </c>
      <c r="T212" s="14">
        <f>SUM(Table2[[#This Row],[M4B]],Table2[[#This Row],[M4B_h]])</f>
        <v>11</v>
      </c>
    </row>
    <row r="213" spans="1:20">
      <c r="A213" s="11">
        <f>IF(Table2[[#This Row],[TT]]=0,"",ROW())</f>
        <v>213</v>
      </c>
      <c r="B213" s="11" t="str">
        <f>LOWER(SUBSTITUTE(SUBSTITUTE(SUBSTITUTE(SUBSTITUTE(SUBSTITUTE(SUBSTITUTE(SUBSTITUTE(SUBSTITUTE(Table2[[#This Row],[NAMA BARANG]]," ",""),"""",""),"-",""),"/",""),"(",""),")",""),"&amp;",""),",",""))</f>
        <v>balonbl1005</v>
      </c>
      <c r="C213" s="17" t="s">
        <v>377</v>
      </c>
      <c r="D213" s="18">
        <v>10</v>
      </c>
      <c r="E213" s="22">
        <v>100</v>
      </c>
      <c r="F213" s="43">
        <f>IF(Table2[[#This Row],[M5B]]="",Table2[[#This Row],[M5B_h]],SUM(Table2[[#This Row],[M5B_h]],Table2[[#This Row],[M5B]]))</f>
        <v>10</v>
      </c>
      <c r="H213" s="12" t="str">
        <f>IF(Table2[[#This Row],[M1A]]="","",Table2[[#This Row],[M1A]]-Table2[[#This Row],[AWAL]])</f>
        <v/>
      </c>
      <c r="J213" s="12" t="str">
        <f>IF(Table2[[#This Row],[M2A]]="","",SUM(Table2[[#This Row],[M2A]]-Table2[[#This Row],[M2B_h]]))</f>
        <v/>
      </c>
      <c r="L213" s="12" t="str">
        <f>IF(Table2[[#This Row],[M3A]]="","",SUM(Table2[[#This Row],[M3A]]-Table2[[#This Row],[M3B_h]]))</f>
        <v/>
      </c>
      <c r="N213" s="12" t="str">
        <f>IF(Table2[[#This Row],[M4A]]="","",SUM(Table2[[#This Row],[M4A]]-Table2[[#This Row],[M4B_h]]))</f>
        <v/>
      </c>
      <c r="O213" s="14"/>
      <c r="P213" s="14" t="str">
        <f>IF(Table2[[#This Row],[M5A]]="","",SUM(Table2[[#This Row],[M5A]]-Table2[[#This Row],[M5B_h]]))</f>
        <v/>
      </c>
      <c r="Q213" s="14">
        <f>SUM(Table2[[#This Row],[AWAL]],Table2[[#This Row],[M1B]])</f>
        <v>10</v>
      </c>
      <c r="R213" s="14">
        <f>SUM(Table2[[#This Row],[M2B]],Table2[[#This Row],[M2B_h]])</f>
        <v>10</v>
      </c>
      <c r="S213" s="14">
        <f>SUM(Table2[[#This Row],[M3B]],Table2[[#This Row],[M3B_h]])</f>
        <v>10</v>
      </c>
      <c r="T213" s="14">
        <f>SUM(Table2[[#This Row],[M4B]],Table2[[#This Row],[M4B_h]])</f>
        <v>10</v>
      </c>
    </row>
    <row r="214" spans="1:20">
      <c r="A214" s="11">
        <f>IF(Table2[[#This Row],[TT]]=0,"",ROW())</f>
        <v>214</v>
      </c>
      <c r="B214" s="11" t="str">
        <f>LOWER(SUBSTITUTE(SUBSTITUTE(SUBSTITUTE(SUBSTITUTE(SUBSTITUTE(SUBSTITUTE(SUBSTITUTE(SUBSTITUTE(Table2[[#This Row],[NAMA BARANG]]," ",""),"""",""),"-",""),"/",""),"(",""),")",""),"&amp;",""),",",""))</f>
        <v>balonbl1006</v>
      </c>
      <c r="C214" s="17" t="s">
        <v>378</v>
      </c>
      <c r="D214" s="18">
        <v>9</v>
      </c>
      <c r="E214" s="22">
        <v>100</v>
      </c>
      <c r="F214" s="43">
        <f>IF(Table2[[#This Row],[M5B]]="",Table2[[#This Row],[M5B_h]],SUM(Table2[[#This Row],[M5B_h]],Table2[[#This Row],[M5B]]))</f>
        <v>9</v>
      </c>
      <c r="H214" s="12" t="str">
        <f>IF(Table2[[#This Row],[M1A]]="","",Table2[[#This Row],[M1A]]-Table2[[#This Row],[AWAL]])</f>
        <v/>
      </c>
      <c r="J214" s="12" t="str">
        <f>IF(Table2[[#This Row],[M2A]]="","",SUM(Table2[[#This Row],[M2A]]-Table2[[#This Row],[M2B_h]]))</f>
        <v/>
      </c>
      <c r="L214" s="12" t="str">
        <f>IF(Table2[[#This Row],[M3A]]="","",SUM(Table2[[#This Row],[M3A]]-Table2[[#This Row],[M3B_h]]))</f>
        <v/>
      </c>
      <c r="N214" s="12" t="str">
        <f>IF(Table2[[#This Row],[M4A]]="","",SUM(Table2[[#This Row],[M4A]]-Table2[[#This Row],[M4B_h]]))</f>
        <v/>
      </c>
      <c r="O214" s="14"/>
      <c r="P214" s="14" t="str">
        <f>IF(Table2[[#This Row],[M5A]]="","",SUM(Table2[[#This Row],[M5A]]-Table2[[#This Row],[M5B_h]]))</f>
        <v/>
      </c>
      <c r="Q214" s="14">
        <f>SUM(Table2[[#This Row],[AWAL]],Table2[[#This Row],[M1B]])</f>
        <v>9</v>
      </c>
      <c r="R214" s="14">
        <f>SUM(Table2[[#This Row],[M2B]],Table2[[#This Row],[M2B_h]])</f>
        <v>9</v>
      </c>
      <c r="S214" s="14">
        <f>SUM(Table2[[#This Row],[M3B]],Table2[[#This Row],[M3B_h]])</f>
        <v>9</v>
      </c>
      <c r="T214" s="14">
        <f>SUM(Table2[[#This Row],[M4B]],Table2[[#This Row],[M4B_h]])</f>
        <v>9</v>
      </c>
    </row>
    <row r="215" spans="1:20">
      <c r="A215" s="11">
        <f>IF(Table2[[#This Row],[TT]]=0,"",ROW())</f>
        <v>215</v>
      </c>
      <c r="B215" s="11" t="str">
        <f>LOWER(SUBSTITUTE(SUBSTITUTE(SUBSTITUTE(SUBSTITUTE(SUBSTITUTE(SUBSTITUTE(SUBSTITUTE(SUBSTITUTE(Table2[[#This Row],[NAMA BARANG]]," ",""),"""",""),"-",""),"/",""),"(",""),")",""),"&amp;",""),",",""))</f>
        <v>balonbl1007</v>
      </c>
      <c r="C215" s="17" t="s">
        <v>379</v>
      </c>
      <c r="D215" s="18">
        <v>10</v>
      </c>
      <c r="E215" s="22">
        <v>100</v>
      </c>
      <c r="F215" s="43">
        <f>IF(Table2[[#This Row],[M5B]]="",Table2[[#This Row],[M5B_h]],SUM(Table2[[#This Row],[M5B_h]],Table2[[#This Row],[M5B]]))</f>
        <v>10</v>
      </c>
      <c r="H215" s="12" t="str">
        <f>IF(Table2[[#This Row],[M1A]]="","",Table2[[#This Row],[M1A]]-Table2[[#This Row],[AWAL]])</f>
        <v/>
      </c>
      <c r="J215" s="12" t="str">
        <f>IF(Table2[[#This Row],[M2A]]="","",SUM(Table2[[#This Row],[M2A]]-Table2[[#This Row],[M2B_h]]))</f>
        <v/>
      </c>
      <c r="L215" s="12" t="str">
        <f>IF(Table2[[#This Row],[M3A]]="","",SUM(Table2[[#This Row],[M3A]]-Table2[[#This Row],[M3B_h]]))</f>
        <v/>
      </c>
      <c r="N215" s="12" t="str">
        <f>IF(Table2[[#This Row],[M4A]]="","",SUM(Table2[[#This Row],[M4A]]-Table2[[#This Row],[M4B_h]]))</f>
        <v/>
      </c>
      <c r="O215" s="14"/>
      <c r="P215" s="14" t="str">
        <f>IF(Table2[[#This Row],[M5A]]="","",SUM(Table2[[#This Row],[M5A]]-Table2[[#This Row],[M5B_h]]))</f>
        <v/>
      </c>
      <c r="Q215" s="14">
        <f>SUM(Table2[[#This Row],[AWAL]],Table2[[#This Row],[M1B]])</f>
        <v>10</v>
      </c>
      <c r="R215" s="14">
        <f>SUM(Table2[[#This Row],[M2B]],Table2[[#This Row],[M2B_h]])</f>
        <v>10</v>
      </c>
      <c r="S215" s="14">
        <f>SUM(Table2[[#This Row],[M3B]],Table2[[#This Row],[M3B_h]])</f>
        <v>10</v>
      </c>
      <c r="T215" s="14">
        <f>SUM(Table2[[#This Row],[M4B]],Table2[[#This Row],[M4B_h]])</f>
        <v>10</v>
      </c>
    </row>
    <row r="216" spans="1:20">
      <c r="A216" s="11">
        <f>IF(Table2[[#This Row],[TT]]=0,"",ROW())</f>
        <v>216</v>
      </c>
      <c r="B216" s="11" t="str">
        <f>LOWER(SUBSTITUTE(SUBSTITUTE(SUBSTITUTE(SUBSTITUTE(SUBSTITUTE(SUBSTITUTE(SUBSTITUTE(SUBSTITUTE(Table2[[#This Row],[NAMA BARANG]]," ",""),"""",""),"-",""),"/",""),"(",""),")",""),"&amp;",""),",",""))</f>
        <v>balonbl1008</v>
      </c>
      <c r="C216" s="17" t="s">
        <v>380</v>
      </c>
      <c r="D216" s="18">
        <v>7</v>
      </c>
      <c r="E216" s="22">
        <v>100</v>
      </c>
      <c r="F216" s="43">
        <f>IF(Table2[[#This Row],[M5B]]="",Table2[[#This Row],[M5B_h]],SUM(Table2[[#This Row],[M5B_h]],Table2[[#This Row],[M5B]]))</f>
        <v>7</v>
      </c>
      <c r="H216" s="12" t="str">
        <f>IF(Table2[[#This Row],[M1A]]="","",Table2[[#This Row],[M1A]]-Table2[[#This Row],[AWAL]])</f>
        <v/>
      </c>
      <c r="J216" s="12" t="str">
        <f>IF(Table2[[#This Row],[M2A]]="","",SUM(Table2[[#This Row],[M2A]]-Table2[[#This Row],[M2B_h]]))</f>
        <v/>
      </c>
      <c r="L216" s="12" t="str">
        <f>IF(Table2[[#This Row],[M3A]]="","",SUM(Table2[[#This Row],[M3A]]-Table2[[#This Row],[M3B_h]]))</f>
        <v/>
      </c>
      <c r="N216" s="12" t="str">
        <f>IF(Table2[[#This Row],[M4A]]="","",SUM(Table2[[#This Row],[M4A]]-Table2[[#This Row],[M4B_h]]))</f>
        <v/>
      </c>
      <c r="O216" s="14"/>
      <c r="P216" s="14" t="str">
        <f>IF(Table2[[#This Row],[M5A]]="","",SUM(Table2[[#This Row],[M5A]]-Table2[[#This Row],[M5B_h]]))</f>
        <v/>
      </c>
      <c r="Q216" s="14">
        <f>SUM(Table2[[#This Row],[AWAL]],Table2[[#This Row],[M1B]])</f>
        <v>7</v>
      </c>
      <c r="R216" s="14">
        <f>SUM(Table2[[#This Row],[M2B]],Table2[[#This Row],[M2B_h]])</f>
        <v>7</v>
      </c>
      <c r="S216" s="14">
        <f>SUM(Table2[[#This Row],[M3B]],Table2[[#This Row],[M3B_h]])</f>
        <v>7</v>
      </c>
      <c r="T216" s="14">
        <f>SUM(Table2[[#This Row],[M4B]],Table2[[#This Row],[M4B_h]])</f>
        <v>7</v>
      </c>
    </row>
    <row r="217" spans="1:20">
      <c r="A217" s="11">
        <f>IF(Table2[[#This Row],[TT]]=0,"",ROW())</f>
        <v>217</v>
      </c>
      <c r="B217" s="11" t="str">
        <f>LOWER(SUBSTITUTE(SUBSTITUTE(SUBSTITUTE(SUBSTITUTE(SUBSTITUTE(SUBSTITUTE(SUBSTITUTE(SUBSTITUTE(Table2[[#This Row],[NAMA BARANG]]," ",""),"""",""),"-",""),"/",""),"(",""),")",""),"&amp;",""),",",""))</f>
        <v>balonbl10082</v>
      </c>
      <c r="C217" s="16" t="s">
        <v>381</v>
      </c>
      <c r="D217" s="18">
        <v>11</v>
      </c>
      <c r="E217" s="22">
        <v>100</v>
      </c>
      <c r="F217" s="43">
        <f>IF(Table2[[#This Row],[M5B]]="",Table2[[#This Row],[M5B_h]],SUM(Table2[[#This Row],[M5B_h]],Table2[[#This Row],[M5B]]))</f>
        <v>11</v>
      </c>
      <c r="H217" s="12" t="str">
        <f>IF(Table2[[#This Row],[M1A]]="","",Table2[[#This Row],[M1A]]-Table2[[#This Row],[AWAL]])</f>
        <v/>
      </c>
      <c r="J217" s="12" t="str">
        <f>IF(Table2[[#This Row],[M2A]]="","",SUM(Table2[[#This Row],[M2A]]-Table2[[#This Row],[M2B_h]]))</f>
        <v/>
      </c>
      <c r="L217" s="12" t="str">
        <f>IF(Table2[[#This Row],[M3A]]="","",SUM(Table2[[#This Row],[M3A]]-Table2[[#This Row],[M3B_h]]))</f>
        <v/>
      </c>
      <c r="N217" s="12" t="str">
        <f>IF(Table2[[#This Row],[M4A]]="","",SUM(Table2[[#This Row],[M4A]]-Table2[[#This Row],[M4B_h]]))</f>
        <v/>
      </c>
      <c r="O217" s="14"/>
      <c r="P217" s="14" t="str">
        <f>IF(Table2[[#This Row],[M5A]]="","",SUM(Table2[[#This Row],[M5A]]-Table2[[#This Row],[M5B_h]]))</f>
        <v/>
      </c>
      <c r="Q217" s="14">
        <f>SUM(Table2[[#This Row],[AWAL]],Table2[[#This Row],[M1B]])</f>
        <v>11</v>
      </c>
      <c r="R217" s="14">
        <f>SUM(Table2[[#This Row],[M2B]],Table2[[#This Row],[M2B_h]])</f>
        <v>11</v>
      </c>
      <c r="S217" s="14">
        <f>SUM(Table2[[#This Row],[M3B]],Table2[[#This Row],[M3B_h]])</f>
        <v>11</v>
      </c>
      <c r="T217" s="14">
        <f>SUM(Table2[[#This Row],[M4B]],Table2[[#This Row],[M4B_h]])</f>
        <v>11</v>
      </c>
    </row>
    <row r="218" spans="1:20">
      <c r="A218" s="11">
        <f>IF(Table2[[#This Row],[TT]]=0,"",ROW())</f>
        <v>218</v>
      </c>
      <c r="B218" s="11" t="str">
        <f>LOWER(SUBSTITUTE(SUBSTITUTE(SUBSTITUTE(SUBSTITUTE(SUBSTITUTE(SUBSTITUTE(SUBSTITUTE(SUBSTITUTE(Table2[[#This Row],[NAMA BARANG]]," ",""),"""",""),"-",""),"/",""),"(",""),")",""),"&amp;",""),",",""))</f>
        <v>balonbl1009</v>
      </c>
      <c r="C218" s="16" t="s">
        <v>382</v>
      </c>
      <c r="D218" s="18">
        <v>8</v>
      </c>
      <c r="E218" s="22">
        <v>100</v>
      </c>
      <c r="F218" s="43">
        <f>IF(Table2[[#This Row],[M5B]]="",Table2[[#This Row],[M5B_h]],SUM(Table2[[#This Row],[M5B_h]],Table2[[#This Row],[M5B]]))</f>
        <v>8</v>
      </c>
      <c r="H218" s="12" t="str">
        <f>IF(Table2[[#This Row],[M1A]]="","",Table2[[#This Row],[M1A]]-Table2[[#This Row],[AWAL]])</f>
        <v/>
      </c>
      <c r="J218" s="12" t="str">
        <f>IF(Table2[[#This Row],[M2A]]="","",SUM(Table2[[#This Row],[M2A]]-Table2[[#This Row],[M2B_h]]))</f>
        <v/>
      </c>
      <c r="L218" s="12" t="str">
        <f>IF(Table2[[#This Row],[M3A]]="","",SUM(Table2[[#This Row],[M3A]]-Table2[[#This Row],[M3B_h]]))</f>
        <v/>
      </c>
      <c r="N218" s="12" t="str">
        <f>IF(Table2[[#This Row],[M4A]]="","",SUM(Table2[[#This Row],[M4A]]-Table2[[#This Row],[M4B_h]]))</f>
        <v/>
      </c>
      <c r="O218" s="14"/>
      <c r="P218" s="14" t="str">
        <f>IF(Table2[[#This Row],[M5A]]="","",SUM(Table2[[#This Row],[M5A]]-Table2[[#This Row],[M5B_h]]))</f>
        <v/>
      </c>
      <c r="Q218" s="14">
        <f>SUM(Table2[[#This Row],[AWAL]],Table2[[#This Row],[M1B]])</f>
        <v>8</v>
      </c>
      <c r="R218" s="14">
        <f>SUM(Table2[[#This Row],[M2B]],Table2[[#This Row],[M2B_h]])</f>
        <v>8</v>
      </c>
      <c r="S218" s="14">
        <f>SUM(Table2[[#This Row],[M3B]],Table2[[#This Row],[M3B_h]])</f>
        <v>8</v>
      </c>
      <c r="T218" s="14">
        <f>SUM(Table2[[#This Row],[M4B]],Table2[[#This Row],[M4B_h]])</f>
        <v>8</v>
      </c>
    </row>
    <row r="219" spans="1:20">
      <c r="A219" s="11">
        <f>IF(Table2[[#This Row],[TT]]=0,"",ROW())</f>
        <v>219</v>
      </c>
      <c r="B219" s="11" t="str">
        <f>LOWER(SUBSTITUTE(SUBSTITUTE(SUBSTITUTE(SUBSTITUTE(SUBSTITUTE(SUBSTITUTE(SUBSTITUTE(SUBSTITUTE(Table2[[#This Row],[NAMA BARANG]]," ",""),"""",""),"-",""),"/",""),"(",""),")",""),"&amp;",""),",",""))</f>
        <v>balonbl10092</v>
      </c>
      <c r="C219" s="16" t="s">
        <v>383</v>
      </c>
      <c r="D219" s="18">
        <v>6</v>
      </c>
      <c r="E219" s="22">
        <v>100</v>
      </c>
      <c r="F219" s="43">
        <f>IF(Table2[[#This Row],[M5B]]="",Table2[[#This Row],[M5B_h]],SUM(Table2[[#This Row],[M5B_h]],Table2[[#This Row],[M5B]]))</f>
        <v>6</v>
      </c>
      <c r="H219" s="12" t="str">
        <f>IF(Table2[[#This Row],[M1A]]="","",Table2[[#This Row],[M1A]]-Table2[[#This Row],[AWAL]])</f>
        <v/>
      </c>
      <c r="J219" s="12" t="str">
        <f>IF(Table2[[#This Row],[M2A]]="","",SUM(Table2[[#This Row],[M2A]]-Table2[[#This Row],[M2B_h]]))</f>
        <v/>
      </c>
      <c r="L219" s="12" t="str">
        <f>IF(Table2[[#This Row],[M3A]]="","",SUM(Table2[[#This Row],[M3A]]-Table2[[#This Row],[M3B_h]]))</f>
        <v/>
      </c>
      <c r="N219" s="12" t="str">
        <f>IF(Table2[[#This Row],[M4A]]="","",SUM(Table2[[#This Row],[M4A]]-Table2[[#This Row],[M4B_h]]))</f>
        <v/>
      </c>
      <c r="O219" s="14"/>
      <c r="P219" s="14" t="str">
        <f>IF(Table2[[#This Row],[M5A]]="","",SUM(Table2[[#This Row],[M5A]]-Table2[[#This Row],[M5B_h]]))</f>
        <v/>
      </c>
      <c r="Q219" s="14">
        <f>SUM(Table2[[#This Row],[AWAL]],Table2[[#This Row],[M1B]])</f>
        <v>6</v>
      </c>
      <c r="R219" s="14">
        <f>SUM(Table2[[#This Row],[M2B]],Table2[[#This Row],[M2B_h]])</f>
        <v>6</v>
      </c>
      <c r="S219" s="14">
        <f>SUM(Table2[[#This Row],[M3B]],Table2[[#This Row],[M3B_h]])</f>
        <v>6</v>
      </c>
      <c r="T219" s="14">
        <f>SUM(Table2[[#This Row],[M4B]],Table2[[#This Row],[M4B_h]])</f>
        <v>6</v>
      </c>
    </row>
    <row r="220" spans="1:20">
      <c r="A220" s="11">
        <f>IF(Table2[[#This Row],[TT]]=0,"",ROW())</f>
        <v>220</v>
      </c>
      <c r="B220" s="11" t="str">
        <f>LOWER(SUBSTITUTE(SUBSTITUTE(SUBSTITUTE(SUBSTITUTE(SUBSTITUTE(SUBSTITUTE(SUBSTITUTE(SUBSTITUTE(Table2[[#This Row],[NAMA BARANG]]," ",""),"""",""),"-",""),"/",""),"(",""),")",""),"&amp;",""),",",""))</f>
        <v>balonbulanbintangbl1808</v>
      </c>
      <c r="C220" s="16" t="s">
        <v>384</v>
      </c>
      <c r="D220" s="18">
        <v>1</v>
      </c>
      <c r="E220" s="22">
        <v>100</v>
      </c>
      <c r="F220" s="43">
        <f>IF(Table2[[#This Row],[M5B]]="",Table2[[#This Row],[M5B_h]],SUM(Table2[[#This Row],[M5B_h]],Table2[[#This Row],[M5B]]))</f>
        <v>1</v>
      </c>
      <c r="H220" s="12" t="str">
        <f>IF(Table2[[#This Row],[M1A]]="","",Table2[[#This Row],[M1A]]-Table2[[#This Row],[AWAL]])</f>
        <v/>
      </c>
      <c r="J220" s="12" t="str">
        <f>IF(Table2[[#This Row],[M2A]]="","",SUM(Table2[[#This Row],[M2A]]-Table2[[#This Row],[M2B_h]]))</f>
        <v/>
      </c>
      <c r="L220" s="12" t="str">
        <f>IF(Table2[[#This Row],[M3A]]="","",SUM(Table2[[#This Row],[M3A]]-Table2[[#This Row],[M3B_h]]))</f>
        <v/>
      </c>
      <c r="N220" s="12" t="str">
        <f>IF(Table2[[#This Row],[M4A]]="","",SUM(Table2[[#This Row],[M4A]]-Table2[[#This Row],[M4B_h]]))</f>
        <v/>
      </c>
      <c r="O220" s="14"/>
      <c r="P220" s="14" t="str">
        <f>IF(Table2[[#This Row],[M5A]]="","",SUM(Table2[[#This Row],[M5A]]-Table2[[#This Row],[M5B_h]]))</f>
        <v/>
      </c>
      <c r="Q220" s="14">
        <f>SUM(Table2[[#This Row],[AWAL]],Table2[[#This Row],[M1B]])</f>
        <v>1</v>
      </c>
      <c r="R220" s="14">
        <f>SUM(Table2[[#This Row],[M2B]],Table2[[#This Row],[M2B_h]])</f>
        <v>1</v>
      </c>
      <c r="S220" s="14">
        <f>SUM(Table2[[#This Row],[M3B]],Table2[[#This Row],[M3B_h]])</f>
        <v>1</v>
      </c>
      <c r="T220" s="14">
        <f>SUM(Table2[[#This Row],[M4B]],Table2[[#This Row],[M4B_h]])</f>
        <v>1</v>
      </c>
    </row>
    <row r="221" spans="1:20">
      <c r="A221" s="11">
        <f>IF(Table2[[#This Row],[TT]]=0,"",ROW())</f>
        <v>221</v>
      </c>
      <c r="B221" s="11" t="str">
        <f>LOWER(SUBSTITUTE(SUBSTITUTE(SUBSTITUTE(SUBSTITUTE(SUBSTITUTE(SUBSTITUTE(SUBSTITUTE(SUBSTITUTE(Table2[[#This Row],[NAMA BARANG]]," ",""),"""",""),"-",""),"/",""),"(",""),")",""),"&amp;",""),",",""))</f>
        <v>balonfsbintangbulanm12</v>
      </c>
      <c r="C221" s="16" t="s">
        <v>3470</v>
      </c>
      <c r="D221" s="18">
        <v>1</v>
      </c>
      <c r="E221" s="22" t="s">
        <v>2631</v>
      </c>
      <c r="F221" s="43">
        <f>IF(Table2[[#This Row],[M5B]]="",Table2[[#This Row],[M5B_h]],SUM(Table2[[#This Row],[M5B_h]],Table2[[#This Row],[M5B]]))</f>
        <v>1</v>
      </c>
      <c r="H221" s="12" t="str">
        <f>IF(Table2[[#This Row],[M1A]]="","",Table2[[#This Row],[M1A]]-Table2[[#This Row],[AWAL]])</f>
        <v/>
      </c>
      <c r="J221" s="12" t="str">
        <f>IF(Table2[[#This Row],[M2A]]="","",SUM(Table2[[#This Row],[M2A]]-Table2[[#This Row],[M2B_h]]))</f>
        <v/>
      </c>
      <c r="L221" s="12" t="str">
        <f>IF(Table2[[#This Row],[M3A]]="","",SUM(Table2[[#This Row],[M3A]]-Table2[[#This Row],[M3B_h]]))</f>
        <v/>
      </c>
      <c r="N221" s="12" t="str">
        <f>IF(Table2[[#This Row],[M4A]]="","",SUM(Table2[[#This Row],[M4A]]-Table2[[#This Row],[M4B_h]]))</f>
        <v/>
      </c>
      <c r="O221" s="14"/>
      <c r="P221" s="14" t="str">
        <f>IF(Table2[[#This Row],[M5A]]="","",SUM(Table2[[#This Row],[M5A]]-Table2[[#This Row],[M5B_h]]))</f>
        <v/>
      </c>
      <c r="Q221" s="14">
        <f>SUM(Table2[[#This Row],[AWAL]],Table2[[#This Row],[M1B]])</f>
        <v>1</v>
      </c>
      <c r="R221" s="14">
        <f>SUM(Table2[[#This Row],[M2B]],Table2[[#This Row],[M2B_h]])</f>
        <v>1</v>
      </c>
      <c r="S221" s="14">
        <f>SUM(Table2[[#This Row],[M3B]],Table2[[#This Row],[M3B_h]])</f>
        <v>1</v>
      </c>
      <c r="T221" s="14">
        <f>SUM(Table2[[#This Row],[M4B]],Table2[[#This Row],[M4B_h]])</f>
        <v>1</v>
      </c>
    </row>
    <row r="222" spans="1:20">
      <c r="A222" s="11">
        <f>IF(Table2[[#This Row],[TT]]=0,"",ROW())</f>
        <v>222</v>
      </c>
      <c r="B222" s="11" t="str">
        <f>LOWER(SUBSTITUTE(SUBSTITUTE(SUBSTITUTE(SUBSTITUTE(SUBSTITUTE(SUBSTITUTE(SUBSTITUTE(SUBSTITUTE(Table2[[#This Row],[NAMA BARANG]]," ",""),"""",""),"-",""),"/",""),"(",""),")",""),"&amp;",""),",",""))</f>
        <v>balonfscupcakelkf3200m16</v>
      </c>
      <c r="C222" s="16" t="s">
        <v>4279</v>
      </c>
      <c r="D222" s="18">
        <v>11</v>
      </c>
      <c r="E222" s="22">
        <v>50</v>
      </c>
      <c r="F222" s="43">
        <f>IF(Table2[[#This Row],[M5B]]="",Table2[[#This Row],[M5B_h]],SUM(Table2[[#This Row],[M5B_h]],Table2[[#This Row],[M5B]]))</f>
        <v>11</v>
      </c>
      <c r="H222" s="12" t="str">
        <f>IF(Table2[[#This Row],[M1A]]="","",Table2[[#This Row],[M1A]]-Table2[[#This Row],[AWAL]])</f>
        <v/>
      </c>
      <c r="J222" s="12" t="str">
        <f>IF(Table2[[#This Row],[M2A]]="","",SUM(Table2[[#This Row],[M2A]]-Table2[[#This Row],[M2B_h]]))</f>
        <v/>
      </c>
      <c r="L222" s="12" t="str">
        <f>IF(Table2[[#This Row],[M3A]]="","",SUM(Table2[[#This Row],[M3A]]-Table2[[#This Row],[M3B_h]]))</f>
        <v/>
      </c>
      <c r="N222" s="12" t="str">
        <f>IF(Table2[[#This Row],[M4A]]="","",SUM(Table2[[#This Row],[M4A]]-Table2[[#This Row],[M4B_h]]))</f>
        <v/>
      </c>
      <c r="O222" s="14"/>
      <c r="P222" s="14" t="str">
        <f>IF(Table2[[#This Row],[M5A]]="","",SUM(Table2[[#This Row],[M5A]]-Table2[[#This Row],[M5B_h]]))</f>
        <v/>
      </c>
      <c r="Q222" s="14">
        <f>SUM(Table2[[#This Row],[AWAL]],Table2[[#This Row],[M1B]])</f>
        <v>11</v>
      </c>
      <c r="R222" s="14">
        <f>SUM(Table2[[#This Row],[M2B]],Table2[[#This Row],[M2B_h]])</f>
        <v>11</v>
      </c>
      <c r="S222" s="14">
        <f>SUM(Table2[[#This Row],[M3B]],Table2[[#This Row],[M3B_h]])</f>
        <v>11</v>
      </c>
      <c r="T222" s="14">
        <f>SUM(Table2[[#This Row],[M4B]],Table2[[#This Row],[M4B_h]])</f>
        <v>11</v>
      </c>
    </row>
    <row r="223" spans="1:20">
      <c r="A223" s="13">
        <f>IF(Table2[[#This Row],[TT]]=0,"",ROW())</f>
        <v>223</v>
      </c>
      <c r="B223" s="13" t="str">
        <f>LOWER(SUBSTITUTE(SUBSTITUTE(SUBSTITUTE(SUBSTITUTE(SUBSTITUTE(SUBSTITUTE(SUBSTITUTE(SUBSTITUTE(Table2[[#This Row],[NAMA BARANG]]," ",""),"""",""),"-",""),"/",""),"(",""),")",""),"&amp;",""),",",""))</f>
        <v>balonfspolkadotlkf3200pp</v>
      </c>
      <c r="C223" s="17" t="s">
        <v>4682</v>
      </c>
      <c r="D223" s="18"/>
      <c r="E223" s="22" t="s">
        <v>2631</v>
      </c>
      <c r="F223" s="43">
        <f>IF(Table2[[#This Row],[M5B]]="",Table2[[#This Row],[M5B_h]],SUM(Table2[[#This Row],[M5B_h]],Table2[[#This Row],[M5B]]))</f>
        <v>2</v>
      </c>
      <c r="H223" s="14" t="str">
        <f>IF(Table2[[#This Row],[M1A]]="","",Table2[[#This Row],[M1A]]-Table2[[#This Row],[AWAL]])</f>
        <v/>
      </c>
      <c r="I223" s="12">
        <v>2</v>
      </c>
      <c r="J223" s="14">
        <f>IF(Table2[[#This Row],[M2A]]="","",SUM(Table2[[#This Row],[M2A]]-Table2[[#This Row],[M2B_h]]))</f>
        <v>2</v>
      </c>
      <c r="L223" s="14" t="str">
        <f>IF(Table2[[#This Row],[M3A]]="","",SUM(Table2[[#This Row],[M3A]]-Table2[[#This Row],[M3B_h]]))</f>
        <v/>
      </c>
      <c r="N223" s="14" t="str">
        <f>IF(Table2[[#This Row],[M4A]]="","",SUM(Table2[[#This Row],[M4A]]-Table2[[#This Row],[M4B_h]]))</f>
        <v/>
      </c>
      <c r="O223" s="14"/>
      <c r="P223" s="14" t="str">
        <f>IF(Table2[[#This Row],[M5A]]="","",SUM(Table2[[#This Row],[M5A]]-Table2[[#This Row],[M5B_h]]))</f>
        <v/>
      </c>
      <c r="Q223" s="14">
        <f>SUM(Table2[[#This Row],[AWAL]],Table2[[#This Row],[M1B]])</f>
        <v>0</v>
      </c>
      <c r="R223" s="14">
        <f>SUM(Table2[[#This Row],[M2B]],Table2[[#This Row],[M2B_h]])</f>
        <v>2</v>
      </c>
      <c r="S223" s="14">
        <f>SUM(Table2[[#This Row],[M3B]],Table2[[#This Row],[M3B_h]])</f>
        <v>2</v>
      </c>
      <c r="T223" s="14">
        <f>SUM(Table2[[#This Row],[M4B]],Table2[[#This Row],[M4B_h]])</f>
        <v>2</v>
      </c>
    </row>
    <row r="224" spans="1:20">
      <c r="A224" s="11">
        <f>IF(Table2[[#This Row],[TT]]=0,"",ROW())</f>
        <v>224</v>
      </c>
      <c r="B224" s="11" t="str">
        <f>LOWER(SUBSTITUTE(SUBSTITUTE(SUBSTITUTE(SUBSTITUTE(SUBSTITUTE(SUBSTITUTE(SUBSTITUTE(SUBSTITUTE(Table2[[#This Row],[NAMA BARANG]]," ",""),"""",""),"-",""),"/",""),"(",""),")",""),"&amp;",""),",",""))</f>
        <v>balonfspolkadotlkf3200pw</v>
      </c>
      <c r="C224" s="16" t="s">
        <v>4683</v>
      </c>
      <c r="D224" s="18">
        <v>4</v>
      </c>
      <c r="E224" s="22" t="s">
        <v>91</v>
      </c>
      <c r="F224" s="43">
        <f>IF(Table2[[#This Row],[M5B]]="",Table2[[#This Row],[M5B_h]],SUM(Table2[[#This Row],[M5B_h]],Table2[[#This Row],[M5B]]))</f>
        <v>4</v>
      </c>
      <c r="H224" s="12" t="str">
        <f>IF(Table2[[#This Row],[M1A]]="","",Table2[[#This Row],[M1A]]-Table2[[#This Row],[AWAL]])</f>
        <v/>
      </c>
      <c r="J224" s="12" t="str">
        <f>IF(Table2[[#This Row],[M2A]]="","",SUM(Table2[[#This Row],[M2A]]-Table2[[#This Row],[M2B_h]]))</f>
        <v/>
      </c>
      <c r="L224" s="12" t="str">
        <f>IF(Table2[[#This Row],[M3A]]="","",SUM(Table2[[#This Row],[M3A]]-Table2[[#This Row],[M3B_h]]))</f>
        <v/>
      </c>
      <c r="N224" s="12" t="str">
        <f>IF(Table2[[#This Row],[M4A]]="","",SUM(Table2[[#This Row],[M4A]]-Table2[[#This Row],[M4B_h]]))</f>
        <v/>
      </c>
      <c r="O224" s="14"/>
      <c r="P224" s="14" t="str">
        <f>IF(Table2[[#This Row],[M5A]]="","",SUM(Table2[[#This Row],[M5A]]-Table2[[#This Row],[M5B_h]]))</f>
        <v/>
      </c>
      <c r="Q224" s="14">
        <f>SUM(Table2[[#This Row],[AWAL]],Table2[[#This Row],[M1B]])</f>
        <v>4</v>
      </c>
      <c r="R224" s="14">
        <f>SUM(Table2[[#This Row],[M2B]],Table2[[#This Row],[M2B_h]])</f>
        <v>4</v>
      </c>
      <c r="S224" s="14">
        <f>SUM(Table2[[#This Row],[M3B]],Table2[[#This Row],[M3B_h]])</f>
        <v>4</v>
      </c>
      <c r="T224" s="14">
        <f>SUM(Table2[[#This Row],[M4B]],Table2[[#This Row],[M4B_h]])</f>
        <v>4</v>
      </c>
    </row>
    <row r="225" spans="1:20">
      <c r="A225" s="13">
        <f>IF(Table2[[#This Row],[TT]]=0,"",ROW())</f>
        <v>225</v>
      </c>
      <c r="B225" s="13" t="str">
        <f>LOWER(SUBSTITUTE(SUBSTITUTE(SUBSTITUTE(SUBSTITUTE(SUBSTITUTE(SUBSTITUTE(SUBSTITUTE(SUBSTITUTE(Table2[[#This Row],[NAMA BARANG]]," ",""),"""",""),"-",""),"/",""),"(",""),")",""),"&amp;",""),",",""))</f>
        <v>balonjumbolj1836</v>
      </c>
      <c r="C225" s="17" t="s">
        <v>4686</v>
      </c>
      <c r="D225" s="18"/>
      <c r="E225" s="22" t="s">
        <v>2631</v>
      </c>
      <c r="F225" s="43">
        <f>IF(Table2[[#This Row],[M5B]]="",Table2[[#This Row],[M5B_h]],SUM(Table2[[#This Row],[M5B_h]],Table2[[#This Row],[M5B]]))</f>
        <v>2</v>
      </c>
      <c r="H225" s="14" t="str">
        <f>IF(Table2[[#This Row],[M1A]]="","",Table2[[#This Row],[M1A]]-Table2[[#This Row],[AWAL]])</f>
        <v/>
      </c>
      <c r="I225" s="12">
        <v>2</v>
      </c>
      <c r="J225" s="14">
        <f>IF(Table2[[#This Row],[M2A]]="","",SUM(Table2[[#This Row],[M2A]]-Table2[[#This Row],[M2B_h]]))</f>
        <v>2</v>
      </c>
      <c r="L225" s="14" t="str">
        <f>IF(Table2[[#This Row],[M3A]]="","",SUM(Table2[[#This Row],[M3A]]-Table2[[#This Row],[M3B_h]]))</f>
        <v/>
      </c>
      <c r="N225" s="14" t="str">
        <f>IF(Table2[[#This Row],[M4A]]="","",SUM(Table2[[#This Row],[M4A]]-Table2[[#This Row],[M4B_h]]))</f>
        <v/>
      </c>
      <c r="O225" s="14"/>
      <c r="P225" s="14" t="str">
        <f>IF(Table2[[#This Row],[M5A]]="","",SUM(Table2[[#This Row],[M5A]]-Table2[[#This Row],[M5B_h]]))</f>
        <v/>
      </c>
      <c r="Q225" s="14">
        <f>SUM(Table2[[#This Row],[AWAL]],Table2[[#This Row],[M1B]])</f>
        <v>0</v>
      </c>
      <c r="R225" s="14">
        <f>SUM(Table2[[#This Row],[M2B]],Table2[[#This Row],[M2B_h]])</f>
        <v>2</v>
      </c>
      <c r="S225" s="14">
        <f>SUM(Table2[[#This Row],[M3B]],Table2[[#This Row],[M3B_h]])</f>
        <v>2</v>
      </c>
      <c r="T225" s="14">
        <f>SUM(Table2[[#This Row],[M4B]],Table2[[#This Row],[M4B_h]])</f>
        <v>2</v>
      </c>
    </row>
    <row r="226" spans="1:20">
      <c r="A226" s="13">
        <f>IF(Table2[[#This Row],[TT]]=0,"",ROW())</f>
        <v>226</v>
      </c>
      <c r="B226" s="13" t="str">
        <f>LOWER(SUBSTITUTE(SUBSTITUTE(SUBSTITUTE(SUBSTITUTE(SUBSTITUTE(SUBSTITUTE(SUBSTITUTE(SUBSTITUTE(Table2[[#This Row],[NAMA BARANG]]," ",""),"""",""),"-",""),"/",""),"(",""),")",""),"&amp;",""),",",""))</f>
        <v>balonlmp2200</v>
      </c>
      <c r="C226" s="16" t="s">
        <v>390</v>
      </c>
      <c r="D226" s="18">
        <v>6</v>
      </c>
      <c r="E226" s="47" t="s">
        <v>28</v>
      </c>
      <c r="F226" s="43">
        <f>IF(Table2[[#This Row],[M5B]]="",Table2[[#This Row],[M5B_h]],SUM(Table2[[#This Row],[M5B_h]],Table2[[#This Row],[M5B]]))</f>
        <v>6</v>
      </c>
      <c r="H226" s="14" t="str">
        <f>IF(Table2[[#This Row],[M1A]]="","",Table2[[#This Row],[M1A]]-Table2[[#This Row],[AWAL]])</f>
        <v/>
      </c>
      <c r="J226" s="14" t="str">
        <f>IF(Table2[[#This Row],[M2A]]="","",SUM(Table2[[#This Row],[M2A]]-Table2[[#This Row],[M2B_h]]))</f>
        <v/>
      </c>
      <c r="L226" s="14" t="str">
        <f>IF(Table2[[#This Row],[M3A]]="","",SUM(Table2[[#This Row],[M3A]]-Table2[[#This Row],[M3B_h]]))</f>
        <v/>
      </c>
      <c r="N226" s="14" t="str">
        <f>IF(Table2[[#This Row],[M4A]]="","",SUM(Table2[[#This Row],[M4A]]-Table2[[#This Row],[M4B_h]]))</f>
        <v/>
      </c>
      <c r="P226" s="14" t="str">
        <f>IF(Table2[[#This Row],[M5A]]="","",SUM(Table2[[#This Row],[M5A]]-Table2[[#This Row],[M5B_h]]))</f>
        <v/>
      </c>
      <c r="Q226" s="14">
        <f>SUM(Table2[[#This Row],[AWAL]],Table2[[#This Row],[M1B]])</f>
        <v>6</v>
      </c>
      <c r="R226" s="14">
        <f>SUM(Table2[[#This Row],[M2B]],Table2[[#This Row],[M2B_h]])</f>
        <v>6</v>
      </c>
      <c r="S226" s="14">
        <f>SUM(Table2[[#This Row],[M3B]],Table2[[#This Row],[M3B_h]])</f>
        <v>6</v>
      </c>
      <c r="T226" s="14">
        <f>SUM(Table2[[#This Row],[M4B]],Table2[[#This Row],[M4B_h]])</f>
        <v>6</v>
      </c>
    </row>
    <row r="227" spans="1:20">
      <c r="A227" s="13">
        <f>IF(Table2[[#This Row],[TT]]=0,"",ROW())</f>
        <v>227</v>
      </c>
      <c r="B227" s="13" t="str">
        <f>LOWER(SUBSTITUTE(SUBSTITUTE(SUBSTITUTE(SUBSTITUTE(SUBSTITUTE(SUBSTITUTE(SUBSTITUTE(SUBSTITUTE(Table2[[#This Row],[NAMA BARANG]]," ",""),"""",""),"-",""),"/",""),"(",""),")",""),"&amp;",""),",",""))</f>
        <v>balonmacaronlkm2200</v>
      </c>
      <c r="C227" s="17" t="s">
        <v>4684</v>
      </c>
      <c r="D227" s="18"/>
      <c r="E227" s="22" t="s">
        <v>4685</v>
      </c>
      <c r="F227" s="43">
        <f>IF(Table2[[#This Row],[M5B]]="",Table2[[#This Row],[M5B_h]],SUM(Table2[[#This Row],[M5B_h]],Table2[[#This Row],[M5B]]))</f>
        <v>2</v>
      </c>
      <c r="H227" s="14" t="str">
        <f>IF(Table2[[#This Row],[M1A]]="","",Table2[[#This Row],[M1A]]-Table2[[#This Row],[AWAL]])</f>
        <v/>
      </c>
      <c r="I227" s="12">
        <v>2</v>
      </c>
      <c r="J227" s="14">
        <f>IF(Table2[[#This Row],[M2A]]="","",SUM(Table2[[#This Row],[M2A]]-Table2[[#This Row],[M2B_h]]))</f>
        <v>2</v>
      </c>
      <c r="L227" s="14" t="str">
        <f>IF(Table2[[#This Row],[M3A]]="","",SUM(Table2[[#This Row],[M3A]]-Table2[[#This Row],[M3B_h]]))</f>
        <v/>
      </c>
      <c r="N227" s="14" t="str">
        <f>IF(Table2[[#This Row],[M4A]]="","",SUM(Table2[[#This Row],[M4A]]-Table2[[#This Row],[M4B_h]]))</f>
        <v/>
      </c>
      <c r="O227" s="14"/>
      <c r="P227" s="14" t="str">
        <f>IF(Table2[[#This Row],[M5A]]="","",SUM(Table2[[#This Row],[M5A]]-Table2[[#This Row],[M5B_h]]))</f>
        <v/>
      </c>
      <c r="Q227" s="14">
        <f>SUM(Table2[[#This Row],[AWAL]],Table2[[#This Row],[M1B]])</f>
        <v>0</v>
      </c>
      <c r="R227" s="14">
        <f>SUM(Table2[[#This Row],[M2B]],Table2[[#This Row],[M2B_h]])</f>
        <v>2</v>
      </c>
      <c r="S227" s="14">
        <f>SUM(Table2[[#This Row],[M3B]],Table2[[#This Row],[M3B_h]])</f>
        <v>2</v>
      </c>
      <c r="T227" s="14">
        <f>SUM(Table2[[#This Row],[M4B]],Table2[[#This Row],[M4B_h]])</f>
        <v>2</v>
      </c>
    </row>
    <row r="228" spans="1:20">
      <c r="A228" s="13">
        <f>IF(Table2[[#This Row],[TT]]=0,"",ROW())</f>
        <v>228</v>
      </c>
      <c r="B228" s="13" t="str">
        <f>LOWER(SUBSTITUTE(SUBSTITUTE(SUBSTITUTE(SUBSTITUTE(SUBSTITUTE(SUBSTITUTE(SUBSTITUTE(SUBSTITUTE(Table2[[#This Row],[NAMA BARANG]]," ",""),"""",""),"-",""),"/",""),"(",""),")",""),"&amp;",""),",",""))</f>
        <v>balonmetaliklmp2800</v>
      </c>
      <c r="C228" s="16" t="s">
        <v>3468</v>
      </c>
      <c r="D228" s="18">
        <v>5</v>
      </c>
      <c r="E228" s="47" t="s">
        <v>2631</v>
      </c>
      <c r="F228" s="43">
        <f>IF(Table2[[#This Row],[M5B]]="",Table2[[#This Row],[M5B_h]],SUM(Table2[[#This Row],[M5B_h]],Table2[[#This Row],[M5B]]))</f>
        <v>6</v>
      </c>
      <c r="G228" s="12">
        <v>4</v>
      </c>
      <c r="H228" s="14">
        <f>IF(Table2[[#This Row],[M1A]]="","",Table2[[#This Row],[M1A]]-Table2[[#This Row],[AWAL]])</f>
        <v>-1</v>
      </c>
      <c r="I228" s="12">
        <v>6</v>
      </c>
      <c r="J228" s="14">
        <f>IF(Table2[[#This Row],[M2A]]="","",SUM(Table2[[#This Row],[M2A]]-Table2[[#This Row],[M2B_h]]))</f>
        <v>2</v>
      </c>
      <c r="L228" s="14" t="str">
        <f>IF(Table2[[#This Row],[M3A]]="","",SUM(Table2[[#This Row],[M3A]]-Table2[[#This Row],[M3B_h]]))</f>
        <v/>
      </c>
      <c r="N228" s="14" t="str">
        <f>IF(Table2[[#This Row],[M4A]]="","",SUM(Table2[[#This Row],[M4A]]-Table2[[#This Row],[M4B_h]]))</f>
        <v/>
      </c>
      <c r="O228" s="14"/>
      <c r="P228" s="14" t="str">
        <f>IF(Table2[[#This Row],[M5A]]="","",SUM(Table2[[#This Row],[M5A]]-Table2[[#This Row],[M5B_h]]))</f>
        <v/>
      </c>
      <c r="Q228" s="14">
        <f>SUM(Table2[[#This Row],[AWAL]],Table2[[#This Row],[M1B]])</f>
        <v>4</v>
      </c>
      <c r="R228" s="14">
        <f>SUM(Table2[[#This Row],[M2B]],Table2[[#This Row],[M2B_h]])</f>
        <v>6</v>
      </c>
      <c r="S228" s="14">
        <f>SUM(Table2[[#This Row],[M3B]],Table2[[#This Row],[M3B_h]])</f>
        <v>6</v>
      </c>
      <c r="T228" s="14">
        <f>SUM(Table2[[#This Row],[M4B]],Table2[[#This Row],[M4B_h]])</f>
        <v>6</v>
      </c>
    </row>
    <row r="229" spans="1:20">
      <c r="A229" s="11">
        <f>IF(Table2[[#This Row],[TT]]=0,"",ROW())</f>
        <v>229</v>
      </c>
      <c r="B229" s="11" t="str">
        <f>LOWER(SUBSTITUTE(SUBSTITUTE(SUBSTITUTE(SUBSTITUTE(SUBSTITUTE(SUBSTITUTE(SUBSTITUTE(SUBSTITUTE(Table2[[#This Row],[NAMA BARANG]]," ",""),"""",""),"-",""),"/",""),"(",""),")",""),"&amp;",""),",",""))</f>
        <v>balonmetalikyoeker20</v>
      </c>
      <c r="C229" s="16" t="s">
        <v>393</v>
      </c>
      <c r="D229" s="18">
        <v>37</v>
      </c>
      <c r="E229" s="22" t="s">
        <v>394</v>
      </c>
      <c r="F229" s="43">
        <f>IF(Table2[[#This Row],[M5B]]="",Table2[[#This Row],[M5B_h]],SUM(Table2[[#This Row],[M5B_h]],Table2[[#This Row],[M5B]]))</f>
        <v>37</v>
      </c>
      <c r="H229" s="12" t="str">
        <f>IF(Table2[[#This Row],[M1A]]="","",Table2[[#This Row],[M1A]]-Table2[[#This Row],[AWAL]])</f>
        <v/>
      </c>
      <c r="J229" s="12" t="str">
        <f>IF(Table2[[#This Row],[M2A]]="","",SUM(Table2[[#This Row],[M2A]]-Table2[[#This Row],[M2B_h]]))</f>
        <v/>
      </c>
      <c r="L229" s="12" t="str">
        <f>IF(Table2[[#This Row],[M3A]]="","",SUM(Table2[[#This Row],[M3A]]-Table2[[#This Row],[M3B_h]]))</f>
        <v/>
      </c>
      <c r="N229" s="12" t="str">
        <f>IF(Table2[[#This Row],[M4A]]="","",SUM(Table2[[#This Row],[M4A]]-Table2[[#This Row],[M4B_h]]))</f>
        <v/>
      </c>
      <c r="O229" s="14"/>
      <c r="P229" s="14" t="str">
        <f>IF(Table2[[#This Row],[M5A]]="","",SUM(Table2[[#This Row],[M5A]]-Table2[[#This Row],[M5B_h]]))</f>
        <v/>
      </c>
      <c r="Q229" s="14">
        <f>SUM(Table2[[#This Row],[AWAL]],Table2[[#This Row],[M1B]])</f>
        <v>37</v>
      </c>
      <c r="R229" s="14">
        <f>SUM(Table2[[#This Row],[M2B]],Table2[[#This Row],[M2B_h]])</f>
        <v>37</v>
      </c>
      <c r="S229" s="14">
        <f>SUM(Table2[[#This Row],[M3B]],Table2[[#This Row],[M3B_h]])</f>
        <v>37</v>
      </c>
      <c r="T229" s="14">
        <f>SUM(Table2[[#This Row],[M4B]],Table2[[#This Row],[M4B_h]])</f>
        <v>37</v>
      </c>
    </row>
    <row r="230" spans="1:20">
      <c r="A230" s="11">
        <f>IF(Table2[[#This Row],[TT]]=0,"",ROW())</f>
        <v>230</v>
      </c>
      <c r="B230" s="11" t="str">
        <f>LOWER(SUBSTITUTE(SUBSTITUTE(SUBSTITUTE(SUBSTITUTE(SUBSTITUTE(SUBSTITUTE(SUBSTITUTE(SUBSTITUTE(Table2[[#This Row],[NAMA BARANG]]," ",""),"""",""),"-",""),"/",""),"(",""),")",""),"&amp;",""),",",""))</f>
        <v>balonmickeykcl20</v>
      </c>
      <c r="C230" s="16" t="s">
        <v>395</v>
      </c>
      <c r="D230" s="18">
        <v>4</v>
      </c>
      <c r="E230" s="22" t="s">
        <v>396</v>
      </c>
      <c r="F230" s="43">
        <f>IF(Table2[[#This Row],[M5B]]="",Table2[[#This Row],[M5B_h]],SUM(Table2[[#This Row],[M5B_h]],Table2[[#This Row],[M5B]]))</f>
        <v>4</v>
      </c>
      <c r="H230" s="12" t="str">
        <f>IF(Table2[[#This Row],[M1A]]="","",Table2[[#This Row],[M1A]]-Table2[[#This Row],[AWAL]])</f>
        <v/>
      </c>
      <c r="J230" s="12" t="str">
        <f>IF(Table2[[#This Row],[M2A]]="","",SUM(Table2[[#This Row],[M2A]]-Table2[[#This Row],[M2B_h]]))</f>
        <v/>
      </c>
      <c r="L230" s="12" t="str">
        <f>IF(Table2[[#This Row],[M3A]]="","",SUM(Table2[[#This Row],[M3A]]-Table2[[#This Row],[M3B_h]]))</f>
        <v/>
      </c>
      <c r="N230" s="12" t="str">
        <f>IF(Table2[[#This Row],[M4A]]="","",SUM(Table2[[#This Row],[M4A]]-Table2[[#This Row],[M4B_h]]))</f>
        <v/>
      </c>
      <c r="O230" s="14"/>
      <c r="P230" s="14" t="str">
        <f>IF(Table2[[#This Row],[M5A]]="","",SUM(Table2[[#This Row],[M5A]]-Table2[[#This Row],[M5B_h]]))</f>
        <v/>
      </c>
      <c r="Q230" s="14">
        <f>SUM(Table2[[#This Row],[AWAL]],Table2[[#This Row],[M1B]])</f>
        <v>4</v>
      </c>
      <c r="R230" s="14">
        <f>SUM(Table2[[#This Row],[M2B]],Table2[[#This Row],[M2B_h]])</f>
        <v>4</v>
      </c>
      <c r="S230" s="14">
        <f>SUM(Table2[[#This Row],[M3B]],Table2[[#This Row],[M3B_h]])</f>
        <v>4</v>
      </c>
      <c r="T230" s="14">
        <f>SUM(Table2[[#This Row],[M4B]],Table2[[#This Row],[M4B_h]])</f>
        <v>4</v>
      </c>
    </row>
    <row r="231" spans="1:20">
      <c r="A231" s="11">
        <f>IF(Table2[[#This Row],[TT]]=0,"",ROW())</f>
        <v>231</v>
      </c>
      <c r="B231" s="11" t="str">
        <f>LOWER(SUBSTITUTE(SUBSTITUTE(SUBSTITUTE(SUBSTITUTE(SUBSTITUTE(SUBSTITUTE(SUBSTITUTE(SUBSTITUTE(Table2[[#This Row],[NAMA BARANG]]," ",""),"""",""),"-",""),"/",""),"(",""),")",""),"&amp;",""),",",""))</f>
        <v>balontatasuryaks1222</v>
      </c>
      <c r="C231" s="16" t="s">
        <v>397</v>
      </c>
      <c r="D231" s="18">
        <v>8</v>
      </c>
      <c r="E231" s="22" t="s">
        <v>398</v>
      </c>
      <c r="F231" s="43">
        <f>IF(Table2[[#This Row],[M5B]]="",Table2[[#This Row],[M5B_h]],SUM(Table2[[#This Row],[M5B_h]],Table2[[#This Row],[M5B]]))</f>
        <v>8</v>
      </c>
      <c r="H231" s="12" t="str">
        <f>IF(Table2[[#This Row],[M1A]]="","",Table2[[#This Row],[M1A]]-Table2[[#This Row],[AWAL]])</f>
        <v/>
      </c>
      <c r="J231" s="12" t="str">
        <f>IF(Table2[[#This Row],[M2A]]="","",SUM(Table2[[#This Row],[M2A]]-Table2[[#This Row],[M2B_h]]))</f>
        <v/>
      </c>
      <c r="L231" s="12" t="str">
        <f>IF(Table2[[#This Row],[M3A]]="","",SUM(Table2[[#This Row],[M3A]]-Table2[[#This Row],[M3B_h]]))</f>
        <v/>
      </c>
      <c r="N231" s="12" t="str">
        <f>IF(Table2[[#This Row],[M4A]]="","",SUM(Table2[[#This Row],[M4A]]-Table2[[#This Row],[M4B_h]]))</f>
        <v/>
      </c>
      <c r="O231" s="14"/>
      <c r="P231" s="14" t="str">
        <f>IF(Table2[[#This Row],[M5A]]="","",SUM(Table2[[#This Row],[M5A]]-Table2[[#This Row],[M5B_h]]))</f>
        <v/>
      </c>
      <c r="Q231" s="14">
        <f>SUM(Table2[[#This Row],[AWAL]],Table2[[#This Row],[M1B]])</f>
        <v>8</v>
      </c>
      <c r="R231" s="14">
        <f>SUM(Table2[[#This Row],[M2B]],Table2[[#This Row],[M2B_h]])</f>
        <v>8</v>
      </c>
      <c r="S231" s="14">
        <f>SUM(Table2[[#This Row],[M3B]],Table2[[#This Row],[M3B_h]])</f>
        <v>8</v>
      </c>
      <c r="T231" s="14">
        <f>SUM(Table2[[#This Row],[M4B]],Table2[[#This Row],[M4B_h]])</f>
        <v>8</v>
      </c>
    </row>
    <row r="232" spans="1:20">
      <c r="A232" s="11">
        <f>IF(Table2[[#This Row],[TT]]=0,"",ROW())</f>
        <v>232</v>
      </c>
      <c r="B232" s="11" t="str">
        <f>LOWER(SUBSTITUTE(SUBSTITUTE(SUBSTITUTE(SUBSTITUTE(SUBSTITUTE(SUBSTITUTE(SUBSTITUTE(SUBSTITUTE(Table2[[#This Row],[NAMA BARANG]]," ",""),"""",""),"-",""),"/",""),"(",""),")",""),"&amp;",""),",",""))</f>
        <v>balonzodiak2260</v>
      </c>
      <c r="C232" s="17" t="s">
        <v>400</v>
      </c>
      <c r="D232" s="18">
        <v>1</v>
      </c>
      <c r="E232" s="22" t="s">
        <v>398</v>
      </c>
      <c r="F232" s="43">
        <f>IF(Table2[[#This Row],[M5B]]="",Table2[[#This Row],[M5B_h]],SUM(Table2[[#This Row],[M5B_h]],Table2[[#This Row],[M5B]]))</f>
        <v>1</v>
      </c>
      <c r="H232" s="12" t="str">
        <f>IF(Table2[[#This Row],[M1A]]="","",Table2[[#This Row],[M1A]]-Table2[[#This Row],[AWAL]])</f>
        <v/>
      </c>
      <c r="J232" s="12" t="str">
        <f>IF(Table2[[#This Row],[M2A]]="","",SUM(Table2[[#This Row],[M2A]]-Table2[[#This Row],[M2B_h]]))</f>
        <v/>
      </c>
      <c r="L232" s="12" t="str">
        <f>IF(Table2[[#This Row],[M3A]]="","",SUM(Table2[[#This Row],[M3A]]-Table2[[#This Row],[M3B_h]]))</f>
        <v/>
      </c>
      <c r="N232" s="12" t="str">
        <f>IF(Table2[[#This Row],[M4A]]="","",SUM(Table2[[#This Row],[M4A]]-Table2[[#This Row],[M4B_h]]))</f>
        <v/>
      </c>
      <c r="O232" s="14"/>
      <c r="P232" s="14" t="str">
        <f>IF(Table2[[#This Row],[M5A]]="","",SUM(Table2[[#This Row],[M5A]]-Table2[[#This Row],[M5B_h]]))</f>
        <v/>
      </c>
      <c r="Q232" s="14">
        <f>SUM(Table2[[#This Row],[AWAL]],Table2[[#This Row],[M1B]])</f>
        <v>1</v>
      </c>
      <c r="R232" s="14">
        <f>SUM(Table2[[#This Row],[M2B]],Table2[[#This Row],[M2B_h]])</f>
        <v>1</v>
      </c>
      <c r="S232" s="14">
        <f>SUM(Table2[[#This Row],[M3B]],Table2[[#This Row],[M3B_h]])</f>
        <v>1</v>
      </c>
      <c r="T232" s="14">
        <f>SUM(Table2[[#This Row],[M4B]],Table2[[#This Row],[M4B_h]])</f>
        <v>1</v>
      </c>
    </row>
    <row r="233" spans="1:20">
      <c r="A233" s="11">
        <f>IF(Table2[[#This Row],[TT]]=0,"",ROW())</f>
        <v>233</v>
      </c>
      <c r="B233" s="11" t="str">
        <f>LOWER(SUBSTITUTE(SUBSTITUTE(SUBSTITUTE(SUBSTITUTE(SUBSTITUTE(SUBSTITUTE(SUBSTITUTE(SUBSTITUTE(Table2[[#This Row],[NAMA BARANG]]," ",""),"""",""),"-",""),"/",""),"(",""),")",""),"&amp;",""),",",""))</f>
        <v>bandokingrajamixgoldsilver</v>
      </c>
      <c r="C233" s="17" t="s">
        <v>401</v>
      </c>
      <c r="D233" s="18">
        <v>2</v>
      </c>
      <c r="E233" s="22" t="s">
        <v>141</v>
      </c>
      <c r="F233" s="43">
        <f>IF(Table2[[#This Row],[M5B]]="",Table2[[#This Row],[M5B_h]],SUM(Table2[[#This Row],[M5B_h]],Table2[[#This Row],[M5B]]))</f>
        <v>2</v>
      </c>
      <c r="H233" s="12" t="str">
        <f>IF(Table2[[#This Row],[M1A]]="","",Table2[[#This Row],[M1A]]-Table2[[#This Row],[AWAL]])</f>
        <v/>
      </c>
      <c r="J233" s="12" t="str">
        <f>IF(Table2[[#This Row],[M2A]]="","",SUM(Table2[[#This Row],[M2A]]-Table2[[#This Row],[M2B_h]]))</f>
        <v/>
      </c>
      <c r="L233" s="12" t="str">
        <f>IF(Table2[[#This Row],[M3A]]="","",SUM(Table2[[#This Row],[M3A]]-Table2[[#This Row],[M3B_h]]))</f>
        <v/>
      </c>
      <c r="N233" s="12" t="str">
        <f>IF(Table2[[#This Row],[M4A]]="","",SUM(Table2[[#This Row],[M4A]]-Table2[[#This Row],[M4B_h]]))</f>
        <v/>
      </c>
      <c r="O233" s="14"/>
      <c r="P233" s="14" t="str">
        <f>IF(Table2[[#This Row],[M5A]]="","",SUM(Table2[[#This Row],[M5A]]-Table2[[#This Row],[M5B_h]]))</f>
        <v/>
      </c>
      <c r="Q233" s="14">
        <f>SUM(Table2[[#This Row],[AWAL]],Table2[[#This Row],[M1B]])</f>
        <v>2</v>
      </c>
      <c r="R233" s="14">
        <f>SUM(Table2[[#This Row],[M2B]],Table2[[#This Row],[M2B_h]])</f>
        <v>2</v>
      </c>
      <c r="S233" s="14">
        <f>SUM(Table2[[#This Row],[M3B]],Table2[[#This Row],[M3B_h]])</f>
        <v>2</v>
      </c>
      <c r="T233" s="14">
        <f>SUM(Table2[[#This Row],[M4B]],Table2[[#This Row],[M4B_h]])</f>
        <v>2</v>
      </c>
    </row>
    <row r="234" spans="1:20">
      <c r="A234" s="11">
        <f>IF(Table2[[#This Row],[TT]]=0,"",ROW())</f>
        <v>234</v>
      </c>
      <c r="B234" s="11" t="str">
        <f>LOWER(SUBSTITUTE(SUBSTITUTE(SUBSTITUTE(SUBSTITUTE(SUBSTITUTE(SUBSTITUTE(SUBSTITUTE(SUBSTITUTE(Table2[[#This Row],[NAMA BARANG]]," ",""),"""",""),"-",""),"/",""),"(",""),")",""),"&amp;",""),",",""))</f>
        <v>bandokingratugold</v>
      </c>
      <c r="C234" s="17" t="s">
        <v>402</v>
      </c>
      <c r="D234" s="18">
        <v>2</v>
      </c>
      <c r="E234" s="22" t="s">
        <v>190</v>
      </c>
      <c r="F234" s="43">
        <f>IF(Table2[[#This Row],[M5B]]="",Table2[[#This Row],[M5B_h]],SUM(Table2[[#This Row],[M5B_h]],Table2[[#This Row],[M5B]]))</f>
        <v>2</v>
      </c>
      <c r="H234" s="12" t="str">
        <f>IF(Table2[[#This Row],[M1A]]="","",Table2[[#This Row],[M1A]]-Table2[[#This Row],[AWAL]])</f>
        <v/>
      </c>
      <c r="J234" s="12" t="str">
        <f>IF(Table2[[#This Row],[M2A]]="","",SUM(Table2[[#This Row],[M2A]]-Table2[[#This Row],[M2B_h]]))</f>
        <v/>
      </c>
      <c r="L234" s="12" t="str">
        <f>IF(Table2[[#This Row],[M3A]]="","",SUM(Table2[[#This Row],[M3A]]-Table2[[#This Row],[M3B_h]]))</f>
        <v/>
      </c>
      <c r="N234" s="12" t="str">
        <f>IF(Table2[[#This Row],[M4A]]="","",SUM(Table2[[#This Row],[M4A]]-Table2[[#This Row],[M4B_h]]))</f>
        <v/>
      </c>
      <c r="O234" s="14"/>
      <c r="P234" s="14" t="str">
        <f>IF(Table2[[#This Row],[M5A]]="","",SUM(Table2[[#This Row],[M5A]]-Table2[[#This Row],[M5B_h]]))</f>
        <v/>
      </c>
      <c r="Q234" s="14">
        <f>SUM(Table2[[#This Row],[AWAL]],Table2[[#This Row],[M1B]])</f>
        <v>2</v>
      </c>
      <c r="R234" s="14">
        <f>SUM(Table2[[#This Row],[M2B]],Table2[[#This Row],[M2B_h]])</f>
        <v>2</v>
      </c>
      <c r="S234" s="14">
        <f>SUM(Table2[[#This Row],[M3B]],Table2[[#This Row],[M3B_h]])</f>
        <v>2</v>
      </c>
      <c r="T234" s="14">
        <f>SUM(Table2[[#This Row],[M4B]],Table2[[#This Row],[M4B_h]])</f>
        <v>2</v>
      </c>
    </row>
    <row r="235" spans="1:20">
      <c r="A235" s="11">
        <f>IF(Table2[[#This Row],[TT]]=0,"",ROW())</f>
        <v>235</v>
      </c>
      <c r="B235" s="11" t="str">
        <f>LOWER(SUBSTITUTE(SUBSTITUTE(SUBSTITUTE(SUBSTITUTE(SUBSTITUTE(SUBSTITUTE(SUBSTITUTE(SUBSTITUTE(Table2[[#This Row],[NAMA BARANG]]," ",""),"""",""),"-",""),"/",""),"(",""),")",""),"&amp;",""),",",""))</f>
        <v>bannerballetb312bs</v>
      </c>
      <c r="C235" s="17" t="s">
        <v>403</v>
      </c>
      <c r="D235" s="18">
        <v>1</v>
      </c>
      <c r="E235" s="22" t="s">
        <v>165</v>
      </c>
      <c r="F235" s="43">
        <f>IF(Table2[[#This Row],[M5B]]="",Table2[[#This Row],[M5B_h]],SUM(Table2[[#This Row],[M5B_h]],Table2[[#This Row],[M5B]]))</f>
        <v>1</v>
      </c>
      <c r="H235" s="12" t="str">
        <f>IF(Table2[[#This Row],[M1A]]="","",Table2[[#This Row],[M1A]]-Table2[[#This Row],[AWAL]])</f>
        <v/>
      </c>
      <c r="J235" s="12" t="str">
        <f>IF(Table2[[#This Row],[M2A]]="","",SUM(Table2[[#This Row],[M2A]]-Table2[[#This Row],[M2B_h]]))</f>
        <v/>
      </c>
      <c r="L235" s="12" t="str">
        <f>IF(Table2[[#This Row],[M3A]]="","",SUM(Table2[[#This Row],[M3A]]-Table2[[#This Row],[M3B_h]]))</f>
        <v/>
      </c>
      <c r="N235" s="12" t="str">
        <f>IF(Table2[[#This Row],[M4A]]="","",SUM(Table2[[#This Row],[M4A]]-Table2[[#This Row],[M4B_h]]))</f>
        <v/>
      </c>
      <c r="O235" s="14"/>
      <c r="P235" s="14" t="str">
        <f>IF(Table2[[#This Row],[M5A]]="","",SUM(Table2[[#This Row],[M5A]]-Table2[[#This Row],[M5B_h]]))</f>
        <v/>
      </c>
      <c r="Q235" s="14">
        <f>SUM(Table2[[#This Row],[AWAL]],Table2[[#This Row],[M1B]])</f>
        <v>1</v>
      </c>
      <c r="R235" s="14">
        <f>SUM(Table2[[#This Row],[M2B]],Table2[[#This Row],[M2B_h]])</f>
        <v>1</v>
      </c>
      <c r="S235" s="14">
        <f>SUM(Table2[[#This Row],[M3B]],Table2[[#This Row],[M3B_h]])</f>
        <v>1</v>
      </c>
      <c r="T235" s="14">
        <f>SUM(Table2[[#This Row],[M4B]],Table2[[#This Row],[M4B_h]])</f>
        <v>1</v>
      </c>
    </row>
    <row r="236" spans="1:20">
      <c r="A236" s="11">
        <f>IF(Table2[[#This Row],[TT]]=0,"",ROW())</f>
        <v>236</v>
      </c>
      <c r="B236" s="11" t="str">
        <f>LOWER(SUBSTITUTE(SUBSTITUTE(SUBSTITUTE(SUBSTITUTE(SUBSTITUTE(SUBSTITUTE(SUBSTITUTE(SUBSTITUTE(Table2[[#This Row],[NAMA BARANG]]," ",""),"""",""),"-",""),"/",""),"(",""),")",""),"&amp;",""),",",""))</f>
        <v>bensia03lm46202</v>
      </c>
      <c r="C236" s="17" t="s">
        <v>2825</v>
      </c>
      <c r="D236" s="18">
        <v>35</v>
      </c>
      <c r="E236" s="22" t="s">
        <v>2826</v>
      </c>
      <c r="F236" s="43">
        <f>IF(Table2[[#This Row],[M5B]]="",Table2[[#This Row],[M5B_h]],SUM(Table2[[#This Row],[M5B_h]],Table2[[#This Row],[M5B]]))</f>
        <v>35</v>
      </c>
      <c r="H236" s="12" t="str">
        <f>IF(Table2[[#This Row],[M1A]]="","",Table2[[#This Row],[M1A]]-Table2[[#This Row],[AWAL]])</f>
        <v/>
      </c>
      <c r="J236" s="12" t="str">
        <f>IF(Table2[[#This Row],[M2A]]="","",SUM(Table2[[#This Row],[M2A]]-Table2[[#This Row],[M2B_h]]))</f>
        <v/>
      </c>
      <c r="L236" s="12" t="str">
        <f>IF(Table2[[#This Row],[M3A]]="","",SUM(Table2[[#This Row],[M3A]]-Table2[[#This Row],[M3B_h]]))</f>
        <v/>
      </c>
      <c r="N236" s="12" t="str">
        <f>IF(Table2[[#This Row],[M4A]]="","",SUM(Table2[[#This Row],[M4A]]-Table2[[#This Row],[M4B_h]]))</f>
        <v/>
      </c>
      <c r="O236" s="14"/>
      <c r="P236" s="14" t="str">
        <f>IF(Table2[[#This Row],[M5A]]="","",SUM(Table2[[#This Row],[M5A]]-Table2[[#This Row],[M5B_h]]))</f>
        <v/>
      </c>
      <c r="Q236" s="14">
        <f>SUM(Table2[[#This Row],[AWAL]],Table2[[#This Row],[M1B]])</f>
        <v>35</v>
      </c>
      <c r="R236" s="14">
        <f>SUM(Table2[[#This Row],[M2B]],Table2[[#This Row],[M2B_h]])</f>
        <v>35</v>
      </c>
      <c r="S236" s="14">
        <f>SUM(Table2[[#This Row],[M3B]],Table2[[#This Row],[M3B_h]])</f>
        <v>35</v>
      </c>
      <c r="T236" s="14">
        <f>SUM(Table2[[#This Row],[M4B]],Table2[[#This Row],[M4B_h]])</f>
        <v>35</v>
      </c>
    </row>
    <row r="237" spans="1:20">
      <c r="A237" s="13">
        <f>IF(Table2[[#This Row],[TT]]=0,"",ROW())</f>
        <v>237</v>
      </c>
      <c r="B237" s="13" t="str">
        <f>LOWER(SUBSTITUTE(SUBSTITUTE(SUBSTITUTE(SUBSTITUTE(SUBSTITUTE(SUBSTITUTE(SUBSTITUTE(SUBSTITUTE(Table2[[#This Row],[NAMA BARANG]]," ",""),"""",""),"-",""),"/",""),"(",""),")",""),"&amp;",""),",",""))</f>
        <v>bensia04lm15921</v>
      </c>
      <c r="C237" s="16" t="s">
        <v>2827</v>
      </c>
      <c r="D237" s="25">
        <v>29</v>
      </c>
      <c r="E237" s="47" t="s">
        <v>2824</v>
      </c>
      <c r="F237" s="43">
        <f>IF(Table2[[#This Row],[M5B]]="",Table2[[#This Row],[M5B_h]],SUM(Table2[[#This Row],[M5B_h]],Table2[[#This Row],[M5B]]))</f>
        <v>29</v>
      </c>
      <c r="H237" s="14" t="str">
        <f>IF(Table2[[#This Row],[M1A]]="","",Table2[[#This Row],[M1A]]-Table2[[#This Row],[AWAL]])</f>
        <v/>
      </c>
      <c r="J237" s="14" t="str">
        <f>IF(Table2[[#This Row],[M2A]]="","",SUM(Table2[[#This Row],[M2A]]-Table2[[#This Row],[M2B_h]]))</f>
        <v/>
      </c>
      <c r="L237" s="14" t="str">
        <f>IF(Table2[[#This Row],[M3A]]="","",SUM(Table2[[#This Row],[M3A]]-Table2[[#This Row],[M3B_h]]))</f>
        <v/>
      </c>
      <c r="N237" s="14" t="str">
        <f>IF(Table2[[#This Row],[M4A]]="","",SUM(Table2[[#This Row],[M4A]]-Table2[[#This Row],[M4B_h]]))</f>
        <v/>
      </c>
      <c r="O237" s="14"/>
      <c r="P237" s="14" t="str">
        <f>IF(Table2[[#This Row],[M5A]]="","",SUM(Table2[[#This Row],[M5A]]-Table2[[#This Row],[M5B_h]]))</f>
        <v/>
      </c>
      <c r="Q237" s="14">
        <f>SUM(Table2[[#This Row],[AWAL]],Table2[[#This Row],[M1B]])</f>
        <v>29</v>
      </c>
      <c r="R237" s="14">
        <f>SUM(Table2[[#This Row],[M2B]],Table2[[#This Row],[M2B_h]])</f>
        <v>29</v>
      </c>
      <c r="S237" s="14">
        <f>SUM(Table2[[#This Row],[M3B]],Table2[[#This Row],[M3B_h]])</f>
        <v>29</v>
      </c>
      <c r="T237" s="14">
        <f>SUM(Table2[[#This Row],[M4B]],Table2[[#This Row],[M4B_h]])</f>
        <v>29</v>
      </c>
    </row>
    <row r="238" spans="1:20">
      <c r="A238" s="13">
        <f>IF(Table2[[#This Row],[TT]]=0,"",ROW())</f>
        <v>238</v>
      </c>
      <c r="B238" s="13" t="str">
        <f>LOWER(SUBSTITUTE(SUBSTITUTE(SUBSTITUTE(SUBSTITUTE(SUBSTITUTE(SUBSTITUTE(SUBSTITUTE(SUBSTITUTE(Table2[[#This Row],[NAMA BARANG]]," ",""),"""",""),"-",""),"/",""),"(",""),")",""),"&amp;",""),",",""))</f>
        <v>bensia05lm26021</v>
      </c>
      <c r="C238" s="16" t="s">
        <v>2828</v>
      </c>
      <c r="D238" s="25">
        <v>27</v>
      </c>
      <c r="E238" s="47" t="s">
        <v>2826</v>
      </c>
      <c r="F238" s="43">
        <f>IF(Table2[[#This Row],[M5B]]="",Table2[[#This Row],[M5B_h]],SUM(Table2[[#This Row],[M5B_h]],Table2[[#This Row],[M5B]]))</f>
        <v>27</v>
      </c>
      <c r="H238" s="14" t="str">
        <f>IF(Table2[[#This Row],[M1A]]="","",Table2[[#This Row],[M1A]]-Table2[[#This Row],[AWAL]])</f>
        <v/>
      </c>
      <c r="J238" s="14" t="str">
        <f>IF(Table2[[#This Row],[M2A]]="","",SUM(Table2[[#This Row],[M2A]]-Table2[[#This Row],[M2B_h]]))</f>
        <v/>
      </c>
      <c r="L238" s="14" t="str">
        <f>IF(Table2[[#This Row],[M3A]]="","",SUM(Table2[[#This Row],[M3A]]-Table2[[#This Row],[M3B_h]]))</f>
        <v/>
      </c>
      <c r="N238" s="14" t="str">
        <f>IF(Table2[[#This Row],[M4A]]="","",SUM(Table2[[#This Row],[M4A]]-Table2[[#This Row],[M4B_h]]))</f>
        <v/>
      </c>
      <c r="O238" s="14"/>
      <c r="P238" s="14" t="str">
        <f>IF(Table2[[#This Row],[M5A]]="","",SUM(Table2[[#This Row],[M5A]]-Table2[[#This Row],[M5B_h]]))</f>
        <v/>
      </c>
      <c r="Q238" s="14">
        <f>SUM(Table2[[#This Row],[AWAL]],Table2[[#This Row],[M1B]])</f>
        <v>27</v>
      </c>
      <c r="R238" s="14">
        <f>SUM(Table2[[#This Row],[M2B]],Table2[[#This Row],[M2B_h]])</f>
        <v>27</v>
      </c>
      <c r="S238" s="14">
        <f>SUM(Table2[[#This Row],[M3B]],Table2[[#This Row],[M3B_h]])</f>
        <v>27</v>
      </c>
      <c r="T238" s="14">
        <f>SUM(Table2[[#This Row],[M4B]],Table2[[#This Row],[M4B_h]])</f>
        <v>27</v>
      </c>
    </row>
    <row r="239" spans="1:20">
      <c r="A239" s="13">
        <f>IF(Table2[[#This Row],[TT]]=0,"",ROW())</f>
        <v>239</v>
      </c>
      <c r="B239" s="13" t="str">
        <f>LOWER(SUBSTITUTE(SUBSTITUTE(SUBSTITUTE(SUBSTITUTE(SUBSTITUTE(SUBSTITUTE(SUBSTITUTE(SUBSTITUTE(Table2[[#This Row],[NAMA BARANG]]," ",""),"""",""),"-",""),"/",""),"(",""),")",""),"&amp;",""),",",""))</f>
        <v>bensia06lmh4m3hatimetalikpendek</v>
      </c>
      <c r="C239" s="16" t="s">
        <v>404</v>
      </c>
      <c r="D239" s="25">
        <v>8</v>
      </c>
      <c r="E239" s="47" t="s">
        <v>217</v>
      </c>
      <c r="F239" s="43">
        <f>IF(Table2[[#This Row],[M5B]]="",Table2[[#This Row],[M5B_h]],SUM(Table2[[#This Row],[M5B_h]],Table2[[#This Row],[M5B]]))</f>
        <v>8</v>
      </c>
      <c r="H239" s="14" t="str">
        <f>IF(Table2[[#This Row],[M1A]]="","",Table2[[#This Row],[M1A]]-Table2[[#This Row],[AWAL]])</f>
        <v/>
      </c>
      <c r="J239" s="14" t="str">
        <f>IF(Table2[[#This Row],[M2A]]="","",SUM(Table2[[#This Row],[M2A]]-Table2[[#This Row],[M2B_h]]))</f>
        <v/>
      </c>
      <c r="L239" s="14" t="str">
        <f>IF(Table2[[#This Row],[M3A]]="","",SUM(Table2[[#This Row],[M3A]]-Table2[[#This Row],[M3B_h]]))</f>
        <v/>
      </c>
      <c r="N239" s="14" t="str">
        <f>IF(Table2[[#This Row],[M4A]]="","",SUM(Table2[[#This Row],[M4A]]-Table2[[#This Row],[M4B_h]]))</f>
        <v/>
      </c>
      <c r="O239" s="14"/>
      <c r="P239" s="14" t="str">
        <f>IF(Table2[[#This Row],[M5A]]="","",SUM(Table2[[#This Row],[M5A]]-Table2[[#This Row],[M5B_h]]))</f>
        <v/>
      </c>
      <c r="Q239" s="14">
        <f>SUM(Table2[[#This Row],[AWAL]],Table2[[#This Row],[M1B]])</f>
        <v>8</v>
      </c>
      <c r="R239" s="14">
        <f>SUM(Table2[[#This Row],[M2B]],Table2[[#This Row],[M2B_h]])</f>
        <v>8</v>
      </c>
      <c r="S239" s="14">
        <f>SUM(Table2[[#This Row],[M3B]],Table2[[#This Row],[M3B_h]])</f>
        <v>8</v>
      </c>
      <c r="T239" s="14">
        <f>SUM(Table2[[#This Row],[M4B]],Table2[[#This Row],[M4B_h]])</f>
        <v>8</v>
      </c>
    </row>
    <row r="240" spans="1:20">
      <c r="A240" s="11">
        <f>IF(Table2[[#This Row],[TT]]=0,"",ROW())</f>
        <v>240</v>
      </c>
      <c r="B240" s="11" t="str">
        <f>LOWER(SUBSTITUTE(SUBSTITUTE(SUBSTITUTE(SUBSTITUTE(SUBSTITUTE(SUBSTITUTE(SUBSTITUTE(SUBSTITUTE(Table2[[#This Row],[NAMA BARANG]]," ",""),"""",""),"-",""),"/",""),"(",""),")",""),"&amp;",""),",",""))</f>
        <v>bensia06lm16034</v>
      </c>
      <c r="C240" s="17" t="s">
        <v>2829</v>
      </c>
      <c r="D240" s="18">
        <v>17</v>
      </c>
      <c r="E240" s="22" t="s">
        <v>2834</v>
      </c>
      <c r="F240" s="43">
        <f>IF(Table2[[#This Row],[M5B]]="",Table2[[#This Row],[M5B_h]],SUM(Table2[[#This Row],[M5B_h]],Table2[[#This Row],[M5B]]))</f>
        <v>17</v>
      </c>
      <c r="H240" s="12" t="str">
        <f>IF(Table2[[#This Row],[M1A]]="","",Table2[[#This Row],[M1A]]-Table2[[#This Row],[AWAL]])</f>
        <v/>
      </c>
      <c r="J240" s="12" t="str">
        <f>IF(Table2[[#This Row],[M2A]]="","",SUM(Table2[[#This Row],[M2A]]-Table2[[#This Row],[M2B_h]]))</f>
        <v/>
      </c>
      <c r="L240" s="12" t="str">
        <f>IF(Table2[[#This Row],[M3A]]="","",SUM(Table2[[#This Row],[M3A]]-Table2[[#This Row],[M3B_h]]))</f>
        <v/>
      </c>
      <c r="N240" s="12" t="str">
        <f>IF(Table2[[#This Row],[M4A]]="","",SUM(Table2[[#This Row],[M4A]]-Table2[[#This Row],[M4B_h]]))</f>
        <v/>
      </c>
      <c r="O240" s="14"/>
      <c r="P240" s="14" t="str">
        <f>IF(Table2[[#This Row],[M5A]]="","",SUM(Table2[[#This Row],[M5A]]-Table2[[#This Row],[M5B_h]]))</f>
        <v/>
      </c>
      <c r="Q240" s="14">
        <f>SUM(Table2[[#This Row],[AWAL]],Table2[[#This Row],[M1B]])</f>
        <v>17</v>
      </c>
      <c r="R240" s="14">
        <f>SUM(Table2[[#This Row],[M2B]],Table2[[#This Row],[M2B_h]])</f>
        <v>17</v>
      </c>
      <c r="S240" s="14">
        <f>SUM(Table2[[#This Row],[M3B]],Table2[[#This Row],[M3B_h]])</f>
        <v>17</v>
      </c>
      <c r="T240" s="14">
        <f>SUM(Table2[[#This Row],[M4B]],Table2[[#This Row],[M4B_h]])</f>
        <v>17</v>
      </c>
    </row>
    <row r="241" spans="1:20">
      <c r="A241" s="13">
        <f>IF(Table2[[#This Row],[TT]]=0,"",ROW())</f>
        <v>241</v>
      </c>
      <c r="B241" s="13" t="str">
        <f>LOWER(SUBSTITUTE(SUBSTITUTE(SUBSTITUTE(SUBSTITUTE(SUBSTITUTE(SUBSTITUTE(SUBSTITUTE(SUBSTITUTE(Table2[[#This Row],[NAMA BARANG]]," ",""),"""",""),"-",""),"/",""),"(",""),")",""),"&amp;",""),",",""))</f>
        <v>bensia08lm16221</v>
      </c>
      <c r="C241" s="16" t="s">
        <v>2830</v>
      </c>
      <c r="D241" s="25">
        <v>21</v>
      </c>
      <c r="E241" s="47" t="s">
        <v>2834</v>
      </c>
      <c r="F241" s="43">
        <f>IF(Table2[[#This Row],[M5B]]="",Table2[[#This Row],[M5B_h]],SUM(Table2[[#This Row],[M5B_h]],Table2[[#This Row],[M5B]]))</f>
        <v>21</v>
      </c>
      <c r="H241" s="14" t="str">
        <f>IF(Table2[[#This Row],[M1A]]="","",Table2[[#This Row],[M1A]]-Table2[[#This Row],[AWAL]])</f>
        <v/>
      </c>
      <c r="J241" s="14" t="str">
        <f>IF(Table2[[#This Row],[M2A]]="","",SUM(Table2[[#This Row],[M2A]]-Table2[[#This Row],[M2B_h]]))</f>
        <v/>
      </c>
      <c r="L241" s="14" t="str">
        <f>IF(Table2[[#This Row],[M3A]]="","",SUM(Table2[[#This Row],[M3A]]-Table2[[#This Row],[M3B_h]]))</f>
        <v/>
      </c>
      <c r="N241" s="14" t="str">
        <f>IF(Table2[[#This Row],[M4A]]="","",SUM(Table2[[#This Row],[M4A]]-Table2[[#This Row],[M4B_h]]))</f>
        <v/>
      </c>
      <c r="O241" s="14"/>
      <c r="P241" s="14" t="str">
        <f>IF(Table2[[#This Row],[M5A]]="","",SUM(Table2[[#This Row],[M5A]]-Table2[[#This Row],[M5B_h]]))</f>
        <v/>
      </c>
      <c r="Q241" s="14">
        <f>SUM(Table2[[#This Row],[AWAL]],Table2[[#This Row],[M1B]])</f>
        <v>21</v>
      </c>
      <c r="R241" s="14">
        <f>SUM(Table2[[#This Row],[M2B]],Table2[[#This Row],[M2B_h]])</f>
        <v>21</v>
      </c>
      <c r="S241" s="14">
        <f>SUM(Table2[[#This Row],[M3B]],Table2[[#This Row],[M3B_h]])</f>
        <v>21</v>
      </c>
      <c r="T241" s="14">
        <f>SUM(Table2[[#This Row],[M4B]],Table2[[#This Row],[M4B_h]])</f>
        <v>21</v>
      </c>
    </row>
    <row r="242" spans="1:20">
      <c r="A242" s="13">
        <f>IF(Table2[[#This Row],[TT]]=0,"",ROW())</f>
        <v>242</v>
      </c>
      <c r="B242" s="13" t="str">
        <f>LOWER(SUBSTITUTE(SUBSTITUTE(SUBSTITUTE(SUBSTITUTE(SUBSTITUTE(SUBSTITUTE(SUBSTITUTE(SUBSTITUTE(Table2[[#This Row],[NAMA BARANG]]," ",""),"""",""),"-",""),"/",""),"(",""),")",""),"&amp;",""),",",""))</f>
        <v>bensia09lm16213</v>
      </c>
      <c r="C242" s="16" t="s">
        <v>2831</v>
      </c>
      <c r="D242" s="25">
        <v>25</v>
      </c>
      <c r="E242" s="47" t="s">
        <v>2826</v>
      </c>
      <c r="F242" s="43">
        <f>IF(Table2[[#This Row],[M5B]]="",Table2[[#This Row],[M5B_h]],SUM(Table2[[#This Row],[M5B_h]],Table2[[#This Row],[M5B]]))</f>
        <v>25</v>
      </c>
      <c r="H242" s="14" t="str">
        <f>IF(Table2[[#This Row],[M1A]]="","",Table2[[#This Row],[M1A]]-Table2[[#This Row],[AWAL]])</f>
        <v/>
      </c>
      <c r="J242" s="14" t="str">
        <f>IF(Table2[[#This Row],[M2A]]="","",SUM(Table2[[#This Row],[M2A]]-Table2[[#This Row],[M2B_h]]))</f>
        <v/>
      </c>
      <c r="L242" s="14" t="str">
        <f>IF(Table2[[#This Row],[M3A]]="","",SUM(Table2[[#This Row],[M3A]]-Table2[[#This Row],[M3B_h]]))</f>
        <v/>
      </c>
      <c r="N242" s="14" t="str">
        <f>IF(Table2[[#This Row],[M4A]]="","",SUM(Table2[[#This Row],[M4A]]-Table2[[#This Row],[M4B_h]]))</f>
        <v/>
      </c>
      <c r="O242" s="14"/>
      <c r="P242" s="14" t="str">
        <f>IF(Table2[[#This Row],[M5A]]="","",SUM(Table2[[#This Row],[M5A]]-Table2[[#This Row],[M5B_h]]))</f>
        <v/>
      </c>
      <c r="Q242" s="14">
        <f>SUM(Table2[[#This Row],[AWAL]],Table2[[#This Row],[M1B]])</f>
        <v>25</v>
      </c>
      <c r="R242" s="14">
        <f>SUM(Table2[[#This Row],[M2B]],Table2[[#This Row],[M2B_h]])</f>
        <v>25</v>
      </c>
      <c r="S242" s="14">
        <f>SUM(Table2[[#This Row],[M3B]],Table2[[#This Row],[M3B_h]])</f>
        <v>25</v>
      </c>
      <c r="T242" s="14">
        <f>SUM(Table2[[#This Row],[M4B]],Table2[[#This Row],[M4B_h]])</f>
        <v>25</v>
      </c>
    </row>
    <row r="243" spans="1:20">
      <c r="A243" s="13">
        <f>IF(Table2[[#This Row],[TT]]=0,"",ROW())</f>
        <v>243</v>
      </c>
      <c r="B243" s="13" t="str">
        <f>LOWER(SUBSTITUTE(SUBSTITUTE(SUBSTITUTE(SUBSTITUTE(SUBSTITUTE(SUBSTITUTE(SUBSTITUTE(SUBSTITUTE(Table2[[#This Row],[NAMA BARANG]]," ",""),"""",""),"-",""),"/",""),"(",""),")",""),"&amp;",""),",",""))</f>
        <v>bensia10lm16209</v>
      </c>
      <c r="C243" s="16" t="s">
        <v>2832</v>
      </c>
      <c r="D243" s="25">
        <v>15</v>
      </c>
      <c r="E243" s="47" t="s">
        <v>2824</v>
      </c>
      <c r="F243" s="43">
        <f>IF(Table2[[#This Row],[M5B]]="",Table2[[#This Row],[M5B_h]],SUM(Table2[[#This Row],[M5B_h]],Table2[[#This Row],[M5B]]))</f>
        <v>15</v>
      </c>
      <c r="H243" s="14" t="str">
        <f>IF(Table2[[#This Row],[M1A]]="","",Table2[[#This Row],[M1A]]-Table2[[#This Row],[AWAL]])</f>
        <v/>
      </c>
      <c r="J243" s="14" t="str">
        <f>IF(Table2[[#This Row],[M2A]]="","",SUM(Table2[[#This Row],[M2A]]-Table2[[#This Row],[M2B_h]]))</f>
        <v/>
      </c>
      <c r="L243" s="14" t="str">
        <f>IF(Table2[[#This Row],[M3A]]="","",SUM(Table2[[#This Row],[M3A]]-Table2[[#This Row],[M3B_h]]))</f>
        <v/>
      </c>
      <c r="N243" s="14" t="str">
        <f>IF(Table2[[#This Row],[M4A]]="","",SUM(Table2[[#This Row],[M4A]]-Table2[[#This Row],[M4B_h]]))</f>
        <v/>
      </c>
      <c r="O243" s="14"/>
      <c r="P243" s="14" t="str">
        <f>IF(Table2[[#This Row],[M5A]]="","",SUM(Table2[[#This Row],[M5A]]-Table2[[#This Row],[M5B_h]]))</f>
        <v/>
      </c>
      <c r="Q243" s="14">
        <f>SUM(Table2[[#This Row],[AWAL]],Table2[[#This Row],[M1B]])</f>
        <v>15</v>
      </c>
      <c r="R243" s="14">
        <f>SUM(Table2[[#This Row],[M2B]],Table2[[#This Row],[M2B_h]])</f>
        <v>15</v>
      </c>
      <c r="S243" s="14">
        <f>SUM(Table2[[#This Row],[M3B]],Table2[[#This Row],[M3B_h]])</f>
        <v>15</v>
      </c>
      <c r="T243" s="14">
        <f>SUM(Table2[[#This Row],[M4B]],Table2[[#This Row],[M4B_h]])</f>
        <v>15</v>
      </c>
    </row>
    <row r="244" spans="1:20">
      <c r="A244" s="13">
        <f>IF(Table2[[#This Row],[TT]]=0,"",ROW())</f>
        <v>244</v>
      </c>
      <c r="B244" s="13" t="str">
        <f>LOWER(SUBSTITUTE(SUBSTITUTE(SUBSTITUTE(SUBSTITUTE(SUBSTITUTE(SUBSTITUTE(SUBSTITUTE(SUBSTITUTE(Table2[[#This Row],[NAMA BARANG]]," ",""),"""",""),"-",""),"/",""),"(",""),")",""),"&amp;",""),",",""))</f>
        <v>bensia13lm16212</v>
      </c>
      <c r="C244" s="16" t="s">
        <v>2833</v>
      </c>
      <c r="D244" s="25">
        <v>22</v>
      </c>
      <c r="E244" s="47" t="s">
        <v>2824</v>
      </c>
      <c r="F244" s="43">
        <f>IF(Table2[[#This Row],[M5B]]="",Table2[[#This Row],[M5B_h]],SUM(Table2[[#This Row],[M5B_h]],Table2[[#This Row],[M5B]]))</f>
        <v>22</v>
      </c>
      <c r="H244" s="14" t="str">
        <f>IF(Table2[[#This Row],[M1A]]="","",Table2[[#This Row],[M1A]]-Table2[[#This Row],[AWAL]])</f>
        <v/>
      </c>
      <c r="J244" s="14" t="str">
        <f>IF(Table2[[#This Row],[M2A]]="","",SUM(Table2[[#This Row],[M2A]]-Table2[[#This Row],[M2B_h]]))</f>
        <v/>
      </c>
      <c r="L244" s="14" t="str">
        <f>IF(Table2[[#This Row],[M3A]]="","",SUM(Table2[[#This Row],[M3A]]-Table2[[#This Row],[M3B_h]]))</f>
        <v/>
      </c>
      <c r="N244" s="14" t="str">
        <f>IF(Table2[[#This Row],[M4A]]="","",SUM(Table2[[#This Row],[M4A]]-Table2[[#This Row],[M4B_h]]))</f>
        <v/>
      </c>
      <c r="O244" s="14"/>
      <c r="P244" s="14" t="str">
        <f>IF(Table2[[#This Row],[M5A]]="","",SUM(Table2[[#This Row],[M5A]]-Table2[[#This Row],[M5B_h]]))</f>
        <v/>
      </c>
      <c r="Q244" s="14">
        <f>SUM(Table2[[#This Row],[AWAL]],Table2[[#This Row],[M1B]])</f>
        <v>22</v>
      </c>
      <c r="R244" s="14">
        <f>SUM(Table2[[#This Row],[M2B]],Table2[[#This Row],[M2B_h]])</f>
        <v>22</v>
      </c>
      <c r="S244" s="14">
        <f>SUM(Table2[[#This Row],[M3B]],Table2[[#This Row],[M3B_h]])</f>
        <v>22</v>
      </c>
      <c r="T244" s="14">
        <f>SUM(Table2[[#This Row],[M4B]],Table2[[#This Row],[M4B_h]])</f>
        <v>22</v>
      </c>
    </row>
    <row r="245" spans="1:20">
      <c r="A245" s="13">
        <f>IF(Table2[[#This Row],[TT]]=0,"",ROW())</f>
        <v>245</v>
      </c>
      <c r="B245" s="13" t="str">
        <f>LOWER(SUBSTITUTE(SUBSTITUTE(SUBSTITUTE(SUBSTITUTE(SUBSTITUTE(SUBSTITUTE(SUBSTITUTE(SUBSTITUTE(Table2[[#This Row],[NAMA BARANG]]," ",""),"""",""),"-",""),"/",""),"(",""),")",""),"&amp;",""),",",""))</f>
        <v>bensia905</v>
      </c>
      <c r="C245" s="16" t="s">
        <v>406</v>
      </c>
      <c r="D245" s="25">
        <v>6</v>
      </c>
      <c r="E245" s="47" t="s">
        <v>217</v>
      </c>
      <c r="F245" s="43">
        <f>IF(Table2[[#This Row],[M5B]]="",Table2[[#This Row],[M5B_h]],SUM(Table2[[#This Row],[M5B_h]],Table2[[#This Row],[M5B]]))</f>
        <v>6</v>
      </c>
      <c r="H245" s="14" t="str">
        <f>IF(Table2[[#This Row],[M1A]]="","",Table2[[#This Row],[M1A]]-Table2[[#This Row],[AWAL]])</f>
        <v/>
      </c>
      <c r="J245" s="14" t="str">
        <f>IF(Table2[[#This Row],[M2A]]="","",SUM(Table2[[#This Row],[M2A]]-Table2[[#This Row],[M2B_h]]))</f>
        <v/>
      </c>
      <c r="L245" s="14" t="str">
        <f>IF(Table2[[#This Row],[M3A]]="","",SUM(Table2[[#This Row],[M3A]]-Table2[[#This Row],[M3B_h]]))</f>
        <v/>
      </c>
      <c r="N245" s="14" t="str">
        <f>IF(Table2[[#This Row],[M4A]]="","",SUM(Table2[[#This Row],[M4A]]-Table2[[#This Row],[M4B_h]]))</f>
        <v/>
      </c>
      <c r="O245" s="14"/>
      <c r="P245" s="14" t="str">
        <f>IF(Table2[[#This Row],[M5A]]="","",SUM(Table2[[#This Row],[M5A]]-Table2[[#This Row],[M5B_h]]))</f>
        <v/>
      </c>
      <c r="Q245" s="14">
        <f>SUM(Table2[[#This Row],[AWAL]],Table2[[#This Row],[M1B]])</f>
        <v>6</v>
      </c>
      <c r="R245" s="14">
        <f>SUM(Table2[[#This Row],[M2B]],Table2[[#This Row],[M2B_h]])</f>
        <v>6</v>
      </c>
      <c r="S245" s="14">
        <f>SUM(Table2[[#This Row],[M3B]],Table2[[#This Row],[M3B_h]])</f>
        <v>6</v>
      </c>
      <c r="T245" s="14">
        <f>SUM(Table2[[#This Row],[M4B]],Table2[[#This Row],[M4B_h]])</f>
        <v>6</v>
      </c>
    </row>
    <row r="246" spans="1:20">
      <c r="A246" s="11">
        <f>IF(Table2[[#This Row],[TT]]=0,"",ROW())</f>
        <v>246</v>
      </c>
      <c r="B246" s="11" t="str">
        <f>LOWER(SUBSTITUTE(SUBSTITUTE(SUBSTITUTE(SUBSTITUTE(SUBSTITUTE(SUBSTITUTE(SUBSTITUTE(SUBSTITUTE(Table2[[#This Row],[NAMA BARANG]]," ",""),"""",""),"-",""),"/",""),"(",""),")",""),"&amp;",""),",",""))</f>
        <v>bensia909</v>
      </c>
      <c r="C246" s="17" t="s">
        <v>2731</v>
      </c>
      <c r="D246" s="18">
        <v>6</v>
      </c>
      <c r="E246" s="22" t="s">
        <v>2611</v>
      </c>
      <c r="F246" s="43">
        <f>IF(Table2[[#This Row],[M5B]]="",Table2[[#This Row],[M5B_h]],SUM(Table2[[#This Row],[M5B_h]],Table2[[#This Row],[M5B]]))</f>
        <v>6</v>
      </c>
      <c r="H246" s="12" t="str">
        <f>IF(Table2[[#This Row],[M1A]]="","",Table2[[#This Row],[M1A]]-Table2[[#This Row],[AWAL]])</f>
        <v/>
      </c>
      <c r="J246" s="12" t="str">
        <f>IF(Table2[[#This Row],[M2A]]="","",SUM(Table2[[#This Row],[M2A]]-Table2[[#This Row],[M2B_h]]))</f>
        <v/>
      </c>
      <c r="L246" s="12" t="str">
        <f>IF(Table2[[#This Row],[M3A]]="","",SUM(Table2[[#This Row],[M3A]]-Table2[[#This Row],[M3B_h]]))</f>
        <v/>
      </c>
      <c r="N246" s="12" t="str">
        <f>IF(Table2[[#This Row],[M4A]]="","",SUM(Table2[[#This Row],[M4A]]-Table2[[#This Row],[M4B_h]]))</f>
        <v/>
      </c>
      <c r="O246" s="14"/>
      <c r="P246" s="14" t="str">
        <f>IF(Table2[[#This Row],[M5A]]="","",SUM(Table2[[#This Row],[M5A]]-Table2[[#This Row],[M5B_h]]))</f>
        <v/>
      </c>
      <c r="Q246" s="14">
        <f>SUM(Table2[[#This Row],[AWAL]],Table2[[#This Row],[M1B]])</f>
        <v>6</v>
      </c>
      <c r="R246" s="14">
        <f>SUM(Table2[[#This Row],[M2B]],Table2[[#This Row],[M2B_h]])</f>
        <v>6</v>
      </c>
      <c r="S246" s="14">
        <f>SUM(Table2[[#This Row],[M3B]],Table2[[#This Row],[M3B_h]])</f>
        <v>6</v>
      </c>
      <c r="T246" s="14">
        <f>SUM(Table2[[#This Row],[M4B]],Table2[[#This Row],[M4B_h]])</f>
        <v>6</v>
      </c>
    </row>
    <row r="247" spans="1:20">
      <c r="A247" s="11">
        <f>IF(Table2[[#This Row],[TT]]=0,"",ROW())</f>
        <v>247</v>
      </c>
      <c r="B247" s="11" t="str">
        <f>LOWER(SUBSTITUTE(SUBSTITUTE(SUBSTITUTE(SUBSTITUTE(SUBSTITUTE(SUBSTITUTE(SUBSTITUTE(SUBSTITUTE(Table2[[#This Row],[NAMA BARANG]]," ",""),"""",""),"-",""),"/",""),"(",""),")",""),"&amp;",""),",",""))</f>
        <v>bensia9935pluit42</v>
      </c>
      <c r="C247" s="17" t="s">
        <v>407</v>
      </c>
      <c r="D247" s="18">
        <v>1</v>
      </c>
      <c r="E247" s="22" t="s">
        <v>200</v>
      </c>
      <c r="F247" s="43">
        <f>IF(Table2[[#This Row],[M5B]]="",Table2[[#This Row],[M5B_h]],SUM(Table2[[#This Row],[M5B_h]],Table2[[#This Row],[M5B]]))</f>
        <v>1</v>
      </c>
      <c r="H247" s="12" t="str">
        <f>IF(Table2[[#This Row],[M1A]]="","",Table2[[#This Row],[M1A]]-Table2[[#This Row],[AWAL]])</f>
        <v/>
      </c>
      <c r="J247" s="12" t="str">
        <f>IF(Table2[[#This Row],[M2A]]="","",SUM(Table2[[#This Row],[M2A]]-Table2[[#This Row],[M2B_h]]))</f>
        <v/>
      </c>
      <c r="L247" s="12" t="str">
        <f>IF(Table2[[#This Row],[M3A]]="","",SUM(Table2[[#This Row],[M3A]]-Table2[[#This Row],[M3B_h]]))</f>
        <v/>
      </c>
      <c r="N247" s="12" t="str">
        <f>IF(Table2[[#This Row],[M4A]]="","",SUM(Table2[[#This Row],[M4A]]-Table2[[#This Row],[M4B_h]]))</f>
        <v/>
      </c>
      <c r="O247" s="14"/>
      <c r="P247" s="14" t="str">
        <f>IF(Table2[[#This Row],[M5A]]="","",SUM(Table2[[#This Row],[M5A]]-Table2[[#This Row],[M5B_h]]))</f>
        <v/>
      </c>
      <c r="Q247" s="14">
        <f>SUM(Table2[[#This Row],[AWAL]],Table2[[#This Row],[M1B]])</f>
        <v>1</v>
      </c>
      <c r="R247" s="14">
        <f>SUM(Table2[[#This Row],[M2B]],Table2[[#This Row],[M2B_h]])</f>
        <v>1</v>
      </c>
      <c r="S247" s="14">
        <f>SUM(Table2[[#This Row],[M3B]],Table2[[#This Row],[M3B_h]])</f>
        <v>1</v>
      </c>
      <c r="T247" s="14">
        <f>SUM(Table2[[#This Row],[M4B]],Table2[[#This Row],[M4B_h]])</f>
        <v>1</v>
      </c>
    </row>
    <row r="248" spans="1:20">
      <c r="A248" s="11">
        <f>IF(Table2[[#This Row],[TT]]=0,"",ROW())</f>
        <v>248</v>
      </c>
      <c r="B248" s="11" t="str">
        <f>LOWER(SUBSTITUTE(SUBSTITUTE(SUBSTITUTE(SUBSTITUTE(SUBSTITUTE(SUBSTITUTE(SUBSTITUTE(SUBSTITUTE(Table2[[#This Row],[NAMA BARANG]]," ",""),"""",""),"-",""),"/",""),"(",""),")",""),"&amp;",""),",",""))</f>
        <v>bensia9938cerminkaca32</v>
      </c>
      <c r="C248" s="17" t="s">
        <v>408</v>
      </c>
      <c r="D248" s="18">
        <v>4</v>
      </c>
      <c r="E248" s="22" t="s">
        <v>200</v>
      </c>
      <c r="F248" s="43">
        <f>IF(Table2[[#This Row],[M5B]]="",Table2[[#This Row],[M5B_h]],SUM(Table2[[#This Row],[M5B_h]],Table2[[#This Row],[M5B]]))</f>
        <v>4</v>
      </c>
      <c r="H248" s="12" t="str">
        <f>IF(Table2[[#This Row],[M1A]]="","",Table2[[#This Row],[M1A]]-Table2[[#This Row],[AWAL]])</f>
        <v/>
      </c>
      <c r="J248" s="12" t="str">
        <f>IF(Table2[[#This Row],[M2A]]="","",SUM(Table2[[#This Row],[M2A]]-Table2[[#This Row],[M2B_h]]))</f>
        <v/>
      </c>
      <c r="L248" s="12" t="str">
        <f>IF(Table2[[#This Row],[M3A]]="","",SUM(Table2[[#This Row],[M3A]]-Table2[[#This Row],[M3B_h]]))</f>
        <v/>
      </c>
      <c r="N248" s="12" t="str">
        <f>IF(Table2[[#This Row],[M4A]]="","",SUM(Table2[[#This Row],[M4A]]-Table2[[#This Row],[M4B_h]]))</f>
        <v/>
      </c>
      <c r="O248" s="14"/>
      <c r="P248" s="14" t="str">
        <f>IF(Table2[[#This Row],[M5A]]="","",SUM(Table2[[#This Row],[M5A]]-Table2[[#This Row],[M5B_h]]))</f>
        <v/>
      </c>
      <c r="Q248" s="14">
        <f>SUM(Table2[[#This Row],[AWAL]],Table2[[#This Row],[M1B]])</f>
        <v>4</v>
      </c>
      <c r="R248" s="14">
        <f>SUM(Table2[[#This Row],[M2B]],Table2[[#This Row],[M2B_h]])</f>
        <v>4</v>
      </c>
      <c r="S248" s="14">
        <f>SUM(Table2[[#This Row],[M3B]],Table2[[#This Row],[M3B_h]])</f>
        <v>4</v>
      </c>
      <c r="T248" s="14">
        <f>SUM(Table2[[#This Row],[M4B]],Table2[[#This Row],[M4B_h]])</f>
        <v>4</v>
      </c>
    </row>
    <row r="249" spans="1:20">
      <c r="A249" s="11">
        <f>IF(Table2[[#This Row],[TT]]=0,"",ROW())</f>
        <v>249</v>
      </c>
      <c r="B249" s="11" t="str">
        <f>LOWER(SUBSTITUTE(SUBSTITUTE(SUBSTITUTE(SUBSTITUTE(SUBSTITUTE(SUBSTITUTE(SUBSTITUTE(SUBSTITUTE(Table2[[#This Row],[NAMA BARANG]]," ",""),"""",""),"-",""),"/",""),"(",""),")",""),"&amp;",""),",",""))</f>
        <v>bensia9939dadu32</v>
      </c>
      <c r="C249" s="17" t="s">
        <v>410</v>
      </c>
      <c r="D249" s="18">
        <v>1</v>
      </c>
      <c r="E249" s="22" t="s">
        <v>200</v>
      </c>
      <c r="F249" s="43">
        <f>IF(Table2[[#This Row],[M5B]]="",Table2[[#This Row],[M5B_h]],SUM(Table2[[#This Row],[M5B_h]],Table2[[#This Row],[M5B]]))</f>
        <v>1</v>
      </c>
      <c r="H249" s="12" t="str">
        <f>IF(Table2[[#This Row],[M1A]]="","",Table2[[#This Row],[M1A]]-Table2[[#This Row],[AWAL]])</f>
        <v/>
      </c>
      <c r="J249" s="12" t="str">
        <f>IF(Table2[[#This Row],[M2A]]="","",SUM(Table2[[#This Row],[M2A]]-Table2[[#This Row],[M2B_h]]))</f>
        <v/>
      </c>
      <c r="L249" s="12" t="str">
        <f>IF(Table2[[#This Row],[M3A]]="","",SUM(Table2[[#This Row],[M3A]]-Table2[[#This Row],[M3B_h]]))</f>
        <v/>
      </c>
      <c r="N249" s="12" t="str">
        <f>IF(Table2[[#This Row],[M4A]]="","",SUM(Table2[[#This Row],[M4A]]-Table2[[#This Row],[M4B_h]]))</f>
        <v/>
      </c>
      <c r="O249" s="14"/>
      <c r="P249" s="14" t="str">
        <f>IF(Table2[[#This Row],[M5A]]="","",SUM(Table2[[#This Row],[M5A]]-Table2[[#This Row],[M5B_h]]))</f>
        <v/>
      </c>
      <c r="Q249" s="14">
        <f>SUM(Table2[[#This Row],[AWAL]],Table2[[#This Row],[M1B]])</f>
        <v>1</v>
      </c>
      <c r="R249" s="14">
        <f>SUM(Table2[[#This Row],[M2B]],Table2[[#This Row],[M2B_h]])</f>
        <v>1</v>
      </c>
      <c r="S249" s="14">
        <f>SUM(Table2[[#This Row],[M3B]],Table2[[#This Row],[M3B_h]])</f>
        <v>1</v>
      </c>
      <c r="T249" s="14">
        <f>SUM(Table2[[#This Row],[M4B]],Table2[[#This Row],[M4B_h]])</f>
        <v>1</v>
      </c>
    </row>
    <row r="250" spans="1:20">
      <c r="A250" s="11">
        <f>IF(Table2[[#This Row],[TT]]=0,"",ROW())</f>
        <v>250</v>
      </c>
      <c r="B250" s="11" t="str">
        <f>LOWER(SUBSTITUTE(SUBSTITUTE(SUBSTITUTE(SUBSTITUTE(SUBSTITUTE(SUBSTITUTE(SUBSTITUTE(SUBSTITUTE(Table2[[#This Row],[NAMA BARANG]]," ",""),"""",""),"-",""),"/",""),"(",""),")",""),"&amp;",""),",",""))</f>
        <v>bensiabaea0091x50</v>
      </c>
      <c r="C250" s="17" t="s">
        <v>411</v>
      </c>
      <c r="D250" s="18">
        <v>4</v>
      </c>
      <c r="E250" s="22" t="s">
        <v>200</v>
      </c>
      <c r="F250" s="43">
        <f>IF(Table2[[#This Row],[M5B]]="",Table2[[#This Row],[M5B_h]],SUM(Table2[[#This Row],[M5B_h]],Table2[[#This Row],[M5B]]))</f>
        <v>4</v>
      </c>
      <c r="H250" s="12" t="str">
        <f>IF(Table2[[#This Row],[M1A]]="","",Table2[[#This Row],[M1A]]-Table2[[#This Row],[AWAL]])</f>
        <v/>
      </c>
      <c r="J250" s="12" t="str">
        <f>IF(Table2[[#This Row],[M2A]]="","",SUM(Table2[[#This Row],[M2A]]-Table2[[#This Row],[M2B_h]]))</f>
        <v/>
      </c>
      <c r="L250" s="12" t="str">
        <f>IF(Table2[[#This Row],[M3A]]="","",SUM(Table2[[#This Row],[M3A]]-Table2[[#This Row],[M3B_h]]))</f>
        <v/>
      </c>
      <c r="N250" s="12" t="str">
        <f>IF(Table2[[#This Row],[M4A]]="","",SUM(Table2[[#This Row],[M4A]]-Table2[[#This Row],[M4B_h]]))</f>
        <v/>
      </c>
      <c r="O250" s="14"/>
      <c r="P250" s="14" t="str">
        <f>IF(Table2[[#This Row],[M5A]]="","",SUM(Table2[[#This Row],[M5A]]-Table2[[#This Row],[M5B_h]]))</f>
        <v/>
      </c>
      <c r="Q250" s="14">
        <f>SUM(Table2[[#This Row],[AWAL]],Table2[[#This Row],[M1B]])</f>
        <v>4</v>
      </c>
      <c r="R250" s="14">
        <f>SUM(Table2[[#This Row],[M2B]],Table2[[#This Row],[M2B_h]])</f>
        <v>4</v>
      </c>
      <c r="S250" s="14">
        <f>SUM(Table2[[#This Row],[M3B]],Table2[[#This Row],[M3B_h]])</f>
        <v>4</v>
      </c>
      <c r="T250" s="14">
        <f>SUM(Table2[[#This Row],[M4B]],Table2[[#This Row],[M4B_h]])</f>
        <v>4</v>
      </c>
    </row>
    <row r="251" spans="1:20">
      <c r="A251" s="11">
        <f>IF(Table2[[#This Row],[TT]]=0,"",ROW())</f>
        <v>251</v>
      </c>
      <c r="B251" s="11" t="str">
        <f>LOWER(SUBSTITUTE(SUBSTITUTE(SUBSTITUTE(SUBSTITUTE(SUBSTITUTE(SUBSTITUTE(SUBSTITUTE(SUBSTITUTE(Table2[[#This Row],[NAMA BARANG]]," ",""),"""",""),"-",""),"/",""),"(",""),")",""),"&amp;",""),",",""))</f>
        <v>bensiacyd31smile</v>
      </c>
      <c r="C251" s="17" t="s">
        <v>412</v>
      </c>
      <c r="D251" s="18">
        <v>6</v>
      </c>
      <c r="E251" s="22" t="s">
        <v>413</v>
      </c>
      <c r="F251" s="43">
        <f>IF(Table2[[#This Row],[M5B]]="",Table2[[#This Row],[M5B_h]],SUM(Table2[[#This Row],[M5B_h]],Table2[[#This Row],[M5B]]))</f>
        <v>6</v>
      </c>
      <c r="H251" s="12" t="str">
        <f>IF(Table2[[#This Row],[M1A]]="","",Table2[[#This Row],[M1A]]-Table2[[#This Row],[AWAL]])</f>
        <v/>
      </c>
      <c r="J251" s="12" t="str">
        <f>IF(Table2[[#This Row],[M2A]]="","",SUM(Table2[[#This Row],[M2A]]-Table2[[#This Row],[M2B_h]]))</f>
        <v/>
      </c>
      <c r="L251" s="12" t="str">
        <f>IF(Table2[[#This Row],[M3A]]="","",SUM(Table2[[#This Row],[M3A]]-Table2[[#This Row],[M3B_h]]))</f>
        <v/>
      </c>
      <c r="N251" s="12" t="str">
        <f>IF(Table2[[#This Row],[M4A]]="","",SUM(Table2[[#This Row],[M4A]]-Table2[[#This Row],[M4B_h]]))</f>
        <v/>
      </c>
      <c r="O251" s="14"/>
      <c r="P251" s="14" t="str">
        <f>IF(Table2[[#This Row],[M5A]]="","",SUM(Table2[[#This Row],[M5A]]-Table2[[#This Row],[M5B_h]]))</f>
        <v/>
      </c>
      <c r="Q251" s="14">
        <f>SUM(Table2[[#This Row],[AWAL]],Table2[[#This Row],[M1B]])</f>
        <v>6</v>
      </c>
      <c r="R251" s="14">
        <f>SUM(Table2[[#This Row],[M2B]],Table2[[#This Row],[M2B_h]])</f>
        <v>6</v>
      </c>
      <c r="S251" s="14">
        <f>SUM(Table2[[#This Row],[M3B]],Table2[[#This Row],[M3B_h]])</f>
        <v>6</v>
      </c>
      <c r="T251" s="14">
        <f>SUM(Table2[[#This Row],[M4B]],Table2[[#This Row],[M4B_h]])</f>
        <v>6</v>
      </c>
    </row>
    <row r="252" spans="1:20">
      <c r="A252" s="11">
        <f>IF(Table2[[#This Row],[TT]]=0,"",ROW())</f>
        <v>252</v>
      </c>
      <c r="B252" s="11" t="str">
        <f>LOWER(SUBSTITUTE(SUBSTITUTE(SUBSTITUTE(SUBSTITUTE(SUBSTITUTE(SUBSTITUTE(SUBSTITUTE(SUBSTITUTE(Table2[[#This Row],[NAMA BARANG]]," ",""),"""",""),"-",""),"/",""),"(",""),")",""),"&amp;",""),",",""))</f>
        <v>bensiacyd35angel0322</v>
      </c>
      <c r="C252" s="17" t="s">
        <v>414</v>
      </c>
      <c r="D252" s="18">
        <v>8</v>
      </c>
      <c r="E252" s="22" t="s">
        <v>413</v>
      </c>
      <c r="F252" s="43">
        <f>IF(Table2[[#This Row],[M5B]]="",Table2[[#This Row],[M5B_h]],SUM(Table2[[#This Row],[M5B_h]],Table2[[#This Row],[M5B]]))</f>
        <v>8</v>
      </c>
      <c r="H252" s="12" t="str">
        <f>IF(Table2[[#This Row],[M1A]]="","",Table2[[#This Row],[M1A]]-Table2[[#This Row],[AWAL]])</f>
        <v/>
      </c>
      <c r="J252" s="12" t="str">
        <f>IF(Table2[[#This Row],[M2A]]="","",SUM(Table2[[#This Row],[M2A]]-Table2[[#This Row],[M2B_h]]))</f>
        <v/>
      </c>
      <c r="L252" s="12" t="str">
        <f>IF(Table2[[#This Row],[M3A]]="","",SUM(Table2[[#This Row],[M3A]]-Table2[[#This Row],[M3B_h]]))</f>
        <v/>
      </c>
      <c r="N252" s="12" t="str">
        <f>IF(Table2[[#This Row],[M4A]]="","",SUM(Table2[[#This Row],[M4A]]-Table2[[#This Row],[M4B_h]]))</f>
        <v/>
      </c>
      <c r="O252" s="14"/>
      <c r="P252" s="14" t="str">
        <f>IF(Table2[[#This Row],[M5A]]="","",SUM(Table2[[#This Row],[M5A]]-Table2[[#This Row],[M5B_h]]))</f>
        <v/>
      </c>
      <c r="Q252" s="14">
        <f>SUM(Table2[[#This Row],[AWAL]],Table2[[#This Row],[M1B]])</f>
        <v>8</v>
      </c>
      <c r="R252" s="14">
        <f>SUM(Table2[[#This Row],[M2B]],Table2[[#This Row],[M2B_h]])</f>
        <v>8</v>
      </c>
      <c r="S252" s="14">
        <f>SUM(Table2[[#This Row],[M3B]],Table2[[#This Row],[M3B_h]])</f>
        <v>8</v>
      </c>
      <c r="T252" s="14">
        <f>SUM(Table2[[#This Row],[M4B]],Table2[[#This Row],[M4B_h]])</f>
        <v>8</v>
      </c>
    </row>
    <row r="253" spans="1:20">
      <c r="A253" s="11">
        <f>IF(Table2[[#This Row],[TT]]=0,"",ROW())</f>
        <v>253</v>
      </c>
      <c r="B253" s="11" t="str">
        <f>LOWER(SUBSTITUTE(SUBSTITUTE(SUBSTITUTE(SUBSTITUTE(SUBSTITUTE(SUBSTITUTE(SUBSTITUTE(SUBSTITUTE(Table2[[#This Row],[NAMA BARANG]]," ",""),"""",""),"-",""),"/",""),"(",""),")",""),"&amp;",""),",",""))</f>
        <v>bensiacyln62035333</v>
      </c>
      <c r="C253" s="17" t="s">
        <v>2823</v>
      </c>
      <c r="D253" s="18">
        <v>30</v>
      </c>
      <c r="E253" s="22" t="s">
        <v>2824</v>
      </c>
      <c r="F253" s="43">
        <f>IF(Table2[[#This Row],[M5B]]="",Table2[[#This Row],[M5B_h]],SUM(Table2[[#This Row],[M5B_h]],Table2[[#This Row],[M5B]]))</f>
        <v>30</v>
      </c>
      <c r="H253" s="12" t="str">
        <f>IF(Table2[[#This Row],[M1A]]="","",Table2[[#This Row],[M1A]]-Table2[[#This Row],[AWAL]])</f>
        <v/>
      </c>
      <c r="J253" s="12" t="str">
        <f>IF(Table2[[#This Row],[M2A]]="","",SUM(Table2[[#This Row],[M2A]]-Table2[[#This Row],[M2B_h]]))</f>
        <v/>
      </c>
      <c r="L253" s="12" t="str">
        <f>IF(Table2[[#This Row],[M3A]]="","",SUM(Table2[[#This Row],[M3A]]-Table2[[#This Row],[M3B_h]]))</f>
        <v/>
      </c>
      <c r="N253" s="12" t="str">
        <f>IF(Table2[[#This Row],[M4A]]="","",SUM(Table2[[#This Row],[M4A]]-Table2[[#This Row],[M4B_h]]))</f>
        <v/>
      </c>
      <c r="O253" s="14"/>
      <c r="P253" s="14" t="str">
        <f>IF(Table2[[#This Row],[M5A]]="","",SUM(Table2[[#This Row],[M5A]]-Table2[[#This Row],[M5B_h]]))</f>
        <v/>
      </c>
      <c r="Q253" s="14">
        <f>SUM(Table2[[#This Row],[AWAL]],Table2[[#This Row],[M1B]])</f>
        <v>30</v>
      </c>
      <c r="R253" s="14">
        <f>SUM(Table2[[#This Row],[M2B]],Table2[[#This Row],[M2B_h]])</f>
        <v>30</v>
      </c>
      <c r="S253" s="14">
        <f>SUM(Table2[[#This Row],[M3B]],Table2[[#This Row],[M3B_h]])</f>
        <v>30</v>
      </c>
      <c r="T253" s="14">
        <f>SUM(Table2[[#This Row],[M4B]],Table2[[#This Row],[M4B_h]])</f>
        <v>30</v>
      </c>
    </row>
    <row r="254" spans="1:20">
      <c r="A254" s="13">
        <f>IF(Table2[[#This Row],[TT]]=0,"",ROW())</f>
        <v>254</v>
      </c>
      <c r="B254" s="13" t="str">
        <f>LOWER(SUBSTITUTE(SUBSTITUTE(SUBSTITUTE(SUBSTITUTE(SUBSTITUTE(SUBSTITUTE(SUBSTITUTE(SUBSTITUTE(Table2[[#This Row],[NAMA BARANG]]," ",""),"""",""),"-",""),"/",""),"(",""),")",""),"&amp;",""),",",""))</f>
        <v>bensiadadufaktur</v>
      </c>
      <c r="C254" s="16" t="s">
        <v>3303</v>
      </c>
      <c r="D254" s="25">
        <v>17</v>
      </c>
      <c r="E254" s="47" t="s">
        <v>3304</v>
      </c>
      <c r="F254" s="43">
        <f>IF(Table2[[#This Row],[M5B]]="",Table2[[#This Row],[M5B_h]],SUM(Table2[[#This Row],[M5B_h]],Table2[[#This Row],[M5B]]))</f>
        <v>17</v>
      </c>
      <c r="H254" s="14" t="str">
        <f>IF(Table2[[#This Row],[M1A]]="","",Table2[[#This Row],[M1A]]-Table2[[#This Row],[AWAL]])</f>
        <v/>
      </c>
      <c r="J254" s="14" t="str">
        <f>IF(Table2[[#This Row],[M2A]]="","",SUM(Table2[[#This Row],[M2A]]-Table2[[#This Row],[M2B_h]]))</f>
        <v/>
      </c>
      <c r="L254" s="14" t="str">
        <f>IF(Table2[[#This Row],[M3A]]="","",SUM(Table2[[#This Row],[M3A]]-Table2[[#This Row],[M3B_h]]))</f>
        <v/>
      </c>
      <c r="N254" s="14" t="str">
        <f>IF(Table2[[#This Row],[M4A]]="","",SUM(Table2[[#This Row],[M4A]]-Table2[[#This Row],[M4B_h]]))</f>
        <v/>
      </c>
      <c r="O254" s="14"/>
      <c r="P254" s="14" t="str">
        <f>IF(Table2[[#This Row],[M5A]]="","",SUM(Table2[[#This Row],[M5A]]-Table2[[#This Row],[M5B_h]]))</f>
        <v/>
      </c>
      <c r="Q254" s="14">
        <f>SUM(Table2[[#This Row],[AWAL]],Table2[[#This Row],[M1B]])</f>
        <v>17</v>
      </c>
      <c r="R254" s="14">
        <f>SUM(Table2[[#This Row],[M2B]],Table2[[#This Row],[M2B_h]])</f>
        <v>17</v>
      </c>
      <c r="S254" s="14">
        <f>SUM(Table2[[#This Row],[M3B]],Table2[[#This Row],[M3B_h]])</f>
        <v>17</v>
      </c>
      <c r="T254" s="14">
        <f>SUM(Table2[[#This Row],[M4B]],Table2[[#This Row],[M4B_h]])</f>
        <v>17</v>
      </c>
    </row>
    <row r="255" spans="1:20">
      <c r="A255" s="13">
        <f>IF(Table2[[#This Row],[TT]]=0,"",ROW())</f>
        <v>255</v>
      </c>
      <c r="B255" s="13" t="str">
        <f>LOWER(SUBSTITUTE(SUBSTITUTE(SUBSTITUTE(SUBSTITUTE(SUBSTITUTE(SUBSTITUTE(SUBSTITUTE(SUBSTITUTE(Table2[[#This Row],[NAMA BARANG]]," ",""),"""",""),"-",""),"/",""),"(",""),")",""),"&amp;",""),",",""))</f>
        <v>bensiadollar</v>
      </c>
      <c r="C255" s="16" t="s">
        <v>416</v>
      </c>
      <c r="D255" s="18">
        <v>1</v>
      </c>
      <c r="E255" s="47" t="s">
        <v>417</v>
      </c>
      <c r="F255" s="43">
        <f>IF(Table2[[#This Row],[M5B]]="",Table2[[#This Row],[M5B_h]],SUM(Table2[[#This Row],[M5B_h]],Table2[[#This Row],[M5B]]))</f>
        <v>1</v>
      </c>
      <c r="H255" s="14" t="str">
        <f>IF(Table2[[#This Row],[M1A]]="","",Table2[[#This Row],[M1A]]-Table2[[#This Row],[AWAL]])</f>
        <v/>
      </c>
      <c r="J255" s="14" t="str">
        <f>IF(Table2[[#This Row],[M2A]]="","",SUM(Table2[[#This Row],[M2A]]-Table2[[#This Row],[M2B_h]]))</f>
        <v/>
      </c>
      <c r="L255" s="14" t="str">
        <f>IF(Table2[[#This Row],[M3A]]="","",SUM(Table2[[#This Row],[M3A]]-Table2[[#This Row],[M3B_h]]))</f>
        <v/>
      </c>
      <c r="N255" s="14" t="str">
        <f>IF(Table2[[#This Row],[M4A]]="","",SUM(Table2[[#This Row],[M4A]]-Table2[[#This Row],[M4B_h]]))</f>
        <v/>
      </c>
      <c r="O255" s="14"/>
      <c r="P255" s="14" t="str">
        <f>IF(Table2[[#This Row],[M5A]]="","",SUM(Table2[[#This Row],[M5A]]-Table2[[#This Row],[M5B_h]]))</f>
        <v/>
      </c>
      <c r="Q255" s="14">
        <f>SUM(Table2[[#This Row],[AWAL]],Table2[[#This Row],[M1B]])</f>
        <v>1</v>
      </c>
      <c r="R255" s="14">
        <f>SUM(Table2[[#This Row],[M2B]],Table2[[#This Row],[M2B_h]])</f>
        <v>1</v>
      </c>
      <c r="S255" s="14">
        <f>SUM(Table2[[#This Row],[M3B]],Table2[[#This Row],[M3B_h]])</f>
        <v>1</v>
      </c>
      <c r="T255" s="14">
        <f>SUM(Table2[[#This Row],[M4B]],Table2[[#This Row],[M4B_h]])</f>
        <v>1</v>
      </c>
    </row>
    <row r="256" spans="1:20">
      <c r="A256" s="11">
        <f>IF(Table2[[#This Row],[TT]]=0,"",ROW())</f>
        <v>256</v>
      </c>
      <c r="B256" s="13" t="str">
        <f>LOWER(SUBSTITUTE(SUBSTITUTE(SUBSTITUTE(SUBSTITUTE(SUBSTITUTE(SUBSTITUTE(SUBSTITUTE(SUBSTITUTE(Table2[[#This Row],[NAMA BARANG]]," ",""),"""",""),"-",""),"/",""),"(",""),")",""),"&amp;",""),",",""))</f>
        <v>bensialt13130pc36</v>
      </c>
      <c r="C256" s="17" t="s">
        <v>3438</v>
      </c>
      <c r="D256" s="18">
        <v>7</v>
      </c>
      <c r="E256" s="22" t="s">
        <v>238</v>
      </c>
      <c r="F256" s="43">
        <f>IF(Table2[[#This Row],[M5B]]="",Table2[[#This Row],[M5B_h]],SUM(Table2[[#This Row],[M5B_h]],Table2[[#This Row],[M5B]]))</f>
        <v>7</v>
      </c>
      <c r="H256" s="12" t="str">
        <f>IF(Table2[[#This Row],[M1A]]="","",Table2[[#This Row],[M1A]]-Table2[[#This Row],[AWAL]])</f>
        <v/>
      </c>
      <c r="J256" s="12" t="str">
        <f>IF(Table2[[#This Row],[M2A]]="","",SUM(Table2[[#This Row],[M2A]]-Table2[[#This Row],[M2B_h]]))</f>
        <v/>
      </c>
      <c r="L256" s="12" t="str">
        <f>IF(Table2[[#This Row],[M3A]]="","",SUM(Table2[[#This Row],[M3A]]-Table2[[#This Row],[M3B_h]]))</f>
        <v/>
      </c>
      <c r="N256" s="12" t="str">
        <f>IF(Table2[[#This Row],[M4A]]="","",SUM(Table2[[#This Row],[M4A]]-Table2[[#This Row],[M4B_h]]))</f>
        <v/>
      </c>
      <c r="O256" s="14"/>
      <c r="P256" s="14" t="str">
        <f>IF(Table2[[#This Row],[M5A]]="","",SUM(Table2[[#This Row],[M5A]]-Table2[[#This Row],[M5B_h]]))</f>
        <v/>
      </c>
      <c r="Q256" s="14">
        <f>SUM(Table2[[#This Row],[AWAL]],Table2[[#This Row],[M1B]])</f>
        <v>7</v>
      </c>
      <c r="R256" s="14">
        <f>SUM(Table2[[#This Row],[M2B]],Table2[[#This Row],[M2B_h]])</f>
        <v>7</v>
      </c>
      <c r="S256" s="14">
        <f>SUM(Table2[[#This Row],[M3B]],Table2[[#This Row],[M3B_h]])</f>
        <v>7</v>
      </c>
      <c r="T256" s="14">
        <f>SUM(Table2[[#This Row],[M4B]],Table2[[#This Row],[M4B_h]])</f>
        <v>7</v>
      </c>
    </row>
    <row r="257" spans="1:20">
      <c r="A257" s="11">
        <f>IF(Table2[[#This Row],[TT]]=0,"",ROW())</f>
        <v>257</v>
      </c>
      <c r="B257" s="13" t="str">
        <f>LOWER(SUBSTITUTE(SUBSTITUTE(SUBSTITUTE(SUBSTITUTE(SUBSTITUTE(SUBSTITUTE(SUBSTITUTE(SUBSTITUTE(Table2[[#This Row],[NAMA BARANG]]," ",""),"""",""),"-",""),"/",""),"(",""),")",""),"&amp;",""),",",""))</f>
        <v>bensiapluit9925a</v>
      </c>
      <c r="C257" s="17" t="s">
        <v>418</v>
      </c>
      <c r="D257" s="18">
        <v>1</v>
      </c>
      <c r="E257" s="22" t="s">
        <v>93</v>
      </c>
      <c r="F257" s="43">
        <f>IF(Table2[[#This Row],[M5B]]="",Table2[[#This Row],[M5B_h]],SUM(Table2[[#This Row],[M5B_h]],Table2[[#This Row],[M5B]]))</f>
        <v>1</v>
      </c>
      <c r="H257" s="12" t="str">
        <f>IF(Table2[[#This Row],[M1A]]="","",Table2[[#This Row],[M1A]]-Table2[[#This Row],[AWAL]])</f>
        <v/>
      </c>
      <c r="J257" s="12" t="str">
        <f>IF(Table2[[#This Row],[M2A]]="","",SUM(Table2[[#This Row],[M2A]]-Table2[[#This Row],[M2B_h]]))</f>
        <v/>
      </c>
      <c r="L257" s="12" t="str">
        <f>IF(Table2[[#This Row],[M3A]]="","",SUM(Table2[[#This Row],[M3A]]-Table2[[#This Row],[M3B_h]]))</f>
        <v/>
      </c>
      <c r="N257" s="12" t="str">
        <f>IF(Table2[[#This Row],[M4A]]="","",SUM(Table2[[#This Row],[M4A]]-Table2[[#This Row],[M4B_h]]))</f>
        <v/>
      </c>
      <c r="O257" s="14"/>
      <c r="P257" s="14" t="str">
        <f>IF(Table2[[#This Row],[M5A]]="","",SUM(Table2[[#This Row],[M5A]]-Table2[[#This Row],[M5B_h]]))</f>
        <v/>
      </c>
      <c r="Q257" s="14">
        <f>SUM(Table2[[#This Row],[AWAL]],Table2[[#This Row],[M1B]])</f>
        <v>1</v>
      </c>
      <c r="R257" s="14">
        <f>SUM(Table2[[#This Row],[M2B]],Table2[[#This Row],[M2B_h]])</f>
        <v>1</v>
      </c>
      <c r="S257" s="14">
        <f>SUM(Table2[[#This Row],[M3B]],Table2[[#This Row],[M3B_h]])</f>
        <v>1</v>
      </c>
      <c r="T257" s="14">
        <f>SUM(Table2[[#This Row],[M4B]],Table2[[#This Row],[M4B_h]])</f>
        <v>1</v>
      </c>
    </row>
    <row r="258" spans="1:20">
      <c r="A258" s="11">
        <f>IF(Table2[[#This Row],[TT]]=0,"",ROW())</f>
        <v>258</v>
      </c>
      <c r="B258" s="13" t="str">
        <f>LOWER(SUBSTITUTE(SUBSTITUTE(SUBSTITUTE(SUBSTITUTE(SUBSTITUTE(SUBSTITUTE(SUBSTITUTE(SUBSTITUTE(Table2[[#This Row],[NAMA BARANG]]," ",""),"""",""),"-",""),"/",""),"(",""),")",""),"&amp;",""),",",""))</f>
        <v>bensiasf9925btangan42f</v>
      </c>
      <c r="C258" s="17" t="s">
        <v>420</v>
      </c>
      <c r="D258" s="18">
        <v>2</v>
      </c>
      <c r="E258" s="22" t="s">
        <v>93</v>
      </c>
      <c r="F258" s="43">
        <f>IF(Table2[[#This Row],[M5B]]="",Table2[[#This Row],[M5B_h]],SUM(Table2[[#This Row],[M5B_h]],Table2[[#This Row],[M5B]]))</f>
        <v>2</v>
      </c>
      <c r="H258" s="12" t="str">
        <f>IF(Table2[[#This Row],[M1A]]="","",Table2[[#This Row],[M1A]]-Table2[[#This Row],[AWAL]])</f>
        <v/>
      </c>
      <c r="J258" s="12" t="str">
        <f>IF(Table2[[#This Row],[M2A]]="","",SUM(Table2[[#This Row],[M2A]]-Table2[[#This Row],[M2B_h]]))</f>
        <v/>
      </c>
      <c r="L258" s="12" t="str">
        <f>IF(Table2[[#This Row],[M3A]]="","",SUM(Table2[[#This Row],[M3A]]-Table2[[#This Row],[M3B_h]]))</f>
        <v/>
      </c>
      <c r="N258" s="12" t="str">
        <f>IF(Table2[[#This Row],[M4A]]="","",SUM(Table2[[#This Row],[M4A]]-Table2[[#This Row],[M4B_h]]))</f>
        <v/>
      </c>
      <c r="O258" s="14"/>
      <c r="P258" s="14" t="str">
        <f>IF(Table2[[#This Row],[M5A]]="","",SUM(Table2[[#This Row],[M5A]]-Table2[[#This Row],[M5B_h]]))</f>
        <v/>
      </c>
      <c r="Q258" s="14">
        <f>SUM(Table2[[#This Row],[AWAL]],Table2[[#This Row],[M1B]])</f>
        <v>2</v>
      </c>
      <c r="R258" s="14">
        <f>SUM(Table2[[#This Row],[M2B]],Table2[[#This Row],[M2B_h]])</f>
        <v>2</v>
      </c>
      <c r="S258" s="14">
        <f>SUM(Table2[[#This Row],[M3B]],Table2[[#This Row],[M3B_h]])</f>
        <v>2</v>
      </c>
      <c r="T258" s="14">
        <f>SUM(Table2[[#This Row],[M4B]],Table2[[#This Row],[M4B_h]])</f>
        <v>2</v>
      </c>
    </row>
    <row r="259" spans="1:20">
      <c r="A259" s="11">
        <f>IF(Table2[[#This Row],[TT]]=0,"",ROW())</f>
        <v>259</v>
      </c>
      <c r="B259" s="11" t="str">
        <f>LOWER(SUBSTITUTE(SUBSTITUTE(SUBSTITUTE(SUBSTITUTE(SUBSTITUTE(SUBSTITUTE(SUBSTITUTE(SUBSTITUTE(Table2[[#This Row],[NAMA BARANG]]," ",""),"""",""),"-",""),"/",""),"(",""),")",""),"&amp;",""),",",""))</f>
        <v>bensiasf9925cbiasa</v>
      </c>
      <c r="C259" s="21" t="s">
        <v>421</v>
      </c>
      <c r="D259" s="22">
        <v>1</v>
      </c>
      <c r="E259" s="22" t="s">
        <v>422</v>
      </c>
      <c r="F259" s="43">
        <f>IF(Table2[[#This Row],[M5B]]="",Table2[[#This Row],[M5B_h]],SUM(Table2[[#This Row],[M5B_h]],Table2[[#This Row],[M5B]]))</f>
        <v>1</v>
      </c>
      <c r="H259" s="12" t="str">
        <f>IF(Table2[[#This Row],[M1A]]="","",Table2[[#This Row],[M1A]]-Table2[[#This Row],[AWAL]])</f>
        <v/>
      </c>
      <c r="J259" s="12" t="str">
        <f>IF(Table2[[#This Row],[M2A]]="","",SUM(Table2[[#This Row],[M2A]]-Table2[[#This Row],[M2B_h]]))</f>
        <v/>
      </c>
      <c r="L259" s="12" t="str">
        <f>IF(Table2[[#This Row],[M3A]]="","",SUM(Table2[[#This Row],[M3A]]-Table2[[#This Row],[M3B_h]]))</f>
        <v/>
      </c>
      <c r="N259" s="12" t="str">
        <f>IF(Table2[[#This Row],[M4A]]="","",SUM(Table2[[#This Row],[M4A]]-Table2[[#This Row],[M4B_h]]))</f>
        <v/>
      </c>
      <c r="O259" s="14"/>
      <c r="P259" s="14" t="str">
        <f>IF(Table2[[#This Row],[M5A]]="","",SUM(Table2[[#This Row],[M5A]]-Table2[[#This Row],[M5B_h]]))</f>
        <v/>
      </c>
      <c r="Q259" s="14">
        <f>SUM(Table2[[#This Row],[AWAL]],Table2[[#This Row],[M1B]])</f>
        <v>1</v>
      </c>
      <c r="R259" s="14">
        <f>SUM(Table2[[#This Row],[M2B]],Table2[[#This Row],[M2B_h]])</f>
        <v>1</v>
      </c>
      <c r="S259" s="14">
        <f>SUM(Table2[[#This Row],[M3B]],Table2[[#This Row],[M3B_h]])</f>
        <v>1</v>
      </c>
      <c r="T259" s="14">
        <f>SUM(Table2[[#This Row],[M4B]],Table2[[#This Row],[M4B_h]])</f>
        <v>1</v>
      </c>
    </row>
    <row r="260" spans="1:20">
      <c r="A260" s="11">
        <f>IF(Table2[[#This Row],[TT]]=0,"",ROW())</f>
        <v>260</v>
      </c>
      <c r="B260" s="11" t="str">
        <f>LOWER(SUBSTITUTE(SUBSTITUTE(SUBSTITUTE(SUBSTITUTE(SUBSTITUTE(SUBSTITUTE(SUBSTITUTE(SUBSTITUTE(Table2[[#This Row],[NAMA BARANG]]," ",""),"""",""),"-",""),"/",""),"(",""),")",""),"&amp;",""),",",""))</f>
        <v>bensiasf9925cfaktur</v>
      </c>
      <c r="C260" s="17" t="s">
        <v>423</v>
      </c>
      <c r="D260" s="18">
        <v>7</v>
      </c>
      <c r="E260" s="22" t="s">
        <v>93</v>
      </c>
      <c r="F260" s="43">
        <f>IF(Table2[[#This Row],[M5B]]="",Table2[[#This Row],[M5B_h]],SUM(Table2[[#This Row],[M5B_h]],Table2[[#This Row],[M5B]]))</f>
        <v>7</v>
      </c>
      <c r="H260" s="12" t="str">
        <f>IF(Table2[[#This Row],[M1A]]="","",Table2[[#This Row],[M1A]]-Table2[[#This Row],[AWAL]])</f>
        <v/>
      </c>
      <c r="J260" s="12" t="str">
        <f>IF(Table2[[#This Row],[M2A]]="","",SUM(Table2[[#This Row],[M2A]]-Table2[[#This Row],[M2B_h]]))</f>
        <v/>
      </c>
      <c r="L260" s="12" t="str">
        <f>IF(Table2[[#This Row],[M3A]]="","",SUM(Table2[[#This Row],[M3A]]-Table2[[#This Row],[M3B_h]]))</f>
        <v/>
      </c>
      <c r="N260" s="12" t="str">
        <f>IF(Table2[[#This Row],[M4A]]="","",SUM(Table2[[#This Row],[M4A]]-Table2[[#This Row],[M4B_h]]))</f>
        <v/>
      </c>
      <c r="O260" s="14"/>
      <c r="P260" s="14" t="str">
        <f>IF(Table2[[#This Row],[M5A]]="","",SUM(Table2[[#This Row],[M5A]]-Table2[[#This Row],[M5B_h]]))</f>
        <v/>
      </c>
      <c r="Q260" s="14">
        <f>SUM(Table2[[#This Row],[AWAL]],Table2[[#This Row],[M1B]])</f>
        <v>7</v>
      </c>
      <c r="R260" s="14">
        <f>SUM(Table2[[#This Row],[M2B]],Table2[[#This Row],[M2B_h]])</f>
        <v>7</v>
      </c>
      <c r="S260" s="14">
        <f>SUM(Table2[[#This Row],[M3B]],Table2[[#This Row],[M3B_h]])</f>
        <v>7</v>
      </c>
      <c r="T260" s="14">
        <f>SUM(Table2[[#This Row],[M4B]],Table2[[#This Row],[M4B_h]])</f>
        <v>7</v>
      </c>
    </row>
    <row r="261" spans="1:20">
      <c r="A261" s="11">
        <f>IF(Table2[[#This Row],[TT]]=0,"",ROW())</f>
        <v>261</v>
      </c>
      <c r="B261" s="11" t="str">
        <f>LOWER(SUBSTITUTE(SUBSTITUTE(SUBSTITUTE(SUBSTITUTE(SUBSTITUTE(SUBSTITUTE(SUBSTITUTE(SUBSTITUTE(Table2[[#This Row],[NAMA BARANG]]," ",""),"""",""),"-",""),"/",""),"(",""),")",""),"&amp;",""),",",""))</f>
        <v>bensiasf9925csendok42biasa</v>
      </c>
      <c r="C261" s="17" t="s">
        <v>424</v>
      </c>
      <c r="D261" s="18">
        <v>19</v>
      </c>
      <c r="E261" s="22" t="s">
        <v>93</v>
      </c>
      <c r="F261" s="43">
        <f>IF(Table2[[#This Row],[M5B]]="",Table2[[#This Row],[M5B_h]],SUM(Table2[[#This Row],[M5B_h]],Table2[[#This Row],[M5B]]))</f>
        <v>19</v>
      </c>
      <c r="H261" s="12" t="str">
        <f>IF(Table2[[#This Row],[M1A]]="","",Table2[[#This Row],[M1A]]-Table2[[#This Row],[AWAL]])</f>
        <v/>
      </c>
      <c r="J261" s="12" t="str">
        <f>IF(Table2[[#This Row],[M2A]]="","",SUM(Table2[[#This Row],[M2A]]-Table2[[#This Row],[M2B_h]]))</f>
        <v/>
      </c>
      <c r="L261" s="12" t="str">
        <f>IF(Table2[[#This Row],[M3A]]="","",SUM(Table2[[#This Row],[M3A]]-Table2[[#This Row],[M3B_h]]))</f>
        <v/>
      </c>
      <c r="N261" s="12" t="str">
        <f>IF(Table2[[#This Row],[M4A]]="","",SUM(Table2[[#This Row],[M4A]]-Table2[[#This Row],[M4B_h]]))</f>
        <v/>
      </c>
      <c r="O261" s="14"/>
      <c r="P261" s="14" t="str">
        <f>IF(Table2[[#This Row],[M5A]]="","",SUM(Table2[[#This Row],[M5A]]-Table2[[#This Row],[M5B_h]]))</f>
        <v/>
      </c>
      <c r="Q261" s="14">
        <f>SUM(Table2[[#This Row],[AWAL]],Table2[[#This Row],[M1B]])</f>
        <v>19</v>
      </c>
      <c r="R261" s="14">
        <f>SUM(Table2[[#This Row],[M2B]],Table2[[#This Row],[M2B_h]])</f>
        <v>19</v>
      </c>
      <c r="S261" s="14">
        <f>SUM(Table2[[#This Row],[M3B]],Table2[[#This Row],[M3B_h]])</f>
        <v>19</v>
      </c>
      <c r="T261" s="14">
        <f>SUM(Table2[[#This Row],[M4B]],Table2[[#This Row],[M4B_h]])</f>
        <v>19</v>
      </c>
    </row>
    <row r="262" spans="1:20">
      <c r="A262" s="11">
        <f>IF(Table2[[#This Row],[TT]]=0,"",ROW())</f>
        <v>262</v>
      </c>
      <c r="B262" s="11" t="str">
        <f>LOWER(SUBSTITUTE(SUBSTITUTE(SUBSTITUTE(SUBSTITUTE(SUBSTITUTE(SUBSTITUTE(SUBSTITUTE(SUBSTITUTE(Table2[[#This Row],[NAMA BARANG]]," ",""),"""",""),"-",""),"/",""),"(",""),")",""),"&amp;",""),",",""))</f>
        <v>bensiazc105pluit</v>
      </c>
      <c r="C262" s="17" t="s">
        <v>425</v>
      </c>
      <c r="D262" s="18">
        <v>4</v>
      </c>
      <c r="E262" s="22" t="s">
        <v>241</v>
      </c>
      <c r="F262" s="43">
        <f>IF(Table2[[#This Row],[M5B]]="",Table2[[#This Row],[M5B_h]],SUM(Table2[[#This Row],[M5B_h]],Table2[[#This Row],[M5B]]))</f>
        <v>4</v>
      </c>
      <c r="H262" s="12" t="str">
        <f>IF(Table2[[#This Row],[M1A]]="","",Table2[[#This Row],[M1A]]-Table2[[#This Row],[AWAL]])</f>
        <v/>
      </c>
      <c r="J262" s="12" t="str">
        <f>IF(Table2[[#This Row],[M2A]]="","",SUM(Table2[[#This Row],[M2A]]-Table2[[#This Row],[M2B_h]]))</f>
        <v/>
      </c>
      <c r="L262" s="12" t="str">
        <f>IF(Table2[[#This Row],[M3A]]="","",SUM(Table2[[#This Row],[M3A]]-Table2[[#This Row],[M3B_h]]))</f>
        <v/>
      </c>
      <c r="N262" s="12" t="str">
        <f>IF(Table2[[#This Row],[M4A]]="","",SUM(Table2[[#This Row],[M4A]]-Table2[[#This Row],[M4B_h]]))</f>
        <v/>
      </c>
      <c r="O262" s="14"/>
      <c r="P262" s="14" t="str">
        <f>IF(Table2[[#This Row],[M5A]]="","",SUM(Table2[[#This Row],[M5A]]-Table2[[#This Row],[M5B_h]]))</f>
        <v/>
      </c>
      <c r="Q262" s="14">
        <f>SUM(Table2[[#This Row],[AWAL]],Table2[[#This Row],[M1B]])</f>
        <v>4</v>
      </c>
      <c r="R262" s="14">
        <f>SUM(Table2[[#This Row],[M2B]],Table2[[#This Row],[M2B_h]])</f>
        <v>4</v>
      </c>
      <c r="S262" s="14">
        <f>SUM(Table2[[#This Row],[M3B]],Table2[[#This Row],[M3B_h]])</f>
        <v>4</v>
      </c>
      <c r="T262" s="14">
        <f>SUM(Table2[[#This Row],[M4B]],Table2[[#This Row],[M4B_h]])</f>
        <v>4</v>
      </c>
    </row>
    <row r="263" spans="1:20">
      <c r="A263" s="11">
        <f>IF(Table2[[#This Row],[TT]]=0,"",ROW())</f>
        <v>263</v>
      </c>
      <c r="B263" s="11" t="str">
        <f>LOWER(SUBSTITUTE(SUBSTITUTE(SUBSTITUTE(SUBSTITUTE(SUBSTITUTE(SUBSTITUTE(SUBSTITUTE(SUBSTITUTE(Table2[[#This Row],[NAMA BARANG]]," ",""),"""",""),"-",""),"/",""),"(",""),")",""),"&amp;",""),",",""))</f>
        <v>bensiazc131fan30boxisi48</v>
      </c>
      <c r="C263" s="17" t="s">
        <v>426</v>
      </c>
      <c r="D263" s="18">
        <v>24</v>
      </c>
      <c r="E263" s="22" t="s">
        <v>241</v>
      </c>
      <c r="F263" s="43">
        <f>IF(Table2[[#This Row],[M5B]]="",Table2[[#This Row],[M5B_h]],SUM(Table2[[#This Row],[M5B_h]],Table2[[#This Row],[M5B]]))</f>
        <v>24</v>
      </c>
      <c r="H263" s="12" t="str">
        <f>IF(Table2[[#This Row],[M1A]]="","",Table2[[#This Row],[M1A]]-Table2[[#This Row],[AWAL]])</f>
        <v/>
      </c>
      <c r="J263" s="12" t="str">
        <f>IF(Table2[[#This Row],[M2A]]="","",SUM(Table2[[#This Row],[M2A]]-Table2[[#This Row],[M2B_h]]))</f>
        <v/>
      </c>
      <c r="L263" s="12" t="str">
        <f>IF(Table2[[#This Row],[M3A]]="","",SUM(Table2[[#This Row],[M3A]]-Table2[[#This Row],[M3B_h]]))</f>
        <v/>
      </c>
      <c r="N263" s="12" t="str">
        <f>IF(Table2[[#This Row],[M4A]]="","",SUM(Table2[[#This Row],[M4A]]-Table2[[#This Row],[M4B_h]]))</f>
        <v/>
      </c>
      <c r="O263" s="14"/>
      <c r="P263" s="14" t="str">
        <f>IF(Table2[[#This Row],[M5A]]="","",SUM(Table2[[#This Row],[M5A]]-Table2[[#This Row],[M5B_h]]))</f>
        <v/>
      </c>
      <c r="Q263" s="14">
        <f>SUM(Table2[[#This Row],[AWAL]],Table2[[#This Row],[M1B]])</f>
        <v>24</v>
      </c>
      <c r="R263" s="14">
        <f>SUM(Table2[[#This Row],[M2B]],Table2[[#This Row],[M2B_h]])</f>
        <v>24</v>
      </c>
      <c r="S263" s="14">
        <f>SUM(Table2[[#This Row],[M3B]],Table2[[#This Row],[M3B_h]])</f>
        <v>24</v>
      </c>
      <c r="T263" s="14">
        <f>SUM(Table2[[#This Row],[M4B]],Table2[[#This Row],[M4B_h]])</f>
        <v>24</v>
      </c>
    </row>
    <row r="264" spans="1:20">
      <c r="A264" s="11">
        <f>IF(Table2[[#This Row],[TT]]=0,"",ROW())</f>
        <v>264</v>
      </c>
      <c r="B264" s="11" t="str">
        <f>LOWER(SUBSTITUTE(SUBSTITUTE(SUBSTITUTE(SUBSTITUTE(SUBSTITUTE(SUBSTITUTE(SUBSTITUTE(SUBSTITUTE(Table2[[#This Row],[NAMA BARANG]]," ",""),"""",""),"-",""),"/",""),"(",""),")",""),"&amp;",""),",",""))</f>
        <v>bensiazc993750</v>
      </c>
      <c r="C264" s="17" t="s">
        <v>427</v>
      </c>
      <c r="D264" s="18">
        <v>23</v>
      </c>
      <c r="E264" s="22" t="s">
        <v>343</v>
      </c>
      <c r="F264" s="43">
        <f>IF(Table2[[#This Row],[M5B]]="",Table2[[#This Row],[M5B_h]],SUM(Table2[[#This Row],[M5B_h]],Table2[[#This Row],[M5B]]))</f>
        <v>23</v>
      </c>
      <c r="H264" s="12" t="str">
        <f>IF(Table2[[#This Row],[M1A]]="","",Table2[[#This Row],[M1A]]-Table2[[#This Row],[AWAL]])</f>
        <v/>
      </c>
      <c r="J264" s="12" t="str">
        <f>IF(Table2[[#This Row],[M2A]]="","",SUM(Table2[[#This Row],[M2A]]-Table2[[#This Row],[M2B_h]]))</f>
        <v/>
      </c>
      <c r="L264" s="12" t="str">
        <f>IF(Table2[[#This Row],[M3A]]="","",SUM(Table2[[#This Row],[M3A]]-Table2[[#This Row],[M3B_h]]))</f>
        <v/>
      </c>
      <c r="N264" s="12" t="str">
        <f>IF(Table2[[#This Row],[M4A]]="","",SUM(Table2[[#This Row],[M4A]]-Table2[[#This Row],[M4B_h]]))</f>
        <v/>
      </c>
      <c r="O264" s="14"/>
      <c r="P264" s="14" t="str">
        <f>IF(Table2[[#This Row],[M5A]]="","",SUM(Table2[[#This Row],[M5A]]-Table2[[#This Row],[M5B_h]]))</f>
        <v/>
      </c>
      <c r="Q264" s="14">
        <f>SUM(Table2[[#This Row],[AWAL]],Table2[[#This Row],[M1B]])</f>
        <v>23</v>
      </c>
      <c r="R264" s="14">
        <f>SUM(Table2[[#This Row],[M2B]],Table2[[#This Row],[M2B_h]])</f>
        <v>23</v>
      </c>
      <c r="S264" s="14">
        <f>SUM(Table2[[#This Row],[M3B]],Table2[[#This Row],[M3B_h]])</f>
        <v>23</v>
      </c>
      <c r="T264" s="14">
        <f>SUM(Table2[[#This Row],[M4B]],Table2[[#This Row],[M4B_h]])</f>
        <v>23</v>
      </c>
    </row>
    <row r="265" spans="1:20">
      <c r="A265" s="11">
        <f>IF(Table2[[#This Row],[TT]]=0,"",ROW())</f>
        <v>265</v>
      </c>
      <c r="B265" s="11" t="str">
        <f>LOWER(SUBSTITUTE(SUBSTITUTE(SUBSTITUTE(SUBSTITUTE(SUBSTITUTE(SUBSTITUTE(SUBSTITUTE(SUBSTITUTE(Table2[[#This Row],[NAMA BARANG]]," ",""),"""",""),"-",""),"/",""),"(",""),")",""),"&amp;",""),",",""))</f>
        <v>binderclip111flower48</v>
      </c>
      <c r="C265" s="17" t="s">
        <v>3196</v>
      </c>
      <c r="D265" s="18">
        <v>1</v>
      </c>
      <c r="E265" s="22" t="s">
        <v>367</v>
      </c>
      <c r="F265" s="43">
        <f>IF(Table2[[#This Row],[M5B]]="",Table2[[#This Row],[M5B_h]],SUM(Table2[[#This Row],[M5B_h]],Table2[[#This Row],[M5B]]))</f>
        <v>1</v>
      </c>
      <c r="H265" s="12" t="str">
        <f>IF(Table2[[#This Row],[M1A]]="","",Table2[[#This Row],[M1A]]-Table2[[#This Row],[AWAL]])</f>
        <v/>
      </c>
      <c r="J265" s="12" t="str">
        <f>IF(Table2[[#This Row],[M2A]]="","",SUM(Table2[[#This Row],[M2A]]-Table2[[#This Row],[M2B_h]]))</f>
        <v/>
      </c>
      <c r="L265" s="12" t="str">
        <f>IF(Table2[[#This Row],[M3A]]="","",SUM(Table2[[#This Row],[M3A]]-Table2[[#This Row],[M3B_h]]))</f>
        <v/>
      </c>
      <c r="N265" s="12" t="str">
        <f>IF(Table2[[#This Row],[M4A]]="","",SUM(Table2[[#This Row],[M4A]]-Table2[[#This Row],[M4B_h]]))</f>
        <v/>
      </c>
      <c r="O265" s="14"/>
      <c r="P265" s="14" t="str">
        <f>IF(Table2[[#This Row],[M5A]]="","",SUM(Table2[[#This Row],[M5A]]-Table2[[#This Row],[M5B_h]]))</f>
        <v/>
      </c>
      <c r="Q265" s="14">
        <f>SUM(Table2[[#This Row],[AWAL]],Table2[[#This Row],[M1B]])</f>
        <v>1</v>
      </c>
      <c r="R265" s="14">
        <f>SUM(Table2[[#This Row],[M2B]],Table2[[#This Row],[M2B_h]])</f>
        <v>1</v>
      </c>
      <c r="S265" s="14">
        <f>SUM(Table2[[#This Row],[M3B]],Table2[[#This Row],[M3B_h]])</f>
        <v>1</v>
      </c>
      <c r="T265" s="14">
        <f>SUM(Table2[[#This Row],[M4B]],Table2[[#This Row],[M4B_h]])</f>
        <v>1</v>
      </c>
    </row>
    <row r="266" spans="1:20">
      <c r="A266" s="11">
        <f>IF(Table2[[#This Row],[TT]]=0,"",ROW())</f>
        <v>266</v>
      </c>
      <c r="B266" s="11" t="str">
        <f>LOWER(SUBSTITUTE(SUBSTITUTE(SUBSTITUTE(SUBSTITUTE(SUBSTITUTE(SUBSTITUTE(SUBSTITUTE(SUBSTITUTE(Table2[[#This Row],[NAMA BARANG]]," ",""),"""",""),"-",""),"/",""),"(",""),")",""),"&amp;",""),",",""))</f>
        <v>binderclip155flower24</v>
      </c>
      <c r="C266" s="17" t="s">
        <v>3197</v>
      </c>
      <c r="D266" s="18">
        <v>2</v>
      </c>
      <c r="E266" s="22" t="s">
        <v>367</v>
      </c>
      <c r="F266" s="43">
        <f>IF(Table2[[#This Row],[M5B]]="",Table2[[#This Row],[M5B_h]],SUM(Table2[[#This Row],[M5B_h]],Table2[[#This Row],[M5B]]))</f>
        <v>2</v>
      </c>
      <c r="H266" s="12" t="str">
        <f>IF(Table2[[#This Row],[M1A]]="","",Table2[[#This Row],[M1A]]-Table2[[#This Row],[AWAL]])</f>
        <v/>
      </c>
      <c r="J266" s="12" t="str">
        <f>IF(Table2[[#This Row],[M2A]]="","",SUM(Table2[[#This Row],[M2A]]-Table2[[#This Row],[M2B_h]]))</f>
        <v/>
      </c>
      <c r="L266" s="12" t="str">
        <f>IF(Table2[[#This Row],[M3A]]="","",SUM(Table2[[#This Row],[M3A]]-Table2[[#This Row],[M3B_h]]))</f>
        <v/>
      </c>
      <c r="N266" s="12" t="str">
        <f>IF(Table2[[#This Row],[M4A]]="","",SUM(Table2[[#This Row],[M4A]]-Table2[[#This Row],[M4B_h]]))</f>
        <v/>
      </c>
      <c r="O266" s="14"/>
      <c r="P266" s="14" t="str">
        <f>IF(Table2[[#This Row],[M5A]]="","",SUM(Table2[[#This Row],[M5A]]-Table2[[#This Row],[M5B_h]]))</f>
        <v/>
      </c>
      <c r="Q266" s="14">
        <f>SUM(Table2[[#This Row],[AWAL]],Table2[[#This Row],[M1B]])</f>
        <v>2</v>
      </c>
      <c r="R266" s="14">
        <f>SUM(Table2[[#This Row],[M2B]],Table2[[#This Row],[M2B_h]])</f>
        <v>2</v>
      </c>
      <c r="S266" s="14">
        <f>SUM(Table2[[#This Row],[M3B]],Table2[[#This Row],[M3B_h]])</f>
        <v>2</v>
      </c>
      <c r="T266" s="14">
        <f>SUM(Table2[[#This Row],[M4B]],Table2[[#This Row],[M4B_h]])</f>
        <v>2</v>
      </c>
    </row>
    <row r="267" spans="1:20">
      <c r="A267" s="11">
        <f>IF(Table2[[#This Row],[TT]]=0,"",ROW())</f>
        <v>267</v>
      </c>
      <c r="B267" s="11" t="str">
        <f>LOWER(SUBSTITUTE(SUBSTITUTE(SUBSTITUTE(SUBSTITUTE(SUBSTITUTE(SUBSTITUTE(SUBSTITUTE(SUBSTITUTE(Table2[[#This Row],[NAMA BARANG]]," ",""),"""",""),"-",""),"/",""),"(",""),")",""),"&amp;",""),",",""))</f>
        <v>bindernotea5besifancy4d</v>
      </c>
      <c r="C267" s="21" t="s">
        <v>3198</v>
      </c>
      <c r="D267" s="22">
        <v>3</v>
      </c>
      <c r="E267" s="22" t="s">
        <v>58</v>
      </c>
      <c r="F267" s="43">
        <f>IF(Table2[[#This Row],[M5B]]="",Table2[[#This Row],[M5B_h]],SUM(Table2[[#This Row],[M5B_h]],Table2[[#This Row],[M5B]]))</f>
        <v>3</v>
      </c>
      <c r="H267" s="12" t="str">
        <f>IF(Table2[[#This Row],[M1A]]="","",Table2[[#This Row],[M1A]]-Table2[[#This Row],[AWAL]])</f>
        <v/>
      </c>
      <c r="J267" s="12" t="str">
        <f>IF(Table2[[#This Row],[M2A]]="","",SUM(Table2[[#This Row],[M2A]]-Table2[[#This Row],[M2B_h]]))</f>
        <v/>
      </c>
      <c r="L267" s="12" t="str">
        <f>IF(Table2[[#This Row],[M3A]]="","",SUM(Table2[[#This Row],[M3A]]-Table2[[#This Row],[M3B_h]]))</f>
        <v/>
      </c>
      <c r="N267" s="12" t="str">
        <f>IF(Table2[[#This Row],[M4A]]="","",SUM(Table2[[#This Row],[M4A]]-Table2[[#This Row],[M4B_h]]))</f>
        <v/>
      </c>
      <c r="O267" s="14"/>
      <c r="P267" s="14" t="str">
        <f>IF(Table2[[#This Row],[M5A]]="","",SUM(Table2[[#This Row],[M5A]]-Table2[[#This Row],[M5B_h]]))</f>
        <v/>
      </c>
      <c r="Q267" s="14">
        <f>SUM(Table2[[#This Row],[AWAL]],Table2[[#This Row],[M1B]])</f>
        <v>3</v>
      </c>
      <c r="R267" s="14">
        <f>SUM(Table2[[#This Row],[M2B]],Table2[[#This Row],[M2B_h]])</f>
        <v>3</v>
      </c>
      <c r="S267" s="14">
        <f>SUM(Table2[[#This Row],[M3B]],Table2[[#This Row],[M3B_h]])</f>
        <v>3</v>
      </c>
      <c r="T267" s="14">
        <f>SUM(Table2[[#This Row],[M4B]],Table2[[#This Row],[M4B_h]])</f>
        <v>3</v>
      </c>
    </row>
    <row r="268" spans="1:20">
      <c r="A268" s="11">
        <f>IF(Table2[[#This Row],[TT]]=0,"",ROW())</f>
        <v>268</v>
      </c>
      <c r="B268" s="11" t="str">
        <f>LOWER(SUBSTITUTE(SUBSTITUTE(SUBSTITUTE(SUBSTITUTE(SUBSTITUTE(SUBSTITUTE(SUBSTITUTE(SUBSTITUTE(Table2[[#This Row],[NAMA BARANG]]," ",""),"""",""),"-",""),"/",""),"(",""),")",""),"&amp;",""),",",""))</f>
        <v>bindernotea5pongz015sheepo</v>
      </c>
      <c r="C268" s="17" t="s">
        <v>3199</v>
      </c>
      <c r="D268" s="18">
        <v>4</v>
      </c>
      <c r="E268" s="22" t="s">
        <v>39</v>
      </c>
      <c r="F268" s="43">
        <f>IF(Table2[[#This Row],[M5B]]="",Table2[[#This Row],[M5B_h]],SUM(Table2[[#This Row],[M5B_h]],Table2[[#This Row],[M5B]]))</f>
        <v>4</v>
      </c>
      <c r="H268" s="12" t="str">
        <f>IF(Table2[[#This Row],[M1A]]="","",Table2[[#This Row],[M1A]]-Table2[[#This Row],[AWAL]])</f>
        <v/>
      </c>
      <c r="J268" s="12" t="str">
        <f>IF(Table2[[#This Row],[M2A]]="","",SUM(Table2[[#This Row],[M2A]]-Table2[[#This Row],[M2B_h]]))</f>
        <v/>
      </c>
      <c r="L268" s="12" t="str">
        <f>IF(Table2[[#This Row],[M3A]]="","",SUM(Table2[[#This Row],[M3A]]-Table2[[#This Row],[M3B_h]]))</f>
        <v/>
      </c>
      <c r="N268" s="12" t="str">
        <f>IF(Table2[[#This Row],[M4A]]="","",SUM(Table2[[#This Row],[M4A]]-Table2[[#This Row],[M4B_h]]))</f>
        <v/>
      </c>
      <c r="O268" s="14"/>
      <c r="P268" s="14" t="str">
        <f>IF(Table2[[#This Row],[M5A]]="","",SUM(Table2[[#This Row],[M5A]]-Table2[[#This Row],[M5B_h]]))</f>
        <v/>
      </c>
      <c r="Q268" s="14">
        <f>SUM(Table2[[#This Row],[AWAL]],Table2[[#This Row],[M1B]])</f>
        <v>4</v>
      </c>
      <c r="R268" s="14">
        <f>SUM(Table2[[#This Row],[M2B]],Table2[[#This Row],[M2B_h]])</f>
        <v>4</v>
      </c>
      <c r="S268" s="14">
        <f>SUM(Table2[[#This Row],[M3B]],Table2[[#This Row],[M3B_h]])</f>
        <v>4</v>
      </c>
      <c r="T268" s="14">
        <f>SUM(Table2[[#This Row],[M4B]],Table2[[#This Row],[M4B_h]])</f>
        <v>4</v>
      </c>
    </row>
    <row r="269" spans="1:20">
      <c r="A269" s="11">
        <f>IF(Table2[[#This Row],[TT]]=0,"",ROW())</f>
        <v>269</v>
      </c>
      <c r="B269" s="11" t="str">
        <f>LOWER(SUBSTITUTE(SUBSTITUTE(SUBSTITUTE(SUBSTITUTE(SUBSTITUTE(SUBSTITUTE(SUBSTITUTE(SUBSTITUTE(Table2[[#This Row],[NAMA BARANG]]," ",""),"""",""),"-",""),"/",""),"(",""),")",""),"&amp;",""),",",""))</f>
        <v>bindernotea5ponsplstdragon5mm4</v>
      </c>
      <c r="C269" s="17" t="s">
        <v>3200</v>
      </c>
      <c r="D269" s="18">
        <v>7</v>
      </c>
      <c r="E269" s="22" t="s">
        <v>39</v>
      </c>
      <c r="F269" s="43">
        <f>IF(Table2[[#This Row],[M5B]]="",Table2[[#This Row],[M5B_h]],SUM(Table2[[#This Row],[M5B_h]],Table2[[#This Row],[M5B]]))</f>
        <v>7</v>
      </c>
      <c r="H269" s="12" t="str">
        <f>IF(Table2[[#This Row],[M1A]]="","",Table2[[#This Row],[M1A]]-Table2[[#This Row],[AWAL]])</f>
        <v/>
      </c>
      <c r="J269" s="12" t="str">
        <f>IF(Table2[[#This Row],[M2A]]="","",SUM(Table2[[#This Row],[M2A]]-Table2[[#This Row],[M2B_h]]))</f>
        <v/>
      </c>
      <c r="L269" s="12" t="str">
        <f>IF(Table2[[#This Row],[M3A]]="","",SUM(Table2[[#This Row],[M3A]]-Table2[[#This Row],[M3B_h]]))</f>
        <v/>
      </c>
      <c r="N269" s="12" t="str">
        <f>IF(Table2[[#This Row],[M4A]]="","",SUM(Table2[[#This Row],[M4A]]-Table2[[#This Row],[M4B_h]]))</f>
        <v/>
      </c>
      <c r="O269" s="14"/>
      <c r="P269" s="14" t="str">
        <f>IF(Table2[[#This Row],[M5A]]="","",SUM(Table2[[#This Row],[M5A]]-Table2[[#This Row],[M5B_h]]))</f>
        <v/>
      </c>
      <c r="Q269" s="14">
        <f>SUM(Table2[[#This Row],[AWAL]],Table2[[#This Row],[M1B]])</f>
        <v>7</v>
      </c>
      <c r="R269" s="14">
        <f>SUM(Table2[[#This Row],[M2B]],Table2[[#This Row],[M2B_h]])</f>
        <v>7</v>
      </c>
      <c r="S269" s="14">
        <f>SUM(Table2[[#This Row],[M3B]],Table2[[#This Row],[M3B_h]])</f>
        <v>7</v>
      </c>
      <c r="T269" s="14">
        <f>SUM(Table2[[#This Row],[M4B]],Table2[[#This Row],[M4B_h]])</f>
        <v>7</v>
      </c>
    </row>
    <row r="270" spans="1:20">
      <c r="A270" s="11">
        <f>IF(Table2[[#This Row],[TT]]=0,"",ROW())</f>
        <v>270</v>
      </c>
      <c r="B270" s="11" t="str">
        <f>LOWER(SUBSTITUTE(SUBSTITUTE(SUBSTITUTE(SUBSTITUTE(SUBSTITUTE(SUBSTITUTE(SUBSTITUTE(SUBSTITUTE(Table2[[#This Row],[NAMA BARANG]]," ",""),"""",""),"-",""),"/",""),"(",""),")",""),"&amp;",""),",",""))</f>
        <v>bkbankfolio</v>
      </c>
      <c r="C270" s="17" t="s">
        <v>2578</v>
      </c>
      <c r="D270" s="18">
        <v>1</v>
      </c>
      <c r="E270" s="22">
        <v>50</v>
      </c>
      <c r="F270" s="43">
        <f>IF(Table2[[#This Row],[M5B]]="",Table2[[#This Row],[M5B_h]],SUM(Table2[[#This Row],[M5B_h]],Table2[[#This Row],[M5B]]))</f>
        <v>1</v>
      </c>
      <c r="H270" s="12" t="str">
        <f>IF(Table2[[#This Row],[M1A]]="","",Table2[[#This Row],[M1A]]-Table2[[#This Row],[AWAL]])</f>
        <v/>
      </c>
      <c r="J270" s="12" t="str">
        <f>IF(Table2[[#This Row],[M2A]]="","",SUM(Table2[[#This Row],[M2A]]-Table2[[#This Row],[M2B_h]]))</f>
        <v/>
      </c>
      <c r="L270" s="12" t="str">
        <f>IF(Table2[[#This Row],[M3A]]="","",SUM(Table2[[#This Row],[M3A]]-Table2[[#This Row],[M3B_h]]))</f>
        <v/>
      </c>
      <c r="N270" s="12" t="str">
        <f>IF(Table2[[#This Row],[M4A]]="","",SUM(Table2[[#This Row],[M4A]]-Table2[[#This Row],[M4B_h]]))</f>
        <v/>
      </c>
      <c r="O270" s="14"/>
      <c r="P270" s="14" t="str">
        <f>IF(Table2[[#This Row],[M5A]]="","",SUM(Table2[[#This Row],[M5A]]-Table2[[#This Row],[M5B_h]]))</f>
        <v/>
      </c>
      <c r="Q270" s="14">
        <f>SUM(Table2[[#This Row],[AWAL]],Table2[[#This Row],[M1B]])</f>
        <v>1</v>
      </c>
      <c r="R270" s="14">
        <f>SUM(Table2[[#This Row],[M2B]],Table2[[#This Row],[M2B_h]])</f>
        <v>1</v>
      </c>
      <c r="S270" s="14">
        <f>SUM(Table2[[#This Row],[M3B]],Table2[[#This Row],[M3B_h]])</f>
        <v>1</v>
      </c>
      <c r="T270" s="14">
        <f>SUM(Table2[[#This Row],[M4B]],Table2[[#This Row],[M4B_h]])</f>
        <v>1</v>
      </c>
    </row>
    <row r="271" spans="1:20">
      <c r="A271" s="11">
        <f>IF(Table2[[#This Row],[TT]]=0,"",ROW())</f>
        <v>271</v>
      </c>
      <c r="B271" s="11" t="str">
        <f>LOWER(SUBSTITUTE(SUBSTITUTE(SUBSTITUTE(SUBSTITUTE(SUBSTITUTE(SUBSTITUTE(SUBSTITUTE(SUBSTITUTE(Table2[[#This Row],[NAMA BARANG]]," ",""),"""",""),"-",""),"/",""),"(",""),")",""),"&amp;",""),",",""))</f>
        <v>bkbnppkwartopajak</v>
      </c>
      <c r="C271" s="17" t="s">
        <v>2581</v>
      </c>
      <c r="D271" s="18">
        <v>1</v>
      </c>
      <c r="E271" s="22">
        <v>100</v>
      </c>
      <c r="F271" s="43">
        <f>IF(Table2[[#This Row],[M5B]]="",Table2[[#This Row],[M5B_h]],SUM(Table2[[#This Row],[M5B_h]],Table2[[#This Row],[M5B]]))</f>
        <v>1</v>
      </c>
      <c r="H271" s="12" t="str">
        <f>IF(Table2[[#This Row],[M1A]]="","",Table2[[#This Row],[M1A]]-Table2[[#This Row],[AWAL]])</f>
        <v/>
      </c>
      <c r="J271" s="12" t="str">
        <f>IF(Table2[[#This Row],[M2A]]="","",SUM(Table2[[#This Row],[M2A]]-Table2[[#This Row],[M2B_h]]))</f>
        <v/>
      </c>
      <c r="L271" s="12" t="str">
        <f>IF(Table2[[#This Row],[M3A]]="","",SUM(Table2[[#This Row],[M3A]]-Table2[[#This Row],[M3B_h]]))</f>
        <v/>
      </c>
      <c r="N271" s="12" t="str">
        <f>IF(Table2[[#This Row],[M4A]]="","",SUM(Table2[[#This Row],[M4A]]-Table2[[#This Row],[M4B_h]]))</f>
        <v/>
      </c>
      <c r="O271" s="14"/>
      <c r="P271" s="14" t="str">
        <f>IF(Table2[[#This Row],[M5A]]="","",SUM(Table2[[#This Row],[M5A]]-Table2[[#This Row],[M5B_h]]))</f>
        <v/>
      </c>
      <c r="Q271" s="14">
        <f>SUM(Table2[[#This Row],[AWAL]],Table2[[#This Row],[M1B]])</f>
        <v>1</v>
      </c>
      <c r="R271" s="14">
        <f>SUM(Table2[[#This Row],[M2B]],Table2[[#This Row],[M2B_h]])</f>
        <v>1</v>
      </c>
      <c r="S271" s="14">
        <f>SUM(Table2[[#This Row],[M3B]],Table2[[#This Row],[M3B_h]])</f>
        <v>1</v>
      </c>
      <c r="T271" s="14">
        <f>SUM(Table2[[#This Row],[M4B]],Table2[[#This Row],[M4B_h]])</f>
        <v>1</v>
      </c>
    </row>
    <row r="272" spans="1:20">
      <c r="A272" s="11">
        <f>IF(Table2[[#This Row],[TT]]=0,"",ROW())</f>
        <v>272</v>
      </c>
      <c r="B272" s="11" t="str">
        <f>LOWER(SUBSTITUTE(SUBSTITUTE(SUBSTITUTE(SUBSTITUTE(SUBSTITUTE(SUBSTITUTE(SUBSTITUTE(SUBSTITUTE(Table2[[#This Row],[NAMA BARANG]]," ",""),"""",""),"-",""),"/",""),"(",""),")",""),"&amp;",""),",",""))</f>
        <v>bkdiary1273</v>
      </c>
      <c r="C272" s="17" t="s">
        <v>430</v>
      </c>
      <c r="D272" s="18">
        <v>1</v>
      </c>
      <c r="E272" s="22" t="s">
        <v>153</v>
      </c>
      <c r="F272" s="43">
        <f>IF(Table2[[#This Row],[M5B]]="",Table2[[#This Row],[M5B_h]],SUM(Table2[[#This Row],[M5B_h]],Table2[[#This Row],[M5B]]))</f>
        <v>1</v>
      </c>
      <c r="H272" s="12" t="str">
        <f>IF(Table2[[#This Row],[M1A]]="","",Table2[[#This Row],[M1A]]-Table2[[#This Row],[AWAL]])</f>
        <v/>
      </c>
      <c r="J272" s="12" t="str">
        <f>IF(Table2[[#This Row],[M2A]]="","",SUM(Table2[[#This Row],[M2A]]-Table2[[#This Row],[M2B_h]]))</f>
        <v/>
      </c>
      <c r="L272" s="12" t="str">
        <f>IF(Table2[[#This Row],[M3A]]="","",SUM(Table2[[#This Row],[M3A]]-Table2[[#This Row],[M3B_h]]))</f>
        <v/>
      </c>
      <c r="N272" s="12" t="str">
        <f>IF(Table2[[#This Row],[M4A]]="","",SUM(Table2[[#This Row],[M4A]]-Table2[[#This Row],[M4B_h]]))</f>
        <v/>
      </c>
      <c r="O272" s="14"/>
      <c r="P272" s="14" t="str">
        <f>IF(Table2[[#This Row],[M5A]]="","",SUM(Table2[[#This Row],[M5A]]-Table2[[#This Row],[M5B_h]]))</f>
        <v/>
      </c>
      <c r="Q272" s="14">
        <f>SUM(Table2[[#This Row],[AWAL]],Table2[[#This Row],[M1B]])</f>
        <v>1</v>
      </c>
      <c r="R272" s="14">
        <f>SUM(Table2[[#This Row],[M2B]],Table2[[#This Row],[M2B_h]])</f>
        <v>1</v>
      </c>
      <c r="S272" s="14">
        <f>SUM(Table2[[#This Row],[M3B]],Table2[[#This Row],[M3B_h]])</f>
        <v>1</v>
      </c>
      <c r="T272" s="14">
        <f>SUM(Table2[[#This Row],[M4B]],Table2[[#This Row],[M4B_h]])</f>
        <v>1</v>
      </c>
    </row>
    <row r="273" spans="1:20">
      <c r="A273" s="11">
        <f>IF(Table2[[#This Row],[TT]]=0,"",ROW())</f>
        <v>273</v>
      </c>
      <c r="B273" s="11" t="str">
        <f>LOWER(SUBSTITUTE(SUBSTITUTE(SUBSTITUTE(SUBSTITUTE(SUBSTITUTE(SUBSTITUTE(SUBSTITUTE(SUBSTITUTE(Table2[[#This Row],[NAMA BARANG]]," ",""),"""",""),"-",""),"/",""),"(",""),")",""),"&amp;",""),",",""))</f>
        <v>bkdiary1277</v>
      </c>
      <c r="C273" s="17" t="s">
        <v>431</v>
      </c>
      <c r="D273" s="18">
        <v>2</v>
      </c>
      <c r="E273" s="22" t="s">
        <v>153</v>
      </c>
      <c r="F273" s="43">
        <f>IF(Table2[[#This Row],[M5B]]="",Table2[[#This Row],[M5B_h]],SUM(Table2[[#This Row],[M5B_h]],Table2[[#This Row],[M5B]]))</f>
        <v>2</v>
      </c>
      <c r="H273" s="12" t="str">
        <f>IF(Table2[[#This Row],[M1A]]="","",Table2[[#This Row],[M1A]]-Table2[[#This Row],[AWAL]])</f>
        <v/>
      </c>
      <c r="J273" s="12" t="str">
        <f>IF(Table2[[#This Row],[M2A]]="","",SUM(Table2[[#This Row],[M2A]]-Table2[[#This Row],[M2B_h]]))</f>
        <v/>
      </c>
      <c r="L273" s="12" t="str">
        <f>IF(Table2[[#This Row],[M3A]]="","",SUM(Table2[[#This Row],[M3A]]-Table2[[#This Row],[M3B_h]]))</f>
        <v/>
      </c>
      <c r="N273" s="12" t="str">
        <f>IF(Table2[[#This Row],[M4A]]="","",SUM(Table2[[#This Row],[M4A]]-Table2[[#This Row],[M4B_h]]))</f>
        <v/>
      </c>
      <c r="O273" s="14"/>
      <c r="P273" s="14" t="str">
        <f>IF(Table2[[#This Row],[M5A]]="","",SUM(Table2[[#This Row],[M5A]]-Table2[[#This Row],[M5B_h]]))</f>
        <v/>
      </c>
      <c r="Q273" s="14">
        <f>SUM(Table2[[#This Row],[AWAL]],Table2[[#This Row],[M1B]])</f>
        <v>2</v>
      </c>
      <c r="R273" s="14">
        <f>SUM(Table2[[#This Row],[M2B]],Table2[[#This Row],[M2B_h]])</f>
        <v>2</v>
      </c>
      <c r="S273" s="14">
        <f>SUM(Table2[[#This Row],[M3B]],Table2[[#This Row],[M3B_h]])</f>
        <v>2</v>
      </c>
      <c r="T273" s="14">
        <f>SUM(Table2[[#This Row],[M4B]],Table2[[#This Row],[M4B_h]])</f>
        <v>2</v>
      </c>
    </row>
    <row r="274" spans="1:20">
      <c r="A274" s="11">
        <f>IF(Table2[[#This Row],[TT]]=0,"",ROW())</f>
        <v>274</v>
      </c>
      <c r="B274" s="11" t="str">
        <f>LOWER(SUBSTITUTE(SUBSTITUTE(SUBSTITUTE(SUBSTITUTE(SUBSTITUTE(SUBSTITUTE(SUBSTITUTE(SUBSTITUTE(Table2[[#This Row],[NAMA BARANG]]," ",""),"""",""),"-",""),"/",""),"(",""),")",""),"&amp;",""),",",""))</f>
        <v>bkmewarnaiceritamiring</v>
      </c>
      <c r="C274" s="17" t="s">
        <v>432</v>
      </c>
      <c r="D274" s="18">
        <v>29</v>
      </c>
      <c r="E274" s="22" t="s">
        <v>323</v>
      </c>
      <c r="F274" s="43">
        <f>IF(Table2[[#This Row],[M5B]]="",Table2[[#This Row],[M5B_h]],SUM(Table2[[#This Row],[M5B_h]],Table2[[#This Row],[M5B]]))</f>
        <v>29</v>
      </c>
      <c r="H274" s="12" t="str">
        <f>IF(Table2[[#This Row],[M1A]]="","",Table2[[#This Row],[M1A]]-Table2[[#This Row],[AWAL]])</f>
        <v/>
      </c>
      <c r="J274" s="12" t="str">
        <f>IF(Table2[[#This Row],[M2A]]="","",SUM(Table2[[#This Row],[M2A]]-Table2[[#This Row],[M2B_h]]))</f>
        <v/>
      </c>
      <c r="L274" s="12" t="str">
        <f>IF(Table2[[#This Row],[M3A]]="","",SUM(Table2[[#This Row],[M3A]]-Table2[[#This Row],[M3B_h]]))</f>
        <v/>
      </c>
      <c r="N274" s="12" t="str">
        <f>IF(Table2[[#This Row],[M4A]]="","",SUM(Table2[[#This Row],[M4A]]-Table2[[#This Row],[M4B_h]]))</f>
        <v/>
      </c>
      <c r="O274" s="14"/>
      <c r="P274" s="14" t="str">
        <f>IF(Table2[[#This Row],[M5A]]="","",SUM(Table2[[#This Row],[M5A]]-Table2[[#This Row],[M5B_h]]))</f>
        <v/>
      </c>
      <c r="Q274" s="14">
        <f>SUM(Table2[[#This Row],[AWAL]],Table2[[#This Row],[M1B]])</f>
        <v>29</v>
      </c>
      <c r="R274" s="14">
        <f>SUM(Table2[[#This Row],[M2B]],Table2[[#This Row],[M2B_h]])</f>
        <v>29</v>
      </c>
      <c r="S274" s="14">
        <f>SUM(Table2[[#This Row],[M3B]],Table2[[#This Row],[M3B_h]])</f>
        <v>29</v>
      </c>
      <c r="T274" s="14">
        <f>SUM(Table2[[#This Row],[M4B]],Table2[[#This Row],[M4B_h]])</f>
        <v>29</v>
      </c>
    </row>
    <row r="275" spans="1:20">
      <c r="A275" s="11">
        <f>IF(Table2[[#This Row],[TT]]=0,"",ROW())</f>
        <v>275</v>
      </c>
      <c r="B275" s="11" t="str">
        <f>LOWER(SUBSTITUTE(SUBSTITUTE(SUBSTITUTE(SUBSTITUTE(SUBSTITUTE(SUBSTITUTE(SUBSTITUTE(SUBSTITUTE(Table2[[#This Row],[NAMA BARANG]]," ",""),"""",""),"-",""),"/",""),"(",""),")",""),"&amp;",""),",",""))</f>
        <v>bkmewarnai21x29b</v>
      </c>
      <c r="C275" s="17" t="s">
        <v>433</v>
      </c>
      <c r="D275" s="18">
        <v>4</v>
      </c>
      <c r="E275" s="22" t="s">
        <v>190</v>
      </c>
      <c r="F275" s="43">
        <f>IF(Table2[[#This Row],[M5B]]="",Table2[[#This Row],[M5B_h]],SUM(Table2[[#This Row],[M5B_h]],Table2[[#This Row],[M5B]]))</f>
        <v>4</v>
      </c>
      <c r="H275" s="12" t="str">
        <f>IF(Table2[[#This Row],[M1A]]="","",Table2[[#This Row],[M1A]]-Table2[[#This Row],[AWAL]])</f>
        <v/>
      </c>
      <c r="J275" s="12" t="str">
        <f>IF(Table2[[#This Row],[M2A]]="","",SUM(Table2[[#This Row],[M2A]]-Table2[[#This Row],[M2B_h]]))</f>
        <v/>
      </c>
      <c r="L275" s="12" t="str">
        <f>IF(Table2[[#This Row],[M3A]]="","",SUM(Table2[[#This Row],[M3A]]-Table2[[#This Row],[M3B_h]]))</f>
        <v/>
      </c>
      <c r="N275" s="12" t="str">
        <f>IF(Table2[[#This Row],[M4A]]="","",SUM(Table2[[#This Row],[M4A]]-Table2[[#This Row],[M4B_h]]))</f>
        <v/>
      </c>
      <c r="O275" s="14"/>
      <c r="P275" s="14" t="str">
        <f>IF(Table2[[#This Row],[M5A]]="","",SUM(Table2[[#This Row],[M5A]]-Table2[[#This Row],[M5B_h]]))</f>
        <v/>
      </c>
      <c r="Q275" s="14">
        <f>SUM(Table2[[#This Row],[AWAL]],Table2[[#This Row],[M1B]])</f>
        <v>4</v>
      </c>
      <c r="R275" s="14">
        <f>SUM(Table2[[#This Row],[M2B]],Table2[[#This Row],[M2B_h]])</f>
        <v>4</v>
      </c>
      <c r="S275" s="14">
        <f>SUM(Table2[[#This Row],[M3B]],Table2[[#This Row],[M3B_h]])</f>
        <v>4</v>
      </c>
      <c r="T275" s="14">
        <f>SUM(Table2[[#This Row],[M4B]],Table2[[#This Row],[M4B_h]])</f>
        <v>4</v>
      </c>
    </row>
    <row r="276" spans="1:20">
      <c r="A276" s="11">
        <f>IF(Table2[[#This Row],[TT]]=0,"",ROW())</f>
        <v>276</v>
      </c>
      <c r="B276" s="11" t="str">
        <f>LOWER(SUBSTITUTE(SUBSTITUTE(SUBSTITUTE(SUBSTITUTE(SUBSTITUTE(SUBSTITUTE(SUBSTITUTE(SUBSTITUTE(Table2[[#This Row],[NAMA BARANG]]," ",""),"""",""),"-",""),"/",""),"(",""),")",""),"&amp;",""),",",""))</f>
        <v>bkmewarnaiart8design32x50</v>
      </c>
      <c r="C276" s="17" t="s">
        <v>435</v>
      </c>
      <c r="D276" s="18">
        <v>12</v>
      </c>
      <c r="E276" s="22" t="s">
        <v>436</v>
      </c>
      <c r="F276" s="43">
        <f>IF(Table2[[#This Row],[M5B]]="",Table2[[#This Row],[M5B_h]],SUM(Table2[[#This Row],[M5B_h]],Table2[[#This Row],[M5B]]))</f>
        <v>12</v>
      </c>
      <c r="H276" s="12" t="str">
        <f>IF(Table2[[#This Row],[M1A]]="","",Table2[[#This Row],[M1A]]-Table2[[#This Row],[AWAL]])</f>
        <v/>
      </c>
      <c r="J276" s="12" t="str">
        <f>IF(Table2[[#This Row],[M2A]]="","",SUM(Table2[[#This Row],[M2A]]-Table2[[#This Row],[M2B_h]]))</f>
        <v/>
      </c>
      <c r="L276" s="12" t="str">
        <f>IF(Table2[[#This Row],[M3A]]="","",SUM(Table2[[#This Row],[M3A]]-Table2[[#This Row],[M3B_h]]))</f>
        <v/>
      </c>
      <c r="N276" s="12" t="str">
        <f>IF(Table2[[#This Row],[M4A]]="","",SUM(Table2[[#This Row],[M4A]]-Table2[[#This Row],[M4B_h]]))</f>
        <v/>
      </c>
      <c r="O276" s="14"/>
      <c r="P276" s="14" t="str">
        <f>IF(Table2[[#This Row],[M5A]]="","",SUM(Table2[[#This Row],[M5A]]-Table2[[#This Row],[M5B_h]]))</f>
        <v/>
      </c>
      <c r="Q276" s="14">
        <f>SUM(Table2[[#This Row],[AWAL]],Table2[[#This Row],[M1B]])</f>
        <v>12</v>
      </c>
      <c r="R276" s="14">
        <f>SUM(Table2[[#This Row],[M2B]],Table2[[#This Row],[M2B_h]])</f>
        <v>12</v>
      </c>
      <c r="S276" s="14">
        <f>SUM(Table2[[#This Row],[M3B]],Table2[[#This Row],[M3B_h]])</f>
        <v>12</v>
      </c>
      <c r="T276" s="14">
        <f>SUM(Table2[[#This Row],[M4B]],Table2[[#This Row],[M4B_h]])</f>
        <v>12</v>
      </c>
    </row>
    <row r="277" spans="1:20">
      <c r="A277" s="11">
        <f>IF(Table2[[#This Row],[TT]]=0,"",ROW())</f>
        <v>277</v>
      </c>
      <c r="B277" s="11" t="str">
        <f>LOWER(SUBSTITUTE(SUBSTITUTE(SUBSTITUTE(SUBSTITUTE(SUBSTITUTE(SUBSTITUTE(SUBSTITUTE(SUBSTITUTE(Table2[[#This Row],[NAMA BARANG]]," ",""),"""",""),"-",""),"/",""),"(",""),")",""),"&amp;",""),",",""))</f>
        <v>bkmewarnaiarta4b</v>
      </c>
      <c r="C277" s="17" t="s">
        <v>2769</v>
      </c>
      <c r="D277" s="18">
        <v>5</v>
      </c>
      <c r="E277" s="22" t="s">
        <v>2612</v>
      </c>
      <c r="F277" s="43">
        <f>IF(Table2[[#This Row],[M5B]]="",Table2[[#This Row],[M5B_h]],SUM(Table2[[#This Row],[M5B_h]],Table2[[#This Row],[M5B]]))</f>
        <v>5</v>
      </c>
      <c r="H277" s="12" t="str">
        <f>IF(Table2[[#This Row],[M1A]]="","",Table2[[#This Row],[M1A]]-Table2[[#This Row],[AWAL]])</f>
        <v/>
      </c>
      <c r="J277" s="12" t="str">
        <f>IF(Table2[[#This Row],[M2A]]="","",SUM(Table2[[#This Row],[M2A]]-Table2[[#This Row],[M2B_h]]))</f>
        <v/>
      </c>
      <c r="L277" s="12" t="str">
        <f>IF(Table2[[#This Row],[M3A]]="","",SUM(Table2[[#This Row],[M3A]]-Table2[[#This Row],[M3B_h]]))</f>
        <v/>
      </c>
      <c r="N277" s="12" t="str">
        <f>IF(Table2[[#This Row],[M4A]]="","",SUM(Table2[[#This Row],[M4A]]-Table2[[#This Row],[M4B_h]]))</f>
        <v/>
      </c>
      <c r="O277" s="14"/>
      <c r="P277" s="14" t="str">
        <f>IF(Table2[[#This Row],[M5A]]="","",SUM(Table2[[#This Row],[M5A]]-Table2[[#This Row],[M5B_h]]))</f>
        <v/>
      </c>
      <c r="Q277" s="14">
        <f>SUM(Table2[[#This Row],[AWAL]],Table2[[#This Row],[M1B]])</f>
        <v>5</v>
      </c>
      <c r="R277" s="14">
        <f>SUM(Table2[[#This Row],[M2B]],Table2[[#This Row],[M2B_h]])</f>
        <v>5</v>
      </c>
      <c r="S277" s="14">
        <f>SUM(Table2[[#This Row],[M3B]],Table2[[#This Row],[M3B_h]])</f>
        <v>5</v>
      </c>
      <c r="T277" s="14">
        <f>SUM(Table2[[#This Row],[M4B]],Table2[[#This Row],[M4B_h]])</f>
        <v>5</v>
      </c>
    </row>
    <row r="278" spans="1:20">
      <c r="A278" s="11">
        <f>IF(Table2[[#This Row],[TT]]=0,"",ROW())</f>
        <v>278</v>
      </c>
      <c r="B278" s="11" t="str">
        <f>LOWER(SUBSTITUTE(SUBSTITUTE(SUBSTITUTE(SUBSTITUTE(SUBSTITUTE(SUBSTITUTE(SUBSTITUTE(SUBSTITUTE(Table2[[#This Row],[NAMA BARANG]]," ",""),"""",""),"-",""),"/",""),"(",""),")",""),"&amp;",""),",",""))</f>
        <v>bkmewarnaihtl600650</v>
      </c>
      <c r="C278" s="21" t="s">
        <v>440</v>
      </c>
      <c r="D278" s="22">
        <v>2</v>
      </c>
      <c r="E278" s="22" t="s">
        <v>441</v>
      </c>
      <c r="F278" s="43">
        <f>IF(Table2[[#This Row],[M5B]]="",Table2[[#This Row],[M5B_h]],SUM(Table2[[#This Row],[M5B_h]],Table2[[#This Row],[M5B]]))</f>
        <v>2</v>
      </c>
      <c r="H278" s="12" t="str">
        <f>IF(Table2[[#This Row],[M1A]]="","",Table2[[#This Row],[M1A]]-Table2[[#This Row],[AWAL]])</f>
        <v/>
      </c>
      <c r="J278" s="12" t="str">
        <f>IF(Table2[[#This Row],[M2A]]="","",SUM(Table2[[#This Row],[M2A]]-Table2[[#This Row],[M2B_h]]))</f>
        <v/>
      </c>
      <c r="L278" s="12" t="str">
        <f>IF(Table2[[#This Row],[M3A]]="","",SUM(Table2[[#This Row],[M3A]]-Table2[[#This Row],[M3B_h]]))</f>
        <v/>
      </c>
      <c r="N278" s="12" t="str">
        <f>IF(Table2[[#This Row],[M4A]]="","",SUM(Table2[[#This Row],[M4A]]-Table2[[#This Row],[M4B_h]]))</f>
        <v/>
      </c>
      <c r="O278" s="14"/>
      <c r="P278" s="14" t="str">
        <f>IF(Table2[[#This Row],[M5A]]="","",SUM(Table2[[#This Row],[M5A]]-Table2[[#This Row],[M5B_h]]))</f>
        <v/>
      </c>
      <c r="Q278" s="14">
        <f>SUM(Table2[[#This Row],[AWAL]],Table2[[#This Row],[M1B]])</f>
        <v>2</v>
      </c>
      <c r="R278" s="14">
        <f>SUM(Table2[[#This Row],[M2B]],Table2[[#This Row],[M2B_h]])</f>
        <v>2</v>
      </c>
      <c r="S278" s="14">
        <f>SUM(Table2[[#This Row],[M3B]],Table2[[#This Row],[M3B_h]])</f>
        <v>2</v>
      </c>
      <c r="T278" s="14">
        <f>SUM(Table2[[#This Row],[M4B]],Table2[[#This Row],[M4B_h]])</f>
        <v>2</v>
      </c>
    </row>
    <row r="279" spans="1:20">
      <c r="A279" s="11">
        <f>IF(Table2[[#This Row],[TT]]=0,"",ROW())</f>
        <v>279</v>
      </c>
      <c r="B279" s="11" t="str">
        <f>LOWER(SUBSTITUTE(SUBSTITUTE(SUBSTITUTE(SUBSTITUTE(SUBSTITUTE(SUBSTITUTE(SUBSTITUTE(SUBSTITUTE(Table2[[#This Row],[NAMA BARANG]]," ",""),"""",""),"-",""),"/",""),"(",""),")",""),"&amp;",""),",",""))</f>
        <v>bkmewarnaijumbo</v>
      </c>
      <c r="C279" s="17" t="s">
        <v>4559</v>
      </c>
      <c r="D279" s="18">
        <v>2</v>
      </c>
      <c r="E279" s="22">
        <v>600</v>
      </c>
      <c r="F279" s="43">
        <f>IF(Table2[[#This Row],[M5B]]="",Table2[[#This Row],[M5B_h]],SUM(Table2[[#This Row],[M5B_h]],Table2[[#This Row],[M5B]]))</f>
        <v>2</v>
      </c>
      <c r="H279" s="12" t="str">
        <f>IF(Table2[[#This Row],[M1A]]="","",Table2[[#This Row],[M1A]]-Table2[[#This Row],[AWAL]])</f>
        <v/>
      </c>
      <c r="J279" s="12" t="str">
        <f>IF(Table2[[#This Row],[M2A]]="","",SUM(Table2[[#This Row],[M2A]]-Table2[[#This Row],[M2B_h]]))</f>
        <v/>
      </c>
      <c r="L279" s="12" t="str">
        <f>IF(Table2[[#This Row],[M3A]]="","",SUM(Table2[[#This Row],[M3A]]-Table2[[#This Row],[M3B_h]]))</f>
        <v/>
      </c>
      <c r="N279" s="12" t="str">
        <f>IF(Table2[[#This Row],[M4A]]="","",SUM(Table2[[#This Row],[M4A]]-Table2[[#This Row],[M4B_h]]))</f>
        <v/>
      </c>
      <c r="O279" s="14"/>
      <c r="P279" s="14" t="str">
        <f>IF(Table2[[#This Row],[M5A]]="","",SUM(Table2[[#This Row],[M5A]]-Table2[[#This Row],[M5B_h]]))</f>
        <v/>
      </c>
      <c r="Q279" s="14">
        <f>SUM(Table2[[#This Row],[AWAL]],Table2[[#This Row],[M1B]])</f>
        <v>2</v>
      </c>
      <c r="R279" s="14">
        <f>SUM(Table2[[#This Row],[M2B]],Table2[[#This Row],[M2B_h]])</f>
        <v>2</v>
      </c>
      <c r="S279" s="14">
        <f>SUM(Table2[[#This Row],[M3B]],Table2[[#This Row],[M3B_h]])</f>
        <v>2</v>
      </c>
      <c r="T279" s="14">
        <f>SUM(Table2[[#This Row],[M4B]],Table2[[#This Row],[M4B_h]])</f>
        <v>2</v>
      </c>
    </row>
    <row r="280" spans="1:20">
      <c r="A280" s="11">
        <f>IF(Table2[[#This Row],[TT]]=0,"",ROW())</f>
        <v>280</v>
      </c>
      <c r="B280" s="11" t="str">
        <f>LOWER(SUBSTITUTE(SUBSTITUTE(SUBSTITUTE(SUBSTITUTE(SUBSTITUTE(SUBSTITUTE(SUBSTITUTE(SUBSTITUTE(Table2[[#This Row],[NAMA BARANG]]," ",""),"""",""),"-",""),"/",""),"(",""),")",""),"&amp;",""),",",""))</f>
        <v>bkmewarnaijumboputri3</v>
      </c>
      <c r="C280" s="17" t="s">
        <v>4453</v>
      </c>
      <c r="D280" s="18">
        <v>2</v>
      </c>
      <c r="E280" s="22" t="s">
        <v>2737</v>
      </c>
      <c r="F280" s="43">
        <f>IF(Table2[[#This Row],[M5B]]="",Table2[[#This Row],[M5B_h]],SUM(Table2[[#This Row],[M5B_h]],Table2[[#This Row],[M5B]]))</f>
        <v>2</v>
      </c>
      <c r="H280" s="12" t="str">
        <f>IF(Table2[[#This Row],[M1A]]="","",Table2[[#This Row],[M1A]]-Table2[[#This Row],[AWAL]])</f>
        <v/>
      </c>
      <c r="J280" s="12" t="str">
        <f>IF(Table2[[#This Row],[M2A]]="","",SUM(Table2[[#This Row],[M2A]]-Table2[[#This Row],[M2B_h]]))</f>
        <v/>
      </c>
      <c r="L280" s="12" t="str">
        <f>IF(Table2[[#This Row],[M3A]]="","",SUM(Table2[[#This Row],[M3A]]-Table2[[#This Row],[M3B_h]]))</f>
        <v/>
      </c>
      <c r="N280" s="12" t="str">
        <f>IF(Table2[[#This Row],[M4A]]="","",SUM(Table2[[#This Row],[M4A]]-Table2[[#This Row],[M4B_h]]))</f>
        <v/>
      </c>
      <c r="O280" s="14"/>
      <c r="P280" s="14" t="str">
        <f>IF(Table2[[#This Row],[M5A]]="","",SUM(Table2[[#This Row],[M5A]]-Table2[[#This Row],[M5B_h]]))</f>
        <v/>
      </c>
      <c r="Q280" s="14">
        <f>SUM(Table2[[#This Row],[AWAL]],Table2[[#This Row],[M1B]])</f>
        <v>2</v>
      </c>
      <c r="R280" s="14">
        <f>SUM(Table2[[#This Row],[M2B]],Table2[[#This Row],[M2B_h]])</f>
        <v>2</v>
      </c>
      <c r="S280" s="14">
        <f>SUM(Table2[[#This Row],[M3B]],Table2[[#This Row],[M3B_h]])</f>
        <v>2</v>
      </c>
      <c r="T280" s="14">
        <f>SUM(Table2[[#This Row],[M4B]],Table2[[#This Row],[M4B_h]])</f>
        <v>2</v>
      </c>
    </row>
    <row r="281" spans="1:20">
      <c r="A281" s="13">
        <f>IF(Table2[[#This Row],[TT]]=0,"",ROW())</f>
        <v>281</v>
      </c>
      <c r="B281" s="13" t="str">
        <f>LOWER(SUBSTITUTE(SUBSTITUTE(SUBSTITUTE(SUBSTITUTE(SUBSTITUTE(SUBSTITUTE(SUBSTITUTE(SUBSTITUTE(Table2[[#This Row],[NAMA BARANG]]," ",""),"""",""),"-",""),"/",""),"(",""),")",""),"&amp;",""),",",""))</f>
        <v>bkmewarnaijumbokode8a41</v>
      </c>
      <c r="C281" s="16" t="s">
        <v>442</v>
      </c>
      <c r="D281" s="18">
        <v>2</v>
      </c>
      <c r="E281" s="47" t="s">
        <v>133</v>
      </c>
      <c r="F281" s="43">
        <f>IF(Table2[[#This Row],[M5B]]="",Table2[[#This Row],[M5B_h]],SUM(Table2[[#This Row],[M5B_h]],Table2[[#This Row],[M5B]]))</f>
        <v>2</v>
      </c>
      <c r="H281" s="14" t="str">
        <f>IF(Table2[[#This Row],[M1A]]="","",Table2[[#This Row],[M1A]]-Table2[[#This Row],[AWAL]])</f>
        <v/>
      </c>
      <c r="J281" s="14" t="str">
        <f>IF(Table2[[#This Row],[M2A]]="","",SUM(Table2[[#This Row],[M2A]]-Table2[[#This Row],[M2B_h]]))</f>
        <v/>
      </c>
      <c r="L281" s="14" t="str">
        <f>IF(Table2[[#This Row],[M3A]]="","",SUM(Table2[[#This Row],[M3A]]-Table2[[#This Row],[M3B_h]]))</f>
        <v/>
      </c>
      <c r="N281" s="14" t="str">
        <f>IF(Table2[[#This Row],[M4A]]="","",SUM(Table2[[#This Row],[M4A]]-Table2[[#This Row],[M4B_h]]))</f>
        <v/>
      </c>
      <c r="O281" s="14"/>
      <c r="P281" s="14" t="str">
        <f>IF(Table2[[#This Row],[M5A]]="","",SUM(Table2[[#This Row],[M5A]]-Table2[[#This Row],[M5B_h]]))</f>
        <v/>
      </c>
      <c r="Q281" s="14">
        <f>SUM(Table2[[#This Row],[AWAL]],Table2[[#This Row],[M1B]])</f>
        <v>2</v>
      </c>
      <c r="R281" s="14">
        <f>SUM(Table2[[#This Row],[M2B]],Table2[[#This Row],[M2B_h]])</f>
        <v>2</v>
      </c>
      <c r="S281" s="14">
        <f>SUM(Table2[[#This Row],[M3B]],Table2[[#This Row],[M3B_h]])</f>
        <v>2</v>
      </c>
      <c r="T281" s="14">
        <f>SUM(Table2[[#This Row],[M4B]],Table2[[#This Row],[M4B_h]])</f>
        <v>2</v>
      </c>
    </row>
    <row r="282" spans="1:20">
      <c r="A282" s="13">
        <f>IF(Table2[[#This Row],[TT]]=0,"",ROW())</f>
        <v>282</v>
      </c>
      <c r="B282" s="13" t="str">
        <f>LOWER(SUBSTITUTE(SUBSTITUTE(SUBSTITUTE(SUBSTITUTE(SUBSTITUTE(SUBSTITUTE(SUBSTITUTE(SUBSTITUTE(Table2[[#This Row],[NAMA BARANG]]," ",""),"""",""),"-",""),"/",""),"(",""),")",""),"&amp;",""),",",""))</f>
        <v>bkmewarnaijumbosj</v>
      </c>
      <c r="C282" s="21" t="s">
        <v>2933</v>
      </c>
      <c r="D282" s="22">
        <v>1</v>
      </c>
      <c r="E282" s="22" t="s">
        <v>2737</v>
      </c>
      <c r="F282" s="43">
        <f>IF(Table2[[#This Row],[M5B]]="",Table2[[#This Row],[M5B_h]],SUM(Table2[[#This Row],[M5B_h]],Table2[[#This Row],[M5B]]))</f>
        <v>1</v>
      </c>
      <c r="H282" s="14" t="str">
        <f>IF(Table2[[#This Row],[M1A]]="","",Table2[[#This Row],[M1A]]-Table2[[#This Row],[AWAL]])</f>
        <v/>
      </c>
      <c r="J282" s="14" t="str">
        <f>IF(Table2[[#This Row],[M2A]]="","",SUM(Table2[[#This Row],[M2A]]-Table2[[#This Row],[M2B_h]]))</f>
        <v/>
      </c>
      <c r="L282" s="14" t="str">
        <f>IF(Table2[[#This Row],[M3A]]="","",SUM(Table2[[#This Row],[M3A]]-Table2[[#This Row],[M3B_h]]))</f>
        <v/>
      </c>
      <c r="N282" s="14" t="str">
        <f>IF(Table2[[#This Row],[M4A]]="","",SUM(Table2[[#This Row],[M4A]]-Table2[[#This Row],[M4B_h]]))</f>
        <v/>
      </c>
      <c r="O282" s="14"/>
      <c r="P282" s="14" t="str">
        <f>IF(Table2[[#This Row],[M5A]]="","",SUM(Table2[[#This Row],[M5A]]-Table2[[#This Row],[M5B_h]]))</f>
        <v/>
      </c>
      <c r="Q282" s="14">
        <f>SUM(Table2[[#This Row],[AWAL]],Table2[[#This Row],[M1B]])</f>
        <v>1</v>
      </c>
      <c r="R282" s="14">
        <f>SUM(Table2[[#This Row],[M2B]],Table2[[#This Row],[M2B_h]])</f>
        <v>1</v>
      </c>
      <c r="S282" s="14">
        <f>SUM(Table2[[#This Row],[M3B]],Table2[[#This Row],[M3B_h]])</f>
        <v>1</v>
      </c>
      <c r="T282" s="14">
        <f>SUM(Table2[[#This Row],[M4B]],Table2[[#This Row],[M4B_h]])</f>
        <v>1</v>
      </c>
    </row>
    <row r="283" spans="1:20">
      <c r="A283" s="13">
        <f>IF(Table2[[#This Row],[TT]]=0,"",ROW())</f>
        <v>283</v>
      </c>
      <c r="B283" s="13" t="str">
        <f>LOWER(SUBSTITUTE(SUBSTITUTE(SUBSTITUTE(SUBSTITUTE(SUBSTITUTE(SUBSTITUTE(SUBSTITUTE(SUBSTITUTE(Table2[[#This Row],[NAMA BARANG]]," ",""),"""",""),"-",""),"/",""),"(",""),")",""),"&amp;",""),",",""))</f>
        <v>bkspiralgliterhappycherubg121pk=6a017polos</v>
      </c>
      <c r="C283" s="16" t="s">
        <v>443</v>
      </c>
      <c r="D283" s="18">
        <v>6</v>
      </c>
      <c r="E283" s="47" t="s">
        <v>181</v>
      </c>
      <c r="F283" s="43">
        <f>IF(Table2[[#This Row],[M5B]]="",Table2[[#This Row],[M5B_h]],SUM(Table2[[#This Row],[M5B_h]],Table2[[#This Row],[M5B]]))</f>
        <v>6</v>
      </c>
      <c r="H283" s="14" t="str">
        <f>IF(Table2[[#This Row],[M1A]]="","",Table2[[#This Row],[M1A]]-Table2[[#This Row],[AWAL]])</f>
        <v/>
      </c>
      <c r="J283" s="14" t="str">
        <f>IF(Table2[[#This Row],[M2A]]="","",SUM(Table2[[#This Row],[M2A]]-Table2[[#This Row],[M2B_h]]))</f>
        <v/>
      </c>
      <c r="L283" s="14" t="str">
        <f>IF(Table2[[#This Row],[M3A]]="","",SUM(Table2[[#This Row],[M3A]]-Table2[[#This Row],[M3B_h]]))</f>
        <v/>
      </c>
      <c r="N283" s="14" t="str">
        <f>IF(Table2[[#This Row],[M4A]]="","",SUM(Table2[[#This Row],[M4A]]-Table2[[#This Row],[M4B_h]]))</f>
        <v/>
      </c>
      <c r="O283" s="14"/>
      <c r="P283" s="14" t="str">
        <f>IF(Table2[[#This Row],[M5A]]="","",SUM(Table2[[#This Row],[M5A]]-Table2[[#This Row],[M5B_h]]))</f>
        <v/>
      </c>
      <c r="Q283" s="14">
        <f>SUM(Table2[[#This Row],[AWAL]],Table2[[#This Row],[M1B]])</f>
        <v>6</v>
      </c>
      <c r="R283" s="14">
        <f>SUM(Table2[[#This Row],[M2B]],Table2[[#This Row],[M2B_h]])</f>
        <v>6</v>
      </c>
      <c r="S283" s="14">
        <f>SUM(Table2[[#This Row],[M3B]],Table2[[#This Row],[M3B_h]])</f>
        <v>6</v>
      </c>
      <c r="T283" s="14">
        <f>SUM(Table2[[#This Row],[M4B]],Table2[[#This Row],[M4B_h]])</f>
        <v>6</v>
      </c>
    </row>
    <row r="284" spans="1:20">
      <c r="A284" s="11">
        <f>IF(Table2[[#This Row],[TT]]=0,"",ROW())</f>
        <v>284</v>
      </c>
      <c r="B284" s="11" t="str">
        <f>LOWER(SUBSTITUTE(SUBSTITUTE(SUBSTITUTE(SUBSTITUTE(SUBSTITUTE(SUBSTITUTE(SUBSTITUTE(SUBSTITUTE(Table2[[#This Row],[NAMA BARANG]]," ",""),"""",""),"-",""),"/",""),"(",""),")",""),"&amp;",""),",",""))</f>
        <v>bkspiralx019mmgliter3052hk5</v>
      </c>
      <c r="C284" s="21" t="s">
        <v>444</v>
      </c>
      <c r="D284" s="22">
        <v>8</v>
      </c>
      <c r="E284" s="22" t="s">
        <v>165</v>
      </c>
      <c r="F284" s="43">
        <f>IF(Table2[[#This Row],[M5B]]="",Table2[[#This Row],[M5B_h]],SUM(Table2[[#This Row],[M5B_h]],Table2[[#This Row],[M5B]]))</f>
        <v>8</v>
      </c>
      <c r="H284" s="12" t="str">
        <f>IF(Table2[[#This Row],[M1A]]="","",Table2[[#This Row],[M1A]]-Table2[[#This Row],[AWAL]])</f>
        <v/>
      </c>
      <c r="J284" s="12" t="str">
        <f>IF(Table2[[#This Row],[M2A]]="","",SUM(Table2[[#This Row],[M2A]]-Table2[[#This Row],[M2B_h]]))</f>
        <v/>
      </c>
      <c r="L284" s="12" t="str">
        <f>IF(Table2[[#This Row],[M3A]]="","",SUM(Table2[[#This Row],[M3A]]-Table2[[#This Row],[M3B_h]]))</f>
        <v/>
      </c>
      <c r="N284" s="12" t="str">
        <f>IF(Table2[[#This Row],[M4A]]="","",SUM(Table2[[#This Row],[M4A]]-Table2[[#This Row],[M4B_h]]))</f>
        <v/>
      </c>
      <c r="O284" s="14"/>
      <c r="P284" s="14" t="str">
        <f>IF(Table2[[#This Row],[M5A]]="","",SUM(Table2[[#This Row],[M5A]]-Table2[[#This Row],[M5B_h]]))</f>
        <v/>
      </c>
      <c r="Q284" s="14">
        <f>SUM(Table2[[#This Row],[AWAL]],Table2[[#This Row],[M1B]])</f>
        <v>8</v>
      </c>
      <c r="R284" s="14">
        <f>SUM(Table2[[#This Row],[M2B]],Table2[[#This Row],[M2B_h]])</f>
        <v>8</v>
      </c>
      <c r="S284" s="14">
        <f>SUM(Table2[[#This Row],[M3B]],Table2[[#This Row],[M3B_h]])</f>
        <v>8</v>
      </c>
      <c r="T284" s="14">
        <f>SUM(Table2[[#This Row],[M4B]],Table2[[#This Row],[M4B_h]])</f>
        <v>8</v>
      </c>
    </row>
    <row r="285" spans="1:20">
      <c r="A285" s="11">
        <f>IF(Table2[[#This Row],[TT]]=0,"",ROW())</f>
        <v>285</v>
      </c>
      <c r="B285" s="11" t="str">
        <f>LOWER(SUBSTITUTE(SUBSTITUTE(SUBSTITUTE(SUBSTITUTE(SUBSTITUTE(SUBSTITUTE(SUBSTITUTE(SUBSTITUTE(Table2[[#This Row],[NAMA BARANG]]," ",""),"""",""),"-",""),"/",""),"(",""),")",""),"&amp;",""),",",""))</f>
        <v>bkspiralx053mmtimbul</v>
      </c>
      <c r="C285" s="21" t="s">
        <v>445</v>
      </c>
      <c r="D285" s="22">
        <v>2</v>
      </c>
      <c r="E285" s="22" t="s">
        <v>165</v>
      </c>
      <c r="F285" s="43">
        <f>IF(Table2[[#This Row],[M5B]]="",Table2[[#This Row],[M5B_h]],SUM(Table2[[#This Row],[M5B_h]],Table2[[#This Row],[M5B]]))</f>
        <v>2</v>
      </c>
      <c r="H285" s="12" t="str">
        <f>IF(Table2[[#This Row],[M1A]]="","",Table2[[#This Row],[M1A]]-Table2[[#This Row],[AWAL]])</f>
        <v/>
      </c>
      <c r="J285" s="12" t="str">
        <f>IF(Table2[[#This Row],[M2A]]="","",SUM(Table2[[#This Row],[M2A]]-Table2[[#This Row],[M2B_h]]))</f>
        <v/>
      </c>
      <c r="L285" s="12" t="str">
        <f>IF(Table2[[#This Row],[M3A]]="","",SUM(Table2[[#This Row],[M3A]]-Table2[[#This Row],[M3B_h]]))</f>
        <v/>
      </c>
      <c r="N285" s="12" t="str">
        <f>IF(Table2[[#This Row],[M4A]]="","",SUM(Table2[[#This Row],[M4A]]-Table2[[#This Row],[M4B_h]]))</f>
        <v/>
      </c>
      <c r="O285" s="14"/>
      <c r="P285" s="14" t="str">
        <f>IF(Table2[[#This Row],[M5A]]="","",SUM(Table2[[#This Row],[M5A]]-Table2[[#This Row],[M5B_h]]))</f>
        <v/>
      </c>
      <c r="Q285" s="14">
        <f>SUM(Table2[[#This Row],[AWAL]],Table2[[#This Row],[M1B]])</f>
        <v>2</v>
      </c>
      <c r="R285" s="14">
        <f>SUM(Table2[[#This Row],[M2B]],Table2[[#This Row],[M2B_h]])</f>
        <v>2</v>
      </c>
      <c r="S285" s="14">
        <f>SUM(Table2[[#This Row],[M3B]],Table2[[#This Row],[M3B_h]])</f>
        <v>2</v>
      </c>
      <c r="T285" s="14">
        <f>SUM(Table2[[#This Row],[M4B]],Table2[[#This Row],[M4B_h]])</f>
        <v>2</v>
      </c>
    </row>
    <row r="286" spans="1:20">
      <c r="A286" s="69">
        <f>IF(Table2[[#This Row],[TT]]=0,"",ROW())</f>
        <v>286</v>
      </c>
      <c r="B286" s="69" t="str">
        <f>LOWER(SUBSTITUTE(SUBSTITUTE(SUBSTITUTE(SUBSTITUTE(SUBSTITUTE(SUBSTITUTE(SUBSTITUTE(SUBSTITUTE(Table2[[#This Row],[NAMA BARANG]]," ",""),"""",""),"-",""),"/",""),"(",""),")",""),"&amp;",""),",",""))</f>
        <v>bktabunganenter</v>
      </c>
      <c r="C286" s="74" t="s">
        <v>4538</v>
      </c>
      <c r="D286" s="75">
        <v>1</v>
      </c>
      <c r="E286" s="70" t="s">
        <v>4539</v>
      </c>
      <c r="F286" s="71">
        <f>IF(Table2[[#This Row],[M5B]]="",Table2[[#This Row],[M5B_h]],SUM(Table2[[#This Row],[M5B_h]],Table2[[#This Row],[M5B]]))</f>
        <v>1</v>
      </c>
      <c r="G286" s="72"/>
      <c r="H286" s="73" t="str">
        <f>IF(Table2[[#This Row],[M1A]]="","",Table2[[#This Row],[M1A]]-Table2[[#This Row],[AWAL]])</f>
        <v/>
      </c>
      <c r="I286" s="72"/>
      <c r="J286" s="73" t="str">
        <f>IF(Table2[[#This Row],[M2A]]="","",SUM(Table2[[#This Row],[M2A]]-Table2[[#This Row],[M2B_h]]))</f>
        <v/>
      </c>
      <c r="K286" s="72"/>
      <c r="L286" s="73" t="str">
        <f>IF(Table2[[#This Row],[M3A]]="","",SUM(Table2[[#This Row],[M3A]]-Table2[[#This Row],[M3B_h]]))</f>
        <v/>
      </c>
      <c r="M286" s="72"/>
      <c r="N286" s="73" t="str">
        <f>IF(Table2[[#This Row],[M4A]]="","",SUM(Table2[[#This Row],[M4A]]-Table2[[#This Row],[M4B_h]]))</f>
        <v/>
      </c>
      <c r="O286" s="73"/>
      <c r="P286" s="73" t="str">
        <f>IF(Table2[[#This Row],[M5A]]="","",SUM(Table2[[#This Row],[M5A]]-Table2[[#This Row],[M5B_h]]))</f>
        <v/>
      </c>
      <c r="Q286" s="73">
        <f>SUM(Table2[[#This Row],[AWAL]],Table2[[#This Row],[M1B]])</f>
        <v>1</v>
      </c>
      <c r="R286" s="73">
        <f>SUM(Table2[[#This Row],[M2B]],Table2[[#This Row],[M2B_h]])</f>
        <v>1</v>
      </c>
      <c r="S286" s="73">
        <f>SUM(Table2[[#This Row],[M3B]],Table2[[#This Row],[M3B_h]])</f>
        <v>1</v>
      </c>
      <c r="T286" s="73">
        <f>SUM(Table2[[#This Row],[M4B]],Table2[[#This Row],[M4B_h]])</f>
        <v>1</v>
      </c>
    </row>
    <row r="287" spans="1:20">
      <c r="A287" s="11">
        <f>IF(Table2[[#This Row],[TT]]=0,"",ROW())</f>
        <v>287</v>
      </c>
      <c r="B287" s="11" t="str">
        <f>LOWER(SUBSTITUTE(SUBSTITUTE(SUBSTITUTE(SUBSTITUTE(SUBSTITUTE(SUBSTITUTE(SUBSTITUTE(SUBSTITUTE(Table2[[#This Row],[NAMA BARANG]]," ",""),"""",""),"-",""),"/",""),"(",""),")",""),"&amp;",""),",",""))</f>
        <v>bkdiary1047</v>
      </c>
      <c r="C287" s="21" t="s">
        <v>446</v>
      </c>
      <c r="D287" s="22">
        <v>1</v>
      </c>
      <c r="E287" s="22" t="s">
        <v>3384</v>
      </c>
      <c r="F287" s="43">
        <f>IF(Table2[[#This Row],[M5B]]="",Table2[[#This Row],[M5B_h]],SUM(Table2[[#This Row],[M5B_h]],Table2[[#This Row],[M5B]]))</f>
        <v>1</v>
      </c>
      <c r="H287" s="12" t="str">
        <f>IF(Table2[[#This Row],[M1A]]="","",Table2[[#This Row],[M1A]]-Table2[[#This Row],[AWAL]])</f>
        <v/>
      </c>
      <c r="J287" s="12" t="str">
        <f>IF(Table2[[#This Row],[M2A]]="","",SUM(Table2[[#This Row],[M2A]]-Table2[[#This Row],[M2B_h]]))</f>
        <v/>
      </c>
      <c r="L287" s="12" t="str">
        <f>IF(Table2[[#This Row],[M3A]]="","",SUM(Table2[[#This Row],[M3A]]-Table2[[#This Row],[M3B_h]]))</f>
        <v/>
      </c>
      <c r="N287" s="12" t="str">
        <f>IF(Table2[[#This Row],[M4A]]="","",SUM(Table2[[#This Row],[M4A]]-Table2[[#This Row],[M4B_h]]))</f>
        <v/>
      </c>
      <c r="O287" s="14"/>
      <c r="P287" s="14" t="str">
        <f>IF(Table2[[#This Row],[M5A]]="","",SUM(Table2[[#This Row],[M5A]]-Table2[[#This Row],[M5B_h]]))</f>
        <v/>
      </c>
      <c r="Q287" s="14">
        <f>SUM(Table2[[#This Row],[AWAL]],Table2[[#This Row],[M1B]])</f>
        <v>1</v>
      </c>
      <c r="R287" s="14">
        <f>SUM(Table2[[#This Row],[M2B]],Table2[[#This Row],[M2B_h]])</f>
        <v>1</v>
      </c>
      <c r="S287" s="14">
        <f>SUM(Table2[[#This Row],[M3B]],Table2[[#This Row],[M3B_h]])</f>
        <v>1</v>
      </c>
      <c r="T287" s="14">
        <f>SUM(Table2[[#This Row],[M4B]],Table2[[#This Row],[M4B_h]])</f>
        <v>1</v>
      </c>
    </row>
    <row r="288" spans="1:20">
      <c r="A288" s="13">
        <f>IF(Table2[[#This Row],[TT]]=0,"",ROW())</f>
        <v>288</v>
      </c>
      <c r="B288" s="13" t="str">
        <f>LOWER(SUBSTITUTE(SUBSTITUTE(SUBSTITUTE(SUBSTITUTE(SUBSTITUTE(SUBSTITUTE(SUBSTITUTE(SUBSTITUTE(Table2[[#This Row],[NAMA BARANG]]," ",""),"""",""),"-",""),"/",""),"(",""),")",""),"&amp;",""),",",""))</f>
        <v>bknba318b1</v>
      </c>
      <c r="C288" s="21" t="s">
        <v>447</v>
      </c>
      <c r="D288" s="22">
        <v>1</v>
      </c>
      <c r="E288" s="22" t="s">
        <v>58</v>
      </c>
      <c r="F288" s="43">
        <f>IF(Table2[[#This Row],[M5B]]="",Table2[[#This Row],[M5B_h]],SUM(Table2[[#This Row],[M5B_h]],Table2[[#This Row],[M5B]]))</f>
        <v>1</v>
      </c>
      <c r="H288" s="14" t="str">
        <f>IF(Table2[[#This Row],[M1A]]="","",Table2[[#This Row],[M1A]]-Table2[[#This Row],[AWAL]])</f>
        <v/>
      </c>
      <c r="J288" s="14" t="str">
        <f>IF(Table2[[#This Row],[M2A]]="","",SUM(Table2[[#This Row],[M2A]]-Table2[[#This Row],[M2B_h]]))</f>
        <v/>
      </c>
      <c r="L288" s="14" t="str">
        <f>IF(Table2[[#This Row],[M3A]]="","",SUM(Table2[[#This Row],[M3A]]-Table2[[#This Row],[M3B_h]]))</f>
        <v/>
      </c>
      <c r="N288" s="14" t="str">
        <f>IF(Table2[[#This Row],[M4A]]="","",SUM(Table2[[#This Row],[M4A]]-Table2[[#This Row],[M4B_h]]))</f>
        <v/>
      </c>
      <c r="O288" s="14"/>
      <c r="P288" s="14" t="str">
        <f>IF(Table2[[#This Row],[M5A]]="","",SUM(Table2[[#This Row],[M5A]]-Table2[[#This Row],[M5B_h]]))</f>
        <v/>
      </c>
      <c r="Q288" s="14">
        <f>SUM(Table2[[#This Row],[AWAL]],Table2[[#This Row],[M1B]])</f>
        <v>1</v>
      </c>
      <c r="R288" s="14">
        <f>SUM(Table2[[#This Row],[M2B]],Table2[[#This Row],[M2B_h]])</f>
        <v>1</v>
      </c>
      <c r="S288" s="14">
        <f>SUM(Table2[[#This Row],[M3B]],Table2[[#This Row],[M3B_h]])</f>
        <v>1</v>
      </c>
      <c r="T288" s="14">
        <f>SUM(Table2[[#This Row],[M4B]],Table2[[#This Row],[M4B_h]])</f>
        <v>1</v>
      </c>
    </row>
    <row r="289" spans="1:20">
      <c r="A289" s="11">
        <f>IF(Table2[[#This Row],[TT]]=0,"",ROW())</f>
        <v>289</v>
      </c>
      <c r="B289" s="11" t="str">
        <f>LOWER(SUBSTITUTE(SUBSTITUTE(SUBSTITUTE(SUBSTITUTE(SUBSTITUTE(SUBSTITUTE(SUBSTITUTE(SUBSTITUTE(Table2[[#This Row],[NAMA BARANG]]," ",""),"""",""),"-",""),"/",""),"(",""),")",""),"&amp;",""),",",""))</f>
        <v>bknba326k5a343k1</v>
      </c>
      <c r="C289" s="17" t="s">
        <v>448</v>
      </c>
      <c r="D289" s="18">
        <v>6</v>
      </c>
      <c r="E289" s="22" t="s">
        <v>282</v>
      </c>
      <c r="F289" s="43">
        <f>IF(Table2[[#This Row],[M5B]]="",Table2[[#This Row],[M5B_h]],SUM(Table2[[#This Row],[M5B_h]],Table2[[#This Row],[M5B]]))</f>
        <v>6</v>
      </c>
      <c r="H289" s="12" t="str">
        <f>IF(Table2[[#This Row],[M1A]]="","",Table2[[#This Row],[M1A]]-Table2[[#This Row],[AWAL]])</f>
        <v/>
      </c>
      <c r="J289" s="12" t="str">
        <f>IF(Table2[[#This Row],[M2A]]="","",SUM(Table2[[#This Row],[M2A]]-Table2[[#This Row],[M2B_h]]))</f>
        <v/>
      </c>
      <c r="L289" s="12" t="str">
        <f>IF(Table2[[#This Row],[M3A]]="","",SUM(Table2[[#This Row],[M3A]]-Table2[[#This Row],[M3B_h]]))</f>
        <v/>
      </c>
      <c r="N289" s="12" t="str">
        <f>IF(Table2[[#This Row],[M4A]]="","",SUM(Table2[[#This Row],[M4A]]-Table2[[#This Row],[M4B_h]]))</f>
        <v/>
      </c>
      <c r="O289" s="14"/>
      <c r="P289" s="14" t="str">
        <f>IF(Table2[[#This Row],[M5A]]="","",SUM(Table2[[#This Row],[M5A]]-Table2[[#This Row],[M5B_h]]))</f>
        <v/>
      </c>
      <c r="Q289" s="14">
        <f>SUM(Table2[[#This Row],[AWAL]],Table2[[#This Row],[M1B]])</f>
        <v>6</v>
      </c>
      <c r="R289" s="14">
        <f>SUM(Table2[[#This Row],[M2B]],Table2[[#This Row],[M2B_h]])</f>
        <v>6</v>
      </c>
      <c r="S289" s="14">
        <f>SUM(Table2[[#This Row],[M3B]],Table2[[#This Row],[M3B_h]])</f>
        <v>6</v>
      </c>
      <c r="T289" s="14">
        <f>SUM(Table2[[#This Row],[M4B]],Table2[[#This Row],[M4B_h]])</f>
        <v>6</v>
      </c>
    </row>
    <row r="290" spans="1:20">
      <c r="A290" s="11">
        <f>IF(Table2[[#This Row],[TT]]=0,"",ROW())</f>
        <v>290</v>
      </c>
      <c r="B290" s="11" t="str">
        <f>LOWER(SUBSTITUTE(SUBSTITUTE(SUBSTITUTE(SUBSTITUTE(SUBSTITUTE(SUBSTITUTE(SUBSTITUTE(SUBSTITUTE(Table2[[#This Row],[NAMA BARANG]]," ",""),"""",""),"-",""),"/",""),"(",""),")",""),"&amp;",""),",",""))</f>
        <v>bknba331b</v>
      </c>
      <c r="C290" s="17" t="s">
        <v>449</v>
      </c>
      <c r="D290" s="18">
        <v>3</v>
      </c>
      <c r="E290" s="22" t="s">
        <v>58</v>
      </c>
      <c r="F290" s="43">
        <f>IF(Table2[[#This Row],[M5B]]="",Table2[[#This Row],[M5B_h]],SUM(Table2[[#This Row],[M5B_h]],Table2[[#This Row],[M5B]]))</f>
        <v>3</v>
      </c>
      <c r="H290" s="12" t="str">
        <f>IF(Table2[[#This Row],[M1A]]="","",Table2[[#This Row],[M1A]]-Table2[[#This Row],[AWAL]])</f>
        <v/>
      </c>
      <c r="J290" s="12" t="str">
        <f>IF(Table2[[#This Row],[M2A]]="","",SUM(Table2[[#This Row],[M2A]]-Table2[[#This Row],[M2B_h]]))</f>
        <v/>
      </c>
      <c r="L290" s="12" t="str">
        <f>IF(Table2[[#This Row],[M3A]]="","",SUM(Table2[[#This Row],[M3A]]-Table2[[#This Row],[M3B_h]]))</f>
        <v/>
      </c>
      <c r="N290" s="12" t="str">
        <f>IF(Table2[[#This Row],[M4A]]="","",SUM(Table2[[#This Row],[M4A]]-Table2[[#This Row],[M4B_h]]))</f>
        <v/>
      </c>
      <c r="O290" s="14"/>
      <c r="P290" s="14" t="str">
        <f>IF(Table2[[#This Row],[M5A]]="","",SUM(Table2[[#This Row],[M5A]]-Table2[[#This Row],[M5B_h]]))</f>
        <v/>
      </c>
      <c r="Q290" s="14">
        <f>SUM(Table2[[#This Row],[AWAL]],Table2[[#This Row],[M1B]])</f>
        <v>3</v>
      </c>
      <c r="R290" s="14">
        <f>SUM(Table2[[#This Row],[M2B]],Table2[[#This Row],[M2B_h]])</f>
        <v>3</v>
      </c>
      <c r="S290" s="14">
        <f>SUM(Table2[[#This Row],[M3B]],Table2[[#This Row],[M3B_h]])</f>
        <v>3</v>
      </c>
      <c r="T290" s="14">
        <f>SUM(Table2[[#This Row],[M4B]],Table2[[#This Row],[M4B_h]])</f>
        <v>3</v>
      </c>
    </row>
    <row r="291" spans="1:20">
      <c r="A291" s="11">
        <f>IF(Table2[[#This Row],[TT]]=0,"",ROW())</f>
        <v>291</v>
      </c>
      <c r="B291" s="11" t="str">
        <f>LOWER(SUBSTITUTE(SUBSTITUTE(SUBSTITUTE(SUBSTITUTE(SUBSTITUTE(SUBSTITUTE(SUBSTITUTE(SUBSTITUTE(Table2[[#This Row],[NAMA BARANG]]," ",""),"""",""),"-",""),"/",""),"(",""),")",""),"&amp;",""),",",""))</f>
        <v>bknba342k</v>
      </c>
      <c r="C291" s="17" t="s">
        <v>450</v>
      </c>
      <c r="D291" s="18">
        <v>9</v>
      </c>
      <c r="E291" s="22" t="s">
        <v>282</v>
      </c>
      <c r="F291" s="43">
        <f>IF(Table2[[#This Row],[M5B]]="",Table2[[#This Row],[M5B_h]],SUM(Table2[[#This Row],[M5B_h]],Table2[[#This Row],[M5B]]))</f>
        <v>9</v>
      </c>
      <c r="H291" s="12" t="str">
        <f>IF(Table2[[#This Row],[M1A]]="","",Table2[[#This Row],[M1A]]-Table2[[#This Row],[AWAL]])</f>
        <v/>
      </c>
      <c r="J291" s="12" t="str">
        <f>IF(Table2[[#This Row],[M2A]]="","",SUM(Table2[[#This Row],[M2A]]-Table2[[#This Row],[M2B_h]]))</f>
        <v/>
      </c>
      <c r="L291" s="12" t="str">
        <f>IF(Table2[[#This Row],[M3A]]="","",SUM(Table2[[#This Row],[M3A]]-Table2[[#This Row],[M3B_h]]))</f>
        <v/>
      </c>
      <c r="N291" s="12" t="str">
        <f>IF(Table2[[#This Row],[M4A]]="","",SUM(Table2[[#This Row],[M4A]]-Table2[[#This Row],[M4B_h]]))</f>
        <v/>
      </c>
      <c r="O291" s="14"/>
      <c r="P291" s="14" t="str">
        <f>IF(Table2[[#This Row],[M5A]]="","",SUM(Table2[[#This Row],[M5A]]-Table2[[#This Row],[M5B_h]]))</f>
        <v/>
      </c>
      <c r="Q291" s="14">
        <f>SUM(Table2[[#This Row],[AWAL]],Table2[[#This Row],[M1B]])</f>
        <v>9</v>
      </c>
      <c r="R291" s="14">
        <f>SUM(Table2[[#This Row],[M2B]],Table2[[#This Row],[M2B_h]])</f>
        <v>9</v>
      </c>
      <c r="S291" s="14">
        <f>SUM(Table2[[#This Row],[M3B]],Table2[[#This Row],[M3B_h]])</f>
        <v>9</v>
      </c>
      <c r="T291" s="14">
        <f>SUM(Table2[[#This Row],[M4B]],Table2[[#This Row],[M4B_h]])</f>
        <v>9</v>
      </c>
    </row>
    <row r="292" spans="1:20">
      <c r="A292" s="11">
        <f>IF(Table2[[#This Row],[TT]]=0,"",ROW())</f>
        <v>292</v>
      </c>
      <c r="B292" s="11" t="str">
        <f>LOWER(SUBSTITUTE(SUBSTITUTE(SUBSTITUTE(SUBSTITUTE(SUBSTITUTE(SUBSTITUTE(SUBSTITUTE(SUBSTITUTE(Table2[[#This Row],[NAMA BARANG]]," ",""),"""",""),"-",""),"/",""),"(",""),")",""),"&amp;",""),",",""))</f>
        <v>bknbkancinga5dsy</v>
      </c>
      <c r="C292" s="17" t="s">
        <v>451</v>
      </c>
      <c r="D292" s="18">
        <v>2</v>
      </c>
      <c r="E292" s="22" t="s">
        <v>452</v>
      </c>
      <c r="F292" s="43">
        <f>IF(Table2[[#This Row],[M5B]]="",Table2[[#This Row],[M5B_h]],SUM(Table2[[#This Row],[M5B_h]],Table2[[#This Row],[M5B]]))</f>
        <v>2</v>
      </c>
      <c r="H292" s="12" t="str">
        <f>IF(Table2[[#This Row],[M1A]]="","",Table2[[#This Row],[M1A]]-Table2[[#This Row],[AWAL]])</f>
        <v/>
      </c>
      <c r="J292" s="12" t="str">
        <f>IF(Table2[[#This Row],[M2A]]="","",SUM(Table2[[#This Row],[M2A]]-Table2[[#This Row],[M2B_h]]))</f>
        <v/>
      </c>
      <c r="L292" s="12" t="str">
        <f>IF(Table2[[#This Row],[M3A]]="","",SUM(Table2[[#This Row],[M3A]]-Table2[[#This Row],[M3B_h]]))</f>
        <v/>
      </c>
      <c r="N292" s="12" t="str">
        <f>IF(Table2[[#This Row],[M4A]]="","",SUM(Table2[[#This Row],[M4A]]-Table2[[#This Row],[M4B_h]]))</f>
        <v/>
      </c>
      <c r="O292" s="14"/>
      <c r="P292" s="14" t="str">
        <f>IF(Table2[[#This Row],[M5A]]="","",SUM(Table2[[#This Row],[M5A]]-Table2[[#This Row],[M5B_h]]))</f>
        <v/>
      </c>
      <c r="Q292" s="14">
        <f>SUM(Table2[[#This Row],[AWAL]],Table2[[#This Row],[M1B]])</f>
        <v>2</v>
      </c>
      <c r="R292" s="14">
        <f>SUM(Table2[[#This Row],[M2B]],Table2[[#This Row],[M2B_h]])</f>
        <v>2</v>
      </c>
      <c r="S292" s="14">
        <f>SUM(Table2[[#This Row],[M3B]],Table2[[#This Row],[M3B_h]])</f>
        <v>2</v>
      </c>
      <c r="T292" s="14">
        <f>SUM(Table2[[#This Row],[M4B]],Table2[[#This Row],[M4B_h]])</f>
        <v>2</v>
      </c>
    </row>
    <row r="293" spans="1:20">
      <c r="A293" s="11">
        <f>IF(Table2[[#This Row],[TT]]=0,"",ROW())</f>
        <v>293</v>
      </c>
      <c r="B293" s="11" t="str">
        <f>LOWER(SUBSTITUTE(SUBSTITUTE(SUBSTITUTE(SUBSTITUTE(SUBSTITUTE(SUBSTITUTE(SUBSTITUTE(SUBSTITUTE(Table2[[#This Row],[NAMA BARANG]]," ",""),"""",""),"-",""),"/",""),"(",""),")",""),"&amp;",""),",",""))</f>
        <v>bknbspiral66506450a6</v>
      </c>
      <c r="C293" s="17" t="s">
        <v>453</v>
      </c>
      <c r="D293" s="18">
        <v>3</v>
      </c>
      <c r="E293" s="22" t="s">
        <v>173</v>
      </c>
      <c r="F293" s="43">
        <f>IF(Table2[[#This Row],[M5B]]="",Table2[[#This Row],[M5B_h]],SUM(Table2[[#This Row],[M5B_h]],Table2[[#This Row],[M5B]]))</f>
        <v>3</v>
      </c>
      <c r="H293" s="12" t="str">
        <f>IF(Table2[[#This Row],[M1A]]="","",Table2[[#This Row],[M1A]]-Table2[[#This Row],[AWAL]])</f>
        <v/>
      </c>
      <c r="J293" s="12" t="str">
        <f>IF(Table2[[#This Row],[M2A]]="","",SUM(Table2[[#This Row],[M2A]]-Table2[[#This Row],[M2B_h]]))</f>
        <v/>
      </c>
      <c r="L293" s="12" t="str">
        <f>IF(Table2[[#This Row],[M3A]]="","",SUM(Table2[[#This Row],[M3A]]-Table2[[#This Row],[M3B_h]]))</f>
        <v/>
      </c>
      <c r="N293" s="12" t="str">
        <f>IF(Table2[[#This Row],[M4A]]="","",SUM(Table2[[#This Row],[M4A]]-Table2[[#This Row],[M4B_h]]))</f>
        <v/>
      </c>
      <c r="O293" s="14"/>
      <c r="P293" s="14" t="str">
        <f>IF(Table2[[#This Row],[M5A]]="","",SUM(Table2[[#This Row],[M5A]]-Table2[[#This Row],[M5B_h]]))</f>
        <v/>
      </c>
      <c r="Q293" s="14">
        <f>SUM(Table2[[#This Row],[AWAL]],Table2[[#This Row],[M1B]])</f>
        <v>3</v>
      </c>
      <c r="R293" s="14">
        <f>SUM(Table2[[#This Row],[M2B]],Table2[[#This Row],[M2B_h]])</f>
        <v>3</v>
      </c>
      <c r="S293" s="14">
        <f>SUM(Table2[[#This Row],[M3B]],Table2[[#This Row],[M3B_h]])</f>
        <v>3</v>
      </c>
      <c r="T293" s="14">
        <f>SUM(Table2[[#This Row],[M4B]],Table2[[#This Row],[M4B_h]])</f>
        <v>3</v>
      </c>
    </row>
    <row r="294" spans="1:20">
      <c r="A294" s="11">
        <f>IF(Table2[[#This Row],[TT]]=0,"",ROW())</f>
        <v>294</v>
      </c>
      <c r="B294" s="11" t="str">
        <f>LOWER(SUBSTITUTE(SUBSTITUTE(SUBSTITUTE(SUBSTITUTE(SUBSTITUTE(SUBSTITUTE(SUBSTITUTE(SUBSTITUTE(Table2[[#This Row],[NAMA BARANG]]," ",""),"""",""),"-",""),"/",""),"(",""),")",""),"&amp;",""),",",""))</f>
        <v>bknbspirala6120tab</v>
      </c>
      <c r="C294" s="17" t="s">
        <v>454</v>
      </c>
      <c r="D294" s="18">
        <v>1</v>
      </c>
      <c r="E294" s="22" t="s">
        <v>34</v>
      </c>
      <c r="F294" s="43">
        <f>IF(Table2[[#This Row],[M5B]]="",Table2[[#This Row],[M5B_h]],SUM(Table2[[#This Row],[M5B_h]],Table2[[#This Row],[M5B]]))</f>
        <v>1</v>
      </c>
      <c r="H294" s="12" t="str">
        <f>IF(Table2[[#This Row],[M1A]]="","",Table2[[#This Row],[M1A]]-Table2[[#This Row],[AWAL]])</f>
        <v/>
      </c>
      <c r="J294" s="12" t="str">
        <f>IF(Table2[[#This Row],[M2A]]="","",SUM(Table2[[#This Row],[M2A]]-Table2[[#This Row],[M2B_h]]))</f>
        <v/>
      </c>
      <c r="L294" s="12" t="str">
        <f>IF(Table2[[#This Row],[M3A]]="","",SUM(Table2[[#This Row],[M3A]]-Table2[[#This Row],[M3B_h]]))</f>
        <v/>
      </c>
      <c r="N294" s="12" t="str">
        <f>IF(Table2[[#This Row],[M4A]]="","",SUM(Table2[[#This Row],[M4A]]-Table2[[#This Row],[M4B_h]]))</f>
        <v/>
      </c>
      <c r="O294" s="14"/>
      <c r="P294" s="14" t="str">
        <f>IF(Table2[[#This Row],[M5A]]="","",SUM(Table2[[#This Row],[M5A]]-Table2[[#This Row],[M5B_h]]))</f>
        <v/>
      </c>
      <c r="Q294" s="14">
        <f>SUM(Table2[[#This Row],[AWAL]],Table2[[#This Row],[M1B]])</f>
        <v>1</v>
      </c>
      <c r="R294" s="14">
        <f>SUM(Table2[[#This Row],[M2B]],Table2[[#This Row],[M2B_h]])</f>
        <v>1</v>
      </c>
      <c r="S294" s="14">
        <f>SUM(Table2[[#This Row],[M3B]],Table2[[#This Row],[M3B_h]])</f>
        <v>1</v>
      </c>
      <c r="T294" s="14">
        <f>SUM(Table2[[#This Row],[M4B]],Table2[[#This Row],[M4B_h]])</f>
        <v>1</v>
      </c>
    </row>
    <row r="295" spans="1:20">
      <c r="A295" s="11">
        <f>IF(Table2[[#This Row],[TT]]=0,"",ROW())</f>
        <v>295</v>
      </c>
      <c r="B295" s="11" t="str">
        <f>LOWER(SUBSTITUTE(SUBSTITUTE(SUBSTITUTE(SUBSTITUTE(SUBSTITUTE(SUBSTITUTE(SUBSTITUTE(SUBSTITUTE(Table2[[#This Row],[NAMA BARANG]]," ",""),"""",""),"-",""),"/",""),"(",""),")",""),"&amp;",""),",",""))</f>
        <v>bktamuecolove</v>
      </c>
      <c r="C295" s="17" t="s">
        <v>2773</v>
      </c>
      <c r="D295" s="18">
        <v>6</v>
      </c>
      <c r="E295" s="22" t="s">
        <v>736</v>
      </c>
      <c r="F295" s="43">
        <f>IF(Table2[[#This Row],[M5B]]="",Table2[[#This Row],[M5B_h]],SUM(Table2[[#This Row],[M5B_h]],Table2[[#This Row],[M5B]]))</f>
        <v>5</v>
      </c>
      <c r="H295" s="12" t="str">
        <f>IF(Table2[[#This Row],[M1A]]="","",Table2[[#This Row],[M1A]]-Table2[[#This Row],[AWAL]])</f>
        <v/>
      </c>
      <c r="I295" s="12">
        <v>5</v>
      </c>
      <c r="J295" s="12">
        <f>IF(Table2[[#This Row],[M2A]]="","",SUM(Table2[[#This Row],[M2A]]-Table2[[#This Row],[M2B_h]]))</f>
        <v>-1</v>
      </c>
      <c r="L295" s="12" t="str">
        <f>IF(Table2[[#This Row],[M3A]]="","",SUM(Table2[[#This Row],[M3A]]-Table2[[#This Row],[M3B_h]]))</f>
        <v/>
      </c>
      <c r="N295" s="12" t="str">
        <f>IF(Table2[[#This Row],[M4A]]="","",SUM(Table2[[#This Row],[M4A]]-Table2[[#This Row],[M4B_h]]))</f>
        <v/>
      </c>
      <c r="O295" s="14"/>
      <c r="P295" s="14" t="str">
        <f>IF(Table2[[#This Row],[M5A]]="","",SUM(Table2[[#This Row],[M5A]]-Table2[[#This Row],[M5B_h]]))</f>
        <v/>
      </c>
      <c r="Q295" s="14">
        <f>SUM(Table2[[#This Row],[AWAL]],Table2[[#This Row],[M1B]])</f>
        <v>6</v>
      </c>
      <c r="R295" s="14">
        <f>SUM(Table2[[#This Row],[M2B]],Table2[[#This Row],[M2B_h]])</f>
        <v>5</v>
      </c>
      <c r="S295" s="14">
        <f>SUM(Table2[[#This Row],[M3B]],Table2[[#This Row],[M3B_h]])</f>
        <v>5</v>
      </c>
      <c r="T295" s="14">
        <f>SUM(Table2[[#This Row],[M4B]],Table2[[#This Row],[M4B_h]])</f>
        <v>5</v>
      </c>
    </row>
    <row r="296" spans="1:20">
      <c r="A296" s="13">
        <f>IF(Table2[[#This Row],[TT]]=0,"",ROW())</f>
        <v>296</v>
      </c>
      <c r="B296" s="13" t="str">
        <f>LOWER(SUBSTITUTE(SUBSTITUTE(SUBSTITUTE(SUBSTITUTE(SUBSTITUTE(SUBSTITUTE(SUBSTITUTE(SUBSTITUTE(Table2[[#This Row],[NAMA BARANG]]," ",""),"""",""),"-",""),"/",""),"(",""),")",""),"&amp;",""),",",""))</f>
        <v>blocknoteenter404</v>
      </c>
      <c r="C296" s="16" t="s">
        <v>3282</v>
      </c>
      <c r="D296" s="18">
        <v>2</v>
      </c>
      <c r="E296" s="47" t="s">
        <v>2641</v>
      </c>
      <c r="F296" s="43">
        <f>IF(Table2[[#This Row],[M5B]]="",Table2[[#This Row],[M5B_h]],SUM(Table2[[#This Row],[M5B_h]],Table2[[#This Row],[M5B]]))</f>
        <v>1</v>
      </c>
      <c r="G296" s="12">
        <v>1</v>
      </c>
      <c r="H296" s="14">
        <f>IF(Table2[[#This Row],[M1A]]="","",Table2[[#This Row],[M1A]]-Table2[[#This Row],[AWAL]])</f>
        <v>-1</v>
      </c>
      <c r="J296" s="14" t="str">
        <f>IF(Table2[[#This Row],[M2A]]="","",SUM(Table2[[#This Row],[M2A]]-Table2[[#This Row],[M2B_h]]))</f>
        <v/>
      </c>
      <c r="L296" s="14" t="str">
        <f>IF(Table2[[#This Row],[M3A]]="","",SUM(Table2[[#This Row],[M3A]]-Table2[[#This Row],[M3B_h]]))</f>
        <v/>
      </c>
      <c r="N296" s="14" t="str">
        <f>IF(Table2[[#This Row],[M4A]]="","",SUM(Table2[[#This Row],[M4A]]-Table2[[#This Row],[M4B_h]]))</f>
        <v/>
      </c>
      <c r="O296" s="14"/>
      <c r="P296" s="14" t="str">
        <f>IF(Table2[[#This Row],[M5A]]="","",SUM(Table2[[#This Row],[M5A]]-Table2[[#This Row],[M5B_h]]))</f>
        <v/>
      </c>
      <c r="Q296" s="14">
        <f>SUM(Table2[[#This Row],[AWAL]],Table2[[#This Row],[M1B]])</f>
        <v>1</v>
      </c>
      <c r="R296" s="14">
        <f>SUM(Table2[[#This Row],[M2B]],Table2[[#This Row],[M2B_h]])</f>
        <v>1</v>
      </c>
      <c r="S296" s="14">
        <f>SUM(Table2[[#This Row],[M3B]],Table2[[#This Row],[M3B_h]])</f>
        <v>1</v>
      </c>
      <c r="T296" s="14">
        <f>SUM(Table2[[#This Row],[M4B]],Table2[[#This Row],[M4B_h]])</f>
        <v>1</v>
      </c>
    </row>
    <row r="297" spans="1:20">
      <c r="A297" s="13">
        <f>IF(Table2[[#This Row],[TT]]=0,"",ROW())</f>
        <v>297</v>
      </c>
      <c r="B297" s="13" t="str">
        <f>LOWER(SUBSTITUTE(SUBSTITUTE(SUBSTITUTE(SUBSTITUTE(SUBSTITUTE(SUBSTITUTE(SUBSTITUTE(SUBSTITUTE(Table2[[#This Row],[NAMA BARANG]]," ",""),"""",""),"-",""),"/",""),"(",""),")",""),"&amp;",""),",",""))</f>
        <v>blocknoteenter501</v>
      </c>
      <c r="C297" s="16" t="s">
        <v>3283</v>
      </c>
      <c r="D297" s="18">
        <v>1</v>
      </c>
      <c r="E297" s="47" t="s">
        <v>2430</v>
      </c>
      <c r="F297" s="43">
        <f>IF(Table2[[#This Row],[M5B]]="",Table2[[#This Row],[M5B_h]],SUM(Table2[[#This Row],[M5B_h]],Table2[[#This Row],[M5B]]))</f>
        <v>1</v>
      </c>
      <c r="H297" s="14" t="str">
        <f>IF(Table2[[#This Row],[M1A]]="","",Table2[[#This Row],[M1A]]-Table2[[#This Row],[AWAL]])</f>
        <v/>
      </c>
      <c r="J297" s="14" t="str">
        <f>IF(Table2[[#This Row],[M2A]]="","",SUM(Table2[[#This Row],[M2A]]-Table2[[#This Row],[M2B_h]]))</f>
        <v/>
      </c>
      <c r="L297" s="14" t="str">
        <f>IF(Table2[[#This Row],[M3A]]="","",SUM(Table2[[#This Row],[M3A]]-Table2[[#This Row],[M3B_h]]))</f>
        <v/>
      </c>
      <c r="N297" s="14" t="str">
        <f>IF(Table2[[#This Row],[M4A]]="","",SUM(Table2[[#This Row],[M4A]]-Table2[[#This Row],[M4B_h]]))</f>
        <v/>
      </c>
      <c r="O297" s="14"/>
      <c r="P297" s="14" t="str">
        <f>IF(Table2[[#This Row],[M5A]]="","",SUM(Table2[[#This Row],[M5A]]-Table2[[#This Row],[M5B_h]]))</f>
        <v/>
      </c>
      <c r="Q297" s="14">
        <f>SUM(Table2[[#This Row],[AWAL]],Table2[[#This Row],[M1B]])</f>
        <v>1</v>
      </c>
      <c r="R297" s="14">
        <f>SUM(Table2[[#This Row],[M2B]],Table2[[#This Row],[M2B_h]])</f>
        <v>1</v>
      </c>
      <c r="S297" s="14">
        <f>SUM(Table2[[#This Row],[M3B]],Table2[[#This Row],[M3B_h]])</f>
        <v>1</v>
      </c>
      <c r="T297" s="14">
        <f>SUM(Table2[[#This Row],[M4B]],Table2[[#This Row],[M4B_h]])</f>
        <v>1</v>
      </c>
    </row>
    <row r="298" spans="1:20">
      <c r="A298" s="13">
        <f>IF(Table2[[#This Row],[TT]]=0,"",ROW())</f>
        <v>298</v>
      </c>
      <c r="B298" s="13" t="str">
        <f>LOWER(SUBSTITUTE(SUBSTITUTE(SUBSTITUTE(SUBSTITUTE(SUBSTITUTE(SUBSTITUTE(SUBSTITUTE(SUBSTITUTE(Table2[[#This Row],[NAMA BARANG]]," ",""),"""",""),"-",""),"/",""),"(",""),")",""),"&amp;",""),",",""))</f>
        <v>blocknotenba4</v>
      </c>
      <c r="C298" s="16" t="s">
        <v>455</v>
      </c>
      <c r="D298" s="18">
        <v>3</v>
      </c>
      <c r="E298" s="47" t="s">
        <v>11</v>
      </c>
      <c r="F298" s="43">
        <f>IF(Table2[[#This Row],[M5B]]="",Table2[[#This Row],[M5B_h]],SUM(Table2[[#This Row],[M5B_h]],Table2[[#This Row],[M5B]]))</f>
        <v>3</v>
      </c>
      <c r="H298" s="14" t="str">
        <f>IF(Table2[[#This Row],[M1A]]="","",Table2[[#This Row],[M1A]]-Table2[[#This Row],[AWAL]])</f>
        <v/>
      </c>
      <c r="J298" s="14" t="str">
        <f>IF(Table2[[#This Row],[M2A]]="","",SUM(Table2[[#This Row],[M2A]]-Table2[[#This Row],[M2B_h]]))</f>
        <v/>
      </c>
      <c r="L298" s="14" t="str">
        <f>IF(Table2[[#This Row],[M3A]]="","",SUM(Table2[[#This Row],[M3A]]-Table2[[#This Row],[M3B_h]]))</f>
        <v/>
      </c>
      <c r="N298" s="14" t="str">
        <f>IF(Table2[[#This Row],[M4A]]="","",SUM(Table2[[#This Row],[M4A]]-Table2[[#This Row],[M4B_h]]))</f>
        <v/>
      </c>
      <c r="O298" s="14"/>
      <c r="P298" s="14" t="str">
        <f>IF(Table2[[#This Row],[M5A]]="","",SUM(Table2[[#This Row],[M5A]]-Table2[[#This Row],[M5B_h]]))</f>
        <v/>
      </c>
      <c r="Q298" s="14">
        <f>SUM(Table2[[#This Row],[AWAL]],Table2[[#This Row],[M1B]])</f>
        <v>3</v>
      </c>
      <c r="R298" s="14">
        <f>SUM(Table2[[#This Row],[M2B]],Table2[[#This Row],[M2B_h]])</f>
        <v>3</v>
      </c>
      <c r="S298" s="14">
        <f>SUM(Table2[[#This Row],[M3B]],Table2[[#This Row],[M3B_h]])</f>
        <v>3</v>
      </c>
      <c r="T298" s="14">
        <f>SUM(Table2[[#This Row],[M4B]],Table2[[#This Row],[M4B_h]])</f>
        <v>3</v>
      </c>
    </row>
    <row r="299" spans="1:20">
      <c r="A299" s="11">
        <f>IF(Table2[[#This Row],[TT]]=0,"",ROW())</f>
        <v>299</v>
      </c>
      <c r="B299" s="11" t="str">
        <f>LOWER(SUBSTITUTE(SUBSTITUTE(SUBSTITUTE(SUBSTITUTE(SUBSTITUTE(SUBSTITUTE(SUBSTITUTE(SUBSTITUTE(Table2[[#This Row],[NAMA BARANG]]," ",""),"""",""),"-",""),"/",""),"(",""),")",""),"&amp;",""),",",""))</f>
        <v>bn7102a520</v>
      </c>
      <c r="C299" s="17" t="s">
        <v>456</v>
      </c>
      <c r="D299" s="18">
        <v>4</v>
      </c>
      <c r="E299" s="22" t="s">
        <v>39</v>
      </c>
      <c r="F299" s="43">
        <f>IF(Table2[[#This Row],[M5B]]="",Table2[[#This Row],[M5B_h]],SUM(Table2[[#This Row],[M5B_h]],Table2[[#This Row],[M5B]]))</f>
        <v>4</v>
      </c>
      <c r="H299" s="12" t="str">
        <f>IF(Table2[[#This Row],[M1A]]="","",Table2[[#This Row],[M1A]]-Table2[[#This Row],[AWAL]])</f>
        <v/>
      </c>
      <c r="J299" s="12" t="str">
        <f>IF(Table2[[#This Row],[M2A]]="","",SUM(Table2[[#This Row],[M2A]]-Table2[[#This Row],[M2B_h]]))</f>
        <v/>
      </c>
      <c r="L299" s="12" t="str">
        <f>IF(Table2[[#This Row],[M3A]]="","",SUM(Table2[[#This Row],[M3A]]-Table2[[#This Row],[M3B_h]]))</f>
        <v/>
      </c>
      <c r="N299" s="12" t="str">
        <f>IF(Table2[[#This Row],[M4A]]="","",SUM(Table2[[#This Row],[M4A]]-Table2[[#This Row],[M4B_h]]))</f>
        <v/>
      </c>
      <c r="O299" s="14"/>
      <c r="P299" s="14" t="str">
        <f>IF(Table2[[#This Row],[M5A]]="","",SUM(Table2[[#This Row],[M5A]]-Table2[[#This Row],[M5B_h]]))</f>
        <v/>
      </c>
      <c r="Q299" s="14">
        <f>SUM(Table2[[#This Row],[AWAL]],Table2[[#This Row],[M1B]])</f>
        <v>4</v>
      </c>
      <c r="R299" s="14">
        <f>SUM(Table2[[#This Row],[M2B]],Table2[[#This Row],[M2B_h]])</f>
        <v>4</v>
      </c>
      <c r="S299" s="14">
        <f>SUM(Table2[[#This Row],[M3B]],Table2[[#This Row],[M3B_h]])</f>
        <v>4</v>
      </c>
      <c r="T299" s="14">
        <f>SUM(Table2[[#This Row],[M4B]],Table2[[#This Row],[M4B_h]])</f>
        <v>4</v>
      </c>
    </row>
    <row r="300" spans="1:20">
      <c r="A300" s="11">
        <f>IF(Table2[[#This Row],[TT]]=0,"",ROW())</f>
        <v>300</v>
      </c>
      <c r="B300" s="11" t="str">
        <f>LOWER(SUBSTITUTE(SUBSTITUTE(SUBSTITUTE(SUBSTITUTE(SUBSTITUTE(SUBSTITUTE(SUBSTITUTE(SUBSTITUTE(Table2[[#This Row],[NAMA BARANG]]," ",""),"""",""),"-",""),"/",""),"(",""),")",""),"&amp;",""),",",""))</f>
        <v>bna5fancy0913minion</v>
      </c>
      <c r="C300" s="21" t="s">
        <v>460</v>
      </c>
      <c r="D300" s="22">
        <v>1</v>
      </c>
      <c r="E300" s="22" t="s">
        <v>11</v>
      </c>
      <c r="F300" s="43">
        <f>IF(Table2[[#This Row],[M5B]]="",Table2[[#This Row],[M5B_h]],SUM(Table2[[#This Row],[M5B_h]],Table2[[#This Row],[M5B]]))</f>
        <v>1</v>
      </c>
      <c r="H300" s="12" t="str">
        <f>IF(Table2[[#This Row],[M1A]]="","",Table2[[#This Row],[M1A]]-Table2[[#This Row],[AWAL]])</f>
        <v/>
      </c>
      <c r="J300" s="12" t="str">
        <f>IF(Table2[[#This Row],[M2A]]="","",SUM(Table2[[#This Row],[M2A]]-Table2[[#This Row],[M2B_h]]))</f>
        <v/>
      </c>
      <c r="L300" s="12" t="str">
        <f>IF(Table2[[#This Row],[M3A]]="","",SUM(Table2[[#This Row],[M3A]]-Table2[[#This Row],[M3B_h]]))</f>
        <v/>
      </c>
      <c r="N300" s="12" t="str">
        <f>IF(Table2[[#This Row],[M4A]]="","",SUM(Table2[[#This Row],[M4A]]-Table2[[#This Row],[M4B_h]]))</f>
        <v/>
      </c>
      <c r="O300" s="14"/>
      <c r="P300" s="14" t="str">
        <f>IF(Table2[[#This Row],[M5A]]="","",SUM(Table2[[#This Row],[M5A]]-Table2[[#This Row],[M5B_h]]))</f>
        <v/>
      </c>
      <c r="Q300" s="14">
        <f>SUM(Table2[[#This Row],[AWAL]],Table2[[#This Row],[M1B]])</f>
        <v>1</v>
      </c>
      <c r="R300" s="14">
        <f>SUM(Table2[[#This Row],[M2B]],Table2[[#This Row],[M2B_h]])</f>
        <v>1</v>
      </c>
      <c r="S300" s="14">
        <f>SUM(Table2[[#This Row],[M3B]],Table2[[#This Row],[M3B_h]])</f>
        <v>1</v>
      </c>
      <c r="T300" s="14">
        <f>SUM(Table2[[#This Row],[M4B]],Table2[[#This Row],[M4B_h]])</f>
        <v>1</v>
      </c>
    </row>
    <row r="301" spans="1:20">
      <c r="A301" s="13">
        <f>IF(Table2[[#This Row],[TT]]=0,"",ROW())</f>
        <v>301</v>
      </c>
      <c r="B301" s="13" t="str">
        <f>LOWER(SUBSTITUTE(SUBSTITUTE(SUBSTITUTE(SUBSTITUTE(SUBSTITUTE(SUBSTITUTE(SUBSTITUTE(SUBSTITUTE(Table2[[#This Row],[NAMA BARANG]]," ",""),"""",""),"-",""),"/",""),"(",""),")",""),"&amp;",""),",",""))</f>
        <v>bna5fphy001</v>
      </c>
      <c r="C301" s="16" t="s">
        <v>3280</v>
      </c>
      <c r="D301" s="18">
        <v>3</v>
      </c>
      <c r="E301" s="47">
        <v>96</v>
      </c>
      <c r="F301" s="43">
        <f>IF(Table2[[#This Row],[M5B]]="",Table2[[#This Row],[M5B_h]],SUM(Table2[[#This Row],[M5B_h]],Table2[[#This Row],[M5B]]))</f>
        <v>2</v>
      </c>
      <c r="G301" s="12">
        <v>1</v>
      </c>
      <c r="H301" s="14">
        <f>IF(Table2[[#This Row],[M1A]]="","",Table2[[#This Row],[M1A]]-Table2[[#This Row],[AWAL]])</f>
        <v>-2</v>
      </c>
      <c r="J301" s="14" t="str">
        <f>IF(Table2[[#This Row],[M2A]]="","",SUM(Table2[[#This Row],[M2A]]-Table2[[#This Row],[M2B_h]]))</f>
        <v/>
      </c>
      <c r="K301" s="12">
        <v>2</v>
      </c>
      <c r="L301" s="14">
        <f>IF(Table2[[#This Row],[M3A]]="","",SUM(Table2[[#This Row],[M3A]]-Table2[[#This Row],[M3B_h]]))</f>
        <v>1</v>
      </c>
      <c r="N301" s="14" t="str">
        <f>IF(Table2[[#This Row],[M4A]]="","",SUM(Table2[[#This Row],[M4A]]-Table2[[#This Row],[M4B_h]]))</f>
        <v/>
      </c>
      <c r="O301" s="14"/>
      <c r="P301" s="14" t="str">
        <f>IF(Table2[[#This Row],[M5A]]="","",SUM(Table2[[#This Row],[M5A]]-Table2[[#This Row],[M5B_h]]))</f>
        <v/>
      </c>
      <c r="Q301" s="14">
        <f>SUM(Table2[[#This Row],[AWAL]],Table2[[#This Row],[M1B]])</f>
        <v>1</v>
      </c>
      <c r="R301" s="14">
        <f>SUM(Table2[[#This Row],[M2B]],Table2[[#This Row],[M2B_h]])</f>
        <v>1</v>
      </c>
      <c r="S301" s="14">
        <f>SUM(Table2[[#This Row],[M3B]],Table2[[#This Row],[M3B_h]])</f>
        <v>2</v>
      </c>
      <c r="T301" s="14">
        <f>SUM(Table2[[#This Row],[M4B]],Table2[[#This Row],[M4B_h]])</f>
        <v>2</v>
      </c>
    </row>
    <row r="302" spans="1:20">
      <c r="A302" s="11">
        <f>IF(Table2[[#This Row],[TT]]=0,"",ROW())</f>
        <v>302</v>
      </c>
      <c r="B302" s="11" t="str">
        <f>LOWER(SUBSTITUTE(SUBSTITUTE(SUBSTITUTE(SUBSTITUTE(SUBSTITUTE(SUBSTITUTE(SUBSTITUTE(SUBSTITUTE(Table2[[#This Row],[NAMA BARANG]]," ",""),"""",""),"-",""),"/",""),"(",""),")",""),"&amp;",""),",",""))</f>
        <v>bna5fphy002</v>
      </c>
      <c r="C302" s="17" t="s">
        <v>2582</v>
      </c>
      <c r="D302" s="18">
        <v>3</v>
      </c>
      <c r="E302" s="22">
        <v>96</v>
      </c>
      <c r="F302" s="43">
        <f>IF(Table2[[#This Row],[M5B]]="",Table2[[#This Row],[M5B_h]],SUM(Table2[[#This Row],[M5B_h]],Table2[[#This Row],[M5B]]))</f>
        <v>2</v>
      </c>
      <c r="H302" s="12" t="str">
        <f>IF(Table2[[#This Row],[M1A]]="","",Table2[[#This Row],[M1A]]-Table2[[#This Row],[AWAL]])</f>
        <v/>
      </c>
      <c r="J302" s="12" t="str">
        <f>IF(Table2[[#This Row],[M2A]]="","",SUM(Table2[[#This Row],[M2A]]-Table2[[#This Row],[M2B_h]]))</f>
        <v/>
      </c>
      <c r="K302" s="12">
        <v>2</v>
      </c>
      <c r="L302" s="12">
        <f>IF(Table2[[#This Row],[M3A]]="","",SUM(Table2[[#This Row],[M3A]]-Table2[[#This Row],[M3B_h]]))</f>
        <v>-1</v>
      </c>
      <c r="N302" s="12" t="str">
        <f>IF(Table2[[#This Row],[M4A]]="","",SUM(Table2[[#This Row],[M4A]]-Table2[[#This Row],[M4B_h]]))</f>
        <v/>
      </c>
      <c r="O302" s="14"/>
      <c r="P302" s="14" t="str">
        <f>IF(Table2[[#This Row],[M5A]]="","",SUM(Table2[[#This Row],[M5A]]-Table2[[#This Row],[M5B_h]]))</f>
        <v/>
      </c>
      <c r="Q302" s="14">
        <f>SUM(Table2[[#This Row],[AWAL]],Table2[[#This Row],[M1B]])</f>
        <v>3</v>
      </c>
      <c r="R302" s="14">
        <f>SUM(Table2[[#This Row],[M2B]],Table2[[#This Row],[M2B_h]])</f>
        <v>3</v>
      </c>
      <c r="S302" s="14">
        <f>SUM(Table2[[#This Row],[M3B]],Table2[[#This Row],[M3B_h]])</f>
        <v>2</v>
      </c>
      <c r="T302" s="14">
        <f>SUM(Table2[[#This Row],[M4B]],Table2[[#This Row],[M4B_h]])</f>
        <v>2</v>
      </c>
    </row>
    <row r="303" spans="1:20">
      <c r="A303" s="13">
        <f>IF(Table2[[#This Row],[TT]]=0,"",ROW())</f>
        <v>303</v>
      </c>
      <c r="B303" s="13" t="str">
        <f>LOWER(SUBSTITUTE(SUBSTITUTE(SUBSTITUTE(SUBSTITUTE(SUBSTITUTE(SUBSTITUTE(SUBSTITUTE(SUBSTITUTE(Table2[[#This Row],[NAMA BARANG]]," ",""),"""",""),"-",""),"/",""),"(",""),")",""),"&amp;",""),",",""))</f>
        <v>bna5rabbitkoala</v>
      </c>
      <c r="C303" s="16" t="s">
        <v>461</v>
      </c>
      <c r="D303" s="18">
        <v>7</v>
      </c>
      <c r="E303" s="47" t="s">
        <v>462</v>
      </c>
      <c r="F303" s="43">
        <f>IF(Table2[[#This Row],[M5B]]="",Table2[[#This Row],[M5B_h]],SUM(Table2[[#This Row],[M5B_h]],Table2[[#This Row],[M5B]]))</f>
        <v>7</v>
      </c>
      <c r="H303" s="14" t="str">
        <f>IF(Table2[[#This Row],[M1A]]="","",Table2[[#This Row],[M1A]]-Table2[[#This Row],[AWAL]])</f>
        <v/>
      </c>
      <c r="J303" s="14" t="str">
        <f>IF(Table2[[#This Row],[M2A]]="","",SUM(Table2[[#This Row],[M2A]]-Table2[[#This Row],[M2B_h]]))</f>
        <v/>
      </c>
      <c r="L303" s="14" t="str">
        <f>IF(Table2[[#This Row],[M3A]]="","",SUM(Table2[[#This Row],[M3A]]-Table2[[#This Row],[M3B_h]]))</f>
        <v/>
      </c>
      <c r="N303" s="14" t="str">
        <f>IF(Table2[[#This Row],[M4A]]="","",SUM(Table2[[#This Row],[M4A]]-Table2[[#This Row],[M4B_h]]))</f>
        <v/>
      </c>
      <c r="O303" s="14"/>
      <c r="P303" s="14" t="str">
        <f>IF(Table2[[#This Row],[M5A]]="","",SUM(Table2[[#This Row],[M5A]]-Table2[[#This Row],[M5B_h]]))</f>
        <v/>
      </c>
      <c r="Q303" s="14">
        <f>SUM(Table2[[#This Row],[AWAL]],Table2[[#This Row],[M1B]])</f>
        <v>7</v>
      </c>
      <c r="R303" s="14">
        <f>SUM(Table2[[#This Row],[M2B]],Table2[[#This Row],[M2B_h]])</f>
        <v>7</v>
      </c>
      <c r="S303" s="14">
        <f>SUM(Table2[[#This Row],[M3B]],Table2[[#This Row],[M3B_h]])</f>
        <v>7</v>
      </c>
      <c r="T303" s="14">
        <f>SUM(Table2[[#This Row],[M4B]],Table2[[#This Row],[M4B_h]])</f>
        <v>7</v>
      </c>
    </row>
    <row r="304" spans="1:20">
      <c r="A304" s="11">
        <f>IF(Table2[[#This Row],[TT]]=0,"",ROW())</f>
        <v>304</v>
      </c>
      <c r="B304" s="11" t="str">
        <f>LOWER(SUBSTITUTE(SUBSTITUTE(SUBSTITUTE(SUBSTITUTE(SUBSTITUTE(SUBSTITUTE(SUBSTITUTE(SUBSTITUTE(Table2[[#This Row],[NAMA BARANG]]," ",""),"""",""),"-",""),"/",""),"(",""),")",""),"&amp;",""),",",""))</f>
        <v>bna5sikab3or2ring20</v>
      </c>
      <c r="C304" s="17" t="s">
        <v>4378</v>
      </c>
      <c r="D304" s="18">
        <v>5</v>
      </c>
      <c r="E304" s="22">
        <v>72</v>
      </c>
      <c r="F304" s="43">
        <f>IF(Table2[[#This Row],[M5B]]="",Table2[[#This Row],[M5B_h]],SUM(Table2[[#This Row],[M5B_h]],Table2[[#This Row],[M5B]]))</f>
        <v>5</v>
      </c>
      <c r="H304" s="12" t="str">
        <f>IF(Table2[[#This Row],[M1A]]="","",Table2[[#This Row],[M1A]]-Table2[[#This Row],[AWAL]])</f>
        <v/>
      </c>
      <c r="J304" s="12" t="str">
        <f>IF(Table2[[#This Row],[M2A]]="","",SUM(Table2[[#This Row],[M2A]]-Table2[[#This Row],[M2B_h]]))</f>
        <v/>
      </c>
      <c r="L304" s="12" t="str">
        <f>IF(Table2[[#This Row],[M3A]]="","",SUM(Table2[[#This Row],[M3A]]-Table2[[#This Row],[M3B_h]]))</f>
        <v/>
      </c>
      <c r="N304" s="12" t="str">
        <f>IF(Table2[[#This Row],[M4A]]="","",SUM(Table2[[#This Row],[M4A]]-Table2[[#This Row],[M4B_h]]))</f>
        <v/>
      </c>
      <c r="O304" s="14"/>
      <c r="P304" s="14" t="str">
        <f>IF(Table2[[#This Row],[M5A]]="","",SUM(Table2[[#This Row],[M5A]]-Table2[[#This Row],[M5B_h]]))</f>
        <v/>
      </c>
      <c r="Q304" s="14">
        <f>SUM(Table2[[#This Row],[AWAL]],Table2[[#This Row],[M1B]])</f>
        <v>5</v>
      </c>
      <c r="R304" s="14">
        <f>SUM(Table2[[#This Row],[M2B]],Table2[[#This Row],[M2B_h]])</f>
        <v>5</v>
      </c>
      <c r="S304" s="14">
        <f>SUM(Table2[[#This Row],[M3B]],Table2[[#This Row],[M3B_h]])</f>
        <v>5</v>
      </c>
      <c r="T304" s="14">
        <f>SUM(Table2[[#This Row],[M4B]],Table2[[#This Row],[M4B_h]])</f>
        <v>5</v>
      </c>
    </row>
    <row r="305" spans="1:20">
      <c r="A305" s="11">
        <f>IF(Table2[[#This Row],[TT]]=0,"",ROW())</f>
        <v>305</v>
      </c>
      <c r="B305" s="11" t="str">
        <f>LOWER(SUBSTITUTE(SUBSTITUTE(SUBSTITUTE(SUBSTITUTE(SUBSTITUTE(SUBSTITUTE(SUBSTITUTE(SUBSTITUTE(Table2[[#This Row],[NAMA BARANG]]," ",""),"""",""),"-",""),"/",""),"(",""),")",""),"&amp;",""),",",""))</f>
        <v>bna5sikak3m1ring20</v>
      </c>
      <c r="C305" s="17" t="s">
        <v>3336</v>
      </c>
      <c r="D305" s="18">
        <v>3</v>
      </c>
      <c r="E305" s="22">
        <v>72</v>
      </c>
      <c r="F305" s="43">
        <f>IF(Table2[[#This Row],[M5B]]="",Table2[[#This Row],[M5B_h]],SUM(Table2[[#This Row],[M5B_h]],Table2[[#This Row],[M5B]]))</f>
        <v>3</v>
      </c>
      <c r="H305" s="12" t="str">
        <f>IF(Table2[[#This Row],[M1A]]="","",Table2[[#This Row],[M1A]]-Table2[[#This Row],[AWAL]])</f>
        <v/>
      </c>
      <c r="J305" s="12" t="str">
        <f>IF(Table2[[#This Row],[M2A]]="","",SUM(Table2[[#This Row],[M2A]]-Table2[[#This Row],[M2B_h]]))</f>
        <v/>
      </c>
      <c r="L305" s="12" t="str">
        <f>IF(Table2[[#This Row],[M3A]]="","",SUM(Table2[[#This Row],[M3A]]-Table2[[#This Row],[M3B_h]]))</f>
        <v/>
      </c>
      <c r="N305" s="12" t="str">
        <f>IF(Table2[[#This Row],[M4A]]="","",SUM(Table2[[#This Row],[M4A]]-Table2[[#This Row],[M4B_h]]))</f>
        <v/>
      </c>
      <c r="O305" s="14"/>
      <c r="P305" s="14" t="str">
        <f>IF(Table2[[#This Row],[M5A]]="","",SUM(Table2[[#This Row],[M5A]]-Table2[[#This Row],[M5B_h]]))</f>
        <v/>
      </c>
      <c r="Q305" s="14">
        <f>SUM(Table2[[#This Row],[AWAL]],Table2[[#This Row],[M1B]])</f>
        <v>3</v>
      </c>
      <c r="R305" s="14">
        <f>SUM(Table2[[#This Row],[M2B]],Table2[[#This Row],[M2B_h]])</f>
        <v>3</v>
      </c>
      <c r="S305" s="14">
        <f>SUM(Table2[[#This Row],[M3B]],Table2[[#This Row],[M3B_h]])</f>
        <v>3</v>
      </c>
      <c r="T305" s="14">
        <f>SUM(Table2[[#This Row],[M4B]],Table2[[#This Row],[M4B_h]])</f>
        <v>3</v>
      </c>
    </row>
    <row r="306" spans="1:20">
      <c r="A306" s="11">
        <f>IF(Table2[[#This Row],[TT]]=0,"",ROW())</f>
        <v>306</v>
      </c>
      <c r="B306" s="11" t="str">
        <f>LOWER(SUBSTITUTE(SUBSTITUTE(SUBSTITUTE(SUBSTITUTE(SUBSTITUTE(SUBSTITUTE(SUBSTITUTE(SUBSTITUTE(Table2[[#This Row],[NAMA BARANG]]," ",""),"""",""),"-",""),"/",""),"(",""),")",""),"&amp;",""),",",""))</f>
        <v>bnb5fphy001</v>
      </c>
      <c r="C306" s="17" t="s">
        <v>2584</v>
      </c>
      <c r="D306" s="18">
        <v>2</v>
      </c>
      <c r="E306" s="22">
        <v>72</v>
      </c>
      <c r="F306" s="43">
        <f>IF(Table2[[#This Row],[M5B]]="",Table2[[#This Row],[M5B_h]],SUM(Table2[[#This Row],[M5B_h]],Table2[[#This Row],[M5B]]))</f>
        <v>2</v>
      </c>
      <c r="G306" s="12">
        <v>1</v>
      </c>
      <c r="H306" s="12">
        <f>IF(Table2[[#This Row],[M1A]]="","",Table2[[#This Row],[M1A]]-Table2[[#This Row],[AWAL]])</f>
        <v>-1</v>
      </c>
      <c r="J306" s="12" t="str">
        <f>IF(Table2[[#This Row],[M2A]]="","",SUM(Table2[[#This Row],[M2A]]-Table2[[#This Row],[M2B_h]]))</f>
        <v/>
      </c>
      <c r="K306" s="12">
        <v>2</v>
      </c>
      <c r="L306" s="12">
        <f>IF(Table2[[#This Row],[M3A]]="","",SUM(Table2[[#This Row],[M3A]]-Table2[[#This Row],[M3B_h]]))</f>
        <v>1</v>
      </c>
      <c r="N306" s="12" t="str">
        <f>IF(Table2[[#This Row],[M4A]]="","",SUM(Table2[[#This Row],[M4A]]-Table2[[#This Row],[M4B_h]]))</f>
        <v/>
      </c>
      <c r="O306" s="14"/>
      <c r="P306" s="14" t="str">
        <f>IF(Table2[[#This Row],[M5A]]="","",SUM(Table2[[#This Row],[M5A]]-Table2[[#This Row],[M5B_h]]))</f>
        <v/>
      </c>
      <c r="Q306" s="14">
        <f>SUM(Table2[[#This Row],[AWAL]],Table2[[#This Row],[M1B]])</f>
        <v>1</v>
      </c>
      <c r="R306" s="14">
        <f>SUM(Table2[[#This Row],[M2B]],Table2[[#This Row],[M2B_h]])</f>
        <v>1</v>
      </c>
      <c r="S306" s="14">
        <f>SUM(Table2[[#This Row],[M3B]],Table2[[#This Row],[M3B_h]])</f>
        <v>2</v>
      </c>
      <c r="T306" s="14">
        <f>SUM(Table2[[#This Row],[M4B]],Table2[[#This Row],[M4B_h]])</f>
        <v>2</v>
      </c>
    </row>
    <row r="307" spans="1:20">
      <c r="A307" s="11">
        <f>IF(Table2[[#This Row],[TT]]=0,"",ROW())</f>
        <v>307</v>
      </c>
      <c r="B307" s="11" t="str">
        <f>LOWER(SUBSTITUTE(SUBSTITUTE(SUBSTITUTE(SUBSTITUTE(SUBSTITUTE(SUBSTITUTE(SUBSTITUTE(SUBSTITUTE(Table2[[#This Row],[NAMA BARANG]]," ",""),"""",""),"-",""),"/",""),"(",""),")",""),"&amp;",""),",",""))</f>
        <v>bngastab5b65batik</v>
      </c>
      <c r="C307" s="17" t="s">
        <v>3498</v>
      </c>
      <c r="D307" s="18">
        <v>1</v>
      </c>
      <c r="E307" s="22" t="s">
        <v>2470</v>
      </c>
      <c r="F307" s="43">
        <f>IF(Table2[[#This Row],[M5B]]="",Table2[[#This Row],[M5B_h]],SUM(Table2[[#This Row],[M5B_h]],Table2[[#This Row],[M5B]]))</f>
        <v>1</v>
      </c>
      <c r="H307" s="12" t="str">
        <f>IF(Table2[[#This Row],[M1A]]="","",Table2[[#This Row],[M1A]]-Table2[[#This Row],[AWAL]])</f>
        <v/>
      </c>
      <c r="J307" s="12" t="str">
        <f>IF(Table2[[#This Row],[M2A]]="","",SUM(Table2[[#This Row],[M2A]]-Table2[[#This Row],[M2B_h]]))</f>
        <v/>
      </c>
      <c r="L307" s="12" t="str">
        <f>IF(Table2[[#This Row],[M3A]]="","",SUM(Table2[[#This Row],[M3A]]-Table2[[#This Row],[M3B_h]]))</f>
        <v/>
      </c>
      <c r="N307" s="12" t="str">
        <f>IF(Table2[[#This Row],[M4A]]="","",SUM(Table2[[#This Row],[M4A]]-Table2[[#This Row],[M4B_h]]))</f>
        <v/>
      </c>
      <c r="O307" s="14"/>
      <c r="P307" s="14" t="str">
        <f>IF(Table2[[#This Row],[M5A]]="","",SUM(Table2[[#This Row],[M5A]]-Table2[[#This Row],[M5B_h]]))</f>
        <v/>
      </c>
      <c r="Q307" s="14">
        <f>SUM(Table2[[#This Row],[AWAL]],Table2[[#This Row],[M1B]])</f>
        <v>1</v>
      </c>
      <c r="R307" s="14">
        <f>SUM(Table2[[#This Row],[M2B]],Table2[[#This Row],[M2B_h]])</f>
        <v>1</v>
      </c>
      <c r="S307" s="14">
        <f>SUM(Table2[[#This Row],[M3B]],Table2[[#This Row],[M3B_h]])</f>
        <v>1</v>
      </c>
      <c r="T307" s="14">
        <f>SUM(Table2[[#This Row],[M4B]],Table2[[#This Row],[M4B_h]])</f>
        <v>1</v>
      </c>
    </row>
    <row r="308" spans="1:20">
      <c r="A308" s="13">
        <f>IF(Table2[[#This Row],[TT]]=0,"",ROW())</f>
        <v>308</v>
      </c>
      <c r="B308" s="13" t="str">
        <f>LOWER(SUBSTITUTE(SUBSTITUTE(SUBSTITUTE(SUBSTITUTE(SUBSTITUTE(SUBSTITUTE(SUBSTITUTE(SUBSTITUTE(Table2[[#This Row],[NAMA BARANG]]," ",""),"""",""),"-",""),"/",""),"(",""),")",""),"&amp;",""),",",""))</f>
        <v>bnmemobatikt76</v>
      </c>
      <c r="C308" s="16" t="s">
        <v>3201</v>
      </c>
      <c r="D308" s="18">
        <v>10</v>
      </c>
      <c r="E308" s="47" t="s">
        <v>428</v>
      </c>
      <c r="F308" s="43">
        <f>IF(Table2[[#This Row],[M5B]]="",Table2[[#This Row],[M5B_h]],SUM(Table2[[#This Row],[M5B_h]],Table2[[#This Row],[M5B]]))</f>
        <v>10</v>
      </c>
      <c r="H308" s="14" t="str">
        <f>IF(Table2[[#This Row],[M1A]]="","",Table2[[#This Row],[M1A]]-Table2[[#This Row],[AWAL]])</f>
        <v/>
      </c>
      <c r="J308" s="14" t="str">
        <f>IF(Table2[[#This Row],[M2A]]="","",SUM(Table2[[#This Row],[M2A]]-Table2[[#This Row],[M2B_h]]))</f>
        <v/>
      </c>
      <c r="L308" s="14" t="str">
        <f>IF(Table2[[#This Row],[M3A]]="","",SUM(Table2[[#This Row],[M3A]]-Table2[[#This Row],[M3B_h]]))</f>
        <v/>
      </c>
      <c r="N308" s="14" t="str">
        <f>IF(Table2[[#This Row],[M4A]]="","",SUM(Table2[[#This Row],[M4A]]-Table2[[#This Row],[M4B_h]]))</f>
        <v/>
      </c>
      <c r="O308" s="14"/>
      <c r="P308" s="14" t="str">
        <f>IF(Table2[[#This Row],[M5A]]="","",SUM(Table2[[#This Row],[M5A]]-Table2[[#This Row],[M5B_h]]))</f>
        <v/>
      </c>
      <c r="Q308" s="14">
        <f>SUM(Table2[[#This Row],[AWAL]],Table2[[#This Row],[M1B]])</f>
        <v>10</v>
      </c>
      <c r="R308" s="14">
        <f>SUM(Table2[[#This Row],[M2B]],Table2[[#This Row],[M2B_h]])</f>
        <v>10</v>
      </c>
      <c r="S308" s="14">
        <f>SUM(Table2[[#This Row],[M3B]],Table2[[#This Row],[M3B_h]])</f>
        <v>10</v>
      </c>
      <c r="T308" s="14">
        <f>SUM(Table2[[#This Row],[M4B]],Table2[[#This Row],[M4B_h]])</f>
        <v>10</v>
      </c>
    </row>
    <row r="309" spans="1:20">
      <c r="A309" s="11">
        <f>IF(Table2[[#This Row],[TT]]=0,"",ROW())</f>
        <v>309</v>
      </c>
      <c r="B309" s="11" t="str">
        <f>LOWER(SUBSTITUTE(SUBSTITUTE(SUBSTITUTE(SUBSTITUTE(SUBSTITUTE(SUBSTITUTE(SUBSTITUTE(SUBSTITUTE(Table2[[#This Row],[NAMA BARANG]]," ",""),"""",""),"-",""),"/",""),"(",""),")",""),"&amp;",""),",",""))</f>
        <v>bns032ks002pr</v>
      </c>
      <c r="C309" s="17" t="s">
        <v>464</v>
      </c>
      <c r="D309" s="18">
        <v>1</v>
      </c>
      <c r="E309" s="22" t="s">
        <v>465</v>
      </c>
      <c r="F309" s="43">
        <f>IF(Table2[[#This Row],[M5B]]="",Table2[[#This Row],[M5B_h]],SUM(Table2[[#This Row],[M5B_h]],Table2[[#This Row],[M5B]]))</f>
        <v>1</v>
      </c>
      <c r="H309" s="12" t="str">
        <f>IF(Table2[[#This Row],[M1A]]="","",Table2[[#This Row],[M1A]]-Table2[[#This Row],[AWAL]])</f>
        <v/>
      </c>
      <c r="J309" s="12" t="str">
        <f>IF(Table2[[#This Row],[M2A]]="","",SUM(Table2[[#This Row],[M2A]]-Table2[[#This Row],[M2B_h]]))</f>
        <v/>
      </c>
      <c r="L309" s="12" t="str">
        <f>IF(Table2[[#This Row],[M3A]]="","",SUM(Table2[[#This Row],[M3A]]-Table2[[#This Row],[M3B_h]]))</f>
        <v/>
      </c>
      <c r="N309" s="12" t="str">
        <f>IF(Table2[[#This Row],[M4A]]="","",SUM(Table2[[#This Row],[M4A]]-Table2[[#This Row],[M4B_h]]))</f>
        <v/>
      </c>
      <c r="O309" s="14"/>
      <c r="P309" s="14" t="str">
        <f>IF(Table2[[#This Row],[M5A]]="","",SUM(Table2[[#This Row],[M5A]]-Table2[[#This Row],[M5B_h]]))</f>
        <v/>
      </c>
      <c r="Q309" s="14">
        <f>SUM(Table2[[#This Row],[AWAL]],Table2[[#This Row],[M1B]])</f>
        <v>1</v>
      </c>
      <c r="R309" s="14">
        <f>SUM(Table2[[#This Row],[M2B]],Table2[[#This Row],[M2B_h]])</f>
        <v>1</v>
      </c>
      <c r="S309" s="14">
        <f>SUM(Table2[[#This Row],[M3B]],Table2[[#This Row],[M3B_h]])</f>
        <v>1</v>
      </c>
      <c r="T309" s="14">
        <f>SUM(Table2[[#This Row],[M4B]],Table2[[#This Row],[M4B_h]])</f>
        <v>1</v>
      </c>
    </row>
    <row r="310" spans="1:20">
      <c r="A310" s="11">
        <f>IF(Table2[[#This Row],[TT]]=0,"",ROW())</f>
        <v>310</v>
      </c>
      <c r="B310" s="11" t="str">
        <f>LOWER(SUBSTITUTE(SUBSTITUTE(SUBSTITUTE(SUBSTITUTE(SUBSTITUTE(SUBSTITUTE(SUBSTITUTE(SUBSTITUTE(Table2[[#This Row],[NAMA BARANG]]," ",""),"""",""),"-",""),"/",""),"(",""),")",""),"&amp;",""),",",""))</f>
        <v>bnslipa5sikacampus</v>
      </c>
      <c r="C310" s="17" t="s">
        <v>466</v>
      </c>
      <c r="D310" s="18">
        <v>18</v>
      </c>
      <c r="E310" s="22">
        <v>72</v>
      </c>
      <c r="F310" s="43">
        <f>IF(Table2[[#This Row],[M5B]]="",Table2[[#This Row],[M5B_h]],SUM(Table2[[#This Row],[M5B_h]],Table2[[#This Row],[M5B]]))</f>
        <v>18</v>
      </c>
      <c r="H310" s="12" t="str">
        <f>IF(Table2[[#This Row],[M1A]]="","",Table2[[#This Row],[M1A]]-Table2[[#This Row],[AWAL]])</f>
        <v/>
      </c>
      <c r="J310" s="12" t="str">
        <f>IF(Table2[[#This Row],[M2A]]="","",SUM(Table2[[#This Row],[M2A]]-Table2[[#This Row],[M2B_h]]))</f>
        <v/>
      </c>
      <c r="L310" s="12" t="str">
        <f>IF(Table2[[#This Row],[M3A]]="","",SUM(Table2[[#This Row],[M3A]]-Table2[[#This Row],[M3B_h]]))</f>
        <v/>
      </c>
      <c r="N310" s="12" t="str">
        <f>IF(Table2[[#This Row],[M4A]]="","",SUM(Table2[[#This Row],[M4A]]-Table2[[#This Row],[M4B_h]]))</f>
        <v/>
      </c>
      <c r="O310" s="14"/>
      <c r="P310" s="14" t="str">
        <f>IF(Table2[[#This Row],[M5A]]="","",SUM(Table2[[#This Row],[M5A]]-Table2[[#This Row],[M5B_h]]))</f>
        <v/>
      </c>
      <c r="Q310" s="14">
        <f>SUM(Table2[[#This Row],[AWAL]],Table2[[#This Row],[M1B]])</f>
        <v>18</v>
      </c>
      <c r="R310" s="14">
        <f>SUM(Table2[[#This Row],[M2B]],Table2[[#This Row],[M2B_h]])</f>
        <v>18</v>
      </c>
      <c r="S310" s="14">
        <f>SUM(Table2[[#This Row],[M3B]],Table2[[#This Row],[M3B_h]])</f>
        <v>18</v>
      </c>
      <c r="T310" s="14">
        <f>SUM(Table2[[#This Row],[M4B]],Table2[[#This Row],[M4B_h]])</f>
        <v>18</v>
      </c>
    </row>
    <row r="311" spans="1:20">
      <c r="A311" s="11">
        <f>IF(Table2[[#This Row],[TT]]=0,"",ROW())</f>
        <v>311</v>
      </c>
      <c r="B311" s="11" t="str">
        <f>LOWER(SUBSTITUTE(SUBSTITUTE(SUBSTITUTE(SUBSTITUTE(SUBSTITUTE(SUBSTITUTE(SUBSTITUTE(SUBSTITUTE(Table2[[#This Row],[NAMA BARANG]]," ",""),"""",""),"-",""),"/",""),"(",""),")",""),"&amp;",""),",",""))</f>
        <v>bnwengua5b01643w</v>
      </c>
      <c r="C311" s="17" t="s">
        <v>2789</v>
      </c>
      <c r="D311" s="18">
        <v>24</v>
      </c>
      <c r="E311" s="22" t="s">
        <v>2470</v>
      </c>
      <c r="F311" s="43">
        <f>IF(Table2[[#This Row],[M5B]]="",Table2[[#This Row],[M5B_h]],SUM(Table2[[#This Row],[M5B_h]],Table2[[#This Row],[M5B]]))</f>
        <v>24</v>
      </c>
      <c r="H311" s="12" t="str">
        <f>IF(Table2[[#This Row],[M1A]]="","",Table2[[#This Row],[M1A]]-Table2[[#This Row],[AWAL]])</f>
        <v/>
      </c>
      <c r="J311" s="12" t="str">
        <f>IF(Table2[[#This Row],[M2A]]="","",SUM(Table2[[#This Row],[M2A]]-Table2[[#This Row],[M2B_h]]))</f>
        <v/>
      </c>
      <c r="L311" s="12" t="str">
        <f>IF(Table2[[#This Row],[M3A]]="","",SUM(Table2[[#This Row],[M3A]]-Table2[[#This Row],[M3B_h]]))</f>
        <v/>
      </c>
      <c r="N311" s="12" t="str">
        <f>IF(Table2[[#This Row],[M4A]]="","",SUM(Table2[[#This Row],[M4A]]-Table2[[#This Row],[M4B_h]]))</f>
        <v/>
      </c>
      <c r="O311" s="14"/>
      <c r="P311" s="14" t="str">
        <f>IF(Table2[[#This Row],[M5A]]="","",SUM(Table2[[#This Row],[M5A]]-Table2[[#This Row],[M5B_h]]))</f>
        <v/>
      </c>
      <c r="Q311" s="14">
        <f>SUM(Table2[[#This Row],[AWAL]],Table2[[#This Row],[M1B]])</f>
        <v>24</v>
      </c>
      <c r="R311" s="14">
        <f>SUM(Table2[[#This Row],[M2B]],Table2[[#This Row],[M2B_h]])</f>
        <v>24</v>
      </c>
      <c r="S311" s="14">
        <f>SUM(Table2[[#This Row],[M3B]],Table2[[#This Row],[M3B_h]])</f>
        <v>24</v>
      </c>
      <c r="T311" s="14">
        <f>SUM(Table2[[#This Row],[M4B]],Table2[[#This Row],[M4B_h]])</f>
        <v>24</v>
      </c>
    </row>
    <row r="312" spans="1:20">
      <c r="A312" s="13">
        <f>IF(Table2[[#This Row],[TT]]=0,"",ROW())</f>
        <v>312</v>
      </c>
      <c r="B312" s="13" t="str">
        <f>LOWER(SUBSTITUTE(SUBSTITUTE(SUBSTITUTE(SUBSTITUTE(SUBSTITUTE(SUBSTITUTE(SUBSTITUTE(SUBSTITUTE(Table2[[#This Row],[NAMA BARANG]]," ",""),"""",""),"-",""),"/",""),"(",""),")",""),"&amp;",""),",",""))</f>
        <v>bnwengua5b01644w</v>
      </c>
      <c r="C312" s="16" t="s">
        <v>2787</v>
      </c>
      <c r="D312" s="25">
        <v>64</v>
      </c>
      <c r="E312" s="47" t="s">
        <v>2470</v>
      </c>
      <c r="F312" s="43">
        <f>IF(Table2[[#This Row],[M5B]]="",Table2[[#This Row],[M5B_h]],SUM(Table2[[#This Row],[M5B_h]],Table2[[#This Row],[M5B]]))</f>
        <v>64</v>
      </c>
      <c r="H312" s="14" t="str">
        <f>IF(Table2[[#This Row],[M1A]]="","",Table2[[#This Row],[M1A]]-Table2[[#This Row],[AWAL]])</f>
        <v/>
      </c>
      <c r="J312" s="14" t="str">
        <f>IF(Table2[[#This Row],[M2A]]="","",SUM(Table2[[#This Row],[M2A]]-Table2[[#This Row],[M2B_h]]))</f>
        <v/>
      </c>
      <c r="L312" s="14" t="str">
        <f>IF(Table2[[#This Row],[M3A]]="","",SUM(Table2[[#This Row],[M3A]]-Table2[[#This Row],[M3B_h]]))</f>
        <v/>
      </c>
      <c r="N312" s="14" t="str">
        <f>IF(Table2[[#This Row],[M4A]]="","",SUM(Table2[[#This Row],[M4A]]-Table2[[#This Row],[M4B_h]]))</f>
        <v/>
      </c>
      <c r="O312" s="14"/>
      <c r="P312" s="14" t="str">
        <f>IF(Table2[[#This Row],[M5A]]="","",SUM(Table2[[#This Row],[M5A]]-Table2[[#This Row],[M5B_h]]))</f>
        <v/>
      </c>
      <c r="Q312" s="14">
        <f>SUM(Table2[[#This Row],[AWAL]],Table2[[#This Row],[M1B]])</f>
        <v>64</v>
      </c>
      <c r="R312" s="14">
        <f>SUM(Table2[[#This Row],[M2B]],Table2[[#This Row],[M2B_h]])</f>
        <v>64</v>
      </c>
      <c r="S312" s="14">
        <f>SUM(Table2[[#This Row],[M3B]],Table2[[#This Row],[M3B_h]])</f>
        <v>64</v>
      </c>
      <c r="T312" s="14">
        <f>SUM(Table2[[#This Row],[M4B]],Table2[[#This Row],[M4B_h]])</f>
        <v>64</v>
      </c>
    </row>
    <row r="313" spans="1:20">
      <c r="A313" s="13">
        <f>IF(Table2[[#This Row],[TT]]=0,"",ROW())</f>
        <v>313</v>
      </c>
      <c r="B313" s="13" t="str">
        <f>LOWER(SUBSTITUTE(SUBSTITUTE(SUBSTITUTE(SUBSTITUTE(SUBSTITUTE(SUBSTITUTE(SUBSTITUTE(SUBSTITUTE(Table2[[#This Row],[NAMA BARANG]]," ",""),"""",""),"-",""),"/",""),"(",""),")",""),"&amp;",""),",",""))</f>
        <v>bnwengub5b01644w</v>
      </c>
      <c r="C313" s="16" t="s">
        <v>2788</v>
      </c>
      <c r="D313" s="25">
        <v>18</v>
      </c>
      <c r="E313" s="47">
        <v>72</v>
      </c>
      <c r="F313" s="43">
        <f>IF(Table2[[#This Row],[M5B]]="",Table2[[#This Row],[M5B_h]],SUM(Table2[[#This Row],[M5B_h]],Table2[[#This Row],[M5B]]))</f>
        <v>18</v>
      </c>
      <c r="H313" s="14" t="str">
        <f>IF(Table2[[#This Row],[M1A]]="","",Table2[[#This Row],[M1A]]-Table2[[#This Row],[AWAL]])</f>
        <v/>
      </c>
      <c r="J313" s="14" t="str">
        <f>IF(Table2[[#This Row],[M2A]]="","",SUM(Table2[[#This Row],[M2A]]-Table2[[#This Row],[M2B_h]]))</f>
        <v/>
      </c>
      <c r="L313" s="14" t="str">
        <f>IF(Table2[[#This Row],[M3A]]="","",SUM(Table2[[#This Row],[M3A]]-Table2[[#This Row],[M3B_h]]))</f>
        <v/>
      </c>
      <c r="N313" s="14" t="str">
        <f>IF(Table2[[#This Row],[M4A]]="","",SUM(Table2[[#This Row],[M4A]]-Table2[[#This Row],[M4B_h]]))</f>
        <v/>
      </c>
      <c r="O313" s="14"/>
      <c r="P313" s="14" t="str">
        <f>IF(Table2[[#This Row],[M5A]]="","",SUM(Table2[[#This Row],[M5A]]-Table2[[#This Row],[M5B_h]]))</f>
        <v/>
      </c>
      <c r="Q313" s="14">
        <f>SUM(Table2[[#This Row],[AWAL]],Table2[[#This Row],[M1B]])</f>
        <v>18</v>
      </c>
      <c r="R313" s="14">
        <f>SUM(Table2[[#This Row],[M2B]],Table2[[#This Row],[M2B_h]])</f>
        <v>18</v>
      </c>
      <c r="S313" s="14">
        <f>SUM(Table2[[#This Row],[M3B]],Table2[[#This Row],[M3B_h]])</f>
        <v>18</v>
      </c>
      <c r="T313" s="14">
        <f>SUM(Table2[[#This Row],[M4B]],Table2[[#This Row],[M4B_h]])</f>
        <v>18</v>
      </c>
    </row>
    <row r="314" spans="1:20">
      <c r="A314" s="13">
        <f>IF(Table2[[#This Row],[TT]]=0,"",ROW())</f>
        <v>314</v>
      </c>
      <c r="B314" s="13" t="str">
        <f>LOWER(SUBSTITUTE(SUBSTITUTE(SUBSTITUTE(SUBSTITUTE(SUBSTITUTE(SUBSTITUTE(SUBSTITUTE(SUBSTITUTE(Table2[[#This Row],[NAMA BARANG]]," ",""),"""",""),"-",""),"/",""),"(",""),")",""),"&amp;",""),",",""))</f>
        <v>bnla25603738a5besar</v>
      </c>
      <c r="C314" s="16" t="s">
        <v>467</v>
      </c>
      <c r="D314" s="25">
        <v>1</v>
      </c>
      <c r="E314" s="47" t="s">
        <v>95</v>
      </c>
      <c r="F314" s="43">
        <f>IF(Table2[[#This Row],[M5B]]="",Table2[[#This Row],[M5B_h]],SUM(Table2[[#This Row],[M5B_h]],Table2[[#This Row],[M5B]]))</f>
        <v>1</v>
      </c>
      <c r="H314" s="14" t="str">
        <f>IF(Table2[[#This Row],[M1A]]="","",Table2[[#This Row],[M1A]]-Table2[[#This Row],[AWAL]])</f>
        <v/>
      </c>
      <c r="J314" s="14" t="str">
        <f>IF(Table2[[#This Row],[M2A]]="","",SUM(Table2[[#This Row],[M2A]]-Table2[[#This Row],[M2B_h]]))</f>
        <v/>
      </c>
      <c r="L314" s="14" t="str">
        <f>IF(Table2[[#This Row],[M3A]]="","",SUM(Table2[[#This Row],[M3A]]-Table2[[#This Row],[M3B_h]]))</f>
        <v/>
      </c>
      <c r="N314" s="14" t="str">
        <f>IF(Table2[[#This Row],[M4A]]="","",SUM(Table2[[#This Row],[M4A]]-Table2[[#This Row],[M4B_h]]))</f>
        <v/>
      </c>
      <c r="O314" s="14"/>
      <c r="P314" s="14" t="str">
        <f>IF(Table2[[#This Row],[M5A]]="","",SUM(Table2[[#This Row],[M5A]]-Table2[[#This Row],[M5B_h]]))</f>
        <v/>
      </c>
      <c r="Q314" s="14">
        <f>SUM(Table2[[#This Row],[AWAL]],Table2[[#This Row],[M1B]])</f>
        <v>1</v>
      </c>
      <c r="R314" s="14">
        <f>SUM(Table2[[#This Row],[M2B]],Table2[[#This Row],[M2B_h]])</f>
        <v>1</v>
      </c>
      <c r="S314" s="14">
        <f>SUM(Table2[[#This Row],[M3B]],Table2[[#This Row],[M3B_h]])</f>
        <v>1</v>
      </c>
      <c r="T314" s="14">
        <f>SUM(Table2[[#This Row],[M4B]],Table2[[#This Row],[M4B_h]])</f>
        <v>1</v>
      </c>
    </row>
    <row r="315" spans="1:20">
      <c r="A315" s="11">
        <f>IF(Table2[[#This Row],[TT]]=0,"",ROW())</f>
        <v>315</v>
      </c>
      <c r="B315" s="11" t="str">
        <f>LOWER(SUBSTITUTE(SUBSTITUTE(SUBSTITUTE(SUBSTITUTE(SUBSTITUTE(SUBSTITUTE(SUBSTITUTE(SUBSTITUTE(Table2[[#This Row],[NAMA BARANG]]," ",""),"""",""),"-",""),"/",""),"(",""),")",""),"&amp;",""),",",""))</f>
        <v>bnsxb72k1273</v>
      </c>
      <c r="C315" s="23" t="s">
        <v>468</v>
      </c>
      <c r="D315" s="24">
        <v>1</v>
      </c>
      <c r="E315" s="48" t="s">
        <v>66</v>
      </c>
      <c r="F315" s="43">
        <f>IF(Table2[[#This Row],[M5B]]="",Table2[[#This Row],[M5B_h]],SUM(Table2[[#This Row],[M5B_h]],Table2[[#This Row],[M5B]]))</f>
        <v>1</v>
      </c>
      <c r="H315" s="12" t="str">
        <f>IF(Table2[[#This Row],[M1A]]="","",Table2[[#This Row],[M1A]]-Table2[[#This Row],[AWAL]])</f>
        <v/>
      </c>
      <c r="J315" s="12" t="str">
        <f>IF(Table2[[#This Row],[M2A]]="","",SUM(Table2[[#This Row],[M2A]]-Table2[[#This Row],[M2B_h]]))</f>
        <v/>
      </c>
      <c r="L315" s="12" t="str">
        <f>IF(Table2[[#This Row],[M3A]]="","",SUM(Table2[[#This Row],[M3A]]-Table2[[#This Row],[M3B_h]]))</f>
        <v/>
      </c>
      <c r="N315" s="12" t="str">
        <f>IF(Table2[[#This Row],[M4A]]="","",SUM(Table2[[#This Row],[M4A]]-Table2[[#This Row],[M4B_h]]))</f>
        <v/>
      </c>
      <c r="O315" s="14"/>
      <c r="P315" s="14" t="str">
        <f>IF(Table2[[#This Row],[M5A]]="","",SUM(Table2[[#This Row],[M5A]]-Table2[[#This Row],[M5B_h]]))</f>
        <v/>
      </c>
      <c r="Q315" s="14">
        <f>SUM(Table2[[#This Row],[AWAL]],Table2[[#This Row],[M1B]])</f>
        <v>1</v>
      </c>
      <c r="R315" s="14">
        <f>SUM(Table2[[#This Row],[M2B]],Table2[[#This Row],[M2B_h]])</f>
        <v>1</v>
      </c>
      <c r="S315" s="14">
        <f>SUM(Table2[[#This Row],[M3B]],Table2[[#This Row],[M3B_h]])</f>
        <v>1</v>
      </c>
      <c r="T315" s="14">
        <f>SUM(Table2[[#This Row],[M4B]],Table2[[#This Row],[M4B_h]])</f>
        <v>1</v>
      </c>
    </row>
    <row r="316" spans="1:20">
      <c r="A316" s="13">
        <f>IF(Table2[[#This Row],[TT]]=0,"",ROW())</f>
        <v>316</v>
      </c>
      <c r="B316" s="13" t="str">
        <f>LOWER(SUBSTITUTE(SUBSTITUTE(SUBSTITUTE(SUBSTITUTE(SUBSTITUTE(SUBSTITUTE(SUBSTITUTE(SUBSTITUTE(Table2[[#This Row],[NAMA BARANG]]," ",""),"""",""),"-",""),"/",""),"(",""),")",""),"&amp;",""),",",""))</f>
        <v>bnsxb72k1352</v>
      </c>
      <c r="C316" s="21" t="s">
        <v>469</v>
      </c>
      <c r="D316" s="22">
        <v>3</v>
      </c>
      <c r="E316" s="22" t="s">
        <v>153</v>
      </c>
      <c r="F316" s="43">
        <f>IF(Table2[[#This Row],[M5B]]="",Table2[[#This Row],[M5B_h]],SUM(Table2[[#This Row],[M5B_h]],Table2[[#This Row],[M5B]]))</f>
        <v>3</v>
      </c>
      <c r="H316" s="14" t="str">
        <f>IF(Table2[[#This Row],[M1A]]="","",Table2[[#This Row],[M1A]]-Table2[[#This Row],[AWAL]])</f>
        <v/>
      </c>
      <c r="J316" s="14" t="str">
        <f>IF(Table2[[#This Row],[M2A]]="","",SUM(Table2[[#This Row],[M2A]]-Table2[[#This Row],[M2B_h]]))</f>
        <v/>
      </c>
      <c r="K316" s="14"/>
      <c r="L316" s="14" t="str">
        <f>IF(Table2[[#This Row],[M3A]]="","",SUM(Table2[[#This Row],[M3A]]-Table2[[#This Row],[M3B_h]]))</f>
        <v/>
      </c>
      <c r="M316" s="14"/>
      <c r="N316" s="14" t="str">
        <f>IF(Table2[[#This Row],[M4A]]="","",SUM(Table2[[#This Row],[M4A]]-Table2[[#This Row],[M4B_h]]))</f>
        <v/>
      </c>
      <c r="O316" s="14"/>
      <c r="P316" s="14" t="str">
        <f>IF(Table2[[#This Row],[M5A]]="","",SUM(Table2[[#This Row],[M5A]]-Table2[[#This Row],[M5B_h]]))</f>
        <v/>
      </c>
      <c r="Q316" s="14">
        <f>SUM(Table2[[#This Row],[AWAL]],Table2[[#This Row],[M1B]])</f>
        <v>3</v>
      </c>
      <c r="R316" s="14">
        <f>SUM(Table2[[#This Row],[M2B]],Table2[[#This Row],[M2B_h]])</f>
        <v>3</v>
      </c>
      <c r="S316" s="14">
        <f>SUM(Table2[[#This Row],[M3B]],Table2[[#This Row],[M3B_h]])</f>
        <v>3</v>
      </c>
      <c r="T316" s="14">
        <f>SUM(Table2[[#This Row],[M4B]],Table2[[#This Row],[M4B_h]])</f>
        <v>3</v>
      </c>
    </row>
    <row r="317" spans="1:20">
      <c r="A317" s="11">
        <f>IF(Table2[[#This Row],[TT]]=0,"",ROW())</f>
        <v>317</v>
      </c>
      <c r="B317" s="11" t="str">
        <f>LOWER(SUBSTITUTE(SUBSTITUTE(SUBSTITUTE(SUBSTITUTE(SUBSTITUTE(SUBSTITUTE(SUBSTITUTE(SUBSTITUTE(Table2[[#This Row],[NAMA BARANG]]," ",""),"""",""),"-",""),"/",""),"(",""),")",""),"&amp;",""),",",""))</f>
        <v>bnsxq95k415440</v>
      </c>
      <c r="C317" s="21" t="s">
        <v>472</v>
      </c>
      <c r="D317" s="22">
        <v>1</v>
      </c>
      <c r="E317" s="22">
        <v>480</v>
      </c>
      <c r="F317" s="43">
        <f>IF(Table2[[#This Row],[M5B]]="",Table2[[#This Row],[M5B_h]],SUM(Table2[[#This Row],[M5B_h]],Table2[[#This Row],[M5B]]))</f>
        <v>1</v>
      </c>
      <c r="H317" s="12" t="str">
        <f>IF(Table2[[#This Row],[M1A]]="","",Table2[[#This Row],[M1A]]-Table2[[#This Row],[AWAL]])</f>
        <v/>
      </c>
      <c r="J317" s="12" t="str">
        <f>IF(Table2[[#This Row],[M2A]]="","",SUM(Table2[[#This Row],[M2A]]-Table2[[#This Row],[M2B_h]]))</f>
        <v/>
      </c>
      <c r="L317" s="12" t="str">
        <f>IF(Table2[[#This Row],[M3A]]="","",SUM(Table2[[#This Row],[M3A]]-Table2[[#This Row],[M3B_h]]))</f>
        <v/>
      </c>
      <c r="N317" s="12" t="str">
        <f>IF(Table2[[#This Row],[M4A]]="","",SUM(Table2[[#This Row],[M4A]]-Table2[[#This Row],[M4B_h]]))</f>
        <v/>
      </c>
      <c r="O317" s="14"/>
      <c r="P317" s="14" t="str">
        <f>IF(Table2[[#This Row],[M5A]]="","",SUM(Table2[[#This Row],[M5A]]-Table2[[#This Row],[M5B_h]]))</f>
        <v/>
      </c>
      <c r="Q317" s="14">
        <f>SUM(Table2[[#This Row],[AWAL]],Table2[[#This Row],[M1B]])</f>
        <v>1</v>
      </c>
      <c r="R317" s="14">
        <f>SUM(Table2[[#This Row],[M2B]],Table2[[#This Row],[M2B_h]])</f>
        <v>1</v>
      </c>
      <c r="S317" s="14">
        <f>SUM(Table2[[#This Row],[M3B]],Table2[[#This Row],[M3B_h]])</f>
        <v>1</v>
      </c>
      <c r="T317" s="14">
        <f>SUM(Table2[[#This Row],[M4B]],Table2[[#This Row],[M4B_h]])</f>
        <v>1</v>
      </c>
    </row>
    <row r="318" spans="1:20">
      <c r="A318" s="11">
        <f>IF(Table2[[#This Row],[TT]]=0,"",ROW())</f>
        <v>318</v>
      </c>
      <c r="B318" s="11" t="str">
        <f>LOWER(SUBSTITUTE(SUBSTITUTE(SUBSTITUTE(SUBSTITUTE(SUBSTITUTE(SUBSTITUTE(SUBSTITUTE(SUBSTITUTE(Table2[[#This Row],[NAMA BARANG]]," ",""),"""",""),"-",""),"/",""),"(",""),")",""),"&amp;",""),",",""))</f>
        <v>bnsxq95k500511</v>
      </c>
      <c r="C318" s="17" t="s">
        <v>473</v>
      </c>
      <c r="D318" s="18">
        <v>1</v>
      </c>
      <c r="E318" s="22">
        <v>480</v>
      </c>
      <c r="F318" s="43">
        <f>IF(Table2[[#This Row],[M5B]]="",Table2[[#This Row],[M5B_h]],SUM(Table2[[#This Row],[M5B_h]],Table2[[#This Row],[M5B]]))</f>
        <v>1</v>
      </c>
      <c r="H318" s="12" t="str">
        <f>IF(Table2[[#This Row],[M1A]]="","",Table2[[#This Row],[M1A]]-Table2[[#This Row],[AWAL]])</f>
        <v/>
      </c>
      <c r="J318" s="12" t="str">
        <f>IF(Table2[[#This Row],[M2A]]="","",SUM(Table2[[#This Row],[M2A]]-Table2[[#This Row],[M2B_h]]))</f>
        <v/>
      </c>
      <c r="L318" s="12" t="str">
        <f>IF(Table2[[#This Row],[M3A]]="","",SUM(Table2[[#This Row],[M3A]]-Table2[[#This Row],[M3B_h]]))</f>
        <v/>
      </c>
      <c r="N318" s="12" t="str">
        <f>IF(Table2[[#This Row],[M4A]]="","",SUM(Table2[[#This Row],[M4A]]-Table2[[#This Row],[M4B_h]]))</f>
        <v/>
      </c>
      <c r="O318" s="14"/>
      <c r="P318" s="14" t="str">
        <f>IF(Table2[[#This Row],[M5A]]="","",SUM(Table2[[#This Row],[M5A]]-Table2[[#This Row],[M5B_h]]))</f>
        <v/>
      </c>
      <c r="Q318" s="14">
        <f>SUM(Table2[[#This Row],[AWAL]],Table2[[#This Row],[M1B]])</f>
        <v>1</v>
      </c>
      <c r="R318" s="14">
        <f>SUM(Table2[[#This Row],[M2B]],Table2[[#This Row],[M2B_h]])</f>
        <v>1</v>
      </c>
      <c r="S318" s="14">
        <f>SUM(Table2[[#This Row],[M3B]],Table2[[#This Row],[M3B_h]])</f>
        <v>1</v>
      </c>
      <c r="T318" s="14">
        <f>SUM(Table2[[#This Row],[M4B]],Table2[[#This Row],[M4B_h]])</f>
        <v>1</v>
      </c>
    </row>
    <row r="319" spans="1:20">
      <c r="A319" s="11">
        <f>IF(Table2[[#This Row],[TT]]=0,"",ROW())</f>
        <v>319</v>
      </c>
      <c r="B319" s="11" t="str">
        <f>LOWER(SUBSTITUTE(SUBSTITUTE(SUBSTITUTE(SUBSTITUTE(SUBSTITUTE(SUBSTITUTE(SUBSTITUTE(SUBSTITUTE(Table2[[#This Row],[NAMA BARANG]]," ",""),"""",""),"-",""),"/",""),"(",""),")",""),"&amp;",""),",",""))</f>
        <v>bnt256045</v>
      </c>
      <c r="C319" s="21" t="s">
        <v>474</v>
      </c>
      <c r="D319" s="22">
        <v>1</v>
      </c>
      <c r="E319" s="22" t="s">
        <v>155</v>
      </c>
      <c r="F319" s="43">
        <f>IF(Table2[[#This Row],[M5B]]="",Table2[[#This Row],[M5B_h]],SUM(Table2[[#This Row],[M5B_h]],Table2[[#This Row],[M5B]]))</f>
        <v>1</v>
      </c>
      <c r="H319" s="12" t="str">
        <f>IF(Table2[[#This Row],[M1A]]="","",Table2[[#This Row],[M1A]]-Table2[[#This Row],[AWAL]])</f>
        <v/>
      </c>
      <c r="J319" s="12" t="str">
        <f>IF(Table2[[#This Row],[M2A]]="","",SUM(Table2[[#This Row],[M2A]]-Table2[[#This Row],[M2B_h]]))</f>
        <v/>
      </c>
      <c r="L319" s="12" t="str">
        <f>IF(Table2[[#This Row],[M3A]]="","",SUM(Table2[[#This Row],[M3A]]-Table2[[#This Row],[M3B_h]]))</f>
        <v/>
      </c>
      <c r="N319" s="12" t="str">
        <f>IF(Table2[[#This Row],[M4A]]="","",SUM(Table2[[#This Row],[M4A]]-Table2[[#This Row],[M4B_h]]))</f>
        <v/>
      </c>
      <c r="O319" s="14"/>
      <c r="P319" s="14" t="str">
        <f>IF(Table2[[#This Row],[M5A]]="","",SUM(Table2[[#This Row],[M5A]]-Table2[[#This Row],[M5B_h]]))</f>
        <v/>
      </c>
      <c r="Q319" s="14">
        <f>SUM(Table2[[#This Row],[AWAL]],Table2[[#This Row],[M1B]])</f>
        <v>1</v>
      </c>
      <c r="R319" s="14">
        <f>SUM(Table2[[#This Row],[M2B]],Table2[[#This Row],[M2B_h]])</f>
        <v>1</v>
      </c>
      <c r="S319" s="14">
        <f>SUM(Table2[[#This Row],[M3B]],Table2[[#This Row],[M3B_h]])</f>
        <v>1</v>
      </c>
      <c r="T319" s="14">
        <f>SUM(Table2[[#This Row],[M4B]],Table2[[#This Row],[M4B_h]])</f>
        <v>1</v>
      </c>
    </row>
    <row r="320" spans="1:20">
      <c r="A320" s="11">
        <f>IF(Table2[[#This Row],[TT]]=0,"",ROW())</f>
        <v>320</v>
      </c>
      <c r="B320" s="11" t="str">
        <f>LOWER(SUBSTITUTE(SUBSTITUTE(SUBSTITUTE(SUBSTITUTE(SUBSTITUTE(SUBSTITUTE(SUBSTITUTE(SUBSTITUTE(Table2[[#This Row],[NAMA BARANG]]," ",""),"""",""),"-",""),"/",""),"(",""),")",""),"&amp;",""),",",""))</f>
        <v>boxfilebesimicrotopmt115155</v>
      </c>
      <c r="C320" s="17" t="s">
        <v>2741</v>
      </c>
      <c r="D320" s="18">
        <v>1</v>
      </c>
      <c r="E320" s="22" t="s">
        <v>2488</v>
      </c>
      <c r="F320" s="43">
        <f>IF(Table2[[#This Row],[M5B]]="",Table2[[#This Row],[M5B_h]],SUM(Table2[[#This Row],[M5B_h]],Table2[[#This Row],[M5B]]))</f>
        <v>1</v>
      </c>
      <c r="H320" s="12" t="str">
        <f>IF(Table2[[#This Row],[M1A]]="","",Table2[[#This Row],[M1A]]-Table2[[#This Row],[AWAL]])</f>
        <v/>
      </c>
      <c r="J320" s="12" t="str">
        <f>IF(Table2[[#This Row],[M2A]]="","",SUM(Table2[[#This Row],[M2A]]-Table2[[#This Row],[M2B_h]]))</f>
        <v/>
      </c>
      <c r="L320" s="12" t="str">
        <f>IF(Table2[[#This Row],[M3A]]="","",SUM(Table2[[#This Row],[M3A]]-Table2[[#This Row],[M3B_h]]))</f>
        <v/>
      </c>
      <c r="N320" s="12" t="str">
        <f>IF(Table2[[#This Row],[M4A]]="","",SUM(Table2[[#This Row],[M4A]]-Table2[[#This Row],[M4B_h]]))</f>
        <v/>
      </c>
      <c r="O320" s="14"/>
      <c r="P320" s="14" t="str">
        <f>IF(Table2[[#This Row],[M5A]]="","",SUM(Table2[[#This Row],[M5A]]-Table2[[#This Row],[M5B_h]]))</f>
        <v/>
      </c>
      <c r="Q320" s="14">
        <f>SUM(Table2[[#This Row],[AWAL]],Table2[[#This Row],[M1B]])</f>
        <v>1</v>
      </c>
      <c r="R320" s="14">
        <f>SUM(Table2[[#This Row],[M2B]],Table2[[#This Row],[M2B_h]])</f>
        <v>1</v>
      </c>
      <c r="S320" s="14">
        <f>SUM(Table2[[#This Row],[M3B]],Table2[[#This Row],[M3B_h]])</f>
        <v>1</v>
      </c>
      <c r="T320" s="14">
        <f>SUM(Table2[[#This Row],[M4B]],Table2[[#This Row],[M4B_h]])</f>
        <v>1</v>
      </c>
    </row>
    <row r="321" spans="1:20">
      <c r="A321" s="13">
        <f>IF(Table2[[#This Row],[TT]]=0,"",ROW())</f>
        <v>321</v>
      </c>
      <c r="B321" s="13" t="str">
        <f>LOWER(SUBSTITUTE(SUBSTITUTE(SUBSTITUTE(SUBSTITUTE(SUBSTITUTE(SUBSTITUTE(SUBSTITUTE(SUBSTITUTE(Table2[[#This Row],[NAMA BARANG]]," ",""),"""",""),"-",""),"/",""),"(",""),")",""),"&amp;",""),",",""))</f>
        <v>boxfileenterbentuk</v>
      </c>
      <c r="C321" s="16" t="s">
        <v>4318</v>
      </c>
      <c r="D321" s="25">
        <v>1</v>
      </c>
      <c r="E321" s="47" t="s">
        <v>2858</v>
      </c>
      <c r="F321" s="43">
        <f>IF(Table2[[#This Row],[M5B]]="",Table2[[#This Row],[M5B_h]],SUM(Table2[[#This Row],[M5B_h]],Table2[[#This Row],[M5B]]))</f>
        <v>1</v>
      </c>
      <c r="H321" s="14" t="str">
        <f>IF(Table2[[#This Row],[M1A]]="","",Table2[[#This Row],[M1A]]-Table2[[#This Row],[AWAL]])</f>
        <v/>
      </c>
      <c r="J321" s="14" t="str">
        <f>IF(Table2[[#This Row],[M2A]]="","",SUM(Table2[[#This Row],[M2A]]-Table2[[#This Row],[M2B_h]]))</f>
        <v/>
      </c>
      <c r="L321" s="14" t="str">
        <f>IF(Table2[[#This Row],[M3A]]="","",SUM(Table2[[#This Row],[M3A]]-Table2[[#This Row],[M3B_h]]))</f>
        <v/>
      </c>
      <c r="N321" s="14" t="str">
        <f>IF(Table2[[#This Row],[M4A]]="","",SUM(Table2[[#This Row],[M4A]]-Table2[[#This Row],[M4B_h]]))</f>
        <v/>
      </c>
      <c r="O321" s="14"/>
      <c r="P321" s="14" t="str">
        <f>IF(Table2[[#This Row],[M5A]]="","",SUM(Table2[[#This Row],[M5A]]-Table2[[#This Row],[M5B_h]]))</f>
        <v/>
      </c>
      <c r="Q321" s="14">
        <f>SUM(Table2[[#This Row],[AWAL]],Table2[[#This Row],[M1B]])</f>
        <v>1</v>
      </c>
      <c r="R321" s="14">
        <f>SUM(Table2[[#This Row],[M2B]],Table2[[#This Row],[M2B_h]])</f>
        <v>1</v>
      </c>
      <c r="S321" s="14">
        <f>SUM(Table2[[#This Row],[M3B]],Table2[[#This Row],[M3B_h]])</f>
        <v>1</v>
      </c>
      <c r="T321" s="14">
        <f>SUM(Table2[[#This Row],[M4B]],Table2[[#This Row],[M4B_h]])</f>
        <v>1</v>
      </c>
    </row>
    <row r="322" spans="1:20">
      <c r="A322" s="13">
        <f>IF(Table2[[#This Row],[TT]]=0,"",ROW())</f>
        <v>322</v>
      </c>
      <c r="B322" s="13" t="str">
        <f>LOWER(SUBSTITUTE(SUBSTITUTE(SUBSTITUTE(SUBSTITUTE(SUBSTITUTE(SUBSTITUTE(SUBSTITUTE(SUBSTITUTE(Table2[[#This Row],[NAMA BARANG]]," ",""),"""",""),"-",""),"/",""),"(",""),")",""),"&amp;",""),",",""))</f>
        <v>boxfileenterkcgbiru</v>
      </c>
      <c r="C322" s="16" t="s">
        <v>2836</v>
      </c>
      <c r="D322" s="25">
        <v>6</v>
      </c>
      <c r="E322" s="47" t="s">
        <v>2562</v>
      </c>
      <c r="F322" s="43">
        <f>IF(Table2[[#This Row],[M5B]]="",Table2[[#This Row],[M5B_h]],SUM(Table2[[#This Row],[M5B_h]],Table2[[#This Row],[M5B]]))</f>
        <v>6</v>
      </c>
      <c r="H322" s="14" t="str">
        <f>IF(Table2[[#This Row],[M1A]]="","",Table2[[#This Row],[M1A]]-Table2[[#This Row],[AWAL]])</f>
        <v/>
      </c>
      <c r="J322" s="14" t="str">
        <f>IF(Table2[[#This Row],[M2A]]="","",SUM(Table2[[#This Row],[M2A]]-Table2[[#This Row],[M2B_h]]))</f>
        <v/>
      </c>
      <c r="L322" s="14" t="str">
        <f>IF(Table2[[#This Row],[M3A]]="","",SUM(Table2[[#This Row],[M3A]]-Table2[[#This Row],[M3B_h]]))</f>
        <v/>
      </c>
      <c r="N322" s="14" t="str">
        <f>IF(Table2[[#This Row],[M4A]]="","",SUM(Table2[[#This Row],[M4A]]-Table2[[#This Row],[M4B_h]]))</f>
        <v/>
      </c>
      <c r="O322" s="14"/>
      <c r="P322" s="14" t="str">
        <f>IF(Table2[[#This Row],[M5A]]="","",SUM(Table2[[#This Row],[M5A]]-Table2[[#This Row],[M5B_h]]))</f>
        <v/>
      </c>
      <c r="Q322" s="14">
        <f>SUM(Table2[[#This Row],[AWAL]],Table2[[#This Row],[M1B]])</f>
        <v>6</v>
      </c>
      <c r="R322" s="14">
        <f>SUM(Table2[[#This Row],[M2B]],Table2[[#This Row],[M2B_h]])</f>
        <v>6</v>
      </c>
      <c r="S322" s="14">
        <f>SUM(Table2[[#This Row],[M3B]],Table2[[#This Row],[M3B_h]])</f>
        <v>6</v>
      </c>
      <c r="T322" s="14">
        <f>SUM(Table2[[#This Row],[M4B]],Table2[[#This Row],[M4B_h]])</f>
        <v>6</v>
      </c>
    </row>
    <row r="323" spans="1:20">
      <c r="A323" s="13">
        <f>IF(Table2[[#This Row],[TT]]=0,"",ROW())</f>
        <v>323</v>
      </c>
      <c r="B323" s="13" t="str">
        <f>LOWER(SUBSTITUTE(SUBSTITUTE(SUBSTITUTE(SUBSTITUTE(SUBSTITUTE(SUBSTITUTE(SUBSTITUTE(SUBSTITUTE(Table2[[#This Row],[NAMA BARANG]]," ",""),"""",""),"-",""),"/",""),"(",""),")",""),"&amp;",""),",",""))</f>
        <v>boxfileenterkcghitam</v>
      </c>
      <c r="C323" s="16" t="s">
        <v>4321</v>
      </c>
      <c r="D323" s="25">
        <v>4</v>
      </c>
      <c r="E323" s="47" t="s">
        <v>2562</v>
      </c>
      <c r="F323" s="43">
        <f>IF(Table2[[#This Row],[M5B]]="",Table2[[#This Row],[M5B_h]],SUM(Table2[[#This Row],[M5B_h]],Table2[[#This Row],[M5B]]))</f>
        <v>4</v>
      </c>
      <c r="H323" s="14" t="str">
        <f>IF(Table2[[#This Row],[M1A]]="","",Table2[[#This Row],[M1A]]-Table2[[#This Row],[AWAL]])</f>
        <v/>
      </c>
      <c r="J323" s="14" t="str">
        <f>IF(Table2[[#This Row],[M2A]]="","",SUM(Table2[[#This Row],[M2A]]-Table2[[#This Row],[M2B_h]]))</f>
        <v/>
      </c>
      <c r="L323" s="14" t="str">
        <f>IF(Table2[[#This Row],[M3A]]="","",SUM(Table2[[#This Row],[M3A]]-Table2[[#This Row],[M3B_h]]))</f>
        <v/>
      </c>
      <c r="N323" s="14" t="str">
        <f>IF(Table2[[#This Row],[M4A]]="","",SUM(Table2[[#This Row],[M4A]]-Table2[[#This Row],[M4B_h]]))</f>
        <v/>
      </c>
      <c r="O323" s="14"/>
      <c r="P323" s="14" t="str">
        <f>IF(Table2[[#This Row],[M5A]]="","",SUM(Table2[[#This Row],[M5A]]-Table2[[#This Row],[M5B_h]]))</f>
        <v/>
      </c>
      <c r="Q323" s="14">
        <f>SUM(Table2[[#This Row],[AWAL]],Table2[[#This Row],[M1B]])</f>
        <v>4</v>
      </c>
      <c r="R323" s="14">
        <f>SUM(Table2[[#This Row],[M2B]],Table2[[#This Row],[M2B_h]])</f>
        <v>4</v>
      </c>
      <c r="S323" s="14">
        <f>SUM(Table2[[#This Row],[M3B]],Table2[[#This Row],[M3B_h]])</f>
        <v>4</v>
      </c>
      <c r="T323" s="14">
        <f>SUM(Table2[[#This Row],[M4B]],Table2[[#This Row],[M4B_h]])</f>
        <v>4</v>
      </c>
    </row>
    <row r="324" spans="1:20">
      <c r="A324" s="13">
        <f>IF(Table2[[#This Row],[TT]]=0,"",ROW())</f>
        <v>324</v>
      </c>
      <c r="B324" s="13" t="str">
        <f>LOWER(SUBSTITUTE(SUBSTITUTE(SUBSTITUTE(SUBSTITUTE(SUBSTITUTE(SUBSTITUTE(SUBSTITUTE(SUBSTITUTE(Table2[[#This Row],[NAMA BARANG]]," ",""),"""",""),"-",""),"/",""),"(",""),")",""),"&amp;",""),",",""))</f>
        <v>boxfilemicrotopa.6183susun</v>
      </c>
      <c r="C324" s="16" t="s">
        <v>476</v>
      </c>
      <c r="D324" s="25">
        <v>7</v>
      </c>
      <c r="E324" s="47" t="s">
        <v>256</v>
      </c>
      <c r="F324" s="43">
        <f>IF(Table2[[#This Row],[M5B]]="",Table2[[#This Row],[M5B_h]],SUM(Table2[[#This Row],[M5B_h]],Table2[[#This Row],[M5B]]))</f>
        <v>6</v>
      </c>
      <c r="G324" s="12">
        <v>6</v>
      </c>
      <c r="H324" s="14">
        <f>IF(Table2[[#This Row],[M1A]]="","",Table2[[#This Row],[M1A]]-Table2[[#This Row],[AWAL]])</f>
        <v>-1</v>
      </c>
      <c r="J324" s="14" t="str">
        <f>IF(Table2[[#This Row],[M2A]]="","",SUM(Table2[[#This Row],[M2A]]-Table2[[#This Row],[M2B_h]]))</f>
        <v/>
      </c>
      <c r="L324" s="14" t="str">
        <f>IF(Table2[[#This Row],[M3A]]="","",SUM(Table2[[#This Row],[M3A]]-Table2[[#This Row],[M3B_h]]))</f>
        <v/>
      </c>
      <c r="N324" s="14" t="str">
        <f>IF(Table2[[#This Row],[M4A]]="","",SUM(Table2[[#This Row],[M4A]]-Table2[[#This Row],[M4B_h]]))</f>
        <v/>
      </c>
      <c r="O324" s="14"/>
      <c r="P324" s="14" t="str">
        <f>IF(Table2[[#This Row],[M5A]]="","",SUM(Table2[[#This Row],[M5A]]-Table2[[#This Row],[M5B_h]]))</f>
        <v/>
      </c>
      <c r="Q324" s="14">
        <f>SUM(Table2[[#This Row],[AWAL]],Table2[[#This Row],[M1B]])</f>
        <v>6</v>
      </c>
      <c r="R324" s="14">
        <f>SUM(Table2[[#This Row],[M2B]],Table2[[#This Row],[M2B_h]])</f>
        <v>6</v>
      </c>
      <c r="S324" s="14">
        <f>SUM(Table2[[#This Row],[M3B]],Table2[[#This Row],[M3B_h]])</f>
        <v>6</v>
      </c>
      <c r="T324" s="14">
        <f>SUM(Table2[[#This Row],[M4B]],Table2[[#This Row],[M4B_h]])</f>
        <v>6</v>
      </c>
    </row>
    <row r="325" spans="1:20">
      <c r="A325" s="11">
        <f>IF(Table2[[#This Row],[TT]]=0,"",ROW())</f>
        <v>325</v>
      </c>
      <c r="B325" s="11" t="str">
        <f>LOWER(SUBSTITUTE(SUBSTITUTE(SUBSTITUTE(SUBSTITUTE(SUBSTITUTE(SUBSTITUTE(SUBSTITUTE(SUBSTITUTE(Table2[[#This Row],[NAMA BARANG]]," ",""),"""",""),"-",""),"/",""),"(",""),")",""),"&amp;",""),",",""))</f>
        <v>boxfilemicrotopa.6484susun</v>
      </c>
      <c r="C325" s="17" t="s">
        <v>477</v>
      </c>
      <c r="D325" s="18">
        <v>3</v>
      </c>
      <c r="E325" s="22" t="s">
        <v>48</v>
      </c>
      <c r="F325" s="43">
        <f>IF(Table2[[#This Row],[M5B]]="",Table2[[#This Row],[M5B_h]],SUM(Table2[[#This Row],[M5B_h]],Table2[[#This Row],[M5B]]))</f>
        <v>3</v>
      </c>
      <c r="H325" s="12" t="str">
        <f>IF(Table2[[#This Row],[M1A]]="","",Table2[[#This Row],[M1A]]-Table2[[#This Row],[AWAL]])</f>
        <v/>
      </c>
      <c r="J325" s="12" t="str">
        <f>IF(Table2[[#This Row],[M2A]]="","",SUM(Table2[[#This Row],[M2A]]-Table2[[#This Row],[M2B_h]]))</f>
        <v/>
      </c>
      <c r="L325" s="12" t="str">
        <f>IF(Table2[[#This Row],[M3A]]="","",SUM(Table2[[#This Row],[M3A]]-Table2[[#This Row],[M3B_h]]))</f>
        <v/>
      </c>
      <c r="N325" s="12" t="str">
        <f>IF(Table2[[#This Row],[M4A]]="","",SUM(Table2[[#This Row],[M4A]]-Table2[[#This Row],[M4B_h]]))</f>
        <v/>
      </c>
      <c r="O325" s="14"/>
      <c r="P325" s="14" t="str">
        <f>IF(Table2[[#This Row],[M5A]]="","",SUM(Table2[[#This Row],[M5A]]-Table2[[#This Row],[M5B_h]]))</f>
        <v/>
      </c>
      <c r="Q325" s="14">
        <f>SUM(Table2[[#This Row],[AWAL]],Table2[[#This Row],[M1B]])</f>
        <v>3</v>
      </c>
      <c r="R325" s="14">
        <f>SUM(Table2[[#This Row],[M2B]],Table2[[#This Row],[M2B_h]])</f>
        <v>3</v>
      </c>
      <c r="S325" s="14">
        <f>SUM(Table2[[#This Row],[M3B]],Table2[[#This Row],[M3B_h]])</f>
        <v>3</v>
      </c>
      <c r="T325" s="14">
        <f>SUM(Table2[[#This Row],[M4B]],Table2[[#This Row],[M4B_h]])</f>
        <v>3</v>
      </c>
    </row>
    <row r="326" spans="1:20">
      <c r="A326" s="13">
        <f>IF(Table2[[#This Row],[TT]]=0,"",ROW())</f>
        <v>326</v>
      </c>
      <c r="B326" s="13" t="str">
        <f>LOWER(SUBSTITUTE(SUBSTITUTE(SUBSTITUTE(SUBSTITUTE(SUBSTITUTE(SUBSTITUTE(SUBSTITUTE(SUBSTITUTE(Table2[[#This Row],[NAMA BARANG]]," ",""),"""",""),"-",""),"/",""),"(",""),")",""),"&amp;",""),",",""))</f>
        <v>boxfilemt115sb221503</v>
      </c>
      <c r="C326" s="21" t="s">
        <v>2852</v>
      </c>
      <c r="D326" s="22">
        <v>1</v>
      </c>
      <c r="E326" s="22" t="s">
        <v>2488</v>
      </c>
      <c r="F326" s="43">
        <f>IF(Table2[[#This Row],[M5B]]="",Table2[[#This Row],[M5B_h]],SUM(Table2[[#This Row],[M5B_h]],Table2[[#This Row],[M5B]]))</f>
        <v>1</v>
      </c>
      <c r="H326" s="14" t="str">
        <f>IF(Table2[[#This Row],[M1A]]="","",Table2[[#This Row],[M1A]]-Table2[[#This Row],[AWAL]])</f>
        <v/>
      </c>
      <c r="J326" s="14" t="str">
        <f>IF(Table2[[#This Row],[M2A]]="","",SUM(Table2[[#This Row],[M2A]]-Table2[[#This Row],[M2B_h]]))</f>
        <v/>
      </c>
      <c r="K326" s="14"/>
      <c r="L326" s="14" t="str">
        <f>IF(Table2[[#This Row],[M3A]]="","",SUM(Table2[[#This Row],[M3A]]-Table2[[#This Row],[M3B_h]]))</f>
        <v/>
      </c>
      <c r="M326" s="14"/>
      <c r="N326" s="14" t="str">
        <f>IF(Table2[[#This Row],[M4A]]="","",SUM(Table2[[#This Row],[M4A]]-Table2[[#This Row],[M4B_h]]))</f>
        <v/>
      </c>
      <c r="O326" s="14"/>
      <c r="P326" s="14" t="str">
        <f>IF(Table2[[#This Row],[M5A]]="","",SUM(Table2[[#This Row],[M5A]]-Table2[[#This Row],[M5B_h]]))</f>
        <v/>
      </c>
      <c r="Q326" s="14">
        <f>SUM(Table2[[#This Row],[AWAL]],Table2[[#This Row],[M1B]])</f>
        <v>1</v>
      </c>
      <c r="R326" s="14">
        <f>SUM(Table2[[#This Row],[M2B]],Table2[[#This Row],[M2B_h]])</f>
        <v>1</v>
      </c>
      <c r="S326" s="14">
        <f>SUM(Table2[[#This Row],[M3B]],Table2[[#This Row],[M3B_h]])</f>
        <v>1</v>
      </c>
      <c r="T326" s="14">
        <f>SUM(Table2[[#This Row],[M4B]],Table2[[#This Row],[M4B_h]])</f>
        <v>1</v>
      </c>
    </row>
    <row r="327" spans="1:20">
      <c r="A327" s="13">
        <f>IF(Table2[[#This Row],[TT]]=0,"",ROW())</f>
        <v>327</v>
      </c>
      <c r="B327" s="13" t="str">
        <f>LOWER(SUBSTITUTE(SUBSTITUTE(SUBSTITUTE(SUBSTITUTE(SUBSTITUTE(SUBSTITUTE(SUBSTITUTE(SUBSTITUTE(Table2[[#This Row],[NAMA BARANG]]," ",""),"""",""),"-",""),"/",""),"(",""),")",""),"&amp;",""),",",""))</f>
        <v>boxfiletyloc306bmuda6m4</v>
      </c>
      <c r="C327" s="16" t="s">
        <v>4517</v>
      </c>
      <c r="D327" s="18">
        <v>10</v>
      </c>
      <c r="E327" s="47" t="s">
        <v>256</v>
      </c>
      <c r="F327" s="43">
        <f>IF(Table2[[#This Row],[M5B]]="",Table2[[#This Row],[M5B_h]],SUM(Table2[[#This Row],[M5B_h]],Table2[[#This Row],[M5B]]))</f>
        <v>10</v>
      </c>
      <c r="H327" s="14" t="str">
        <f>IF(Table2[[#This Row],[M1A]]="","",Table2[[#This Row],[M1A]]-Table2[[#This Row],[AWAL]])</f>
        <v/>
      </c>
      <c r="J327" s="14" t="str">
        <f>IF(Table2[[#This Row],[M2A]]="","",SUM(Table2[[#This Row],[M2A]]-Table2[[#This Row],[M2B_h]]))</f>
        <v/>
      </c>
      <c r="L327" s="14" t="str">
        <f>IF(Table2[[#This Row],[M3A]]="","",SUM(Table2[[#This Row],[M3A]]-Table2[[#This Row],[M3B_h]]))</f>
        <v/>
      </c>
      <c r="N327" s="14" t="str">
        <f>IF(Table2[[#This Row],[M4A]]="","",SUM(Table2[[#This Row],[M4A]]-Table2[[#This Row],[M4B_h]]))</f>
        <v/>
      </c>
      <c r="O327" s="14"/>
      <c r="P327" s="14" t="str">
        <f>IF(Table2[[#This Row],[M5A]]="","",SUM(Table2[[#This Row],[M5A]]-Table2[[#This Row],[M5B_h]]))</f>
        <v/>
      </c>
      <c r="Q327" s="14">
        <f>SUM(Table2[[#This Row],[AWAL]],Table2[[#This Row],[M1B]])</f>
        <v>10</v>
      </c>
      <c r="R327" s="14">
        <f>SUM(Table2[[#This Row],[M2B]],Table2[[#This Row],[M2B_h]])</f>
        <v>10</v>
      </c>
      <c r="S327" s="14">
        <f>SUM(Table2[[#This Row],[M3B]],Table2[[#This Row],[M3B_h]])</f>
        <v>10</v>
      </c>
      <c r="T327" s="14">
        <f>SUM(Table2[[#This Row],[M4B]],Table2[[#This Row],[M4B_h]])</f>
        <v>10</v>
      </c>
    </row>
    <row r="328" spans="1:20">
      <c r="A328" s="11">
        <f>IF(Table2[[#This Row],[TT]]=0,"",ROW())</f>
        <v>328</v>
      </c>
      <c r="B328" s="11" t="str">
        <f>LOWER(SUBSTITUTE(SUBSTITUTE(SUBSTITUTE(SUBSTITUTE(SUBSTITUTE(SUBSTITUTE(SUBSTITUTE(SUBSTITUTE(Table2[[#This Row],[NAMA BARANG]]," ",""),"""",""),"-",""),"/",""),"(",""),")",""),"&amp;",""),",",""))</f>
        <v>boxfiletyloc306ht6btua3</v>
      </c>
      <c r="C328" s="21" t="s">
        <v>4518</v>
      </c>
      <c r="D328" s="22">
        <v>9</v>
      </c>
      <c r="E328" s="22" t="s">
        <v>256</v>
      </c>
      <c r="F328" s="43">
        <f>IF(Table2[[#This Row],[M5B]]="",Table2[[#This Row],[M5B_h]],SUM(Table2[[#This Row],[M5B_h]],Table2[[#This Row],[M5B]]))</f>
        <v>9</v>
      </c>
      <c r="H328" s="12" t="str">
        <f>IF(Table2[[#This Row],[M1A]]="","",Table2[[#This Row],[M1A]]-Table2[[#This Row],[AWAL]])</f>
        <v/>
      </c>
      <c r="J328" s="12" t="str">
        <f>IF(Table2[[#This Row],[M2A]]="","",SUM(Table2[[#This Row],[M2A]]-Table2[[#This Row],[M2B_h]]))</f>
        <v/>
      </c>
      <c r="L328" s="12" t="str">
        <f>IF(Table2[[#This Row],[M3A]]="","",SUM(Table2[[#This Row],[M3A]]-Table2[[#This Row],[M3B_h]]))</f>
        <v/>
      </c>
      <c r="N328" s="12" t="str">
        <f>IF(Table2[[#This Row],[M4A]]="","",SUM(Table2[[#This Row],[M4A]]-Table2[[#This Row],[M4B_h]]))</f>
        <v/>
      </c>
      <c r="O328" s="14"/>
      <c r="P328" s="14" t="str">
        <f>IF(Table2[[#This Row],[M5A]]="","",SUM(Table2[[#This Row],[M5A]]-Table2[[#This Row],[M5B_h]]))</f>
        <v/>
      </c>
      <c r="Q328" s="14">
        <f>SUM(Table2[[#This Row],[AWAL]],Table2[[#This Row],[M1B]])</f>
        <v>9</v>
      </c>
      <c r="R328" s="14">
        <f>SUM(Table2[[#This Row],[M2B]],Table2[[#This Row],[M2B_h]])</f>
        <v>9</v>
      </c>
      <c r="S328" s="14">
        <f>SUM(Table2[[#This Row],[M3B]],Table2[[#This Row],[M3B_h]])</f>
        <v>9</v>
      </c>
      <c r="T328" s="14">
        <f>SUM(Table2[[#This Row],[M4B]],Table2[[#This Row],[M4B_h]])</f>
        <v>9</v>
      </c>
    </row>
    <row r="329" spans="1:20">
      <c r="A329" s="11">
        <f>IF(Table2[[#This Row],[TT]]=0,"",ROW())</f>
        <v>329</v>
      </c>
      <c r="B329" s="11" t="str">
        <f>LOWER(SUBSTITUTE(SUBSTITUTE(SUBSTITUTE(SUBSTITUTE(SUBSTITUTE(SUBSTITUTE(SUBSTITUTE(SUBSTITUTE(Table2[[#This Row],[NAMA BARANG]]," ",""),"""",""),"-",""),"/",""),"(",""),")",""),"&amp;",""),",",""))</f>
        <v>boxfiletyloc306orange4hj4</v>
      </c>
      <c r="C329" s="21" t="s">
        <v>4519</v>
      </c>
      <c r="D329" s="22">
        <v>8</v>
      </c>
      <c r="E329" s="22" t="s">
        <v>256</v>
      </c>
      <c r="F329" s="43">
        <f>IF(Table2[[#This Row],[M5B]]="",Table2[[#This Row],[M5B_h]],SUM(Table2[[#This Row],[M5B_h]],Table2[[#This Row],[M5B]]))</f>
        <v>8</v>
      </c>
      <c r="H329" s="12" t="str">
        <f>IF(Table2[[#This Row],[M1A]]="","",Table2[[#This Row],[M1A]]-Table2[[#This Row],[AWAL]])</f>
        <v/>
      </c>
      <c r="J329" s="12" t="str">
        <f>IF(Table2[[#This Row],[M2A]]="","",SUM(Table2[[#This Row],[M2A]]-Table2[[#This Row],[M2B_h]]))</f>
        <v/>
      </c>
      <c r="L329" s="12" t="str">
        <f>IF(Table2[[#This Row],[M3A]]="","",SUM(Table2[[#This Row],[M3A]]-Table2[[#This Row],[M3B_h]]))</f>
        <v/>
      </c>
      <c r="N329" s="12" t="str">
        <f>IF(Table2[[#This Row],[M4A]]="","",SUM(Table2[[#This Row],[M4A]]-Table2[[#This Row],[M4B_h]]))</f>
        <v/>
      </c>
      <c r="O329" s="14"/>
      <c r="P329" s="14" t="str">
        <f>IF(Table2[[#This Row],[M5A]]="","",SUM(Table2[[#This Row],[M5A]]-Table2[[#This Row],[M5B_h]]))</f>
        <v/>
      </c>
      <c r="Q329" s="14">
        <f>SUM(Table2[[#This Row],[AWAL]],Table2[[#This Row],[M1B]])</f>
        <v>8</v>
      </c>
      <c r="R329" s="14">
        <f>SUM(Table2[[#This Row],[M2B]],Table2[[#This Row],[M2B_h]])</f>
        <v>8</v>
      </c>
      <c r="S329" s="14">
        <f>SUM(Table2[[#This Row],[M3B]],Table2[[#This Row],[M3B_h]])</f>
        <v>8</v>
      </c>
      <c r="T329" s="14">
        <f>SUM(Table2[[#This Row],[M4B]],Table2[[#This Row],[M4B_h]])</f>
        <v>8</v>
      </c>
    </row>
    <row r="330" spans="1:20">
      <c r="A330" s="11">
        <f>IF(Table2[[#This Row],[TT]]=0,"",ROW())</f>
        <v>330</v>
      </c>
      <c r="B330" s="11" t="str">
        <f>LOWER(SUBSTITUTE(SUBSTITUTE(SUBSTITUTE(SUBSTITUTE(SUBSTITUTE(SUBSTITUTE(SUBSTITUTE(SUBSTITUTE(Table2[[#This Row],[NAMA BARANG]]," ",""),"""",""),"-",""),"/",""),"(",""),")",""),"&amp;",""),",",""))</f>
        <v>bp0218sekuter48</v>
      </c>
      <c r="C330" s="17" t="s">
        <v>479</v>
      </c>
      <c r="D330" s="18">
        <v>2</v>
      </c>
      <c r="E330" s="22" t="s">
        <v>14</v>
      </c>
      <c r="F330" s="43">
        <f>IF(Table2[[#This Row],[M5B]]="",Table2[[#This Row],[M5B_h]],SUM(Table2[[#This Row],[M5B_h]],Table2[[#This Row],[M5B]]))</f>
        <v>2</v>
      </c>
      <c r="H330" s="12" t="str">
        <f>IF(Table2[[#This Row],[M1A]]="","",Table2[[#This Row],[M1A]]-Table2[[#This Row],[AWAL]])</f>
        <v/>
      </c>
      <c r="J330" s="12" t="str">
        <f>IF(Table2[[#This Row],[M2A]]="","",SUM(Table2[[#This Row],[M2A]]-Table2[[#This Row],[M2B_h]]))</f>
        <v/>
      </c>
      <c r="L330" s="12" t="str">
        <f>IF(Table2[[#This Row],[M3A]]="","",SUM(Table2[[#This Row],[M3A]]-Table2[[#This Row],[M3B_h]]))</f>
        <v/>
      </c>
      <c r="N330" s="12" t="str">
        <f>IF(Table2[[#This Row],[M4A]]="","",SUM(Table2[[#This Row],[M4A]]-Table2[[#This Row],[M4B_h]]))</f>
        <v/>
      </c>
      <c r="O330" s="14"/>
      <c r="P330" s="14" t="str">
        <f>IF(Table2[[#This Row],[M5A]]="","",SUM(Table2[[#This Row],[M5A]]-Table2[[#This Row],[M5B_h]]))</f>
        <v/>
      </c>
      <c r="Q330" s="14">
        <f>SUM(Table2[[#This Row],[AWAL]],Table2[[#This Row],[M1B]])</f>
        <v>2</v>
      </c>
      <c r="R330" s="14">
        <f>SUM(Table2[[#This Row],[M2B]],Table2[[#This Row],[M2B_h]])</f>
        <v>2</v>
      </c>
      <c r="S330" s="14">
        <f>SUM(Table2[[#This Row],[M3B]],Table2[[#This Row],[M3B_h]])</f>
        <v>2</v>
      </c>
      <c r="T330" s="14">
        <f>SUM(Table2[[#This Row],[M4B]],Table2[[#This Row],[M4B_h]])</f>
        <v>2</v>
      </c>
    </row>
    <row r="331" spans="1:20">
      <c r="A331" s="11">
        <f>IF(Table2[[#This Row],[TT]]=0,"",ROW())</f>
        <v>331</v>
      </c>
      <c r="B331" s="11" t="str">
        <f>LOWER(SUBSTITUTE(SUBSTITUTE(SUBSTITUTE(SUBSTITUTE(SUBSTITUTE(SUBSTITUTE(SUBSTITUTE(SUBSTITUTE(Table2[[#This Row],[NAMA BARANG]]," ",""),"""",""),"-",""),"/",""),"(",""),")",""),"&amp;",""),",",""))</f>
        <v>bp0908s3biru36</v>
      </c>
      <c r="C331" s="17" t="s">
        <v>480</v>
      </c>
      <c r="D331" s="18">
        <v>6</v>
      </c>
      <c r="E331" s="22" t="s">
        <v>93</v>
      </c>
      <c r="F331" s="43">
        <f>IF(Table2[[#This Row],[M5B]]="",Table2[[#This Row],[M5B_h]],SUM(Table2[[#This Row],[M5B_h]],Table2[[#This Row],[M5B]]))</f>
        <v>6</v>
      </c>
      <c r="H331" s="12" t="str">
        <f>IF(Table2[[#This Row],[M1A]]="","",Table2[[#This Row],[M1A]]-Table2[[#This Row],[AWAL]])</f>
        <v/>
      </c>
      <c r="J331" s="12" t="str">
        <f>IF(Table2[[#This Row],[M2A]]="","",SUM(Table2[[#This Row],[M2A]]-Table2[[#This Row],[M2B_h]]))</f>
        <v/>
      </c>
      <c r="L331" s="12" t="str">
        <f>IF(Table2[[#This Row],[M3A]]="","",SUM(Table2[[#This Row],[M3A]]-Table2[[#This Row],[M3B_h]]))</f>
        <v/>
      </c>
      <c r="N331" s="12" t="str">
        <f>IF(Table2[[#This Row],[M4A]]="","",SUM(Table2[[#This Row],[M4A]]-Table2[[#This Row],[M4B_h]]))</f>
        <v/>
      </c>
      <c r="O331" s="14"/>
      <c r="P331" s="14" t="str">
        <f>IF(Table2[[#This Row],[M5A]]="","",SUM(Table2[[#This Row],[M5A]]-Table2[[#This Row],[M5B_h]]))</f>
        <v/>
      </c>
      <c r="Q331" s="14">
        <f>SUM(Table2[[#This Row],[AWAL]],Table2[[#This Row],[M1B]])</f>
        <v>6</v>
      </c>
      <c r="R331" s="14">
        <f>SUM(Table2[[#This Row],[M2B]],Table2[[#This Row],[M2B_h]])</f>
        <v>6</v>
      </c>
      <c r="S331" s="14">
        <f>SUM(Table2[[#This Row],[M3B]],Table2[[#This Row],[M3B_h]])</f>
        <v>6</v>
      </c>
      <c r="T331" s="14">
        <f>SUM(Table2[[#This Row],[M4B]],Table2[[#This Row],[M4B_h]])</f>
        <v>6</v>
      </c>
    </row>
    <row r="332" spans="1:20">
      <c r="A332" s="11">
        <f>IF(Table2[[#This Row],[TT]]=0,"",ROW())</f>
        <v>332</v>
      </c>
      <c r="B332" s="11" t="str">
        <f>LOWER(SUBSTITUTE(SUBSTITUTE(SUBSTITUTE(SUBSTITUTE(SUBSTITUTE(SUBSTITUTE(SUBSTITUTE(SUBSTITUTE(Table2[[#This Row],[NAMA BARANG]]," ",""),"""",""),"-",""),"/",""),"(",""),")",""),"&amp;",""),",",""))</f>
        <v>bp0929</v>
      </c>
      <c r="C332" s="17" t="s">
        <v>481</v>
      </c>
      <c r="D332" s="18">
        <v>3</v>
      </c>
      <c r="E332" s="22" t="s">
        <v>14</v>
      </c>
      <c r="F332" s="43">
        <f>IF(Table2[[#This Row],[M5B]]="",Table2[[#This Row],[M5B_h]],SUM(Table2[[#This Row],[M5B_h]],Table2[[#This Row],[M5B]]))</f>
        <v>3</v>
      </c>
      <c r="H332" s="12" t="str">
        <f>IF(Table2[[#This Row],[M1A]]="","",Table2[[#This Row],[M1A]]-Table2[[#This Row],[AWAL]])</f>
        <v/>
      </c>
      <c r="J332" s="12" t="str">
        <f>IF(Table2[[#This Row],[M2A]]="","",SUM(Table2[[#This Row],[M2A]]-Table2[[#This Row],[M2B_h]]))</f>
        <v/>
      </c>
      <c r="L332" s="12" t="str">
        <f>IF(Table2[[#This Row],[M3A]]="","",SUM(Table2[[#This Row],[M3A]]-Table2[[#This Row],[M3B_h]]))</f>
        <v/>
      </c>
      <c r="N332" s="12" t="str">
        <f>IF(Table2[[#This Row],[M4A]]="","",SUM(Table2[[#This Row],[M4A]]-Table2[[#This Row],[M4B_h]]))</f>
        <v/>
      </c>
      <c r="O332" s="14"/>
      <c r="P332" s="14" t="str">
        <f>IF(Table2[[#This Row],[M5A]]="","",SUM(Table2[[#This Row],[M5A]]-Table2[[#This Row],[M5B_h]]))</f>
        <v/>
      </c>
      <c r="Q332" s="14">
        <f>SUM(Table2[[#This Row],[AWAL]],Table2[[#This Row],[M1B]])</f>
        <v>3</v>
      </c>
      <c r="R332" s="14">
        <f>SUM(Table2[[#This Row],[M2B]],Table2[[#This Row],[M2B_h]])</f>
        <v>3</v>
      </c>
      <c r="S332" s="14">
        <f>SUM(Table2[[#This Row],[M3B]],Table2[[#This Row],[M3B_h]])</f>
        <v>3</v>
      </c>
      <c r="T332" s="14">
        <f>SUM(Table2[[#This Row],[M4B]],Table2[[#This Row],[M4B_h]])</f>
        <v>3</v>
      </c>
    </row>
    <row r="333" spans="1:20">
      <c r="A333" s="11">
        <f>IF(Table2[[#This Row],[TT]]=0,"",ROW())</f>
        <v>333</v>
      </c>
      <c r="B333" s="11" t="str">
        <f>LOWER(SUBSTITUTE(SUBSTITUTE(SUBSTITUTE(SUBSTITUTE(SUBSTITUTE(SUBSTITUTE(SUBSTITUTE(SUBSTITUTE(Table2[[#This Row],[NAMA BARANG]]," ",""),"""",""),"-",""),"/",""),"(",""),")",""),"&amp;",""),",",""))</f>
        <v>bp10wsmurf14wsmurf1</v>
      </c>
      <c r="C333" s="17" t="s">
        <v>482</v>
      </c>
      <c r="D333" s="18">
        <v>1</v>
      </c>
      <c r="E333" s="22" t="s">
        <v>67</v>
      </c>
      <c r="F333" s="43">
        <f>IF(Table2[[#This Row],[M5B]]="",Table2[[#This Row],[M5B_h]],SUM(Table2[[#This Row],[M5B_h]],Table2[[#This Row],[M5B]]))</f>
        <v>1</v>
      </c>
      <c r="H333" s="12" t="str">
        <f>IF(Table2[[#This Row],[M1A]]="","",Table2[[#This Row],[M1A]]-Table2[[#This Row],[AWAL]])</f>
        <v/>
      </c>
      <c r="J333" s="12" t="str">
        <f>IF(Table2[[#This Row],[M2A]]="","",SUM(Table2[[#This Row],[M2A]]-Table2[[#This Row],[M2B_h]]))</f>
        <v/>
      </c>
      <c r="L333" s="12" t="str">
        <f>IF(Table2[[#This Row],[M3A]]="","",SUM(Table2[[#This Row],[M3A]]-Table2[[#This Row],[M3B_h]]))</f>
        <v/>
      </c>
      <c r="N333" s="12" t="str">
        <f>IF(Table2[[#This Row],[M4A]]="","",SUM(Table2[[#This Row],[M4A]]-Table2[[#This Row],[M4B_h]]))</f>
        <v/>
      </c>
      <c r="O333" s="14"/>
      <c r="P333" s="14" t="str">
        <f>IF(Table2[[#This Row],[M5A]]="","",SUM(Table2[[#This Row],[M5A]]-Table2[[#This Row],[M5B_h]]))</f>
        <v/>
      </c>
      <c r="Q333" s="14">
        <f>SUM(Table2[[#This Row],[AWAL]],Table2[[#This Row],[M1B]])</f>
        <v>1</v>
      </c>
      <c r="R333" s="14">
        <f>SUM(Table2[[#This Row],[M2B]],Table2[[#This Row],[M2B_h]])</f>
        <v>1</v>
      </c>
      <c r="S333" s="14">
        <f>SUM(Table2[[#This Row],[M3B]],Table2[[#This Row],[M3B_h]])</f>
        <v>1</v>
      </c>
      <c r="T333" s="14">
        <f>SUM(Table2[[#This Row],[M4B]],Table2[[#This Row],[M4B_h]])</f>
        <v>1</v>
      </c>
    </row>
    <row r="334" spans="1:20">
      <c r="A334" s="11">
        <f>IF(Table2[[#This Row],[TT]]=0,"",ROW())</f>
        <v>334</v>
      </c>
      <c r="B334" s="11" t="str">
        <f>LOWER(SUBSTITUTE(SUBSTITUTE(SUBSTITUTE(SUBSTITUTE(SUBSTITUTE(SUBSTITUTE(SUBSTITUTE(SUBSTITUTE(Table2[[#This Row],[NAMA BARANG]]," ",""),"""",""),"-",""),"/",""),"(",""),")",""),"&amp;",""),",",""))</f>
        <v>bp1120kaki</v>
      </c>
      <c r="C334" s="17" t="s">
        <v>483</v>
      </c>
      <c r="D334" s="18">
        <v>5</v>
      </c>
      <c r="E334" s="22" t="s">
        <v>14</v>
      </c>
      <c r="F334" s="43">
        <f>IF(Table2[[#This Row],[M5B]]="",Table2[[#This Row],[M5B_h]],SUM(Table2[[#This Row],[M5B_h]],Table2[[#This Row],[M5B]]))</f>
        <v>5</v>
      </c>
      <c r="H334" s="12" t="str">
        <f>IF(Table2[[#This Row],[M1A]]="","",Table2[[#This Row],[M1A]]-Table2[[#This Row],[AWAL]])</f>
        <v/>
      </c>
      <c r="J334" s="12" t="str">
        <f>IF(Table2[[#This Row],[M2A]]="","",SUM(Table2[[#This Row],[M2A]]-Table2[[#This Row],[M2B_h]]))</f>
        <v/>
      </c>
      <c r="L334" s="12" t="str">
        <f>IF(Table2[[#This Row],[M3A]]="","",SUM(Table2[[#This Row],[M3A]]-Table2[[#This Row],[M3B_h]]))</f>
        <v/>
      </c>
      <c r="N334" s="12" t="str">
        <f>IF(Table2[[#This Row],[M4A]]="","",SUM(Table2[[#This Row],[M4A]]-Table2[[#This Row],[M4B_h]]))</f>
        <v/>
      </c>
      <c r="O334" s="14"/>
      <c r="P334" s="14" t="str">
        <f>IF(Table2[[#This Row],[M5A]]="","",SUM(Table2[[#This Row],[M5A]]-Table2[[#This Row],[M5B_h]]))</f>
        <v/>
      </c>
      <c r="Q334" s="14">
        <f>SUM(Table2[[#This Row],[AWAL]],Table2[[#This Row],[M1B]])</f>
        <v>5</v>
      </c>
      <c r="R334" s="14">
        <f>SUM(Table2[[#This Row],[M2B]],Table2[[#This Row],[M2B_h]])</f>
        <v>5</v>
      </c>
      <c r="S334" s="14">
        <f>SUM(Table2[[#This Row],[M3B]],Table2[[#This Row],[M3B_h]])</f>
        <v>5</v>
      </c>
      <c r="T334" s="14">
        <f>SUM(Table2[[#This Row],[M4B]],Table2[[#This Row],[M4B_h]])</f>
        <v>5</v>
      </c>
    </row>
    <row r="335" spans="1:20">
      <c r="A335" s="11">
        <f>IF(Table2[[#This Row],[TT]]=0,"",ROW())</f>
        <v>335</v>
      </c>
      <c r="B335" s="11" t="str">
        <f>LOWER(SUBSTITUTE(SUBSTITUTE(SUBSTITUTE(SUBSTITUTE(SUBSTITUTE(SUBSTITUTE(SUBSTITUTE(SUBSTITUTE(Table2[[#This Row],[NAMA BARANG]]," ",""),"""",""),"-",""),"/",""),"(",""),")",""),"&amp;",""),",",""))</f>
        <v>bp11636</v>
      </c>
      <c r="C335" s="17" t="s">
        <v>484</v>
      </c>
      <c r="D335" s="18">
        <v>6</v>
      </c>
      <c r="E335" s="22" t="s">
        <v>200</v>
      </c>
      <c r="F335" s="43">
        <f>IF(Table2[[#This Row],[M5B]]="",Table2[[#This Row],[M5B_h]],SUM(Table2[[#This Row],[M5B_h]],Table2[[#This Row],[M5B]]))</f>
        <v>6</v>
      </c>
      <c r="H335" s="12" t="str">
        <f>IF(Table2[[#This Row],[M1A]]="","",Table2[[#This Row],[M1A]]-Table2[[#This Row],[AWAL]])</f>
        <v/>
      </c>
      <c r="J335" s="12" t="str">
        <f>IF(Table2[[#This Row],[M2A]]="","",SUM(Table2[[#This Row],[M2A]]-Table2[[#This Row],[M2B_h]]))</f>
        <v/>
      </c>
      <c r="L335" s="12" t="str">
        <f>IF(Table2[[#This Row],[M3A]]="","",SUM(Table2[[#This Row],[M3A]]-Table2[[#This Row],[M3B_h]]))</f>
        <v/>
      </c>
      <c r="N335" s="12" t="str">
        <f>IF(Table2[[#This Row],[M4A]]="","",SUM(Table2[[#This Row],[M4A]]-Table2[[#This Row],[M4B_h]]))</f>
        <v/>
      </c>
      <c r="O335" s="14"/>
      <c r="P335" s="14" t="str">
        <f>IF(Table2[[#This Row],[M5A]]="","",SUM(Table2[[#This Row],[M5A]]-Table2[[#This Row],[M5B_h]]))</f>
        <v/>
      </c>
      <c r="Q335" s="14">
        <f>SUM(Table2[[#This Row],[AWAL]],Table2[[#This Row],[M1B]])</f>
        <v>6</v>
      </c>
      <c r="R335" s="14">
        <f>SUM(Table2[[#This Row],[M2B]],Table2[[#This Row],[M2B_h]])</f>
        <v>6</v>
      </c>
      <c r="S335" s="14">
        <f>SUM(Table2[[#This Row],[M3B]],Table2[[#This Row],[M3B_h]])</f>
        <v>6</v>
      </c>
      <c r="T335" s="14">
        <f>SUM(Table2[[#This Row],[M4B]],Table2[[#This Row],[M4B_h]])</f>
        <v>6</v>
      </c>
    </row>
    <row r="336" spans="1:20">
      <c r="A336" s="11">
        <f>IF(Table2[[#This Row],[TT]]=0,"",ROW())</f>
        <v>336</v>
      </c>
      <c r="B336" s="11" t="str">
        <f>LOWER(SUBSTITUTE(SUBSTITUTE(SUBSTITUTE(SUBSTITUTE(SUBSTITUTE(SUBSTITUTE(SUBSTITUTE(SUBSTITUTE(Table2[[#This Row],[NAMA BARANG]]," ",""),"""",""),"-",""),"/",""),"(",""),")",""),"&amp;",""),",",""))</f>
        <v>bp12onoffmmouse</v>
      </c>
      <c r="C336" s="17" t="s">
        <v>485</v>
      </c>
      <c r="D336" s="18">
        <v>5</v>
      </c>
      <c r="E336" s="22" t="s">
        <v>120</v>
      </c>
      <c r="F336" s="43">
        <f>IF(Table2[[#This Row],[M5B]]="",Table2[[#This Row],[M5B_h]],SUM(Table2[[#This Row],[M5B_h]],Table2[[#This Row],[M5B]]))</f>
        <v>5</v>
      </c>
      <c r="H336" s="12" t="str">
        <f>IF(Table2[[#This Row],[M1A]]="","",Table2[[#This Row],[M1A]]-Table2[[#This Row],[AWAL]])</f>
        <v/>
      </c>
      <c r="J336" s="12" t="str">
        <f>IF(Table2[[#This Row],[M2A]]="","",SUM(Table2[[#This Row],[M2A]]-Table2[[#This Row],[M2B_h]]))</f>
        <v/>
      </c>
      <c r="L336" s="12" t="str">
        <f>IF(Table2[[#This Row],[M3A]]="","",SUM(Table2[[#This Row],[M3A]]-Table2[[#This Row],[M3B_h]]))</f>
        <v/>
      </c>
      <c r="N336" s="12" t="str">
        <f>IF(Table2[[#This Row],[M4A]]="","",SUM(Table2[[#This Row],[M4A]]-Table2[[#This Row],[M4B_h]]))</f>
        <v/>
      </c>
      <c r="O336" s="14"/>
      <c r="P336" s="14" t="str">
        <f>IF(Table2[[#This Row],[M5A]]="","",SUM(Table2[[#This Row],[M5A]]-Table2[[#This Row],[M5B_h]]))</f>
        <v/>
      </c>
      <c r="Q336" s="14">
        <f>SUM(Table2[[#This Row],[AWAL]],Table2[[#This Row],[M1B]])</f>
        <v>5</v>
      </c>
      <c r="R336" s="14">
        <f>SUM(Table2[[#This Row],[M2B]],Table2[[#This Row],[M2B_h]])</f>
        <v>5</v>
      </c>
      <c r="S336" s="14">
        <f>SUM(Table2[[#This Row],[M3B]],Table2[[#This Row],[M3B_h]])</f>
        <v>5</v>
      </c>
      <c r="T336" s="14">
        <f>SUM(Table2[[#This Row],[M4B]],Table2[[#This Row],[M4B_h]])</f>
        <v>5</v>
      </c>
    </row>
    <row r="337" spans="1:20">
      <c r="A337" s="11">
        <f>IF(Table2[[#This Row],[TT]]=0,"",ROW())</f>
        <v>337</v>
      </c>
      <c r="B337" s="11" t="str">
        <f>LOWER(SUBSTITUTE(SUBSTITUTE(SUBSTITUTE(SUBSTITUTE(SUBSTITUTE(SUBSTITUTE(SUBSTITUTE(SUBSTITUTE(Table2[[#This Row],[NAMA BARANG]]," ",""),"""",""),"-",""),"/",""),"(",""),")",""),"&amp;",""),",",""))</f>
        <v>bp1890jamur</v>
      </c>
      <c r="C337" s="17" t="s">
        <v>486</v>
      </c>
      <c r="D337" s="18">
        <v>3</v>
      </c>
      <c r="E337" s="22" t="s">
        <v>487</v>
      </c>
      <c r="F337" s="43">
        <f>IF(Table2[[#This Row],[M5B]]="",Table2[[#This Row],[M5B_h]],SUM(Table2[[#This Row],[M5B_h]],Table2[[#This Row],[M5B]]))</f>
        <v>3</v>
      </c>
      <c r="H337" s="12" t="str">
        <f>IF(Table2[[#This Row],[M1A]]="","",Table2[[#This Row],[M1A]]-Table2[[#This Row],[AWAL]])</f>
        <v/>
      </c>
      <c r="J337" s="12" t="str">
        <f>IF(Table2[[#This Row],[M2A]]="","",SUM(Table2[[#This Row],[M2A]]-Table2[[#This Row],[M2B_h]]))</f>
        <v/>
      </c>
      <c r="L337" s="12" t="str">
        <f>IF(Table2[[#This Row],[M3A]]="","",SUM(Table2[[#This Row],[M3A]]-Table2[[#This Row],[M3B_h]]))</f>
        <v/>
      </c>
      <c r="N337" s="12" t="str">
        <f>IF(Table2[[#This Row],[M4A]]="","",SUM(Table2[[#This Row],[M4A]]-Table2[[#This Row],[M4B_h]]))</f>
        <v/>
      </c>
      <c r="O337" s="14"/>
      <c r="P337" s="14" t="str">
        <f>IF(Table2[[#This Row],[M5A]]="","",SUM(Table2[[#This Row],[M5A]]-Table2[[#This Row],[M5B_h]]))</f>
        <v/>
      </c>
      <c r="Q337" s="14">
        <f>SUM(Table2[[#This Row],[AWAL]],Table2[[#This Row],[M1B]])</f>
        <v>3</v>
      </c>
      <c r="R337" s="14">
        <f>SUM(Table2[[#This Row],[M2B]],Table2[[#This Row],[M2B_h]])</f>
        <v>3</v>
      </c>
      <c r="S337" s="14">
        <f>SUM(Table2[[#This Row],[M3B]],Table2[[#This Row],[M3B_h]])</f>
        <v>3</v>
      </c>
      <c r="T337" s="14">
        <f>SUM(Table2[[#This Row],[M4B]],Table2[[#This Row],[M4B_h]])</f>
        <v>3</v>
      </c>
    </row>
    <row r="338" spans="1:20">
      <c r="A338" s="11">
        <f>IF(Table2[[#This Row],[TT]]=0,"",ROW())</f>
        <v>338</v>
      </c>
      <c r="B338" s="11" t="str">
        <f>LOWER(SUBSTITUTE(SUBSTITUTE(SUBSTITUTE(SUBSTITUTE(SUBSTITUTE(SUBSTITUTE(SUBSTITUTE(SUBSTITUTE(Table2[[#This Row],[NAMA BARANG]]," ",""),"""",""),"-",""),"/",""),"(",""),")",""),"&amp;",""),",",""))</f>
        <v>bp2028</v>
      </c>
      <c r="C338" s="17" t="s">
        <v>488</v>
      </c>
      <c r="D338" s="18">
        <v>3</v>
      </c>
      <c r="E338" s="22" t="s">
        <v>14</v>
      </c>
      <c r="F338" s="43">
        <f>IF(Table2[[#This Row],[M5B]]="",Table2[[#This Row],[M5B_h]],SUM(Table2[[#This Row],[M5B_h]],Table2[[#This Row],[M5B]]))</f>
        <v>3</v>
      </c>
      <c r="H338" s="12" t="str">
        <f>IF(Table2[[#This Row],[M1A]]="","",Table2[[#This Row],[M1A]]-Table2[[#This Row],[AWAL]])</f>
        <v/>
      </c>
      <c r="J338" s="12" t="str">
        <f>IF(Table2[[#This Row],[M2A]]="","",SUM(Table2[[#This Row],[M2A]]-Table2[[#This Row],[M2B_h]]))</f>
        <v/>
      </c>
      <c r="L338" s="12" t="str">
        <f>IF(Table2[[#This Row],[M3A]]="","",SUM(Table2[[#This Row],[M3A]]-Table2[[#This Row],[M3B_h]]))</f>
        <v/>
      </c>
      <c r="N338" s="12" t="str">
        <f>IF(Table2[[#This Row],[M4A]]="","",SUM(Table2[[#This Row],[M4A]]-Table2[[#This Row],[M4B_h]]))</f>
        <v/>
      </c>
      <c r="O338" s="14"/>
      <c r="P338" s="14" t="str">
        <f>IF(Table2[[#This Row],[M5A]]="","",SUM(Table2[[#This Row],[M5A]]-Table2[[#This Row],[M5B_h]]))</f>
        <v/>
      </c>
      <c r="Q338" s="14">
        <f>SUM(Table2[[#This Row],[AWAL]],Table2[[#This Row],[M1B]])</f>
        <v>3</v>
      </c>
      <c r="R338" s="14">
        <f>SUM(Table2[[#This Row],[M2B]],Table2[[#This Row],[M2B_h]])</f>
        <v>3</v>
      </c>
      <c r="S338" s="14">
        <f>SUM(Table2[[#This Row],[M3B]],Table2[[#This Row],[M3B_h]])</f>
        <v>3</v>
      </c>
      <c r="T338" s="14">
        <f>SUM(Table2[[#This Row],[M4B]],Table2[[#This Row],[M4B_h]])</f>
        <v>3</v>
      </c>
    </row>
    <row r="339" spans="1:20">
      <c r="A339" s="11">
        <f>IF(Table2[[#This Row],[TT]]=0,"",ROW())</f>
        <v>339</v>
      </c>
      <c r="B339" s="11" t="str">
        <f>LOWER(SUBSTITUTE(SUBSTITUTE(SUBSTITUTE(SUBSTITUTE(SUBSTITUTE(SUBSTITUTE(SUBSTITUTE(SUBSTITUTE(Table2[[#This Row],[NAMA BARANG]]," ",""),"""",""),"-",""),"/",""),"(",""),")",""),"&amp;",""),",",""))</f>
        <v>bp2313</v>
      </c>
      <c r="C339" s="17" t="s">
        <v>489</v>
      </c>
      <c r="D339" s="18">
        <v>1</v>
      </c>
      <c r="E339" s="22" t="s">
        <v>14</v>
      </c>
      <c r="F339" s="43">
        <f>IF(Table2[[#This Row],[M5B]]="",Table2[[#This Row],[M5B_h]],SUM(Table2[[#This Row],[M5B_h]],Table2[[#This Row],[M5B]]))</f>
        <v>1</v>
      </c>
      <c r="H339" s="12" t="str">
        <f>IF(Table2[[#This Row],[M1A]]="","",Table2[[#This Row],[M1A]]-Table2[[#This Row],[AWAL]])</f>
        <v/>
      </c>
      <c r="J339" s="12" t="str">
        <f>IF(Table2[[#This Row],[M2A]]="","",SUM(Table2[[#This Row],[M2A]]-Table2[[#This Row],[M2B_h]]))</f>
        <v/>
      </c>
      <c r="L339" s="12" t="str">
        <f>IF(Table2[[#This Row],[M3A]]="","",SUM(Table2[[#This Row],[M3A]]-Table2[[#This Row],[M3B_h]]))</f>
        <v/>
      </c>
      <c r="N339" s="12" t="str">
        <f>IF(Table2[[#This Row],[M4A]]="","",SUM(Table2[[#This Row],[M4A]]-Table2[[#This Row],[M4B_h]]))</f>
        <v/>
      </c>
      <c r="O339" s="14"/>
      <c r="P339" s="14" t="str">
        <f>IF(Table2[[#This Row],[M5A]]="","",SUM(Table2[[#This Row],[M5A]]-Table2[[#This Row],[M5B_h]]))</f>
        <v/>
      </c>
      <c r="Q339" s="14">
        <f>SUM(Table2[[#This Row],[AWAL]],Table2[[#This Row],[M1B]])</f>
        <v>1</v>
      </c>
      <c r="R339" s="14">
        <f>SUM(Table2[[#This Row],[M2B]],Table2[[#This Row],[M2B_h]])</f>
        <v>1</v>
      </c>
      <c r="S339" s="14">
        <f>SUM(Table2[[#This Row],[M3B]],Table2[[#This Row],[M3B_h]])</f>
        <v>1</v>
      </c>
      <c r="T339" s="14">
        <f>SUM(Table2[[#This Row],[M4B]],Table2[[#This Row],[M4B_h]])</f>
        <v>1</v>
      </c>
    </row>
    <row r="340" spans="1:20">
      <c r="A340" s="11">
        <f>IF(Table2[[#This Row],[TT]]=0,"",ROW())</f>
        <v>340</v>
      </c>
      <c r="B340" s="11" t="str">
        <f>LOWER(SUBSTITUTE(SUBSTITUTE(SUBSTITUTE(SUBSTITUTE(SUBSTITUTE(SUBSTITUTE(SUBSTITUTE(SUBSTITUTE(Table2[[#This Row],[NAMA BARANG]]," ",""),"""",""),"-",""),"/",""),"(",""),")",""),"&amp;",""),",",""))</f>
        <v>bp2319198093</v>
      </c>
      <c r="C340" s="17" t="s">
        <v>490</v>
      </c>
      <c r="D340" s="18">
        <v>4</v>
      </c>
      <c r="E340" s="22" t="s">
        <v>14</v>
      </c>
      <c r="F340" s="43">
        <f>IF(Table2[[#This Row],[M5B]]="",Table2[[#This Row],[M5B_h]],SUM(Table2[[#This Row],[M5B_h]],Table2[[#This Row],[M5B]]))</f>
        <v>4</v>
      </c>
      <c r="H340" s="12" t="str">
        <f>IF(Table2[[#This Row],[M1A]]="","",Table2[[#This Row],[M1A]]-Table2[[#This Row],[AWAL]])</f>
        <v/>
      </c>
      <c r="J340" s="12" t="str">
        <f>IF(Table2[[#This Row],[M2A]]="","",SUM(Table2[[#This Row],[M2A]]-Table2[[#This Row],[M2B_h]]))</f>
        <v/>
      </c>
      <c r="L340" s="12" t="str">
        <f>IF(Table2[[#This Row],[M3A]]="","",SUM(Table2[[#This Row],[M3A]]-Table2[[#This Row],[M3B_h]]))</f>
        <v/>
      </c>
      <c r="N340" s="12" t="str">
        <f>IF(Table2[[#This Row],[M4A]]="","",SUM(Table2[[#This Row],[M4A]]-Table2[[#This Row],[M4B_h]]))</f>
        <v/>
      </c>
      <c r="O340" s="14"/>
      <c r="P340" s="14" t="str">
        <f>IF(Table2[[#This Row],[M5A]]="","",SUM(Table2[[#This Row],[M5A]]-Table2[[#This Row],[M5B_h]]))</f>
        <v/>
      </c>
      <c r="Q340" s="14">
        <f>SUM(Table2[[#This Row],[AWAL]],Table2[[#This Row],[M1B]])</f>
        <v>4</v>
      </c>
      <c r="R340" s="14">
        <f>SUM(Table2[[#This Row],[M2B]],Table2[[#This Row],[M2B_h]])</f>
        <v>4</v>
      </c>
      <c r="S340" s="14">
        <f>SUM(Table2[[#This Row],[M3B]],Table2[[#This Row],[M3B_h]])</f>
        <v>4</v>
      </c>
      <c r="T340" s="14">
        <f>SUM(Table2[[#This Row],[M4B]],Table2[[#This Row],[M4B_h]])</f>
        <v>4</v>
      </c>
    </row>
    <row r="341" spans="1:20">
      <c r="A341" s="11">
        <f>IF(Table2[[#This Row],[TT]]=0,"",ROW())</f>
        <v>341</v>
      </c>
      <c r="B341" s="11" t="str">
        <f>LOWER(SUBSTITUTE(SUBSTITUTE(SUBSTITUTE(SUBSTITUTE(SUBSTITUTE(SUBSTITUTE(SUBSTITUTE(SUBSTITUTE(Table2[[#This Row],[NAMA BARANG]]," ",""),"""",""),"-",""),"/",""),"(",""),")",""),"&amp;",""),",",""))</f>
        <v>bp23251</v>
      </c>
      <c r="C341" s="17" t="s">
        <v>491</v>
      </c>
      <c r="D341" s="18">
        <v>1</v>
      </c>
      <c r="E341" s="22" t="s">
        <v>14</v>
      </c>
      <c r="F341" s="43">
        <f>IF(Table2[[#This Row],[M5B]]="",Table2[[#This Row],[M5B_h]],SUM(Table2[[#This Row],[M5B_h]],Table2[[#This Row],[M5B]]))</f>
        <v>1</v>
      </c>
      <c r="H341" s="12" t="str">
        <f>IF(Table2[[#This Row],[M1A]]="","",Table2[[#This Row],[M1A]]-Table2[[#This Row],[AWAL]])</f>
        <v/>
      </c>
      <c r="J341" s="12" t="str">
        <f>IF(Table2[[#This Row],[M2A]]="","",SUM(Table2[[#This Row],[M2A]]-Table2[[#This Row],[M2B_h]]))</f>
        <v/>
      </c>
      <c r="L341" s="12" t="str">
        <f>IF(Table2[[#This Row],[M3A]]="","",SUM(Table2[[#This Row],[M3A]]-Table2[[#This Row],[M3B_h]]))</f>
        <v/>
      </c>
      <c r="N341" s="12" t="str">
        <f>IF(Table2[[#This Row],[M4A]]="","",SUM(Table2[[#This Row],[M4A]]-Table2[[#This Row],[M4B_h]]))</f>
        <v/>
      </c>
      <c r="O341" s="14"/>
      <c r="P341" s="14" t="str">
        <f>IF(Table2[[#This Row],[M5A]]="","",SUM(Table2[[#This Row],[M5A]]-Table2[[#This Row],[M5B_h]]))</f>
        <v/>
      </c>
      <c r="Q341" s="14">
        <f>SUM(Table2[[#This Row],[AWAL]],Table2[[#This Row],[M1B]])</f>
        <v>1</v>
      </c>
      <c r="R341" s="14">
        <f>SUM(Table2[[#This Row],[M2B]],Table2[[#This Row],[M2B_h]])</f>
        <v>1</v>
      </c>
      <c r="S341" s="14">
        <f>SUM(Table2[[#This Row],[M3B]],Table2[[#This Row],[M3B_h]])</f>
        <v>1</v>
      </c>
      <c r="T341" s="14">
        <f>SUM(Table2[[#This Row],[M4B]],Table2[[#This Row],[M4B_h]])</f>
        <v>1</v>
      </c>
    </row>
    <row r="342" spans="1:20">
      <c r="A342" s="11">
        <f>IF(Table2[[#This Row],[TT]]=0,"",ROW())</f>
        <v>342</v>
      </c>
      <c r="B342" s="11" t="str">
        <f>LOWER(SUBSTITUTE(SUBSTITUTE(SUBSTITUTE(SUBSTITUTE(SUBSTITUTE(SUBSTITUTE(SUBSTITUTE(SUBSTITUTE(Table2[[#This Row],[NAMA BARANG]]," ",""),"""",""),"-",""),"/",""),"(",""),")",""),"&amp;",""),",",""))</f>
        <v>bp2326299283</v>
      </c>
      <c r="C342" s="17" t="s">
        <v>492</v>
      </c>
      <c r="D342" s="18">
        <v>5</v>
      </c>
      <c r="E342" s="22" t="s">
        <v>14</v>
      </c>
      <c r="F342" s="43">
        <f>IF(Table2[[#This Row],[M5B]]="",Table2[[#This Row],[M5B_h]],SUM(Table2[[#This Row],[M5B_h]],Table2[[#This Row],[M5B]]))</f>
        <v>5</v>
      </c>
      <c r="H342" s="12" t="str">
        <f>IF(Table2[[#This Row],[M1A]]="","",Table2[[#This Row],[M1A]]-Table2[[#This Row],[AWAL]])</f>
        <v/>
      </c>
      <c r="J342" s="12" t="str">
        <f>IF(Table2[[#This Row],[M2A]]="","",SUM(Table2[[#This Row],[M2A]]-Table2[[#This Row],[M2B_h]]))</f>
        <v/>
      </c>
      <c r="L342" s="12" t="str">
        <f>IF(Table2[[#This Row],[M3A]]="","",SUM(Table2[[#This Row],[M3A]]-Table2[[#This Row],[M3B_h]]))</f>
        <v/>
      </c>
      <c r="N342" s="12" t="str">
        <f>IF(Table2[[#This Row],[M4A]]="","",SUM(Table2[[#This Row],[M4A]]-Table2[[#This Row],[M4B_h]]))</f>
        <v/>
      </c>
      <c r="O342" s="14"/>
      <c r="P342" s="14" t="str">
        <f>IF(Table2[[#This Row],[M5A]]="","",SUM(Table2[[#This Row],[M5A]]-Table2[[#This Row],[M5B_h]]))</f>
        <v/>
      </c>
      <c r="Q342" s="14">
        <f>SUM(Table2[[#This Row],[AWAL]],Table2[[#This Row],[M1B]])</f>
        <v>5</v>
      </c>
      <c r="R342" s="14">
        <f>SUM(Table2[[#This Row],[M2B]],Table2[[#This Row],[M2B_h]])</f>
        <v>5</v>
      </c>
      <c r="S342" s="14">
        <f>SUM(Table2[[#This Row],[M3B]],Table2[[#This Row],[M3B_h]])</f>
        <v>5</v>
      </c>
      <c r="T342" s="14">
        <f>SUM(Table2[[#This Row],[M4B]],Table2[[#This Row],[M4B_h]])</f>
        <v>5</v>
      </c>
    </row>
    <row r="343" spans="1:20">
      <c r="A343" s="11">
        <f>IF(Table2[[#This Row],[TT]]=0,"",ROW())</f>
        <v>343</v>
      </c>
      <c r="B343" s="11" t="str">
        <f>LOWER(SUBSTITUTE(SUBSTITUTE(SUBSTITUTE(SUBSTITUTE(SUBSTITUTE(SUBSTITUTE(SUBSTITUTE(SUBSTITUTE(Table2[[#This Row],[NAMA BARANG]]," ",""),"""",""),"-",""),"/",""),"(",""),")",""),"&amp;",""),",",""))</f>
        <v>bp25001</v>
      </c>
      <c r="C343" s="17" t="s">
        <v>493</v>
      </c>
      <c r="D343" s="18">
        <v>5</v>
      </c>
      <c r="E343" s="47" t="s">
        <v>67</v>
      </c>
      <c r="F343" s="43">
        <f>IF(Table2[[#This Row],[M5B]]="",Table2[[#This Row],[M5B_h]],SUM(Table2[[#This Row],[M5B_h]],Table2[[#This Row],[M5B]]))</f>
        <v>5</v>
      </c>
      <c r="H343" s="12" t="str">
        <f>IF(Table2[[#This Row],[M1A]]="","",Table2[[#This Row],[M1A]]-Table2[[#This Row],[AWAL]])</f>
        <v/>
      </c>
      <c r="J343" s="12" t="str">
        <f>IF(Table2[[#This Row],[M2A]]="","",SUM(Table2[[#This Row],[M2A]]-Table2[[#This Row],[M2B_h]]))</f>
        <v/>
      </c>
      <c r="L343" s="12" t="str">
        <f>IF(Table2[[#This Row],[M3A]]="","",SUM(Table2[[#This Row],[M3A]]-Table2[[#This Row],[M3B_h]]))</f>
        <v/>
      </c>
      <c r="N343" s="12" t="str">
        <f>IF(Table2[[#This Row],[M4A]]="","",SUM(Table2[[#This Row],[M4A]]-Table2[[#This Row],[M4B_h]]))</f>
        <v/>
      </c>
      <c r="O343" s="14"/>
      <c r="P343" s="14" t="str">
        <f>IF(Table2[[#This Row],[M5A]]="","",SUM(Table2[[#This Row],[M5A]]-Table2[[#This Row],[M5B_h]]))</f>
        <v/>
      </c>
      <c r="Q343" s="14">
        <f>SUM(Table2[[#This Row],[AWAL]],Table2[[#This Row],[M1B]])</f>
        <v>5</v>
      </c>
      <c r="R343" s="14">
        <f>SUM(Table2[[#This Row],[M2B]],Table2[[#This Row],[M2B_h]])</f>
        <v>5</v>
      </c>
      <c r="S343" s="14">
        <f>SUM(Table2[[#This Row],[M3B]],Table2[[#This Row],[M3B_h]])</f>
        <v>5</v>
      </c>
      <c r="T343" s="14">
        <f>SUM(Table2[[#This Row],[M4B]],Table2[[#This Row],[M4B_h]])</f>
        <v>5</v>
      </c>
    </row>
    <row r="344" spans="1:20">
      <c r="A344" s="11">
        <f>IF(Table2[[#This Row],[TT]]=0,"",ROW())</f>
        <v>344</v>
      </c>
      <c r="B344" s="11" t="str">
        <f>LOWER(SUBSTITUTE(SUBSTITUTE(SUBSTITUTE(SUBSTITUTE(SUBSTITUTE(SUBSTITUTE(SUBSTITUTE(SUBSTITUTE(Table2[[#This Row],[NAMA BARANG]]," ",""),"""",""),"-",""),"/",""),"(",""),")",""),"&amp;",""),",",""))</f>
        <v>bp25001</v>
      </c>
      <c r="C344" s="17" t="s">
        <v>493</v>
      </c>
      <c r="D344" s="18">
        <v>5</v>
      </c>
      <c r="E344" s="47" t="s">
        <v>487</v>
      </c>
      <c r="F344" s="43">
        <f>IF(Table2[[#This Row],[M5B]]="",Table2[[#This Row],[M5B_h]],SUM(Table2[[#This Row],[M5B_h]],Table2[[#This Row],[M5B]]))</f>
        <v>5</v>
      </c>
      <c r="H344" s="12" t="str">
        <f>IF(Table2[[#This Row],[M1A]]="","",Table2[[#This Row],[M1A]]-Table2[[#This Row],[AWAL]])</f>
        <v/>
      </c>
      <c r="J344" s="12" t="str">
        <f>IF(Table2[[#This Row],[M2A]]="","",SUM(Table2[[#This Row],[M2A]]-Table2[[#This Row],[M2B_h]]))</f>
        <v/>
      </c>
      <c r="L344" s="12" t="str">
        <f>IF(Table2[[#This Row],[M3A]]="","",SUM(Table2[[#This Row],[M3A]]-Table2[[#This Row],[M3B_h]]))</f>
        <v/>
      </c>
      <c r="N344" s="12" t="str">
        <f>IF(Table2[[#This Row],[M4A]]="","",SUM(Table2[[#This Row],[M4A]]-Table2[[#This Row],[M4B_h]]))</f>
        <v/>
      </c>
      <c r="O344" s="14"/>
      <c r="P344" s="14" t="str">
        <f>IF(Table2[[#This Row],[M5A]]="","",SUM(Table2[[#This Row],[M5A]]-Table2[[#This Row],[M5B_h]]))</f>
        <v/>
      </c>
      <c r="Q344" s="14">
        <f>SUM(Table2[[#This Row],[AWAL]],Table2[[#This Row],[M1B]])</f>
        <v>5</v>
      </c>
      <c r="R344" s="14">
        <f>SUM(Table2[[#This Row],[M2B]],Table2[[#This Row],[M2B_h]])</f>
        <v>5</v>
      </c>
      <c r="S344" s="14">
        <f>SUM(Table2[[#This Row],[M3B]],Table2[[#This Row],[M3B_h]])</f>
        <v>5</v>
      </c>
      <c r="T344" s="14">
        <f>SUM(Table2[[#This Row],[M4B]],Table2[[#This Row],[M4B_h]])</f>
        <v>5</v>
      </c>
    </row>
    <row r="345" spans="1:20">
      <c r="A345" s="11">
        <f>IF(Table2[[#This Row],[TT]]=0,"",ROW())</f>
        <v>345</v>
      </c>
      <c r="B345" s="11" t="str">
        <f>LOWER(SUBSTITUTE(SUBSTITUTE(SUBSTITUTE(SUBSTITUTE(SUBSTITUTE(SUBSTITUTE(SUBSTITUTE(SUBSTITUTE(Table2[[#This Row],[NAMA BARANG]]," ",""),"""",""),"-",""),"/",""),"(",""),")",""),"&amp;",""),",",""))</f>
        <v>bp2628</v>
      </c>
      <c r="C345" s="21" t="s">
        <v>494</v>
      </c>
      <c r="D345" s="22">
        <v>4</v>
      </c>
      <c r="E345" s="22" t="s">
        <v>67</v>
      </c>
      <c r="F345" s="43">
        <f>IF(Table2[[#This Row],[M5B]]="",Table2[[#This Row],[M5B_h]],SUM(Table2[[#This Row],[M5B_h]],Table2[[#This Row],[M5B]]))</f>
        <v>4</v>
      </c>
      <c r="H345" s="12" t="str">
        <f>IF(Table2[[#This Row],[M1A]]="","",Table2[[#This Row],[M1A]]-Table2[[#This Row],[AWAL]])</f>
        <v/>
      </c>
      <c r="J345" s="12" t="str">
        <f>IF(Table2[[#This Row],[M2A]]="","",SUM(Table2[[#This Row],[M2A]]-Table2[[#This Row],[M2B_h]]))</f>
        <v/>
      </c>
      <c r="L345" s="12" t="str">
        <f>IF(Table2[[#This Row],[M3A]]="","",SUM(Table2[[#This Row],[M3A]]-Table2[[#This Row],[M3B_h]]))</f>
        <v/>
      </c>
      <c r="N345" s="12" t="str">
        <f>IF(Table2[[#This Row],[M4A]]="","",SUM(Table2[[#This Row],[M4A]]-Table2[[#This Row],[M4B_h]]))</f>
        <v/>
      </c>
      <c r="O345" s="14"/>
      <c r="P345" s="14" t="str">
        <f>IF(Table2[[#This Row],[M5A]]="","",SUM(Table2[[#This Row],[M5A]]-Table2[[#This Row],[M5B_h]]))</f>
        <v/>
      </c>
      <c r="Q345" s="14">
        <f>SUM(Table2[[#This Row],[AWAL]],Table2[[#This Row],[M1B]])</f>
        <v>4</v>
      </c>
      <c r="R345" s="14">
        <f>SUM(Table2[[#This Row],[M2B]],Table2[[#This Row],[M2B_h]])</f>
        <v>4</v>
      </c>
      <c r="S345" s="14">
        <f>SUM(Table2[[#This Row],[M3B]],Table2[[#This Row],[M3B_h]])</f>
        <v>4</v>
      </c>
      <c r="T345" s="14">
        <f>SUM(Table2[[#This Row],[M4B]],Table2[[#This Row],[M4B_h]])</f>
        <v>4</v>
      </c>
    </row>
    <row r="346" spans="1:20">
      <c r="A346" s="11">
        <f>IF(Table2[[#This Row],[TT]]=0,"",ROW())</f>
        <v>346</v>
      </c>
      <c r="B346" s="11" t="str">
        <f>LOWER(SUBSTITUTE(SUBSTITUTE(SUBSTITUTE(SUBSTITUTE(SUBSTITUTE(SUBSTITUTE(SUBSTITUTE(SUBSTITUTE(Table2[[#This Row],[NAMA BARANG]]," ",""),"""",""),"-",""),"/",""),"(",""),")",""),"&amp;",""),",",""))</f>
        <v>bp2710tentara</v>
      </c>
      <c r="C346" s="23" t="s">
        <v>495</v>
      </c>
      <c r="D346" s="24">
        <v>3</v>
      </c>
      <c r="E346" s="48" t="s">
        <v>487</v>
      </c>
      <c r="F346" s="43">
        <f>IF(Table2[[#This Row],[M5B]]="",Table2[[#This Row],[M5B_h]],SUM(Table2[[#This Row],[M5B_h]],Table2[[#This Row],[M5B]]))</f>
        <v>3</v>
      </c>
      <c r="H346" s="12" t="str">
        <f>IF(Table2[[#This Row],[M1A]]="","",Table2[[#This Row],[M1A]]-Table2[[#This Row],[AWAL]])</f>
        <v/>
      </c>
      <c r="J346" s="12" t="str">
        <f>IF(Table2[[#This Row],[M2A]]="","",SUM(Table2[[#This Row],[M2A]]-Table2[[#This Row],[M2B_h]]))</f>
        <v/>
      </c>
      <c r="L346" s="12" t="str">
        <f>IF(Table2[[#This Row],[M3A]]="","",SUM(Table2[[#This Row],[M3A]]-Table2[[#This Row],[M3B_h]]))</f>
        <v/>
      </c>
      <c r="N346" s="12" t="str">
        <f>IF(Table2[[#This Row],[M4A]]="","",SUM(Table2[[#This Row],[M4A]]-Table2[[#This Row],[M4B_h]]))</f>
        <v/>
      </c>
      <c r="O346" s="14"/>
      <c r="P346" s="14" t="str">
        <f>IF(Table2[[#This Row],[M5A]]="","",SUM(Table2[[#This Row],[M5A]]-Table2[[#This Row],[M5B_h]]))</f>
        <v/>
      </c>
      <c r="Q346" s="14">
        <f>SUM(Table2[[#This Row],[AWAL]],Table2[[#This Row],[M1B]])</f>
        <v>3</v>
      </c>
      <c r="R346" s="14">
        <f>SUM(Table2[[#This Row],[M2B]],Table2[[#This Row],[M2B_h]])</f>
        <v>3</v>
      </c>
      <c r="S346" s="14">
        <f>SUM(Table2[[#This Row],[M3B]],Table2[[#This Row],[M3B_h]])</f>
        <v>3</v>
      </c>
      <c r="T346" s="14">
        <f>SUM(Table2[[#This Row],[M4B]],Table2[[#This Row],[M4B_h]])</f>
        <v>3</v>
      </c>
    </row>
    <row r="347" spans="1:20">
      <c r="A347" s="11">
        <f>IF(Table2[[#This Row],[TT]]=0,"",ROW())</f>
        <v>347</v>
      </c>
      <c r="B347" s="11" t="str">
        <f>LOWER(SUBSTITUTE(SUBSTITUTE(SUBSTITUTE(SUBSTITUTE(SUBSTITUTE(SUBSTITUTE(SUBSTITUTE(SUBSTITUTE(Table2[[#This Row],[NAMA BARANG]]," ",""),"""",""),"-",""),"/",""),"(",""),")",""),"&amp;",""),",",""))</f>
        <v>bp2710tentara48</v>
      </c>
      <c r="C347" s="17" t="s">
        <v>496</v>
      </c>
      <c r="D347" s="18">
        <v>4</v>
      </c>
      <c r="E347" s="22" t="s">
        <v>497</v>
      </c>
      <c r="F347" s="43">
        <f>IF(Table2[[#This Row],[M5B]]="",Table2[[#This Row],[M5B_h]],SUM(Table2[[#This Row],[M5B_h]],Table2[[#This Row],[M5B]]))</f>
        <v>4</v>
      </c>
      <c r="H347" s="12" t="str">
        <f>IF(Table2[[#This Row],[M1A]]="","",Table2[[#This Row],[M1A]]-Table2[[#This Row],[AWAL]])</f>
        <v/>
      </c>
      <c r="J347" s="12" t="str">
        <f>IF(Table2[[#This Row],[M2A]]="","",SUM(Table2[[#This Row],[M2A]]-Table2[[#This Row],[M2B_h]]))</f>
        <v/>
      </c>
      <c r="L347" s="12" t="str">
        <f>IF(Table2[[#This Row],[M3A]]="","",SUM(Table2[[#This Row],[M3A]]-Table2[[#This Row],[M3B_h]]))</f>
        <v/>
      </c>
      <c r="N347" s="12" t="str">
        <f>IF(Table2[[#This Row],[M4A]]="","",SUM(Table2[[#This Row],[M4A]]-Table2[[#This Row],[M4B_h]]))</f>
        <v/>
      </c>
      <c r="O347" s="14"/>
      <c r="P347" s="14" t="str">
        <f>IF(Table2[[#This Row],[M5A]]="","",SUM(Table2[[#This Row],[M5A]]-Table2[[#This Row],[M5B_h]]))</f>
        <v/>
      </c>
      <c r="Q347" s="14">
        <f>SUM(Table2[[#This Row],[AWAL]],Table2[[#This Row],[M1B]])</f>
        <v>4</v>
      </c>
      <c r="R347" s="14">
        <f>SUM(Table2[[#This Row],[M2B]],Table2[[#This Row],[M2B_h]])</f>
        <v>4</v>
      </c>
      <c r="S347" s="14">
        <f>SUM(Table2[[#This Row],[M3B]],Table2[[#This Row],[M3B_h]])</f>
        <v>4</v>
      </c>
      <c r="T347" s="14">
        <f>SUM(Table2[[#This Row],[M4B]],Table2[[#This Row],[M4B_h]])</f>
        <v>4</v>
      </c>
    </row>
    <row r="348" spans="1:20">
      <c r="A348" s="11">
        <f>IF(Table2[[#This Row],[TT]]=0,"",ROW())</f>
        <v>348</v>
      </c>
      <c r="B348" s="11" t="str">
        <f>LOWER(SUBSTITUTE(SUBSTITUTE(SUBSTITUTE(SUBSTITUTE(SUBSTITUTE(SUBSTITUTE(SUBSTITUTE(SUBSTITUTE(Table2[[#This Row],[NAMA BARANG]]," ",""),"""",""),"-",""),"/",""),"(",""),")",""),"&amp;",""),",",""))</f>
        <v>bp2710tentara48</v>
      </c>
      <c r="C348" s="23" t="s">
        <v>496</v>
      </c>
      <c r="D348" s="24">
        <v>1</v>
      </c>
      <c r="E348" s="48" t="s">
        <v>50</v>
      </c>
      <c r="F348" s="43">
        <f>IF(Table2[[#This Row],[M5B]]="",Table2[[#This Row],[M5B_h]],SUM(Table2[[#This Row],[M5B_h]],Table2[[#This Row],[M5B]]))</f>
        <v>1</v>
      </c>
      <c r="H348" s="12" t="str">
        <f>IF(Table2[[#This Row],[M1A]]="","",Table2[[#This Row],[M1A]]-Table2[[#This Row],[AWAL]])</f>
        <v/>
      </c>
      <c r="J348" s="12" t="str">
        <f>IF(Table2[[#This Row],[M2A]]="","",SUM(Table2[[#This Row],[M2A]]-Table2[[#This Row],[M2B_h]]))</f>
        <v/>
      </c>
      <c r="L348" s="12" t="str">
        <f>IF(Table2[[#This Row],[M3A]]="","",SUM(Table2[[#This Row],[M3A]]-Table2[[#This Row],[M3B_h]]))</f>
        <v/>
      </c>
      <c r="N348" s="12" t="str">
        <f>IF(Table2[[#This Row],[M4A]]="","",SUM(Table2[[#This Row],[M4A]]-Table2[[#This Row],[M4B_h]]))</f>
        <v/>
      </c>
      <c r="O348" s="14"/>
      <c r="P348" s="14" t="str">
        <f>IF(Table2[[#This Row],[M5A]]="","",SUM(Table2[[#This Row],[M5A]]-Table2[[#This Row],[M5B_h]]))</f>
        <v/>
      </c>
      <c r="Q348" s="14">
        <f>SUM(Table2[[#This Row],[AWAL]],Table2[[#This Row],[M1B]])</f>
        <v>1</v>
      </c>
      <c r="R348" s="14">
        <f>SUM(Table2[[#This Row],[M2B]],Table2[[#This Row],[M2B_h]])</f>
        <v>1</v>
      </c>
      <c r="S348" s="14">
        <f>SUM(Table2[[#This Row],[M3B]],Table2[[#This Row],[M3B_h]])</f>
        <v>1</v>
      </c>
      <c r="T348" s="14">
        <f>SUM(Table2[[#This Row],[M4B]],Table2[[#This Row],[M4B_h]])</f>
        <v>1</v>
      </c>
    </row>
    <row r="349" spans="1:20">
      <c r="A349" s="11">
        <f>IF(Table2[[#This Row],[TT]]=0,"",ROW())</f>
        <v>349</v>
      </c>
      <c r="B349" s="11" t="str">
        <f>LOWER(SUBSTITUTE(SUBSTITUTE(SUBSTITUTE(SUBSTITUTE(SUBSTITUTE(SUBSTITUTE(SUBSTITUTE(SUBSTITUTE(Table2[[#This Row],[NAMA BARANG]]," ",""),"""",""),"-",""),"/",""),"(",""),")",""),"&amp;",""),",",""))</f>
        <v>bp2725</v>
      </c>
      <c r="C349" s="23" t="s">
        <v>498</v>
      </c>
      <c r="D349" s="24">
        <v>1</v>
      </c>
      <c r="E349" s="48" t="s">
        <v>19</v>
      </c>
      <c r="F349" s="43">
        <f>IF(Table2[[#This Row],[M5B]]="",Table2[[#This Row],[M5B_h]],SUM(Table2[[#This Row],[M5B_h]],Table2[[#This Row],[M5B]]))</f>
        <v>1</v>
      </c>
      <c r="H349" s="12" t="str">
        <f>IF(Table2[[#This Row],[M1A]]="","",Table2[[#This Row],[M1A]]-Table2[[#This Row],[AWAL]])</f>
        <v/>
      </c>
      <c r="J349" s="12" t="str">
        <f>IF(Table2[[#This Row],[M2A]]="","",SUM(Table2[[#This Row],[M2A]]-Table2[[#This Row],[M2B_h]]))</f>
        <v/>
      </c>
      <c r="L349" s="12" t="str">
        <f>IF(Table2[[#This Row],[M3A]]="","",SUM(Table2[[#This Row],[M3A]]-Table2[[#This Row],[M3B_h]]))</f>
        <v/>
      </c>
      <c r="N349" s="12" t="str">
        <f>IF(Table2[[#This Row],[M4A]]="","",SUM(Table2[[#This Row],[M4A]]-Table2[[#This Row],[M4B_h]]))</f>
        <v/>
      </c>
      <c r="O349" s="14"/>
      <c r="P349" s="14" t="str">
        <f>IF(Table2[[#This Row],[M5A]]="","",SUM(Table2[[#This Row],[M5A]]-Table2[[#This Row],[M5B_h]]))</f>
        <v/>
      </c>
      <c r="Q349" s="14">
        <f>SUM(Table2[[#This Row],[AWAL]],Table2[[#This Row],[M1B]])</f>
        <v>1</v>
      </c>
      <c r="R349" s="14">
        <f>SUM(Table2[[#This Row],[M2B]],Table2[[#This Row],[M2B_h]])</f>
        <v>1</v>
      </c>
      <c r="S349" s="14">
        <f>SUM(Table2[[#This Row],[M3B]],Table2[[#This Row],[M3B_h]])</f>
        <v>1</v>
      </c>
      <c r="T349" s="14">
        <f>SUM(Table2[[#This Row],[M4B]],Table2[[#This Row],[M4B_h]])</f>
        <v>1</v>
      </c>
    </row>
    <row r="350" spans="1:20">
      <c r="A350" s="11">
        <f>IF(Table2[[#This Row],[TT]]=0,"",ROW())</f>
        <v>350</v>
      </c>
      <c r="B350" s="11" t="str">
        <f>LOWER(SUBSTITUTE(SUBSTITUTE(SUBSTITUTE(SUBSTITUTE(SUBSTITUTE(SUBSTITUTE(SUBSTITUTE(SUBSTITUTE(Table2[[#This Row],[NAMA BARANG]]," ",""),"""",""),"-",""),"/",""),"(",""),")",""),"&amp;",""),",",""))</f>
        <v>bp2731</v>
      </c>
      <c r="C350" s="17" t="s">
        <v>499</v>
      </c>
      <c r="D350" s="18">
        <v>1</v>
      </c>
      <c r="E350" s="22" t="s">
        <v>487</v>
      </c>
      <c r="F350" s="43">
        <f>IF(Table2[[#This Row],[M5B]]="",Table2[[#This Row],[M5B_h]],SUM(Table2[[#This Row],[M5B_h]],Table2[[#This Row],[M5B]]))</f>
        <v>1</v>
      </c>
      <c r="H350" s="12" t="str">
        <f>IF(Table2[[#This Row],[M1A]]="","",Table2[[#This Row],[M1A]]-Table2[[#This Row],[AWAL]])</f>
        <v/>
      </c>
      <c r="J350" s="12" t="str">
        <f>IF(Table2[[#This Row],[M2A]]="","",SUM(Table2[[#This Row],[M2A]]-Table2[[#This Row],[M2B_h]]))</f>
        <v/>
      </c>
      <c r="L350" s="12" t="str">
        <f>IF(Table2[[#This Row],[M3A]]="","",SUM(Table2[[#This Row],[M3A]]-Table2[[#This Row],[M3B_h]]))</f>
        <v/>
      </c>
      <c r="N350" s="12" t="str">
        <f>IF(Table2[[#This Row],[M4A]]="","",SUM(Table2[[#This Row],[M4A]]-Table2[[#This Row],[M4B_h]]))</f>
        <v/>
      </c>
      <c r="O350" s="14"/>
      <c r="P350" s="14" t="str">
        <f>IF(Table2[[#This Row],[M5A]]="","",SUM(Table2[[#This Row],[M5A]]-Table2[[#This Row],[M5B_h]]))</f>
        <v/>
      </c>
      <c r="Q350" s="14">
        <f>SUM(Table2[[#This Row],[AWAL]],Table2[[#This Row],[M1B]])</f>
        <v>1</v>
      </c>
      <c r="R350" s="14">
        <f>SUM(Table2[[#This Row],[M2B]],Table2[[#This Row],[M2B_h]])</f>
        <v>1</v>
      </c>
      <c r="S350" s="14">
        <f>SUM(Table2[[#This Row],[M3B]],Table2[[#This Row],[M3B_h]])</f>
        <v>1</v>
      </c>
      <c r="T350" s="14">
        <f>SUM(Table2[[#This Row],[M4B]],Table2[[#This Row],[M4B_h]])</f>
        <v>1</v>
      </c>
    </row>
    <row r="351" spans="1:20">
      <c r="A351" s="11">
        <f>IF(Table2[[#This Row],[TT]]=0,"",ROW())</f>
        <v>351</v>
      </c>
      <c r="B351" s="11" t="str">
        <f>LOWER(SUBSTITUTE(SUBSTITUTE(SUBSTITUTE(SUBSTITUTE(SUBSTITUTE(SUBSTITUTE(SUBSTITUTE(SUBSTITUTE(Table2[[#This Row],[NAMA BARANG]]," ",""),"""",""),"-",""),"/",""),"(",""),")",""),"&amp;",""),",",""))</f>
        <v>bp3028lovestraw7=18box1=21box1x48</v>
      </c>
      <c r="C351" s="17" t="s">
        <v>500</v>
      </c>
      <c r="D351" s="18">
        <v>4</v>
      </c>
      <c r="E351" s="22" t="s">
        <v>487</v>
      </c>
      <c r="F351" s="43">
        <f>IF(Table2[[#This Row],[M5B]]="",Table2[[#This Row],[M5B_h]],SUM(Table2[[#This Row],[M5B_h]],Table2[[#This Row],[M5B]]))</f>
        <v>4</v>
      </c>
      <c r="H351" s="12" t="str">
        <f>IF(Table2[[#This Row],[M1A]]="","",Table2[[#This Row],[M1A]]-Table2[[#This Row],[AWAL]])</f>
        <v/>
      </c>
      <c r="J351" s="12" t="str">
        <f>IF(Table2[[#This Row],[M2A]]="","",SUM(Table2[[#This Row],[M2A]]-Table2[[#This Row],[M2B_h]]))</f>
        <v/>
      </c>
      <c r="L351" s="12" t="str">
        <f>IF(Table2[[#This Row],[M3A]]="","",SUM(Table2[[#This Row],[M3A]]-Table2[[#This Row],[M3B_h]]))</f>
        <v/>
      </c>
      <c r="N351" s="12" t="str">
        <f>IF(Table2[[#This Row],[M4A]]="","",SUM(Table2[[#This Row],[M4A]]-Table2[[#This Row],[M4B_h]]))</f>
        <v/>
      </c>
      <c r="O351" s="14"/>
      <c r="P351" s="14" t="str">
        <f>IF(Table2[[#This Row],[M5A]]="","",SUM(Table2[[#This Row],[M5A]]-Table2[[#This Row],[M5B_h]]))</f>
        <v/>
      </c>
      <c r="Q351" s="14">
        <f>SUM(Table2[[#This Row],[AWAL]],Table2[[#This Row],[M1B]])</f>
        <v>4</v>
      </c>
      <c r="R351" s="14">
        <f>SUM(Table2[[#This Row],[M2B]],Table2[[#This Row],[M2B_h]])</f>
        <v>4</v>
      </c>
      <c r="S351" s="14">
        <f>SUM(Table2[[#This Row],[M3B]],Table2[[#This Row],[M3B_h]])</f>
        <v>4</v>
      </c>
      <c r="T351" s="14">
        <f>SUM(Table2[[#This Row],[M4B]],Table2[[#This Row],[M4B_h]])</f>
        <v>4</v>
      </c>
    </row>
    <row r="352" spans="1:20">
      <c r="A352" s="11" t="str">
        <f>IF(Table2[[#This Row],[TT]]=0,"",ROW())</f>
        <v/>
      </c>
      <c r="B352" s="11" t="str">
        <f>LOWER(SUBSTITUTE(SUBSTITUTE(SUBSTITUTE(SUBSTITUTE(SUBSTITUTE(SUBSTITUTE(SUBSTITUTE(SUBSTITUTE(Table2[[#This Row],[NAMA BARANG]]," ",""),"""",""),"-",""),"/",""),"(",""),")",""),"&amp;",""),",",""))</f>
        <v>bp313</v>
      </c>
      <c r="C352" s="17" t="s">
        <v>3399</v>
      </c>
      <c r="D352" s="18">
        <v>1</v>
      </c>
      <c r="E352" s="22" t="s">
        <v>2567</v>
      </c>
      <c r="F352" s="43">
        <f>IF(Table2[[#This Row],[M5B]]="",Table2[[#This Row],[M5B_h]],SUM(Table2[[#This Row],[M5B_h]],Table2[[#This Row],[M5B]]))</f>
        <v>0</v>
      </c>
      <c r="H352" s="12" t="str">
        <f>IF(Table2[[#This Row],[M1A]]="","",Table2[[#This Row],[M1A]]-Table2[[#This Row],[AWAL]])</f>
        <v/>
      </c>
      <c r="J352" s="12" t="str">
        <f>IF(Table2[[#This Row],[M2A]]="","",SUM(Table2[[#This Row],[M2A]]-Table2[[#This Row],[M2B_h]]))</f>
        <v/>
      </c>
      <c r="K352" s="12">
        <v>0</v>
      </c>
      <c r="L352" s="12">
        <f>IF(Table2[[#This Row],[M3A]]="","",SUM(Table2[[#This Row],[M3A]]-Table2[[#This Row],[M3B_h]]))</f>
        <v>-1</v>
      </c>
      <c r="N352" s="12" t="str">
        <f>IF(Table2[[#This Row],[M4A]]="","",SUM(Table2[[#This Row],[M4A]]-Table2[[#This Row],[M4B_h]]))</f>
        <v/>
      </c>
      <c r="O352" s="14"/>
      <c r="P352" s="14" t="str">
        <f>IF(Table2[[#This Row],[M5A]]="","",SUM(Table2[[#This Row],[M5A]]-Table2[[#This Row],[M5B_h]]))</f>
        <v/>
      </c>
      <c r="Q352" s="14">
        <f>SUM(Table2[[#This Row],[AWAL]],Table2[[#This Row],[M1B]])</f>
        <v>1</v>
      </c>
      <c r="R352" s="14">
        <f>SUM(Table2[[#This Row],[M2B]],Table2[[#This Row],[M2B_h]])</f>
        <v>1</v>
      </c>
      <c r="S352" s="14">
        <f>SUM(Table2[[#This Row],[M3B]],Table2[[#This Row],[M3B_h]])</f>
        <v>0</v>
      </c>
      <c r="T352" s="14">
        <f>SUM(Table2[[#This Row],[M4B]],Table2[[#This Row],[M4B_h]])</f>
        <v>0</v>
      </c>
    </row>
    <row r="353" spans="1:20">
      <c r="A353" s="13">
        <f>IF(Table2[[#This Row],[TT]]=0,"",ROW())</f>
        <v>353</v>
      </c>
      <c r="B353" s="13" t="str">
        <f>LOWER(SUBSTITUTE(SUBSTITUTE(SUBSTITUTE(SUBSTITUTE(SUBSTITUTE(SUBSTITUTE(SUBSTITUTE(SUBSTITUTE(Table2[[#This Row],[NAMA BARANG]]," ",""),"""",""),"-",""),"/",""),"(",""),")",""),"&amp;",""),",",""))</f>
        <v>bp3333gelas+pedang</v>
      </c>
      <c r="C353" s="16" t="s">
        <v>501</v>
      </c>
      <c r="D353" s="18">
        <v>1</v>
      </c>
      <c r="E353" s="47" t="s">
        <v>343</v>
      </c>
      <c r="F353" s="43">
        <f>IF(Table2[[#This Row],[M5B]]="",Table2[[#This Row],[M5B_h]],SUM(Table2[[#This Row],[M5B_h]],Table2[[#This Row],[M5B]]))</f>
        <v>1</v>
      </c>
      <c r="H353" s="14" t="str">
        <f>IF(Table2[[#This Row],[M1A]]="","",Table2[[#This Row],[M1A]]-Table2[[#This Row],[AWAL]])</f>
        <v/>
      </c>
      <c r="J353" s="14" t="str">
        <f>IF(Table2[[#This Row],[M2A]]="","",SUM(Table2[[#This Row],[M2A]]-Table2[[#This Row],[M2B_h]]))</f>
        <v/>
      </c>
      <c r="L353" s="14" t="str">
        <f>IF(Table2[[#This Row],[M3A]]="","",SUM(Table2[[#This Row],[M3A]]-Table2[[#This Row],[M3B_h]]))</f>
        <v/>
      </c>
      <c r="N353" s="14" t="str">
        <f>IF(Table2[[#This Row],[M4A]]="","",SUM(Table2[[#This Row],[M4A]]-Table2[[#This Row],[M4B_h]]))</f>
        <v/>
      </c>
      <c r="O353" s="14"/>
      <c r="P353" s="14" t="str">
        <f>IF(Table2[[#This Row],[M5A]]="","",SUM(Table2[[#This Row],[M5A]]-Table2[[#This Row],[M5B_h]]))</f>
        <v/>
      </c>
      <c r="Q353" s="14">
        <f>SUM(Table2[[#This Row],[AWAL]],Table2[[#This Row],[M1B]])</f>
        <v>1</v>
      </c>
      <c r="R353" s="14">
        <f>SUM(Table2[[#This Row],[M2B]],Table2[[#This Row],[M2B_h]])</f>
        <v>1</v>
      </c>
      <c r="S353" s="14">
        <f>SUM(Table2[[#This Row],[M3B]],Table2[[#This Row],[M3B_h]])</f>
        <v>1</v>
      </c>
      <c r="T353" s="14">
        <f>SUM(Table2[[#This Row],[M4B]],Table2[[#This Row],[M4B_h]])</f>
        <v>1</v>
      </c>
    </row>
    <row r="354" spans="1:20">
      <c r="A354" s="11">
        <f>IF(Table2[[#This Row],[TT]]=0,"",ROW())</f>
        <v>354</v>
      </c>
      <c r="B354" s="11" t="str">
        <f>LOWER(SUBSTITUTE(SUBSTITUTE(SUBSTITUTE(SUBSTITUTE(SUBSTITUTE(SUBSTITUTE(SUBSTITUTE(SUBSTITUTE(Table2[[#This Row],[NAMA BARANG]]," ",""),"""",""),"-",""),"/",""),"(",""),")",""),"&amp;",""),",",""))</f>
        <v>bp3653kuda48</v>
      </c>
      <c r="C354" s="17" t="s">
        <v>502</v>
      </c>
      <c r="D354" s="18">
        <v>1</v>
      </c>
      <c r="E354" s="22" t="s">
        <v>487</v>
      </c>
      <c r="F354" s="43">
        <f>IF(Table2[[#This Row],[M5B]]="",Table2[[#This Row],[M5B_h]],SUM(Table2[[#This Row],[M5B_h]],Table2[[#This Row],[M5B]]))</f>
        <v>1</v>
      </c>
      <c r="H354" s="12" t="str">
        <f>IF(Table2[[#This Row],[M1A]]="","",Table2[[#This Row],[M1A]]-Table2[[#This Row],[AWAL]])</f>
        <v/>
      </c>
      <c r="J354" s="12" t="str">
        <f>IF(Table2[[#This Row],[M2A]]="","",SUM(Table2[[#This Row],[M2A]]-Table2[[#This Row],[M2B_h]]))</f>
        <v/>
      </c>
      <c r="L354" s="12" t="str">
        <f>IF(Table2[[#This Row],[M3A]]="","",SUM(Table2[[#This Row],[M3A]]-Table2[[#This Row],[M3B_h]]))</f>
        <v/>
      </c>
      <c r="N354" s="12" t="str">
        <f>IF(Table2[[#This Row],[M4A]]="","",SUM(Table2[[#This Row],[M4A]]-Table2[[#This Row],[M4B_h]]))</f>
        <v/>
      </c>
      <c r="O354" s="14"/>
      <c r="P354" s="14" t="str">
        <f>IF(Table2[[#This Row],[M5A]]="","",SUM(Table2[[#This Row],[M5A]]-Table2[[#This Row],[M5B_h]]))</f>
        <v/>
      </c>
      <c r="Q354" s="14">
        <f>SUM(Table2[[#This Row],[AWAL]],Table2[[#This Row],[M1B]])</f>
        <v>1</v>
      </c>
      <c r="R354" s="14">
        <f>SUM(Table2[[#This Row],[M2B]],Table2[[#This Row],[M2B_h]])</f>
        <v>1</v>
      </c>
      <c r="S354" s="14">
        <f>SUM(Table2[[#This Row],[M3B]],Table2[[#This Row],[M3B_h]])</f>
        <v>1</v>
      </c>
      <c r="T354" s="14">
        <f>SUM(Table2[[#This Row],[M4B]],Table2[[#This Row],[M4B_h]])</f>
        <v>1</v>
      </c>
    </row>
    <row r="355" spans="1:20">
      <c r="A355" s="11">
        <f>IF(Table2[[#This Row],[TT]]=0,"",ROW())</f>
        <v>355</v>
      </c>
      <c r="B355" s="11" t="str">
        <f>LOWER(SUBSTITUTE(SUBSTITUTE(SUBSTITUTE(SUBSTITUTE(SUBSTITUTE(SUBSTITUTE(SUBSTITUTE(SUBSTITUTE(Table2[[#This Row],[NAMA BARANG]]," ",""),"""",""),"-",""),"/",""),"(",""),")",""),"&amp;",""),",",""))</f>
        <v>bp3801x36</v>
      </c>
      <c r="C355" s="17" t="s">
        <v>503</v>
      </c>
      <c r="D355" s="18">
        <v>1</v>
      </c>
      <c r="E355" s="22" t="s">
        <v>200</v>
      </c>
      <c r="F355" s="43">
        <f>IF(Table2[[#This Row],[M5B]]="",Table2[[#This Row],[M5B_h]],SUM(Table2[[#This Row],[M5B_h]],Table2[[#This Row],[M5B]]))</f>
        <v>1</v>
      </c>
      <c r="H355" s="12" t="str">
        <f>IF(Table2[[#This Row],[M1A]]="","",Table2[[#This Row],[M1A]]-Table2[[#This Row],[AWAL]])</f>
        <v/>
      </c>
      <c r="J355" s="12" t="str">
        <f>IF(Table2[[#This Row],[M2A]]="","",SUM(Table2[[#This Row],[M2A]]-Table2[[#This Row],[M2B_h]]))</f>
        <v/>
      </c>
      <c r="L355" s="12" t="str">
        <f>IF(Table2[[#This Row],[M3A]]="","",SUM(Table2[[#This Row],[M3A]]-Table2[[#This Row],[M3B_h]]))</f>
        <v/>
      </c>
      <c r="N355" s="12" t="str">
        <f>IF(Table2[[#This Row],[M4A]]="","",SUM(Table2[[#This Row],[M4A]]-Table2[[#This Row],[M4B_h]]))</f>
        <v/>
      </c>
      <c r="O355" s="14"/>
      <c r="P355" s="14" t="str">
        <f>IF(Table2[[#This Row],[M5A]]="","",SUM(Table2[[#This Row],[M5A]]-Table2[[#This Row],[M5B_h]]))</f>
        <v/>
      </c>
      <c r="Q355" s="14">
        <f>SUM(Table2[[#This Row],[AWAL]],Table2[[#This Row],[M1B]])</f>
        <v>1</v>
      </c>
      <c r="R355" s="14">
        <f>SUM(Table2[[#This Row],[M2B]],Table2[[#This Row],[M2B_h]])</f>
        <v>1</v>
      </c>
      <c r="S355" s="14">
        <f>SUM(Table2[[#This Row],[M3B]],Table2[[#This Row],[M3B_h]])</f>
        <v>1</v>
      </c>
      <c r="T355" s="14">
        <f>SUM(Table2[[#This Row],[M4B]],Table2[[#This Row],[M4B_h]])</f>
        <v>1</v>
      </c>
    </row>
    <row r="356" spans="1:20">
      <c r="A356" s="11">
        <f>IF(Table2[[#This Row],[TT]]=0,"",ROW())</f>
        <v>356</v>
      </c>
      <c r="B356" s="11" t="str">
        <f>LOWER(SUBSTITUTE(SUBSTITUTE(SUBSTITUTE(SUBSTITUTE(SUBSTITUTE(SUBSTITUTE(SUBSTITUTE(SUBSTITUTE(Table2[[#This Row],[NAMA BARANG]]," ",""),"""",""),"-",""),"/",""),"(",""),")",""),"&amp;",""),",",""))</f>
        <v>bp389ab1x36</v>
      </c>
      <c r="C356" s="17" t="s">
        <v>504</v>
      </c>
      <c r="D356" s="18">
        <v>2</v>
      </c>
      <c r="E356" s="22" t="s">
        <v>200</v>
      </c>
      <c r="F356" s="43">
        <f>IF(Table2[[#This Row],[M5B]]="",Table2[[#This Row],[M5B_h]],SUM(Table2[[#This Row],[M5B_h]],Table2[[#This Row],[M5B]]))</f>
        <v>2</v>
      </c>
      <c r="H356" s="12" t="str">
        <f>IF(Table2[[#This Row],[M1A]]="","",Table2[[#This Row],[M1A]]-Table2[[#This Row],[AWAL]])</f>
        <v/>
      </c>
      <c r="J356" s="12" t="str">
        <f>IF(Table2[[#This Row],[M2A]]="","",SUM(Table2[[#This Row],[M2A]]-Table2[[#This Row],[M2B_h]]))</f>
        <v/>
      </c>
      <c r="L356" s="12" t="str">
        <f>IF(Table2[[#This Row],[M3A]]="","",SUM(Table2[[#This Row],[M3A]]-Table2[[#This Row],[M3B_h]]))</f>
        <v/>
      </c>
      <c r="N356" s="12" t="str">
        <f>IF(Table2[[#This Row],[M4A]]="","",SUM(Table2[[#This Row],[M4A]]-Table2[[#This Row],[M4B_h]]))</f>
        <v/>
      </c>
      <c r="O356" s="14"/>
      <c r="P356" s="14" t="str">
        <f>IF(Table2[[#This Row],[M5A]]="","",SUM(Table2[[#This Row],[M5A]]-Table2[[#This Row],[M5B_h]]))</f>
        <v/>
      </c>
      <c r="Q356" s="14">
        <f>SUM(Table2[[#This Row],[AWAL]],Table2[[#This Row],[M1B]])</f>
        <v>2</v>
      </c>
      <c r="R356" s="14">
        <f>SUM(Table2[[#This Row],[M2B]],Table2[[#This Row],[M2B_h]])</f>
        <v>2</v>
      </c>
      <c r="S356" s="14">
        <f>SUM(Table2[[#This Row],[M3B]],Table2[[#This Row],[M3B_h]])</f>
        <v>2</v>
      </c>
      <c r="T356" s="14">
        <f>SUM(Table2[[#This Row],[M4B]],Table2[[#This Row],[M4B_h]])</f>
        <v>2</v>
      </c>
    </row>
    <row r="357" spans="1:20">
      <c r="A357" s="11">
        <f>IF(Table2[[#This Row],[TT]]=0,"",ROW())</f>
        <v>357</v>
      </c>
      <c r="B357" s="11" t="str">
        <f>LOWER(SUBSTITUTE(SUBSTITUTE(SUBSTITUTE(SUBSTITUTE(SUBSTITUTE(SUBSTITUTE(SUBSTITUTE(SUBSTITUTE(Table2[[#This Row],[NAMA BARANG]]," ",""),"""",""),"-",""),"/",""),"(",""),")",""),"&amp;",""),",",""))</f>
        <v>bp506</v>
      </c>
      <c r="C357" s="17" t="s">
        <v>507</v>
      </c>
      <c r="D357" s="18">
        <v>4</v>
      </c>
      <c r="E357" s="22" t="s">
        <v>14</v>
      </c>
      <c r="F357" s="43">
        <f>IF(Table2[[#This Row],[M5B]]="",Table2[[#This Row],[M5B_h]],SUM(Table2[[#This Row],[M5B_h]],Table2[[#This Row],[M5B]]))</f>
        <v>4</v>
      </c>
      <c r="H357" s="12" t="str">
        <f>IF(Table2[[#This Row],[M1A]]="","",Table2[[#This Row],[M1A]]-Table2[[#This Row],[AWAL]])</f>
        <v/>
      </c>
      <c r="J357" s="12" t="str">
        <f>IF(Table2[[#This Row],[M2A]]="","",SUM(Table2[[#This Row],[M2A]]-Table2[[#This Row],[M2B_h]]))</f>
        <v/>
      </c>
      <c r="L357" s="12" t="str">
        <f>IF(Table2[[#This Row],[M3A]]="","",SUM(Table2[[#This Row],[M3A]]-Table2[[#This Row],[M3B_h]]))</f>
        <v/>
      </c>
      <c r="N357" s="12" t="str">
        <f>IF(Table2[[#This Row],[M4A]]="","",SUM(Table2[[#This Row],[M4A]]-Table2[[#This Row],[M4B_h]]))</f>
        <v/>
      </c>
      <c r="O357" s="14"/>
      <c r="P357" s="14" t="str">
        <f>IF(Table2[[#This Row],[M5A]]="","",SUM(Table2[[#This Row],[M5A]]-Table2[[#This Row],[M5B_h]]))</f>
        <v/>
      </c>
      <c r="Q357" s="14">
        <f>SUM(Table2[[#This Row],[AWAL]],Table2[[#This Row],[M1B]])</f>
        <v>4</v>
      </c>
      <c r="R357" s="14">
        <f>SUM(Table2[[#This Row],[M2B]],Table2[[#This Row],[M2B_h]])</f>
        <v>4</v>
      </c>
      <c r="S357" s="14">
        <f>SUM(Table2[[#This Row],[M3B]],Table2[[#This Row],[M3B_h]])</f>
        <v>4</v>
      </c>
      <c r="T357" s="14">
        <f>SUM(Table2[[#This Row],[M4B]],Table2[[#This Row],[M4B_h]])</f>
        <v>4</v>
      </c>
    </row>
    <row r="358" spans="1:20">
      <c r="A358" s="11">
        <f>IF(Table2[[#This Row],[TT]]=0,"",ROW())</f>
        <v>358</v>
      </c>
      <c r="B358" s="11" t="str">
        <f>LOWER(SUBSTITUTE(SUBSTITUTE(SUBSTITUTE(SUBSTITUTE(SUBSTITUTE(SUBSTITUTE(SUBSTITUTE(SUBSTITUTE(Table2[[#This Row],[NAMA BARANG]]," ",""),"""",""),"-",""),"/",""),"(",""),")",""),"&amp;",""),",",""))</f>
        <v>bp6warnahk606024</v>
      </c>
      <c r="C358" s="17" t="s">
        <v>508</v>
      </c>
      <c r="D358" s="18">
        <v>1</v>
      </c>
      <c r="E358" s="22" t="s">
        <v>212</v>
      </c>
      <c r="F358" s="43">
        <f>IF(Table2[[#This Row],[M5B]]="",Table2[[#This Row],[M5B_h]],SUM(Table2[[#This Row],[M5B_h]],Table2[[#This Row],[M5B]]))</f>
        <v>1</v>
      </c>
      <c r="H358" s="12" t="str">
        <f>IF(Table2[[#This Row],[M1A]]="","",Table2[[#This Row],[M1A]]-Table2[[#This Row],[AWAL]])</f>
        <v/>
      </c>
      <c r="J358" s="12" t="str">
        <f>IF(Table2[[#This Row],[M2A]]="","",SUM(Table2[[#This Row],[M2A]]-Table2[[#This Row],[M2B_h]]))</f>
        <v/>
      </c>
      <c r="L358" s="12" t="str">
        <f>IF(Table2[[#This Row],[M3A]]="","",SUM(Table2[[#This Row],[M3A]]-Table2[[#This Row],[M3B_h]]))</f>
        <v/>
      </c>
      <c r="N358" s="12" t="str">
        <f>IF(Table2[[#This Row],[M4A]]="","",SUM(Table2[[#This Row],[M4A]]-Table2[[#This Row],[M4B_h]]))</f>
        <v/>
      </c>
      <c r="O358" s="14"/>
      <c r="P358" s="14" t="str">
        <f>IF(Table2[[#This Row],[M5A]]="","",SUM(Table2[[#This Row],[M5A]]-Table2[[#This Row],[M5B_h]]))</f>
        <v/>
      </c>
      <c r="Q358" s="14">
        <f>SUM(Table2[[#This Row],[AWAL]],Table2[[#This Row],[M1B]])</f>
        <v>1</v>
      </c>
      <c r="R358" s="14">
        <f>SUM(Table2[[#This Row],[M2B]],Table2[[#This Row],[M2B_h]])</f>
        <v>1</v>
      </c>
      <c r="S358" s="14">
        <f>SUM(Table2[[#This Row],[M3B]],Table2[[#This Row],[M3B_h]])</f>
        <v>1</v>
      </c>
      <c r="T358" s="14">
        <f>SUM(Table2[[#This Row],[M4B]],Table2[[#This Row],[M4B_h]])</f>
        <v>1</v>
      </c>
    </row>
    <row r="359" spans="1:20">
      <c r="A359" s="11">
        <f>IF(Table2[[#This Row],[TT]]=0,"",ROW())</f>
        <v>359</v>
      </c>
      <c r="B359" s="11" t="str">
        <f>LOWER(SUBSTITUTE(SUBSTITUTE(SUBSTITUTE(SUBSTITUTE(SUBSTITUTE(SUBSTITUTE(SUBSTITUTE(SUBSTITUTE(Table2[[#This Row],[NAMA BARANG]]," ",""),"""",""),"-",""),"/",""),"(",""),")",""),"&amp;",""),",",""))</f>
        <v>bp6653</v>
      </c>
      <c r="C359" s="17" t="s">
        <v>509</v>
      </c>
      <c r="D359" s="18">
        <v>3</v>
      </c>
      <c r="E359" s="22" t="s">
        <v>14</v>
      </c>
      <c r="F359" s="43">
        <f>IF(Table2[[#This Row],[M5B]]="",Table2[[#This Row],[M5B_h]],SUM(Table2[[#This Row],[M5B_h]],Table2[[#This Row],[M5B]]))</f>
        <v>3</v>
      </c>
      <c r="H359" s="12" t="str">
        <f>IF(Table2[[#This Row],[M1A]]="","",Table2[[#This Row],[M1A]]-Table2[[#This Row],[AWAL]])</f>
        <v/>
      </c>
      <c r="J359" s="12" t="str">
        <f>IF(Table2[[#This Row],[M2A]]="","",SUM(Table2[[#This Row],[M2A]]-Table2[[#This Row],[M2B_h]]))</f>
        <v/>
      </c>
      <c r="L359" s="12" t="str">
        <f>IF(Table2[[#This Row],[M3A]]="","",SUM(Table2[[#This Row],[M3A]]-Table2[[#This Row],[M3B_h]]))</f>
        <v/>
      </c>
      <c r="N359" s="12" t="str">
        <f>IF(Table2[[#This Row],[M4A]]="","",SUM(Table2[[#This Row],[M4A]]-Table2[[#This Row],[M4B_h]]))</f>
        <v/>
      </c>
      <c r="O359" s="14"/>
      <c r="P359" s="14" t="str">
        <f>IF(Table2[[#This Row],[M5A]]="","",SUM(Table2[[#This Row],[M5A]]-Table2[[#This Row],[M5B_h]]))</f>
        <v/>
      </c>
      <c r="Q359" s="14">
        <f>SUM(Table2[[#This Row],[AWAL]],Table2[[#This Row],[M1B]])</f>
        <v>3</v>
      </c>
      <c r="R359" s="14">
        <f>SUM(Table2[[#This Row],[M2B]],Table2[[#This Row],[M2B_h]])</f>
        <v>3</v>
      </c>
      <c r="S359" s="14">
        <f>SUM(Table2[[#This Row],[M3B]],Table2[[#This Row],[M3B_h]])</f>
        <v>3</v>
      </c>
      <c r="T359" s="14">
        <f>SUM(Table2[[#This Row],[M4B]],Table2[[#This Row],[M4B_h]])</f>
        <v>3</v>
      </c>
    </row>
    <row r="360" spans="1:20">
      <c r="A360" s="11">
        <f>IF(Table2[[#This Row],[TT]]=0,"",ROW())</f>
        <v>360</v>
      </c>
      <c r="B360" s="11" t="str">
        <f>LOWER(SUBSTITUTE(SUBSTITUTE(SUBSTITUTE(SUBSTITUTE(SUBSTITUTE(SUBSTITUTE(SUBSTITUTE(SUBSTITUTE(Table2[[#This Row],[NAMA BARANG]]," ",""),"""",""),"-",""),"/",""),"(",""),")",""),"&amp;",""),",",""))</f>
        <v>bp680diamondhati48</v>
      </c>
      <c r="C360" s="17" t="s">
        <v>510</v>
      </c>
      <c r="D360" s="18">
        <v>6</v>
      </c>
      <c r="E360" s="22" t="s">
        <v>50</v>
      </c>
      <c r="F360" s="43">
        <f>IF(Table2[[#This Row],[M5B]]="",Table2[[#This Row],[M5B_h]],SUM(Table2[[#This Row],[M5B_h]],Table2[[#This Row],[M5B]]))</f>
        <v>6</v>
      </c>
      <c r="H360" s="12" t="str">
        <f>IF(Table2[[#This Row],[M1A]]="","",Table2[[#This Row],[M1A]]-Table2[[#This Row],[AWAL]])</f>
        <v/>
      </c>
      <c r="J360" s="12" t="str">
        <f>IF(Table2[[#This Row],[M2A]]="","",SUM(Table2[[#This Row],[M2A]]-Table2[[#This Row],[M2B_h]]))</f>
        <v/>
      </c>
      <c r="L360" s="12" t="str">
        <f>IF(Table2[[#This Row],[M3A]]="","",SUM(Table2[[#This Row],[M3A]]-Table2[[#This Row],[M3B_h]]))</f>
        <v/>
      </c>
      <c r="N360" s="12" t="str">
        <f>IF(Table2[[#This Row],[M4A]]="","",SUM(Table2[[#This Row],[M4A]]-Table2[[#This Row],[M4B_h]]))</f>
        <v/>
      </c>
      <c r="O360" s="14"/>
      <c r="P360" s="14" t="str">
        <f>IF(Table2[[#This Row],[M5A]]="","",SUM(Table2[[#This Row],[M5A]]-Table2[[#This Row],[M5B_h]]))</f>
        <v/>
      </c>
      <c r="Q360" s="14">
        <f>SUM(Table2[[#This Row],[AWAL]],Table2[[#This Row],[M1B]])</f>
        <v>6</v>
      </c>
      <c r="R360" s="14">
        <f>SUM(Table2[[#This Row],[M2B]],Table2[[#This Row],[M2B_h]])</f>
        <v>6</v>
      </c>
      <c r="S360" s="14">
        <f>SUM(Table2[[#This Row],[M3B]],Table2[[#This Row],[M3B_h]])</f>
        <v>6</v>
      </c>
      <c r="T360" s="14">
        <f>SUM(Table2[[#This Row],[M4B]],Table2[[#This Row],[M4B_h]])</f>
        <v>6</v>
      </c>
    </row>
    <row r="361" spans="1:20">
      <c r="A361" s="11">
        <f>IF(Table2[[#This Row],[TT]]=0,"",ROW())</f>
        <v>361</v>
      </c>
      <c r="B361" s="11" t="str">
        <f>LOWER(SUBSTITUTE(SUBSTITUTE(SUBSTITUTE(SUBSTITUTE(SUBSTITUTE(SUBSTITUTE(SUBSTITUTE(SUBSTITUTE(Table2[[#This Row],[NAMA BARANG]]," ",""),"""",""),"-",""),"/",""),"(",""),")",""),"&amp;",""),",",""))</f>
        <v>bp68003apel</v>
      </c>
      <c r="C361" s="17" t="s">
        <v>511</v>
      </c>
      <c r="D361" s="18">
        <v>2</v>
      </c>
      <c r="E361" s="22" t="s">
        <v>14</v>
      </c>
      <c r="F361" s="43">
        <f>IF(Table2[[#This Row],[M5B]]="",Table2[[#This Row],[M5B_h]],SUM(Table2[[#This Row],[M5B_h]],Table2[[#This Row],[M5B]]))</f>
        <v>2</v>
      </c>
      <c r="H361" s="12" t="str">
        <f>IF(Table2[[#This Row],[M1A]]="","",Table2[[#This Row],[M1A]]-Table2[[#This Row],[AWAL]])</f>
        <v/>
      </c>
      <c r="J361" s="12" t="str">
        <f>IF(Table2[[#This Row],[M2A]]="","",SUM(Table2[[#This Row],[M2A]]-Table2[[#This Row],[M2B_h]]))</f>
        <v/>
      </c>
      <c r="L361" s="12" t="str">
        <f>IF(Table2[[#This Row],[M3A]]="","",SUM(Table2[[#This Row],[M3A]]-Table2[[#This Row],[M3B_h]]))</f>
        <v/>
      </c>
      <c r="N361" s="12" t="str">
        <f>IF(Table2[[#This Row],[M4A]]="","",SUM(Table2[[#This Row],[M4A]]-Table2[[#This Row],[M4B_h]]))</f>
        <v/>
      </c>
      <c r="O361" s="14"/>
      <c r="P361" s="14" t="str">
        <f>IF(Table2[[#This Row],[M5A]]="","",SUM(Table2[[#This Row],[M5A]]-Table2[[#This Row],[M5B_h]]))</f>
        <v/>
      </c>
      <c r="Q361" s="14">
        <f>SUM(Table2[[#This Row],[AWAL]],Table2[[#This Row],[M1B]])</f>
        <v>2</v>
      </c>
      <c r="R361" s="14">
        <f>SUM(Table2[[#This Row],[M2B]],Table2[[#This Row],[M2B_h]])</f>
        <v>2</v>
      </c>
      <c r="S361" s="14">
        <f>SUM(Table2[[#This Row],[M3B]],Table2[[#This Row],[M3B_h]])</f>
        <v>2</v>
      </c>
      <c r="T361" s="14">
        <f>SUM(Table2[[#This Row],[M4B]],Table2[[#This Row],[M4B_h]])</f>
        <v>2</v>
      </c>
    </row>
    <row r="362" spans="1:20">
      <c r="A362" s="11">
        <f>IF(Table2[[#This Row],[TT]]=0,"",ROW())</f>
        <v>362</v>
      </c>
      <c r="B362" s="11" t="str">
        <f>LOWER(SUBSTITUTE(SUBSTITUTE(SUBSTITUTE(SUBSTITUTE(SUBSTITUTE(SUBSTITUTE(SUBSTITUTE(SUBSTITUTE(Table2[[#This Row],[NAMA BARANG]]," ",""),"""",""),"-",""),"/",""),"(",""),")",""),"&amp;",""),",",""))</f>
        <v>bp688s3biru30</v>
      </c>
      <c r="C362" s="17" t="s">
        <v>512</v>
      </c>
      <c r="D362" s="18">
        <v>1</v>
      </c>
      <c r="E362" s="22" t="s">
        <v>513</v>
      </c>
      <c r="F362" s="43">
        <f>IF(Table2[[#This Row],[M5B]]="",Table2[[#This Row],[M5B_h]],SUM(Table2[[#This Row],[M5B_h]],Table2[[#This Row],[M5B]]))</f>
        <v>1</v>
      </c>
      <c r="H362" s="12" t="str">
        <f>IF(Table2[[#This Row],[M1A]]="","",Table2[[#This Row],[M1A]]-Table2[[#This Row],[AWAL]])</f>
        <v/>
      </c>
      <c r="J362" s="12" t="str">
        <f>IF(Table2[[#This Row],[M2A]]="","",SUM(Table2[[#This Row],[M2A]]-Table2[[#This Row],[M2B_h]]))</f>
        <v/>
      </c>
      <c r="L362" s="12" t="str">
        <f>IF(Table2[[#This Row],[M3A]]="","",SUM(Table2[[#This Row],[M3A]]-Table2[[#This Row],[M3B_h]]))</f>
        <v/>
      </c>
      <c r="N362" s="12" t="str">
        <f>IF(Table2[[#This Row],[M4A]]="","",SUM(Table2[[#This Row],[M4A]]-Table2[[#This Row],[M4B_h]]))</f>
        <v/>
      </c>
      <c r="O362" s="14"/>
      <c r="P362" s="14" t="str">
        <f>IF(Table2[[#This Row],[M5A]]="","",SUM(Table2[[#This Row],[M5A]]-Table2[[#This Row],[M5B_h]]))</f>
        <v/>
      </c>
      <c r="Q362" s="14">
        <f>SUM(Table2[[#This Row],[AWAL]],Table2[[#This Row],[M1B]])</f>
        <v>1</v>
      </c>
      <c r="R362" s="14">
        <f>SUM(Table2[[#This Row],[M2B]],Table2[[#This Row],[M2B_h]])</f>
        <v>1</v>
      </c>
      <c r="S362" s="14">
        <f>SUM(Table2[[#This Row],[M3B]],Table2[[#This Row],[M3B_h]])</f>
        <v>1</v>
      </c>
      <c r="T362" s="14">
        <f>SUM(Table2[[#This Row],[M4B]],Table2[[#This Row],[M4B_h]])</f>
        <v>1</v>
      </c>
    </row>
    <row r="363" spans="1:20">
      <c r="A363" s="11">
        <f>IF(Table2[[#This Row],[TT]]=0,"",ROW())</f>
        <v>363</v>
      </c>
      <c r="B363" s="11" t="str">
        <f>LOWER(SUBSTITUTE(SUBSTITUTE(SUBSTITUTE(SUBSTITUTE(SUBSTITUTE(SUBSTITUTE(SUBSTITUTE(SUBSTITUTE(Table2[[#This Row],[NAMA BARANG]]," ",""),"""",""),"-",""),"/",""),"(",""),")",""),"&amp;",""),",",""))</f>
        <v>bp6w6767sika</v>
      </c>
      <c r="C363" s="17" t="s">
        <v>514</v>
      </c>
      <c r="D363" s="18">
        <v>2</v>
      </c>
      <c r="E363" s="22" t="s">
        <v>506</v>
      </c>
      <c r="F363" s="43">
        <f>IF(Table2[[#This Row],[M5B]]="",Table2[[#This Row],[M5B_h]],SUM(Table2[[#This Row],[M5B_h]],Table2[[#This Row],[M5B]]))</f>
        <v>2</v>
      </c>
      <c r="H363" s="12" t="str">
        <f>IF(Table2[[#This Row],[M1A]]="","",Table2[[#This Row],[M1A]]-Table2[[#This Row],[AWAL]])</f>
        <v/>
      </c>
      <c r="J363" s="12" t="str">
        <f>IF(Table2[[#This Row],[M2A]]="","",SUM(Table2[[#This Row],[M2A]]-Table2[[#This Row],[M2B_h]]))</f>
        <v/>
      </c>
      <c r="L363" s="12" t="str">
        <f>IF(Table2[[#This Row],[M3A]]="","",SUM(Table2[[#This Row],[M3A]]-Table2[[#This Row],[M3B_h]]))</f>
        <v/>
      </c>
      <c r="N363" s="12" t="str">
        <f>IF(Table2[[#This Row],[M4A]]="","",SUM(Table2[[#This Row],[M4A]]-Table2[[#This Row],[M4B_h]]))</f>
        <v/>
      </c>
      <c r="O363" s="14"/>
      <c r="P363" s="14" t="str">
        <f>IF(Table2[[#This Row],[M5A]]="","",SUM(Table2[[#This Row],[M5A]]-Table2[[#This Row],[M5B_h]]))</f>
        <v/>
      </c>
      <c r="Q363" s="14">
        <f>SUM(Table2[[#This Row],[AWAL]],Table2[[#This Row],[M1B]])</f>
        <v>2</v>
      </c>
      <c r="R363" s="14">
        <f>SUM(Table2[[#This Row],[M2B]],Table2[[#This Row],[M2B_h]])</f>
        <v>2</v>
      </c>
      <c r="S363" s="14">
        <f>SUM(Table2[[#This Row],[M3B]],Table2[[#This Row],[M3B_h]])</f>
        <v>2</v>
      </c>
      <c r="T363" s="14">
        <f>SUM(Table2[[#This Row],[M4B]],Table2[[#This Row],[M4B_h]])</f>
        <v>2</v>
      </c>
    </row>
    <row r="364" spans="1:20">
      <c r="A364" s="11">
        <f>IF(Table2[[#This Row],[TT]]=0,"",ROW())</f>
        <v>364</v>
      </c>
      <c r="B364" s="11" t="str">
        <f>LOWER(SUBSTITUTE(SUBSTITUTE(SUBSTITUTE(SUBSTITUTE(SUBSTITUTE(SUBSTITUTE(SUBSTITUTE(SUBSTITUTE(Table2[[#This Row],[NAMA BARANG]]," ",""),"""",""),"-",""),"/",""),"(",""),")",""),"&amp;",""),",",""))</f>
        <v>bp6wmixkarakter6gambar</v>
      </c>
      <c r="C364" s="17" t="s">
        <v>515</v>
      </c>
      <c r="D364" s="18">
        <v>9</v>
      </c>
      <c r="E364" s="22" t="s">
        <v>516</v>
      </c>
      <c r="F364" s="43">
        <f>IF(Table2[[#This Row],[M5B]]="",Table2[[#This Row],[M5B_h]],SUM(Table2[[#This Row],[M5B_h]],Table2[[#This Row],[M5B]]))</f>
        <v>9</v>
      </c>
      <c r="H364" s="12" t="str">
        <f>IF(Table2[[#This Row],[M1A]]="","",Table2[[#This Row],[M1A]]-Table2[[#This Row],[AWAL]])</f>
        <v/>
      </c>
      <c r="J364" s="12" t="str">
        <f>IF(Table2[[#This Row],[M2A]]="","",SUM(Table2[[#This Row],[M2A]]-Table2[[#This Row],[M2B_h]]))</f>
        <v/>
      </c>
      <c r="L364" s="12" t="str">
        <f>IF(Table2[[#This Row],[M3A]]="","",SUM(Table2[[#This Row],[M3A]]-Table2[[#This Row],[M3B_h]]))</f>
        <v/>
      </c>
      <c r="N364" s="12" t="str">
        <f>IF(Table2[[#This Row],[M4A]]="","",SUM(Table2[[#This Row],[M4A]]-Table2[[#This Row],[M4B_h]]))</f>
        <v/>
      </c>
      <c r="O364" s="14"/>
      <c r="P364" s="14" t="str">
        <f>IF(Table2[[#This Row],[M5A]]="","",SUM(Table2[[#This Row],[M5A]]-Table2[[#This Row],[M5B_h]]))</f>
        <v/>
      </c>
      <c r="Q364" s="14">
        <f>SUM(Table2[[#This Row],[AWAL]],Table2[[#This Row],[M1B]])</f>
        <v>9</v>
      </c>
      <c r="R364" s="14">
        <f>SUM(Table2[[#This Row],[M2B]],Table2[[#This Row],[M2B_h]])</f>
        <v>9</v>
      </c>
      <c r="S364" s="14">
        <f>SUM(Table2[[#This Row],[M3B]],Table2[[#This Row],[M3B_h]])</f>
        <v>9</v>
      </c>
      <c r="T364" s="14">
        <f>SUM(Table2[[#This Row],[M4B]],Table2[[#This Row],[M4B_h]])</f>
        <v>9</v>
      </c>
    </row>
    <row r="365" spans="1:20">
      <c r="A365" s="11">
        <f>IF(Table2[[#This Row],[TT]]=0,"",ROW())</f>
        <v>365</v>
      </c>
      <c r="B365" s="11" t="str">
        <f>LOWER(SUBSTITUTE(SUBSTITUTE(SUBSTITUTE(SUBSTITUTE(SUBSTITUTE(SUBSTITUTE(SUBSTITUTE(SUBSTITUTE(Table2[[#This Row],[NAMA BARANG]]," ",""),"""",""),"-",""),"/",""),"(",""),")",""),"&amp;",""),",",""))</f>
        <v>bp7064</v>
      </c>
      <c r="C365" s="17" t="s">
        <v>520</v>
      </c>
      <c r="D365" s="18">
        <v>11</v>
      </c>
      <c r="E365" s="22" t="s">
        <v>518</v>
      </c>
      <c r="F365" s="43">
        <f>IF(Table2[[#This Row],[M5B]]="",Table2[[#This Row],[M5B_h]],SUM(Table2[[#This Row],[M5B_h]],Table2[[#This Row],[M5B]]))</f>
        <v>11</v>
      </c>
      <c r="H365" s="12" t="str">
        <f>IF(Table2[[#This Row],[M1A]]="","",Table2[[#This Row],[M1A]]-Table2[[#This Row],[AWAL]])</f>
        <v/>
      </c>
      <c r="J365" s="12" t="str">
        <f>IF(Table2[[#This Row],[M2A]]="","",SUM(Table2[[#This Row],[M2A]]-Table2[[#This Row],[M2B_h]]))</f>
        <v/>
      </c>
      <c r="L365" s="12" t="str">
        <f>IF(Table2[[#This Row],[M3A]]="","",SUM(Table2[[#This Row],[M3A]]-Table2[[#This Row],[M3B_h]]))</f>
        <v/>
      </c>
      <c r="N365" s="12" t="str">
        <f>IF(Table2[[#This Row],[M4A]]="","",SUM(Table2[[#This Row],[M4A]]-Table2[[#This Row],[M4B_h]]))</f>
        <v/>
      </c>
      <c r="O365" s="14"/>
      <c r="P365" s="14" t="str">
        <f>IF(Table2[[#This Row],[M5A]]="","",SUM(Table2[[#This Row],[M5A]]-Table2[[#This Row],[M5B_h]]))</f>
        <v/>
      </c>
      <c r="Q365" s="14">
        <f>SUM(Table2[[#This Row],[AWAL]],Table2[[#This Row],[M1B]])</f>
        <v>11</v>
      </c>
      <c r="R365" s="14">
        <f>SUM(Table2[[#This Row],[M2B]],Table2[[#This Row],[M2B_h]])</f>
        <v>11</v>
      </c>
      <c r="S365" s="14">
        <f>SUM(Table2[[#This Row],[M3B]],Table2[[#This Row],[M3B_h]])</f>
        <v>11</v>
      </c>
      <c r="T365" s="14">
        <f>SUM(Table2[[#This Row],[M4B]],Table2[[#This Row],[M4B_h]])</f>
        <v>11</v>
      </c>
    </row>
    <row r="366" spans="1:20">
      <c r="A366" s="11">
        <f>IF(Table2[[#This Row],[TT]]=0,"",ROW())</f>
        <v>366</v>
      </c>
      <c r="B366" s="11" t="str">
        <f>LOWER(SUBSTITUTE(SUBSTITUTE(SUBSTITUTE(SUBSTITUTE(SUBSTITUTE(SUBSTITUTE(SUBSTITUTE(SUBSTITUTE(Table2[[#This Row],[NAMA BARANG]]," ",""),"""",""),"-",""),"/",""),"(",""),")",""),"&amp;",""),",",""))</f>
        <v>bp7067</v>
      </c>
      <c r="C366" s="17" t="s">
        <v>521</v>
      </c>
      <c r="D366" s="18">
        <v>16</v>
      </c>
      <c r="E366" s="22" t="s">
        <v>518</v>
      </c>
      <c r="F366" s="43">
        <f>IF(Table2[[#This Row],[M5B]]="",Table2[[#This Row],[M5B_h]],SUM(Table2[[#This Row],[M5B_h]],Table2[[#This Row],[M5B]]))</f>
        <v>16</v>
      </c>
      <c r="H366" s="12" t="str">
        <f>IF(Table2[[#This Row],[M1A]]="","",Table2[[#This Row],[M1A]]-Table2[[#This Row],[AWAL]])</f>
        <v/>
      </c>
      <c r="J366" s="12" t="str">
        <f>IF(Table2[[#This Row],[M2A]]="","",SUM(Table2[[#This Row],[M2A]]-Table2[[#This Row],[M2B_h]]))</f>
        <v/>
      </c>
      <c r="L366" s="12" t="str">
        <f>IF(Table2[[#This Row],[M3A]]="","",SUM(Table2[[#This Row],[M3A]]-Table2[[#This Row],[M3B_h]]))</f>
        <v/>
      </c>
      <c r="N366" s="12" t="str">
        <f>IF(Table2[[#This Row],[M4A]]="","",SUM(Table2[[#This Row],[M4A]]-Table2[[#This Row],[M4B_h]]))</f>
        <v/>
      </c>
      <c r="O366" s="14"/>
      <c r="P366" s="14" t="str">
        <f>IF(Table2[[#This Row],[M5A]]="","",SUM(Table2[[#This Row],[M5A]]-Table2[[#This Row],[M5B_h]]))</f>
        <v/>
      </c>
      <c r="Q366" s="14">
        <f>SUM(Table2[[#This Row],[AWAL]],Table2[[#This Row],[M1B]])</f>
        <v>16</v>
      </c>
      <c r="R366" s="14">
        <f>SUM(Table2[[#This Row],[M2B]],Table2[[#This Row],[M2B_h]])</f>
        <v>16</v>
      </c>
      <c r="S366" s="14">
        <f>SUM(Table2[[#This Row],[M3B]],Table2[[#This Row],[M3B_h]])</f>
        <v>16</v>
      </c>
      <c r="T366" s="14">
        <f>SUM(Table2[[#This Row],[M4B]],Table2[[#This Row],[M4B_h]])</f>
        <v>16</v>
      </c>
    </row>
    <row r="367" spans="1:20">
      <c r="A367" s="11">
        <f>IF(Table2[[#This Row],[TT]]=0,"",ROW())</f>
        <v>367</v>
      </c>
      <c r="B367" s="11" t="str">
        <f>LOWER(SUBSTITUTE(SUBSTITUTE(SUBSTITUTE(SUBSTITUTE(SUBSTITUTE(SUBSTITUTE(SUBSTITUTE(SUBSTITUTE(Table2[[#This Row],[NAMA BARANG]]," ",""),"""",""),"-",""),"/",""),"(",""),")",""),"&amp;",""),",",""))</f>
        <v>bp789</v>
      </c>
      <c r="C367" s="17" t="s">
        <v>522</v>
      </c>
      <c r="D367" s="18">
        <v>2</v>
      </c>
      <c r="E367" s="22" t="s">
        <v>200</v>
      </c>
      <c r="F367" s="43">
        <f>IF(Table2[[#This Row],[M5B]]="",Table2[[#This Row],[M5B_h]],SUM(Table2[[#This Row],[M5B_h]],Table2[[#This Row],[M5B]]))</f>
        <v>2</v>
      </c>
      <c r="H367" s="12" t="str">
        <f>IF(Table2[[#This Row],[M1A]]="","",Table2[[#This Row],[M1A]]-Table2[[#This Row],[AWAL]])</f>
        <v/>
      </c>
      <c r="J367" s="12" t="str">
        <f>IF(Table2[[#This Row],[M2A]]="","",SUM(Table2[[#This Row],[M2A]]-Table2[[#This Row],[M2B_h]]))</f>
        <v/>
      </c>
      <c r="L367" s="12" t="str">
        <f>IF(Table2[[#This Row],[M3A]]="","",SUM(Table2[[#This Row],[M3A]]-Table2[[#This Row],[M3B_h]]))</f>
        <v/>
      </c>
      <c r="N367" s="12" t="str">
        <f>IF(Table2[[#This Row],[M4A]]="","",SUM(Table2[[#This Row],[M4A]]-Table2[[#This Row],[M4B_h]]))</f>
        <v/>
      </c>
      <c r="O367" s="14"/>
      <c r="P367" s="14" t="str">
        <f>IF(Table2[[#This Row],[M5A]]="","",SUM(Table2[[#This Row],[M5A]]-Table2[[#This Row],[M5B_h]]))</f>
        <v/>
      </c>
      <c r="Q367" s="14">
        <f>SUM(Table2[[#This Row],[AWAL]],Table2[[#This Row],[M1B]])</f>
        <v>2</v>
      </c>
      <c r="R367" s="14">
        <f>SUM(Table2[[#This Row],[M2B]],Table2[[#This Row],[M2B_h]])</f>
        <v>2</v>
      </c>
      <c r="S367" s="14">
        <f>SUM(Table2[[#This Row],[M3B]],Table2[[#This Row],[M3B_h]])</f>
        <v>2</v>
      </c>
      <c r="T367" s="14">
        <f>SUM(Table2[[#This Row],[M4B]],Table2[[#This Row],[M4B_h]])</f>
        <v>2</v>
      </c>
    </row>
    <row r="368" spans="1:20">
      <c r="A368" s="11">
        <f>IF(Table2[[#This Row],[TT]]=0,"",ROW())</f>
        <v>368</v>
      </c>
      <c r="B368" s="11" t="str">
        <f>LOWER(SUBSTITUTE(SUBSTITUTE(SUBSTITUTE(SUBSTITUTE(SUBSTITUTE(SUBSTITUTE(SUBSTITUTE(SUBSTITUTE(Table2[[#This Row],[NAMA BARANG]]," ",""),"""",""),"-",""),"/",""),"(",""),")",""),"&amp;",""),",",""))</f>
        <v>bp82018garukanrabbit</v>
      </c>
      <c r="C368" s="17" t="s">
        <v>523</v>
      </c>
      <c r="D368" s="18">
        <v>1</v>
      </c>
      <c r="E368" s="22" t="s">
        <v>14</v>
      </c>
      <c r="F368" s="43">
        <f>IF(Table2[[#This Row],[M5B]]="",Table2[[#This Row],[M5B_h]],SUM(Table2[[#This Row],[M5B_h]],Table2[[#This Row],[M5B]]))</f>
        <v>1</v>
      </c>
      <c r="H368" s="12" t="str">
        <f>IF(Table2[[#This Row],[M1A]]="","",Table2[[#This Row],[M1A]]-Table2[[#This Row],[AWAL]])</f>
        <v/>
      </c>
      <c r="J368" s="12" t="str">
        <f>IF(Table2[[#This Row],[M2A]]="","",SUM(Table2[[#This Row],[M2A]]-Table2[[#This Row],[M2B_h]]))</f>
        <v/>
      </c>
      <c r="L368" s="12" t="str">
        <f>IF(Table2[[#This Row],[M3A]]="","",SUM(Table2[[#This Row],[M3A]]-Table2[[#This Row],[M3B_h]]))</f>
        <v/>
      </c>
      <c r="N368" s="12" t="str">
        <f>IF(Table2[[#This Row],[M4A]]="","",SUM(Table2[[#This Row],[M4A]]-Table2[[#This Row],[M4B_h]]))</f>
        <v/>
      </c>
      <c r="O368" s="14"/>
      <c r="P368" s="14" t="str">
        <f>IF(Table2[[#This Row],[M5A]]="","",SUM(Table2[[#This Row],[M5A]]-Table2[[#This Row],[M5B_h]]))</f>
        <v/>
      </c>
      <c r="Q368" s="14">
        <f>SUM(Table2[[#This Row],[AWAL]],Table2[[#This Row],[M1B]])</f>
        <v>1</v>
      </c>
      <c r="R368" s="14">
        <f>SUM(Table2[[#This Row],[M2B]],Table2[[#This Row],[M2B_h]])</f>
        <v>1</v>
      </c>
      <c r="S368" s="14">
        <f>SUM(Table2[[#This Row],[M3B]],Table2[[#This Row],[M3B_h]])</f>
        <v>1</v>
      </c>
      <c r="T368" s="14">
        <f>SUM(Table2[[#This Row],[M4B]],Table2[[#This Row],[M4B_h]])</f>
        <v>1</v>
      </c>
    </row>
    <row r="369" spans="1:20">
      <c r="A369" s="11">
        <f>IF(Table2[[#This Row],[TT]]=0,"",ROW())</f>
        <v>369</v>
      </c>
      <c r="B369" s="11" t="str">
        <f>LOWER(SUBSTITUTE(SUBSTITUTE(SUBSTITUTE(SUBSTITUTE(SUBSTITUTE(SUBSTITUTE(SUBSTITUTE(SUBSTITUTE(Table2[[#This Row],[NAMA BARANG]]," ",""),"""",""),"-",""),"/",""),"(",""),")",""),"&amp;",""),",",""))</f>
        <v>bp8646</v>
      </c>
      <c r="C369" s="17" t="s">
        <v>524</v>
      </c>
      <c r="D369" s="18">
        <v>6</v>
      </c>
      <c r="E369" s="22" t="s">
        <v>14</v>
      </c>
      <c r="F369" s="43">
        <f>IF(Table2[[#This Row],[M5B]]="",Table2[[#This Row],[M5B_h]],SUM(Table2[[#This Row],[M5B_h]],Table2[[#This Row],[M5B]]))</f>
        <v>6</v>
      </c>
      <c r="H369" s="12" t="str">
        <f>IF(Table2[[#This Row],[M1A]]="","",Table2[[#This Row],[M1A]]-Table2[[#This Row],[AWAL]])</f>
        <v/>
      </c>
      <c r="J369" s="12" t="str">
        <f>IF(Table2[[#This Row],[M2A]]="","",SUM(Table2[[#This Row],[M2A]]-Table2[[#This Row],[M2B_h]]))</f>
        <v/>
      </c>
      <c r="L369" s="12" t="str">
        <f>IF(Table2[[#This Row],[M3A]]="","",SUM(Table2[[#This Row],[M3A]]-Table2[[#This Row],[M3B_h]]))</f>
        <v/>
      </c>
      <c r="N369" s="12" t="str">
        <f>IF(Table2[[#This Row],[M4A]]="","",SUM(Table2[[#This Row],[M4A]]-Table2[[#This Row],[M4B_h]]))</f>
        <v/>
      </c>
      <c r="O369" s="14"/>
      <c r="P369" s="14" t="str">
        <f>IF(Table2[[#This Row],[M5A]]="","",SUM(Table2[[#This Row],[M5A]]-Table2[[#This Row],[M5B_h]]))</f>
        <v/>
      </c>
      <c r="Q369" s="14">
        <f>SUM(Table2[[#This Row],[AWAL]],Table2[[#This Row],[M1B]])</f>
        <v>6</v>
      </c>
      <c r="R369" s="14">
        <f>SUM(Table2[[#This Row],[M2B]],Table2[[#This Row],[M2B_h]])</f>
        <v>6</v>
      </c>
      <c r="S369" s="14">
        <f>SUM(Table2[[#This Row],[M3B]],Table2[[#This Row],[M3B_h]])</f>
        <v>6</v>
      </c>
      <c r="T369" s="14">
        <f>SUM(Table2[[#This Row],[M4B]],Table2[[#This Row],[M4B_h]])</f>
        <v>6</v>
      </c>
    </row>
    <row r="370" spans="1:20">
      <c r="A370" s="11">
        <f>IF(Table2[[#This Row],[TT]]=0,"",ROW())</f>
        <v>370</v>
      </c>
      <c r="B370" s="11" t="str">
        <f>LOWER(SUBSTITUTE(SUBSTITUTE(SUBSTITUTE(SUBSTITUTE(SUBSTITUTE(SUBSTITUTE(SUBSTITUTE(SUBSTITUTE(Table2[[#This Row],[NAMA BARANG]]," ",""),"""",""),"-",""),"/",""),"(",""),")",""),"&amp;",""),",",""))</f>
        <v>bp8813bebek48</v>
      </c>
      <c r="C370" s="17" t="s">
        <v>525</v>
      </c>
      <c r="D370" s="18">
        <v>1</v>
      </c>
      <c r="E370" s="22" t="s">
        <v>67</v>
      </c>
      <c r="F370" s="43">
        <f>IF(Table2[[#This Row],[M5B]]="",Table2[[#This Row],[M5B_h]],SUM(Table2[[#This Row],[M5B_h]],Table2[[#This Row],[M5B]]))</f>
        <v>1</v>
      </c>
      <c r="H370" s="12" t="str">
        <f>IF(Table2[[#This Row],[M1A]]="","",Table2[[#This Row],[M1A]]-Table2[[#This Row],[AWAL]])</f>
        <v/>
      </c>
      <c r="J370" s="12" t="str">
        <f>IF(Table2[[#This Row],[M2A]]="","",SUM(Table2[[#This Row],[M2A]]-Table2[[#This Row],[M2B_h]]))</f>
        <v/>
      </c>
      <c r="L370" s="12" t="str">
        <f>IF(Table2[[#This Row],[M3A]]="","",SUM(Table2[[#This Row],[M3A]]-Table2[[#This Row],[M3B_h]]))</f>
        <v/>
      </c>
      <c r="N370" s="12" t="str">
        <f>IF(Table2[[#This Row],[M4A]]="","",SUM(Table2[[#This Row],[M4A]]-Table2[[#This Row],[M4B_h]]))</f>
        <v/>
      </c>
      <c r="O370" s="14"/>
      <c r="P370" s="14" t="str">
        <f>IF(Table2[[#This Row],[M5A]]="","",SUM(Table2[[#This Row],[M5A]]-Table2[[#This Row],[M5B_h]]))</f>
        <v/>
      </c>
      <c r="Q370" s="14">
        <f>SUM(Table2[[#This Row],[AWAL]],Table2[[#This Row],[M1B]])</f>
        <v>1</v>
      </c>
      <c r="R370" s="14">
        <f>SUM(Table2[[#This Row],[M2B]],Table2[[#This Row],[M2B_h]])</f>
        <v>1</v>
      </c>
      <c r="S370" s="14">
        <f>SUM(Table2[[#This Row],[M3B]],Table2[[#This Row],[M3B_h]])</f>
        <v>1</v>
      </c>
      <c r="T370" s="14">
        <f>SUM(Table2[[#This Row],[M4B]],Table2[[#This Row],[M4B_h]])</f>
        <v>1</v>
      </c>
    </row>
    <row r="371" spans="1:20">
      <c r="A371" s="11">
        <f>IF(Table2[[#This Row],[TT]]=0,"",ROW())</f>
        <v>371</v>
      </c>
      <c r="B371" s="11" t="str">
        <f>LOWER(SUBSTITUTE(SUBSTITUTE(SUBSTITUTE(SUBSTITUTE(SUBSTITUTE(SUBSTITUTE(SUBSTITUTE(SUBSTITUTE(Table2[[#This Row],[NAMA BARANG]]," ",""),"""",""),"-",""),"/",""),"(",""),")",""),"&amp;",""),",",""))</f>
        <v>bp8889hati</v>
      </c>
      <c r="C371" s="17" t="s">
        <v>526</v>
      </c>
      <c r="D371" s="18">
        <v>3</v>
      </c>
      <c r="E371" s="22" t="s">
        <v>14</v>
      </c>
      <c r="F371" s="43">
        <f>IF(Table2[[#This Row],[M5B]]="",Table2[[#This Row],[M5B_h]],SUM(Table2[[#This Row],[M5B_h]],Table2[[#This Row],[M5B]]))</f>
        <v>3</v>
      </c>
      <c r="H371" s="12" t="str">
        <f>IF(Table2[[#This Row],[M1A]]="","",Table2[[#This Row],[M1A]]-Table2[[#This Row],[AWAL]])</f>
        <v/>
      </c>
      <c r="J371" s="12" t="str">
        <f>IF(Table2[[#This Row],[M2A]]="","",SUM(Table2[[#This Row],[M2A]]-Table2[[#This Row],[M2B_h]]))</f>
        <v/>
      </c>
      <c r="L371" s="12" t="str">
        <f>IF(Table2[[#This Row],[M3A]]="","",SUM(Table2[[#This Row],[M3A]]-Table2[[#This Row],[M3B_h]]))</f>
        <v/>
      </c>
      <c r="N371" s="12" t="str">
        <f>IF(Table2[[#This Row],[M4A]]="","",SUM(Table2[[#This Row],[M4A]]-Table2[[#This Row],[M4B_h]]))</f>
        <v/>
      </c>
      <c r="O371" s="14"/>
      <c r="P371" s="14" t="str">
        <f>IF(Table2[[#This Row],[M5A]]="","",SUM(Table2[[#This Row],[M5A]]-Table2[[#This Row],[M5B_h]]))</f>
        <v/>
      </c>
      <c r="Q371" s="14">
        <f>SUM(Table2[[#This Row],[AWAL]],Table2[[#This Row],[M1B]])</f>
        <v>3</v>
      </c>
      <c r="R371" s="14">
        <f>SUM(Table2[[#This Row],[M2B]],Table2[[#This Row],[M2B_h]])</f>
        <v>3</v>
      </c>
      <c r="S371" s="14">
        <f>SUM(Table2[[#This Row],[M3B]],Table2[[#This Row],[M3B_h]])</f>
        <v>3</v>
      </c>
      <c r="T371" s="14">
        <f>SUM(Table2[[#This Row],[M4B]],Table2[[#This Row],[M4B_h]])</f>
        <v>3</v>
      </c>
    </row>
    <row r="372" spans="1:20">
      <c r="A372" s="11">
        <f>IF(Table2[[#This Row],[TT]]=0,"",ROW())</f>
        <v>372</v>
      </c>
      <c r="B372" s="11" t="str">
        <f>LOWER(SUBSTITUTE(SUBSTITUTE(SUBSTITUTE(SUBSTITUTE(SUBSTITUTE(SUBSTITUTE(SUBSTITUTE(SUBSTITUTE(Table2[[#This Row],[NAMA BARANG]]," ",""),"""",""),"-",""),"/",""),"(",""),")",""),"&amp;",""),",",""))</f>
        <v>bp8wmegan</v>
      </c>
      <c r="C372" s="17" t="s">
        <v>527</v>
      </c>
      <c r="D372" s="18">
        <v>2</v>
      </c>
      <c r="E372" s="22" t="s">
        <v>14</v>
      </c>
      <c r="F372" s="43">
        <f>IF(Table2[[#This Row],[M5B]]="",Table2[[#This Row],[M5B_h]],SUM(Table2[[#This Row],[M5B_h]],Table2[[#This Row],[M5B]]))</f>
        <v>2</v>
      </c>
      <c r="H372" s="12" t="str">
        <f>IF(Table2[[#This Row],[M1A]]="","",Table2[[#This Row],[M1A]]-Table2[[#This Row],[AWAL]])</f>
        <v/>
      </c>
      <c r="J372" s="12" t="str">
        <f>IF(Table2[[#This Row],[M2A]]="","",SUM(Table2[[#This Row],[M2A]]-Table2[[#This Row],[M2B_h]]))</f>
        <v/>
      </c>
      <c r="L372" s="12" t="str">
        <f>IF(Table2[[#This Row],[M3A]]="","",SUM(Table2[[#This Row],[M3A]]-Table2[[#This Row],[M3B_h]]))</f>
        <v/>
      </c>
      <c r="N372" s="12" t="str">
        <f>IF(Table2[[#This Row],[M4A]]="","",SUM(Table2[[#This Row],[M4A]]-Table2[[#This Row],[M4B_h]]))</f>
        <v/>
      </c>
      <c r="O372" s="14"/>
      <c r="P372" s="14" t="str">
        <f>IF(Table2[[#This Row],[M5A]]="","",SUM(Table2[[#This Row],[M5A]]-Table2[[#This Row],[M5B_h]]))</f>
        <v/>
      </c>
      <c r="Q372" s="14">
        <f>SUM(Table2[[#This Row],[AWAL]],Table2[[#This Row],[M1B]])</f>
        <v>2</v>
      </c>
      <c r="R372" s="14">
        <f>SUM(Table2[[#This Row],[M2B]],Table2[[#This Row],[M2B_h]])</f>
        <v>2</v>
      </c>
      <c r="S372" s="14">
        <f>SUM(Table2[[#This Row],[M3B]],Table2[[#This Row],[M3B_h]])</f>
        <v>2</v>
      </c>
      <c r="T372" s="14">
        <f>SUM(Table2[[#This Row],[M4B]],Table2[[#This Row],[M4B_h]])</f>
        <v>2</v>
      </c>
    </row>
    <row r="373" spans="1:20">
      <c r="A373" s="11">
        <f>IF(Table2[[#This Row],[TT]]=0,"",ROW())</f>
        <v>373</v>
      </c>
      <c r="B373" s="11" t="str">
        <f>LOWER(SUBSTITUTE(SUBSTITUTE(SUBSTITUTE(SUBSTITUTE(SUBSTITUTE(SUBSTITUTE(SUBSTITUTE(SUBSTITUTE(Table2[[#This Row],[NAMA BARANG]]," ",""),"""",""),"-",""),"/",""),"(",""),")",""),"&amp;",""),",",""))</f>
        <v>bp9799</v>
      </c>
      <c r="C373" s="17" t="s">
        <v>528</v>
      </c>
      <c r="D373" s="18">
        <v>2</v>
      </c>
      <c r="E373" s="22" t="s">
        <v>14</v>
      </c>
      <c r="F373" s="43">
        <f>IF(Table2[[#This Row],[M5B]]="",Table2[[#This Row],[M5B_h]],SUM(Table2[[#This Row],[M5B_h]],Table2[[#This Row],[M5B]]))</f>
        <v>2</v>
      </c>
      <c r="H373" s="12" t="str">
        <f>IF(Table2[[#This Row],[M1A]]="","",Table2[[#This Row],[M1A]]-Table2[[#This Row],[AWAL]])</f>
        <v/>
      </c>
      <c r="J373" s="12" t="str">
        <f>IF(Table2[[#This Row],[M2A]]="","",SUM(Table2[[#This Row],[M2A]]-Table2[[#This Row],[M2B_h]]))</f>
        <v/>
      </c>
      <c r="L373" s="12" t="str">
        <f>IF(Table2[[#This Row],[M3A]]="","",SUM(Table2[[#This Row],[M3A]]-Table2[[#This Row],[M3B_h]]))</f>
        <v/>
      </c>
      <c r="N373" s="12" t="str">
        <f>IF(Table2[[#This Row],[M4A]]="","",SUM(Table2[[#This Row],[M4A]]-Table2[[#This Row],[M4B_h]]))</f>
        <v/>
      </c>
      <c r="O373" s="14"/>
      <c r="P373" s="14" t="str">
        <f>IF(Table2[[#This Row],[M5A]]="","",SUM(Table2[[#This Row],[M5A]]-Table2[[#This Row],[M5B_h]]))</f>
        <v/>
      </c>
      <c r="Q373" s="14">
        <f>SUM(Table2[[#This Row],[AWAL]],Table2[[#This Row],[M1B]])</f>
        <v>2</v>
      </c>
      <c r="R373" s="14">
        <f>SUM(Table2[[#This Row],[M2B]],Table2[[#This Row],[M2B_h]])</f>
        <v>2</v>
      </c>
      <c r="S373" s="14">
        <f>SUM(Table2[[#This Row],[M3B]],Table2[[#This Row],[M3B_h]])</f>
        <v>2</v>
      </c>
      <c r="T373" s="14">
        <f>SUM(Table2[[#This Row],[M4B]],Table2[[#This Row],[M4B_h]])</f>
        <v>2</v>
      </c>
    </row>
    <row r="374" spans="1:20">
      <c r="A374" s="11">
        <f>IF(Table2[[#This Row],[TT]]=0,"",ROW())</f>
        <v>374</v>
      </c>
      <c r="B374" s="11" t="str">
        <f>LOWER(SUBSTITUTE(SUBSTITUTE(SUBSTITUTE(SUBSTITUTE(SUBSTITUTE(SUBSTITUTE(SUBSTITUTE(SUBSTITUTE(Table2[[#This Row],[NAMA BARANG]]," ",""),"""",""),"-",""),"/",""),"(",""),")",""),"&amp;",""),",",""))</f>
        <v>bp9892</v>
      </c>
      <c r="C374" s="17" t="s">
        <v>529</v>
      </c>
      <c r="D374" s="18">
        <v>11</v>
      </c>
      <c r="E374" s="22" t="s">
        <v>14</v>
      </c>
      <c r="F374" s="43">
        <f>IF(Table2[[#This Row],[M5B]]="",Table2[[#This Row],[M5B_h]],SUM(Table2[[#This Row],[M5B_h]],Table2[[#This Row],[M5B]]))</f>
        <v>11</v>
      </c>
      <c r="H374" s="12" t="str">
        <f>IF(Table2[[#This Row],[M1A]]="","",Table2[[#This Row],[M1A]]-Table2[[#This Row],[AWAL]])</f>
        <v/>
      </c>
      <c r="J374" s="12" t="str">
        <f>IF(Table2[[#This Row],[M2A]]="","",SUM(Table2[[#This Row],[M2A]]-Table2[[#This Row],[M2B_h]]))</f>
        <v/>
      </c>
      <c r="L374" s="12" t="str">
        <f>IF(Table2[[#This Row],[M3A]]="","",SUM(Table2[[#This Row],[M3A]]-Table2[[#This Row],[M3B_h]]))</f>
        <v/>
      </c>
      <c r="N374" s="12" t="str">
        <f>IF(Table2[[#This Row],[M4A]]="","",SUM(Table2[[#This Row],[M4A]]-Table2[[#This Row],[M4B_h]]))</f>
        <v/>
      </c>
      <c r="O374" s="14"/>
      <c r="P374" s="14" t="str">
        <f>IF(Table2[[#This Row],[M5A]]="","",SUM(Table2[[#This Row],[M5A]]-Table2[[#This Row],[M5B_h]]))</f>
        <v/>
      </c>
      <c r="Q374" s="14">
        <f>SUM(Table2[[#This Row],[AWAL]],Table2[[#This Row],[M1B]])</f>
        <v>11</v>
      </c>
      <c r="R374" s="14">
        <f>SUM(Table2[[#This Row],[M2B]],Table2[[#This Row],[M2B_h]])</f>
        <v>11</v>
      </c>
      <c r="S374" s="14">
        <f>SUM(Table2[[#This Row],[M3B]],Table2[[#This Row],[M3B_h]])</f>
        <v>11</v>
      </c>
      <c r="T374" s="14">
        <f>SUM(Table2[[#This Row],[M4B]],Table2[[#This Row],[M4B_h]])</f>
        <v>11</v>
      </c>
    </row>
    <row r="375" spans="1:20">
      <c r="A375" s="11">
        <f>IF(Table2[[#This Row],[TT]]=0,"",ROW())</f>
        <v>375</v>
      </c>
      <c r="B375" s="11" t="str">
        <f>LOWER(SUBSTITUTE(SUBSTITUTE(SUBSTITUTE(SUBSTITUTE(SUBSTITUTE(SUBSTITUTE(SUBSTITUTE(SUBSTITUTE(Table2[[#This Row],[NAMA BARANG]]," ",""),"""",""),"-",""),"/",""),"(",""),")",""),"&amp;",""),",",""))</f>
        <v>bp9938</v>
      </c>
      <c r="C375" s="17" t="s">
        <v>530</v>
      </c>
      <c r="D375" s="18">
        <v>1</v>
      </c>
      <c r="E375" s="22" t="s">
        <v>14</v>
      </c>
      <c r="F375" s="43">
        <f>IF(Table2[[#This Row],[M5B]]="",Table2[[#This Row],[M5B_h]],SUM(Table2[[#This Row],[M5B_h]],Table2[[#This Row],[M5B]]))</f>
        <v>1</v>
      </c>
      <c r="H375" s="12" t="str">
        <f>IF(Table2[[#This Row],[M1A]]="","",Table2[[#This Row],[M1A]]-Table2[[#This Row],[AWAL]])</f>
        <v/>
      </c>
      <c r="J375" s="12" t="str">
        <f>IF(Table2[[#This Row],[M2A]]="","",SUM(Table2[[#This Row],[M2A]]-Table2[[#This Row],[M2B_h]]))</f>
        <v/>
      </c>
      <c r="L375" s="12" t="str">
        <f>IF(Table2[[#This Row],[M3A]]="","",SUM(Table2[[#This Row],[M3A]]-Table2[[#This Row],[M3B_h]]))</f>
        <v/>
      </c>
      <c r="N375" s="12" t="str">
        <f>IF(Table2[[#This Row],[M4A]]="","",SUM(Table2[[#This Row],[M4A]]-Table2[[#This Row],[M4B_h]]))</f>
        <v/>
      </c>
      <c r="O375" s="14"/>
      <c r="P375" s="14" t="str">
        <f>IF(Table2[[#This Row],[M5A]]="","",SUM(Table2[[#This Row],[M5A]]-Table2[[#This Row],[M5B_h]]))</f>
        <v/>
      </c>
      <c r="Q375" s="14">
        <f>SUM(Table2[[#This Row],[AWAL]],Table2[[#This Row],[M1B]])</f>
        <v>1</v>
      </c>
      <c r="R375" s="14">
        <f>SUM(Table2[[#This Row],[M2B]],Table2[[#This Row],[M2B_h]])</f>
        <v>1</v>
      </c>
      <c r="S375" s="14">
        <f>SUM(Table2[[#This Row],[M3B]],Table2[[#This Row],[M3B_h]])</f>
        <v>1</v>
      </c>
      <c r="T375" s="14">
        <f>SUM(Table2[[#This Row],[M4B]],Table2[[#This Row],[M4B_h]])</f>
        <v>1</v>
      </c>
    </row>
    <row r="376" spans="1:20">
      <c r="A376" s="11">
        <f>IF(Table2[[#This Row],[TT]]=0,"",ROW())</f>
        <v>376</v>
      </c>
      <c r="B376" s="11" t="str">
        <f>LOWER(SUBSTITUTE(SUBSTITUTE(SUBSTITUTE(SUBSTITUTE(SUBSTITUTE(SUBSTITUTE(SUBSTITUTE(SUBSTITUTE(Table2[[#This Row],[NAMA BARANG]]," ",""),"""",""),"-",""),"/",""),"(",""),")",""),"&amp;",""),",",""))</f>
        <v>bpaodm01150107faktur</v>
      </c>
      <c r="C376" s="17" t="s">
        <v>4379</v>
      </c>
      <c r="D376" s="18">
        <v>12</v>
      </c>
      <c r="E376" s="22" t="s">
        <v>2614</v>
      </c>
      <c r="F376" s="43">
        <f>IF(Table2[[#This Row],[M5B]]="",Table2[[#This Row],[M5B_h]],SUM(Table2[[#This Row],[M5B_h]],Table2[[#This Row],[M5B]]))</f>
        <v>12</v>
      </c>
      <c r="H376" s="12" t="str">
        <f>IF(Table2[[#This Row],[M1A]]="","",Table2[[#This Row],[M1A]]-Table2[[#This Row],[AWAL]])</f>
        <v/>
      </c>
      <c r="J376" s="12" t="str">
        <f>IF(Table2[[#This Row],[M2A]]="","",SUM(Table2[[#This Row],[M2A]]-Table2[[#This Row],[M2B_h]]))</f>
        <v/>
      </c>
      <c r="L376" s="12" t="str">
        <f>IF(Table2[[#This Row],[M3A]]="","",SUM(Table2[[#This Row],[M3A]]-Table2[[#This Row],[M3B_h]]))</f>
        <v/>
      </c>
      <c r="N376" s="12" t="str">
        <f>IF(Table2[[#This Row],[M4A]]="","",SUM(Table2[[#This Row],[M4A]]-Table2[[#This Row],[M4B_h]]))</f>
        <v/>
      </c>
      <c r="O376" s="14"/>
      <c r="P376" s="14" t="str">
        <f>IF(Table2[[#This Row],[M5A]]="","",SUM(Table2[[#This Row],[M5A]]-Table2[[#This Row],[M5B_h]]))</f>
        <v/>
      </c>
      <c r="Q376" s="14">
        <f>SUM(Table2[[#This Row],[AWAL]],Table2[[#This Row],[M1B]])</f>
        <v>12</v>
      </c>
      <c r="R376" s="14">
        <f>SUM(Table2[[#This Row],[M2B]],Table2[[#This Row],[M2B_h]])</f>
        <v>12</v>
      </c>
      <c r="S376" s="14">
        <f>SUM(Table2[[#This Row],[M3B]],Table2[[#This Row],[M3B_h]])</f>
        <v>12</v>
      </c>
      <c r="T376" s="14">
        <f>SUM(Table2[[#This Row],[M4B]],Table2[[#This Row],[M4B_h]])</f>
        <v>12</v>
      </c>
    </row>
    <row r="377" spans="1:20">
      <c r="A377" s="11">
        <f>IF(Table2[[#This Row],[TT]]=0,"",ROW())</f>
        <v>377</v>
      </c>
      <c r="B377" s="11" t="str">
        <f>LOWER(SUBSTITUTE(SUBSTITUTE(SUBSTITUTE(SUBSTITUTE(SUBSTITUTE(SUBSTITUTE(SUBSTITUTE(SUBSTITUTE(Table2[[#This Row],[NAMA BARANG]]," ",""),"""",""),"-",""),"/",""),"(",""),")",""),"&amp;",""),",",""))</f>
        <v>bpaodm021faktur</v>
      </c>
      <c r="C377" s="17" t="s">
        <v>533</v>
      </c>
      <c r="D377" s="18">
        <v>5</v>
      </c>
      <c r="E377" s="22" t="s">
        <v>531</v>
      </c>
      <c r="F377" s="43">
        <f>IF(Table2[[#This Row],[M5B]]="",Table2[[#This Row],[M5B_h]],SUM(Table2[[#This Row],[M5B_h]],Table2[[#This Row],[M5B]]))</f>
        <v>5</v>
      </c>
      <c r="H377" s="12" t="str">
        <f>IF(Table2[[#This Row],[M1A]]="","",Table2[[#This Row],[M1A]]-Table2[[#This Row],[AWAL]])</f>
        <v/>
      </c>
      <c r="J377" s="12" t="str">
        <f>IF(Table2[[#This Row],[M2A]]="","",SUM(Table2[[#This Row],[M2A]]-Table2[[#This Row],[M2B_h]]))</f>
        <v/>
      </c>
      <c r="L377" s="12" t="str">
        <f>IF(Table2[[#This Row],[M3A]]="","",SUM(Table2[[#This Row],[M3A]]-Table2[[#This Row],[M3B_h]]))</f>
        <v/>
      </c>
      <c r="N377" s="12" t="str">
        <f>IF(Table2[[#This Row],[M4A]]="","",SUM(Table2[[#This Row],[M4A]]-Table2[[#This Row],[M4B_h]]))</f>
        <v/>
      </c>
      <c r="O377" s="14"/>
      <c r="P377" s="14" t="str">
        <f>IF(Table2[[#This Row],[M5A]]="","",SUM(Table2[[#This Row],[M5A]]-Table2[[#This Row],[M5B_h]]))</f>
        <v/>
      </c>
      <c r="Q377" s="14">
        <f>SUM(Table2[[#This Row],[AWAL]],Table2[[#This Row],[M1B]])</f>
        <v>5</v>
      </c>
      <c r="R377" s="14">
        <f>SUM(Table2[[#This Row],[M2B]],Table2[[#This Row],[M2B_h]])</f>
        <v>5</v>
      </c>
      <c r="S377" s="14">
        <f>SUM(Table2[[#This Row],[M3B]],Table2[[#This Row],[M3B_h]])</f>
        <v>5</v>
      </c>
      <c r="T377" s="14">
        <f>SUM(Table2[[#This Row],[M4B]],Table2[[#This Row],[M4B_h]])</f>
        <v>5</v>
      </c>
    </row>
    <row r="378" spans="1:20">
      <c r="A378" s="11">
        <f>IF(Table2[[#This Row],[TT]]=0,"",ROW())</f>
        <v>378</v>
      </c>
      <c r="B378" s="11" t="str">
        <f>LOWER(SUBSTITUTE(SUBSTITUTE(SUBSTITUTE(SUBSTITUTE(SUBSTITUTE(SUBSTITUTE(SUBSTITUTE(SUBSTITUTE(Table2[[#This Row],[NAMA BARANG]]," ",""),"""",""),"-",""),"/",""),"(",""),")",""),"&amp;",""),",",""))</f>
        <v>bpaodm911</v>
      </c>
      <c r="C378" s="17" t="s">
        <v>534</v>
      </c>
      <c r="D378" s="18">
        <v>1</v>
      </c>
      <c r="E378" s="22" t="s">
        <v>14</v>
      </c>
      <c r="F378" s="43">
        <f>IF(Table2[[#This Row],[M5B]]="",Table2[[#This Row],[M5B_h]],SUM(Table2[[#This Row],[M5B_h]],Table2[[#This Row],[M5B]]))</f>
        <v>1</v>
      </c>
      <c r="H378" s="12" t="str">
        <f>IF(Table2[[#This Row],[M1A]]="","",Table2[[#This Row],[M1A]]-Table2[[#This Row],[AWAL]])</f>
        <v/>
      </c>
      <c r="J378" s="12" t="str">
        <f>IF(Table2[[#This Row],[M2A]]="","",SUM(Table2[[#This Row],[M2A]]-Table2[[#This Row],[M2B_h]]))</f>
        <v/>
      </c>
      <c r="L378" s="12" t="str">
        <f>IF(Table2[[#This Row],[M3A]]="","",SUM(Table2[[#This Row],[M3A]]-Table2[[#This Row],[M3B_h]]))</f>
        <v/>
      </c>
      <c r="N378" s="12" t="str">
        <f>IF(Table2[[#This Row],[M4A]]="","",SUM(Table2[[#This Row],[M4A]]-Table2[[#This Row],[M4B_h]]))</f>
        <v/>
      </c>
      <c r="O378" s="14"/>
      <c r="P378" s="14" t="str">
        <f>IF(Table2[[#This Row],[M5A]]="","",SUM(Table2[[#This Row],[M5A]]-Table2[[#This Row],[M5B_h]]))</f>
        <v/>
      </c>
      <c r="Q378" s="14">
        <f>SUM(Table2[[#This Row],[AWAL]],Table2[[#This Row],[M1B]])</f>
        <v>1</v>
      </c>
      <c r="R378" s="14">
        <f>SUM(Table2[[#This Row],[M2B]],Table2[[#This Row],[M2B_h]])</f>
        <v>1</v>
      </c>
      <c r="S378" s="14">
        <f>SUM(Table2[[#This Row],[M3B]],Table2[[#This Row],[M3B_h]])</f>
        <v>1</v>
      </c>
      <c r="T378" s="14">
        <f>SUM(Table2[[#This Row],[M4B]],Table2[[#This Row],[M4B_h]])</f>
        <v>1</v>
      </c>
    </row>
    <row r="379" spans="1:20">
      <c r="A379" s="11">
        <f>IF(Table2[[#This Row],[TT]]=0,"",ROW())</f>
        <v>379</v>
      </c>
      <c r="B379" s="11" t="str">
        <f>LOWER(SUBSTITUTE(SUBSTITUTE(SUBSTITUTE(SUBSTITUTE(SUBSTITUTE(SUBSTITUTE(SUBSTITUTE(SUBSTITUTE(Table2[[#This Row],[NAMA BARANG]]," ",""),"""",""),"-",""),"/",""),"(",""),")",""),"&amp;",""),",",""))</f>
        <v>bpaopo335htm24</v>
      </c>
      <c r="C379" s="17" t="s">
        <v>535</v>
      </c>
      <c r="D379" s="18">
        <v>1</v>
      </c>
      <c r="E379" s="22" t="s">
        <v>531</v>
      </c>
      <c r="F379" s="43">
        <f>IF(Table2[[#This Row],[M5B]]="",Table2[[#This Row],[M5B_h]],SUM(Table2[[#This Row],[M5B_h]],Table2[[#This Row],[M5B]]))</f>
        <v>1</v>
      </c>
      <c r="H379" s="12" t="str">
        <f>IF(Table2[[#This Row],[M1A]]="","",Table2[[#This Row],[M1A]]-Table2[[#This Row],[AWAL]])</f>
        <v/>
      </c>
      <c r="J379" s="12" t="str">
        <f>IF(Table2[[#This Row],[M2A]]="","",SUM(Table2[[#This Row],[M2A]]-Table2[[#This Row],[M2B_h]]))</f>
        <v/>
      </c>
      <c r="L379" s="12" t="str">
        <f>IF(Table2[[#This Row],[M3A]]="","",SUM(Table2[[#This Row],[M3A]]-Table2[[#This Row],[M3B_h]]))</f>
        <v/>
      </c>
      <c r="N379" s="12" t="str">
        <f>IF(Table2[[#This Row],[M4A]]="","",SUM(Table2[[#This Row],[M4A]]-Table2[[#This Row],[M4B_h]]))</f>
        <v/>
      </c>
      <c r="O379" s="14"/>
      <c r="P379" s="14" t="str">
        <f>IF(Table2[[#This Row],[M5A]]="","",SUM(Table2[[#This Row],[M5A]]-Table2[[#This Row],[M5B_h]]))</f>
        <v/>
      </c>
      <c r="Q379" s="14">
        <f>SUM(Table2[[#This Row],[AWAL]],Table2[[#This Row],[M1B]])</f>
        <v>1</v>
      </c>
      <c r="R379" s="14">
        <f>SUM(Table2[[#This Row],[M2B]],Table2[[#This Row],[M2B_h]])</f>
        <v>1</v>
      </c>
      <c r="S379" s="14">
        <f>SUM(Table2[[#This Row],[M3B]],Table2[[#This Row],[M3B_h]])</f>
        <v>1</v>
      </c>
      <c r="T379" s="14">
        <f>SUM(Table2[[#This Row],[M4B]],Table2[[#This Row],[M4B_h]])</f>
        <v>1</v>
      </c>
    </row>
    <row r="380" spans="1:20">
      <c r="A380" s="11">
        <f>IF(Table2[[#This Row],[TT]]=0,"",ROW())</f>
        <v>380</v>
      </c>
      <c r="B380" s="11" t="str">
        <f>LOWER(SUBSTITUTE(SUBSTITUTE(SUBSTITUTE(SUBSTITUTE(SUBSTITUTE(SUBSTITUTE(SUBSTITUTE(SUBSTITUTE(Table2[[#This Row],[NAMA BARANG]]," ",""),"""",""),"-",""),"/",""),"(",""),")",""),"&amp;",""),",",""))</f>
        <v>bpaopo4506b</v>
      </c>
      <c r="C380" s="17" t="s">
        <v>536</v>
      </c>
      <c r="D380" s="18">
        <v>1</v>
      </c>
      <c r="E380" s="22" t="s">
        <v>14</v>
      </c>
      <c r="F380" s="43">
        <f>IF(Table2[[#This Row],[M5B]]="",Table2[[#This Row],[M5B_h]],SUM(Table2[[#This Row],[M5B_h]],Table2[[#This Row],[M5B]]))</f>
        <v>1</v>
      </c>
      <c r="H380" s="12" t="str">
        <f>IF(Table2[[#This Row],[M1A]]="","",Table2[[#This Row],[M1A]]-Table2[[#This Row],[AWAL]])</f>
        <v/>
      </c>
      <c r="J380" s="12" t="str">
        <f>IF(Table2[[#This Row],[M2A]]="","",SUM(Table2[[#This Row],[M2A]]-Table2[[#This Row],[M2B_h]]))</f>
        <v/>
      </c>
      <c r="L380" s="12" t="str">
        <f>IF(Table2[[#This Row],[M3A]]="","",SUM(Table2[[#This Row],[M3A]]-Table2[[#This Row],[M3B_h]]))</f>
        <v/>
      </c>
      <c r="N380" s="12" t="str">
        <f>IF(Table2[[#This Row],[M4A]]="","",SUM(Table2[[#This Row],[M4A]]-Table2[[#This Row],[M4B_h]]))</f>
        <v/>
      </c>
      <c r="O380" s="14"/>
      <c r="P380" s="14" t="str">
        <f>IF(Table2[[#This Row],[M5A]]="","",SUM(Table2[[#This Row],[M5A]]-Table2[[#This Row],[M5B_h]]))</f>
        <v/>
      </c>
      <c r="Q380" s="14">
        <f>SUM(Table2[[#This Row],[AWAL]],Table2[[#This Row],[M1B]])</f>
        <v>1</v>
      </c>
      <c r="R380" s="14">
        <f>SUM(Table2[[#This Row],[M2B]],Table2[[#This Row],[M2B_h]])</f>
        <v>1</v>
      </c>
      <c r="S380" s="14">
        <f>SUM(Table2[[#This Row],[M3B]],Table2[[#This Row],[M3B_h]])</f>
        <v>1</v>
      </c>
      <c r="T380" s="14">
        <f>SUM(Table2[[#This Row],[M4B]],Table2[[#This Row],[M4B_h]])</f>
        <v>1</v>
      </c>
    </row>
    <row r="381" spans="1:20">
      <c r="A381" s="11">
        <f>IF(Table2[[#This Row],[TT]]=0,"",ROW())</f>
        <v>381</v>
      </c>
      <c r="B381" s="11" t="str">
        <f>LOWER(SUBSTITUTE(SUBSTITUTE(SUBSTITUTE(SUBSTITUTE(SUBSTITUTE(SUBSTITUTE(SUBSTITUTE(SUBSTITUTE(Table2[[#This Row],[NAMA BARANG]]," ",""),"""",""),"-",""),"/",""),"(",""),")",""),"&amp;",""),",",""))</f>
        <v>bpart3013</v>
      </c>
      <c r="C381" s="17" t="s">
        <v>537</v>
      </c>
      <c r="D381" s="18">
        <v>1</v>
      </c>
      <c r="E381" s="22" t="s">
        <v>538</v>
      </c>
      <c r="F381" s="43">
        <f>IF(Table2[[#This Row],[M5B]]="",Table2[[#This Row],[M5B_h]],SUM(Table2[[#This Row],[M5B_h]],Table2[[#This Row],[M5B]]))</f>
        <v>1</v>
      </c>
      <c r="H381" s="12" t="str">
        <f>IF(Table2[[#This Row],[M1A]]="","",Table2[[#This Row],[M1A]]-Table2[[#This Row],[AWAL]])</f>
        <v/>
      </c>
      <c r="J381" s="12" t="str">
        <f>IF(Table2[[#This Row],[M2A]]="","",SUM(Table2[[#This Row],[M2A]]-Table2[[#This Row],[M2B_h]]))</f>
        <v/>
      </c>
      <c r="L381" s="12" t="str">
        <f>IF(Table2[[#This Row],[M3A]]="","",SUM(Table2[[#This Row],[M3A]]-Table2[[#This Row],[M3B_h]]))</f>
        <v/>
      </c>
      <c r="N381" s="12" t="str">
        <f>IF(Table2[[#This Row],[M4A]]="","",SUM(Table2[[#This Row],[M4A]]-Table2[[#This Row],[M4B_h]]))</f>
        <v/>
      </c>
      <c r="O381" s="14"/>
      <c r="P381" s="14" t="str">
        <f>IF(Table2[[#This Row],[M5A]]="","",SUM(Table2[[#This Row],[M5A]]-Table2[[#This Row],[M5B_h]]))</f>
        <v/>
      </c>
      <c r="Q381" s="14">
        <f>SUM(Table2[[#This Row],[AWAL]],Table2[[#This Row],[M1B]])</f>
        <v>1</v>
      </c>
      <c r="R381" s="14">
        <f>SUM(Table2[[#This Row],[M2B]],Table2[[#This Row],[M2B_h]])</f>
        <v>1</v>
      </c>
      <c r="S381" s="14">
        <f>SUM(Table2[[#This Row],[M3B]],Table2[[#This Row],[M3B_h]])</f>
        <v>1</v>
      </c>
      <c r="T381" s="14">
        <f>SUM(Table2[[#This Row],[M4B]],Table2[[#This Row],[M4B_h]])</f>
        <v>1</v>
      </c>
    </row>
    <row r="382" spans="1:20">
      <c r="A382" s="11">
        <f>IF(Table2[[#This Row],[TT]]=0,"",ROW())</f>
        <v>382</v>
      </c>
      <c r="B382" s="11" t="str">
        <f>LOWER(SUBSTITUTE(SUBSTITUTE(SUBSTITUTE(SUBSTITUTE(SUBSTITUTE(SUBSTITUTE(SUBSTITUTE(SUBSTITUTE(Table2[[#This Row],[NAMA BARANG]]," ",""),"""",""),"-",""),"/",""),"(",""),")",""),"&amp;",""),",",""))</f>
        <v>bpatmcrystal</v>
      </c>
      <c r="C382" s="17" t="s">
        <v>539</v>
      </c>
      <c r="D382" s="18">
        <v>2</v>
      </c>
      <c r="E382" s="22" t="s">
        <v>540</v>
      </c>
      <c r="F382" s="43">
        <f>IF(Table2[[#This Row],[M5B]]="",Table2[[#This Row],[M5B_h]],SUM(Table2[[#This Row],[M5B_h]],Table2[[#This Row],[M5B]]))</f>
        <v>2</v>
      </c>
      <c r="H382" s="12" t="str">
        <f>IF(Table2[[#This Row],[M1A]]="","",Table2[[#This Row],[M1A]]-Table2[[#This Row],[AWAL]])</f>
        <v/>
      </c>
      <c r="J382" s="12" t="str">
        <f>IF(Table2[[#This Row],[M2A]]="","",SUM(Table2[[#This Row],[M2A]]-Table2[[#This Row],[M2B_h]]))</f>
        <v/>
      </c>
      <c r="L382" s="12" t="str">
        <f>IF(Table2[[#This Row],[M3A]]="","",SUM(Table2[[#This Row],[M3A]]-Table2[[#This Row],[M3B_h]]))</f>
        <v/>
      </c>
      <c r="N382" s="12" t="str">
        <f>IF(Table2[[#This Row],[M4A]]="","",SUM(Table2[[#This Row],[M4A]]-Table2[[#This Row],[M4B_h]]))</f>
        <v/>
      </c>
      <c r="O382" s="14"/>
      <c r="P382" s="14" t="str">
        <f>IF(Table2[[#This Row],[M5A]]="","",SUM(Table2[[#This Row],[M5A]]-Table2[[#This Row],[M5B_h]]))</f>
        <v/>
      </c>
      <c r="Q382" s="14">
        <f>SUM(Table2[[#This Row],[AWAL]],Table2[[#This Row],[M1B]])</f>
        <v>2</v>
      </c>
      <c r="R382" s="14">
        <f>SUM(Table2[[#This Row],[M2B]],Table2[[#This Row],[M2B_h]])</f>
        <v>2</v>
      </c>
      <c r="S382" s="14">
        <f>SUM(Table2[[#This Row],[M3B]],Table2[[#This Row],[M3B_h]])</f>
        <v>2</v>
      </c>
      <c r="T382" s="14">
        <f>SUM(Table2[[#This Row],[M4B]],Table2[[#This Row],[M4B_h]])</f>
        <v>2</v>
      </c>
    </row>
    <row r="383" spans="1:20">
      <c r="A383" s="11">
        <f>IF(Table2[[#This Row],[TT]]=0,"",ROW())</f>
        <v>383</v>
      </c>
      <c r="B383" s="11" t="str">
        <f>LOWER(SUBSTITUTE(SUBSTITUTE(SUBSTITUTE(SUBSTITUTE(SUBSTITUTE(SUBSTITUTE(SUBSTITUTE(SUBSTITUTE(Table2[[#This Row],[NAMA BARANG]]," ",""),"""",""),"-",""),"/",""),"(",""),")",""),"&amp;",""),",",""))</f>
        <v>bpb88</v>
      </c>
      <c r="C383" s="17" t="s">
        <v>541</v>
      </c>
      <c r="D383" s="18">
        <v>7</v>
      </c>
      <c r="E383" s="22" t="s">
        <v>540</v>
      </c>
      <c r="F383" s="43">
        <f>IF(Table2[[#This Row],[M5B]]="",Table2[[#This Row],[M5B_h]],SUM(Table2[[#This Row],[M5B_h]],Table2[[#This Row],[M5B]]))</f>
        <v>7</v>
      </c>
      <c r="H383" s="12" t="str">
        <f>IF(Table2[[#This Row],[M1A]]="","",Table2[[#This Row],[M1A]]-Table2[[#This Row],[AWAL]])</f>
        <v/>
      </c>
      <c r="J383" s="12" t="str">
        <f>IF(Table2[[#This Row],[M2A]]="","",SUM(Table2[[#This Row],[M2A]]-Table2[[#This Row],[M2B_h]]))</f>
        <v/>
      </c>
      <c r="L383" s="12" t="str">
        <f>IF(Table2[[#This Row],[M3A]]="","",SUM(Table2[[#This Row],[M3A]]-Table2[[#This Row],[M3B_h]]))</f>
        <v/>
      </c>
      <c r="N383" s="12" t="str">
        <f>IF(Table2[[#This Row],[M4A]]="","",SUM(Table2[[#This Row],[M4A]]-Table2[[#This Row],[M4B_h]]))</f>
        <v/>
      </c>
      <c r="O383" s="14"/>
      <c r="P383" s="14" t="str">
        <f>IF(Table2[[#This Row],[M5A]]="","",SUM(Table2[[#This Row],[M5A]]-Table2[[#This Row],[M5B_h]]))</f>
        <v/>
      </c>
      <c r="Q383" s="14">
        <f>SUM(Table2[[#This Row],[AWAL]],Table2[[#This Row],[M1B]])</f>
        <v>7</v>
      </c>
      <c r="R383" s="14">
        <f>SUM(Table2[[#This Row],[M2B]],Table2[[#This Row],[M2B_h]])</f>
        <v>7</v>
      </c>
      <c r="S383" s="14">
        <f>SUM(Table2[[#This Row],[M3B]],Table2[[#This Row],[M3B_h]])</f>
        <v>7</v>
      </c>
      <c r="T383" s="14">
        <f>SUM(Table2[[#This Row],[M4B]],Table2[[#This Row],[M4B_h]])</f>
        <v>7</v>
      </c>
    </row>
    <row r="384" spans="1:20">
      <c r="A384" s="11">
        <f>IF(Table2[[#This Row],[TT]]=0,"",ROW())</f>
        <v>384</v>
      </c>
      <c r="B384" s="11" t="str">
        <f>LOWER(SUBSTITUTE(SUBSTITUTE(SUBSTITUTE(SUBSTITUTE(SUBSTITUTE(SUBSTITUTE(SUBSTITUTE(SUBSTITUTE(Table2[[#This Row],[NAMA BARANG]]," ",""),"""",""),"-",""),"/",""),"(",""),")",""),"&amp;",""),",",""))</f>
        <v>bpbellignafoss</v>
      </c>
      <c r="C384" s="17" t="s">
        <v>542</v>
      </c>
      <c r="D384" s="18">
        <v>2</v>
      </c>
      <c r="E384" s="22" t="s">
        <v>417</v>
      </c>
      <c r="F384" s="43">
        <f>IF(Table2[[#This Row],[M5B]]="",Table2[[#This Row],[M5B_h]],SUM(Table2[[#This Row],[M5B_h]],Table2[[#This Row],[M5B]]))</f>
        <v>2</v>
      </c>
      <c r="H384" s="12" t="str">
        <f>IF(Table2[[#This Row],[M1A]]="","",Table2[[#This Row],[M1A]]-Table2[[#This Row],[AWAL]])</f>
        <v/>
      </c>
      <c r="J384" s="12" t="str">
        <f>IF(Table2[[#This Row],[M2A]]="","",SUM(Table2[[#This Row],[M2A]]-Table2[[#This Row],[M2B_h]]))</f>
        <v/>
      </c>
      <c r="L384" s="12" t="str">
        <f>IF(Table2[[#This Row],[M3A]]="","",SUM(Table2[[#This Row],[M3A]]-Table2[[#This Row],[M3B_h]]))</f>
        <v/>
      </c>
      <c r="N384" s="12" t="str">
        <f>IF(Table2[[#This Row],[M4A]]="","",SUM(Table2[[#This Row],[M4A]]-Table2[[#This Row],[M4B_h]]))</f>
        <v/>
      </c>
      <c r="O384" s="14"/>
      <c r="P384" s="14" t="str">
        <f>IF(Table2[[#This Row],[M5A]]="","",SUM(Table2[[#This Row],[M5A]]-Table2[[#This Row],[M5B_h]]))</f>
        <v/>
      </c>
      <c r="Q384" s="14">
        <f>SUM(Table2[[#This Row],[AWAL]],Table2[[#This Row],[M1B]])</f>
        <v>2</v>
      </c>
      <c r="R384" s="14">
        <f>SUM(Table2[[#This Row],[M2B]],Table2[[#This Row],[M2B_h]])</f>
        <v>2</v>
      </c>
      <c r="S384" s="14">
        <f>SUM(Table2[[#This Row],[M3B]],Table2[[#This Row],[M3B_h]])</f>
        <v>2</v>
      </c>
      <c r="T384" s="14">
        <f>SUM(Table2[[#This Row],[M4B]],Table2[[#This Row],[M4B_h]])</f>
        <v>2</v>
      </c>
    </row>
    <row r="385" spans="1:20">
      <c r="A385" s="11">
        <f>IF(Table2[[#This Row],[TT]]=0,"",ROW())</f>
        <v>385</v>
      </c>
      <c r="B385" s="11" t="str">
        <f>LOWER(SUBSTITUTE(SUBSTITUTE(SUBSTITUTE(SUBSTITUTE(SUBSTITUTE(SUBSTITUTE(SUBSTITUTE(SUBSTITUTE(Table2[[#This Row],[NAMA BARANG]]," ",""),"""",""),"-",""),"/",""),"(",""),")",""),"&amp;",""),",",""))</f>
        <v>bpbensiakmn008007</v>
      </c>
      <c r="C385" s="17" t="s">
        <v>543</v>
      </c>
      <c r="D385" s="18">
        <v>1</v>
      </c>
      <c r="E385" s="22" t="s">
        <v>200</v>
      </c>
      <c r="F385" s="43">
        <f>IF(Table2[[#This Row],[M5B]]="",Table2[[#This Row],[M5B_h]],SUM(Table2[[#This Row],[M5B_h]],Table2[[#This Row],[M5B]]))</f>
        <v>1</v>
      </c>
      <c r="H385" s="12" t="str">
        <f>IF(Table2[[#This Row],[M1A]]="","",Table2[[#This Row],[M1A]]-Table2[[#This Row],[AWAL]])</f>
        <v/>
      </c>
      <c r="J385" s="12" t="str">
        <f>IF(Table2[[#This Row],[M2A]]="","",SUM(Table2[[#This Row],[M2A]]-Table2[[#This Row],[M2B_h]]))</f>
        <v/>
      </c>
      <c r="L385" s="12" t="str">
        <f>IF(Table2[[#This Row],[M3A]]="","",SUM(Table2[[#This Row],[M3A]]-Table2[[#This Row],[M3B_h]]))</f>
        <v/>
      </c>
      <c r="N385" s="12" t="str">
        <f>IF(Table2[[#This Row],[M4A]]="","",SUM(Table2[[#This Row],[M4A]]-Table2[[#This Row],[M4B_h]]))</f>
        <v/>
      </c>
      <c r="O385" s="14"/>
      <c r="P385" s="14" t="str">
        <f>IF(Table2[[#This Row],[M5A]]="","",SUM(Table2[[#This Row],[M5A]]-Table2[[#This Row],[M5B_h]]))</f>
        <v/>
      </c>
      <c r="Q385" s="14">
        <f>SUM(Table2[[#This Row],[AWAL]],Table2[[#This Row],[M1B]])</f>
        <v>1</v>
      </c>
      <c r="R385" s="14">
        <f>SUM(Table2[[#This Row],[M2B]],Table2[[#This Row],[M2B_h]])</f>
        <v>1</v>
      </c>
      <c r="S385" s="14">
        <f>SUM(Table2[[#This Row],[M3B]],Table2[[#This Row],[M3B_h]])</f>
        <v>1</v>
      </c>
      <c r="T385" s="14">
        <f>SUM(Table2[[#This Row],[M4B]],Table2[[#This Row],[M4B_h]])</f>
        <v>1</v>
      </c>
    </row>
    <row r="386" spans="1:20">
      <c r="A386" s="11">
        <f>IF(Table2[[#This Row],[TT]]=0,"",ROW())</f>
        <v>386</v>
      </c>
      <c r="B386" s="11" t="str">
        <f>LOWER(SUBSTITUTE(SUBSTITUTE(SUBSTITUTE(SUBSTITUTE(SUBSTITUTE(SUBSTITUTE(SUBSTITUTE(SUBSTITUTE(Table2[[#This Row],[NAMA BARANG]]," ",""),"""",""),"-",""),"/",""),"(",""),")",""),"&amp;",""),",",""))</f>
        <v>bpbf81188w</v>
      </c>
      <c r="C386" s="17" t="s">
        <v>544</v>
      </c>
      <c r="D386" s="18">
        <v>1</v>
      </c>
      <c r="E386" s="22" t="s">
        <v>14</v>
      </c>
      <c r="F386" s="43">
        <f>IF(Table2[[#This Row],[M5B]]="",Table2[[#This Row],[M5B_h]],SUM(Table2[[#This Row],[M5B_h]],Table2[[#This Row],[M5B]]))</f>
        <v>1</v>
      </c>
      <c r="H386" s="12" t="str">
        <f>IF(Table2[[#This Row],[M1A]]="","",Table2[[#This Row],[M1A]]-Table2[[#This Row],[AWAL]])</f>
        <v/>
      </c>
      <c r="J386" s="12" t="str">
        <f>IF(Table2[[#This Row],[M2A]]="","",SUM(Table2[[#This Row],[M2A]]-Table2[[#This Row],[M2B_h]]))</f>
        <v/>
      </c>
      <c r="L386" s="12" t="str">
        <f>IF(Table2[[#This Row],[M3A]]="","",SUM(Table2[[#This Row],[M3A]]-Table2[[#This Row],[M3B_h]]))</f>
        <v/>
      </c>
      <c r="N386" s="12" t="str">
        <f>IF(Table2[[#This Row],[M4A]]="","",SUM(Table2[[#This Row],[M4A]]-Table2[[#This Row],[M4B_h]]))</f>
        <v/>
      </c>
      <c r="O386" s="14"/>
      <c r="P386" s="14" t="str">
        <f>IF(Table2[[#This Row],[M5A]]="","",SUM(Table2[[#This Row],[M5A]]-Table2[[#This Row],[M5B_h]]))</f>
        <v/>
      </c>
      <c r="Q386" s="14">
        <f>SUM(Table2[[#This Row],[AWAL]],Table2[[#This Row],[M1B]])</f>
        <v>1</v>
      </c>
      <c r="R386" s="14">
        <f>SUM(Table2[[#This Row],[M2B]],Table2[[#This Row],[M2B_h]])</f>
        <v>1</v>
      </c>
      <c r="S386" s="14">
        <f>SUM(Table2[[#This Row],[M3B]],Table2[[#This Row],[M3B_h]])</f>
        <v>1</v>
      </c>
      <c r="T386" s="14">
        <f>SUM(Table2[[#This Row],[M4B]],Table2[[#This Row],[M4B_h]])</f>
        <v>1</v>
      </c>
    </row>
    <row r="387" spans="1:20">
      <c r="A387" s="11">
        <f>IF(Table2[[#This Row],[TT]]=0,"",ROW())</f>
        <v>387</v>
      </c>
      <c r="B387" s="11" t="str">
        <f>LOWER(SUBSTITUTE(SUBSTITUTE(SUBSTITUTE(SUBSTITUTE(SUBSTITUTE(SUBSTITUTE(SUBSTITUTE(SUBSTITUTE(Table2[[#This Row],[NAMA BARANG]]," ",""),"""",""),"-",""),"/",""),"(",""),")",""),"&amp;",""),",",""))</f>
        <v>bpbolangbaling1box48</v>
      </c>
      <c r="C387" s="17" t="s">
        <v>545</v>
      </c>
      <c r="D387" s="18">
        <v>2</v>
      </c>
      <c r="E387" s="22" t="s">
        <v>67</v>
      </c>
      <c r="F387" s="43">
        <f>IF(Table2[[#This Row],[M5B]]="",Table2[[#This Row],[M5B_h]],SUM(Table2[[#This Row],[M5B_h]],Table2[[#This Row],[M5B]]))</f>
        <v>2</v>
      </c>
      <c r="H387" s="12" t="str">
        <f>IF(Table2[[#This Row],[M1A]]="","",Table2[[#This Row],[M1A]]-Table2[[#This Row],[AWAL]])</f>
        <v/>
      </c>
      <c r="J387" s="12" t="str">
        <f>IF(Table2[[#This Row],[M2A]]="","",SUM(Table2[[#This Row],[M2A]]-Table2[[#This Row],[M2B_h]]))</f>
        <v/>
      </c>
      <c r="L387" s="12" t="str">
        <f>IF(Table2[[#This Row],[M3A]]="","",SUM(Table2[[#This Row],[M3A]]-Table2[[#This Row],[M3B_h]]))</f>
        <v/>
      </c>
      <c r="N387" s="12" t="str">
        <f>IF(Table2[[#This Row],[M4A]]="","",SUM(Table2[[#This Row],[M4A]]-Table2[[#This Row],[M4B_h]]))</f>
        <v/>
      </c>
      <c r="O387" s="14"/>
      <c r="P387" s="14" t="str">
        <f>IF(Table2[[#This Row],[M5A]]="","",SUM(Table2[[#This Row],[M5A]]-Table2[[#This Row],[M5B_h]]))</f>
        <v/>
      </c>
      <c r="Q387" s="14">
        <f>SUM(Table2[[#This Row],[AWAL]],Table2[[#This Row],[M1B]])</f>
        <v>2</v>
      </c>
      <c r="R387" s="14">
        <f>SUM(Table2[[#This Row],[M2B]],Table2[[#This Row],[M2B_h]])</f>
        <v>2</v>
      </c>
      <c r="S387" s="14">
        <f>SUM(Table2[[#This Row],[M3B]],Table2[[#This Row],[M3B_h]])</f>
        <v>2</v>
      </c>
      <c r="T387" s="14">
        <f>SUM(Table2[[#This Row],[M4B]],Table2[[#This Row],[M4B_h]])</f>
        <v>2</v>
      </c>
    </row>
    <row r="388" spans="1:20">
      <c r="A388" s="11">
        <f>IF(Table2[[#This Row],[TT]]=0,"",ROW())</f>
        <v>388</v>
      </c>
      <c r="B388" s="11" t="str">
        <f>LOWER(SUBSTITUTE(SUBSTITUTE(SUBSTITUTE(SUBSTITUTE(SUBSTITUTE(SUBSTITUTE(SUBSTITUTE(SUBSTITUTE(Table2[[#This Row],[NAMA BARANG]]," ",""),"""",""),"-",""),"/",""),"(",""),")",""),"&amp;",""),",",""))</f>
        <v>bpbox1000k1000</v>
      </c>
      <c r="C388" s="17" t="s">
        <v>546</v>
      </c>
      <c r="D388" s="18">
        <v>3</v>
      </c>
      <c r="E388" s="22" t="s">
        <v>79</v>
      </c>
      <c r="F388" s="43">
        <f>IF(Table2[[#This Row],[M5B]]="",Table2[[#This Row],[M5B_h]],SUM(Table2[[#This Row],[M5B_h]],Table2[[#This Row],[M5B]]))</f>
        <v>3</v>
      </c>
      <c r="H388" s="12" t="str">
        <f>IF(Table2[[#This Row],[M1A]]="","",Table2[[#This Row],[M1A]]-Table2[[#This Row],[AWAL]])</f>
        <v/>
      </c>
      <c r="J388" s="12" t="str">
        <f>IF(Table2[[#This Row],[M2A]]="","",SUM(Table2[[#This Row],[M2A]]-Table2[[#This Row],[M2B_h]]))</f>
        <v/>
      </c>
      <c r="L388" s="12" t="str">
        <f>IF(Table2[[#This Row],[M3A]]="","",SUM(Table2[[#This Row],[M3A]]-Table2[[#This Row],[M3B_h]]))</f>
        <v/>
      </c>
      <c r="N388" s="12" t="str">
        <f>IF(Table2[[#This Row],[M4A]]="","",SUM(Table2[[#This Row],[M4A]]-Table2[[#This Row],[M4B_h]]))</f>
        <v/>
      </c>
      <c r="O388" s="14"/>
      <c r="P388" s="14" t="str">
        <f>IF(Table2[[#This Row],[M5A]]="","",SUM(Table2[[#This Row],[M5A]]-Table2[[#This Row],[M5B_h]]))</f>
        <v/>
      </c>
      <c r="Q388" s="14">
        <f>SUM(Table2[[#This Row],[AWAL]],Table2[[#This Row],[M1B]])</f>
        <v>3</v>
      </c>
      <c r="R388" s="14">
        <f>SUM(Table2[[#This Row],[M2B]],Table2[[#This Row],[M2B_h]])</f>
        <v>3</v>
      </c>
      <c r="S388" s="14">
        <f>SUM(Table2[[#This Row],[M3B]],Table2[[#This Row],[M3B_h]])</f>
        <v>3</v>
      </c>
      <c r="T388" s="14">
        <f>SUM(Table2[[#This Row],[M4B]],Table2[[#This Row],[M4B_h]])</f>
        <v>3</v>
      </c>
    </row>
    <row r="389" spans="1:20">
      <c r="A389" s="11">
        <f>IF(Table2[[#This Row],[TT]]=0,"",ROW())</f>
        <v>389</v>
      </c>
      <c r="B389" s="11" t="str">
        <f>LOWER(SUBSTITUTE(SUBSTITUTE(SUBSTITUTE(SUBSTITUTE(SUBSTITUTE(SUBSTITUTE(SUBSTITUTE(SUBSTITUTE(Table2[[#This Row],[NAMA BARANG]]," ",""),"""",""),"-",""),"/",""),"(",""),")",""),"&amp;",""),",",""))</f>
        <v>bpboxketapelab2921</v>
      </c>
      <c r="C389" s="17" t="s">
        <v>547</v>
      </c>
      <c r="D389" s="18">
        <v>7</v>
      </c>
      <c r="E389" s="22" t="s">
        <v>261</v>
      </c>
      <c r="F389" s="43">
        <f>IF(Table2[[#This Row],[M5B]]="",Table2[[#This Row],[M5B_h]],SUM(Table2[[#This Row],[M5B_h]],Table2[[#This Row],[M5B]]))</f>
        <v>7</v>
      </c>
      <c r="H389" s="12" t="str">
        <f>IF(Table2[[#This Row],[M1A]]="","",Table2[[#This Row],[M1A]]-Table2[[#This Row],[AWAL]])</f>
        <v/>
      </c>
      <c r="J389" s="12" t="str">
        <f>IF(Table2[[#This Row],[M2A]]="","",SUM(Table2[[#This Row],[M2A]]-Table2[[#This Row],[M2B_h]]))</f>
        <v/>
      </c>
      <c r="L389" s="12" t="str">
        <f>IF(Table2[[#This Row],[M3A]]="","",SUM(Table2[[#This Row],[M3A]]-Table2[[#This Row],[M3B_h]]))</f>
        <v/>
      </c>
      <c r="N389" s="12" t="str">
        <f>IF(Table2[[#This Row],[M4A]]="","",SUM(Table2[[#This Row],[M4A]]-Table2[[#This Row],[M4B_h]]))</f>
        <v/>
      </c>
      <c r="O389" s="14"/>
      <c r="P389" s="14" t="str">
        <f>IF(Table2[[#This Row],[M5A]]="","",SUM(Table2[[#This Row],[M5A]]-Table2[[#This Row],[M5B_h]]))</f>
        <v/>
      </c>
      <c r="Q389" s="14">
        <f>SUM(Table2[[#This Row],[AWAL]],Table2[[#This Row],[M1B]])</f>
        <v>7</v>
      </c>
      <c r="R389" s="14">
        <f>SUM(Table2[[#This Row],[M2B]],Table2[[#This Row],[M2B_h]])</f>
        <v>7</v>
      </c>
      <c r="S389" s="14">
        <f>SUM(Table2[[#This Row],[M3B]],Table2[[#This Row],[M3B_h]])</f>
        <v>7</v>
      </c>
      <c r="T389" s="14">
        <f>SUM(Table2[[#This Row],[M4B]],Table2[[#This Row],[M4B_h]])</f>
        <v>7</v>
      </c>
    </row>
    <row r="390" spans="1:20">
      <c r="A390" s="11">
        <f>IF(Table2[[#This Row],[TT]]=0,"",ROW())</f>
        <v>390</v>
      </c>
      <c r="B390" s="11" t="str">
        <f>LOWER(SUBSTITUTE(SUBSTITUTE(SUBSTITUTE(SUBSTITUTE(SUBSTITUTE(SUBSTITUTE(SUBSTITUTE(SUBSTITUTE(Table2[[#This Row],[NAMA BARANG]]," ",""),"""",""),"-",""),"/",""),"(",""),")",""),"&amp;",""),",",""))</f>
        <v>bpcabeg103+jepitanret</v>
      </c>
      <c r="C390" s="17" t="s">
        <v>548</v>
      </c>
      <c r="D390" s="18">
        <v>1</v>
      </c>
      <c r="E390" s="22" t="s">
        <v>549</v>
      </c>
      <c r="F390" s="43">
        <f>IF(Table2[[#This Row],[M5B]]="",Table2[[#This Row],[M5B_h]],SUM(Table2[[#This Row],[M5B_h]],Table2[[#This Row],[M5B]]))</f>
        <v>1</v>
      </c>
      <c r="H390" s="12" t="str">
        <f>IF(Table2[[#This Row],[M1A]]="","",Table2[[#This Row],[M1A]]-Table2[[#This Row],[AWAL]])</f>
        <v/>
      </c>
      <c r="J390" s="12" t="str">
        <f>IF(Table2[[#This Row],[M2A]]="","",SUM(Table2[[#This Row],[M2A]]-Table2[[#This Row],[M2B_h]]))</f>
        <v/>
      </c>
      <c r="L390" s="12" t="str">
        <f>IF(Table2[[#This Row],[M3A]]="","",SUM(Table2[[#This Row],[M3A]]-Table2[[#This Row],[M3B_h]]))</f>
        <v/>
      </c>
      <c r="N390" s="12" t="str">
        <f>IF(Table2[[#This Row],[M4A]]="","",SUM(Table2[[#This Row],[M4A]]-Table2[[#This Row],[M4B_h]]))</f>
        <v/>
      </c>
      <c r="O390" s="14"/>
      <c r="P390" s="14" t="str">
        <f>IF(Table2[[#This Row],[M5A]]="","",SUM(Table2[[#This Row],[M5A]]-Table2[[#This Row],[M5B_h]]))</f>
        <v/>
      </c>
      <c r="Q390" s="14">
        <f>SUM(Table2[[#This Row],[AWAL]],Table2[[#This Row],[M1B]])</f>
        <v>1</v>
      </c>
      <c r="R390" s="14">
        <f>SUM(Table2[[#This Row],[M2B]],Table2[[#This Row],[M2B_h]])</f>
        <v>1</v>
      </c>
      <c r="S390" s="14">
        <f>SUM(Table2[[#This Row],[M3B]],Table2[[#This Row],[M3B_h]])</f>
        <v>1</v>
      </c>
      <c r="T390" s="14">
        <f>SUM(Table2[[#This Row],[M4B]],Table2[[#This Row],[M4B_h]])</f>
        <v>1</v>
      </c>
    </row>
    <row r="391" spans="1:20">
      <c r="A391" s="11">
        <f>IF(Table2[[#This Row],[TT]]=0,"",ROW())</f>
        <v>391</v>
      </c>
      <c r="B391" s="11" t="str">
        <f>LOWER(SUBSTITUTE(SUBSTITUTE(SUBSTITUTE(SUBSTITUTE(SUBSTITUTE(SUBSTITUTE(SUBSTITUTE(SUBSTITUTE(Table2[[#This Row],[NAMA BARANG]]," ",""),"""",""),"-",""),"/",""),"(",""),")",""),"&amp;",""),",",""))</f>
        <v>bpcabeg103+jepitanretknghj</v>
      </c>
      <c r="C391" s="17" t="s">
        <v>550</v>
      </c>
      <c r="D391" s="18">
        <v>13</v>
      </c>
      <c r="E391" s="22" t="s">
        <v>387</v>
      </c>
      <c r="F391" s="43">
        <f>IF(Table2[[#This Row],[M5B]]="",Table2[[#This Row],[M5B_h]],SUM(Table2[[#This Row],[M5B_h]],Table2[[#This Row],[M5B]]))</f>
        <v>13</v>
      </c>
      <c r="H391" s="12" t="str">
        <f>IF(Table2[[#This Row],[M1A]]="","",Table2[[#This Row],[M1A]]-Table2[[#This Row],[AWAL]])</f>
        <v/>
      </c>
      <c r="J391" s="12" t="str">
        <f>IF(Table2[[#This Row],[M2A]]="","",SUM(Table2[[#This Row],[M2A]]-Table2[[#This Row],[M2B_h]]))</f>
        <v/>
      </c>
      <c r="L391" s="12" t="str">
        <f>IF(Table2[[#This Row],[M3A]]="","",SUM(Table2[[#This Row],[M3A]]-Table2[[#This Row],[M3B_h]]))</f>
        <v/>
      </c>
      <c r="N391" s="12" t="str">
        <f>IF(Table2[[#This Row],[M4A]]="","",SUM(Table2[[#This Row],[M4A]]-Table2[[#This Row],[M4B_h]]))</f>
        <v/>
      </c>
      <c r="O391" s="14"/>
      <c r="P391" s="14" t="str">
        <f>IF(Table2[[#This Row],[M5A]]="","",SUM(Table2[[#This Row],[M5A]]-Table2[[#This Row],[M5B_h]]))</f>
        <v/>
      </c>
      <c r="Q391" s="14">
        <f>SUM(Table2[[#This Row],[AWAL]],Table2[[#This Row],[M1B]])</f>
        <v>13</v>
      </c>
      <c r="R391" s="14">
        <f>SUM(Table2[[#This Row],[M2B]],Table2[[#This Row],[M2B_h]])</f>
        <v>13</v>
      </c>
      <c r="S391" s="14">
        <f>SUM(Table2[[#This Row],[M3B]],Table2[[#This Row],[M3B_h]])</f>
        <v>13</v>
      </c>
      <c r="T391" s="14">
        <f>SUM(Table2[[#This Row],[M4B]],Table2[[#This Row],[M4B_h]])</f>
        <v>13</v>
      </c>
    </row>
    <row r="392" spans="1:20">
      <c r="A392" s="11">
        <f>IF(Table2[[#This Row],[TT]]=0,"",ROW())</f>
        <v>392</v>
      </c>
      <c r="B392" s="11" t="str">
        <f>LOWER(SUBSTITUTE(SUBSTITUTE(SUBSTITUTE(SUBSTITUTE(SUBSTITUTE(SUBSTITUTE(SUBSTITUTE(SUBSTITUTE(Table2[[#This Row],[NAMA BARANG]]," ",""),"""",""),"-",""),"/",""),"(",""),")",""),"&amp;",""),",",""))</f>
        <v>bpcoshcs8501</v>
      </c>
      <c r="C392" s="17" t="s">
        <v>551</v>
      </c>
      <c r="D392" s="18">
        <v>5</v>
      </c>
      <c r="E392" s="22" t="s">
        <v>14</v>
      </c>
      <c r="F392" s="43">
        <f>IF(Table2[[#This Row],[M5B]]="",Table2[[#This Row],[M5B_h]],SUM(Table2[[#This Row],[M5B_h]],Table2[[#This Row],[M5B]]))</f>
        <v>5</v>
      </c>
      <c r="H392" s="12" t="str">
        <f>IF(Table2[[#This Row],[M1A]]="","",Table2[[#This Row],[M1A]]-Table2[[#This Row],[AWAL]])</f>
        <v/>
      </c>
      <c r="J392" s="12" t="str">
        <f>IF(Table2[[#This Row],[M2A]]="","",SUM(Table2[[#This Row],[M2A]]-Table2[[#This Row],[M2B_h]]))</f>
        <v/>
      </c>
      <c r="L392" s="12" t="str">
        <f>IF(Table2[[#This Row],[M3A]]="","",SUM(Table2[[#This Row],[M3A]]-Table2[[#This Row],[M3B_h]]))</f>
        <v/>
      </c>
      <c r="N392" s="12" t="str">
        <f>IF(Table2[[#This Row],[M4A]]="","",SUM(Table2[[#This Row],[M4A]]-Table2[[#This Row],[M4B_h]]))</f>
        <v/>
      </c>
      <c r="O392" s="14"/>
      <c r="P392" s="14" t="str">
        <f>IF(Table2[[#This Row],[M5A]]="","",SUM(Table2[[#This Row],[M5A]]-Table2[[#This Row],[M5B_h]]))</f>
        <v/>
      </c>
      <c r="Q392" s="14">
        <f>SUM(Table2[[#This Row],[AWAL]],Table2[[#This Row],[M1B]])</f>
        <v>5</v>
      </c>
      <c r="R392" s="14">
        <f>SUM(Table2[[#This Row],[M2B]],Table2[[#This Row],[M2B_h]])</f>
        <v>5</v>
      </c>
      <c r="S392" s="14">
        <f>SUM(Table2[[#This Row],[M3B]],Table2[[#This Row],[M3B_h]])</f>
        <v>5</v>
      </c>
      <c r="T392" s="14">
        <f>SUM(Table2[[#This Row],[M4B]],Table2[[#This Row],[M4B_h]])</f>
        <v>5</v>
      </c>
    </row>
    <row r="393" spans="1:20">
      <c r="A393" s="11">
        <f>IF(Table2[[#This Row],[TT]]=0,"",ROW())</f>
        <v>393</v>
      </c>
      <c r="B393" s="11" t="str">
        <f>LOWER(SUBSTITUTE(SUBSTITUTE(SUBSTITUTE(SUBSTITUTE(SUBSTITUTE(SUBSTITUTE(SUBSTITUTE(SUBSTITUTE(Table2[[#This Row],[NAMA BARANG]]," ",""),"""",""),"-",""),"/",""),"(",""),")",""),"&amp;",""),",",""))</f>
        <v>bpcoshcs8601</v>
      </c>
      <c r="C393" s="17" t="s">
        <v>553</v>
      </c>
      <c r="D393" s="18">
        <v>1</v>
      </c>
      <c r="E393" s="22" t="s">
        <v>14</v>
      </c>
      <c r="F393" s="43">
        <f>IF(Table2[[#This Row],[M5B]]="",Table2[[#This Row],[M5B_h]],SUM(Table2[[#This Row],[M5B_h]],Table2[[#This Row],[M5B]]))</f>
        <v>1</v>
      </c>
      <c r="H393" s="12" t="str">
        <f>IF(Table2[[#This Row],[M1A]]="","",Table2[[#This Row],[M1A]]-Table2[[#This Row],[AWAL]])</f>
        <v/>
      </c>
      <c r="J393" s="12" t="str">
        <f>IF(Table2[[#This Row],[M2A]]="","",SUM(Table2[[#This Row],[M2A]]-Table2[[#This Row],[M2B_h]]))</f>
        <v/>
      </c>
      <c r="L393" s="12" t="str">
        <f>IF(Table2[[#This Row],[M3A]]="","",SUM(Table2[[#This Row],[M3A]]-Table2[[#This Row],[M3B_h]]))</f>
        <v/>
      </c>
      <c r="N393" s="12" t="str">
        <f>IF(Table2[[#This Row],[M4A]]="","",SUM(Table2[[#This Row],[M4A]]-Table2[[#This Row],[M4B_h]]))</f>
        <v/>
      </c>
      <c r="O393" s="14"/>
      <c r="P393" s="14" t="str">
        <f>IF(Table2[[#This Row],[M5A]]="","",SUM(Table2[[#This Row],[M5A]]-Table2[[#This Row],[M5B_h]]))</f>
        <v/>
      </c>
      <c r="Q393" s="14">
        <f>SUM(Table2[[#This Row],[AWAL]],Table2[[#This Row],[M1B]])</f>
        <v>1</v>
      </c>
      <c r="R393" s="14">
        <f>SUM(Table2[[#This Row],[M2B]],Table2[[#This Row],[M2B_h]])</f>
        <v>1</v>
      </c>
      <c r="S393" s="14">
        <f>SUM(Table2[[#This Row],[M3B]],Table2[[#This Row],[M3B_h]])</f>
        <v>1</v>
      </c>
      <c r="T393" s="14">
        <f>SUM(Table2[[#This Row],[M4B]],Table2[[#This Row],[M4B_h]])</f>
        <v>1</v>
      </c>
    </row>
    <row r="394" spans="1:20">
      <c r="A394" s="11">
        <f>IF(Table2[[#This Row],[TT]]=0,"",ROW())</f>
        <v>394</v>
      </c>
      <c r="B394" s="11" t="str">
        <f>LOWER(SUBSTITUTE(SUBSTITUTE(SUBSTITUTE(SUBSTITUTE(SUBSTITUTE(SUBSTITUTE(SUBSTITUTE(SUBSTITUTE(Table2[[#This Row],[NAMA BARANG]]," ",""),"""",""),"-",""),"/",""),"(",""),")",""),"&amp;",""),",",""))</f>
        <v>bpcoshcsls919</v>
      </c>
      <c r="C394" s="17" t="s">
        <v>555</v>
      </c>
      <c r="D394" s="18">
        <v>3</v>
      </c>
      <c r="E394" s="22" t="s">
        <v>14</v>
      </c>
      <c r="F394" s="43">
        <f>IF(Table2[[#This Row],[M5B]]="",Table2[[#This Row],[M5B_h]],SUM(Table2[[#This Row],[M5B_h]],Table2[[#This Row],[M5B]]))</f>
        <v>3</v>
      </c>
      <c r="H394" s="12" t="str">
        <f>IF(Table2[[#This Row],[M1A]]="","",Table2[[#This Row],[M1A]]-Table2[[#This Row],[AWAL]])</f>
        <v/>
      </c>
      <c r="J394" s="12" t="str">
        <f>IF(Table2[[#This Row],[M2A]]="","",SUM(Table2[[#This Row],[M2A]]-Table2[[#This Row],[M2B_h]]))</f>
        <v/>
      </c>
      <c r="L394" s="12" t="str">
        <f>IF(Table2[[#This Row],[M3A]]="","",SUM(Table2[[#This Row],[M3A]]-Table2[[#This Row],[M3B_h]]))</f>
        <v/>
      </c>
      <c r="N394" s="12" t="str">
        <f>IF(Table2[[#This Row],[M4A]]="","",SUM(Table2[[#This Row],[M4A]]-Table2[[#This Row],[M4B_h]]))</f>
        <v/>
      </c>
      <c r="O394" s="14"/>
      <c r="P394" s="14" t="str">
        <f>IF(Table2[[#This Row],[M5A]]="","",SUM(Table2[[#This Row],[M5A]]-Table2[[#This Row],[M5B_h]]))</f>
        <v/>
      </c>
      <c r="Q394" s="14">
        <f>SUM(Table2[[#This Row],[AWAL]],Table2[[#This Row],[M1B]])</f>
        <v>3</v>
      </c>
      <c r="R394" s="14">
        <f>SUM(Table2[[#This Row],[M2B]],Table2[[#This Row],[M2B_h]])</f>
        <v>3</v>
      </c>
      <c r="S394" s="14">
        <f>SUM(Table2[[#This Row],[M3B]],Table2[[#This Row],[M3B_h]])</f>
        <v>3</v>
      </c>
      <c r="T394" s="14">
        <f>SUM(Table2[[#This Row],[M4B]],Table2[[#This Row],[M4B_h]])</f>
        <v>3</v>
      </c>
    </row>
    <row r="395" spans="1:20">
      <c r="A395" s="11">
        <f>IF(Table2[[#This Row],[TT]]=0,"",ROW())</f>
        <v>395</v>
      </c>
      <c r="B395" s="11" t="str">
        <f>LOWER(SUBSTITUTE(SUBSTITUTE(SUBSTITUTE(SUBSTITUTE(SUBSTITUTE(SUBSTITUTE(SUBSTITUTE(SUBSTITUTE(Table2[[#This Row],[NAMA BARANG]]," ",""),"""",""),"-",""),"/",""),"(",""),")",""),"&amp;",""),",",""))</f>
        <v>bpdtian101561088</v>
      </c>
      <c r="C395" s="17" t="s">
        <v>4520</v>
      </c>
      <c r="D395" s="18">
        <v>14</v>
      </c>
      <c r="E395" s="22" t="s">
        <v>14</v>
      </c>
      <c r="F395" s="43">
        <f>IF(Table2[[#This Row],[M5B]]="",Table2[[#This Row],[M5B_h]],SUM(Table2[[#This Row],[M5B_h]],Table2[[#This Row],[M5B]]))</f>
        <v>14</v>
      </c>
      <c r="H395" s="12" t="str">
        <f>IF(Table2[[#This Row],[M1A]]="","",Table2[[#This Row],[M1A]]-Table2[[#This Row],[AWAL]])</f>
        <v/>
      </c>
      <c r="J395" s="12" t="str">
        <f>IF(Table2[[#This Row],[M2A]]="","",SUM(Table2[[#This Row],[M2A]]-Table2[[#This Row],[M2B_h]]))</f>
        <v/>
      </c>
      <c r="L395" s="12" t="str">
        <f>IF(Table2[[#This Row],[M3A]]="","",SUM(Table2[[#This Row],[M3A]]-Table2[[#This Row],[M3B_h]]))</f>
        <v/>
      </c>
      <c r="N395" s="12" t="str">
        <f>IF(Table2[[#This Row],[M4A]]="","",SUM(Table2[[#This Row],[M4A]]-Table2[[#This Row],[M4B_h]]))</f>
        <v/>
      </c>
      <c r="O395" s="14"/>
      <c r="P395" s="14" t="str">
        <f>IF(Table2[[#This Row],[M5A]]="","",SUM(Table2[[#This Row],[M5A]]-Table2[[#This Row],[M5B_h]]))</f>
        <v/>
      </c>
      <c r="Q395" s="14">
        <f>SUM(Table2[[#This Row],[AWAL]],Table2[[#This Row],[M1B]])</f>
        <v>14</v>
      </c>
      <c r="R395" s="14">
        <f>SUM(Table2[[#This Row],[M2B]],Table2[[#This Row],[M2B_h]])</f>
        <v>14</v>
      </c>
      <c r="S395" s="14">
        <f>SUM(Table2[[#This Row],[M3B]],Table2[[#This Row],[M3B_h]])</f>
        <v>14</v>
      </c>
      <c r="T395" s="14">
        <f>SUM(Table2[[#This Row],[M4B]],Table2[[#This Row],[M4B_h]])</f>
        <v>14</v>
      </c>
    </row>
    <row r="396" spans="1:20">
      <c r="A396" s="11">
        <f>IF(Table2[[#This Row],[TT]]=0,"",ROW())</f>
        <v>396</v>
      </c>
      <c r="B396" s="11" t="str">
        <f>LOWER(SUBSTITUTE(SUBSTITUTE(SUBSTITUTE(SUBSTITUTE(SUBSTITUTE(SUBSTITUTE(SUBSTITUTE(SUBSTITUTE(Table2[[#This Row],[NAMA BARANG]]," ",""),"""",""),"-",""),"/",""),"(",""),")",""),"&amp;",""),",",""))</f>
        <v>bpdtian2036</v>
      </c>
      <c r="C396" s="17" t="s">
        <v>3285</v>
      </c>
      <c r="D396" s="18">
        <v>26</v>
      </c>
      <c r="E396" s="22" t="s">
        <v>2567</v>
      </c>
      <c r="F396" s="43">
        <f>IF(Table2[[#This Row],[M5B]]="",Table2[[#This Row],[M5B_h]],SUM(Table2[[#This Row],[M5B_h]],Table2[[#This Row],[M5B]]))</f>
        <v>26</v>
      </c>
      <c r="H396" s="12" t="str">
        <f>IF(Table2[[#This Row],[M1A]]="","",Table2[[#This Row],[M1A]]-Table2[[#This Row],[AWAL]])</f>
        <v/>
      </c>
      <c r="J396" s="12" t="str">
        <f>IF(Table2[[#This Row],[M2A]]="","",SUM(Table2[[#This Row],[M2A]]-Table2[[#This Row],[M2B_h]]))</f>
        <v/>
      </c>
      <c r="L396" s="12" t="str">
        <f>IF(Table2[[#This Row],[M3A]]="","",SUM(Table2[[#This Row],[M3A]]-Table2[[#This Row],[M3B_h]]))</f>
        <v/>
      </c>
      <c r="N396" s="12" t="str">
        <f>IF(Table2[[#This Row],[M4A]]="","",SUM(Table2[[#This Row],[M4A]]-Table2[[#This Row],[M4B_h]]))</f>
        <v/>
      </c>
      <c r="O396" s="14"/>
      <c r="P396" s="14" t="str">
        <f>IF(Table2[[#This Row],[M5A]]="","",SUM(Table2[[#This Row],[M5A]]-Table2[[#This Row],[M5B_h]]))</f>
        <v/>
      </c>
      <c r="Q396" s="14">
        <f>SUM(Table2[[#This Row],[AWAL]],Table2[[#This Row],[M1B]])</f>
        <v>26</v>
      </c>
      <c r="R396" s="14">
        <f>SUM(Table2[[#This Row],[M2B]],Table2[[#This Row],[M2B_h]])</f>
        <v>26</v>
      </c>
      <c r="S396" s="14">
        <f>SUM(Table2[[#This Row],[M3B]],Table2[[#This Row],[M3B_h]])</f>
        <v>26</v>
      </c>
      <c r="T396" s="14">
        <f>SUM(Table2[[#This Row],[M4B]],Table2[[#This Row],[M4B_h]])</f>
        <v>26</v>
      </c>
    </row>
    <row r="397" spans="1:20">
      <c r="A397" s="13">
        <f>IF(Table2[[#This Row],[TT]]=0,"",ROW())</f>
        <v>397</v>
      </c>
      <c r="B397" s="13" t="str">
        <f>LOWER(SUBSTITUTE(SUBSTITUTE(SUBSTITUTE(SUBSTITUTE(SUBSTITUTE(SUBSTITUTE(SUBSTITUTE(SUBSTITUTE(Table2[[#This Row],[NAMA BARANG]]," ",""),"""",""),"-",""),"/",""),"(",""),")",""),"&amp;",""),",",""))</f>
        <v>bpdb530biasa</v>
      </c>
      <c r="C397" s="16" t="s">
        <v>4280</v>
      </c>
      <c r="D397" s="18">
        <v>2</v>
      </c>
      <c r="E397" s="47" t="s">
        <v>19</v>
      </c>
      <c r="F397" s="43">
        <f>IF(Table2[[#This Row],[M5B]]="",Table2[[#This Row],[M5B_h]],SUM(Table2[[#This Row],[M5B_h]],Table2[[#This Row],[M5B]]))</f>
        <v>2</v>
      </c>
      <c r="H397" s="14" t="str">
        <f>IF(Table2[[#This Row],[M1A]]="","",Table2[[#This Row],[M1A]]-Table2[[#This Row],[AWAL]])</f>
        <v/>
      </c>
      <c r="J397" s="14" t="str">
        <f>IF(Table2[[#This Row],[M2A]]="","",SUM(Table2[[#This Row],[M2A]]-Table2[[#This Row],[M2B_h]]))</f>
        <v/>
      </c>
      <c r="L397" s="14" t="str">
        <f>IF(Table2[[#This Row],[M3A]]="","",SUM(Table2[[#This Row],[M3A]]-Table2[[#This Row],[M3B_h]]))</f>
        <v/>
      </c>
      <c r="N397" s="14" t="str">
        <f>IF(Table2[[#This Row],[M4A]]="","",SUM(Table2[[#This Row],[M4A]]-Table2[[#This Row],[M4B_h]]))</f>
        <v/>
      </c>
      <c r="O397" s="14"/>
      <c r="P397" s="14" t="str">
        <f>IF(Table2[[#This Row],[M5A]]="","",SUM(Table2[[#This Row],[M5A]]-Table2[[#This Row],[M5B_h]]))</f>
        <v/>
      </c>
      <c r="Q397" s="14">
        <f>SUM(Table2[[#This Row],[AWAL]],Table2[[#This Row],[M1B]])</f>
        <v>2</v>
      </c>
      <c r="R397" s="14">
        <f>SUM(Table2[[#This Row],[M2B]],Table2[[#This Row],[M2B_h]])</f>
        <v>2</v>
      </c>
      <c r="S397" s="14">
        <f>SUM(Table2[[#This Row],[M3B]],Table2[[#This Row],[M3B_h]])</f>
        <v>2</v>
      </c>
      <c r="T397" s="14">
        <f>SUM(Table2[[#This Row],[M4B]],Table2[[#This Row],[M4B_h]])</f>
        <v>2</v>
      </c>
    </row>
    <row r="398" spans="1:20">
      <c r="A398" s="13">
        <f>IF(Table2[[#This Row],[TT]]=0,"",ROW())</f>
        <v>398</v>
      </c>
      <c r="B398" s="13" t="str">
        <f>LOWER(SUBSTITUTE(SUBSTITUTE(SUBSTITUTE(SUBSTITUTE(SUBSTITUTE(SUBSTITUTE(SUBSTITUTE(SUBSTITUTE(Table2[[#This Row],[NAMA BARANG]]," ",""),"""",""),"-",""),"/",""),"(",""),")",""),"&amp;",""),",",""))</f>
        <v>bpdbsgg99</v>
      </c>
      <c r="C398" s="16" t="s">
        <v>556</v>
      </c>
      <c r="D398" s="18">
        <v>4</v>
      </c>
      <c r="E398" s="47" t="s">
        <v>14</v>
      </c>
      <c r="F398" s="43">
        <f>IF(Table2[[#This Row],[M5B]]="",Table2[[#This Row],[M5B_h]],SUM(Table2[[#This Row],[M5B_h]],Table2[[#This Row],[M5B]]))</f>
        <v>4</v>
      </c>
      <c r="H398" s="14" t="str">
        <f>IF(Table2[[#This Row],[M1A]]="","",Table2[[#This Row],[M1A]]-Table2[[#This Row],[AWAL]])</f>
        <v/>
      </c>
      <c r="J398" s="14" t="str">
        <f>IF(Table2[[#This Row],[M2A]]="","",SUM(Table2[[#This Row],[M2A]]-Table2[[#This Row],[M2B_h]]))</f>
        <v/>
      </c>
      <c r="L398" s="14" t="str">
        <f>IF(Table2[[#This Row],[M3A]]="","",SUM(Table2[[#This Row],[M3A]]-Table2[[#This Row],[M3B_h]]))</f>
        <v/>
      </c>
      <c r="N398" s="14" t="str">
        <f>IF(Table2[[#This Row],[M4A]]="","",SUM(Table2[[#This Row],[M4A]]-Table2[[#This Row],[M4B_h]]))</f>
        <v/>
      </c>
      <c r="O398" s="14"/>
      <c r="P398" s="14" t="str">
        <f>IF(Table2[[#This Row],[M5A]]="","",SUM(Table2[[#This Row],[M5A]]-Table2[[#This Row],[M5B_h]]))</f>
        <v/>
      </c>
      <c r="Q398" s="14">
        <f>SUM(Table2[[#This Row],[AWAL]],Table2[[#This Row],[M1B]])</f>
        <v>4</v>
      </c>
      <c r="R398" s="14">
        <f>SUM(Table2[[#This Row],[M2B]],Table2[[#This Row],[M2B_h]])</f>
        <v>4</v>
      </c>
      <c r="S398" s="14">
        <f>SUM(Table2[[#This Row],[M3B]],Table2[[#This Row],[M3B_h]])</f>
        <v>4</v>
      </c>
      <c r="T398" s="14">
        <f>SUM(Table2[[#This Row],[M4B]],Table2[[#This Row],[M4B_h]])</f>
        <v>4</v>
      </c>
    </row>
    <row r="399" spans="1:20">
      <c r="A399" s="13">
        <f>IF(Table2[[#This Row],[TT]]=0,"",ROW())</f>
        <v>399</v>
      </c>
      <c r="B399" s="13" t="str">
        <f>LOWER(SUBSTITUTE(SUBSTITUTE(SUBSTITUTE(SUBSTITUTE(SUBSTITUTE(SUBSTITUTE(SUBSTITUTE(SUBSTITUTE(Table2[[#This Row],[NAMA BARANG]]," ",""),"""",""),"-",""),"/",""),"(",""),")",""),"&amp;",""),",",""))</f>
        <v>bpdesignkepalaabkotakbulat</v>
      </c>
      <c r="C399" s="16" t="s">
        <v>558</v>
      </c>
      <c r="D399" s="18">
        <v>1</v>
      </c>
      <c r="E399" s="47" t="s">
        <v>261</v>
      </c>
      <c r="F399" s="43">
        <f>IF(Table2[[#This Row],[M5B]]="",Table2[[#This Row],[M5B_h]],SUM(Table2[[#This Row],[M5B_h]],Table2[[#This Row],[M5B]]))</f>
        <v>1</v>
      </c>
      <c r="H399" s="14" t="str">
        <f>IF(Table2[[#This Row],[M1A]]="","",Table2[[#This Row],[M1A]]-Table2[[#This Row],[AWAL]])</f>
        <v/>
      </c>
      <c r="J399" s="14" t="str">
        <f>IF(Table2[[#This Row],[M2A]]="","",SUM(Table2[[#This Row],[M2A]]-Table2[[#This Row],[M2B_h]]))</f>
        <v/>
      </c>
      <c r="L399" s="14" t="str">
        <f>IF(Table2[[#This Row],[M3A]]="","",SUM(Table2[[#This Row],[M3A]]-Table2[[#This Row],[M3B_h]]))</f>
        <v/>
      </c>
      <c r="N399" s="14" t="str">
        <f>IF(Table2[[#This Row],[M4A]]="","",SUM(Table2[[#This Row],[M4A]]-Table2[[#This Row],[M4B_h]]))</f>
        <v/>
      </c>
      <c r="O399" s="14"/>
      <c r="P399" s="14" t="str">
        <f>IF(Table2[[#This Row],[M5A]]="","",SUM(Table2[[#This Row],[M5A]]-Table2[[#This Row],[M5B_h]]))</f>
        <v/>
      </c>
      <c r="Q399" s="14">
        <f>SUM(Table2[[#This Row],[AWAL]],Table2[[#This Row],[M1B]])</f>
        <v>1</v>
      </c>
      <c r="R399" s="14">
        <f>SUM(Table2[[#This Row],[M2B]],Table2[[#This Row],[M2B_h]])</f>
        <v>1</v>
      </c>
      <c r="S399" s="14">
        <f>SUM(Table2[[#This Row],[M3B]],Table2[[#This Row],[M3B_h]])</f>
        <v>1</v>
      </c>
      <c r="T399" s="14">
        <f>SUM(Table2[[#This Row],[M4B]],Table2[[#This Row],[M4B_h]])</f>
        <v>1</v>
      </c>
    </row>
    <row r="400" spans="1:20">
      <c r="A400" s="11">
        <f>IF(Table2[[#This Row],[TT]]=0,"",ROW())</f>
        <v>400</v>
      </c>
      <c r="B400" s="11" t="str">
        <f>LOWER(SUBSTITUTE(SUBSTITUTE(SUBSTITUTE(SUBSTITUTE(SUBSTITUTE(SUBSTITUTE(SUBSTITUTE(SUBSTITUTE(Table2[[#This Row],[NAMA BARANG]]," ",""),"""",""),"-",""),"/",""),"(",""),")",""),"&amp;",""),",",""))</f>
        <v>bpdoraemon3008</v>
      </c>
      <c r="C400" s="17" t="s">
        <v>559</v>
      </c>
      <c r="D400" s="18">
        <v>2</v>
      </c>
      <c r="E400" s="22" t="s">
        <v>217</v>
      </c>
      <c r="F400" s="43">
        <f>IF(Table2[[#This Row],[M5B]]="",Table2[[#This Row],[M5B_h]],SUM(Table2[[#This Row],[M5B_h]],Table2[[#This Row],[M5B]]))</f>
        <v>2</v>
      </c>
      <c r="H400" s="12" t="str">
        <f>IF(Table2[[#This Row],[M1A]]="","",Table2[[#This Row],[M1A]]-Table2[[#This Row],[AWAL]])</f>
        <v/>
      </c>
      <c r="J400" s="12" t="str">
        <f>IF(Table2[[#This Row],[M2A]]="","",SUM(Table2[[#This Row],[M2A]]-Table2[[#This Row],[M2B_h]]))</f>
        <v/>
      </c>
      <c r="L400" s="12" t="str">
        <f>IF(Table2[[#This Row],[M3A]]="","",SUM(Table2[[#This Row],[M3A]]-Table2[[#This Row],[M3B_h]]))</f>
        <v/>
      </c>
      <c r="N400" s="12" t="str">
        <f>IF(Table2[[#This Row],[M4A]]="","",SUM(Table2[[#This Row],[M4A]]-Table2[[#This Row],[M4B_h]]))</f>
        <v/>
      </c>
      <c r="O400" s="14"/>
      <c r="P400" s="14" t="str">
        <f>IF(Table2[[#This Row],[M5A]]="","",SUM(Table2[[#This Row],[M5A]]-Table2[[#This Row],[M5B_h]]))</f>
        <v/>
      </c>
      <c r="Q400" s="14">
        <f>SUM(Table2[[#This Row],[AWAL]],Table2[[#This Row],[M1B]])</f>
        <v>2</v>
      </c>
      <c r="R400" s="14">
        <f>SUM(Table2[[#This Row],[M2B]],Table2[[#This Row],[M2B_h]])</f>
        <v>2</v>
      </c>
      <c r="S400" s="14">
        <f>SUM(Table2[[#This Row],[M3B]],Table2[[#This Row],[M3B_h]])</f>
        <v>2</v>
      </c>
      <c r="T400" s="14">
        <f>SUM(Table2[[#This Row],[M4B]],Table2[[#This Row],[M4B_h]])</f>
        <v>2</v>
      </c>
    </row>
    <row r="401" spans="1:20">
      <c r="A401" s="11">
        <f>IF(Table2[[#This Row],[TT]]=0,"",ROW())</f>
        <v>401</v>
      </c>
      <c r="B401" s="11" t="str">
        <f>LOWER(SUBSTITUTE(SUBSTITUTE(SUBSTITUTE(SUBSTITUTE(SUBSTITUTE(SUBSTITUTE(SUBSTITUTE(SUBSTITUTE(Table2[[#This Row],[NAMA BARANG]]," ",""),"""",""),"-",""),"/",""),"(",""),")",""),"&amp;",""),",",""))</f>
        <v>bpelegant1803</v>
      </c>
      <c r="C401" s="17" t="s">
        <v>560</v>
      </c>
      <c r="D401" s="18">
        <v>2</v>
      </c>
      <c r="E401" s="22" t="s">
        <v>14</v>
      </c>
      <c r="F401" s="43">
        <f>IF(Table2[[#This Row],[M5B]]="",Table2[[#This Row],[M5B_h]],SUM(Table2[[#This Row],[M5B_h]],Table2[[#This Row],[M5B]]))</f>
        <v>2</v>
      </c>
      <c r="H401" s="12" t="str">
        <f>IF(Table2[[#This Row],[M1A]]="","",Table2[[#This Row],[M1A]]-Table2[[#This Row],[AWAL]])</f>
        <v/>
      </c>
      <c r="J401" s="12" t="str">
        <f>IF(Table2[[#This Row],[M2A]]="","",SUM(Table2[[#This Row],[M2A]]-Table2[[#This Row],[M2B_h]]))</f>
        <v/>
      </c>
      <c r="L401" s="12" t="str">
        <f>IF(Table2[[#This Row],[M3A]]="","",SUM(Table2[[#This Row],[M3A]]-Table2[[#This Row],[M3B_h]]))</f>
        <v/>
      </c>
      <c r="N401" s="12" t="str">
        <f>IF(Table2[[#This Row],[M4A]]="","",SUM(Table2[[#This Row],[M4A]]-Table2[[#This Row],[M4B_h]]))</f>
        <v/>
      </c>
      <c r="O401" s="14"/>
      <c r="P401" s="14" t="str">
        <f>IF(Table2[[#This Row],[M5A]]="","",SUM(Table2[[#This Row],[M5A]]-Table2[[#This Row],[M5B_h]]))</f>
        <v/>
      </c>
      <c r="Q401" s="14">
        <f>SUM(Table2[[#This Row],[AWAL]],Table2[[#This Row],[M1B]])</f>
        <v>2</v>
      </c>
      <c r="R401" s="14">
        <f>SUM(Table2[[#This Row],[M2B]],Table2[[#This Row],[M2B_h]])</f>
        <v>2</v>
      </c>
      <c r="S401" s="14">
        <f>SUM(Table2[[#This Row],[M3B]],Table2[[#This Row],[M3B_h]])</f>
        <v>2</v>
      </c>
      <c r="T401" s="14">
        <f>SUM(Table2[[#This Row],[M4B]],Table2[[#This Row],[M4B_h]])</f>
        <v>2</v>
      </c>
    </row>
    <row r="402" spans="1:20">
      <c r="A402" s="11">
        <f>IF(Table2[[#This Row],[TT]]=0,"",ROW())</f>
        <v>402</v>
      </c>
      <c r="B402" s="11" t="str">
        <f>LOWER(SUBSTITUTE(SUBSTITUTE(SUBSTITUTE(SUBSTITUTE(SUBSTITUTE(SUBSTITUTE(SUBSTITUTE(SUBSTITUTE(Table2[[#This Row],[NAMA BARANG]]," ",""),"""",""),"-",""),"/",""),"(",""),")",""),"&amp;",""),",",""))</f>
        <v>bpexecutivebm300merah</v>
      </c>
      <c r="C402" s="17" t="s">
        <v>561</v>
      </c>
      <c r="D402" s="18">
        <v>1</v>
      </c>
      <c r="E402" s="22" t="s">
        <v>14</v>
      </c>
      <c r="F402" s="43">
        <f>IF(Table2[[#This Row],[M5B]]="",Table2[[#This Row],[M5B_h]],SUM(Table2[[#This Row],[M5B_h]],Table2[[#This Row],[M5B]]))</f>
        <v>1</v>
      </c>
      <c r="H402" s="12" t="str">
        <f>IF(Table2[[#This Row],[M1A]]="","",Table2[[#This Row],[M1A]]-Table2[[#This Row],[AWAL]])</f>
        <v/>
      </c>
      <c r="J402" s="12" t="str">
        <f>IF(Table2[[#This Row],[M2A]]="","",SUM(Table2[[#This Row],[M2A]]-Table2[[#This Row],[M2B_h]]))</f>
        <v/>
      </c>
      <c r="L402" s="12" t="str">
        <f>IF(Table2[[#This Row],[M3A]]="","",SUM(Table2[[#This Row],[M3A]]-Table2[[#This Row],[M3B_h]]))</f>
        <v/>
      </c>
      <c r="N402" s="12" t="str">
        <f>IF(Table2[[#This Row],[M4A]]="","",SUM(Table2[[#This Row],[M4A]]-Table2[[#This Row],[M4B_h]]))</f>
        <v/>
      </c>
      <c r="O402" s="14"/>
      <c r="P402" s="14" t="str">
        <f>IF(Table2[[#This Row],[M5A]]="","",SUM(Table2[[#This Row],[M5A]]-Table2[[#This Row],[M5B_h]]))</f>
        <v/>
      </c>
      <c r="Q402" s="14">
        <f>SUM(Table2[[#This Row],[AWAL]],Table2[[#This Row],[M1B]])</f>
        <v>1</v>
      </c>
      <c r="R402" s="14">
        <f>SUM(Table2[[#This Row],[M2B]],Table2[[#This Row],[M2B_h]])</f>
        <v>1</v>
      </c>
      <c r="S402" s="14">
        <f>SUM(Table2[[#This Row],[M3B]],Table2[[#This Row],[M3B_h]])</f>
        <v>1</v>
      </c>
      <c r="T402" s="14">
        <f>SUM(Table2[[#This Row],[M4B]],Table2[[#This Row],[M4B_h]])</f>
        <v>1</v>
      </c>
    </row>
    <row r="403" spans="1:20">
      <c r="A403" s="11">
        <f>IF(Table2[[#This Row],[TT]]=0,"",ROW())</f>
        <v>403</v>
      </c>
      <c r="B403" s="11" t="str">
        <f>LOWER(SUBSTITUTE(SUBSTITUTE(SUBSTITUTE(SUBSTITUTE(SUBSTITUTE(SUBSTITUTE(SUBSTITUTE(SUBSTITUTE(Table2[[#This Row],[NAMA BARANG]]," ",""),"""",""),"-",""),"/",""),"(",""),")",""),"&amp;",""),",",""))</f>
        <v>bpf00103012wglitermix</v>
      </c>
      <c r="C403" s="17" t="s">
        <v>562</v>
      </c>
      <c r="D403" s="18">
        <v>5</v>
      </c>
      <c r="E403" s="22" t="s">
        <v>34</v>
      </c>
      <c r="F403" s="43">
        <f>IF(Table2[[#This Row],[M5B]]="",Table2[[#This Row],[M5B_h]],SUM(Table2[[#This Row],[M5B_h]],Table2[[#This Row],[M5B]]))</f>
        <v>5</v>
      </c>
      <c r="H403" s="12" t="str">
        <f>IF(Table2[[#This Row],[M1A]]="","",Table2[[#This Row],[M1A]]-Table2[[#This Row],[AWAL]])</f>
        <v/>
      </c>
      <c r="J403" s="12" t="str">
        <f>IF(Table2[[#This Row],[M2A]]="","",SUM(Table2[[#This Row],[M2A]]-Table2[[#This Row],[M2B_h]]))</f>
        <v/>
      </c>
      <c r="L403" s="12" t="str">
        <f>IF(Table2[[#This Row],[M3A]]="","",SUM(Table2[[#This Row],[M3A]]-Table2[[#This Row],[M3B_h]]))</f>
        <v/>
      </c>
      <c r="N403" s="12" t="str">
        <f>IF(Table2[[#This Row],[M4A]]="","",SUM(Table2[[#This Row],[M4A]]-Table2[[#This Row],[M4B_h]]))</f>
        <v/>
      </c>
      <c r="O403" s="14"/>
      <c r="P403" s="14" t="str">
        <f>IF(Table2[[#This Row],[M5A]]="","",SUM(Table2[[#This Row],[M5A]]-Table2[[#This Row],[M5B_h]]))</f>
        <v/>
      </c>
      <c r="Q403" s="14">
        <f>SUM(Table2[[#This Row],[AWAL]],Table2[[#This Row],[M1B]])</f>
        <v>5</v>
      </c>
      <c r="R403" s="14">
        <f>SUM(Table2[[#This Row],[M2B]],Table2[[#This Row],[M2B_h]])</f>
        <v>5</v>
      </c>
      <c r="S403" s="14">
        <f>SUM(Table2[[#This Row],[M3B]],Table2[[#This Row],[M3B_h]])</f>
        <v>5</v>
      </c>
      <c r="T403" s="14">
        <f>SUM(Table2[[#This Row],[M4B]],Table2[[#This Row],[M4B_h]])</f>
        <v>5</v>
      </c>
    </row>
    <row r="404" spans="1:20">
      <c r="A404" s="11">
        <f>IF(Table2[[#This Row],[TT]]=0,"",ROW())</f>
        <v>404</v>
      </c>
      <c r="B404" s="11" t="str">
        <f>LOWER(SUBSTITUTE(SUBSTITUTE(SUBSTITUTE(SUBSTITUTE(SUBSTITUTE(SUBSTITUTE(SUBSTITUTE(SUBSTITUTE(Table2[[#This Row],[NAMA BARANG]]," ",""),"""",""),"-",""),"/",""),"(",""),")",""),"&amp;",""),",",""))</f>
        <v>bpf4aw4680181x36</v>
      </c>
      <c r="C404" s="17" t="s">
        <v>563</v>
      </c>
      <c r="D404" s="18">
        <v>7</v>
      </c>
      <c r="E404" s="22" t="s">
        <v>215</v>
      </c>
      <c r="F404" s="43">
        <f>IF(Table2[[#This Row],[M5B]]="",Table2[[#This Row],[M5B_h]],SUM(Table2[[#This Row],[M5B_h]],Table2[[#This Row],[M5B]]))</f>
        <v>7</v>
      </c>
      <c r="H404" s="12" t="str">
        <f>IF(Table2[[#This Row],[M1A]]="","",Table2[[#This Row],[M1A]]-Table2[[#This Row],[AWAL]])</f>
        <v/>
      </c>
      <c r="J404" s="12" t="str">
        <f>IF(Table2[[#This Row],[M2A]]="","",SUM(Table2[[#This Row],[M2A]]-Table2[[#This Row],[M2B_h]]))</f>
        <v/>
      </c>
      <c r="L404" s="12" t="str">
        <f>IF(Table2[[#This Row],[M3A]]="","",SUM(Table2[[#This Row],[M3A]]-Table2[[#This Row],[M3B_h]]))</f>
        <v/>
      </c>
      <c r="N404" s="12" t="str">
        <f>IF(Table2[[#This Row],[M4A]]="","",SUM(Table2[[#This Row],[M4A]]-Table2[[#This Row],[M4B_h]]))</f>
        <v/>
      </c>
      <c r="O404" s="14"/>
      <c r="P404" s="14" t="str">
        <f>IF(Table2[[#This Row],[M5A]]="","",SUM(Table2[[#This Row],[M5A]]-Table2[[#This Row],[M5B_h]]))</f>
        <v/>
      </c>
      <c r="Q404" s="14">
        <f>SUM(Table2[[#This Row],[AWAL]],Table2[[#This Row],[M1B]])</f>
        <v>7</v>
      </c>
      <c r="R404" s="14">
        <f>SUM(Table2[[#This Row],[M2B]],Table2[[#This Row],[M2B_h]])</f>
        <v>7</v>
      </c>
      <c r="S404" s="14">
        <f>SUM(Table2[[#This Row],[M3B]],Table2[[#This Row],[M3B_h]])</f>
        <v>7</v>
      </c>
      <c r="T404" s="14">
        <f>SUM(Table2[[#This Row],[M4B]],Table2[[#This Row],[M4B_h]])</f>
        <v>7</v>
      </c>
    </row>
    <row r="405" spans="1:20">
      <c r="A405" s="11">
        <f>IF(Table2[[#This Row],[TT]]=0,"",ROW())</f>
        <v>405</v>
      </c>
      <c r="B405" s="11" t="str">
        <f>LOWER(SUBSTITUTE(SUBSTITUTE(SUBSTITUTE(SUBSTITUTE(SUBSTITUTE(SUBSTITUTE(SUBSTITUTE(SUBSTITUTE(Table2[[#This Row],[NAMA BARANG]]," ",""),"""",""),"-",""),"/",""),"(",""),")",""),"&amp;",""),",",""))</f>
        <v>bpfancy18888</v>
      </c>
      <c r="C405" s="17" t="s">
        <v>564</v>
      </c>
      <c r="D405" s="18">
        <v>1</v>
      </c>
      <c r="E405" s="22" t="s">
        <v>14</v>
      </c>
      <c r="F405" s="43">
        <f>IF(Table2[[#This Row],[M5B]]="",Table2[[#This Row],[M5B_h]],SUM(Table2[[#This Row],[M5B_h]],Table2[[#This Row],[M5B]]))</f>
        <v>1</v>
      </c>
      <c r="H405" s="12" t="str">
        <f>IF(Table2[[#This Row],[M1A]]="","",Table2[[#This Row],[M1A]]-Table2[[#This Row],[AWAL]])</f>
        <v/>
      </c>
      <c r="J405" s="12" t="str">
        <f>IF(Table2[[#This Row],[M2A]]="","",SUM(Table2[[#This Row],[M2A]]-Table2[[#This Row],[M2B_h]]))</f>
        <v/>
      </c>
      <c r="L405" s="12" t="str">
        <f>IF(Table2[[#This Row],[M3A]]="","",SUM(Table2[[#This Row],[M3A]]-Table2[[#This Row],[M3B_h]]))</f>
        <v/>
      </c>
      <c r="N405" s="12" t="str">
        <f>IF(Table2[[#This Row],[M4A]]="","",SUM(Table2[[#This Row],[M4A]]-Table2[[#This Row],[M4B_h]]))</f>
        <v/>
      </c>
      <c r="O405" s="14"/>
      <c r="P405" s="14" t="str">
        <f>IF(Table2[[#This Row],[M5A]]="","",SUM(Table2[[#This Row],[M5A]]-Table2[[#This Row],[M5B_h]]))</f>
        <v/>
      </c>
      <c r="Q405" s="14">
        <f>SUM(Table2[[#This Row],[AWAL]],Table2[[#This Row],[M1B]])</f>
        <v>1</v>
      </c>
      <c r="R405" s="14">
        <f>SUM(Table2[[#This Row],[M2B]],Table2[[#This Row],[M2B_h]])</f>
        <v>1</v>
      </c>
      <c r="S405" s="14">
        <f>SUM(Table2[[#This Row],[M3B]],Table2[[#This Row],[M3B_h]])</f>
        <v>1</v>
      </c>
      <c r="T405" s="14">
        <f>SUM(Table2[[#This Row],[M4B]],Table2[[#This Row],[M4B_h]])</f>
        <v>1</v>
      </c>
    </row>
    <row r="406" spans="1:20">
      <c r="A406" s="11">
        <f>IF(Table2[[#This Row],[TT]]=0,"",ROW())</f>
        <v>406</v>
      </c>
      <c r="B406" s="11" t="str">
        <f>LOWER(SUBSTITUTE(SUBSTITUTE(SUBSTITUTE(SUBSTITUTE(SUBSTITUTE(SUBSTITUTE(SUBSTITUTE(SUBSTITUTE(Table2[[#This Row],[NAMA BARANG]]," ",""),"""",""),"-",""),"/",""),"(",""),")",""),"&amp;",""),",",""))</f>
        <v>bpfancyabbesar2638</v>
      </c>
      <c r="C406" s="17" t="s">
        <v>565</v>
      </c>
      <c r="D406" s="18">
        <v>2</v>
      </c>
      <c r="E406" s="22" t="s">
        <v>14</v>
      </c>
      <c r="F406" s="43">
        <f>IF(Table2[[#This Row],[M5B]]="",Table2[[#This Row],[M5B_h]],SUM(Table2[[#This Row],[M5B_h]],Table2[[#This Row],[M5B]]))</f>
        <v>2</v>
      </c>
      <c r="H406" s="12" t="str">
        <f>IF(Table2[[#This Row],[M1A]]="","",Table2[[#This Row],[M1A]]-Table2[[#This Row],[AWAL]])</f>
        <v/>
      </c>
      <c r="J406" s="12" t="str">
        <f>IF(Table2[[#This Row],[M2A]]="","",SUM(Table2[[#This Row],[M2A]]-Table2[[#This Row],[M2B_h]]))</f>
        <v/>
      </c>
      <c r="L406" s="12" t="str">
        <f>IF(Table2[[#This Row],[M3A]]="","",SUM(Table2[[#This Row],[M3A]]-Table2[[#This Row],[M3B_h]]))</f>
        <v/>
      </c>
      <c r="N406" s="12" t="str">
        <f>IF(Table2[[#This Row],[M4A]]="","",SUM(Table2[[#This Row],[M4A]]-Table2[[#This Row],[M4B_h]]))</f>
        <v/>
      </c>
      <c r="O406" s="14"/>
      <c r="P406" s="14" t="str">
        <f>IF(Table2[[#This Row],[M5A]]="","",SUM(Table2[[#This Row],[M5A]]-Table2[[#This Row],[M5B_h]]))</f>
        <v/>
      </c>
      <c r="Q406" s="14">
        <f>SUM(Table2[[#This Row],[AWAL]],Table2[[#This Row],[M1B]])</f>
        <v>2</v>
      </c>
      <c r="R406" s="14">
        <f>SUM(Table2[[#This Row],[M2B]],Table2[[#This Row],[M2B_h]])</f>
        <v>2</v>
      </c>
      <c r="S406" s="14">
        <f>SUM(Table2[[#This Row],[M3B]],Table2[[#This Row],[M3B_h]])</f>
        <v>2</v>
      </c>
      <c r="T406" s="14">
        <f>SUM(Table2[[#This Row],[M4B]],Table2[[#This Row],[M4B_h]])</f>
        <v>2</v>
      </c>
    </row>
    <row r="407" spans="1:20">
      <c r="A407" s="11">
        <f>IF(Table2[[#This Row],[TT]]=0,"",ROW())</f>
        <v>407</v>
      </c>
      <c r="B407" s="11" t="str">
        <f>LOWER(SUBSTITUTE(SUBSTITUTE(SUBSTITUTE(SUBSTITUTE(SUBSTITUTE(SUBSTITUTE(SUBSTITUTE(SUBSTITUTE(Table2[[#This Row],[NAMA BARANG]]," ",""),"""",""),"-",""),"/",""),"(",""),")",""),"&amp;",""),",",""))</f>
        <v>bpfancyketapeltiup2629a5abtiup26594</v>
      </c>
      <c r="C407" s="17" t="s">
        <v>566</v>
      </c>
      <c r="D407" s="18">
        <v>9</v>
      </c>
      <c r="E407" s="22" t="s">
        <v>14</v>
      </c>
      <c r="F407" s="43">
        <f>IF(Table2[[#This Row],[M5B]]="",Table2[[#This Row],[M5B_h]],SUM(Table2[[#This Row],[M5B_h]],Table2[[#This Row],[M5B]]))</f>
        <v>9</v>
      </c>
      <c r="H407" s="12" t="str">
        <f>IF(Table2[[#This Row],[M1A]]="","",Table2[[#This Row],[M1A]]-Table2[[#This Row],[AWAL]])</f>
        <v/>
      </c>
      <c r="J407" s="12" t="str">
        <f>IF(Table2[[#This Row],[M2A]]="","",SUM(Table2[[#This Row],[M2A]]-Table2[[#This Row],[M2B_h]]))</f>
        <v/>
      </c>
      <c r="L407" s="12" t="str">
        <f>IF(Table2[[#This Row],[M3A]]="","",SUM(Table2[[#This Row],[M3A]]-Table2[[#This Row],[M3B_h]]))</f>
        <v/>
      </c>
      <c r="N407" s="12" t="str">
        <f>IF(Table2[[#This Row],[M4A]]="","",SUM(Table2[[#This Row],[M4A]]-Table2[[#This Row],[M4B_h]]))</f>
        <v/>
      </c>
      <c r="O407" s="14"/>
      <c r="P407" s="14" t="str">
        <f>IF(Table2[[#This Row],[M5A]]="","",SUM(Table2[[#This Row],[M5A]]-Table2[[#This Row],[M5B_h]]))</f>
        <v/>
      </c>
      <c r="Q407" s="14">
        <f>SUM(Table2[[#This Row],[AWAL]],Table2[[#This Row],[M1B]])</f>
        <v>9</v>
      </c>
      <c r="R407" s="14">
        <f>SUM(Table2[[#This Row],[M2B]],Table2[[#This Row],[M2B_h]])</f>
        <v>9</v>
      </c>
      <c r="S407" s="14">
        <f>SUM(Table2[[#This Row],[M3B]],Table2[[#This Row],[M3B_h]])</f>
        <v>9</v>
      </c>
      <c r="T407" s="14">
        <f>SUM(Table2[[#This Row],[M4B]],Table2[[#This Row],[M4B_h]])</f>
        <v>9</v>
      </c>
    </row>
    <row r="408" spans="1:20">
      <c r="A408" s="11">
        <f>IF(Table2[[#This Row],[TT]]=0,"",ROW())</f>
        <v>408</v>
      </c>
      <c r="B408" s="11" t="str">
        <f>LOWER(SUBSTITUTE(SUBSTITUTE(SUBSTITUTE(SUBSTITUTE(SUBSTITUTE(SUBSTITUTE(SUBSTITUTE(SUBSTITUTE(Table2[[#This Row],[NAMA BARANG]]," ",""),"""",""),"-",""),"/",""),"(",""),")",""),"&amp;",""),",",""))</f>
        <v>bpfootball1box=24</v>
      </c>
      <c r="C408" s="17" t="s">
        <v>567</v>
      </c>
      <c r="D408" s="18">
        <v>1</v>
      </c>
      <c r="E408" s="22" t="s">
        <v>93</v>
      </c>
      <c r="F408" s="43">
        <f>IF(Table2[[#This Row],[M5B]]="",Table2[[#This Row],[M5B_h]],SUM(Table2[[#This Row],[M5B_h]],Table2[[#This Row],[M5B]]))</f>
        <v>1</v>
      </c>
      <c r="H408" s="12" t="str">
        <f>IF(Table2[[#This Row],[M1A]]="","",Table2[[#This Row],[M1A]]-Table2[[#This Row],[AWAL]])</f>
        <v/>
      </c>
      <c r="J408" s="12" t="str">
        <f>IF(Table2[[#This Row],[M2A]]="","",SUM(Table2[[#This Row],[M2A]]-Table2[[#This Row],[M2B_h]]))</f>
        <v/>
      </c>
      <c r="L408" s="12" t="str">
        <f>IF(Table2[[#This Row],[M3A]]="","",SUM(Table2[[#This Row],[M3A]]-Table2[[#This Row],[M3B_h]]))</f>
        <v/>
      </c>
      <c r="N408" s="12" t="str">
        <f>IF(Table2[[#This Row],[M4A]]="","",SUM(Table2[[#This Row],[M4A]]-Table2[[#This Row],[M4B_h]]))</f>
        <v/>
      </c>
      <c r="O408" s="14"/>
      <c r="P408" s="14" t="str">
        <f>IF(Table2[[#This Row],[M5A]]="","",SUM(Table2[[#This Row],[M5A]]-Table2[[#This Row],[M5B_h]]))</f>
        <v/>
      </c>
      <c r="Q408" s="14">
        <f>SUM(Table2[[#This Row],[AWAL]],Table2[[#This Row],[M1B]])</f>
        <v>1</v>
      </c>
      <c r="R408" s="14">
        <f>SUM(Table2[[#This Row],[M2B]],Table2[[#This Row],[M2B_h]])</f>
        <v>1</v>
      </c>
      <c r="S408" s="14">
        <f>SUM(Table2[[#This Row],[M3B]],Table2[[#This Row],[M3B_h]])</f>
        <v>1</v>
      </c>
      <c r="T408" s="14">
        <f>SUM(Table2[[#This Row],[M4B]],Table2[[#This Row],[M4B_h]])</f>
        <v>1</v>
      </c>
    </row>
    <row r="409" spans="1:20">
      <c r="A409" s="13">
        <f>IF(Table2[[#This Row],[TT]]=0,"",ROW())</f>
        <v>409</v>
      </c>
      <c r="B409" s="13" t="str">
        <f>LOWER(SUBSTITUTE(SUBSTITUTE(SUBSTITUTE(SUBSTITUTE(SUBSTITUTE(SUBSTITUTE(SUBSTITUTE(SUBSTITUTE(Table2[[#This Row],[NAMA BARANG]]," ",""),"""",""),"-",""),"/",""),"(",""),")",""),"&amp;",""),",",""))</f>
        <v>bpgeldebossdb607</v>
      </c>
      <c r="C409" s="16" t="s">
        <v>4579</v>
      </c>
      <c r="D409" s="18">
        <v>1</v>
      </c>
      <c r="E409" s="47" t="s">
        <v>2467</v>
      </c>
      <c r="F409" s="43">
        <f>IF(Table2[[#This Row],[M5B]]="",Table2[[#This Row],[M5B_h]],SUM(Table2[[#This Row],[M5B_h]],Table2[[#This Row],[M5B]]))</f>
        <v>1</v>
      </c>
      <c r="H409" s="14" t="str">
        <f>IF(Table2[[#This Row],[M1A]]="","",Table2[[#This Row],[M1A]]-Table2[[#This Row],[AWAL]])</f>
        <v/>
      </c>
      <c r="J409" s="14" t="str">
        <f>IF(Table2[[#This Row],[M2A]]="","",SUM(Table2[[#This Row],[M2A]]-Table2[[#This Row],[M2B_h]]))</f>
        <v/>
      </c>
      <c r="L409" s="14" t="str">
        <f>IF(Table2[[#This Row],[M3A]]="","",SUM(Table2[[#This Row],[M3A]]-Table2[[#This Row],[M3B_h]]))</f>
        <v/>
      </c>
      <c r="N409" s="14" t="str">
        <f>IF(Table2[[#This Row],[M4A]]="","",SUM(Table2[[#This Row],[M4A]]-Table2[[#This Row],[M4B_h]]))</f>
        <v/>
      </c>
      <c r="O409" s="14"/>
      <c r="P409" s="14" t="str">
        <f>IF(Table2[[#This Row],[M5A]]="","",SUM(Table2[[#This Row],[M5A]]-Table2[[#This Row],[M5B_h]]))</f>
        <v/>
      </c>
      <c r="Q409" s="14">
        <f>SUM(Table2[[#This Row],[AWAL]],Table2[[#This Row],[M1B]])</f>
        <v>1</v>
      </c>
      <c r="R409" s="14">
        <f>SUM(Table2[[#This Row],[M2B]],Table2[[#This Row],[M2B_h]])</f>
        <v>1</v>
      </c>
      <c r="S409" s="14">
        <f>SUM(Table2[[#This Row],[M3B]],Table2[[#This Row],[M3B_h]])</f>
        <v>1</v>
      </c>
      <c r="T409" s="14">
        <f>SUM(Table2[[#This Row],[M4B]],Table2[[#This Row],[M4B_h]])</f>
        <v>1</v>
      </c>
    </row>
    <row r="410" spans="1:20">
      <c r="A410" s="13">
        <f>IF(Table2[[#This Row],[TT]]=0,"",ROW())</f>
        <v>410</v>
      </c>
      <c r="B410" s="13" t="str">
        <f>LOWER(SUBSTITUTE(SUBSTITUTE(SUBSTITUTE(SUBSTITUTE(SUBSTITUTE(SUBSTITUTE(SUBSTITUTE(SUBSTITUTE(Table2[[#This Row],[NAMA BARANG]]," ",""),"""",""),"-",""),"/",""),"(",""),")",""),"&amp;",""),",",""))</f>
        <v>bpgeltg670</v>
      </c>
      <c r="C410" s="17" t="s">
        <v>4422</v>
      </c>
      <c r="D410" s="18">
        <v>1</v>
      </c>
      <c r="E410" s="22" t="s">
        <v>2615</v>
      </c>
      <c r="F410" s="43">
        <f>IF(Table2[[#This Row],[M5B]]="",Table2[[#This Row],[M5B_h]],SUM(Table2[[#This Row],[M5B_h]],Table2[[#This Row],[M5B]]))</f>
        <v>1</v>
      </c>
      <c r="H410" s="14" t="str">
        <f>IF(Table2[[#This Row],[M1A]]="","",Table2[[#This Row],[M1A]]-Table2[[#This Row],[AWAL]])</f>
        <v/>
      </c>
      <c r="J410" s="14" t="str">
        <f>IF(Table2[[#This Row],[M2A]]="","",SUM(Table2[[#This Row],[M2A]]-Table2[[#This Row],[M2B_h]]))</f>
        <v/>
      </c>
      <c r="L410" s="14" t="str">
        <f>IF(Table2[[#This Row],[M3A]]="","",SUM(Table2[[#This Row],[M3A]]-Table2[[#This Row],[M3B_h]]))</f>
        <v/>
      </c>
      <c r="N410" s="14" t="str">
        <f>IF(Table2[[#This Row],[M4A]]="","",SUM(Table2[[#This Row],[M4A]]-Table2[[#This Row],[M4B_h]]))</f>
        <v/>
      </c>
      <c r="O410" s="14"/>
      <c r="P410" s="14" t="str">
        <f>IF(Table2[[#This Row],[M5A]]="","",SUM(Table2[[#This Row],[M5A]]-Table2[[#This Row],[M5B_h]]))</f>
        <v/>
      </c>
      <c r="Q410" s="14">
        <f>SUM(Table2[[#This Row],[AWAL]],Table2[[#This Row],[M1B]])</f>
        <v>1</v>
      </c>
      <c r="R410" s="14">
        <f>SUM(Table2[[#This Row],[M2B]],Table2[[#This Row],[M2B_h]])</f>
        <v>1</v>
      </c>
      <c r="S410" s="14">
        <f>SUM(Table2[[#This Row],[M3B]],Table2[[#This Row],[M3B_h]])</f>
        <v>1</v>
      </c>
      <c r="T410" s="14">
        <f>SUM(Table2[[#This Row],[M4B]],Table2[[#This Row],[M4B_h]])</f>
        <v>1</v>
      </c>
    </row>
    <row r="411" spans="1:20">
      <c r="A411" s="13">
        <f>IF(Table2[[#This Row],[TT]]=0,"",ROW())</f>
        <v>411</v>
      </c>
      <c r="B411" s="13" t="str">
        <f>LOWER(SUBSTITUTE(SUBSTITUTE(SUBSTITUTE(SUBSTITUTE(SUBSTITUTE(SUBSTITUTE(SUBSTITUTE(SUBSTITUTE(Table2[[#This Row],[NAMA BARANG]]," ",""),"""",""),"-",""),"/",""),"(",""),")",""),"&amp;",""),",",""))</f>
        <v>bpgeltz1002</v>
      </c>
      <c r="C411" s="17" t="s">
        <v>570</v>
      </c>
      <c r="D411" s="18">
        <v>14</v>
      </c>
      <c r="E411" s="22" t="s">
        <v>14</v>
      </c>
      <c r="F411" s="43">
        <f>IF(Table2[[#This Row],[M5B]]="",Table2[[#This Row],[M5B_h]],SUM(Table2[[#This Row],[M5B_h]],Table2[[#This Row],[M5B]]))</f>
        <v>14</v>
      </c>
      <c r="H411" s="14" t="str">
        <f>IF(Table2[[#This Row],[M1A]]="","",Table2[[#This Row],[M1A]]-Table2[[#This Row],[AWAL]])</f>
        <v/>
      </c>
      <c r="J411" s="14" t="str">
        <f>IF(Table2[[#This Row],[M2A]]="","",SUM(Table2[[#This Row],[M2A]]-Table2[[#This Row],[M2B_h]]))</f>
        <v/>
      </c>
      <c r="L411" s="14" t="str">
        <f>IF(Table2[[#This Row],[M3A]]="","",SUM(Table2[[#This Row],[M3A]]-Table2[[#This Row],[M3B_h]]))</f>
        <v/>
      </c>
      <c r="N411" s="14" t="str">
        <f>IF(Table2[[#This Row],[M4A]]="","",SUM(Table2[[#This Row],[M4A]]-Table2[[#This Row],[M4B_h]]))</f>
        <v/>
      </c>
      <c r="O411" s="14"/>
      <c r="P411" s="14" t="str">
        <f>IF(Table2[[#This Row],[M5A]]="","",SUM(Table2[[#This Row],[M5A]]-Table2[[#This Row],[M5B_h]]))</f>
        <v/>
      </c>
      <c r="Q411" s="14">
        <f>SUM(Table2[[#This Row],[AWAL]],Table2[[#This Row],[M1B]])</f>
        <v>14</v>
      </c>
      <c r="R411" s="14">
        <f>SUM(Table2[[#This Row],[M2B]],Table2[[#This Row],[M2B_h]])</f>
        <v>14</v>
      </c>
      <c r="S411" s="14">
        <f>SUM(Table2[[#This Row],[M3B]],Table2[[#This Row],[M3B_h]])</f>
        <v>14</v>
      </c>
      <c r="T411" s="14">
        <f>SUM(Table2[[#This Row],[M4B]],Table2[[#This Row],[M4B_h]])</f>
        <v>14</v>
      </c>
    </row>
    <row r="412" spans="1:20">
      <c r="A412" s="11">
        <f>IF(Table2[[#This Row],[TT]]=0,"",ROW())</f>
        <v>412</v>
      </c>
      <c r="B412" s="11" t="str">
        <f>LOWER(SUBSTITUTE(SUBSTITUTE(SUBSTITUTE(SUBSTITUTE(SUBSTITUTE(SUBSTITUTE(SUBSTITUTE(SUBSTITUTE(Table2[[#This Row],[NAMA BARANG]]," ",""),"""",""),"-",""),"/",""),"(",""),")",""),"&amp;",""),",",""))</f>
        <v>bpgell01369030hati+mainan</v>
      </c>
      <c r="C412" s="17" t="s">
        <v>571</v>
      </c>
      <c r="D412" s="18">
        <v>1</v>
      </c>
      <c r="E412" s="22" t="s">
        <v>14</v>
      </c>
      <c r="F412" s="43">
        <f>IF(Table2[[#This Row],[M5B]]="",Table2[[#This Row],[M5B_h]],SUM(Table2[[#This Row],[M5B_h]],Table2[[#This Row],[M5B]]))</f>
        <v>1</v>
      </c>
      <c r="H412" s="12" t="str">
        <f>IF(Table2[[#This Row],[M1A]]="","",Table2[[#This Row],[M1A]]-Table2[[#This Row],[AWAL]])</f>
        <v/>
      </c>
      <c r="J412" s="12" t="str">
        <f>IF(Table2[[#This Row],[M2A]]="","",SUM(Table2[[#This Row],[M2A]]-Table2[[#This Row],[M2B_h]]))</f>
        <v/>
      </c>
      <c r="L412" s="12" t="str">
        <f>IF(Table2[[#This Row],[M3A]]="","",SUM(Table2[[#This Row],[M3A]]-Table2[[#This Row],[M3B_h]]))</f>
        <v/>
      </c>
      <c r="N412" s="12" t="str">
        <f>IF(Table2[[#This Row],[M4A]]="","",SUM(Table2[[#This Row],[M4A]]-Table2[[#This Row],[M4B_h]]))</f>
        <v/>
      </c>
      <c r="O412" s="14"/>
      <c r="P412" s="14" t="str">
        <f>IF(Table2[[#This Row],[M5A]]="","",SUM(Table2[[#This Row],[M5A]]-Table2[[#This Row],[M5B_h]]))</f>
        <v/>
      </c>
      <c r="Q412" s="14">
        <f>SUM(Table2[[#This Row],[AWAL]],Table2[[#This Row],[M1B]])</f>
        <v>1</v>
      </c>
      <c r="R412" s="14">
        <f>SUM(Table2[[#This Row],[M2B]],Table2[[#This Row],[M2B_h]])</f>
        <v>1</v>
      </c>
      <c r="S412" s="14">
        <f>SUM(Table2[[#This Row],[M3B]],Table2[[#This Row],[M3B_h]])</f>
        <v>1</v>
      </c>
      <c r="T412" s="14">
        <f>SUM(Table2[[#This Row],[M4B]],Table2[[#This Row],[M4B_h]])</f>
        <v>1</v>
      </c>
    </row>
    <row r="413" spans="1:20">
      <c r="A413" s="11">
        <f>IF(Table2[[#This Row],[TT]]=0,"",ROW())</f>
        <v>413</v>
      </c>
      <c r="B413" s="11" t="str">
        <f>LOWER(SUBSTITUTE(SUBSTITUTE(SUBSTITUTE(SUBSTITUTE(SUBSTITUTE(SUBSTITUTE(SUBSTITUTE(SUBSTITUTE(Table2[[#This Row],[NAMA BARANG]]," ",""),"""",""),"-",""),"/",""),"(",""),")",""),"&amp;",""),",",""))</f>
        <v>bpgell0313</v>
      </c>
      <c r="C413" s="17" t="s">
        <v>572</v>
      </c>
      <c r="D413" s="18">
        <v>1</v>
      </c>
      <c r="E413" s="22" t="s">
        <v>518</v>
      </c>
      <c r="F413" s="43">
        <f>IF(Table2[[#This Row],[M5B]]="",Table2[[#This Row],[M5B_h]],SUM(Table2[[#This Row],[M5B_h]],Table2[[#This Row],[M5B]]))</f>
        <v>1</v>
      </c>
      <c r="H413" s="12" t="str">
        <f>IF(Table2[[#This Row],[M1A]]="","",Table2[[#This Row],[M1A]]-Table2[[#This Row],[AWAL]])</f>
        <v/>
      </c>
      <c r="J413" s="12" t="str">
        <f>IF(Table2[[#This Row],[M2A]]="","",SUM(Table2[[#This Row],[M2A]]-Table2[[#This Row],[M2B_h]]))</f>
        <v/>
      </c>
      <c r="L413" s="12" t="str">
        <f>IF(Table2[[#This Row],[M3A]]="","",SUM(Table2[[#This Row],[M3A]]-Table2[[#This Row],[M3B_h]]))</f>
        <v/>
      </c>
      <c r="N413" s="12" t="str">
        <f>IF(Table2[[#This Row],[M4A]]="","",SUM(Table2[[#This Row],[M4A]]-Table2[[#This Row],[M4B_h]]))</f>
        <v/>
      </c>
      <c r="O413" s="14"/>
      <c r="P413" s="14" t="str">
        <f>IF(Table2[[#This Row],[M5A]]="","",SUM(Table2[[#This Row],[M5A]]-Table2[[#This Row],[M5B_h]]))</f>
        <v/>
      </c>
      <c r="Q413" s="14">
        <f>SUM(Table2[[#This Row],[AWAL]],Table2[[#This Row],[M1B]])</f>
        <v>1</v>
      </c>
      <c r="R413" s="14">
        <f>SUM(Table2[[#This Row],[M2B]],Table2[[#This Row],[M2B_h]])</f>
        <v>1</v>
      </c>
      <c r="S413" s="14">
        <f>SUM(Table2[[#This Row],[M3B]],Table2[[#This Row],[M3B_h]])</f>
        <v>1</v>
      </c>
      <c r="T413" s="14">
        <f>SUM(Table2[[#This Row],[M4B]],Table2[[#This Row],[M4B_h]])</f>
        <v>1</v>
      </c>
    </row>
    <row r="414" spans="1:20">
      <c r="A414" s="11">
        <f>IF(Table2[[#This Row],[TT]]=0,"",ROW())</f>
        <v>414</v>
      </c>
      <c r="B414" s="11" t="str">
        <f>LOWER(SUBSTITUTE(SUBSTITUTE(SUBSTITUTE(SUBSTITUTE(SUBSTITUTE(SUBSTITUTE(SUBSTITUTE(SUBSTITUTE(Table2[[#This Row],[NAMA BARANG]]," ",""),"""",""),"-",""),"/",""),"(",""),")",""),"&amp;",""),",",""))</f>
        <v>bpgell0910boneka</v>
      </c>
      <c r="C414" s="17" t="s">
        <v>573</v>
      </c>
      <c r="D414" s="18">
        <v>1</v>
      </c>
      <c r="E414" s="22" t="s">
        <v>14</v>
      </c>
      <c r="F414" s="43">
        <f>IF(Table2[[#This Row],[M5B]]="",Table2[[#This Row],[M5B_h]],SUM(Table2[[#This Row],[M5B_h]],Table2[[#This Row],[M5B]]))</f>
        <v>1</v>
      </c>
      <c r="H414" s="12" t="str">
        <f>IF(Table2[[#This Row],[M1A]]="","",Table2[[#This Row],[M1A]]-Table2[[#This Row],[AWAL]])</f>
        <v/>
      </c>
      <c r="J414" s="12" t="str">
        <f>IF(Table2[[#This Row],[M2A]]="","",SUM(Table2[[#This Row],[M2A]]-Table2[[#This Row],[M2B_h]]))</f>
        <v/>
      </c>
      <c r="L414" s="12" t="str">
        <f>IF(Table2[[#This Row],[M3A]]="","",SUM(Table2[[#This Row],[M3A]]-Table2[[#This Row],[M3B_h]]))</f>
        <v/>
      </c>
      <c r="N414" s="12" t="str">
        <f>IF(Table2[[#This Row],[M4A]]="","",SUM(Table2[[#This Row],[M4A]]-Table2[[#This Row],[M4B_h]]))</f>
        <v/>
      </c>
      <c r="O414" s="14"/>
      <c r="P414" s="14" t="str">
        <f>IF(Table2[[#This Row],[M5A]]="","",SUM(Table2[[#This Row],[M5A]]-Table2[[#This Row],[M5B_h]]))</f>
        <v/>
      </c>
      <c r="Q414" s="14">
        <f>SUM(Table2[[#This Row],[AWAL]],Table2[[#This Row],[M1B]])</f>
        <v>1</v>
      </c>
      <c r="R414" s="14">
        <f>SUM(Table2[[#This Row],[M2B]],Table2[[#This Row],[M2B_h]])</f>
        <v>1</v>
      </c>
      <c r="S414" s="14">
        <f>SUM(Table2[[#This Row],[M3B]],Table2[[#This Row],[M3B_h]])</f>
        <v>1</v>
      </c>
      <c r="T414" s="14">
        <f>SUM(Table2[[#This Row],[M4B]],Table2[[#This Row],[M4B_h]])</f>
        <v>1</v>
      </c>
    </row>
    <row r="415" spans="1:20">
      <c r="A415" s="11">
        <f>IF(Table2[[#This Row],[TT]]=0,"",ROW())</f>
        <v>415</v>
      </c>
      <c r="B415" s="11" t="str">
        <f>LOWER(SUBSTITUTE(SUBSTITUTE(SUBSTITUTE(SUBSTITUTE(SUBSTITUTE(SUBSTITUTE(SUBSTITUTE(SUBSTITUTE(Table2[[#This Row],[NAMA BARANG]]," ",""),"""",""),"-",""),"/",""),"(",""),")",""),"&amp;",""),",",""))</f>
        <v>bpgell1188</v>
      </c>
      <c r="C415" s="17" t="s">
        <v>574</v>
      </c>
      <c r="D415" s="18">
        <v>15</v>
      </c>
      <c r="E415" s="22" t="s">
        <v>14</v>
      </c>
      <c r="F415" s="43">
        <f>IF(Table2[[#This Row],[M5B]]="",Table2[[#This Row],[M5B_h]],SUM(Table2[[#This Row],[M5B_h]],Table2[[#This Row],[M5B]]))</f>
        <v>15</v>
      </c>
      <c r="H415" s="12" t="str">
        <f>IF(Table2[[#This Row],[M1A]]="","",Table2[[#This Row],[M1A]]-Table2[[#This Row],[AWAL]])</f>
        <v/>
      </c>
      <c r="J415" s="12" t="str">
        <f>IF(Table2[[#This Row],[M2A]]="","",SUM(Table2[[#This Row],[M2A]]-Table2[[#This Row],[M2B_h]]))</f>
        <v/>
      </c>
      <c r="L415" s="12" t="str">
        <f>IF(Table2[[#This Row],[M3A]]="","",SUM(Table2[[#This Row],[M3A]]-Table2[[#This Row],[M3B_h]]))</f>
        <v/>
      </c>
      <c r="N415" s="12" t="str">
        <f>IF(Table2[[#This Row],[M4A]]="","",SUM(Table2[[#This Row],[M4A]]-Table2[[#This Row],[M4B_h]]))</f>
        <v/>
      </c>
      <c r="O415" s="14"/>
      <c r="P415" s="14" t="str">
        <f>IF(Table2[[#This Row],[M5A]]="","",SUM(Table2[[#This Row],[M5A]]-Table2[[#This Row],[M5B_h]]))</f>
        <v/>
      </c>
      <c r="Q415" s="14">
        <f>SUM(Table2[[#This Row],[AWAL]],Table2[[#This Row],[M1B]])</f>
        <v>15</v>
      </c>
      <c r="R415" s="14">
        <f>SUM(Table2[[#This Row],[M2B]],Table2[[#This Row],[M2B_h]])</f>
        <v>15</v>
      </c>
      <c r="S415" s="14">
        <f>SUM(Table2[[#This Row],[M3B]],Table2[[#This Row],[M3B_h]])</f>
        <v>15</v>
      </c>
      <c r="T415" s="14">
        <f>SUM(Table2[[#This Row],[M4B]],Table2[[#This Row],[M4B_h]])</f>
        <v>15</v>
      </c>
    </row>
    <row r="416" spans="1:20">
      <c r="A416" s="11">
        <f>IF(Table2[[#This Row],[TT]]=0,"",ROW())</f>
        <v>416</v>
      </c>
      <c r="B416" s="11" t="str">
        <f>LOWER(SUBSTITUTE(SUBSTITUTE(SUBSTITUTE(SUBSTITUTE(SUBSTITUTE(SUBSTITUTE(SUBSTITUTE(SUBSTITUTE(Table2[[#This Row],[NAMA BARANG]]," ",""),"""",""),"-",""),"/",""),"(",""),")",""),"&amp;",""),",",""))</f>
        <v>bpgell12w2010m19a</v>
      </c>
      <c r="C416" s="17" t="s">
        <v>575</v>
      </c>
      <c r="D416" s="18">
        <v>1</v>
      </c>
      <c r="E416" s="22" t="s">
        <v>14</v>
      </c>
      <c r="F416" s="43">
        <f>IF(Table2[[#This Row],[M5B]]="",Table2[[#This Row],[M5B_h]],SUM(Table2[[#This Row],[M5B_h]],Table2[[#This Row],[M5B]]))</f>
        <v>1</v>
      </c>
      <c r="H416" s="12" t="str">
        <f>IF(Table2[[#This Row],[M1A]]="","",Table2[[#This Row],[M1A]]-Table2[[#This Row],[AWAL]])</f>
        <v/>
      </c>
      <c r="J416" s="12" t="str">
        <f>IF(Table2[[#This Row],[M2A]]="","",SUM(Table2[[#This Row],[M2A]]-Table2[[#This Row],[M2B_h]]))</f>
        <v/>
      </c>
      <c r="L416" s="12" t="str">
        <f>IF(Table2[[#This Row],[M3A]]="","",SUM(Table2[[#This Row],[M3A]]-Table2[[#This Row],[M3B_h]]))</f>
        <v/>
      </c>
      <c r="N416" s="12" t="str">
        <f>IF(Table2[[#This Row],[M4A]]="","",SUM(Table2[[#This Row],[M4A]]-Table2[[#This Row],[M4B_h]]))</f>
        <v/>
      </c>
      <c r="O416" s="14"/>
      <c r="P416" s="14" t="str">
        <f>IF(Table2[[#This Row],[M5A]]="","",SUM(Table2[[#This Row],[M5A]]-Table2[[#This Row],[M5B_h]]))</f>
        <v/>
      </c>
      <c r="Q416" s="14">
        <f>SUM(Table2[[#This Row],[AWAL]],Table2[[#This Row],[M1B]])</f>
        <v>1</v>
      </c>
      <c r="R416" s="14">
        <f>SUM(Table2[[#This Row],[M2B]],Table2[[#This Row],[M2B_h]])</f>
        <v>1</v>
      </c>
      <c r="S416" s="14">
        <f>SUM(Table2[[#This Row],[M3B]],Table2[[#This Row],[M3B_h]])</f>
        <v>1</v>
      </c>
      <c r="T416" s="14">
        <f>SUM(Table2[[#This Row],[M4B]],Table2[[#This Row],[M4B_h]])</f>
        <v>1</v>
      </c>
    </row>
    <row r="417" spans="1:20">
      <c r="A417" s="11">
        <f>IF(Table2[[#This Row],[TT]]=0,"",ROW())</f>
        <v>417</v>
      </c>
      <c r="B417" s="11" t="str">
        <f>LOWER(SUBSTITUTE(SUBSTITUTE(SUBSTITUTE(SUBSTITUTE(SUBSTITUTE(SUBSTITUTE(SUBSTITUTE(SUBSTITUTE(Table2[[#This Row],[NAMA BARANG]]," ",""),"""",""),"-",""),"/",""),"(",""),")",""),"&amp;",""),",",""))</f>
        <v>bpgell15181</v>
      </c>
      <c r="C417" s="17" t="s">
        <v>576</v>
      </c>
      <c r="D417" s="18">
        <v>1</v>
      </c>
      <c r="E417" s="22" t="s">
        <v>518</v>
      </c>
      <c r="F417" s="43">
        <f>IF(Table2[[#This Row],[M5B]]="",Table2[[#This Row],[M5B_h]],SUM(Table2[[#This Row],[M5B_h]],Table2[[#This Row],[M5B]]))</f>
        <v>1</v>
      </c>
      <c r="H417" s="12" t="str">
        <f>IF(Table2[[#This Row],[M1A]]="","",Table2[[#This Row],[M1A]]-Table2[[#This Row],[AWAL]])</f>
        <v/>
      </c>
      <c r="J417" s="12" t="str">
        <f>IF(Table2[[#This Row],[M2A]]="","",SUM(Table2[[#This Row],[M2A]]-Table2[[#This Row],[M2B_h]]))</f>
        <v/>
      </c>
      <c r="L417" s="12" t="str">
        <f>IF(Table2[[#This Row],[M3A]]="","",SUM(Table2[[#This Row],[M3A]]-Table2[[#This Row],[M3B_h]]))</f>
        <v/>
      </c>
      <c r="N417" s="12" t="str">
        <f>IF(Table2[[#This Row],[M4A]]="","",SUM(Table2[[#This Row],[M4A]]-Table2[[#This Row],[M4B_h]]))</f>
        <v/>
      </c>
      <c r="O417" s="14"/>
      <c r="P417" s="14" t="str">
        <f>IF(Table2[[#This Row],[M5A]]="","",SUM(Table2[[#This Row],[M5A]]-Table2[[#This Row],[M5B_h]]))</f>
        <v/>
      </c>
      <c r="Q417" s="14">
        <f>SUM(Table2[[#This Row],[AWAL]],Table2[[#This Row],[M1B]])</f>
        <v>1</v>
      </c>
      <c r="R417" s="14">
        <f>SUM(Table2[[#This Row],[M2B]],Table2[[#This Row],[M2B_h]])</f>
        <v>1</v>
      </c>
      <c r="S417" s="14">
        <f>SUM(Table2[[#This Row],[M3B]],Table2[[#This Row],[M3B_h]])</f>
        <v>1</v>
      </c>
      <c r="T417" s="14">
        <f>SUM(Table2[[#This Row],[M4B]],Table2[[#This Row],[M4B_h]])</f>
        <v>1</v>
      </c>
    </row>
    <row r="418" spans="1:20">
      <c r="A418" s="11">
        <f>IF(Table2[[#This Row],[TT]]=0,"",ROW())</f>
        <v>418</v>
      </c>
      <c r="B418" s="11" t="str">
        <f>LOWER(SUBSTITUTE(SUBSTITUTE(SUBSTITUTE(SUBSTITUTE(SUBSTITUTE(SUBSTITUTE(SUBSTITUTE(SUBSTITUTE(Table2[[#This Row],[NAMA BARANG]]," ",""),"""",""),"-",""),"/",""),"(",""),")",""),"&amp;",""),",",""))</f>
        <v>bpgell566</v>
      </c>
      <c r="C418" s="17" t="s">
        <v>577</v>
      </c>
      <c r="D418" s="18">
        <v>2</v>
      </c>
      <c r="E418" s="22" t="s">
        <v>14</v>
      </c>
      <c r="F418" s="43">
        <f>IF(Table2[[#This Row],[M5B]]="",Table2[[#This Row],[M5B_h]],SUM(Table2[[#This Row],[M5B_h]],Table2[[#This Row],[M5B]]))</f>
        <v>2</v>
      </c>
      <c r="H418" s="12" t="str">
        <f>IF(Table2[[#This Row],[M1A]]="","",Table2[[#This Row],[M1A]]-Table2[[#This Row],[AWAL]])</f>
        <v/>
      </c>
      <c r="J418" s="12" t="str">
        <f>IF(Table2[[#This Row],[M2A]]="","",SUM(Table2[[#This Row],[M2A]]-Table2[[#This Row],[M2B_h]]))</f>
        <v/>
      </c>
      <c r="L418" s="12" t="str">
        <f>IF(Table2[[#This Row],[M3A]]="","",SUM(Table2[[#This Row],[M3A]]-Table2[[#This Row],[M3B_h]]))</f>
        <v/>
      </c>
      <c r="N418" s="12" t="str">
        <f>IF(Table2[[#This Row],[M4A]]="","",SUM(Table2[[#This Row],[M4A]]-Table2[[#This Row],[M4B_h]]))</f>
        <v/>
      </c>
      <c r="O418" s="14"/>
      <c r="P418" s="14" t="str">
        <f>IF(Table2[[#This Row],[M5A]]="","",SUM(Table2[[#This Row],[M5A]]-Table2[[#This Row],[M5B_h]]))</f>
        <v/>
      </c>
      <c r="Q418" s="14">
        <f>SUM(Table2[[#This Row],[AWAL]],Table2[[#This Row],[M1B]])</f>
        <v>2</v>
      </c>
      <c r="R418" s="14">
        <f>SUM(Table2[[#This Row],[M2B]],Table2[[#This Row],[M2B_h]])</f>
        <v>2</v>
      </c>
      <c r="S418" s="14">
        <f>SUM(Table2[[#This Row],[M3B]],Table2[[#This Row],[M3B_h]])</f>
        <v>2</v>
      </c>
      <c r="T418" s="14">
        <f>SUM(Table2[[#This Row],[M4B]],Table2[[#This Row],[M4B_h]])</f>
        <v>2</v>
      </c>
    </row>
    <row r="419" spans="1:20">
      <c r="A419" s="11">
        <f>IF(Table2[[#This Row],[TT]]=0,"",ROW())</f>
        <v>419</v>
      </c>
      <c r="B419" s="11" t="str">
        <f>LOWER(SUBSTITUTE(SUBSTITUTE(SUBSTITUTE(SUBSTITUTE(SUBSTITUTE(SUBSTITUTE(SUBSTITUTE(SUBSTITUTE(Table2[[#This Row],[NAMA BARANG]]," ",""),"""",""),"-",""),"/",""),"(",""),")",""),"&amp;",""),",",""))</f>
        <v>bpgell585</v>
      </c>
      <c r="C419" s="17" t="s">
        <v>578</v>
      </c>
      <c r="D419" s="18">
        <v>16</v>
      </c>
      <c r="E419" s="22" t="s">
        <v>14</v>
      </c>
      <c r="F419" s="43">
        <f>IF(Table2[[#This Row],[M5B]]="",Table2[[#This Row],[M5B_h]],SUM(Table2[[#This Row],[M5B_h]],Table2[[#This Row],[M5B]]))</f>
        <v>16</v>
      </c>
      <c r="H419" s="12" t="str">
        <f>IF(Table2[[#This Row],[M1A]]="","",Table2[[#This Row],[M1A]]-Table2[[#This Row],[AWAL]])</f>
        <v/>
      </c>
      <c r="J419" s="12" t="str">
        <f>IF(Table2[[#This Row],[M2A]]="","",SUM(Table2[[#This Row],[M2A]]-Table2[[#This Row],[M2B_h]]))</f>
        <v/>
      </c>
      <c r="L419" s="12" t="str">
        <f>IF(Table2[[#This Row],[M3A]]="","",SUM(Table2[[#This Row],[M3A]]-Table2[[#This Row],[M3B_h]]))</f>
        <v/>
      </c>
      <c r="N419" s="12" t="str">
        <f>IF(Table2[[#This Row],[M4A]]="","",SUM(Table2[[#This Row],[M4A]]-Table2[[#This Row],[M4B_h]]))</f>
        <v/>
      </c>
      <c r="O419" s="14"/>
      <c r="P419" s="14" t="str">
        <f>IF(Table2[[#This Row],[M5A]]="","",SUM(Table2[[#This Row],[M5A]]-Table2[[#This Row],[M5B_h]]))</f>
        <v/>
      </c>
      <c r="Q419" s="14">
        <f>SUM(Table2[[#This Row],[AWAL]],Table2[[#This Row],[M1B]])</f>
        <v>16</v>
      </c>
      <c r="R419" s="14">
        <f>SUM(Table2[[#This Row],[M2B]],Table2[[#This Row],[M2B_h]])</f>
        <v>16</v>
      </c>
      <c r="S419" s="14">
        <f>SUM(Table2[[#This Row],[M3B]],Table2[[#This Row],[M3B_h]])</f>
        <v>16</v>
      </c>
      <c r="T419" s="14">
        <f>SUM(Table2[[#This Row],[M4B]],Table2[[#This Row],[M4B_h]])</f>
        <v>16</v>
      </c>
    </row>
    <row r="420" spans="1:20">
      <c r="A420" s="11">
        <f>IF(Table2[[#This Row],[TT]]=0,"",ROW())</f>
        <v>420</v>
      </c>
      <c r="B420" s="11" t="str">
        <f>LOWER(SUBSTITUTE(SUBSTITUTE(SUBSTITUTE(SUBSTITUTE(SUBSTITUTE(SUBSTITUTE(SUBSTITUTE(SUBSTITUTE(Table2[[#This Row],[NAMA BARANG]]," ",""),"""",""),"-",""),"/",""),"(",""),")",""),"&amp;",""),",",""))</f>
        <v>bpgell7013</v>
      </c>
      <c r="C420" s="17" t="s">
        <v>579</v>
      </c>
      <c r="D420" s="18">
        <v>13</v>
      </c>
      <c r="E420" s="22" t="s">
        <v>518</v>
      </c>
      <c r="F420" s="43">
        <f>IF(Table2[[#This Row],[M5B]]="",Table2[[#This Row],[M5B_h]],SUM(Table2[[#This Row],[M5B_h]],Table2[[#This Row],[M5B]]))</f>
        <v>13</v>
      </c>
      <c r="H420" s="12" t="str">
        <f>IF(Table2[[#This Row],[M1A]]="","",Table2[[#This Row],[M1A]]-Table2[[#This Row],[AWAL]])</f>
        <v/>
      </c>
      <c r="J420" s="12" t="str">
        <f>IF(Table2[[#This Row],[M2A]]="","",SUM(Table2[[#This Row],[M2A]]-Table2[[#This Row],[M2B_h]]))</f>
        <v/>
      </c>
      <c r="L420" s="12" t="str">
        <f>IF(Table2[[#This Row],[M3A]]="","",SUM(Table2[[#This Row],[M3A]]-Table2[[#This Row],[M3B_h]]))</f>
        <v/>
      </c>
      <c r="N420" s="12" t="str">
        <f>IF(Table2[[#This Row],[M4A]]="","",SUM(Table2[[#This Row],[M4A]]-Table2[[#This Row],[M4B_h]]))</f>
        <v/>
      </c>
      <c r="O420" s="14"/>
      <c r="P420" s="14" t="str">
        <f>IF(Table2[[#This Row],[M5A]]="","",SUM(Table2[[#This Row],[M5A]]-Table2[[#This Row],[M5B_h]]))</f>
        <v/>
      </c>
      <c r="Q420" s="14">
        <f>SUM(Table2[[#This Row],[AWAL]],Table2[[#This Row],[M1B]])</f>
        <v>13</v>
      </c>
      <c r="R420" s="14">
        <f>SUM(Table2[[#This Row],[M2B]],Table2[[#This Row],[M2B_h]])</f>
        <v>13</v>
      </c>
      <c r="S420" s="14">
        <f>SUM(Table2[[#This Row],[M3B]],Table2[[#This Row],[M3B_h]])</f>
        <v>13</v>
      </c>
      <c r="T420" s="14">
        <f>SUM(Table2[[#This Row],[M4B]],Table2[[#This Row],[M4B_h]])</f>
        <v>13</v>
      </c>
    </row>
    <row r="421" spans="1:20">
      <c r="A421" s="11">
        <f>IF(Table2[[#This Row],[TT]]=0,"",ROW())</f>
        <v>421</v>
      </c>
      <c r="B421" s="11" t="str">
        <f>LOWER(SUBSTITUTE(SUBSTITUTE(SUBSTITUTE(SUBSTITUTE(SUBSTITUTE(SUBSTITUTE(SUBSTITUTE(SUBSTITUTE(Table2[[#This Row],[NAMA BARANG]]," ",""),"""",""),"-",""),"/",""),"(",""),")",""),"&amp;",""),",",""))</f>
        <v>bpgell7022kunci</v>
      </c>
      <c r="C421" s="17" t="s">
        <v>580</v>
      </c>
      <c r="D421" s="18">
        <v>40</v>
      </c>
      <c r="E421" s="22" t="s">
        <v>518</v>
      </c>
      <c r="F421" s="43">
        <f>IF(Table2[[#This Row],[M5B]]="",Table2[[#This Row],[M5B_h]],SUM(Table2[[#This Row],[M5B_h]],Table2[[#This Row],[M5B]]))</f>
        <v>40</v>
      </c>
      <c r="H421" s="12" t="str">
        <f>IF(Table2[[#This Row],[M1A]]="","",Table2[[#This Row],[M1A]]-Table2[[#This Row],[AWAL]])</f>
        <v/>
      </c>
      <c r="J421" s="12" t="str">
        <f>IF(Table2[[#This Row],[M2A]]="","",SUM(Table2[[#This Row],[M2A]]-Table2[[#This Row],[M2B_h]]))</f>
        <v/>
      </c>
      <c r="L421" s="12" t="str">
        <f>IF(Table2[[#This Row],[M3A]]="","",SUM(Table2[[#This Row],[M3A]]-Table2[[#This Row],[M3B_h]]))</f>
        <v/>
      </c>
      <c r="N421" s="12" t="str">
        <f>IF(Table2[[#This Row],[M4A]]="","",SUM(Table2[[#This Row],[M4A]]-Table2[[#This Row],[M4B_h]]))</f>
        <v/>
      </c>
      <c r="O421" s="14"/>
      <c r="P421" s="14" t="str">
        <f>IF(Table2[[#This Row],[M5A]]="","",SUM(Table2[[#This Row],[M5A]]-Table2[[#This Row],[M5B_h]]))</f>
        <v/>
      </c>
      <c r="Q421" s="14">
        <f>SUM(Table2[[#This Row],[AWAL]],Table2[[#This Row],[M1B]])</f>
        <v>40</v>
      </c>
      <c r="R421" s="14">
        <f>SUM(Table2[[#This Row],[M2B]],Table2[[#This Row],[M2B_h]])</f>
        <v>40</v>
      </c>
      <c r="S421" s="14">
        <f>SUM(Table2[[#This Row],[M3B]],Table2[[#This Row],[M3B_h]])</f>
        <v>40</v>
      </c>
      <c r="T421" s="14">
        <f>SUM(Table2[[#This Row],[M4B]],Table2[[#This Row],[M4B_h]])</f>
        <v>40</v>
      </c>
    </row>
    <row r="422" spans="1:20">
      <c r="A422" s="11">
        <f>IF(Table2[[#This Row],[TT]]=0,"",ROW())</f>
        <v>422</v>
      </c>
      <c r="B422" s="11" t="str">
        <f>LOWER(SUBSTITUTE(SUBSTITUTE(SUBSTITUTE(SUBSTITUTE(SUBSTITUTE(SUBSTITUTE(SUBSTITUTE(SUBSTITUTE(Table2[[#This Row],[NAMA BARANG]]," ",""),"""",""),"-",""),"/",""),"(",""),")",""),"&amp;",""),",",""))</f>
        <v>bpgell7026</v>
      </c>
      <c r="C422" s="17" t="s">
        <v>581</v>
      </c>
      <c r="D422" s="18">
        <v>17</v>
      </c>
      <c r="E422" s="22" t="s">
        <v>518</v>
      </c>
      <c r="F422" s="43">
        <f>IF(Table2[[#This Row],[M5B]]="",Table2[[#This Row],[M5B_h]],SUM(Table2[[#This Row],[M5B_h]],Table2[[#This Row],[M5B]]))</f>
        <v>17</v>
      </c>
      <c r="H422" s="12" t="str">
        <f>IF(Table2[[#This Row],[M1A]]="","",Table2[[#This Row],[M1A]]-Table2[[#This Row],[AWAL]])</f>
        <v/>
      </c>
      <c r="J422" s="12" t="str">
        <f>IF(Table2[[#This Row],[M2A]]="","",SUM(Table2[[#This Row],[M2A]]-Table2[[#This Row],[M2B_h]]))</f>
        <v/>
      </c>
      <c r="L422" s="12" t="str">
        <f>IF(Table2[[#This Row],[M3A]]="","",SUM(Table2[[#This Row],[M3A]]-Table2[[#This Row],[M3B_h]]))</f>
        <v/>
      </c>
      <c r="N422" s="12" t="str">
        <f>IF(Table2[[#This Row],[M4A]]="","",SUM(Table2[[#This Row],[M4A]]-Table2[[#This Row],[M4B_h]]))</f>
        <v/>
      </c>
      <c r="O422" s="14"/>
      <c r="P422" s="14" t="str">
        <f>IF(Table2[[#This Row],[M5A]]="","",SUM(Table2[[#This Row],[M5A]]-Table2[[#This Row],[M5B_h]]))</f>
        <v/>
      </c>
      <c r="Q422" s="14">
        <f>SUM(Table2[[#This Row],[AWAL]],Table2[[#This Row],[M1B]])</f>
        <v>17</v>
      </c>
      <c r="R422" s="14">
        <f>SUM(Table2[[#This Row],[M2B]],Table2[[#This Row],[M2B_h]])</f>
        <v>17</v>
      </c>
      <c r="S422" s="14">
        <f>SUM(Table2[[#This Row],[M3B]],Table2[[#This Row],[M3B_h]])</f>
        <v>17</v>
      </c>
      <c r="T422" s="14">
        <f>SUM(Table2[[#This Row],[M4B]],Table2[[#This Row],[M4B_h]])</f>
        <v>17</v>
      </c>
    </row>
    <row r="423" spans="1:20">
      <c r="A423" s="11">
        <f>IF(Table2[[#This Row],[TT]]=0,"",ROW())</f>
        <v>423</v>
      </c>
      <c r="B423" s="11" t="str">
        <f>LOWER(SUBSTITUTE(SUBSTITUTE(SUBSTITUTE(SUBSTITUTE(SUBSTITUTE(SUBSTITUTE(SUBSTITUTE(SUBSTITUTE(Table2[[#This Row],[NAMA BARANG]]," ",""),"""",""),"-",""),"/",""),"(",""),")",""),"&amp;",""),",",""))</f>
        <v>bpgell7038</v>
      </c>
      <c r="C423" s="21" t="s">
        <v>582</v>
      </c>
      <c r="D423" s="22">
        <v>7</v>
      </c>
      <c r="E423" s="22" t="s">
        <v>518</v>
      </c>
      <c r="F423" s="43">
        <f>IF(Table2[[#This Row],[M5B]]="",Table2[[#This Row],[M5B_h]],SUM(Table2[[#This Row],[M5B_h]],Table2[[#This Row],[M5B]]))</f>
        <v>7</v>
      </c>
      <c r="H423" s="12" t="str">
        <f>IF(Table2[[#This Row],[M1A]]="","",Table2[[#This Row],[M1A]]-Table2[[#This Row],[AWAL]])</f>
        <v/>
      </c>
      <c r="J423" s="12" t="str">
        <f>IF(Table2[[#This Row],[M2A]]="","",SUM(Table2[[#This Row],[M2A]]-Table2[[#This Row],[M2B_h]]))</f>
        <v/>
      </c>
      <c r="L423" s="12" t="str">
        <f>IF(Table2[[#This Row],[M3A]]="","",SUM(Table2[[#This Row],[M3A]]-Table2[[#This Row],[M3B_h]]))</f>
        <v/>
      </c>
      <c r="N423" s="12" t="str">
        <f>IF(Table2[[#This Row],[M4A]]="","",SUM(Table2[[#This Row],[M4A]]-Table2[[#This Row],[M4B_h]]))</f>
        <v/>
      </c>
      <c r="O423" s="14"/>
      <c r="P423" s="14" t="str">
        <f>IF(Table2[[#This Row],[M5A]]="","",SUM(Table2[[#This Row],[M5A]]-Table2[[#This Row],[M5B_h]]))</f>
        <v/>
      </c>
      <c r="Q423" s="14">
        <f>SUM(Table2[[#This Row],[AWAL]],Table2[[#This Row],[M1B]])</f>
        <v>7</v>
      </c>
      <c r="R423" s="14">
        <f>SUM(Table2[[#This Row],[M2B]],Table2[[#This Row],[M2B_h]])</f>
        <v>7</v>
      </c>
      <c r="S423" s="14">
        <f>SUM(Table2[[#This Row],[M3B]],Table2[[#This Row],[M3B_h]])</f>
        <v>7</v>
      </c>
      <c r="T423" s="14">
        <f>SUM(Table2[[#This Row],[M4B]],Table2[[#This Row],[M4B_h]])</f>
        <v>7</v>
      </c>
    </row>
    <row r="424" spans="1:20">
      <c r="A424" s="11">
        <f>IF(Table2[[#This Row],[TT]]=0,"",ROW())</f>
        <v>424</v>
      </c>
      <c r="B424" s="11" t="str">
        <f>LOWER(SUBSTITUTE(SUBSTITUTE(SUBSTITUTE(SUBSTITUTE(SUBSTITUTE(SUBSTITUTE(SUBSTITUTE(SUBSTITUTE(Table2[[#This Row],[NAMA BARANG]]," ",""),"""",""),"-",""),"/",""),"(",""),")",""),"&amp;",""),",",""))</f>
        <v>bpgell7039</v>
      </c>
      <c r="C424" s="17" t="s">
        <v>583</v>
      </c>
      <c r="D424" s="18">
        <v>1</v>
      </c>
      <c r="E424" s="22" t="s">
        <v>518</v>
      </c>
      <c r="F424" s="43">
        <f>IF(Table2[[#This Row],[M5B]]="",Table2[[#This Row],[M5B_h]],SUM(Table2[[#This Row],[M5B_h]],Table2[[#This Row],[M5B]]))</f>
        <v>1</v>
      </c>
      <c r="H424" s="12" t="str">
        <f>IF(Table2[[#This Row],[M1A]]="","",Table2[[#This Row],[M1A]]-Table2[[#This Row],[AWAL]])</f>
        <v/>
      </c>
      <c r="J424" s="12" t="str">
        <f>IF(Table2[[#This Row],[M2A]]="","",SUM(Table2[[#This Row],[M2A]]-Table2[[#This Row],[M2B_h]]))</f>
        <v/>
      </c>
      <c r="L424" s="12" t="str">
        <f>IF(Table2[[#This Row],[M3A]]="","",SUM(Table2[[#This Row],[M3A]]-Table2[[#This Row],[M3B_h]]))</f>
        <v/>
      </c>
      <c r="N424" s="12" t="str">
        <f>IF(Table2[[#This Row],[M4A]]="","",SUM(Table2[[#This Row],[M4A]]-Table2[[#This Row],[M4B_h]]))</f>
        <v/>
      </c>
      <c r="O424" s="14"/>
      <c r="P424" s="14" t="str">
        <f>IF(Table2[[#This Row],[M5A]]="","",SUM(Table2[[#This Row],[M5A]]-Table2[[#This Row],[M5B_h]]))</f>
        <v/>
      </c>
      <c r="Q424" s="14">
        <f>SUM(Table2[[#This Row],[AWAL]],Table2[[#This Row],[M1B]])</f>
        <v>1</v>
      </c>
      <c r="R424" s="14">
        <f>SUM(Table2[[#This Row],[M2B]],Table2[[#This Row],[M2B_h]])</f>
        <v>1</v>
      </c>
      <c r="S424" s="14">
        <f>SUM(Table2[[#This Row],[M3B]],Table2[[#This Row],[M3B_h]])</f>
        <v>1</v>
      </c>
      <c r="T424" s="14">
        <f>SUM(Table2[[#This Row],[M4B]],Table2[[#This Row],[M4B_h]])</f>
        <v>1</v>
      </c>
    </row>
    <row r="425" spans="1:20">
      <c r="A425" s="11">
        <f>IF(Table2[[#This Row],[TT]]=0,"",ROW())</f>
        <v>425</v>
      </c>
      <c r="B425" s="11" t="str">
        <f>LOWER(SUBSTITUTE(SUBSTITUTE(SUBSTITUTE(SUBSTITUTE(SUBSTITUTE(SUBSTITUTE(SUBSTITUTE(SUBSTITUTE(Table2[[#This Row],[NAMA BARANG]]," ",""),"""",""),"-",""),"/",""),"(",""),")",""),"&amp;",""),",",""))</f>
        <v>bpgell7043</v>
      </c>
      <c r="C425" s="17" t="s">
        <v>584</v>
      </c>
      <c r="D425" s="18">
        <v>40</v>
      </c>
      <c r="E425" s="22" t="s">
        <v>518</v>
      </c>
      <c r="F425" s="43">
        <f>IF(Table2[[#This Row],[M5B]]="",Table2[[#This Row],[M5B_h]],SUM(Table2[[#This Row],[M5B_h]],Table2[[#This Row],[M5B]]))</f>
        <v>40</v>
      </c>
      <c r="H425" s="12" t="str">
        <f>IF(Table2[[#This Row],[M1A]]="","",Table2[[#This Row],[M1A]]-Table2[[#This Row],[AWAL]])</f>
        <v/>
      </c>
      <c r="J425" s="12" t="str">
        <f>IF(Table2[[#This Row],[M2A]]="","",SUM(Table2[[#This Row],[M2A]]-Table2[[#This Row],[M2B_h]]))</f>
        <v/>
      </c>
      <c r="L425" s="12" t="str">
        <f>IF(Table2[[#This Row],[M3A]]="","",SUM(Table2[[#This Row],[M3A]]-Table2[[#This Row],[M3B_h]]))</f>
        <v/>
      </c>
      <c r="N425" s="12" t="str">
        <f>IF(Table2[[#This Row],[M4A]]="","",SUM(Table2[[#This Row],[M4A]]-Table2[[#This Row],[M4B_h]]))</f>
        <v/>
      </c>
      <c r="O425" s="14"/>
      <c r="P425" s="14" t="str">
        <f>IF(Table2[[#This Row],[M5A]]="","",SUM(Table2[[#This Row],[M5A]]-Table2[[#This Row],[M5B_h]]))</f>
        <v/>
      </c>
      <c r="Q425" s="14">
        <f>SUM(Table2[[#This Row],[AWAL]],Table2[[#This Row],[M1B]])</f>
        <v>40</v>
      </c>
      <c r="R425" s="14">
        <f>SUM(Table2[[#This Row],[M2B]],Table2[[#This Row],[M2B_h]])</f>
        <v>40</v>
      </c>
      <c r="S425" s="14">
        <f>SUM(Table2[[#This Row],[M3B]],Table2[[#This Row],[M3B_h]])</f>
        <v>40</v>
      </c>
      <c r="T425" s="14">
        <f>SUM(Table2[[#This Row],[M4B]],Table2[[#This Row],[M4B_h]])</f>
        <v>40</v>
      </c>
    </row>
    <row r="426" spans="1:20">
      <c r="A426" s="11">
        <f>IF(Table2[[#This Row],[TT]]=0,"",ROW())</f>
        <v>426</v>
      </c>
      <c r="B426" s="11" t="str">
        <f>LOWER(SUBSTITUTE(SUBSTITUTE(SUBSTITUTE(SUBSTITUTE(SUBSTITUTE(SUBSTITUTE(SUBSTITUTE(SUBSTITUTE(Table2[[#This Row],[NAMA BARANG]]," ",""),"""",""),"-",""),"/",""),"(",""),")",""),"&amp;",""),",",""))</f>
        <v>bpgell7045</v>
      </c>
      <c r="C426" s="17" t="s">
        <v>585</v>
      </c>
      <c r="D426" s="18">
        <v>29</v>
      </c>
      <c r="E426" s="22" t="s">
        <v>518</v>
      </c>
      <c r="F426" s="43">
        <f>IF(Table2[[#This Row],[M5B]]="",Table2[[#This Row],[M5B_h]],SUM(Table2[[#This Row],[M5B_h]],Table2[[#This Row],[M5B]]))</f>
        <v>29</v>
      </c>
      <c r="H426" s="12" t="str">
        <f>IF(Table2[[#This Row],[M1A]]="","",Table2[[#This Row],[M1A]]-Table2[[#This Row],[AWAL]])</f>
        <v/>
      </c>
      <c r="J426" s="12" t="str">
        <f>IF(Table2[[#This Row],[M2A]]="","",SUM(Table2[[#This Row],[M2A]]-Table2[[#This Row],[M2B_h]]))</f>
        <v/>
      </c>
      <c r="L426" s="12" t="str">
        <f>IF(Table2[[#This Row],[M3A]]="","",SUM(Table2[[#This Row],[M3A]]-Table2[[#This Row],[M3B_h]]))</f>
        <v/>
      </c>
      <c r="N426" s="12" t="str">
        <f>IF(Table2[[#This Row],[M4A]]="","",SUM(Table2[[#This Row],[M4A]]-Table2[[#This Row],[M4B_h]]))</f>
        <v/>
      </c>
      <c r="O426" s="14"/>
      <c r="P426" s="14" t="str">
        <f>IF(Table2[[#This Row],[M5A]]="","",SUM(Table2[[#This Row],[M5A]]-Table2[[#This Row],[M5B_h]]))</f>
        <v/>
      </c>
      <c r="Q426" s="14">
        <f>SUM(Table2[[#This Row],[AWAL]],Table2[[#This Row],[M1B]])</f>
        <v>29</v>
      </c>
      <c r="R426" s="14">
        <f>SUM(Table2[[#This Row],[M2B]],Table2[[#This Row],[M2B_h]])</f>
        <v>29</v>
      </c>
      <c r="S426" s="14">
        <f>SUM(Table2[[#This Row],[M3B]],Table2[[#This Row],[M3B_h]])</f>
        <v>29</v>
      </c>
      <c r="T426" s="14">
        <f>SUM(Table2[[#This Row],[M4B]],Table2[[#This Row],[M4B_h]])</f>
        <v>29</v>
      </c>
    </row>
    <row r="427" spans="1:20">
      <c r="A427" s="11">
        <f>IF(Table2[[#This Row],[TT]]=0,"",ROW())</f>
        <v>427</v>
      </c>
      <c r="B427" s="11" t="str">
        <f>LOWER(SUBSTITUTE(SUBSTITUTE(SUBSTITUTE(SUBSTITUTE(SUBSTITUTE(SUBSTITUTE(SUBSTITUTE(SUBSTITUTE(Table2[[#This Row],[NAMA BARANG]]," ",""),"""",""),"-",""),"/",""),"(",""),")",""),"&amp;",""),",",""))</f>
        <v>bpgell7092</v>
      </c>
      <c r="C427" s="17" t="s">
        <v>586</v>
      </c>
      <c r="D427" s="18">
        <v>36</v>
      </c>
      <c r="E427" s="22" t="s">
        <v>518</v>
      </c>
      <c r="F427" s="43">
        <f>IF(Table2[[#This Row],[M5B]]="",Table2[[#This Row],[M5B_h]],SUM(Table2[[#This Row],[M5B_h]],Table2[[#This Row],[M5B]]))</f>
        <v>36</v>
      </c>
      <c r="H427" s="12" t="str">
        <f>IF(Table2[[#This Row],[M1A]]="","",Table2[[#This Row],[M1A]]-Table2[[#This Row],[AWAL]])</f>
        <v/>
      </c>
      <c r="J427" s="12" t="str">
        <f>IF(Table2[[#This Row],[M2A]]="","",SUM(Table2[[#This Row],[M2A]]-Table2[[#This Row],[M2B_h]]))</f>
        <v/>
      </c>
      <c r="L427" s="12" t="str">
        <f>IF(Table2[[#This Row],[M3A]]="","",SUM(Table2[[#This Row],[M3A]]-Table2[[#This Row],[M3B_h]]))</f>
        <v/>
      </c>
      <c r="N427" s="12" t="str">
        <f>IF(Table2[[#This Row],[M4A]]="","",SUM(Table2[[#This Row],[M4A]]-Table2[[#This Row],[M4B_h]]))</f>
        <v/>
      </c>
      <c r="O427" s="14"/>
      <c r="P427" s="14" t="str">
        <f>IF(Table2[[#This Row],[M5A]]="","",SUM(Table2[[#This Row],[M5A]]-Table2[[#This Row],[M5B_h]]))</f>
        <v/>
      </c>
      <c r="Q427" s="14">
        <f>SUM(Table2[[#This Row],[AWAL]],Table2[[#This Row],[M1B]])</f>
        <v>36</v>
      </c>
      <c r="R427" s="14">
        <f>SUM(Table2[[#This Row],[M2B]],Table2[[#This Row],[M2B_h]])</f>
        <v>36</v>
      </c>
      <c r="S427" s="14">
        <f>SUM(Table2[[#This Row],[M3B]],Table2[[#This Row],[M3B_h]])</f>
        <v>36</v>
      </c>
      <c r="T427" s="14">
        <f>SUM(Table2[[#This Row],[M4B]],Table2[[#This Row],[M4B_h]])</f>
        <v>36</v>
      </c>
    </row>
    <row r="428" spans="1:20">
      <c r="A428" s="11">
        <f>IF(Table2[[#This Row],[TT]]=0,"",ROW())</f>
        <v>428</v>
      </c>
      <c r="B428" s="11" t="str">
        <f>LOWER(SUBSTITUTE(SUBSTITUTE(SUBSTITUTE(SUBSTITUTE(SUBSTITUTE(SUBSTITUTE(SUBSTITUTE(SUBSTITUTE(Table2[[#This Row],[NAMA BARANG]]," ",""),"""",""),"-",""),"/",""),"(",""),")",""),"&amp;",""),",",""))</f>
        <v>bpgell8021080310</v>
      </c>
      <c r="C428" s="17" t="s">
        <v>587</v>
      </c>
      <c r="D428" s="18">
        <v>20</v>
      </c>
      <c r="E428" s="22" t="s">
        <v>14</v>
      </c>
      <c r="F428" s="43">
        <f>IF(Table2[[#This Row],[M5B]]="",Table2[[#This Row],[M5B_h]],SUM(Table2[[#This Row],[M5B_h]],Table2[[#This Row],[M5B]]))</f>
        <v>20</v>
      </c>
      <c r="H428" s="12" t="str">
        <f>IF(Table2[[#This Row],[M1A]]="","",Table2[[#This Row],[M1A]]-Table2[[#This Row],[AWAL]])</f>
        <v/>
      </c>
      <c r="J428" s="12" t="str">
        <f>IF(Table2[[#This Row],[M2A]]="","",SUM(Table2[[#This Row],[M2A]]-Table2[[#This Row],[M2B_h]]))</f>
        <v/>
      </c>
      <c r="L428" s="12" t="str">
        <f>IF(Table2[[#This Row],[M3A]]="","",SUM(Table2[[#This Row],[M3A]]-Table2[[#This Row],[M3B_h]]))</f>
        <v/>
      </c>
      <c r="N428" s="12" t="str">
        <f>IF(Table2[[#This Row],[M4A]]="","",SUM(Table2[[#This Row],[M4A]]-Table2[[#This Row],[M4B_h]]))</f>
        <v/>
      </c>
      <c r="O428" s="14"/>
      <c r="P428" s="14" t="str">
        <f>IF(Table2[[#This Row],[M5A]]="","",SUM(Table2[[#This Row],[M5A]]-Table2[[#This Row],[M5B_h]]))</f>
        <v/>
      </c>
      <c r="Q428" s="14">
        <f>SUM(Table2[[#This Row],[AWAL]],Table2[[#This Row],[M1B]])</f>
        <v>20</v>
      </c>
      <c r="R428" s="14">
        <f>SUM(Table2[[#This Row],[M2B]],Table2[[#This Row],[M2B_h]])</f>
        <v>20</v>
      </c>
      <c r="S428" s="14">
        <f>SUM(Table2[[#This Row],[M3B]],Table2[[#This Row],[M3B_h]])</f>
        <v>20</v>
      </c>
      <c r="T428" s="14">
        <f>SUM(Table2[[#This Row],[M4B]],Table2[[#This Row],[M4B_h]])</f>
        <v>20</v>
      </c>
    </row>
    <row r="429" spans="1:20">
      <c r="A429" s="11">
        <f>IF(Table2[[#This Row],[TT]]=0,"",ROW())</f>
        <v>429</v>
      </c>
      <c r="B429" s="11" t="str">
        <f>LOWER(SUBSTITUTE(SUBSTITUTE(SUBSTITUTE(SUBSTITUTE(SUBSTITUTE(SUBSTITUTE(SUBSTITUTE(SUBSTITUTE(Table2[[#This Row],[NAMA BARANG]]," ",""),"""",""),"-",""),"/",""),"(",""),")",""),"&amp;",""),",",""))</f>
        <v>bpgell805118069</v>
      </c>
      <c r="C429" s="17" t="s">
        <v>588</v>
      </c>
      <c r="D429" s="18">
        <v>20</v>
      </c>
      <c r="E429" s="22" t="s">
        <v>14</v>
      </c>
      <c r="F429" s="43">
        <f>IF(Table2[[#This Row],[M5B]]="",Table2[[#This Row],[M5B_h]],SUM(Table2[[#This Row],[M5B_h]],Table2[[#This Row],[M5B]]))</f>
        <v>20</v>
      </c>
      <c r="H429" s="12" t="str">
        <f>IF(Table2[[#This Row],[M1A]]="","",Table2[[#This Row],[M1A]]-Table2[[#This Row],[AWAL]])</f>
        <v/>
      </c>
      <c r="J429" s="12" t="str">
        <f>IF(Table2[[#This Row],[M2A]]="","",SUM(Table2[[#This Row],[M2A]]-Table2[[#This Row],[M2B_h]]))</f>
        <v/>
      </c>
      <c r="L429" s="12" t="str">
        <f>IF(Table2[[#This Row],[M3A]]="","",SUM(Table2[[#This Row],[M3A]]-Table2[[#This Row],[M3B_h]]))</f>
        <v/>
      </c>
      <c r="N429" s="12" t="str">
        <f>IF(Table2[[#This Row],[M4A]]="","",SUM(Table2[[#This Row],[M4A]]-Table2[[#This Row],[M4B_h]]))</f>
        <v/>
      </c>
      <c r="O429" s="14"/>
      <c r="P429" s="14" t="str">
        <f>IF(Table2[[#This Row],[M5A]]="","",SUM(Table2[[#This Row],[M5A]]-Table2[[#This Row],[M5B_h]]))</f>
        <v/>
      </c>
      <c r="Q429" s="14">
        <f>SUM(Table2[[#This Row],[AWAL]],Table2[[#This Row],[M1B]])</f>
        <v>20</v>
      </c>
      <c r="R429" s="14">
        <f>SUM(Table2[[#This Row],[M2B]],Table2[[#This Row],[M2B_h]])</f>
        <v>20</v>
      </c>
      <c r="S429" s="14">
        <f>SUM(Table2[[#This Row],[M3B]],Table2[[#This Row],[M3B_h]])</f>
        <v>20</v>
      </c>
      <c r="T429" s="14">
        <f>SUM(Table2[[#This Row],[M4B]],Table2[[#This Row],[M4B_h]])</f>
        <v>20</v>
      </c>
    </row>
    <row r="430" spans="1:20">
      <c r="A430" s="11">
        <f>IF(Table2[[#This Row],[TT]]=0,"",ROW())</f>
        <v>430</v>
      </c>
      <c r="B430" s="11" t="str">
        <f>LOWER(SUBSTITUTE(SUBSTITUTE(SUBSTITUTE(SUBSTITUTE(SUBSTITUTE(SUBSTITUTE(SUBSTITUTE(SUBSTITUTE(Table2[[#This Row],[NAMA BARANG]]," ",""),"""",""),"-",""),"/",""),"(",""),")",""),"&amp;",""),",",""))</f>
        <v>bpgell807</v>
      </c>
      <c r="C430" s="17" t="s">
        <v>589</v>
      </c>
      <c r="D430" s="18">
        <v>15</v>
      </c>
      <c r="E430" s="22" t="s">
        <v>14</v>
      </c>
      <c r="F430" s="43">
        <f>IF(Table2[[#This Row],[M5B]]="",Table2[[#This Row],[M5B_h]],SUM(Table2[[#This Row],[M5B_h]],Table2[[#This Row],[M5B]]))</f>
        <v>15</v>
      </c>
      <c r="H430" s="12" t="str">
        <f>IF(Table2[[#This Row],[M1A]]="","",Table2[[#This Row],[M1A]]-Table2[[#This Row],[AWAL]])</f>
        <v/>
      </c>
      <c r="J430" s="12" t="str">
        <f>IF(Table2[[#This Row],[M2A]]="","",SUM(Table2[[#This Row],[M2A]]-Table2[[#This Row],[M2B_h]]))</f>
        <v/>
      </c>
      <c r="L430" s="12" t="str">
        <f>IF(Table2[[#This Row],[M3A]]="","",SUM(Table2[[#This Row],[M3A]]-Table2[[#This Row],[M3B_h]]))</f>
        <v/>
      </c>
      <c r="N430" s="12" t="str">
        <f>IF(Table2[[#This Row],[M4A]]="","",SUM(Table2[[#This Row],[M4A]]-Table2[[#This Row],[M4B_h]]))</f>
        <v/>
      </c>
      <c r="O430" s="14"/>
      <c r="P430" s="14" t="str">
        <f>IF(Table2[[#This Row],[M5A]]="","",SUM(Table2[[#This Row],[M5A]]-Table2[[#This Row],[M5B_h]]))</f>
        <v/>
      </c>
      <c r="Q430" s="14">
        <f>SUM(Table2[[#This Row],[AWAL]],Table2[[#This Row],[M1B]])</f>
        <v>15</v>
      </c>
      <c r="R430" s="14">
        <f>SUM(Table2[[#This Row],[M2B]],Table2[[#This Row],[M2B_h]])</f>
        <v>15</v>
      </c>
      <c r="S430" s="14">
        <f>SUM(Table2[[#This Row],[M3B]],Table2[[#This Row],[M3B_h]])</f>
        <v>15</v>
      </c>
      <c r="T430" s="14">
        <f>SUM(Table2[[#This Row],[M4B]],Table2[[#This Row],[M4B_h]])</f>
        <v>15</v>
      </c>
    </row>
    <row r="431" spans="1:20">
      <c r="A431" s="11">
        <f>IF(Table2[[#This Row],[TT]]=0,"",ROW())</f>
        <v>431</v>
      </c>
      <c r="B431" s="11" t="str">
        <f>LOWER(SUBSTITUTE(SUBSTITUTE(SUBSTITUTE(SUBSTITUTE(SUBSTITUTE(SUBSTITUTE(SUBSTITUTE(SUBSTITUTE(Table2[[#This Row],[NAMA BARANG]]," ",""),"""",""),"-",""),"/",""),"(",""),")",""),"&amp;",""),",",""))</f>
        <v>bpgell8853segitigabola</v>
      </c>
      <c r="C431" s="17" t="s">
        <v>590</v>
      </c>
      <c r="D431" s="18">
        <v>7</v>
      </c>
      <c r="E431" s="22" t="s">
        <v>14</v>
      </c>
      <c r="F431" s="43">
        <f>IF(Table2[[#This Row],[M5B]]="",Table2[[#This Row],[M5B_h]],SUM(Table2[[#This Row],[M5B_h]],Table2[[#This Row],[M5B]]))</f>
        <v>7</v>
      </c>
      <c r="H431" s="12" t="str">
        <f>IF(Table2[[#This Row],[M1A]]="","",Table2[[#This Row],[M1A]]-Table2[[#This Row],[AWAL]])</f>
        <v/>
      </c>
      <c r="J431" s="12" t="str">
        <f>IF(Table2[[#This Row],[M2A]]="","",SUM(Table2[[#This Row],[M2A]]-Table2[[#This Row],[M2B_h]]))</f>
        <v/>
      </c>
      <c r="L431" s="12" t="str">
        <f>IF(Table2[[#This Row],[M3A]]="","",SUM(Table2[[#This Row],[M3A]]-Table2[[#This Row],[M3B_h]]))</f>
        <v/>
      </c>
      <c r="N431" s="12" t="str">
        <f>IF(Table2[[#This Row],[M4A]]="","",SUM(Table2[[#This Row],[M4A]]-Table2[[#This Row],[M4B_h]]))</f>
        <v/>
      </c>
      <c r="O431" s="14"/>
      <c r="P431" s="14" t="str">
        <f>IF(Table2[[#This Row],[M5A]]="","",SUM(Table2[[#This Row],[M5A]]-Table2[[#This Row],[M5B_h]]))</f>
        <v/>
      </c>
      <c r="Q431" s="14">
        <f>SUM(Table2[[#This Row],[AWAL]],Table2[[#This Row],[M1B]])</f>
        <v>7</v>
      </c>
      <c r="R431" s="14">
        <f>SUM(Table2[[#This Row],[M2B]],Table2[[#This Row],[M2B_h]])</f>
        <v>7</v>
      </c>
      <c r="S431" s="14">
        <f>SUM(Table2[[#This Row],[M3B]],Table2[[#This Row],[M3B_h]])</f>
        <v>7</v>
      </c>
      <c r="T431" s="14">
        <f>SUM(Table2[[#This Row],[M4B]],Table2[[#This Row],[M4B_h]])</f>
        <v>7</v>
      </c>
    </row>
    <row r="432" spans="1:20">
      <c r="A432" s="15">
        <f>IF(Table2[[#This Row],[TT]]=0,"",ROW())</f>
        <v>432</v>
      </c>
      <c r="B432" s="15" t="str">
        <f>LOWER(SUBSTITUTE(SUBSTITUTE(SUBSTITUTE(SUBSTITUTE(SUBSTITUTE(SUBSTITUTE(SUBSTITUTE(SUBSTITUTE(Table2[[#This Row],[NAMA BARANG]]," ",""),"""",""),"-",""),"/",""),"(",""),")",""),"&amp;",""),",",""))</f>
        <v>bpgell917903</v>
      </c>
      <c r="C432" s="17" t="s">
        <v>591</v>
      </c>
      <c r="D432" s="18">
        <v>13</v>
      </c>
      <c r="E432" s="22" t="s">
        <v>14</v>
      </c>
      <c r="F432" s="44">
        <f>IF(Table2[[#This Row],[M5B]]="",Table2[[#This Row],[M5B_h]],SUM(Table2[[#This Row],[M5B_h]],Table2[[#This Row],[M5B]]))</f>
        <v>13</v>
      </c>
      <c r="G432" s="16"/>
      <c r="H432" s="41" t="str">
        <f>IF(Table2[[#This Row],[M1A]]="","",Table2[[#This Row],[M1A]]-Table2[[#This Row],[AWAL]])</f>
        <v/>
      </c>
      <c r="I432" s="16"/>
      <c r="J432" s="41" t="str">
        <f>IF(Table2[[#This Row],[M2A]]="","",SUM(Table2[[#This Row],[M2A]]-Table2[[#This Row],[M2B_h]]))</f>
        <v/>
      </c>
      <c r="K432" s="16"/>
      <c r="L432" s="41" t="str">
        <f>IF(Table2[[#This Row],[M3A]]="","",SUM(Table2[[#This Row],[M3A]]-Table2[[#This Row],[M3B_h]]))</f>
        <v/>
      </c>
      <c r="M432" s="41"/>
      <c r="N432" s="41" t="str">
        <f>IF(Table2[[#This Row],[M4A]]="","",SUM(Table2[[#This Row],[M4A]]-Table2[[#This Row],[M4B_h]]))</f>
        <v/>
      </c>
      <c r="O432" s="14"/>
      <c r="P432" s="14" t="str">
        <f>IF(Table2[[#This Row],[M5A]]="","",SUM(Table2[[#This Row],[M5A]]-Table2[[#This Row],[M5B_h]]))</f>
        <v/>
      </c>
      <c r="Q432" s="14">
        <f>SUM(Table2[[#This Row],[AWAL]],Table2[[#This Row],[M1B]])</f>
        <v>13</v>
      </c>
      <c r="R432" s="14">
        <f>SUM(Table2[[#This Row],[M2B]],Table2[[#This Row],[M2B_h]])</f>
        <v>13</v>
      </c>
      <c r="S432" s="14">
        <f>SUM(Table2[[#This Row],[M3B]],Table2[[#This Row],[M3B_h]])</f>
        <v>13</v>
      </c>
      <c r="T432" s="14">
        <f>SUM(Table2[[#This Row],[M4B]],Table2[[#This Row],[M4B_h]])</f>
        <v>13</v>
      </c>
    </row>
    <row r="433" spans="1:20">
      <c r="A433" s="11">
        <f>IF(Table2[[#This Row],[TT]]=0,"",ROW())</f>
        <v>433</v>
      </c>
      <c r="B433" s="11" t="str">
        <f>LOWER(SUBSTITUTE(SUBSTITUTE(SUBSTITUTE(SUBSTITUTE(SUBSTITUTE(SUBSTITUTE(SUBSTITUTE(SUBSTITUTE(Table2[[#This Row],[NAMA BARANG]]," ",""),"""",""),"-",""),"/",""),"(",""),")",""),"&amp;",""),",",""))</f>
        <v>bpgell9518tankair</v>
      </c>
      <c r="C433" s="21" t="s">
        <v>592</v>
      </c>
      <c r="D433" s="22">
        <v>2</v>
      </c>
      <c r="E433" s="22" t="s">
        <v>593</v>
      </c>
      <c r="F433" s="43">
        <f>IF(Table2[[#This Row],[M5B]]="",Table2[[#This Row],[M5B_h]],SUM(Table2[[#This Row],[M5B_h]],Table2[[#This Row],[M5B]]))</f>
        <v>2</v>
      </c>
      <c r="H433" s="12" t="str">
        <f>IF(Table2[[#This Row],[M1A]]="","",Table2[[#This Row],[M1A]]-Table2[[#This Row],[AWAL]])</f>
        <v/>
      </c>
      <c r="J433" s="12" t="str">
        <f>IF(Table2[[#This Row],[M2A]]="","",SUM(Table2[[#This Row],[M2A]]-Table2[[#This Row],[M2B_h]]))</f>
        <v/>
      </c>
      <c r="L433" s="12" t="str">
        <f>IF(Table2[[#This Row],[M3A]]="","",SUM(Table2[[#This Row],[M3A]]-Table2[[#This Row],[M3B_h]]))</f>
        <v/>
      </c>
      <c r="N433" s="12" t="str">
        <f>IF(Table2[[#This Row],[M4A]]="","",SUM(Table2[[#This Row],[M4A]]-Table2[[#This Row],[M4B_h]]))</f>
        <v/>
      </c>
      <c r="O433" s="14"/>
      <c r="P433" s="14" t="str">
        <f>IF(Table2[[#This Row],[M5A]]="","",SUM(Table2[[#This Row],[M5A]]-Table2[[#This Row],[M5B_h]]))</f>
        <v/>
      </c>
      <c r="Q433" s="14">
        <f>SUM(Table2[[#This Row],[AWAL]],Table2[[#This Row],[M1B]])</f>
        <v>2</v>
      </c>
      <c r="R433" s="14">
        <f>SUM(Table2[[#This Row],[M2B]],Table2[[#This Row],[M2B_h]])</f>
        <v>2</v>
      </c>
      <c r="S433" s="14">
        <f>SUM(Table2[[#This Row],[M3B]],Table2[[#This Row],[M3B_h]])</f>
        <v>2</v>
      </c>
      <c r="T433" s="14">
        <f>SUM(Table2[[#This Row],[M4B]],Table2[[#This Row],[M4B_h]])</f>
        <v>2</v>
      </c>
    </row>
    <row r="434" spans="1:20">
      <c r="A434" s="11">
        <f>IF(Table2[[#This Row],[TT]]=0,"",ROW())</f>
        <v>434</v>
      </c>
      <c r="B434" s="11" t="str">
        <f>LOWER(SUBSTITUTE(SUBSTITUTE(SUBSTITUTE(SUBSTITUTE(SUBSTITUTE(SUBSTITUTE(SUBSTITUTE(SUBSTITUTE(Table2[[#This Row],[NAMA BARANG]]," ",""),"""",""),"-",""),"/",""),"(",""),")",""),"&amp;",""),",",""))</f>
        <v>bpgellaopogp1895</v>
      </c>
      <c r="C434" s="17" t="s">
        <v>594</v>
      </c>
      <c r="D434" s="18">
        <v>2</v>
      </c>
      <c r="E434" s="22" t="s">
        <v>14</v>
      </c>
      <c r="F434" s="43">
        <f>IF(Table2[[#This Row],[M5B]]="",Table2[[#This Row],[M5B_h]],SUM(Table2[[#This Row],[M5B_h]],Table2[[#This Row],[M5B]]))</f>
        <v>2</v>
      </c>
      <c r="H434" s="12" t="str">
        <f>IF(Table2[[#This Row],[M1A]]="","",Table2[[#This Row],[M1A]]-Table2[[#This Row],[AWAL]])</f>
        <v/>
      </c>
      <c r="J434" s="12" t="str">
        <f>IF(Table2[[#This Row],[M2A]]="","",SUM(Table2[[#This Row],[M2A]]-Table2[[#This Row],[M2B_h]]))</f>
        <v/>
      </c>
      <c r="L434" s="12" t="str">
        <f>IF(Table2[[#This Row],[M3A]]="","",SUM(Table2[[#This Row],[M3A]]-Table2[[#This Row],[M3B_h]]))</f>
        <v/>
      </c>
      <c r="N434" s="12" t="str">
        <f>IF(Table2[[#This Row],[M4A]]="","",SUM(Table2[[#This Row],[M4A]]-Table2[[#This Row],[M4B_h]]))</f>
        <v/>
      </c>
      <c r="O434" s="14"/>
      <c r="P434" s="14" t="str">
        <f>IF(Table2[[#This Row],[M5A]]="","",SUM(Table2[[#This Row],[M5A]]-Table2[[#This Row],[M5B_h]]))</f>
        <v/>
      </c>
      <c r="Q434" s="14">
        <f>SUM(Table2[[#This Row],[AWAL]],Table2[[#This Row],[M1B]])</f>
        <v>2</v>
      </c>
      <c r="R434" s="14">
        <f>SUM(Table2[[#This Row],[M2B]],Table2[[#This Row],[M2B_h]])</f>
        <v>2</v>
      </c>
      <c r="S434" s="14">
        <f>SUM(Table2[[#This Row],[M3B]],Table2[[#This Row],[M3B_h]])</f>
        <v>2</v>
      </c>
      <c r="T434" s="14">
        <f>SUM(Table2[[#This Row],[M4B]],Table2[[#This Row],[M4B_h]])</f>
        <v>2</v>
      </c>
    </row>
    <row r="435" spans="1:20">
      <c r="A435" s="11">
        <f>IF(Table2[[#This Row],[TT]]=0,"",ROW())</f>
        <v>435</v>
      </c>
      <c r="B435" s="11" t="str">
        <f>LOWER(SUBSTITUTE(SUBSTITUTE(SUBSTITUTE(SUBSTITUTE(SUBSTITUTE(SUBSTITUTE(SUBSTITUTE(SUBSTITUTE(Table2[[#This Row],[NAMA BARANG]]," ",""),"""",""),"-",""),"/",""),"(",""),")",""),"&amp;",""),",",""))</f>
        <v>bpgellaopogp032warna</v>
      </c>
      <c r="C435" s="21" t="s">
        <v>595</v>
      </c>
      <c r="D435" s="22">
        <v>2</v>
      </c>
      <c r="E435" s="22" t="s">
        <v>66</v>
      </c>
      <c r="F435" s="43">
        <f>IF(Table2[[#This Row],[M5B]]="",Table2[[#This Row],[M5B_h]],SUM(Table2[[#This Row],[M5B_h]],Table2[[#This Row],[M5B]]))</f>
        <v>2</v>
      </c>
      <c r="H435" s="12" t="str">
        <f>IF(Table2[[#This Row],[M1A]]="","",Table2[[#This Row],[M1A]]-Table2[[#This Row],[AWAL]])</f>
        <v/>
      </c>
      <c r="J435" s="12" t="str">
        <f>IF(Table2[[#This Row],[M2A]]="","",SUM(Table2[[#This Row],[M2A]]-Table2[[#This Row],[M2B_h]]))</f>
        <v/>
      </c>
      <c r="L435" s="12" t="str">
        <f>IF(Table2[[#This Row],[M3A]]="","",SUM(Table2[[#This Row],[M3A]]-Table2[[#This Row],[M3B_h]]))</f>
        <v/>
      </c>
      <c r="N435" s="12" t="str">
        <f>IF(Table2[[#This Row],[M4A]]="","",SUM(Table2[[#This Row],[M4A]]-Table2[[#This Row],[M4B_h]]))</f>
        <v/>
      </c>
      <c r="O435" s="14"/>
      <c r="P435" s="14" t="str">
        <f>IF(Table2[[#This Row],[M5A]]="","",SUM(Table2[[#This Row],[M5A]]-Table2[[#This Row],[M5B_h]]))</f>
        <v/>
      </c>
      <c r="Q435" s="14">
        <f>SUM(Table2[[#This Row],[AWAL]],Table2[[#This Row],[M1B]])</f>
        <v>2</v>
      </c>
      <c r="R435" s="14">
        <f>SUM(Table2[[#This Row],[M2B]],Table2[[#This Row],[M2B_h]])</f>
        <v>2</v>
      </c>
      <c r="S435" s="14">
        <f>SUM(Table2[[#This Row],[M3B]],Table2[[#This Row],[M3B_h]])</f>
        <v>2</v>
      </c>
      <c r="T435" s="14">
        <f>SUM(Table2[[#This Row],[M4B]],Table2[[#This Row],[M4B_h]])</f>
        <v>2</v>
      </c>
    </row>
    <row r="436" spans="1:20">
      <c r="A436" s="11">
        <f>IF(Table2[[#This Row],[TT]]=0,"",ROW())</f>
        <v>436</v>
      </c>
      <c r="B436" s="11" t="str">
        <f>LOWER(SUBSTITUTE(SUBSTITUTE(SUBSTITUTE(SUBSTITUTE(SUBSTITUTE(SUBSTITUTE(SUBSTITUTE(SUBSTITUTE(Table2[[#This Row],[NAMA BARANG]]," ",""),"""",""),"-",""),"/",""),"(",""),")",""),"&amp;",""),",",""))</f>
        <v>bpgellb1550366</v>
      </c>
      <c r="C436" s="21" t="s">
        <v>596</v>
      </c>
      <c r="D436" s="22">
        <v>14</v>
      </c>
      <c r="E436" s="22" t="s">
        <v>14</v>
      </c>
      <c r="F436" s="43">
        <f>IF(Table2[[#This Row],[M5B]]="",Table2[[#This Row],[M5B_h]],SUM(Table2[[#This Row],[M5B_h]],Table2[[#This Row],[M5B]]))</f>
        <v>14</v>
      </c>
      <c r="H436" s="12" t="str">
        <f>IF(Table2[[#This Row],[M1A]]="","",Table2[[#This Row],[M1A]]-Table2[[#This Row],[AWAL]])</f>
        <v/>
      </c>
      <c r="J436" s="12" t="str">
        <f>IF(Table2[[#This Row],[M2A]]="","",SUM(Table2[[#This Row],[M2A]]-Table2[[#This Row],[M2B_h]]))</f>
        <v/>
      </c>
      <c r="L436" s="12" t="str">
        <f>IF(Table2[[#This Row],[M3A]]="","",SUM(Table2[[#This Row],[M3A]]-Table2[[#This Row],[M3B_h]]))</f>
        <v/>
      </c>
      <c r="N436" s="12" t="str">
        <f>IF(Table2[[#This Row],[M4A]]="","",SUM(Table2[[#This Row],[M4A]]-Table2[[#This Row],[M4B_h]]))</f>
        <v/>
      </c>
      <c r="O436" s="14"/>
      <c r="P436" s="14" t="str">
        <f>IF(Table2[[#This Row],[M5A]]="","",SUM(Table2[[#This Row],[M5A]]-Table2[[#This Row],[M5B_h]]))</f>
        <v/>
      </c>
      <c r="Q436" s="14">
        <f>SUM(Table2[[#This Row],[AWAL]],Table2[[#This Row],[M1B]])</f>
        <v>14</v>
      </c>
      <c r="R436" s="14">
        <f>SUM(Table2[[#This Row],[M2B]],Table2[[#This Row],[M2B_h]])</f>
        <v>14</v>
      </c>
      <c r="S436" s="14">
        <f>SUM(Table2[[#This Row],[M3B]],Table2[[#This Row],[M3B_h]])</f>
        <v>14</v>
      </c>
      <c r="T436" s="14">
        <f>SUM(Table2[[#This Row],[M4B]],Table2[[#This Row],[M4B_h]])</f>
        <v>14</v>
      </c>
    </row>
    <row r="437" spans="1:20">
      <c r="A437" s="11">
        <f>IF(Table2[[#This Row],[TT]]=0,"",ROW())</f>
        <v>437</v>
      </c>
      <c r="B437" s="11" t="str">
        <f>LOWER(SUBSTITUTE(SUBSTITUTE(SUBSTITUTE(SUBSTITUTE(SUBSTITUTE(SUBSTITUTE(SUBSTITUTE(SUBSTITUTE(Table2[[#This Row],[NAMA BARANG]]," ",""),"""",""),"-",""),"/",""),"(",""),")",""),"&amp;",""),",",""))</f>
        <v>bpgellelmoh1m1</v>
      </c>
      <c r="C437" s="17" t="s">
        <v>597</v>
      </c>
      <c r="D437" s="18">
        <v>2</v>
      </c>
      <c r="E437" s="22" t="s">
        <v>19</v>
      </c>
      <c r="F437" s="43">
        <f>IF(Table2[[#This Row],[M5B]]="",Table2[[#This Row],[M5B_h]],SUM(Table2[[#This Row],[M5B_h]],Table2[[#This Row],[M5B]]))</f>
        <v>2</v>
      </c>
      <c r="H437" s="12" t="str">
        <f>IF(Table2[[#This Row],[M1A]]="","",Table2[[#This Row],[M1A]]-Table2[[#This Row],[AWAL]])</f>
        <v/>
      </c>
      <c r="J437" s="12" t="str">
        <f>IF(Table2[[#This Row],[M2A]]="","",SUM(Table2[[#This Row],[M2A]]-Table2[[#This Row],[M2B_h]]))</f>
        <v/>
      </c>
      <c r="L437" s="12" t="str">
        <f>IF(Table2[[#This Row],[M3A]]="","",SUM(Table2[[#This Row],[M3A]]-Table2[[#This Row],[M3B_h]]))</f>
        <v/>
      </c>
      <c r="N437" s="12" t="str">
        <f>IF(Table2[[#This Row],[M4A]]="","",SUM(Table2[[#This Row],[M4A]]-Table2[[#This Row],[M4B_h]]))</f>
        <v/>
      </c>
      <c r="O437" s="14"/>
      <c r="P437" s="14" t="str">
        <f>IF(Table2[[#This Row],[M5A]]="","",SUM(Table2[[#This Row],[M5A]]-Table2[[#This Row],[M5B_h]]))</f>
        <v/>
      </c>
      <c r="Q437" s="14">
        <f>SUM(Table2[[#This Row],[AWAL]],Table2[[#This Row],[M1B]])</f>
        <v>2</v>
      </c>
      <c r="R437" s="14">
        <f>SUM(Table2[[#This Row],[M2B]],Table2[[#This Row],[M2B_h]])</f>
        <v>2</v>
      </c>
      <c r="S437" s="14">
        <f>SUM(Table2[[#This Row],[M3B]],Table2[[#This Row],[M3B_h]])</f>
        <v>2</v>
      </c>
      <c r="T437" s="14">
        <f>SUM(Table2[[#This Row],[M4B]],Table2[[#This Row],[M4B_h]])</f>
        <v>2</v>
      </c>
    </row>
    <row r="438" spans="1:20">
      <c r="A438" s="11">
        <f>IF(Table2[[#This Row],[TT]]=0,"",ROW())</f>
        <v>438</v>
      </c>
      <c r="B438" s="11" t="str">
        <f>LOWER(SUBSTITUTE(SUBSTITUTE(SUBSTITUTE(SUBSTITUTE(SUBSTITUTE(SUBSTITUTE(SUBSTITUTE(SUBSTITUTE(Table2[[#This Row],[NAMA BARANG]]," ",""),"""",""),"-",""),"/",""),"(",""),")",""),"&amp;",""),",",""))</f>
        <v>bpgellexecutive16927773</v>
      </c>
      <c r="C438" s="17" t="s">
        <v>598</v>
      </c>
      <c r="D438" s="18">
        <v>5</v>
      </c>
      <c r="E438" s="22" t="s">
        <v>14</v>
      </c>
      <c r="F438" s="43">
        <f>IF(Table2[[#This Row],[M5B]]="",Table2[[#This Row],[M5B_h]],SUM(Table2[[#This Row],[M5B_h]],Table2[[#This Row],[M5B]]))</f>
        <v>5</v>
      </c>
      <c r="H438" s="12" t="str">
        <f>IF(Table2[[#This Row],[M1A]]="","",Table2[[#This Row],[M1A]]-Table2[[#This Row],[AWAL]])</f>
        <v/>
      </c>
      <c r="J438" s="12" t="str">
        <f>IF(Table2[[#This Row],[M2A]]="","",SUM(Table2[[#This Row],[M2A]]-Table2[[#This Row],[M2B_h]]))</f>
        <v/>
      </c>
      <c r="L438" s="12" t="str">
        <f>IF(Table2[[#This Row],[M3A]]="","",SUM(Table2[[#This Row],[M3A]]-Table2[[#This Row],[M3B_h]]))</f>
        <v/>
      </c>
      <c r="N438" s="12" t="str">
        <f>IF(Table2[[#This Row],[M4A]]="","",SUM(Table2[[#This Row],[M4A]]-Table2[[#This Row],[M4B_h]]))</f>
        <v/>
      </c>
      <c r="O438" s="14"/>
      <c r="P438" s="14" t="str">
        <f>IF(Table2[[#This Row],[M5A]]="","",SUM(Table2[[#This Row],[M5A]]-Table2[[#This Row],[M5B_h]]))</f>
        <v/>
      </c>
      <c r="Q438" s="14">
        <f>SUM(Table2[[#This Row],[AWAL]],Table2[[#This Row],[M1B]])</f>
        <v>5</v>
      </c>
      <c r="R438" s="14">
        <f>SUM(Table2[[#This Row],[M2B]],Table2[[#This Row],[M2B_h]])</f>
        <v>5</v>
      </c>
      <c r="S438" s="14">
        <f>SUM(Table2[[#This Row],[M3B]],Table2[[#This Row],[M3B_h]])</f>
        <v>5</v>
      </c>
      <c r="T438" s="14">
        <f>SUM(Table2[[#This Row],[M4B]],Table2[[#This Row],[M4B_h]])</f>
        <v>5</v>
      </c>
    </row>
    <row r="439" spans="1:20">
      <c r="A439" s="11">
        <f>IF(Table2[[#This Row],[TT]]=0,"",ROW())</f>
        <v>439</v>
      </c>
      <c r="B439" s="11" t="str">
        <f>LOWER(SUBSTITUTE(SUBSTITUTE(SUBSTITUTE(SUBSTITUTE(SUBSTITUTE(SUBSTITUTE(SUBSTITUTE(SUBSTITUTE(Table2[[#This Row],[NAMA BARANG]]," ",""),"""",""),"-",""),"/",""),"(",""),")",""),"&amp;",""),",",""))</f>
        <v>bpgellg2036biru</v>
      </c>
      <c r="C439" s="17" t="s">
        <v>599</v>
      </c>
      <c r="D439" s="18">
        <v>5</v>
      </c>
      <c r="E439" s="22" t="s">
        <v>14</v>
      </c>
      <c r="F439" s="43">
        <f>IF(Table2[[#This Row],[M5B]]="",Table2[[#This Row],[M5B_h]],SUM(Table2[[#This Row],[M5B_h]],Table2[[#This Row],[M5B]]))</f>
        <v>5</v>
      </c>
      <c r="H439" s="12" t="str">
        <f>IF(Table2[[#This Row],[M1A]]="","",Table2[[#This Row],[M1A]]-Table2[[#This Row],[AWAL]])</f>
        <v/>
      </c>
      <c r="J439" s="12" t="str">
        <f>IF(Table2[[#This Row],[M2A]]="","",SUM(Table2[[#This Row],[M2A]]-Table2[[#This Row],[M2B_h]]))</f>
        <v/>
      </c>
      <c r="L439" s="12" t="str">
        <f>IF(Table2[[#This Row],[M3A]]="","",SUM(Table2[[#This Row],[M3A]]-Table2[[#This Row],[M3B_h]]))</f>
        <v/>
      </c>
      <c r="N439" s="12" t="str">
        <f>IF(Table2[[#This Row],[M4A]]="","",SUM(Table2[[#This Row],[M4A]]-Table2[[#This Row],[M4B_h]]))</f>
        <v/>
      </c>
      <c r="O439" s="14"/>
      <c r="P439" s="14" t="str">
        <f>IF(Table2[[#This Row],[M5A]]="","",SUM(Table2[[#This Row],[M5A]]-Table2[[#This Row],[M5B_h]]))</f>
        <v/>
      </c>
      <c r="Q439" s="14">
        <f>SUM(Table2[[#This Row],[AWAL]],Table2[[#This Row],[M1B]])</f>
        <v>5</v>
      </c>
      <c r="R439" s="14">
        <f>SUM(Table2[[#This Row],[M2B]],Table2[[#This Row],[M2B_h]])</f>
        <v>5</v>
      </c>
      <c r="S439" s="14">
        <f>SUM(Table2[[#This Row],[M3B]],Table2[[#This Row],[M3B_h]])</f>
        <v>5</v>
      </c>
      <c r="T439" s="14">
        <f>SUM(Table2[[#This Row],[M4B]],Table2[[#This Row],[M4B_h]])</f>
        <v>5</v>
      </c>
    </row>
    <row r="440" spans="1:20">
      <c r="A440" s="11">
        <f>IF(Table2[[#This Row],[TT]]=0,"",ROW())</f>
        <v>440</v>
      </c>
      <c r="B440" s="11" t="str">
        <f>LOWER(SUBSTITUTE(SUBSTITUTE(SUBSTITUTE(SUBSTITUTE(SUBSTITUTE(SUBSTITUTE(SUBSTITUTE(SUBSTITUTE(Table2[[#This Row],[NAMA BARANG]]," ",""),"""",""),"-",""),"/",""),"(",""),")",""),"&amp;",""),",",""))</f>
        <v>bpgellgp1016gold</v>
      </c>
      <c r="C440" s="17" t="s">
        <v>601</v>
      </c>
      <c r="D440" s="18">
        <v>5</v>
      </c>
      <c r="E440" s="22" t="s">
        <v>14</v>
      </c>
      <c r="F440" s="43">
        <f>IF(Table2[[#This Row],[M5B]]="",Table2[[#This Row],[M5B_h]],SUM(Table2[[#This Row],[M5B_h]],Table2[[#This Row],[M5B]]))</f>
        <v>5</v>
      </c>
      <c r="H440" s="12" t="str">
        <f>IF(Table2[[#This Row],[M1A]]="","",Table2[[#This Row],[M1A]]-Table2[[#This Row],[AWAL]])</f>
        <v/>
      </c>
      <c r="J440" s="12" t="str">
        <f>IF(Table2[[#This Row],[M2A]]="","",SUM(Table2[[#This Row],[M2A]]-Table2[[#This Row],[M2B_h]]))</f>
        <v/>
      </c>
      <c r="L440" s="12" t="str">
        <f>IF(Table2[[#This Row],[M3A]]="","",SUM(Table2[[#This Row],[M3A]]-Table2[[#This Row],[M3B_h]]))</f>
        <v/>
      </c>
      <c r="N440" s="12" t="str">
        <f>IF(Table2[[#This Row],[M4A]]="","",SUM(Table2[[#This Row],[M4A]]-Table2[[#This Row],[M4B_h]]))</f>
        <v/>
      </c>
      <c r="O440" s="14"/>
      <c r="P440" s="14" t="str">
        <f>IF(Table2[[#This Row],[M5A]]="","",SUM(Table2[[#This Row],[M5A]]-Table2[[#This Row],[M5B_h]]))</f>
        <v/>
      </c>
      <c r="Q440" s="14">
        <f>SUM(Table2[[#This Row],[AWAL]],Table2[[#This Row],[M1B]])</f>
        <v>5</v>
      </c>
      <c r="R440" s="14">
        <f>SUM(Table2[[#This Row],[M2B]],Table2[[#This Row],[M2B_h]])</f>
        <v>5</v>
      </c>
      <c r="S440" s="14">
        <f>SUM(Table2[[#This Row],[M3B]],Table2[[#This Row],[M3B_h]])</f>
        <v>5</v>
      </c>
      <c r="T440" s="14">
        <f>SUM(Table2[[#This Row],[M4B]],Table2[[#This Row],[M4B_h]])</f>
        <v>5</v>
      </c>
    </row>
    <row r="441" spans="1:20">
      <c r="A441" s="11">
        <f>IF(Table2[[#This Row],[TT]]=0,"",ROW())</f>
        <v>441</v>
      </c>
      <c r="B441" s="11" t="str">
        <f>LOWER(SUBSTITUTE(SUBSTITUTE(SUBSTITUTE(SUBSTITUTE(SUBSTITUTE(SUBSTITUTE(SUBSTITUTE(SUBSTITUTE(Table2[[#This Row],[NAMA BARANG]]," ",""),"""",""),"-",""),"/",""),"(",""),")",""),"&amp;",""),",",""))</f>
        <v>bpgellgp1016silver</v>
      </c>
      <c r="C441" s="17" t="s">
        <v>602</v>
      </c>
      <c r="D441" s="18">
        <v>4</v>
      </c>
      <c r="E441" s="22" t="s">
        <v>14</v>
      </c>
      <c r="F441" s="43">
        <f>IF(Table2[[#This Row],[M5B]]="",Table2[[#This Row],[M5B_h]],SUM(Table2[[#This Row],[M5B_h]],Table2[[#This Row],[M5B]]))</f>
        <v>4</v>
      </c>
      <c r="H441" s="12" t="str">
        <f>IF(Table2[[#This Row],[M1A]]="","",Table2[[#This Row],[M1A]]-Table2[[#This Row],[AWAL]])</f>
        <v/>
      </c>
      <c r="J441" s="12" t="str">
        <f>IF(Table2[[#This Row],[M2A]]="","",SUM(Table2[[#This Row],[M2A]]-Table2[[#This Row],[M2B_h]]))</f>
        <v/>
      </c>
      <c r="L441" s="12" t="str">
        <f>IF(Table2[[#This Row],[M3A]]="","",SUM(Table2[[#This Row],[M3A]]-Table2[[#This Row],[M3B_h]]))</f>
        <v/>
      </c>
      <c r="N441" s="12" t="str">
        <f>IF(Table2[[#This Row],[M4A]]="","",SUM(Table2[[#This Row],[M4A]]-Table2[[#This Row],[M4B_h]]))</f>
        <v/>
      </c>
      <c r="O441" s="14"/>
      <c r="P441" s="14" t="str">
        <f>IF(Table2[[#This Row],[M5A]]="","",SUM(Table2[[#This Row],[M5A]]-Table2[[#This Row],[M5B_h]]))</f>
        <v/>
      </c>
      <c r="Q441" s="14">
        <f>SUM(Table2[[#This Row],[AWAL]],Table2[[#This Row],[M1B]])</f>
        <v>4</v>
      </c>
      <c r="R441" s="14">
        <f>SUM(Table2[[#This Row],[M2B]],Table2[[#This Row],[M2B_h]])</f>
        <v>4</v>
      </c>
      <c r="S441" s="14">
        <f>SUM(Table2[[#This Row],[M3B]],Table2[[#This Row],[M3B_h]])</f>
        <v>4</v>
      </c>
      <c r="T441" s="14">
        <f>SUM(Table2[[#This Row],[M4B]],Table2[[#This Row],[M4B_h]])</f>
        <v>4</v>
      </c>
    </row>
    <row r="442" spans="1:20">
      <c r="A442" s="11">
        <f>IF(Table2[[#This Row],[TT]]=0,"",ROW())</f>
        <v>442</v>
      </c>
      <c r="B442" s="11" t="str">
        <f>LOWER(SUBSTITUTE(SUBSTITUTE(SUBSTITUTE(SUBSTITUTE(SUBSTITUTE(SUBSTITUTE(SUBSTITUTE(SUBSTITUTE(Table2[[#This Row],[NAMA BARANG]]," ",""),"""",""),"-",""),"/",""),"(",""),")",""),"&amp;",""),",",""))</f>
        <v>bpgellgp956</v>
      </c>
      <c r="C442" s="17" t="s">
        <v>603</v>
      </c>
      <c r="D442" s="18">
        <v>2</v>
      </c>
      <c r="E442" s="22" t="s">
        <v>14</v>
      </c>
      <c r="F442" s="43">
        <f>IF(Table2[[#This Row],[M5B]]="",Table2[[#This Row],[M5B_h]],SUM(Table2[[#This Row],[M5B_h]],Table2[[#This Row],[M5B]]))</f>
        <v>2</v>
      </c>
      <c r="H442" s="12" t="str">
        <f>IF(Table2[[#This Row],[M1A]]="","",Table2[[#This Row],[M1A]]-Table2[[#This Row],[AWAL]])</f>
        <v/>
      </c>
      <c r="J442" s="12" t="str">
        <f>IF(Table2[[#This Row],[M2A]]="","",SUM(Table2[[#This Row],[M2A]]-Table2[[#This Row],[M2B_h]]))</f>
        <v/>
      </c>
      <c r="L442" s="12" t="str">
        <f>IF(Table2[[#This Row],[M3A]]="","",SUM(Table2[[#This Row],[M3A]]-Table2[[#This Row],[M3B_h]]))</f>
        <v/>
      </c>
      <c r="N442" s="12" t="str">
        <f>IF(Table2[[#This Row],[M4A]]="","",SUM(Table2[[#This Row],[M4A]]-Table2[[#This Row],[M4B_h]]))</f>
        <v/>
      </c>
      <c r="O442" s="14"/>
      <c r="P442" s="14" t="str">
        <f>IF(Table2[[#This Row],[M5A]]="","",SUM(Table2[[#This Row],[M5A]]-Table2[[#This Row],[M5B_h]]))</f>
        <v/>
      </c>
      <c r="Q442" s="14">
        <f>SUM(Table2[[#This Row],[AWAL]],Table2[[#This Row],[M1B]])</f>
        <v>2</v>
      </c>
      <c r="R442" s="14">
        <f>SUM(Table2[[#This Row],[M2B]],Table2[[#This Row],[M2B_h]])</f>
        <v>2</v>
      </c>
      <c r="S442" s="14">
        <f>SUM(Table2[[#This Row],[M3B]],Table2[[#This Row],[M3B_h]])</f>
        <v>2</v>
      </c>
      <c r="T442" s="14">
        <f>SUM(Table2[[#This Row],[M4B]],Table2[[#This Row],[M4B_h]])</f>
        <v>2</v>
      </c>
    </row>
    <row r="443" spans="1:20">
      <c r="A443" s="11">
        <f>IF(Table2[[#This Row],[TT]]=0,"",ROW())</f>
        <v>443</v>
      </c>
      <c r="B443" s="11" t="str">
        <f>LOWER(SUBSTITUTE(SUBSTITUTE(SUBSTITUTE(SUBSTITUTE(SUBSTITUTE(SUBSTITUTE(SUBSTITUTE(SUBSTITUTE(Table2[[#This Row],[NAMA BARANG]]," ",""),"""",""),"-",""),"/",""),"(",""),")",""),"&amp;",""),",",""))</f>
        <v>bpgellgp963</v>
      </c>
      <c r="C443" s="17" t="s">
        <v>604</v>
      </c>
      <c r="D443" s="18">
        <v>3</v>
      </c>
      <c r="E443" s="22" t="s">
        <v>14</v>
      </c>
      <c r="F443" s="43">
        <f>IF(Table2[[#This Row],[M5B]]="",Table2[[#This Row],[M5B_h]],SUM(Table2[[#This Row],[M5B_h]],Table2[[#This Row],[M5B]]))</f>
        <v>3</v>
      </c>
      <c r="H443" s="12" t="str">
        <f>IF(Table2[[#This Row],[M1A]]="","",Table2[[#This Row],[M1A]]-Table2[[#This Row],[AWAL]])</f>
        <v/>
      </c>
      <c r="J443" s="12" t="str">
        <f>IF(Table2[[#This Row],[M2A]]="","",SUM(Table2[[#This Row],[M2A]]-Table2[[#This Row],[M2B_h]]))</f>
        <v/>
      </c>
      <c r="L443" s="12" t="str">
        <f>IF(Table2[[#This Row],[M3A]]="","",SUM(Table2[[#This Row],[M3A]]-Table2[[#This Row],[M3B_h]]))</f>
        <v/>
      </c>
      <c r="N443" s="12" t="str">
        <f>IF(Table2[[#This Row],[M4A]]="","",SUM(Table2[[#This Row],[M4A]]-Table2[[#This Row],[M4B_h]]))</f>
        <v/>
      </c>
      <c r="O443" s="14"/>
      <c r="P443" s="14" t="str">
        <f>IF(Table2[[#This Row],[M5A]]="","",SUM(Table2[[#This Row],[M5A]]-Table2[[#This Row],[M5B_h]]))</f>
        <v/>
      </c>
      <c r="Q443" s="14">
        <f>SUM(Table2[[#This Row],[AWAL]],Table2[[#This Row],[M1B]])</f>
        <v>3</v>
      </c>
      <c r="R443" s="14">
        <f>SUM(Table2[[#This Row],[M2B]],Table2[[#This Row],[M2B_h]])</f>
        <v>3</v>
      </c>
      <c r="S443" s="14">
        <f>SUM(Table2[[#This Row],[M3B]],Table2[[#This Row],[M3B_h]])</f>
        <v>3</v>
      </c>
      <c r="T443" s="14">
        <f>SUM(Table2[[#This Row],[M4B]],Table2[[#This Row],[M4B_h]])</f>
        <v>3</v>
      </c>
    </row>
    <row r="444" spans="1:20">
      <c r="A444" s="11">
        <f>IF(Table2[[#This Row],[TT]]=0,"",ROW())</f>
        <v>444</v>
      </c>
      <c r="B444" s="11" t="str">
        <f>LOWER(SUBSTITUTE(SUBSTITUTE(SUBSTITUTE(SUBSTITUTE(SUBSTITUTE(SUBSTITUTE(SUBSTITUTE(SUBSTITUTE(Table2[[#This Row],[NAMA BARANG]]," ",""),"""",""),"-",""),"/",""),"(",""),")",""),"&amp;",""),",",""))</f>
        <v>bpgellgramatah15h213</v>
      </c>
      <c r="C444" s="17" t="s">
        <v>605</v>
      </c>
      <c r="D444" s="18">
        <v>18</v>
      </c>
      <c r="E444" s="22" t="s">
        <v>14</v>
      </c>
      <c r="F444" s="43">
        <f>IF(Table2[[#This Row],[M5B]]="",Table2[[#This Row],[M5B_h]],SUM(Table2[[#This Row],[M5B_h]],Table2[[#This Row],[M5B]]))</f>
        <v>18</v>
      </c>
      <c r="H444" s="12" t="str">
        <f>IF(Table2[[#This Row],[M1A]]="","",Table2[[#This Row],[M1A]]-Table2[[#This Row],[AWAL]])</f>
        <v/>
      </c>
      <c r="J444" s="12" t="str">
        <f>IF(Table2[[#This Row],[M2A]]="","",SUM(Table2[[#This Row],[M2A]]-Table2[[#This Row],[M2B_h]]))</f>
        <v/>
      </c>
      <c r="L444" s="12" t="str">
        <f>IF(Table2[[#This Row],[M3A]]="","",SUM(Table2[[#This Row],[M3A]]-Table2[[#This Row],[M3B_h]]))</f>
        <v/>
      </c>
      <c r="N444" s="12" t="str">
        <f>IF(Table2[[#This Row],[M4A]]="","",SUM(Table2[[#This Row],[M4A]]-Table2[[#This Row],[M4B_h]]))</f>
        <v/>
      </c>
      <c r="O444" s="14"/>
      <c r="P444" s="14" t="str">
        <f>IF(Table2[[#This Row],[M5A]]="","",SUM(Table2[[#This Row],[M5A]]-Table2[[#This Row],[M5B_h]]))</f>
        <v/>
      </c>
      <c r="Q444" s="14">
        <f>SUM(Table2[[#This Row],[AWAL]],Table2[[#This Row],[M1B]])</f>
        <v>18</v>
      </c>
      <c r="R444" s="14">
        <f>SUM(Table2[[#This Row],[M2B]],Table2[[#This Row],[M2B_h]])</f>
        <v>18</v>
      </c>
      <c r="S444" s="14">
        <f>SUM(Table2[[#This Row],[M3B]],Table2[[#This Row],[M3B_h]])</f>
        <v>18</v>
      </c>
      <c r="T444" s="14">
        <f>SUM(Table2[[#This Row],[M4B]],Table2[[#This Row],[M4B_h]])</f>
        <v>18</v>
      </c>
    </row>
    <row r="445" spans="1:20">
      <c r="A445" s="11">
        <f>IF(Table2[[#This Row],[TT]]=0,"",ROW())</f>
        <v>445</v>
      </c>
      <c r="B445" s="11" t="str">
        <f>LOWER(SUBSTITUTE(SUBSTITUTE(SUBSTITUTE(SUBSTITUTE(SUBSTITUTE(SUBSTITUTE(SUBSTITUTE(SUBSTITUTE(Table2[[#This Row],[NAMA BARANG]]," ",""),"""",""),"-",""),"/",""),"(",""),")",""),"&amp;",""),",",""))</f>
        <v>bpgellgramatah5</v>
      </c>
      <c r="C445" s="17" t="s">
        <v>606</v>
      </c>
      <c r="D445" s="18">
        <v>5</v>
      </c>
      <c r="E445" s="22" t="s">
        <v>14</v>
      </c>
      <c r="F445" s="43">
        <f>IF(Table2[[#This Row],[M5B]]="",Table2[[#This Row],[M5B_h]],SUM(Table2[[#This Row],[M5B_h]],Table2[[#This Row],[M5B]]))</f>
        <v>5</v>
      </c>
      <c r="H445" s="12" t="str">
        <f>IF(Table2[[#This Row],[M1A]]="","",Table2[[#This Row],[M1A]]-Table2[[#This Row],[AWAL]])</f>
        <v/>
      </c>
      <c r="J445" s="12" t="str">
        <f>IF(Table2[[#This Row],[M2A]]="","",SUM(Table2[[#This Row],[M2A]]-Table2[[#This Row],[M2B_h]]))</f>
        <v/>
      </c>
      <c r="L445" s="12" t="str">
        <f>IF(Table2[[#This Row],[M3A]]="","",SUM(Table2[[#This Row],[M3A]]-Table2[[#This Row],[M3B_h]]))</f>
        <v/>
      </c>
      <c r="N445" s="12" t="str">
        <f>IF(Table2[[#This Row],[M4A]]="","",SUM(Table2[[#This Row],[M4A]]-Table2[[#This Row],[M4B_h]]))</f>
        <v/>
      </c>
      <c r="O445" s="14"/>
      <c r="P445" s="14" t="str">
        <f>IF(Table2[[#This Row],[M5A]]="","",SUM(Table2[[#This Row],[M5A]]-Table2[[#This Row],[M5B_h]]))</f>
        <v/>
      </c>
      <c r="Q445" s="14">
        <f>SUM(Table2[[#This Row],[AWAL]],Table2[[#This Row],[M1B]])</f>
        <v>5</v>
      </c>
      <c r="R445" s="14">
        <f>SUM(Table2[[#This Row],[M2B]],Table2[[#This Row],[M2B_h]])</f>
        <v>5</v>
      </c>
      <c r="S445" s="14">
        <f>SUM(Table2[[#This Row],[M3B]],Table2[[#This Row],[M3B_h]])</f>
        <v>5</v>
      </c>
      <c r="T445" s="14">
        <f>SUM(Table2[[#This Row],[M4B]],Table2[[#This Row],[M4B_h]])</f>
        <v>5</v>
      </c>
    </row>
    <row r="446" spans="1:20">
      <c r="A446" s="11">
        <f>IF(Table2[[#This Row],[TT]]=0,"",ROW())</f>
        <v>446</v>
      </c>
      <c r="B446" s="11" t="str">
        <f>LOWER(SUBSTITUTE(SUBSTITUTE(SUBSTITUTE(SUBSTITUTE(SUBSTITUTE(SUBSTITUTE(SUBSTITUTE(SUBSTITUTE(Table2[[#This Row],[NAMA BARANG]]," ",""),"""",""),"-",""),"/",""),"(",""),")",""),"&amp;",""),",",""))</f>
        <v>bpgellhbk510</v>
      </c>
      <c r="C446" s="17" t="s">
        <v>607</v>
      </c>
      <c r="D446" s="18">
        <v>7</v>
      </c>
      <c r="E446" s="22" t="s">
        <v>14</v>
      </c>
      <c r="F446" s="43">
        <f>IF(Table2[[#This Row],[M5B]]="",Table2[[#This Row],[M5B_h]],SUM(Table2[[#This Row],[M5B_h]],Table2[[#This Row],[M5B]]))</f>
        <v>7</v>
      </c>
      <c r="H446" s="12" t="str">
        <f>IF(Table2[[#This Row],[M1A]]="","",Table2[[#This Row],[M1A]]-Table2[[#This Row],[AWAL]])</f>
        <v/>
      </c>
      <c r="J446" s="12" t="str">
        <f>IF(Table2[[#This Row],[M2A]]="","",SUM(Table2[[#This Row],[M2A]]-Table2[[#This Row],[M2B_h]]))</f>
        <v/>
      </c>
      <c r="L446" s="12" t="str">
        <f>IF(Table2[[#This Row],[M3A]]="","",SUM(Table2[[#This Row],[M3A]]-Table2[[#This Row],[M3B_h]]))</f>
        <v/>
      </c>
      <c r="N446" s="12" t="str">
        <f>IF(Table2[[#This Row],[M4A]]="","",SUM(Table2[[#This Row],[M4A]]-Table2[[#This Row],[M4B_h]]))</f>
        <v/>
      </c>
      <c r="O446" s="14"/>
      <c r="P446" s="14" t="str">
        <f>IF(Table2[[#This Row],[M5A]]="","",SUM(Table2[[#This Row],[M5A]]-Table2[[#This Row],[M5B_h]]))</f>
        <v/>
      </c>
      <c r="Q446" s="14">
        <f>SUM(Table2[[#This Row],[AWAL]],Table2[[#This Row],[M1B]])</f>
        <v>7</v>
      </c>
      <c r="R446" s="14">
        <f>SUM(Table2[[#This Row],[M2B]],Table2[[#This Row],[M2B_h]])</f>
        <v>7</v>
      </c>
      <c r="S446" s="14">
        <f>SUM(Table2[[#This Row],[M3B]],Table2[[#This Row],[M3B_h]])</f>
        <v>7</v>
      </c>
      <c r="T446" s="14">
        <f>SUM(Table2[[#This Row],[M4B]],Table2[[#This Row],[M4B_h]])</f>
        <v>7</v>
      </c>
    </row>
    <row r="447" spans="1:20">
      <c r="A447" s="11">
        <f>IF(Table2[[#This Row],[TT]]=0,"",ROW())</f>
        <v>447</v>
      </c>
      <c r="B447" s="11" t="str">
        <f>LOWER(SUBSTITUTE(SUBSTITUTE(SUBSTITUTE(SUBSTITUTE(SUBSTITUTE(SUBSTITUTE(SUBSTITUTE(SUBSTITUTE(Table2[[#This Row],[NAMA BARANG]]," ",""),"""",""),"-",""),"/",""),"(",""),")",""),"&amp;",""),",",""))</f>
        <v>bpgellhs1215</v>
      </c>
      <c r="C447" s="17" t="s">
        <v>608</v>
      </c>
      <c r="D447" s="18">
        <v>2</v>
      </c>
      <c r="E447" s="22" t="s">
        <v>14</v>
      </c>
      <c r="F447" s="43">
        <f>IF(Table2[[#This Row],[M5B]]="",Table2[[#This Row],[M5B_h]],SUM(Table2[[#This Row],[M5B_h]],Table2[[#This Row],[M5B]]))</f>
        <v>2</v>
      </c>
      <c r="H447" s="12" t="str">
        <f>IF(Table2[[#This Row],[M1A]]="","",Table2[[#This Row],[M1A]]-Table2[[#This Row],[AWAL]])</f>
        <v/>
      </c>
      <c r="J447" s="12" t="str">
        <f>IF(Table2[[#This Row],[M2A]]="","",SUM(Table2[[#This Row],[M2A]]-Table2[[#This Row],[M2B_h]]))</f>
        <v/>
      </c>
      <c r="L447" s="12" t="str">
        <f>IF(Table2[[#This Row],[M3A]]="","",SUM(Table2[[#This Row],[M3A]]-Table2[[#This Row],[M3B_h]]))</f>
        <v/>
      </c>
      <c r="N447" s="12" t="str">
        <f>IF(Table2[[#This Row],[M4A]]="","",SUM(Table2[[#This Row],[M4A]]-Table2[[#This Row],[M4B_h]]))</f>
        <v/>
      </c>
      <c r="O447" s="14"/>
      <c r="P447" s="14" t="str">
        <f>IF(Table2[[#This Row],[M5A]]="","",SUM(Table2[[#This Row],[M5A]]-Table2[[#This Row],[M5B_h]]))</f>
        <v/>
      </c>
      <c r="Q447" s="14">
        <f>SUM(Table2[[#This Row],[AWAL]],Table2[[#This Row],[M1B]])</f>
        <v>2</v>
      </c>
      <c r="R447" s="14">
        <f>SUM(Table2[[#This Row],[M2B]],Table2[[#This Row],[M2B_h]])</f>
        <v>2</v>
      </c>
      <c r="S447" s="14">
        <f>SUM(Table2[[#This Row],[M3B]],Table2[[#This Row],[M3B_h]])</f>
        <v>2</v>
      </c>
      <c r="T447" s="14">
        <f>SUM(Table2[[#This Row],[M4B]],Table2[[#This Row],[M4B_h]])</f>
        <v>2</v>
      </c>
    </row>
    <row r="448" spans="1:20">
      <c r="A448" s="11">
        <f>IF(Table2[[#This Row],[TT]]=0,"",ROW())</f>
        <v>448</v>
      </c>
      <c r="B448" s="11" t="str">
        <f>LOWER(SUBSTITUTE(SUBSTITUTE(SUBSTITUTE(SUBSTITUTE(SUBSTITUTE(SUBSTITUTE(SUBSTITUTE(SUBSTITUTE(Table2[[#This Row],[NAMA BARANG]]," ",""),"""",""),"-",""),"/",""),"(",""),")",""),"&amp;",""),",",""))</f>
        <v>bpgelljd.860mmoro70</v>
      </c>
      <c r="C448" s="17" t="s">
        <v>609</v>
      </c>
      <c r="D448" s="18">
        <v>10</v>
      </c>
      <c r="E448" s="22" t="s">
        <v>67</v>
      </c>
      <c r="F448" s="43">
        <f>IF(Table2[[#This Row],[M5B]]="",Table2[[#This Row],[M5B_h]],SUM(Table2[[#This Row],[M5B_h]],Table2[[#This Row],[M5B]]))</f>
        <v>10</v>
      </c>
      <c r="H448" s="12" t="str">
        <f>IF(Table2[[#This Row],[M1A]]="","",Table2[[#This Row],[M1A]]-Table2[[#This Row],[AWAL]])</f>
        <v/>
      </c>
      <c r="J448" s="12" t="str">
        <f>IF(Table2[[#This Row],[M2A]]="","",SUM(Table2[[#This Row],[M2A]]-Table2[[#This Row],[M2B_h]]))</f>
        <v/>
      </c>
      <c r="L448" s="12" t="str">
        <f>IF(Table2[[#This Row],[M3A]]="","",SUM(Table2[[#This Row],[M3A]]-Table2[[#This Row],[M3B_h]]))</f>
        <v/>
      </c>
      <c r="N448" s="12" t="str">
        <f>IF(Table2[[#This Row],[M4A]]="","",SUM(Table2[[#This Row],[M4A]]-Table2[[#This Row],[M4B_h]]))</f>
        <v/>
      </c>
      <c r="O448" s="14"/>
      <c r="P448" s="14" t="str">
        <f>IF(Table2[[#This Row],[M5A]]="","",SUM(Table2[[#This Row],[M5A]]-Table2[[#This Row],[M5B_h]]))</f>
        <v/>
      </c>
      <c r="Q448" s="14">
        <f>SUM(Table2[[#This Row],[AWAL]],Table2[[#This Row],[M1B]])</f>
        <v>10</v>
      </c>
      <c r="R448" s="14">
        <f>SUM(Table2[[#This Row],[M2B]],Table2[[#This Row],[M2B_h]])</f>
        <v>10</v>
      </c>
      <c r="S448" s="14">
        <f>SUM(Table2[[#This Row],[M3B]],Table2[[#This Row],[M3B_h]])</f>
        <v>10</v>
      </c>
      <c r="T448" s="14">
        <f>SUM(Table2[[#This Row],[M4B]],Table2[[#This Row],[M4B_h]])</f>
        <v>10</v>
      </c>
    </row>
    <row r="449" spans="1:20">
      <c r="A449" s="11">
        <f>IF(Table2[[#This Row],[TT]]=0,"",ROW())</f>
        <v>449</v>
      </c>
      <c r="B449" s="11" t="str">
        <f>LOWER(SUBSTITUTE(SUBSTITUTE(SUBSTITUTE(SUBSTITUTE(SUBSTITUTE(SUBSTITUTE(SUBSTITUTE(SUBSTITUTE(Table2[[#This Row],[NAMA BARANG]]," ",""),"""",""),"-",""),"/",""),"(",""),")",""),"&amp;",""),",",""))</f>
        <v>bpgelljiausue8color1set=8pc</v>
      </c>
      <c r="C449" s="17" t="s">
        <v>610</v>
      </c>
      <c r="D449" s="18">
        <v>3</v>
      </c>
      <c r="E449" s="22" t="s">
        <v>611</v>
      </c>
      <c r="F449" s="43">
        <f>IF(Table2[[#This Row],[M5B]]="",Table2[[#This Row],[M5B_h]],SUM(Table2[[#This Row],[M5B_h]],Table2[[#This Row],[M5B]]))</f>
        <v>3</v>
      </c>
      <c r="H449" s="12" t="str">
        <f>IF(Table2[[#This Row],[M1A]]="","",Table2[[#This Row],[M1A]]-Table2[[#This Row],[AWAL]])</f>
        <v/>
      </c>
      <c r="J449" s="12" t="str">
        <f>IF(Table2[[#This Row],[M2A]]="","",SUM(Table2[[#This Row],[M2A]]-Table2[[#This Row],[M2B_h]]))</f>
        <v/>
      </c>
      <c r="L449" s="12" t="str">
        <f>IF(Table2[[#This Row],[M3A]]="","",SUM(Table2[[#This Row],[M3A]]-Table2[[#This Row],[M3B_h]]))</f>
        <v/>
      </c>
      <c r="N449" s="12" t="str">
        <f>IF(Table2[[#This Row],[M4A]]="","",SUM(Table2[[#This Row],[M4A]]-Table2[[#This Row],[M4B_h]]))</f>
        <v/>
      </c>
      <c r="O449" s="14"/>
      <c r="P449" s="14" t="str">
        <f>IF(Table2[[#This Row],[M5A]]="","",SUM(Table2[[#This Row],[M5A]]-Table2[[#This Row],[M5B_h]]))</f>
        <v/>
      </c>
      <c r="Q449" s="14">
        <f>SUM(Table2[[#This Row],[AWAL]],Table2[[#This Row],[M1B]])</f>
        <v>3</v>
      </c>
      <c r="R449" s="14">
        <f>SUM(Table2[[#This Row],[M2B]],Table2[[#This Row],[M2B_h]])</f>
        <v>3</v>
      </c>
      <c r="S449" s="14">
        <f>SUM(Table2[[#This Row],[M3B]],Table2[[#This Row],[M3B_h]])</f>
        <v>3</v>
      </c>
      <c r="T449" s="14">
        <f>SUM(Table2[[#This Row],[M4B]],Table2[[#This Row],[M4B_h]])</f>
        <v>3</v>
      </c>
    </row>
    <row r="450" spans="1:20">
      <c r="A450" s="11">
        <f>IF(Table2[[#This Row],[TT]]=0,"",ROW())</f>
        <v>450</v>
      </c>
      <c r="B450" s="11" t="str">
        <f>LOWER(SUBSTITUTE(SUBSTITUTE(SUBSTITUTE(SUBSTITUTE(SUBSTITUTE(SUBSTITUTE(SUBSTITUTE(SUBSTITUTE(Table2[[#This Row],[NAMA BARANG]]," ",""),"""",""),"-",""),"/",""),"(",""),")",""),"&amp;",""),",",""))</f>
        <v>bpgellk593</v>
      </c>
      <c r="C450" s="17" t="s">
        <v>612</v>
      </c>
      <c r="D450" s="18">
        <v>27</v>
      </c>
      <c r="E450" s="22" t="s">
        <v>14</v>
      </c>
      <c r="F450" s="43">
        <f>IF(Table2[[#This Row],[M5B]]="",Table2[[#This Row],[M5B_h]],SUM(Table2[[#This Row],[M5B_h]],Table2[[#This Row],[M5B]]))</f>
        <v>27</v>
      </c>
      <c r="H450" s="12" t="str">
        <f>IF(Table2[[#This Row],[M1A]]="","",Table2[[#This Row],[M1A]]-Table2[[#This Row],[AWAL]])</f>
        <v/>
      </c>
      <c r="J450" s="12" t="str">
        <f>IF(Table2[[#This Row],[M2A]]="","",SUM(Table2[[#This Row],[M2A]]-Table2[[#This Row],[M2B_h]]))</f>
        <v/>
      </c>
      <c r="L450" s="12" t="str">
        <f>IF(Table2[[#This Row],[M3A]]="","",SUM(Table2[[#This Row],[M3A]]-Table2[[#This Row],[M3B_h]]))</f>
        <v/>
      </c>
      <c r="N450" s="12" t="str">
        <f>IF(Table2[[#This Row],[M4A]]="","",SUM(Table2[[#This Row],[M4A]]-Table2[[#This Row],[M4B_h]]))</f>
        <v/>
      </c>
      <c r="O450" s="14"/>
      <c r="P450" s="14" t="str">
        <f>IF(Table2[[#This Row],[M5A]]="","",SUM(Table2[[#This Row],[M5A]]-Table2[[#This Row],[M5B_h]]))</f>
        <v/>
      </c>
      <c r="Q450" s="14">
        <f>SUM(Table2[[#This Row],[AWAL]],Table2[[#This Row],[M1B]])</f>
        <v>27</v>
      </c>
      <c r="R450" s="14">
        <f>SUM(Table2[[#This Row],[M2B]],Table2[[#This Row],[M2B_h]])</f>
        <v>27</v>
      </c>
      <c r="S450" s="14">
        <f>SUM(Table2[[#This Row],[M3B]],Table2[[#This Row],[M3B_h]])</f>
        <v>27</v>
      </c>
      <c r="T450" s="14">
        <f>SUM(Table2[[#This Row],[M4B]],Table2[[#This Row],[M4B_h]])</f>
        <v>27</v>
      </c>
    </row>
    <row r="451" spans="1:20">
      <c r="A451" s="11">
        <f>IF(Table2[[#This Row],[TT]]=0,"",ROW())</f>
        <v>451</v>
      </c>
      <c r="B451" s="11" t="str">
        <f>LOWER(SUBSTITUTE(SUBSTITUTE(SUBSTITUTE(SUBSTITUTE(SUBSTITUTE(SUBSTITUTE(SUBSTITUTE(SUBSTITUTE(Table2[[#This Row],[NAMA BARANG]]," ",""),"""",""),"-",""),"/",""),"(",""),")",""),"&amp;",""),",",""))</f>
        <v>bpgellmicrotop808ht</v>
      </c>
      <c r="C451" s="17" t="s">
        <v>613</v>
      </c>
      <c r="D451" s="18">
        <v>6</v>
      </c>
      <c r="E451" s="22" t="s">
        <v>120</v>
      </c>
      <c r="F451" s="43">
        <f>IF(Table2[[#This Row],[M5B]]="",Table2[[#This Row],[M5B_h]],SUM(Table2[[#This Row],[M5B_h]],Table2[[#This Row],[M5B]]))</f>
        <v>6</v>
      </c>
      <c r="H451" s="12" t="str">
        <f>IF(Table2[[#This Row],[M1A]]="","",Table2[[#This Row],[M1A]]-Table2[[#This Row],[AWAL]])</f>
        <v/>
      </c>
      <c r="J451" s="12" t="str">
        <f>IF(Table2[[#This Row],[M2A]]="","",SUM(Table2[[#This Row],[M2A]]-Table2[[#This Row],[M2B_h]]))</f>
        <v/>
      </c>
      <c r="L451" s="12" t="str">
        <f>IF(Table2[[#This Row],[M3A]]="","",SUM(Table2[[#This Row],[M3A]]-Table2[[#This Row],[M3B_h]]))</f>
        <v/>
      </c>
      <c r="N451" s="12" t="str">
        <f>IF(Table2[[#This Row],[M4A]]="","",SUM(Table2[[#This Row],[M4A]]-Table2[[#This Row],[M4B_h]]))</f>
        <v/>
      </c>
      <c r="O451" s="14"/>
      <c r="P451" s="14" t="str">
        <f>IF(Table2[[#This Row],[M5A]]="","",SUM(Table2[[#This Row],[M5A]]-Table2[[#This Row],[M5B_h]]))</f>
        <v/>
      </c>
      <c r="Q451" s="14">
        <f>SUM(Table2[[#This Row],[AWAL]],Table2[[#This Row],[M1B]])</f>
        <v>6</v>
      </c>
      <c r="R451" s="14">
        <f>SUM(Table2[[#This Row],[M2B]],Table2[[#This Row],[M2B_h]])</f>
        <v>6</v>
      </c>
      <c r="S451" s="14">
        <f>SUM(Table2[[#This Row],[M3B]],Table2[[#This Row],[M3B_h]])</f>
        <v>6</v>
      </c>
      <c r="T451" s="14">
        <f>SUM(Table2[[#This Row],[M4B]],Table2[[#This Row],[M4B_h]])</f>
        <v>6</v>
      </c>
    </row>
    <row r="452" spans="1:20">
      <c r="A452" s="11">
        <f>IF(Table2[[#This Row],[TT]]=0,"",ROW())</f>
        <v>452</v>
      </c>
      <c r="B452" s="11" t="str">
        <f>LOWER(SUBSTITUTE(SUBSTITUTE(SUBSTITUTE(SUBSTITUTE(SUBSTITUTE(SUBSTITUTE(SUBSTITUTE(SUBSTITUTE(Table2[[#This Row],[NAMA BARANG]]," ",""),"""",""),"-",""),"/",""),"(",""),")",""),"&amp;",""),",",""))</f>
        <v>bpgellmp10124</v>
      </c>
      <c r="C452" s="17" t="s">
        <v>614</v>
      </c>
      <c r="D452" s="18">
        <v>4</v>
      </c>
      <c r="E452" s="22" t="s">
        <v>14</v>
      </c>
      <c r="F452" s="43">
        <f>IF(Table2[[#This Row],[M5B]]="",Table2[[#This Row],[M5B_h]],SUM(Table2[[#This Row],[M5B_h]],Table2[[#This Row],[M5B]]))</f>
        <v>4</v>
      </c>
      <c r="H452" s="12" t="str">
        <f>IF(Table2[[#This Row],[M1A]]="","",Table2[[#This Row],[M1A]]-Table2[[#This Row],[AWAL]])</f>
        <v/>
      </c>
      <c r="J452" s="12" t="str">
        <f>IF(Table2[[#This Row],[M2A]]="","",SUM(Table2[[#This Row],[M2A]]-Table2[[#This Row],[M2B_h]]))</f>
        <v/>
      </c>
      <c r="L452" s="12" t="str">
        <f>IF(Table2[[#This Row],[M3A]]="","",SUM(Table2[[#This Row],[M3A]]-Table2[[#This Row],[M3B_h]]))</f>
        <v/>
      </c>
      <c r="N452" s="12" t="str">
        <f>IF(Table2[[#This Row],[M4A]]="","",SUM(Table2[[#This Row],[M4A]]-Table2[[#This Row],[M4B_h]]))</f>
        <v/>
      </c>
      <c r="O452" s="14"/>
      <c r="P452" s="14" t="str">
        <f>IF(Table2[[#This Row],[M5A]]="","",SUM(Table2[[#This Row],[M5A]]-Table2[[#This Row],[M5B_h]]))</f>
        <v/>
      </c>
      <c r="Q452" s="14">
        <f>SUM(Table2[[#This Row],[AWAL]],Table2[[#This Row],[M1B]])</f>
        <v>4</v>
      </c>
      <c r="R452" s="14">
        <f>SUM(Table2[[#This Row],[M2B]],Table2[[#This Row],[M2B_h]])</f>
        <v>4</v>
      </c>
      <c r="S452" s="14">
        <f>SUM(Table2[[#This Row],[M3B]],Table2[[#This Row],[M3B_h]])</f>
        <v>4</v>
      </c>
      <c r="T452" s="14">
        <f>SUM(Table2[[#This Row],[M4B]],Table2[[#This Row],[M4B_h]])</f>
        <v>4</v>
      </c>
    </row>
    <row r="453" spans="1:20">
      <c r="A453" s="11">
        <f>IF(Table2[[#This Row],[TT]]=0,"",ROW())</f>
        <v>453</v>
      </c>
      <c r="B453" s="11" t="str">
        <f>LOWER(SUBSTITUTE(SUBSTITUTE(SUBSTITUTE(SUBSTITUTE(SUBSTITUTE(SUBSTITUTE(SUBSTITUTE(SUBSTITUTE(Table2[[#This Row],[NAMA BARANG]]," ",""),"""",""),"-",""),"/",""),"(",""),")",""),"&amp;",""),",",""))</f>
        <v>bpgellmp1118</v>
      </c>
      <c r="C453" s="17" t="s">
        <v>615</v>
      </c>
      <c r="D453" s="18">
        <v>5</v>
      </c>
      <c r="E453" s="22" t="s">
        <v>14</v>
      </c>
      <c r="F453" s="43">
        <f>IF(Table2[[#This Row],[M5B]]="",Table2[[#This Row],[M5B_h]],SUM(Table2[[#This Row],[M5B_h]],Table2[[#This Row],[M5B]]))</f>
        <v>5</v>
      </c>
      <c r="H453" s="12" t="str">
        <f>IF(Table2[[#This Row],[M1A]]="","",Table2[[#This Row],[M1A]]-Table2[[#This Row],[AWAL]])</f>
        <v/>
      </c>
      <c r="J453" s="12" t="str">
        <f>IF(Table2[[#This Row],[M2A]]="","",SUM(Table2[[#This Row],[M2A]]-Table2[[#This Row],[M2B_h]]))</f>
        <v/>
      </c>
      <c r="L453" s="12" t="str">
        <f>IF(Table2[[#This Row],[M3A]]="","",SUM(Table2[[#This Row],[M3A]]-Table2[[#This Row],[M3B_h]]))</f>
        <v/>
      </c>
      <c r="N453" s="12" t="str">
        <f>IF(Table2[[#This Row],[M4A]]="","",SUM(Table2[[#This Row],[M4A]]-Table2[[#This Row],[M4B_h]]))</f>
        <v/>
      </c>
      <c r="O453" s="14"/>
      <c r="P453" s="14" t="str">
        <f>IF(Table2[[#This Row],[M5A]]="","",SUM(Table2[[#This Row],[M5A]]-Table2[[#This Row],[M5B_h]]))</f>
        <v/>
      </c>
      <c r="Q453" s="14">
        <f>SUM(Table2[[#This Row],[AWAL]],Table2[[#This Row],[M1B]])</f>
        <v>5</v>
      </c>
      <c r="R453" s="14">
        <f>SUM(Table2[[#This Row],[M2B]],Table2[[#This Row],[M2B_h]])</f>
        <v>5</v>
      </c>
      <c r="S453" s="14">
        <f>SUM(Table2[[#This Row],[M3B]],Table2[[#This Row],[M3B_h]])</f>
        <v>5</v>
      </c>
      <c r="T453" s="14">
        <f>SUM(Table2[[#This Row],[M4B]],Table2[[#This Row],[M4B_h]])</f>
        <v>5</v>
      </c>
    </row>
    <row r="454" spans="1:20">
      <c r="A454" s="11">
        <f>IF(Table2[[#This Row],[TT]]=0,"",ROW())</f>
        <v>454</v>
      </c>
      <c r="B454" s="11" t="str">
        <f>LOWER(SUBSTITUTE(SUBSTITUTE(SUBSTITUTE(SUBSTITUTE(SUBSTITUTE(SUBSTITUTE(SUBSTITUTE(SUBSTITUTE(Table2[[#This Row],[NAMA BARANG]]," ",""),"""",""),"-",""),"/",""),"(",""),")",""),"&amp;",""),",",""))</f>
        <v>bpgellnatto88551x48</v>
      </c>
      <c r="C454" s="17" t="s">
        <v>616</v>
      </c>
      <c r="D454" s="18">
        <v>3</v>
      </c>
      <c r="E454" s="22" t="s">
        <v>14</v>
      </c>
      <c r="F454" s="43">
        <f>IF(Table2[[#This Row],[M5B]]="",Table2[[#This Row],[M5B_h]],SUM(Table2[[#This Row],[M5B_h]],Table2[[#This Row],[M5B]]))</f>
        <v>3</v>
      </c>
      <c r="H454" s="12" t="str">
        <f>IF(Table2[[#This Row],[M1A]]="","",Table2[[#This Row],[M1A]]-Table2[[#This Row],[AWAL]])</f>
        <v/>
      </c>
      <c r="J454" s="12" t="str">
        <f>IF(Table2[[#This Row],[M2A]]="","",SUM(Table2[[#This Row],[M2A]]-Table2[[#This Row],[M2B_h]]))</f>
        <v/>
      </c>
      <c r="L454" s="12" t="str">
        <f>IF(Table2[[#This Row],[M3A]]="","",SUM(Table2[[#This Row],[M3A]]-Table2[[#This Row],[M3B_h]]))</f>
        <v/>
      </c>
      <c r="N454" s="12" t="str">
        <f>IF(Table2[[#This Row],[M4A]]="","",SUM(Table2[[#This Row],[M4A]]-Table2[[#This Row],[M4B_h]]))</f>
        <v/>
      </c>
      <c r="O454" s="14"/>
      <c r="P454" s="14" t="str">
        <f>IF(Table2[[#This Row],[M5A]]="","",SUM(Table2[[#This Row],[M5A]]-Table2[[#This Row],[M5B_h]]))</f>
        <v/>
      </c>
      <c r="Q454" s="14">
        <f>SUM(Table2[[#This Row],[AWAL]],Table2[[#This Row],[M1B]])</f>
        <v>3</v>
      </c>
      <c r="R454" s="14">
        <f>SUM(Table2[[#This Row],[M2B]],Table2[[#This Row],[M2B_h]])</f>
        <v>3</v>
      </c>
      <c r="S454" s="14">
        <f>SUM(Table2[[#This Row],[M3B]],Table2[[#This Row],[M3B_h]])</f>
        <v>3</v>
      </c>
      <c r="T454" s="14">
        <f>SUM(Table2[[#This Row],[M4B]],Table2[[#This Row],[M4B_h]])</f>
        <v>3</v>
      </c>
    </row>
    <row r="455" spans="1:20">
      <c r="A455" s="11">
        <f>IF(Table2[[#This Row],[TT]]=0,"",ROW())</f>
        <v>455</v>
      </c>
      <c r="B455" s="11" t="str">
        <f>LOWER(SUBSTITUTE(SUBSTITUTE(SUBSTITUTE(SUBSTITUTE(SUBSTITUTE(SUBSTITUTE(SUBSTITUTE(SUBSTITUTE(Table2[[#This Row],[NAMA BARANG]]," ",""),"""",""),"-",""),"/",""),"(",""),")",""),"&amp;",""),",",""))</f>
        <v>bpgellpong2merah1dos=20</v>
      </c>
      <c r="C455" s="17" t="s">
        <v>617</v>
      </c>
      <c r="D455" s="18">
        <v>4</v>
      </c>
      <c r="E455" s="22" t="s">
        <v>618</v>
      </c>
      <c r="F455" s="43">
        <f>IF(Table2[[#This Row],[M5B]]="",Table2[[#This Row],[M5B_h]],SUM(Table2[[#This Row],[M5B_h]],Table2[[#This Row],[M5B]]))</f>
        <v>4</v>
      </c>
      <c r="H455" s="12" t="str">
        <f>IF(Table2[[#This Row],[M1A]]="","",Table2[[#This Row],[M1A]]-Table2[[#This Row],[AWAL]])</f>
        <v/>
      </c>
      <c r="J455" s="12" t="str">
        <f>IF(Table2[[#This Row],[M2A]]="","",SUM(Table2[[#This Row],[M2A]]-Table2[[#This Row],[M2B_h]]))</f>
        <v/>
      </c>
      <c r="L455" s="12" t="str">
        <f>IF(Table2[[#This Row],[M3A]]="","",SUM(Table2[[#This Row],[M3A]]-Table2[[#This Row],[M3B_h]]))</f>
        <v/>
      </c>
      <c r="N455" s="12" t="str">
        <f>IF(Table2[[#This Row],[M4A]]="","",SUM(Table2[[#This Row],[M4A]]-Table2[[#This Row],[M4B_h]]))</f>
        <v/>
      </c>
      <c r="O455" s="14"/>
      <c r="P455" s="14" t="str">
        <f>IF(Table2[[#This Row],[M5A]]="","",SUM(Table2[[#This Row],[M5A]]-Table2[[#This Row],[M5B_h]]))</f>
        <v/>
      </c>
      <c r="Q455" s="14">
        <f>SUM(Table2[[#This Row],[AWAL]],Table2[[#This Row],[M1B]])</f>
        <v>4</v>
      </c>
      <c r="R455" s="14">
        <f>SUM(Table2[[#This Row],[M2B]],Table2[[#This Row],[M2B_h]])</f>
        <v>4</v>
      </c>
      <c r="S455" s="14">
        <f>SUM(Table2[[#This Row],[M3B]],Table2[[#This Row],[M3B_h]])</f>
        <v>4</v>
      </c>
      <c r="T455" s="14">
        <f>SUM(Table2[[#This Row],[M4B]],Table2[[#This Row],[M4B_h]])</f>
        <v>4</v>
      </c>
    </row>
    <row r="456" spans="1:20">
      <c r="A456" s="11">
        <f>IF(Table2[[#This Row],[TT]]=0,"",ROW())</f>
        <v>456</v>
      </c>
      <c r="B456" s="11" t="str">
        <f>LOWER(SUBSTITUTE(SUBSTITUTE(SUBSTITUTE(SUBSTITUTE(SUBSTITUTE(SUBSTITUTE(SUBSTITUTE(SUBSTITUTE(Table2[[#This Row],[NAMA BARANG]]," ",""),"""",""),"-",""),"/",""),"(",""),")",""),"&amp;",""),",",""))</f>
        <v>bpgellsanmao2320</v>
      </c>
      <c r="C456" s="17" t="s">
        <v>619</v>
      </c>
      <c r="D456" s="18">
        <v>5</v>
      </c>
      <c r="E456" s="22" t="s">
        <v>14</v>
      </c>
      <c r="F456" s="43">
        <f>IF(Table2[[#This Row],[M5B]]="",Table2[[#This Row],[M5B_h]],SUM(Table2[[#This Row],[M5B_h]],Table2[[#This Row],[M5B]]))</f>
        <v>5</v>
      </c>
      <c r="H456" s="12" t="str">
        <f>IF(Table2[[#This Row],[M1A]]="","",Table2[[#This Row],[M1A]]-Table2[[#This Row],[AWAL]])</f>
        <v/>
      </c>
      <c r="J456" s="12" t="str">
        <f>IF(Table2[[#This Row],[M2A]]="","",SUM(Table2[[#This Row],[M2A]]-Table2[[#This Row],[M2B_h]]))</f>
        <v/>
      </c>
      <c r="L456" s="12" t="str">
        <f>IF(Table2[[#This Row],[M3A]]="","",SUM(Table2[[#This Row],[M3A]]-Table2[[#This Row],[M3B_h]]))</f>
        <v/>
      </c>
      <c r="N456" s="12" t="str">
        <f>IF(Table2[[#This Row],[M4A]]="","",SUM(Table2[[#This Row],[M4A]]-Table2[[#This Row],[M4B_h]]))</f>
        <v/>
      </c>
      <c r="O456" s="14"/>
      <c r="P456" s="14" t="str">
        <f>IF(Table2[[#This Row],[M5A]]="","",SUM(Table2[[#This Row],[M5A]]-Table2[[#This Row],[M5B_h]]))</f>
        <v/>
      </c>
      <c r="Q456" s="14">
        <f>SUM(Table2[[#This Row],[AWAL]],Table2[[#This Row],[M1B]])</f>
        <v>5</v>
      </c>
      <c r="R456" s="14">
        <f>SUM(Table2[[#This Row],[M2B]],Table2[[#This Row],[M2B_h]])</f>
        <v>5</v>
      </c>
      <c r="S456" s="14">
        <f>SUM(Table2[[#This Row],[M3B]],Table2[[#This Row],[M3B_h]])</f>
        <v>5</v>
      </c>
      <c r="T456" s="14">
        <f>SUM(Table2[[#This Row],[M4B]],Table2[[#This Row],[M4B_h]])</f>
        <v>5</v>
      </c>
    </row>
    <row r="457" spans="1:20">
      <c r="A457" s="11">
        <f>IF(Table2[[#This Row],[TT]]=0,"",ROW())</f>
        <v>457</v>
      </c>
      <c r="B457" s="11" t="str">
        <f>LOWER(SUBSTITUTE(SUBSTITUTE(SUBSTITUTE(SUBSTITUTE(SUBSTITUTE(SUBSTITUTE(SUBSTITUTE(SUBSTITUTE(Table2[[#This Row],[NAMA BARANG]]," ",""),"""",""),"-",""),"/",""),"(",""),")",""),"&amp;",""),",",""))</f>
        <v>bpgellsanmao9578</v>
      </c>
      <c r="C457" s="17" t="s">
        <v>620</v>
      </c>
      <c r="D457" s="18">
        <v>5</v>
      </c>
      <c r="E457" s="22" t="s">
        <v>241</v>
      </c>
      <c r="F457" s="43">
        <f>IF(Table2[[#This Row],[M5B]]="",Table2[[#This Row],[M5B_h]],SUM(Table2[[#This Row],[M5B_h]],Table2[[#This Row],[M5B]]))</f>
        <v>5</v>
      </c>
      <c r="H457" s="12" t="str">
        <f>IF(Table2[[#This Row],[M1A]]="","",Table2[[#This Row],[M1A]]-Table2[[#This Row],[AWAL]])</f>
        <v/>
      </c>
      <c r="J457" s="12" t="str">
        <f>IF(Table2[[#This Row],[M2A]]="","",SUM(Table2[[#This Row],[M2A]]-Table2[[#This Row],[M2B_h]]))</f>
        <v/>
      </c>
      <c r="L457" s="12" t="str">
        <f>IF(Table2[[#This Row],[M3A]]="","",SUM(Table2[[#This Row],[M3A]]-Table2[[#This Row],[M3B_h]]))</f>
        <v/>
      </c>
      <c r="N457" s="12" t="str">
        <f>IF(Table2[[#This Row],[M4A]]="","",SUM(Table2[[#This Row],[M4A]]-Table2[[#This Row],[M4B_h]]))</f>
        <v/>
      </c>
      <c r="O457" s="14"/>
      <c r="P457" s="14" t="str">
        <f>IF(Table2[[#This Row],[M5A]]="","",SUM(Table2[[#This Row],[M5A]]-Table2[[#This Row],[M5B_h]]))</f>
        <v/>
      </c>
      <c r="Q457" s="14">
        <f>SUM(Table2[[#This Row],[AWAL]],Table2[[#This Row],[M1B]])</f>
        <v>5</v>
      </c>
      <c r="R457" s="14">
        <f>SUM(Table2[[#This Row],[M2B]],Table2[[#This Row],[M2B_h]])</f>
        <v>5</v>
      </c>
      <c r="S457" s="14">
        <f>SUM(Table2[[#This Row],[M3B]],Table2[[#This Row],[M3B_h]])</f>
        <v>5</v>
      </c>
      <c r="T457" s="14">
        <f>SUM(Table2[[#This Row],[M4B]],Table2[[#This Row],[M4B_h]])</f>
        <v>5</v>
      </c>
    </row>
    <row r="458" spans="1:20">
      <c r="A458" s="11">
        <f>IF(Table2[[#This Row],[TT]]=0,"",ROW())</f>
        <v>458</v>
      </c>
      <c r="B458" s="11" t="str">
        <f>LOWER(SUBSTITUTE(SUBSTITUTE(SUBSTITUTE(SUBSTITUTE(SUBSTITUTE(SUBSTITUTE(SUBSTITUTE(SUBSTITUTE(Table2[[#This Row],[NAMA BARANG]]," ",""),"""",""),"-",""),"/",""),"(",""),")",""),"&amp;",""),",",""))</f>
        <v>bpgellsanmao95903</v>
      </c>
      <c r="C458" s="17" t="s">
        <v>621</v>
      </c>
      <c r="D458" s="18">
        <v>2</v>
      </c>
      <c r="E458" s="22" t="s">
        <v>241</v>
      </c>
      <c r="F458" s="43">
        <f>IF(Table2[[#This Row],[M5B]]="",Table2[[#This Row],[M5B_h]],SUM(Table2[[#This Row],[M5B_h]],Table2[[#This Row],[M5B]]))</f>
        <v>2</v>
      </c>
      <c r="H458" s="12" t="str">
        <f>IF(Table2[[#This Row],[M1A]]="","",Table2[[#This Row],[M1A]]-Table2[[#This Row],[AWAL]])</f>
        <v/>
      </c>
      <c r="J458" s="12" t="str">
        <f>IF(Table2[[#This Row],[M2A]]="","",SUM(Table2[[#This Row],[M2A]]-Table2[[#This Row],[M2B_h]]))</f>
        <v/>
      </c>
      <c r="L458" s="12" t="str">
        <f>IF(Table2[[#This Row],[M3A]]="","",SUM(Table2[[#This Row],[M3A]]-Table2[[#This Row],[M3B_h]]))</f>
        <v/>
      </c>
      <c r="N458" s="12" t="str">
        <f>IF(Table2[[#This Row],[M4A]]="","",SUM(Table2[[#This Row],[M4A]]-Table2[[#This Row],[M4B_h]]))</f>
        <v/>
      </c>
      <c r="O458" s="14"/>
      <c r="P458" s="14" t="str">
        <f>IF(Table2[[#This Row],[M5A]]="","",SUM(Table2[[#This Row],[M5A]]-Table2[[#This Row],[M5B_h]]))</f>
        <v/>
      </c>
      <c r="Q458" s="14">
        <f>SUM(Table2[[#This Row],[AWAL]],Table2[[#This Row],[M1B]])</f>
        <v>2</v>
      </c>
      <c r="R458" s="14">
        <f>SUM(Table2[[#This Row],[M2B]],Table2[[#This Row],[M2B_h]])</f>
        <v>2</v>
      </c>
      <c r="S458" s="14">
        <f>SUM(Table2[[#This Row],[M3B]],Table2[[#This Row],[M3B_h]])</f>
        <v>2</v>
      </c>
      <c r="T458" s="14">
        <f>SUM(Table2[[#This Row],[M4B]],Table2[[#This Row],[M4B_h]])</f>
        <v>2</v>
      </c>
    </row>
    <row r="459" spans="1:20">
      <c r="A459" s="11">
        <f>IF(Table2[[#This Row],[TT]]=0,"",ROW())</f>
        <v>459</v>
      </c>
      <c r="B459" s="11" t="str">
        <f>LOWER(SUBSTITUTE(SUBSTITUTE(SUBSTITUTE(SUBSTITUTE(SUBSTITUTE(SUBSTITUTE(SUBSTITUTE(SUBSTITUTE(Table2[[#This Row],[NAMA BARANG]]," ",""),"""",""),"-",""),"/",""),"(",""),")",""),"&amp;",""),",",""))</f>
        <v>bpgellsanmao97333</v>
      </c>
      <c r="C459" s="17" t="s">
        <v>622</v>
      </c>
      <c r="D459" s="18">
        <v>2</v>
      </c>
      <c r="E459" s="22" t="s">
        <v>14</v>
      </c>
      <c r="F459" s="43">
        <f>IF(Table2[[#This Row],[M5B]]="",Table2[[#This Row],[M5B_h]],SUM(Table2[[#This Row],[M5B_h]],Table2[[#This Row],[M5B]]))</f>
        <v>2</v>
      </c>
      <c r="H459" s="12" t="str">
        <f>IF(Table2[[#This Row],[M1A]]="","",Table2[[#This Row],[M1A]]-Table2[[#This Row],[AWAL]])</f>
        <v/>
      </c>
      <c r="J459" s="12" t="str">
        <f>IF(Table2[[#This Row],[M2A]]="","",SUM(Table2[[#This Row],[M2A]]-Table2[[#This Row],[M2B_h]]))</f>
        <v/>
      </c>
      <c r="L459" s="12" t="str">
        <f>IF(Table2[[#This Row],[M3A]]="","",SUM(Table2[[#This Row],[M3A]]-Table2[[#This Row],[M3B_h]]))</f>
        <v/>
      </c>
      <c r="N459" s="12" t="str">
        <f>IF(Table2[[#This Row],[M4A]]="","",SUM(Table2[[#This Row],[M4A]]-Table2[[#This Row],[M4B_h]]))</f>
        <v/>
      </c>
      <c r="O459" s="14"/>
      <c r="P459" s="14" t="str">
        <f>IF(Table2[[#This Row],[M5A]]="","",SUM(Table2[[#This Row],[M5A]]-Table2[[#This Row],[M5B_h]]))</f>
        <v/>
      </c>
      <c r="Q459" s="14">
        <f>SUM(Table2[[#This Row],[AWAL]],Table2[[#This Row],[M1B]])</f>
        <v>2</v>
      </c>
      <c r="R459" s="14">
        <f>SUM(Table2[[#This Row],[M2B]],Table2[[#This Row],[M2B_h]])</f>
        <v>2</v>
      </c>
      <c r="S459" s="14">
        <f>SUM(Table2[[#This Row],[M3B]],Table2[[#This Row],[M3B_h]])</f>
        <v>2</v>
      </c>
      <c r="T459" s="14">
        <f>SUM(Table2[[#This Row],[M4B]],Table2[[#This Row],[M4B_h]])</f>
        <v>2</v>
      </c>
    </row>
    <row r="460" spans="1:20">
      <c r="A460" s="11">
        <f>IF(Table2[[#This Row],[TT]]=0,"",ROW())</f>
        <v>460</v>
      </c>
      <c r="B460" s="11" t="str">
        <f>LOWER(SUBSTITUTE(SUBSTITUTE(SUBSTITUTE(SUBSTITUTE(SUBSTITUTE(SUBSTITUTE(SUBSTITUTE(SUBSTITUTE(Table2[[#This Row],[NAMA BARANG]]," ",""),"""",""),"-",""),"/",""),"(",""),")",""),"&amp;",""),",",""))</f>
        <v>bpgellsanmao9909</v>
      </c>
      <c r="C460" s="17" t="s">
        <v>623</v>
      </c>
      <c r="D460" s="18">
        <v>7</v>
      </c>
      <c r="E460" s="22" t="s">
        <v>14</v>
      </c>
      <c r="F460" s="43">
        <f>IF(Table2[[#This Row],[M5B]]="",Table2[[#This Row],[M5B_h]],SUM(Table2[[#This Row],[M5B_h]],Table2[[#This Row],[M5B]]))</f>
        <v>7</v>
      </c>
      <c r="H460" s="12" t="str">
        <f>IF(Table2[[#This Row],[M1A]]="","",Table2[[#This Row],[M1A]]-Table2[[#This Row],[AWAL]])</f>
        <v/>
      </c>
      <c r="J460" s="12" t="str">
        <f>IF(Table2[[#This Row],[M2A]]="","",SUM(Table2[[#This Row],[M2A]]-Table2[[#This Row],[M2B_h]]))</f>
        <v/>
      </c>
      <c r="L460" s="12" t="str">
        <f>IF(Table2[[#This Row],[M3A]]="","",SUM(Table2[[#This Row],[M3A]]-Table2[[#This Row],[M3B_h]]))</f>
        <v/>
      </c>
      <c r="N460" s="12" t="str">
        <f>IF(Table2[[#This Row],[M4A]]="","",SUM(Table2[[#This Row],[M4A]]-Table2[[#This Row],[M4B_h]]))</f>
        <v/>
      </c>
      <c r="O460" s="14"/>
      <c r="P460" s="14" t="str">
        <f>IF(Table2[[#This Row],[M5A]]="","",SUM(Table2[[#This Row],[M5A]]-Table2[[#This Row],[M5B_h]]))</f>
        <v/>
      </c>
      <c r="Q460" s="14">
        <f>SUM(Table2[[#This Row],[AWAL]],Table2[[#This Row],[M1B]])</f>
        <v>7</v>
      </c>
      <c r="R460" s="14">
        <f>SUM(Table2[[#This Row],[M2B]],Table2[[#This Row],[M2B_h]])</f>
        <v>7</v>
      </c>
      <c r="S460" s="14">
        <f>SUM(Table2[[#This Row],[M3B]],Table2[[#This Row],[M3B_h]])</f>
        <v>7</v>
      </c>
      <c r="T460" s="14">
        <f>SUM(Table2[[#This Row],[M4B]],Table2[[#This Row],[M4B_h]])</f>
        <v>7</v>
      </c>
    </row>
    <row r="461" spans="1:20">
      <c r="A461" s="11">
        <f>IF(Table2[[#This Row],[TT]]=0,"",ROW())</f>
        <v>461</v>
      </c>
      <c r="B461" s="11" t="str">
        <f>LOWER(SUBSTITUTE(SUBSTITUTE(SUBSTITUTE(SUBSTITUTE(SUBSTITUTE(SUBSTITUTE(SUBSTITUTE(SUBSTITUTE(Table2[[#This Row],[NAMA BARANG]]," ",""),"""",""),"-",""),"/",""),"(",""),")",""),"&amp;",""),",",""))</f>
        <v>bpgellspraygp218</v>
      </c>
      <c r="C461" s="17" t="s">
        <v>624</v>
      </c>
      <c r="D461" s="18">
        <v>2</v>
      </c>
      <c r="E461" s="22" t="s">
        <v>14</v>
      </c>
      <c r="F461" s="43">
        <f>IF(Table2[[#This Row],[M5B]]="",Table2[[#This Row],[M5B_h]],SUM(Table2[[#This Row],[M5B_h]],Table2[[#This Row],[M5B]]))</f>
        <v>2</v>
      </c>
      <c r="H461" s="12" t="str">
        <f>IF(Table2[[#This Row],[M1A]]="","",Table2[[#This Row],[M1A]]-Table2[[#This Row],[AWAL]])</f>
        <v/>
      </c>
      <c r="J461" s="12" t="str">
        <f>IF(Table2[[#This Row],[M2A]]="","",SUM(Table2[[#This Row],[M2A]]-Table2[[#This Row],[M2B_h]]))</f>
        <v/>
      </c>
      <c r="L461" s="12" t="str">
        <f>IF(Table2[[#This Row],[M3A]]="","",SUM(Table2[[#This Row],[M3A]]-Table2[[#This Row],[M3B_h]]))</f>
        <v/>
      </c>
      <c r="N461" s="12" t="str">
        <f>IF(Table2[[#This Row],[M4A]]="","",SUM(Table2[[#This Row],[M4A]]-Table2[[#This Row],[M4B_h]]))</f>
        <v/>
      </c>
      <c r="O461" s="14"/>
      <c r="P461" s="14" t="str">
        <f>IF(Table2[[#This Row],[M5A]]="","",SUM(Table2[[#This Row],[M5A]]-Table2[[#This Row],[M5B_h]]))</f>
        <v/>
      </c>
      <c r="Q461" s="14">
        <f>SUM(Table2[[#This Row],[AWAL]],Table2[[#This Row],[M1B]])</f>
        <v>2</v>
      </c>
      <c r="R461" s="14">
        <f>SUM(Table2[[#This Row],[M2B]],Table2[[#This Row],[M2B_h]])</f>
        <v>2</v>
      </c>
      <c r="S461" s="14">
        <f>SUM(Table2[[#This Row],[M3B]],Table2[[#This Row],[M3B_h]])</f>
        <v>2</v>
      </c>
      <c r="T461" s="14">
        <f>SUM(Table2[[#This Row],[M4B]],Table2[[#This Row],[M4B_h]])</f>
        <v>2</v>
      </c>
    </row>
    <row r="462" spans="1:20">
      <c r="A462" s="11">
        <f>IF(Table2[[#This Row],[TT]]=0,"",ROW())</f>
        <v>462</v>
      </c>
      <c r="B462" s="11" t="str">
        <f>LOWER(SUBSTITUTE(SUBSTITUTE(SUBSTITUTE(SUBSTITUTE(SUBSTITUTE(SUBSTITUTE(SUBSTITUTE(SUBSTITUTE(Table2[[#This Row],[NAMA BARANG]]," ",""),"""",""),"-",""),"/",""),"(",""),")",""),"&amp;",""),",",""))</f>
        <v>bpgliter12wbdo2912c14144</v>
      </c>
      <c r="C462" s="17" t="s">
        <v>626</v>
      </c>
      <c r="D462" s="18">
        <v>5</v>
      </c>
      <c r="E462" s="22" t="s">
        <v>627</v>
      </c>
      <c r="F462" s="43">
        <f>IF(Table2[[#This Row],[M5B]]="",Table2[[#This Row],[M5B_h]],SUM(Table2[[#This Row],[M5B_h]],Table2[[#This Row],[M5B]]))</f>
        <v>5</v>
      </c>
      <c r="H462" s="12" t="str">
        <f>IF(Table2[[#This Row],[M1A]]="","",Table2[[#This Row],[M1A]]-Table2[[#This Row],[AWAL]])</f>
        <v/>
      </c>
      <c r="J462" s="12" t="str">
        <f>IF(Table2[[#This Row],[M2A]]="","",SUM(Table2[[#This Row],[M2A]]-Table2[[#This Row],[M2B_h]]))</f>
        <v/>
      </c>
      <c r="L462" s="12" t="str">
        <f>IF(Table2[[#This Row],[M3A]]="","",SUM(Table2[[#This Row],[M3A]]-Table2[[#This Row],[M3B_h]]))</f>
        <v/>
      </c>
      <c r="N462" s="12" t="str">
        <f>IF(Table2[[#This Row],[M4A]]="","",SUM(Table2[[#This Row],[M4A]]-Table2[[#This Row],[M4B_h]]))</f>
        <v/>
      </c>
      <c r="O462" s="14"/>
      <c r="P462" s="14" t="str">
        <f>IF(Table2[[#This Row],[M5A]]="","",SUM(Table2[[#This Row],[M5A]]-Table2[[#This Row],[M5B_h]]))</f>
        <v/>
      </c>
      <c r="Q462" s="14">
        <f>SUM(Table2[[#This Row],[AWAL]],Table2[[#This Row],[M1B]])</f>
        <v>5</v>
      </c>
      <c r="R462" s="14">
        <f>SUM(Table2[[#This Row],[M2B]],Table2[[#This Row],[M2B_h]])</f>
        <v>5</v>
      </c>
      <c r="S462" s="14">
        <f>SUM(Table2[[#This Row],[M3B]],Table2[[#This Row],[M3B_h]])</f>
        <v>5</v>
      </c>
      <c r="T462" s="14">
        <f>SUM(Table2[[#This Row],[M4B]],Table2[[#This Row],[M4B_h]])</f>
        <v>5</v>
      </c>
    </row>
    <row r="463" spans="1:20">
      <c r="A463" s="11">
        <f>IF(Table2[[#This Row],[TT]]=0,"",ROW())</f>
        <v>463</v>
      </c>
      <c r="B463" s="11" t="str">
        <f>LOWER(SUBSTITUTE(SUBSTITUTE(SUBSTITUTE(SUBSTITUTE(SUBSTITUTE(SUBSTITUTE(SUBSTITUTE(SUBSTITUTE(Table2[[#This Row],[NAMA BARANG]]," ",""),"""",""),"-",""),"/",""),"(",""),")",""),"&amp;",""),",",""))</f>
        <v>bpgliter12wbdo4912c14147</v>
      </c>
      <c r="C463" s="17" t="s">
        <v>628</v>
      </c>
      <c r="D463" s="18">
        <v>8</v>
      </c>
      <c r="E463" s="22" t="s">
        <v>629</v>
      </c>
      <c r="F463" s="43">
        <f>IF(Table2[[#This Row],[M5B]]="",Table2[[#This Row],[M5B_h]],SUM(Table2[[#This Row],[M5B_h]],Table2[[#This Row],[M5B]]))</f>
        <v>8</v>
      </c>
      <c r="H463" s="12" t="str">
        <f>IF(Table2[[#This Row],[M1A]]="","",Table2[[#This Row],[M1A]]-Table2[[#This Row],[AWAL]])</f>
        <v/>
      </c>
      <c r="J463" s="12" t="str">
        <f>IF(Table2[[#This Row],[M2A]]="","",SUM(Table2[[#This Row],[M2A]]-Table2[[#This Row],[M2B_h]]))</f>
        <v/>
      </c>
      <c r="L463" s="12" t="str">
        <f>IF(Table2[[#This Row],[M3A]]="","",SUM(Table2[[#This Row],[M3A]]-Table2[[#This Row],[M3B_h]]))</f>
        <v/>
      </c>
      <c r="N463" s="12" t="str">
        <f>IF(Table2[[#This Row],[M4A]]="","",SUM(Table2[[#This Row],[M4A]]-Table2[[#This Row],[M4B_h]]))</f>
        <v/>
      </c>
      <c r="O463" s="14"/>
      <c r="P463" s="14" t="str">
        <f>IF(Table2[[#This Row],[M5A]]="","",SUM(Table2[[#This Row],[M5A]]-Table2[[#This Row],[M5B_h]]))</f>
        <v/>
      </c>
      <c r="Q463" s="14">
        <f>SUM(Table2[[#This Row],[AWAL]],Table2[[#This Row],[M1B]])</f>
        <v>8</v>
      </c>
      <c r="R463" s="14">
        <f>SUM(Table2[[#This Row],[M2B]],Table2[[#This Row],[M2B_h]])</f>
        <v>8</v>
      </c>
      <c r="S463" s="14">
        <f>SUM(Table2[[#This Row],[M3B]],Table2[[#This Row],[M3B_h]])</f>
        <v>8</v>
      </c>
      <c r="T463" s="14">
        <f>SUM(Table2[[#This Row],[M4B]],Table2[[#This Row],[M4B_h]])</f>
        <v>8</v>
      </c>
    </row>
    <row r="464" spans="1:20">
      <c r="A464" s="11">
        <f>IF(Table2[[#This Row],[TT]]=0,"",ROW())</f>
        <v>464</v>
      </c>
      <c r="B464" s="11" t="str">
        <f>LOWER(SUBSTITUTE(SUBSTITUTE(SUBSTITUTE(SUBSTITUTE(SUBSTITUTE(SUBSTITUTE(SUBSTITUTE(SUBSTITUTE(Table2[[#This Row],[NAMA BARANG]]," ",""),"""",""),"-",""),"/",""),"(",""),")",""),"&amp;",""),",",""))</f>
        <v>bpgliter12wc1133</v>
      </c>
      <c r="C464" s="17" t="s">
        <v>630</v>
      </c>
      <c r="D464" s="18">
        <v>9</v>
      </c>
      <c r="E464" s="22" t="s">
        <v>627</v>
      </c>
      <c r="F464" s="43">
        <f>IF(Table2[[#This Row],[M5B]]="",Table2[[#This Row],[M5B_h]],SUM(Table2[[#This Row],[M5B_h]],Table2[[#This Row],[M5B]]))</f>
        <v>9</v>
      </c>
      <c r="H464" s="12" t="str">
        <f>IF(Table2[[#This Row],[M1A]]="","",Table2[[#This Row],[M1A]]-Table2[[#This Row],[AWAL]])</f>
        <v/>
      </c>
      <c r="J464" s="12" t="str">
        <f>IF(Table2[[#This Row],[M2A]]="","",SUM(Table2[[#This Row],[M2A]]-Table2[[#This Row],[M2B_h]]))</f>
        <v/>
      </c>
      <c r="L464" s="12" t="str">
        <f>IF(Table2[[#This Row],[M3A]]="","",SUM(Table2[[#This Row],[M3A]]-Table2[[#This Row],[M3B_h]]))</f>
        <v/>
      </c>
      <c r="N464" s="12" t="str">
        <f>IF(Table2[[#This Row],[M4A]]="","",SUM(Table2[[#This Row],[M4A]]-Table2[[#This Row],[M4B_h]]))</f>
        <v/>
      </c>
      <c r="O464" s="14"/>
      <c r="P464" s="14" t="str">
        <f>IF(Table2[[#This Row],[M5A]]="","",SUM(Table2[[#This Row],[M5A]]-Table2[[#This Row],[M5B_h]]))</f>
        <v/>
      </c>
      <c r="Q464" s="14">
        <f>SUM(Table2[[#This Row],[AWAL]],Table2[[#This Row],[M1B]])</f>
        <v>9</v>
      </c>
      <c r="R464" s="14">
        <f>SUM(Table2[[#This Row],[M2B]],Table2[[#This Row],[M2B_h]])</f>
        <v>9</v>
      </c>
      <c r="S464" s="14">
        <f>SUM(Table2[[#This Row],[M3B]],Table2[[#This Row],[M3B_h]])</f>
        <v>9</v>
      </c>
      <c r="T464" s="14">
        <f>SUM(Table2[[#This Row],[M4B]],Table2[[#This Row],[M4B_h]])</f>
        <v>9</v>
      </c>
    </row>
    <row r="465" spans="1:20">
      <c r="A465" s="11">
        <f>IF(Table2[[#This Row],[TT]]=0,"",ROW())</f>
        <v>465</v>
      </c>
      <c r="B465" s="11" t="str">
        <f>LOWER(SUBSTITUTE(SUBSTITUTE(SUBSTITUTE(SUBSTITUTE(SUBSTITUTE(SUBSTITUTE(SUBSTITUTE(SUBSTITUTE(Table2[[#This Row],[NAMA BARANG]]," ",""),"""",""),"-",""),"/",""),"(",""),")",""),"&amp;",""),",",""))</f>
        <v>bpgliter12wk701a1k7014</v>
      </c>
      <c r="C465" s="17" t="s">
        <v>631</v>
      </c>
      <c r="D465" s="18">
        <v>5</v>
      </c>
      <c r="E465" s="22" t="s">
        <v>14</v>
      </c>
      <c r="F465" s="43">
        <f>IF(Table2[[#This Row],[M5B]]="",Table2[[#This Row],[M5B_h]],SUM(Table2[[#This Row],[M5B_h]],Table2[[#This Row],[M5B]]))</f>
        <v>5</v>
      </c>
      <c r="H465" s="12" t="str">
        <f>IF(Table2[[#This Row],[M1A]]="","",Table2[[#This Row],[M1A]]-Table2[[#This Row],[AWAL]])</f>
        <v/>
      </c>
      <c r="J465" s="12" t="str">
        <f>IF(Table2[[#This Row],[M2A]]="","",SUM(Table2[[#This Row],[M2A]]-Table2[[#This Row],[M2B_h]]))</f>
        <v/>
      </c>
      <c r="L465" s="12" t="str">
        <f>IF(Table2[[#This Row],[M3A]]="","",SUM(Table2[[#This Row],[M3A]]-Table2[[#This Row],[M3B_h]]))</f>
        <v/>
      </c>
      <c r="N465" s="12" t="str">
        <f>IF(Table2[[#This Row],[M4A]]="","",SUM(Table2[[#This Row],[M4A]]-Table2[[#This Row],[M4B_h]]))</f>
        <v/>
      </c>
      <c r="O465" s="14"/>
      <c r="P465" s="14" t="str">
        <f>IF(Table2[[#This Row],[M5A]]="","",SUM(Table2[[#This Row],[M5A]]-Table2[[#This Row],[M5B_h]]))</f>
        <v/>
      </c>
      <c r="Q465" s="14">
        <f>SUM(Table2[[#This Row],[AWAL]],Table2[[#This Row],[M1B]])</f>
        <v>5</v>
      </c>
      <c r="R465" s="14">
        <f>SUM(Table2[[#This Row],[M2B]],Table2[[#This Row],[M2B_h]])</f>
        <v>5</v>
      </c>
      <c r="S465" s="14">
        <f>SUM(Table2[[#This Row],[M3B]],Table2[[#This Row],[M3B_h]])</f>
        <v>5</v>
      </c>
      <c r="T465" s="14">
        <f>SUM(Table2[[#This Row],[M4B]],Table2[[#This Row],[M4B_h]])</f>
        <v>5</v>
      </c>
    </row>
    <row r="466" spans="1:20">
      <c r="A466" s="11">
        <f>IF(Table2[[#This Row],[TT]]=0,"",ROW())</f>
        <v>466</v>
      </c>
      <c r="B466" s="11" t="str">
        <f>LOWER(SUBSTITUTE(SUBSTITUTE(SUBSTITUTE(SUBSTITUTE(SUBSTITUTE(SUBSTITUTE(SUBSTITUTE(SUBSTITUTE(Table2[[#This Row],[NAMA BARANG]]," ",""),"""",""),"-",""),"/",""),"(",""),")",""),"&amp;",""),",",""))</f>
        <v>bpgp1022</v>
      </c>
      <c r="C466" s="17" t="s">
        <v>632</v>
      </c>
      <c r="D466" s="18">
        <v>4</v>
      </c>
      <c r="E466" s="22" t="s">
        <v>14</v>
      </c>
      <c r="F466" s="43">
        <f>IF(Table2[[#This Row],[M5B]]="",Table2[[#This Row],[M5B_h]],SUM(Table2[[#This Row],[M5B_h]],Table2[[#This Row],[M5B]]))</f>
        <v>4</v>
      </c>
      <c r="H466" s="12" t="str">
        <f>IF(Table2[[#This Row],[M1A]]="","",Table2[[#This Row],[M1A]]-Table2[[#This Row],[AWAL]])</f>
        <v/>
      </c>
      <c r="J466" s="12" t="str">
        <f>IF(Table2[[#This Row],[M2A]]="","",SUM(Table2[[#This Row],[M2A]]-Table2[[#This Row],[M2B_h]]))</f>
        <v/>
      </c>
      <c r="L466" s="12" t="str">
        <f>IF(Table2[[#This Row],[M3A]]="","",SUM(Table2[[#This Row],[M3A]]-Table2[[#This Row],[M3B_h]]))</f>
        <v/>
      </c>
      <c r="N466" s="12" t="str">
        <f>IF(Table2[[#This Row],[M4A]]="","",SUM(Table2[[#This Row],[M4A]]-Table2[[#This Row],[M4B_h]]))</f>
        <v/>
      </c>
      <c r="O466" s="14"/>
      <c r="P466" s="14" t="str">
        <f>IF(Table2[[#This Row],[M5A]]="","",SUM(Table2[[#This Row],[M5A]]-Table2[[#This Row],[M5B_h]]))</f>
        <v/>
      </c>
      <c r="Q466" s="14">
        <f>SUM(Table2[[#This Row],[AWAL]],Table2[[#This Row],[M1B]])</f>
        <v>4</v>
      </c>
      <c r="R466" s="14">
        <f>SUM(Table2[[#This Row],[M2B]],Table2[[#This Row],[M2B_h]])</f>
        <v>4</v>
      </c>
      <c r="S466" s="14">
        <f>SUM(Table2[[#This Row],[M3B]],Table2[[#This Row],[M3B_h]])</f>
        <v>4</v>
      </c>
      <c r="T466" s="14">
        <f>SUM(Table2[[#This Row],[M4B]],Table2[[#This Row],[M4B_h]])</f>
        <v>4</v>
      </c>
    </row>
    <row r="467" spans="1:20">
      <c r="A467" s="11">
        <f>IF(Table2[[#This Row],[TT]]=0,"",ROW())</f>
        <v>467</v>
      </c>
      <c r="B467" s="11" t="str">
        <f>LOWER(SUBSTITUTE(SUBSTITUTE(SUBSTITUTE(SUBSTITUTE(SUBSTITUTE(SUBSTITUTE(SUBSTITUTE(SUBSTITUTE(Table2[[#This Row],[NAMA BARANG]]," ",""),"""",""),"-",""),"/",""),"(",""),")",""),"&amp;",""),",",""))</f>
        <v>bpgp3139</v>
      </c>
      <c r="C467" s="17" t="s">
        <v>633</v>
      </c>
      <c r="D467" s="18">
        <v>3</v>
      </c>
      <c r="E467" s="22" t="s">
        <v>634</v>
      </c>
      <c r="F467" s="43">
        <f>IF(Table2[[#This Row],[M5B]]="",Table2[[#This Row],[M5B_h]],SUM(Table2[[#This Row],[M5B_h]],Table2[[#This Row],[M5B]]))</f>
        <v>3</v>
      </c>
      <c r="H467" s="12" t="str">
        <f>IF(Table2[[#This Row],[M1A]]="","",Table2[[#This Row],[M1A]]-Table2[[#This Row],[AWAL]])</f>
        <v/>
      </c>
      <c r="J467" s="12" t="str">
        <f>IF(Table2[[#This Row],[M2A]]="","",SUM(Table2[[#This Row],[M2A]]-Table2[[#This Row],[M2B_h]]))</f>
        <v/>
      </c>
      <c r="L467" s="12" t="str">
        <f>IF(Table2[[#This Row],[M3A]]="","",SUM(Table2[[#This Row],[M3A]]-Table2[[#This Row],[M3B_h]]))</f>
        <v/>
      </c>
      <c r="N467" s="12" t="str">
        <f>IF(Table2[[#This Row],[M4A]]="","",SUM(Table2[[#This Row],[M4A]]-Table2[[#This Row],[M4B_h]]))</f>
        <v/>
      </c>
      <c r="O467" s="14"/>
      <c r="P467" s="14" t="str">
        <f>IF(Table2[[#This Row],[M5A]]="","",SUM(Table2[[#This Row],[M5A]]-Table2[[#This Row],[M5B_h]]))</f>
        <v/>
      </c>
      <c r="Q467" s="14">
        <f>SUM(Table2[[#This Row],[AWAL]],Table2[[#This Row],[M1B]])</f>
        <v>3</v>
      </c>
      <c r="R467" s="14">
        <f>SUM(Table2[[#This Row],[M2B]],Table2[[#This Row],[M2B_h]])</f>
        <v>3</v>
      </c>
      <c r="S467" s="14">
        <f>SUM(Table2[[#This Row],[M3B]],Table2[[#This Row],[M3B_h]])</f>
        <v>3</v>
      </c>
      <c r="T467" s="14">
        <f>SUM(Table2[[#This Row],[M4B]],Table2[[#This Row],[M4B_h]])</f>
        <v>3</v>
      </c>
    </row>
    <row r="468" spans="1:20">
      <c r="A468" s="11">
        <f>IF(Table2[[#This Row],[TT]]=0,"",ROW())</f>
        <v>468</v>
      </c>
      <c r="B468" s="11" t="str">
        <f>LOWER(SUBSTITUTE(SUBSTITUTE(SUBSTITUTE(SUBSTITUTE(SUBSTITUTE(SUBSTITUTE(SUBSTITUTE(SUBSTITUTE(Table2[[#This Row],[NAMA BARANG]]," ",""),"""",""),"-",""),"/",""),"(",""),")",""),"&amp;",""),",",""))</f>
        <v>bpgp609</v>
      </c>
      <c r="C468" s="17" t="s">
        <v>635</v>
      </c>
      <c r="D468" s="18">
        <v>4</v>
      </c>
      <c r="E468" s="22" t="s">
        <v>14</v>
      </c>
      <c r="F468" s="43">
        <f>IF(Table2[[#This Row],[M5B]]="",Table2[[#This Row],[M5B_h]],SUM(Table2[[#This Row],[M5B_h]],Table2[[#This Row],[M5B]]))</f>
        <v>4</v>
      </c>
      <c r="H468" s="12" t="str">
        <f>IF(Table2[[#This Row],[M1A]]="","",Table2[[#This Row],[M1A]]-Table2[[#This Row],[AWAL]])</f>
        <v/>
      </c>
      <c r="J468" s="12" t="str">
        <f>IF(Table2[[#This Row],[M2A]]="","",SUM(Table2[[#This Row],[M2A]]-Table2[[#This Row],[M2B_h]]))</f>
        <v/>
      </c>
      <c r="L468" s="12" t="str">
        <f>IF(Table2[[#This Row],[M3A]]="","",SUM(Table2[[#This Row],[M3A]]-Table2[[#This Row],[M3B_h]]))</f>
        <v/>
      </c>
      <c r="N468" s="12" t="str">
        <f>IF(Table2[[#This Row],[M4A]]="","",SUM(Table2[[#This Row],[M4A]]-Table2[[#This Row],[M4B_h]]))</f>
        <v/>
      </c>
      <c r="O468" s="14"/>
      <c r="P468" s="14" t="str">
        <f>IF(Table2[[#This Row],[M5A]]="","",SUM(Table2[[#This Row],[M5A]]-Table2[[#This Row],[M5B_h]]))</f>
        <v/>
      </c>
      <c r="Q468" s="14">
        <f>SUM(Table2[[#This Row],[AWAL]],Table2[[#This Row],[M1B]])</f>
        <v>4</v>
      </c>
      <c r="R468" s="14">
        <f>SUM(Table2[[#This Row],[M2B]],Table2[[#This Row],[M2B_h]])</f>
        <v>4</v>
      </c>
      <c r="S468" s="14">
        <f>SUM(Table2[[#This Row],[M3B]],Table2[[#This Row],[M3B_h]])</f>
        <v>4</v>
      </c>
      <c r="T468" s="14">
        <f>SUM(Table2[[#This Row],[M4B]],Table2[[#This Row],[M4B_h]])</f>
        <v>4</v>
      </c>
    </row>
    <row r="469" spans="1:20">
      <c r="A469" s="11">
        <f>IF(Table2[[#This Row],[TT]]=0,"",ROW())</f>
        <v>469</v>
      </c>
      <c r="B469" s="11" t="str">
        <f>LOWER(SUBSTITUTE(SUBSTITUTE(SUBSTITUTE(SUBSTITUTE(SUBSTITUTE(SUBSTITUTE(SUBSTITUTE(SUBSTITUTE(Table2[[#This Row],[NAMA BARANG]]," ",""),"""",""),"-",""),"/",""),"(",""),")",""),"&amp;",""),",",""))</f>
        <v>bpgp7037</v>
      </c>
      <c r="C469" s="17" t="s">
        <v>636</v>
      </c>
      <c r="D469" s="18">
        <v>4</v>
      </c>
      <c r="E469" s="22" t="s">
        <v>518</v>
      </c>
      <c r="F469" s="43">
        <f>IF(Table2[[#This Row],[M5B]]="",Table2[[#This Row],[M5B_h]],SUM(Table2[[#This Row],[M5B_h]],Table2[[#This Row],[M5B]]))</f>
        <v>4</v>
      </c>
      <c r="H469" s="12" t="str">
        <f>IF(Table2[[#This Row],[M1A]]="","",Table2[[#This Row],[M1A]]-Table2[[#This Row],[AWAL]])</f>
        <v/>
      </c>
      <c r="J469" s="12" t="str">
        <f>IF(Table2[[#This Row],[M2A]]="","",SUM(Table2[[#This Row],[M2A]]-Table2[[#This Row],[M2B_h]]))</f>
        <v/>
      </c>
      <c r="L469" s="12" t="str">
        <f>IF(Table2[[#This Row],[M3A]]="","",SUM(Table2[[#This Row],[M3A]]-Table2[[#This Row],[M3B_h]]))</f>
        <v/>
      </c>
      <c r="N469" s="12" t="str">
        <f>IF(Table2[[#This Row],[M4A]]="","",SUM(Table2[[#This Row],[M4A]]-Table2[[#This Row],[M4B_h]]))</f>
        <v/>
      </c>
      <c r="O469" s="14"/>
      <c r="P469" s="14" t="str">
        <f>IF(Table2[[#This Row],[M5A]]="","",SUM(Table2[[#This Row],[M5A]]-Table2[[#This Row],[M5B_h]]))</f>
        <v/>
      </c>
      <c r="Q469" s="14">
        <f>SUM(Table2[[#This Row],[AWAL]],Table2[[#This Row],[M1B]])</f>
        <v>4</v>
      </c>
      <c r="R469" s="14">
        <f>SUM(Table2[[#This Row],[M2B]],Table2[[#This Row],[M2B_h]])</f>
        <v>4</v>
      </c>
      <c r="S469" s="14">
        <f>SUM(Table2[[#This Row],[M3B]],Table2[[#This Row],[M3B_h]])</f>
        <v>4</v>
      </c>
      <c r="T469" s="14">
        <f>SUM(Table2[[#This Row],[M4B]],Table2[[#This Row],[M4B_h]])</f>
        <v>4</v>
      </c>
    </row>
    <row r="470" spans="1:20">
      <c r="A470" s="11">
        <f>IF(Table2[[#This Row],[TT]]=0,"",ROW())</f>
        <v>470</v>
      </c>
      <c r="B470" s="11" t="str">
        <f>LOWER(SUBSTITUTE(SUBSTITUTE(SUBSTITUTE(SUBSTITUTE(SUBSTITUTE(SUBSTITUTE(SUBSTITUTE(SUBSTITUTE(Table2[[#This Row],[NAMA BARANG]]," ",""),"""",""),"-",""),"/",""),"(",""),")",""),"&amp;",""),",",""))</f>
        <v>bpgp9002</v>
      </c>
      <c r="C470" s="17" t="s">
        <v>2770</v>
      </c>
      <c r="D470" s="18">
        <v>2</v>
      </c>
      <c r="E470" s="22" t="s">
        <v>518</v>
      </c>
      <c r="F470" s="43">
        <f>IF(Table2[[#This Row],[M5B]]="",Table2[[#This Row],[M5B_h]],SUM(Table2[[#This Row],[M5B_h]],Table2[[#This Row],[M5B]]))</f>
        <v>2</v>
      </c>
      <c r="H470" s="12" t="str">
        <f>IF(Table2[[#This Row],[M1A]]="","",Table2[[#This Row],[M1A]]-Table2[[#This Row],[AWAL]])</f>
        <v/>
      </c>
      <c r="J470" s="12" t="str">
        <f>IF(Table2[[#This Row],[M2A]]="","",SUM(Table2[[#This Row],[M2A]]-Table2[[#This Row],[M2B_h]]))</f>
        <v/>
      </c>
      <c r="L470" s="12" t="str">
        <f>IF(Table2[[#This Row],[M3A]]="","",SUM(Table2[[#This Row],[M3A]]-Table2[[#This Row],[M3B_h]]))</f>
        <v/>
      </c>
      <c r="N470" s="12" t="str">
        <f>IF(Table2[[#This Row],[M4A]]="","",SUM(Table2[[#This Row],[M4A]]-Table2[[#This Row],[M4B_h]]))</f>
        <v/>
      </c>
      <c r="O470" s="14"/>
      <c r="P470" s="14" t="str">
        <f>IF(Table2[[#This Row],[M5A]]="","",SUM(Table2[[#This Row],[M5A]]-Table2[[#This Row],[M5B_h]]))</f>
        <v/>
      </c>
      <c r="Q470" s="14">
        <f>SUM(Table2[[#This Row],[AWAL]],Table2[[#This Row],[M1B]])</f>
        <v>2</v>
      </c>
      <c r="R470" s="14">
        <f>SUM(Table2[[#This Row],[M2B]],Table2[[#This Row],[M2B_h]])</f>
        <v>2</v>
      </c>
      <c r="S470" s="14">
        <f>SUM(Table2[[#This Row],[M3B]],Table2[[#This Row],[M3B_h]])</f>
        <v>2</v>
      </c>
      <c r="T470" s="14">
        <f>SUM(Table2[[#This Row],[M4B]],Table2[[#This Row],[M4B_h]])</f>
        <v>2</v>
      </c>
    </row>
    <row r="471" spans="1:20">
      <c r="A471" s="11">
        <f>IF(Table2[[#This Row],[TT]]=0,"",ROW())</f>
        <v>471</v>
      </c>
      <c r="B471" s="11" t="str">
        <f>LOWER(SUBSTITUTE(SUBSTITUTE(SUBSTITUTE(SUBSTITUTE(SUBSTITUTE(SUBSTITUTE(SUBSTITUTE(SUBSTITUTE(Table2[[#This Row],[NAMA BARANG]]," ",""),"""",""),"-",""),"/",""),"(",""),")",""),"&amp;",""),",",""))</f>
        <v>bpgp91121900610</v>
      </c>
      <c r="C471" s="17" t="s">
        <v>2586</v>
      </c>
      <c r="D471" s="18">
        <v>11</v>
      </c>
      <c r="E471" s="22" t="s">
        <v>518</v>
      </c>
      <c r="F471" s="43">
        <f>IF(Table2[[#This Row],[M5B]]="",Table2[[#This Row],[M5B_h]],SUM(Table2[[#This Row],[M5B_h]],Table2[[#This Row],[M5B]]))</f>
        <v>11</v>
      </c>
      <c r="H471" s="12" t="str">
        <f>IF(Table2[[#This Row],[M1A]]="","",Table2[[#This Row],[M1A]]-Table2[[#This Row],[AWAL]])</f>
        <v/>
      </c>
      <c r="J471" s="12" t="str">
        <f>IF(Table2[[#This Row],[M2A]]="","",SUM(Table2[[#This Row],[M2A]]-Table2[[#This Row],[M2B_h]]))</f>
        <v/>
      </c>
      <c r="L471" s="12" t="str">
        <f>IF(Table2[[#This Row],[M3A]]="","",SUM(Table2[[#This Row],[M3A]]-Table2[[#This Row],[M3B_h]]))</f>
        <v/>
      </c>
      <c r="N471" s="12" t="str">
        <f>IF(Table2[[#This Row],[M4A]]="","",SUM(Table2[[#This Row],[M4A]]-Table2[[#This Row],[M4B_h]]))</f>
        <v/>
      </c>
      <c r="O471" s="14"/>
      <c r="P471" s="14" t="str">
        <f>IF(Table2[[#This Row],[M5A]]="","",SUM(Table2[[#This Row],[M5A]]-Table2[[#This Row],[M5B_h]]))</f>
        <v/>
      </c>
      <c r="Q471" s="14">
        <f>SUM(Table2[[#This Row],[AWAL]],Table2[[#This Row],[M1B]])</f>
        <v>11</v>
      </c>
      <c r="R471" s="14">
        <f>SUM(Table2[[#This Row],[M2B]],Table2[[#This Row],[M2B_h]])</f>
        <v>11</v>
      </c>
      <c r="S471" s="14">
        <f>SUM(Table2[[#This Row],[M3B]],Table2[[#This Row],[M3B_h]])</f>
        <v>11</v>
      </c>
      <c r="T471" s="14">
        <f>SUM(Table2[[#This Row],[M4B]],Table2[[#This Row],[M4B_h]])</f>
        <v>11</v>
      </c>
    </row>
    <row r="472" spans="1:20">
      <c r="A472" s="11">
        <f>IF(Table2[[#This Row],[TT]]=0,"",ROW())</f>
        <v>472</v>
      </c>
      <c r="B472" s="11" t="str">
        <f>LOWER(SUBSTITUTE(SUBSTITUTE(SUBSTITUTE(SUBSTITUTE(SUBSTITUTE(SUBSTITUTE(SUBSTITUTE(SUBSTITUTE(Table2[[#This Row],[NAMA BARANG]]," ",""),"""",""),"-",""),"/",""),"(",""),")",""),"&amp;",""),",",""))</f>
        <v>bphapusv6791</v>
      </c>
      <c r="C472" s="17" t="s">
        <v>637</v>
      </c>
      <c r="D472" s="18">
        <v>8</v>
      </c>
      <c r="E472" s="22" t="s">
        <v>139</v>
      </c>
      <c r="F472" s="43">
        <f>IF(Table2[[#This Row],[M5B]]="",Table2[[#This Row],[M5B_h]],SUM(Table2[[#This Row],[M5B_h]],Table2[[#This Row],[M5B]]))</f>
        <v>8</v>
      </c>
      <c r="H472" s="12" t="str">
        <f>IF(Table2[[#This Row],[M1A]]="","",Table2[[#This Row],[M1A]]-Table2[[#This Row],[AWAL]])</f>
        <v/>
      </c>
      <c r="J472" s="12" t="str">
        <f>IF(Table2[[#This Row],[M2A]]="","",SUM(Table2[[#This Row],[M2A]]-Table2[[#This Row],[M2B_h]]))</f>
        <v/>
      </c>
      <c r="L472" s="12" t="str">
        <f>IF(Table2[[#This Row],[M3A]]="","",SUM(Table2[[#This Row],[M3A]]-Table2[[#This Row],[M3B_h]]))</f>
        <v/>
      </c>
      <c r="N472" s="12" t="str">
        <f>IF(Table2[[#This Row],[M4A]]="","",SUM(Table2[[#This Row],[M4A]]-Table2[[#This Row],[M4B_h]]))</f>
        <v/>
      </c>
      <c r="O472" s="14"/>
      <c r="P472" s="14" t="str">
        <f>IF(Table2[[#This Row],[M5A]]="","",SUM(Table2[[#This Row],[M5A]]-Table2[[#This Row],[M5B_h]]))</f>
        <v/>
      </c>
      <c r="Q472" s="14">
        <f>SUM(Table2[[#This Row],[AWAL]],Table2[[#This Row],[M1B]])</f>
        <v>8</v>
      </c>
      <c r="R472" s="14">
        <f>SUM(Table2[[#This Row],[M2B]],Table2[[#This Row],[M2B_h]])</f>
        <v>8</v>
      </c>
      <c r="S472" s="14">
        <f>SUM(Table2[[#This Row],[M3B]],Table2[[#This Row],[M3B_h]])</f>
        <v>8</v>
      </c>
      <c r="T472" s="14">
        <f>SUM(Table2[[#This Row],[M4B]],Table2[[#This Row],[M4B_h]])</f>
        <v>8</v>
      </c>
    </row>
    <row r="473" spans="1:20">
      <c r="A473" s="11">
        <f>IF(Table2[[#This Row],[TT]]=0,"",ROW())</f>
        <v>473</v>
      </c>
      <c r="B473" s="11" t="str">
        <f>LOWER(SUBSTITUTE(SUBSTITUTE(SUBSTITUTE(SUBSTITUTE(SUBSTITUTE(SUBSTITUTE(SUBSTITUTE(SUBSTITUTE(Table2[[#This Row],[NAMA BARANG]]," ",""),"""",""),"-",""),"/",""),"(",""),")",""),"&amp;",""),",",""))</f>
        <v>bpheroset50</v>
      </c>
      <c r="C473" s="17" t="s">
        <v>638</v>
      </c>
      <c r="D473" s="18">
        <v>13</v>
      </c>
      <c r="E473" s="22" t="s">
        <v>43</v>
      </c>
      <c r="F473" s="43">
        <f>IF(Table2[[#This Row],[M5B]]="",Table2[[#This Row],[M5B_h]],SUM(Table2[[#This Row],[M5B_h]],Table2[[#This Row],[M5B]]))</f>
        <v>13</v>
      </c>
      <c r="H473" s="12" t="str">
        <f>IF(Table2[[#This Row],[M1A]]="","",Table2[[#This Row],[M1A]]-Table2[[#This Row],[AWAL]])</f>
        <v/>
      </c>
      <c r="J473" s="12" t="str">
        <f>IF(Table2[[#This Row],[M2A]]="","",SUM(Table2[[#This Row],[M2A]]-Table2[[#This Row],[M2B_h]]))</f>
        <v/>
      </c>
      <c r="L473" s="12" t="str">
        <f>IF(Table2[[#This Row],[M3A]]="","",SUM(Table2[[#This Row],[M3A]]-Table2[[#This Row],[M3B_h]]))</f>
        <v/>
      </c>
      <c r="N473" s="12" t="str">
        <f>IF(Table2[[#This Row],[M4A]]="","",SUM(Table2[[#This Row],[M4A]]-Table2[[#This Row],[M4B_h]]))</f>
        <v/>
      </c>
      <c r="O473" s="14"/>
      <c r="P473" s="14" t="str">
        <f>IF(Table2[[#This Row],[M5A]]="","",SUM(Table2[[#This Row],[M5A]]-Table2[[#This Row],[M5B_h]]))</f>
        <v/>
      </c>
      <c r="Q473" s="14">
        <f>SUM(Table2[[#This Row],[AWAL]],Table2[[#This Row],[M1B]])</f>
        <v>13</v>
      </c>
      <c r="R473" s="14">
        <f>SUM(Table2[[#This Row],[M2B]],Table2[[#This Row],[M2B_h]])</f>
        <v>13</v>
      </c>
      <c r="S473" s="14">
        <f>SUM(Table2[[#This Row],[M3B]],Table2[[#This Row],[M3B_h]])</f>
        <v>13</v>
      </c>
      <c r="T473" s="14">
        <f>SUM(Table2[[#This Row],[M4B]],Table2[[#This Row],[M4B_h]])</f>
        <v>13</v>
      </c>
    </row>
    <row r="474" spans="1:20">
      <c r="A474" s="11">
        <f>IF(Table2[[#This Row],[TT]]=0,"",ROW())</f>
        <v>474</v>
      </c>
      <c r="B474" s="11" t="str">
        <f>LOWER(SUBSTITUTE(SUBSTITUTE(SUBSTITUTE(SUBSTITUTE(SUBSTITUTE(SUBSTITUTE(SUBSTITUTE(SUBSTITUTE(Table2[[#This Row],[NAMA BARANG]]," ",""),"""",""),"-",""),"/",""),"(",""),")",""),"&amp;",""),",",""))</f>
        <v>bphilltopht1020</v>
      </c>
      <c r="C474" s="17" t="s">
        <v>639</v>
      </c>
      <c r="D474" s="18">
        <v>12</v>
      </c>
      <c r="E474" s="22" t="s">
        <v>14</v>
      </c>
      <c r="F474" s="43">
        <f>IF(Table2[[#This Row],[M5B]]="",Table2[[#This Row],[M5B_h]],SUM(Table2[[#This Row],[M5B_h]],Table2[[#This Row],[M5B]]))</f>
        <v>6</v>
      </c>
      <c r="G474" s="12">
        <v>11</v>
      </c>
      <c r="H474" s="12">
        <f>IF(Table2[[#This Row],[M1A]]="","",Table2[[#This Row],[M1A]]-Table2[[#This Row],[AWAL]])</f>
        <v>-1</v>
      </c>
      <c r="I474" s="12">
        <v>6</v>
      </c>
      <c r="J474" s="12">
        <f>IF(Table2[[#This Row],[M2A]]="","",SUM(Table2[[#This Row],[M2A]]-Table2[[#This Row],[M2B_h]]))</f>
        <v>-5</v>
      </c>
      <c r="L474" s="12" t="str">
        <f>IF(Table2[[#This Row],[M3A]]="","",SUM(Table2[[#This Row],[M3A]]-Table2[[#This Row],[M3B_h]]))</f>
        <v/>
      </c>
      <c r="N474" s="12" t="str">
        <f>IF(Table2[[#This Row],[M4A]]="","",SUM(Table2[[#This Row],[M4A]]-Table2[[#This Row],[M4B_h]]))</f>
        <v/>
      </c>
      <c r="O474" s="14"/>
      <c r="P474" s="14" t="str">
        <f>IF(Table2[[#This Row],[M5A]]="","",SUM(Table2[[#This Row],[M5A]]-Table2[[#This Row],[M5B_h]]))</f>
        <v/>
      </c>
      <c r="Q474" s="14">
        <f>SUM(Table2[[#This Row],[AWAL]],Table2[[#This Row],[M1B]])</f>
        <v>11</v>
      </c>
      <c r="R474" s="14">
        <f>SUM(Table2[[#This Row],[M2B]],Table2[[#This Row],[M2B_h]])</f>
        <v>6</v>
      </c>
      <c r="S474" s="14">
        <f>SUM(Table2[[#This Row],[M3B]],Table2[[#This Row],[M3B_h]])</f>
        <v>6</v>
      </c>
      <c r="T474" s="14">
        <f>SUM(Table2[[#This Row],[M4B]],Table2[[#This Row],[M4B_h]])</f>
        <v>6</v>
      </c>
    </row>
    <row r="475" spans="1:20">
      <c r="A475" s="11">
        <f>IF(Table2[[#This Row],[TT]]=0,"",ROW())</f>
        <v>475</v>
      </c>
      <c r="B475" s="11" t="str">
        <f>LOWER(SUBSTITUTE(SUBSTITUTE(SUBSTITUTE(SUBSTITUTE(SUBSTITUTE(SUBSTITUTE(SUBSTITUTE(SUBSTITUTE(Table2[[#This Row],[NAMA BARANG]]," ",""),"""",""),"-",""),"/",""),"(",""),")",""),"&amp;",""),",",""))</f>
        <v>bphkpanjang36</v>
      </c>
      <c r="C475" s="17" t="s">
        <v>640</v>
      </c>
      <c r="D475" s="18">
        <v>2</v>
      </c>
      <c r="E475" s="22" t="s">
        <v>212</v>
      </c>
      <c r="F475" s="43">
        <f>IF(Table2[[#This Row],[M5B]]="",Table2[[#This Row],[M5B_h]],SUM(Table2[[#This Row],[M5B_h]],Table2[[#This Row],[M5B]]))</f>
        <v>2</v>
      </c>
      <c r="H475" s="12" t="str">
        <f>IF(Table2[[#This Row],[M1A]]="","",Table2[[#This Row],[M1A]]-Table2[[#This Row],[AWAL]])</f>
        <v/>
      </c>
      <c r="J475" s="12" t="str">
        <f>IF(Table2[[#This Row],[M2A]]="","",SUM(Table2[[#This Row],[M2A]]-Table2[[#This Row],[M2B_h]]))</f>
        <v/>
      </c>
      <c r="L475" s="12" t="str">
        <f>IF(Table2[[#This Row],[M3A]]="","",SUM(Table2[[#This Row],[M3A]]-Table2[[#This Row],[M3B_h]]))</f>
        <v/>
      </c>
      <c r="N475" s="12" t="str">
        <f>IF(Table2[[#This Row],[M4A]]="","",SUM(Table2[[#This Row],[M4A]]-Table2[[#This Row],[M4B_h]]))</f>
        <v/>
      </c>
      <c r="O475" s="14"/>
      <c r="P475" s="14" t="str">
        <f>IF(Table2[[#This Row],[M5A]]="","",SUM(Table2[[#This Row],[M5A]]-Table2[[#This Row],[M5B_h]]))</f>
        <v/>
      </c>
      <c r="Q475" s="14">
        <f>SUM(Table2[[#This Row],[AWAL]],Table2[[#This Row],[M1B]])</f>
        <v>2</v>
      </c>
      <c r="R475" s="14">
        <f>SUM(Table2[[#This Row],[M2B]],Table2[[#This Row],[M2B_h]])</f>
        <v>2</v>
      </c>
      <c r="S475" s="14">
        <f>SUM(Table2[[#This Row],[M3B]],Table2[[#This Row],[M3B_h]])</f>
        <v>2</v>
      </c>
      <c r="T475" s="14">
        <f>SUM(Table2[[#This Row],[M4B]],Table2[[#This Row],[M4B_h]])</f>
        <v>2</v>
      </c>
    </row>
    <row r="476" spans="1:20">
      <c r="A476" s="11">
        <f>IF(Table2[[#This Row],[TT]]=0,"",ROW())</f>
        <v>476</v>
      </c>
      <c r="B476" s="11" t="str">
        <f>LOWER(SUBSTITUTE(SUBSTITUTE(SUBSTITUTE(SUBSTITUTE(SUBSTITUTE(SUBSTITUTE(SUBSTITUTE(SUBSTITUTE(Table2[[#This Row],[NAMA BARANG]]," ",""),"""",""),"-",""),"/",""),"(",""),")",""),"&amp;",""),",",""))</f>
        <v>bpht590balontiup3mp2131ayunandemon1box481</v>
      </c>
      <c r="C476" s="17" t="s">
        <v>641</v>
      </c>
      <c r="D476" s="18">
        <v>4</v>
      </c>
      <c r="E476" s="22" t="s">
        <v>67</v>
      </c>
      <c r="F476" s="43">
        <f>IF(Table2[[#This Row],[M5B]]="",Table2[[#This Row],[M5B_h]],SUM(Table2[[#This Row],[M5B_h]],Table2[[#This Row],[M5B]]))</f>
        <v>4</v>
      </c>
      <c r="H476" s="12" t="str">
        <f>IF(Table2[[#This Row],[M1A]]="","",Table2[[#This Row],[M1A]]-Table2[[#This Row],[AWAL]])</f>
        <v/>
      </c>
      <c r="J476" s="12" t="str">
        <f>IF(Table2[[#This Row],[M2A]]="","",SUM(Table2[[#This Row],[M2A]]-Table2[[#This Row],[M2B_h]]))</f>
        <v/>
      </c>
      <c r="L476" s="12" t="str">
        <f>IF(Table2[[#This Row],[M3A]]="","",SUM(Table2[[#This Row],[M3A]]-Table2[[#This Row],[M3B_h]]))</f>
        <v/>
      </c>
      <c r="N476" s="12" t="str">
        <f>IF(Table2[[#This Row],[M4A]]="","",SUM(Table2[[#This Row],[M4A]]-Table2[[#This Row],[M4B_h]]))</f>
        <v/>
      </c>
      <c r="O476" s="14"/>
      <c r="P476" s="14" t="str">
        <f>IF(Table2[[#This Row],[M5A]]="","",SUM(Table2[[#This Row],[M5A]]-Table2[[#This Row],[M5B_h]]))</f>
        <v/>
      </c>
      <c r="Q476" s="14">
        <f>SUM(Table2[[#This Row],[AWAL]],Table2[[#This Row],[M1B]])</f>
        <v>4</v>
      </c>
      <c r="R476" s="14">
        <f>SUM(Table2[[#This Row],[M2B]],Table2[[#This Row],[M2B_h]])</f>
        <v>4</v>
      </c>
      <c r="S476" s="14">
        <f>SUM(Table2[[#This Row],[M3B]],Table2[[#This Row],[M3B_h]])</f>
        <v>4</v>
      </c>
      <c r="T476" s="14">
        <f>SUM(Table2[[#This Row],[M4B]],Table2[[#This Row],[M4B_h]])</f>
        <v>4</v>
      </c>
    </row>
    <row r="477" spans="1:20">
      <c r="A477" s="11">
        <f>IF(Table2[[#This Row],[TT]]=0,"",ROW())</f>
        <v>477</v>
      </c>
      <c r="B477" s="11" t="str">
        <f>LOWER(SUBSTITUTE(SUBSTITUTE(SUBSTITUTE(SUBSTITUTE(SUBSTITUTE(SUBSTITUTE(SUBSTITUTE(SUBSTITUTE(Table2[[#This Row],[NAMA BARANG]]," ",""),"""",""),"-",""),"/",""),"(",""),")",""),"&amp;",""),",",""))</f>
        <v>bpikantali</v>
      </c>
      <c r="C477" s="17" t="s">
        <v>642</v>
      </c>
      <c r="D477" s="18">
        <v>2</v>
      </c>
      <c r="E477" s="22" t="s">
        <v>120</v>
      </c>
      <c r="F477" s="43">
        <f>IF(Table2[[#This Row],[M5B]]="",Table2[[#This Row],[M5B_h]],SUM(Table2[[#This Row],[M5B_h]],Table2[[#This Row],[M5B]]))</f>
        <v>2</v>
      </c>
      <c r="H477" s="12" t="str">
        <f>IF(Table2[[#This Row],[M1A]]="","",Table2[[#This Row],[M1A]]-Table2[[#This Row],[AWAL]])</f>
        <v/>
      </c>
      <c r="J477" s="12" t="str">
        <f>IF(Table2[[#This Row],[M2A]]="","",SUM(Table2[[#This Row],[M2A]]-Table2[[#This Row],[M2B_h]]))</f>
        <v/>
      </c>
      <c r="L477" s="12" t="str">
        <f>IF(Table2[[#This Row],[M3A]]="","",SUM(Table2[[#This Row],[M3A]]-Table2[[#This Row],[M3B_h]]))</f>
        <v/>
      </c>
      <c r="N477" s="12" t="str">
        <f>IF(Table2[[#This Row],[M4A]]="","",SUM(Table2[[#This Row],[M4A]]-Table2[[#This Row],[M4B_h]]))</f>
        <v/>
      </c>
      <c r="O477" s="14"/>
      <c r="P477" s="14" t="str">
        <f>IF(Table2[[#This Row],[M5A]]="","",SUM(Table2[[#This Row],[M5A]]-Table2[[#This Row],[M5B_h]]))</f>
        <v/>
      </c>
      <c r="Q477" s="14">
        <f>SUM(Table2[[#This Row],[AWAL]],Table2[[#This Row],[M1B]])</f>
        <v>2</v>
      </c>
      <c r="R477" s="14">
        <f>SUM(Table2[[#This Row],[M2B]],Table2[[#This Row],[M2B_h]])</f>
        <v>2</v>
      </c>
      <c r="S477" s="14">
        <f>SUM(Table2[[#This Row],[M3B]],Table2[[#This Row],[M3B_h]])</f>
        <v>2</v>
      </c>
      <c r="T477" s="14">
        <f>SUM(Table2[[#This Row],[M4B]],Table2[[#This Row],[M4B_h]])</f>
        <v>2</v>
      </c>
    </row>
    <row r="478" spans="1:20">
      <c r="A478" s="11">
        <f>IF(Table2[[#This Row],[TT]]=0,"",ROW())</f>
        <v>478</v>
      </c>
      <c r="B478" s="11" t="str">
        <f>LOWER(SUBSTITUTE(SUBSTITUTE(SUBSTITUTE(SUBSTITUTE(SUBSTITUTE(SUBSTITUTE(SUBSTITUTE(SUBSTITUTE(Table2[[#This Row],[NAMA BARANG]]," ",""),"""",""),"-",""),"/",""),"(",""),")",""),"&amp;",""),",",""))</f>
        <v>bpjb2731000</v>
      </c>
      <c r="C478" s="17" t="s">
        <v>643</v>
      </c>
      <c r="D478" s="18">
        <v>8</v>
      </c>
      <c r="E478" s="22" t="s">
        <v>67</v>
      </c>
      <c r="F478" s="43">
        <f>IF(Table2[[#This Row],[M5B]]="",Table2[[#This Row],[M5B_h]],SUM(Table2[[#This Row],[M5B_h]],Table2[[#This Row],[M5B]]))</f>
        <v>8</v>
      </c>
      <c r="H478" s="12" t="str">
        <f>IF(Table2[[#This Row],[M1A]]="","",Table2[[#This Row],[M1A]]-Table2[[#This Row],[AWAL]])</f>
        <v/>
      </c>
      <c r="J478" s="12" t="str">
        <f>IF(Table2[[#This Row],[M2A]]="","",SUM(Table2[[#This Row],[M2A]]-Table2[[#This Row],[M2B_h]]))</f>
        <v/>
      </c>
      <c r="L478" s="12" t="str">
        <f>IF(Table2[[#This Row],[M3A]]="","",SUM(Table2[[#This Row],[M3A]]-Table2[[#This Row],[M3B_h]]))</f>
        <v/>
      </c>
      <c r="N478" s="12" t="str">
        <f>IF(Table2[[#This Row],[M4A]]="","",SUM(Table2[[#This Row],[M4A]]-Table2[[#This Row],[M4B_h]]))</f>
        <v/>
      </c>
      <c r="O478" s="14"/>
      <c r="P478" s="14" t="str">
        <f>IF(Table2[[#This Row],[M5A]]="","",SUM(Table2[[#This Row],[M5A]]-Table2[[#This Row],[M5B_h]]))</f>
        <v/>
      </c>
      <c r="Q478" s="14">
        <f>SUM(Table2[[#This Row],[AWAL]],Table2[[#This Row],[M1B]])</f>
        <v>8</v>
      </c>
      <c r="R478" s="14">
        <f>SUM(Table2[[#This Row],[M2B]],Table2[[#This Row],[M2B_h]])</f>
        <v>8</v>
      </c>
      <c r="S478" s="14">
        <f>SUM(Table2[[#This Row],[M3B]],Table2[[#This Row],[M3B_h]])</f>
        <v>8</v>
      </c>
      <c r="T478" s="14">
        <f>SUM(Table2[[#This Row],[M4B]],Table2[[#This Row],[M4B_h]])</f>
        <v>8</v>
      </c>
    </row>
    <row r="479" spans="1:20">
      <c r="A479" s="11">
        <f>IF(Table2[[#This Row],[TT]]=0,"",ROW())</f>
        <v>479</v>
      </c>
      <c r="B479" s="11" t="str">
        <f>LOWER(SUBSTITUTE(SUBSTITUTE(SUBSTITUTE(SUBSTITUTE(SUBSTITUTE(SUBSTITUTE(SUBSTITUTE(SUBSTITUTE(Table2[[#This Row],[NAMA BARANG]]," ",""),"""",""),"-",""),"/",""),"(",""),")",""),"&amp;",""),",",""))</f>
        <v>bpkg1b</v>
      </c>
      <c r="C479" s="17" t="s">
        <v>644</v>
      </c>
      <c r="D479" s="18">
        <v>6</v>
      </c>
      <c r="E479" s="22" t="s">
        <v>14</v>
      </c>
      <c r="F479" s="43">
        <f>IF(Table2[[#This Row],[M5B]]="",Table2[[#This Row],[M5B_h]],SUM(Table2[[#This Row],[M5B_h]],Table2[[#This Row],[M5B]]))</f>
        <v>6</v>
      </c>
      <c r="H479" s="12" t="str">
        <f>IF(Table2[[#This Row],[M1A]]="","",Table2[[#This Row],[M1A]]-Table2[[#This Row],[AWAL]])</f>
        <v/>
      </c>
      <c r="J479" s="12" t="str">
        <f>IF(Table2[[#This Row],[M2A]]="","",SUM(Table2[[#This Row],[M2A]]-Table2[[#This Row],[M2B_h]]))</f>
        <v/>
      </c>
      <c r="L479" s="12" t="str">
        <f>IF(Table2[[#This Row],[M3A]]="","",SUM(Table2[[#This Row],[M3A]]-Table2[[#This Row],[M3B_h]]))</f>
        <v/>
      </c>
      <c r="N479" s="12" t="str">
        <f>IF(Table2[[#This Row],[M4A]]="","",SUM(Table2[[#This Row],[M4A]]-Table2[[#This Row],[M4B_h]]))</f>
        <v/>
      </c>
      <c r="O479" s="14"/>
      <c r="P479" s="14" t="str">
        <f>IF(Table2[[#This Row],[M5A]]="","",SUM(Table2[[#This Row],[M5A]]-Table2[[#This Row],[M5B_h]]))</f>
        <v/>
      </c>
      <c r="Q479" s="14">
        <f>SUM(Table2[[#This Row],[AWAL]],Table2[[#This Row],[M1B]])</f>
        <v>6</v>
      </c>
      <c r="R479" s="14">
        <f>SUM(Table2[[#This Row],[M2B]],Table2[[#This Row],[M2B_h]])</f>
        <v>6</v>
      </c>
      <c r="S479" s="14">
        <f>SUM(Table2[[#This Row],[M3B]],Table2[[#This Row],[M3B_h]])</f>
        <v>6</v>
      </c>
      <c r="T479" s="14">
        <f>SUM(Table2[[#This Row],[M4B]],Table2[[#This Row],[M4B_h]])</f>
        <v>6</v>
      </c>
    </row>
    <row r="480" spans="1:20">
      <c r="A480" s="11">
        <f>IF(Table2[[#This Row],[TT]]=0,"",ROW())</f>
        <v>480</v>
      </c>
      <c r="B480" s="11" t="str">
        <f>LOWER(SUBSTITUTE(SUBSTITUTE(SUBSTITUTE(SUBSTITUTE(SUBSTITUTE(SUBSTITUTE(SUBSTITUTE(SUBSTITUTE(Table2[[#This Row],[NAMA BARANG]]," ",""),"""",""),"-",""),"/",""),"(",""),")",""),"&amp;",""),",",""))</f>
        <v>bplightkittyhand</v>
      </c>
      <c r="C480" s="17" t="s">
        <v>645</v>
      </c>
      <c r="D480" s="18">
        <v>4</v>
      </c>
      <c r="E480" s="22" t="s">
        <v>50</v>
      </c>
      <c r="F480" s="43">
        <f>IF(Table2[[#This Row],[M5B]]="",Table2[[#This Row],[M5B_h]],SUM(Table2[[#This Row],[M5B_h]],Table2[[#This Row],[M5B]]))</f>
        <v>4</v>
      </c>
      <c r="H480" s="12" t="str">
        <f>IF(Table2[[#This Row],[M1A]]="","",Table2[[#This Row],[M1A]]-Table2[[#This Row],[AWAL]])</f>
        <v/>
      </c>
      <c r="J480" s="12" t="str">
        <f>IF(Table2[[#This Row],[M2A]]="","",SUM(Table2[[#This Row],[M2A]]-Table2[[#This Row],[M2B_h]]))</f>
        <v/>
      </c>
      <c r="L480" s="12" t="str">
        <f>IF(Table2[[#This Row],[M3A]]="","",SUM(Table2[[#This Row],[M3A]]-Table2[[#This Row],[M3B_h]]))</f>
        <v/>
      </c>
      <c r="N480" s="12" t="str">
        <f>IF(Table2[[#This Row],[M4A]]="","",SUM(Table2[[#This Row],[M4A]]-Table2[[#This Row],[M4B_h]]))</f>
        <v/>
      </c>
      <c r="O480" s="14"/>
      <c r="P480" s="14" t="str">
        <f>IF(Table2[[#This Row],[M5A]]="","",SUM(Table2[[#This Row],[M5A]]-Table2[[#This Row],[M5B_h]]))</f>
        <v/>
      </c>
      <c r="Q480" s="14">
        <f>SUM(Table2[[#This Row],[AWAL]],Table2[[#This Row],[M1B]])</f>
        <v>4</v>
      </c>
      <c r="R480" s="14">
        <f>SUM(Table2[[#This Row],[M2B]],Table2[[#This Row],[M2B_h]])</f>
        <v>4</v>
      </c>
      <c r="S480" s="14">
        <f>SUM(Table2[[#This Row],[M3B]],Table2[[#This Row],[M3B_h]])</f>
        <v>4</v>
      </c>
      <c r="T480" s="14">
        <f>SUM(Table2[[#This Row],[M4B]],Table2[[#This Row],[M4B_h]])</f>
        <v>4</v>
      </c>
    </row>
    <row r="481" spans="1:20">
      <c r="A481" s="11">
        <f>IF(Table2[[#This Row],[TT]]=0,"",ROW())</f>
        <v>481</v>
      </c>
      <c r="B481" s="11" t="str">
        <f>LOWER(SUBSTITUTE(SUBSTITUTE(SUBSTITUTE(SUBSTITUTE(SUBSTITUTE(SUBSTITUTE(SUBSTITUTE(SUBSTITUTE(Table2[[#This Row],[NAMA BARANG]]," ",""),"""",""),"-",""),"/",""),"(",""),")",""),"&amp;",""),",",""))</f>
        <v>bplightprincesshand</v>
      </c>
      <c r="C481" s="17" t="s">
        <v>646</v>
      </c>
      <c r="D481" s="18">
        <v>9</v>
      </c>
      <c r="E481" s="22" t="s">
        <v>50</v>
      </c>
      <c r="F481" s="43">
        <f>IF(Table2[[#This Row],[M5B]]="",Table2[[#This Row],[M5B_h]],SUM(Table2[[#This Row],[M5B_h]],Table2[[#This Row],[M5B]]))</f>
        <v>9</v>
      </c>
      <c r="H481" s="12" t="str">
        <f>IF(Table2[[#This Row],[M1A]]="","",Table2[[#This Row],[M1A]]-Table2[[#This Row],[AWAL]])</f>
        <v/>
      </c>
      <c r="J481" s="12" t="str">
        <f>IF(Table2[[#This Row],[M2A]]="","",SUM(Table2[[#This Row],[M2A]]-Table2[[#This Row],[M2B_h]]))</f>
        <v/>
      </c>
      <c r="L481" s="12" t="str">
        <f>IF(Table2[[#This Row],[M3A]]="","",SUM(Table2[[#This Row],[M3A]]-Table2[[#This Row],[M3B_h]]))</f>
        <v/>
      </c>
      <c r="N481" s="12" t="str">
        <f>IF(Table2[[#This Row],[M4A]]="","",SUM(Table2[[#This Row],[M4A]]-Table2[[#This Row],[M4B_h]]))</f>
        <v/>
      </c>
      <c r="O481" s="14"/>
      <c r="P481" s="14" t="str">
        <f>IF(Table2[[#This Row],[M5A]]="","",SUM(Table2[[#This Row],[M5A]]-Table2[[#This Row],[M5B_h]]))</f>
        <v/>
      </c>
      <c r="Q481" s="14">
        <f>SUM(Table2[[#This Row],[AWAL]],Table2[[#This Row],[M1B]])</f>
        <v>9</v>
      </c>
      <c r="R481" s="14">
        <f>SUM(Table2[[#This Row],[M2B]],Table2[[#This Row],[M2B_h]])</f>
        <v>9</v>
      </c>
      <c r="S481" s="14">
        <f>SUM(Table2[[#This Row],[M3B]],Table2[[#This Row],[M3B_h]])</f>
        <v>9</v>
      </c>
      <c r="T481" s="14">
        <f>SUM(Table2[[#This Row],[M4B]],Table2[[#This Row],[M4B_h]])</f>
        <v>9</v>
      </c>
    </row>
    <row r="482" spans="1:20">
      <c r="A482" s="11">
        <f>IF(Table2[[#This Row],[TT]]=0,"",ROW())</f>
        <v>482</v>
      </c>
      <c r="B482" s="11" t="str">
        <f>LOWER(SUBSTITUTE(SUBSTITUTE(SUBSTITUTE(SUBSTITUTE(SUBSTITUTE(SUBSTITUTE(SUBSTITUTE(SUBSTITUTE(Table2[[#This Row],[NAMA BARANG]]," ",""),"""",""),"-",""),"/",""),"(",""),")",""),"&amp;",""),",",""))</f>
        <v>bpmanik0011x60</v>
      </c>
      <c r="C482" s="17" t="s">
        <v>648</v>
      </c>
      <c r="D482" s="18">
        <v>9</v>
      </c>
      <c r="E482" s="22" t="s">
        <v>93</v>
      </c>
      <c r="F482" s="43">
        <f>IF(Table2[[#This Row],[M5B]]="",Table2[[#This Row],[M5B_h]],SUM(Table2[[#This Row],[M5B_h]],Table2[[#This Row],[M5B]]))</f>
        <v>9</v>
      </c>
      <c r="H482" s="12" t="str">
        <f>IF(Table2[[#This Row],[M1A]]="","",Table2[[#This Row],[M1A]]-Table2[[#This Row],[AWAL]])</f>
        <v/>
      </c>
      <c r="J482" s="12" t="str">
        <f>IF(Table2[[#This Row],[M2A]]="","",SUM(Table2[[#This Row],[M2A]]-Table2[[#This Row],[M2B_h]]))</f>
        <v/>
      </c>
      <c r="L482" s="12" t="str">
        <f>IF(Table2[[#This Row],[M3A]]="","",SUM(Table2[[#This Row],[M3A]]-Table2[[#This Row],[M3B_h]]))</f>
        <v/>
      </c>
      <c r="N482" s="12" t="str">
        <f>IF(Table2[[#This Row],[M4A]]="","",SUM(Table2[[#This Row],[M4A]]-Table2[[#This Row],[M4B_h]]))</f>
        <v/>
      </c>
      <c r="O482" s="14"/>
      <c r="P482" s="14" t="str">
        <f>IF(Table2[[#This Row],[M5A]]="","",SUM(Table2[[#This Row],[M5A]]-Table2[[#This Row],[M5B_h]]))</f>
        <v/>
      </c>
      <c r="Q482" s="14">
        <f>SUM(Table2[[#This Row],[AWAL]],Table2[[#This Row],[M1B]])</f>
        <v>9</v>
      </c>
      <c r="R482" s="14">
        <f>SUM(Table2[[#This Row],[M2B]],Table2[[#This Row],[M2B_h]])</f>
        <v>9</v>
      </c>
      <c r="S482" s="14">
        <f>SUM(Table2[[#This Row],[M3B]],Table2[[#This Row],[M3B_h]])</f>
        <v>9</v>
      </c>
      <c r="T482" s="14">
        <f>SUM(Table2[[#This Row],[M4B]],Table2[[#This Row],[M4B_h]])</f>
        <v>9</v>
      </c>
    </row>
    <row r="483" spans="1:20">
      <c r="A483" s="11">
        <f>IF(Table2[[#This Row],[TT]]=0,"",ROW())</f>
        <v>483</v>
      </c>
      <c r="B483" s="11" t="str">
        <f>LOWER(SUBSTITUTE(SUBSTITUTE(SUBSTITUTE(SUBSTITUTE(SUBSTITUTE(SUBSTITUTE(SUBSTITUTE(SUBSTITUTE(Table2[[#This Row],[NAMA BARANG]]," ",""),"""",""),"-",""),"/",""),"(",""),")",""),"&amp;",""),",",""))</f>
        <v>bpmd104tangan</v>
      </c>
      <c r="C483" s="17" t="s">
        <v>649</v>
      </c>
      <c r="D483" s="18">
        <v>2</v>
      </c>
      <c r="E483" s="22" t="s">
        <v>650</v>
      </c>
      <c r="F483" s="43">
        <f>IF(Table2[[#This Row],[M5B]]="",Table2[[#This Row],[M5B_h]],SUM(Table2[[#This Row],[M5B_h]],Table2[[#This Row],[M5B]]))</f>
        <v>2</v>
      </c>
      <c r="H483" s="12" t="str">
        <f>IF(Table2[[#This Row],[M1A]]="","",Table2[[#This Row],[M1A]]-Table2[[#This Row],[AWAL]])</f>
        <v/>
      </c>
      <c r="J483" s="12" t="str">
        <f>IF(Table2[[#This Row],[M2A]]="","",SUM(Table2[[#This Row],[M2A]]-Table2[[#This Row],[M2B_h]]))</f>
        <v/>
      </c>
      <c r="L483" s="12" t="str">
        <f>IF(Table2[[#This Row],[M3A]]="","",SUM(Table2[[#This Row],[M3A]]-Table2[[#This Row],[M3B_h]]))</f>
        <v/>
      </c>
      <c r="N483" s="12" t="str">
        <f>IF(Table2[[#This Row],[M4A]]="","",SUM(Table2[[#This Row],[M4A]]-Table2[[#This Row],[M4B_h]]))</f>
        <v/>
      </c>
      <c r="O483" s="14"/>
      <c r="P483" s="14" t="str">
        <f>IF(Table2[[#This Row],[M5A]]="","",SUM(Table2[[#This Row],[M5A]]-Table2[[#This Row],[M5B_h]]))</f>
        <v/>
      </c>
      <c r="Q483" s="14">
        <f>SUM(Table2[[#This Row],[AWAL]],Table2[[#This Row],[M1B]])</f>
        <v>2</v>
      </c>
      <c r="R483" s="14">
        <f>SUM(Table2[[#This Row],[M2B]],Table2[[#This Row],[M2B_h]])</f>
        <v>2</v>
      </c>
      <c r="S483" s="14">
        <f>SUM(Table2[[#This Row],[M3B]],Table2[[#This Row],[M3B_h]])</f>
        <v>2</v>
      </c>
      <c r="T483" s="14">
        <f>SUM(Table2[[#This Row],[M4B]],Table2[[#This Row],[M4B_h]])</f>
        <v>2</v>
      </c>
    </row>
    <row r="484" spans="1:20">
      <c r="A484" s="11">
        <f>IF(Table2[[#This Row],[TT]]=0,"",ROW())</f>
        <v>484</v>
      </c>
      <c r="B484" s="11" t="str">
        <f>LOWER(SUBSTITUTE(SUBSTITUTE(SUBSTITUTE(SUBSTITUTE(SUBSTITUTE(SUBSTITUTE(SUBSTITUTE(SUBSTITUTE(Table2[[#This Row],[NAMA BARANG]]," ",""),"""",""),"-",""),"/",""),"(",""),")",""),"&amp;",""),",",""))</f>
        <v>bpmejabps202foot</v>
      </c>
      <c r="C484" s="17" t="s">
        <v>651</v>
      </c>
      <c r="D484" s="18">
        <v>7</v>
      </c>
      <c r="E484" s="22" t="s">
        <v>135</v>
      </c>
      <c r="F484" s="43">
        <f>IF(Table2[[#This Row],[M5B]]="",Table2[[#This Row],[M5B_h]],SUM(Table2[[#This Row],[M5B_h]],Table2[[#This Row],[M5B]]))</f>
        <v>7</v>
      </c>
      <c r="H484" s="12" t="str">
        <f>IF(Table2[[#This Row],[M1A]]="","",Table2[[#This Row],[M1A]]-Table2[[#This Row],[AWAL]])</f>
        <v/>
      </c>
      <c r="J484" s="12" t="str">
        <f>IF(Table2[[#This Row],[M2A]]="","",SUM(Table2[[#This Row],[M2A]]-Table2[[#This Row],[M2B_h]]))</f>
        <v/>
      </c>
      <c r="L484" s="12" t="str">
        <f>IF(Table2[[#This Row],[M3A]]="","",SUM(Table2[[#This Row],[M3A]]-Table2[[#This Row],[M3B_h]]))</f>
        <v/>
      </c>
      <c r="N484" s="12" t="str">
        <f>IF(Table2[[#This Row],[M4A]]="","",SUM(Table2[[#This Row],[M4A]]-Table2[[#This Row],[M4B_h]]))</f>
        <v/>
      </c>
      <c r="O484" s="14"/>
      <c r="P484" s="14" t="str">
        <f>IF(Table2[[#This Row],[M5A]]="","",SUM(Table2[[#This Row],[M5A]]-Table2[[#This Row],[M5B_h]]))</f>
        <v/>
      </c>
      <c r="Q484" s="14">
        <f>SUM(Table2[[#This Row],[AWAL]],Table2[[#This Row],[M1B]])</f>
        <v>7</v>
      </c>
      <c r="R484" s="14">
        <f>SUM(Table2[[#This Row],[M2B]],Table2[[#This Row],[M2B_h]])</f>
        <v>7</v>
      </c>
      <c r="S484" s="14">
        <f>SUM(Table2[[#This Row],[M3B]],Table2[[#This Row],[M3B_h]])</f>
        <v>7</v>
      </c>
      <c r="T484" s="14">
        <f>SUM(Table2[[#This Row],[M4B]],Table2[[#This Row],[M4B_h]])</f>
        <v>7</v>
      </c>
    </row>
    <row r="485" spans="1:20">
      <c r="A485" s="11">
        <f>IF(Table2[[#This Row],[TT]]=0,"",ROW())</f>
        <v>485</v>
      </c>
      <c r="B485" s="11" t="str">
        <f>LOWER(SUBSTITUTE(SUBSTITUTE(SUBSTITUTE(SUBSTITUTE(SUBSTITUTE(SUBSTITUTE(SUBSTITUTE(SUBSTITUTE(Table2[[#This Row],[NAMA BARANG]]," ",""),"""",""),"-",""),"/",""),"(",""),")",""),"&amp;",""),",",""))</f>
        <v>bpmilk30236</v>
      </c>
      <c r="C485" s="17" t="s">
        <v>652</v>
      </c>
      <c r="D485" s="18">
        <v>35</v>
      </c>
      <c r="E485" s="22" t="s">
        <v>198</v>
      </c>
      <c r="F485" s="43">
        <f>IF(Table2[[#This Row],[M5B]]="",Table2[[#This Row],[M5B_h]],SUM(Table2[[#This Row],[M5B_h]],Table2[[#This Row],[M5B]]))</f>
        <v>35</v>
      </c>
      <c r="H485" s="12" t="str">
        <f>IF(Table2[[#This Row],[M1A]]="","",Table2[[#This Row],[M1A]]-Table2[[#This Row],[AWAL]])</f>
        <v/>
      </c>
      <c r="J485" s="12" t="str">
        <f>IF(Table2[[#This Row],[M2A]]="","",SUM(Table2[[#This Row],[M2A]]-Table2[[#This Row],[M2B_h]]))</f>
        <v/>
      </c>
      <c r="L485" s="12" t="str">
        <f>IF(Table2[[#This Row],[M3A]]="","",SUM(Table2[[#This Row],[M3A]]-Table2[[#This Row],[M3B_h]]))</f>
        <v/>
      </c>
      <c r="N485" s="12" t="str">
        <f>IF(Table2[[#This Row],[M4A]]="","",SUM(Table2[[#This Row],[M4A]]-Table2[[#This Row],[M4B_h]]))</f>
        <v/>
      </c>
      <c r="O485" s="14"/>
      <c r="P485" s="14" t="str">
        <f>IF(Table2[[#This Row],[M5A]]="","",SUM(Table2[[#This Row],[M5A]]-Table2[[#This Row],[M5B_h]]))</f>
        <v/>
      </c>
      <c r="Q485" s="14">
        <f>SUM(Table2[[#This Row],[AWAL]],Table2[[#This Row],[M1B]])</f>
        <v>35</v>
      </c>
      <c r="R485" s="14">
        <f>SUM(Table2[[#This Row],[M2B]],Table2[[#This Row],[M2B_h]])</f>
        <v>35</v>
      </c>
      <c r="S485" s="14">
        <f>SUM(Table2[[#This Row],[M3B]],Table2[[#This Row],[M3B_h]])</f>
        <v>35</v>
      </c>
      <c r="T485" s="14">
        <f>SUM(Table2[[#This Row],[M4B]],Table2[[#This Row],[M4B_h]])</f>
        <v>35</v>
      </c>
    </row>
    <row r="486" spans="1:20">
      <c r="A486" s="11">
        <f>IF(Table2[[#This Row],[TT]]=0,"",ROW())</f>
        <v>486</v>
      </c>
      <c r="B486" s="11" t="str">
        <f>LOWER(SUBSTITUTE(SUBSTITUTE(SUBSTITUTE(SUBSTITUTE(SUBSTITUTE(SUBSTITUTE(SUBSTITUTE(SUBSTITUTE(Table2[[#This Row],[NAMA BARANG]]," ",""),"""",""),"-",""),"/",""),"(",""),")",""),"&amp;",""),",",""))</f>
        <v>bpminigellmaxxist133c</v>
      </c>
      <c r="C486" s="17" t="s">
        <v>653</v>
      </c>
      <c r="D486" s="18">
        <v>2</v>
      </c>
      <c r="E486" s="22" t="s">
        <v>654</v>
      </c>
      <c r="F486" s="43">
        <f>IF(Table2[[#This Row],[M5B]]="",Table2[[#This Row],[M5B_h]],SUM(Table2[[#This Row],[M5B_h]],Table2[[#This Row],[M5B]]))</f>
        <v>2</v>
      </c>
      <c r="H486" s="12" t="str">
        <f>IF(Table2[[#This Row],[M1A]]="","",Table2[[#This Row],[M1A]]-Table2[[#This Row],[AWAL]])</f>
        <v/>
      </c>
      <c r="J486" s="12" t="str">
        <f>IF(Table2[[#This Row],[M2A]]="","",SUM(Table2[[#This Row],[M2A]]-Table2[[#This Row],[M2B_h]]))</f>
        <v/>
      </c>
      <c r="L486" s="12" t="str">
        <f>IF(Table2[[#This Row],[M3A]]="","",SUM(Table2[[#This Row],[M3A]]-Table2[[#This Row],[M3B_h]]))</f>
        <v/>
      </c>
      <c r="N486" s="12" t="str">
        <f>IF(Table2[[#This Row],[M4A]]="","",SUM(Table2[[#This Row],[M4A]]-Table2[[#This Row],[M4B_h]]))</f>
        <v/>
      </c>
      <c r="O486" s="14"/>
      <c r="P486" s="14" t="str">
        <f>IF(Table2[[#This Row],[M5A]]="","",SUM(Table2[[#This Row],[M5A]]-Table2[[#This Row],[M5B_h]]))</f>
        <v/>
      </c>
      <c r="Q486" s="14">
        <f>SUM(Table2[[#This Row],[AWAL]],Table2[[#This Row],[M1B]])</f>
        <v>2</v>
      </c>
      <c r="R486" s="14">
        <f>SUM(Table2[[#This Row],[M2B]],Table2[[#This Row],[M2B_h]])</f>
        <v>2</v>
      </c>
      <c r="S486" s="14">
        <f>SUM(Table2[[#This Row],[M3B]],Table2[[#This Row],[M3B_h]])</f>
        <v>2</v>
      </c>
      <c r="T486" s="14">
        <f>SUM(Table2[[#This Row],[M4B]],Table2[[#This Row],[M4B_h]])</f>
        <v>2</v>
      </c>
    </row>
    <row r="487" spans="1:20">
      <c r="A487" s="11">
        <f>IF(Table2[[#This Row],[TT]]=0,"",ROW())</f>
        <v>487</v>
      </c>
      <c r="B487" s="11" t="str">
        <f>LOWER(SUBSTITUTE(SUBSTITUTE(SUBSTITUTE(SUBSTITUTE(SUBSTITUTE(SUBSTITUTE(SUBSTITUTE(SUBSTITUTE(Table2[[#This Row],[NAMA BARANG]]," ",""),"""",""),"-",""),"/",""),"(",""),")",""),"&amp;",""),",",""))</f>
        <v>bpminigellsparklegold</v>
      </c>
      <c r="C487" s="17" t="s">
        <v>655</v>
      </c>
      <c r="D487" s="18">
        <v>1</v>
      </c>
      <c r="E487" s="22" t="s">
        <v>14</v>
      </c>
      <c r="F487" s="43">
        <f>IF(Table2[[#This Row],[M5B]]="",Table2[[#This Row],[M5B_h]],SUM(Table2[[#This Row],[M5B_h]],Table2[[#This Row],[M5B]]))</f>
        <v>1</v>
      </c>
      <c r="H487" s="12" t="str">
        <f>IF(Table2[[#This Row],[M1A]]="","",Table2[[#This Row],[M1A]]-Table2[[#This Row],[AWAL]])</f>
        <v/>
      </c>
      <c r="J487" s="12" t="str">
        <f>IF(Table2[[#This Row],[M2A]]="","",SUM(Table2[[#This Row],[M2A]]-Table2[[#This Row],[M2B_h]]))</f>
        <v/>
      </c>
      <c r="L487" s="12" t="str">
        <f>IF(Table2[[#This Row],[M3A]]="","",SUM(Table2[[#This Row],[M3A]]-Table2[[#This Row],[M3B_h]]))</f>
        <v/>
      </c>
      <c r="N487" s="12" t="str">
        <f>IF(Table2[[#This Row],[M4A]]="","",SUM(Table2[[#This Row],[M4A]]-Table2[[#This Row],[M4B_h]]))</f>
        <v/>
      </c>
      <c r="O487" s="14"/>
      <c r="P487" s="14" t="str">
        <f>IF(Table2[[#This Row],[M5A]]="","",SUM(Table2[[#This Row],[M5A]]-Table2[[#This Row],[M5B_h]]))</f>
        <v/>
      </c>
      <c r="Q487" s="14">
        <f>SUM(Table2[[#This Row],[AWAL]],Table2[[#This Row],[M1B]])</f>
        <v>1</v>
      </c>
      <c r="R487" s="14">
        <f>SUM(Table2[[#This Row],[M2B]],Table2[[#This Row],[M2B_h]])</f>
        <v>1</v>
      </c>
      <c r="S487" s="14">
        <f>SUM(Table2[[#This Row],[M3B]],Table2[[#This Row],[M3B_h]])</f>
        <v>1</v>
      </c>
      <c r="T487" s="14">
        <f>SUM(Table2[[#This Row],[M4B]],Table2[[#This Row],[M4B_h]])</f>
        <v>1</v>
      </c>
    </row>
    <row r="488" spans="1:20">
      <c r="A488" s="11">
        <f>IF(Table2[[#This Row],[TT]]=0,"",ROW())</f>
        <v>488</v>
      </c>
      <c r="B488" s="11" t="str">
        <f>LOWER(SUBSTITUTE(SUBSTITUTE(SUBSTITUTE(SUBSTITUTE(SUBSTITUTE(SUBSTITUTE(SUBSTITUTE(SUBSTITUTE(Table2[[#This Row],[NAMA BARANG]]," ",""),"""",""),"-",""),"/",""),"(",""),")",""),"&amp;",""),",",""))</f>
        <v>bpmmbening300ma</v>
      </c>
      <c r="C488" s="17" t="s">
        <v>656</v>
      </c>
      <c r="D488" s="18">
        <v>2</v>
      </c>
      <c r="E488" s="22" t="s">
        <v>657</v>
      </c>
      <c r="F488" s="43">
        <f>IF(Table2[[#This Row],[M5B]]="",Table2[[#This Row],[M5B_h]],SUM(Table2[[#This Row],[M5B_h]],Table2[[#This Row],[M5B]]))</f>
        <v>2</v>
      </c>
      <c r="H488" s="12" t="str">
        <f>IF(Table2[[#This Row],[M1A]]="","",Table2[[#This Row],[M1A]]-Table2[[#This Row],[AWAL]])</f>
        <v/>
      </c>
      <c r="J488" s="12" t="str">
        <f>IF(Table2[[#This Row],[M2A]]="","",SUM(Table2[[#This Row],[M2A]]-Table2[[#This Row],[M2B_h]]))</f>
        <v/>
      </c>
      <c r="L488" s="12" t="str">
        <f>IF(Table2[[#This Row],[M3A]]="","",SUM(Table2[[#This Row],[M3A]]-Table2[[#This Row],[M3B_h]]))</f>
        <v/>
      </c>
      <c r="N488" s="12" t="str">
        <f>IF(Table2[[#This Row],[M4A]]="","",SUM(Table2[[#This Row],[M4A]]-Table2[[#This Row],[M4B_h]]))</f>
        <v/>
      </c>
      <c r="O488" s="14"/>
      <c r="P488" s="14" t="str">
        <f>IF(Table2[[#This Row],[M5A]]="","",SUM(Table2[[#This Row],[M5A]]-Table2[[#This Row],[M5B_h]]))</f>
        <v/>
      </c>
      <c r="Q488" s="14">
        <f>SUM(Table2[[#This Row],[AWAL]],Table2[[#This Row],[M1B]])</f>
        <v>2</v>
      </c>
      <c r="R488" s="14">
        <f>SUM(Table2[[#This Row],[M2B]],Table2[[#This Row],[M2B_h]])</f>
        <v>2</v>
      </c>
      <c r="S488" s="14">
        <f>SUM(Table2[[#This Row],[M3B]],Table2[[#This Row],[M3B_h]])</f>
        <v>2</v>
      </c>
      <c r="T488" s="14">
        <f>SUM(Table2[[#This Row],[M4B]],Table2[[#This Row],[M4B_h]])</f>
        <v>2</v>
      </c>
    </row>
    <row r="489" spans="1:20">
      <c r="A489" s="11">
        <f>IF(Table2[[#This Row],[TT]]=0,"",ROW())</f>
        <v>489</v>
      </c>
      <c r="B489" s="11" t="str">
        <f>LOWER(SUBSTITUTE(SUBSTITUTE(SUBSTITUTE(SUBSTITUTE(SUBSTITUTE(SUBSTITUTE(SUBSTITUTE(SUBSTITUTE(Table2[[#This Row],[NAMA BARANG]]," ",""),"""",""),"-",""),"/",""),"(",""),")",""),"&amp;",""),",",""))</f>
        <v>bpmmbutek300mb</v>
      </c>
      <c r="C489" s="17" t="s">
        <v>658</v>
      </c>
      <c r="D489" s="18">
        <v>1</v>
      </c>
      <c r="E489" s="22" t="s">
        <v>14</v>
      </c>
      <c r="F489" s="43">
        <f>IF(Table2[[#This Row],[M5B]]="",Table2[[#This Row],[M5B_h]],SUM(Table2[[#This Row],[M5B_h]],Table2[[#This Row],[M5B]]))</f>
        <v>1</v>
      </c>
      <c r="H489" s="12" t="str">
        <f>IF(Table2[[#This Row],[M1A]]="","",Table2[[#This Row],[M1A]]-Table2[[#This Row],[AWAL]])</f>
        <v/>
      </c>
      <c r="J489" s="12" t="str">
        <f>IF(Table2[[#This Row],[M2A]]="","",SUM(Table2[[#This Row],[M2A]]-Table2[[#This Row],[M2B_h]]))</f>
        <v/>
      </c>
      <c r="L489" s="12" t="str">
        <f>IF(Table2[[#This Row],[M3A]]="","",SUM(Table2[[#This Row],[M3A]]-Table2[[#This Row],[M3B_h]]))</f>
        <v/>
      </c>
      <c r="N489" s="12" t="str">
        <f>IF(Table2[[#This Row],[M4A]]="","",SUM(Table2[[#This Row],[M4A]]-Table2[[#This Row],[M4B_h]]))</f>
        <v/>
      </c>
      <c r="O489" s="14"/>
      <c r="P489" s="14" t="str">
        <f>IF(Table2[[#This Row],[M5A]]="","",SUM(Table2[[#This Row],[M5A]]-Table2[[#This Row],[M5B_h]]))</f>
        <v/>
      </c>
      <c r="Q489" s="14">
        <f>SUM(Table2[[#This Row],[AWAL]],Table2[[#This Row],[M1B]])</f>
        <v>1</v>
      </c>
      <c r="R489" s="14">
        <f>SUM(Table2[[#This Row],[M2B]],Table2[[#This Row],[M2B_h]])</f>
        <v>1</v>
      </c>
      <c r="S489" s="14">
        <f>SUM(Table2[[#This Row],[M3B]],Table2[[#This Row],[M3B_h]])</f>
        <v>1</v>
      </c>
      <c r="T489" s="14">
        <f>SUM(Table2[[#This Row],[M4B]],Table2[[#This Row],[M4B_h]])</f>
        <v>1</v>
      </c>
    </row>
    <row r="490" spans="1:20">
      <c r="A490" s="11">
        <f>IF(Table2[[#This Row],[TT]]=0,"",ROW())</f>
        <v>490</v>
      </c>
      <c r="B490" s="11" t="str">
        <f>LOWER(SUBSTITUTE(SUBSTITUTE(SUBSTITUTE(SUBSTITUTE(SUBSTITUTE(SUBSTITUTE(SUBSTITUTE(SUBSTITUTE(Table2[[#This Row],[NAMA BARANG]]," ",""),"""",""),"-",""),"/",""),"(",""),")",""),"&amp;",""),",",""))</f>
        <v>bpmobilkombinasipolos</v>
      </c>
      <c r="C490" s="17" t="s">
        <v>659</v>
      </c>
      <c r="D490" s="18">
        <v>11</v>
      </c>
      <c r="E490" s="22" t="s">
        <v>387</v>
      </c>
      <c r="F490" s="43">
        <f>IF(Table2[[#This Row],[M5B]]="",Table2[[#This Row],[M5B_h]],SUM(Table2[[#This Row],[M5B_h]],Table2[[#This Row],[M5B]]))</f>
        <v>11</v>
      </c>
      <c r="H490" s="12" t="str">
        <f>IF(Table2[[#This Row],[M1A]]="","",Table2[[#This Row],[M1A]]-Table2[[#This Row],[AWAL]])</f>
        <v/>
      </c>
      <c r="J490" s="12" t="str">
        <f>IF(Table2[[#This Row],[M2A]]="","",SUM(Table2[[#This Row],[M2A]]-Table2[[#This Row],[M2B_h]]))</f>
        <v/>
      </c>
      <c r="L490" s="12" t="str">
        <f>IF(Table2[[#This Row],[M3A]]="","",SUM(Table2[[#This Row],[M3A]]-Table2[[#This Row],[M3B_h]]))</f>
        <v/>
      </c>
      <c r="N490" s="12" t="str">
        <f>IF(Table2[[#This Row],[M4A]]="","",SUM(Table2[[#This Row],[M4A]]-Table2[[#This Row],[M4B_h]]))</f>
        <v/>
      </c>
      <c r="O490" s="14"/>
      <c r="P490" s="14" t="str">
        <f>IF(Table2[[#This Row],[M5A]]="","",SUM(Table2[[#This Row],[M5A]]-Table2[[#This Row],[M5B_h]]))</f>
        <v/>
      </c>
      <c r="Q490" s="14">
        <f>SUM(Table2[[#This Row],[AWAL]],Table2[[#This Row],[M1B]])</f>
        <v>11</v>
      </c>
      <c r="R490" s="14">
        <f>SUM(Table2[[#This Row],[M2B]],Table2[[#This Row],[M2B_h]])</f>
        <v>11</v>
      </c>
      <c r="S490" s="14">
        <f>SUM(Table2[[#This Row],[M3B]],Table2[[#This Row],[M3B_h]])</f>
        <v>11</v>
      </c>
      <c r="T490" s="14">
        <f>SUM(Table2[[#This Row],[M4B]],Table2[[#This Row],[M4B_h]])</f>
        <v>11</v>
      </c>
    </row>
    <row r="491" spans="1:20">
      <c r="A491" s="11">
        <f>IF(Table2[[#This Row],[TT]]=0,"",ROW())</f>
        <v>491</v>
      </c>
      <c r="B491" s="11" t="str">
        <f>LOWER(SUBSTITUTE(SUBSTITUTE(SUBSTITUTE(SUBSTITUTE(SUBSTITUTE(SUBSTITUTE(SUBSTITUTE(SUBSTITUTE(Table2[[#This Row],[NAMA BARANG]]," ",""),"""",""),"-",""),"/",""),"(",""),")",""),"&amp;",""),",",""))</f>
        <v>bpmp0206kincir</v>
      </c>
      <c r="C491" s="17" t="s">
        <v>660</v>
      </c>
      <c r="D491" s="18">
        <v>2</v>
      </c>
      <c r="E491" s="22" t="s">
        <v>2992</v>
      </c>
      <c r="F491" s="43">
        <f>IF(Table2[[#This Row],[M5B]]="",Table2[[#This Row],[M5B_h]],SUM(Table2[[#This Row],[M5B_h]],Table2[[#This Row],[M5B]]))</f>
        <v>2</v>
      </c>
      <c r="H491" s="12" t="str">
        <f>IF(Table2[[#This Row],[M1A]]="","",Table2[[#This Row],[M1A]]-Table2[[#This Row],[AWAL]])</f>
        <v/>
      </c>
      <c r="J491" s="12" t="str">
        <f>IF(Table2[[#This Row],[M2A]]="","",SUM(Table2[[#This Row],[M2A]]-Table2[[#This Row],[M2B_h]]))</f>
        <v/>
      </c>
      <c r="L491" s="12" t="str">
        <f>IF(Table2[[#This Row],[M3A]]="","",SUM(Table2[[#This Row],[M3A]]-Table2[[#This Row],[M3B_h]]))</f>
        <v/>
      </c>
      <c r="N491" s="12" t="str">
        <f>IF(Table2[[#This Row],[M4A]]="","",SUM(Table2[[#This Row],[M4A]]-Table2[[#This Row],[M4B_h]]))</f>
        <v/>
      </c>
      <c r="O491" s="14"/>
      <c r="P491" s="14" t="str">
        <f>IF(Table2[[#This Row],[M5A]]="","",SUM(Table2[[#This Row],[M5A]]-Table2[[#This Row],[M5B_h]]))</f>
        <v/>
      </c>
      <c r="Q491" s="14">
        <f>SUM(Table2[[#This Row],[AWAL]],Table2[[#This Row],[M1B]])</f>
        <v>2</v>
      </c>
      <c r="R491" s="14">
        <f>SUM(Table2[[#This Row],[M2B]],Table2[[#This Row],[M2B_h]])</f>
        <v>2</v>
      </c>
      <c r="S491" s="14">
        <f>SUM(Table2[[#This Row],[M3B]],Table2[[#This Row],[M3B_h]])</f>
        <v>2</v>
      </c>
      <c r="T491" s="14">
        <f>SUM(Table2[[#This Row],[M4B]],Table2[[#This Row],[M4B_h]])</f>
        <v>2</v>
      </c>
    </row>
    <row r="492" spans="1:20">
      <c r="A492" s="11">
        <f>IF(Table2[[#This Row],[TT]]=0,"",ROW())</f>
        <v>492</v>
      </c>
      <c r="B492" s="11" t="str">
        <f>LOWER(SUBSTITUTE(SUBSTITUTE(SUBSTITUTE(SUBSTITUTE(SUBSTITUTE(SUBSTITUTE(SUBSTITUTE(SUBSTITUTE(Table2[[#This Row],[NAMA BARANG]]," ",""),"""",""),"-",""),"/",""),"(",""),")",""),"&amp;",""),",",""))</f>
        <v>bpmp2105minion</v>
      </c>
      <c r="C492" s="17" t="s">
        <v>661</v>
      </c>
      <c r="D492" s="18">
        <v>8</v>
      </c>
      <c r="E492" s="22" t="s">
        <v>14</v>
      </c>
      <c r="F492" s="43">
        <f>IF(Table2[[#This Row],[M5B]]="",Table2[[#This Row],[M5B_h]],SUM(Table2[[#This Row],[M5B_h]],Table2[[#This Row],[M5B]]))</f>
        <v>8</v>
      </c>
      <c r="H492" s="12" t="str">
        <f>IF(Table2[[#This Row],[M1A]]="","",Table2[[#This Row],[M1A]]-Table2[[#This Row],[AWAL]])</f>
        <v/>
      </c>
      <c r="J492" s="12" t="str">
        <f>IF(Table2[[#This Row],[M2A]]="","",SUM(Table2[[#This Row],[M2A]]-Table2[[#This Row],[M2B_h]]))</f>
        <v/>
      </c>
      <c r="L492" s="12" t="str">
        <f>IF(Table2[[#This Row],[M3A]]="","",SUM(Table2[[#This Row],[M3A]]-Table2[[#This Row],[M3B_h]]))</f>
        <v/>
      </c>
      <c r="N492" s="12" t="str">
        <f>IF(Table2[[#This Row],[M4A]]="","",SUM(Table2[[#This Row],[M4A]]-Table2[[#This Row],[M4B_h]]))</f>
        <v/>
      </c>
      <c r="O492" s="14"/>
      <c r="P492" s="14" t="str">
        <f>IF(Table2[[#This Row],[M5A]]="","",SUM(Table2[[#This Row],[M5A]]-Table2[[#This Row],[M5B_h]]))</f>
        <v/>
      </c>
      <c r="Q492" s="14">
        <f>SUM(Table2[[#This Row],[AWAL]],Table2[[#This Row],[M1B]])</f>
        <v>8</v>
      </c>
      <c r="R492" s="14">
        <f>SUM(Table2[[#This Row],[M2B]],Table2[[#This Row],[M2B_h]])</f>
        <v>8</v>
      </c>
      <c r="S492" s="14">
        <f>SUM(Table2[[#This Row],[M3B]],Table2[[#This Row],[M3B_h]])</f>
        <v>8</v>
      </c>
      <c r="T492" s="14">
        <f>SUM(Table2[[#This Row],[M4B]],Table2[[#This Row],[M4B_h]])</f>
        <v>8</v>
      </c>
    </row>
    <row r="493" spans="1:20">
      <c r="A493" s="11">
        <f>IF(Table2[[#This Row],[TT]]=0,"",ROW())</f>
        <v>493</v>
      </c>
      <c r="B493" s="11" t="str">
        <f>LOWER(SUBSTITUTE(SUBSTITUTE(SUBSTITUTE(SUBSTITUTE(SUBSTITUTE(SUBSTITUTE(SUBSTITUTE(SUBSTITUTE(Table2[[#This Row],[NAMA BARANG]]," ",""),"""",""),"-",""),"/",""),"(",""),")",""),"&amp;",""),",",""))</f>
        <v>bpmp6026love</v>
      </c>
      <c r="C493" s="17" t="s">
        <v>662</v>
      </c>
      <c r="D493" s="18">
        <v>6</v>
      </c>
      <c r="E493" s="22" t="s">
        <v>14</v>
      </c>
      <c r="F493" s="43">
        <f>IF(Table2[[#This Row],[M5B]]="",Table2[[#This Row],[M5B_h]],SUM(Table2[[#This Row],[M5B_h]],Table2[[#This Row],[M5B]]))</f>
        <v>6</v>
      </c>
      <c r="H493" s="12" t="str">
        <f>IF(Table2[[#This Row],[M1A]]="","",Table2[[#This Row],[M1A]]-Table2[[#This Row],[AWAL]])</f>
        <v/>
      </c>
      <c r="J493" s="12" t="str">
        <f>IF(Table2[[#This Row],[M2A]]="","",SUM(Table2[[#This Row],[M2A]]-Table2[[#This Row],[M2B_h]]))</f>
        <v/>
      </c>
      <c r="L493" s="12" t="str">
        <f>IF(Table2[[#This Row],[M3A]]="","",SUM(Table2[[#This Row],[M3A]]-Table2[[#This Row],[M3B_h]]))</f>
        <v/>
      </c>
      <c r="N493" s="12" t="str">
        <f>IF(Table2[[#This Row],[M4A]]="","",SUM(Table2[[#This Row],[M4A]]-Table2[[#This Row],[M4B_h]]))</f>
        <v/>
      </c>
      <c r="O493" s="14"/>
      <c r="P493" s="14" t="str">
        <f>IF(Table2[[#This Row],[M5A]]="","",SUM(Table2[[#This Row],[M5A]]-Table2[[#This Row],[M5B_h]]))</f>
        <v/>
      </c>
      <c r="Q493" s="14">
        <f>SUM(Table2[[#This Row],[AWAL]],Table2[[#This Row],[M1B]])</f>
        <v>6</v>
      </c>
      <c r="R493" s="14">
        <f>SUM(Table2[[#This Row],[M2B]],Table2[[#This Row],[M2B_h]])</f>
        <v>6</v>
      </c>
      <c r="S493" s="14">
        <f>SUM(Table2[[#This Row],[M3B]],Table2[[#This Row],[M3B_h]])</f>
        <v>6</v>
      </c>
      <c r="T493" s="14">
        <f>SUM(Table2[[#This Row],[M4B]],Table2[[#This Row],[M4B_h]])</f>
        <v>6</v>
      </c>
    </row>
    <row r="494" spans="1:20">
      <c r="A494" s="11">
        <f>IF(Table2[[#This Row],[TT]]=0,"",ROW())</f>
        <v>494</v>
      </c>
      <c r="B494" s="11" t="str">
        <f>LOWER(SUBSTITUTE(SUBSTITUTE(SUBSTITUTE(SUBSTITUTE(SUBSTITUTE(SUBSTITUTE(SUBSTITUTE(SUBSTITUTE(Table2[[#This Row],[NAMA BARANG]]," ",""),"""",""),"-",""),"/",""),"(",""),")",""),"&amp;",""),",",""))</f>
        <v>bpmp60992smurf1x48</v>
      </c>
      <c r="C494" s="17" t="s">
        <v>663</v>
      </c>
      <c r="D494" s="18">
        <v>2</v>
      </c>
      <c r="E494" s="22" t="s">
        <v>67</v>
      </c>
      <c r="F494" s="43">
        <f>IF(Table2[[#This Row],[M5B]]="",Table2[[#This Row],[M5B_h]],SUM(Table2[[#This Row],[M5B_h]],Table2[[#This Row],[M5B]]))</f>
        <v>2</v>
      </c>
      <c r="H494" s="12" t="str">
        <f>IF(Table2[[#This Row],[M1A]]="","",Table2[[#This Row],[M1A]]-Table2[[#This Row],[AWAL]])</f>
        <v/>
      </c>
      <c r="J494" s="12" t="str">
        <f>IF(Table2[[#This Row],[M2A]]="","",SUM(Table2[[#This Row],[M2A]]-Table2[[#This Row],[M2B_h]]))</f>
        <v/>
      </c>
      <c r="L494" s="12" t="str">
        <f>IF(Table2[[#This Row],[M3A]]="","",SUM(Table2[[#This Row],[M3A]]-Table2[[#This Row],[M3B_h]]))</f>
        <v/>
      </c>
      <c r="N494" s="12" t="str">
        <f>IF(Table2[[#This Row],[M4A]]="","",SUM(Table2[[#This Row],[M4A]]-Table2[[#This Row],[M4B_h]]))</f>
        <v/>
      </c>
      <c r="O494" s="14"/>
      <c r="P494" s="14" t="str">
        <f>IF(Table2[[#This Row],[M5A]]="","",SUM(Table2[[#This Row],[M5A]]-Table2[[#This Row],[M5B_h]]))</f>
        <v/>
      </c>
      <c r="Q494" s="14">
        <f>SUM(Table2[[#This Row],[AWAL]],Table2[[#This Row],[M1B]])</f>
        <v>2</v>
      </c>
      <c r="R494" s="14">
        <f>SUM(Table2[[#This Row],[M2B]],Table2[[#This Row],[M2B_h]])</f>
        <v>2</v>
      </c>
      <c r="S494" s="14">
        <f>SUM(Table2[[#This Row],[M3B]],Table2[[#This Row],[M3B_h]])</f>
        <v>2</v>
      </c>
      <c r="T494" s="14">
        <f>SUM(Table2[[#This Row],[M4B]],Table2[[#This Row],[M4B_h]])</f>
        <v>2</v>
      </c>
    </row>
    <row r="495" spans="1:20">
      <c r="A495" s="11">
        <f>IF(Table2[[#This Row],[TT]]=0,"",ROW())</f>
        <v>495</v>
      </c>
      <c r="B495" s="11" t="str">
        <f>LOWER(SUBSTITUTE(SUBSTITUTE(SUBSTITUTE(SUBSTITUTE(SUBSTITUTE(SUBSTITUTE(SUBSTITUTE(SUBSTITUTE(Table2[[#This Row],[NAMA BARANG]]," ",""),"""",""),"-",""),"/",""),"(",""),")",""),"&amp;",""),",",""))</f>
        <v>bponoffmmouse</v>
      </c>
      <c r="C495" s="17" t="s">
        <v>664</v>
      </c>
      <c r="D495" s="18">
        <v>1</v>
      </c>
      <c r="E495" s="22" t="s">
        <v>665</v>
      </c>
      <c r="F495" s="43">
        <f>IF(Table2[[#This Row],[M5B]]="",Table2[[#This Row],[M5B_h]],SUM(Table2[[#This Row],[M5B_h]],Table2[[#This Row],[M5B]]))</f>
        <v>1</v>
      </c>
      <c r="H495" s="12" t="str">
        <f>IF(Table2[[#This Row],[M1A]]="","",Table2[[#This Row],[M1A]]-Table2[[#This Row],[AWAL]])</f>
        <v/>
      </c>
      <c r="J495" s="12" t="str">
        <f>IF(Table2[[#This Row],[M2A]]="","",SUM(Table2[[#This Row],[M2A]]-Table2[[#This Row],[M2B_h]]))</f>
        <v/>
      </c>
      <c r="L495" s="12" t="str">
        <f>IF(Table2[[#This Row],[M3A]]="","",SUM(Table2[[#This Row],[M3A]]-Table2[[#This Row],[M3B_h]]))</f>
        <v/>
      </c>
      <c r="N495" s="12" t="str">
        <f>IF(Table2[[#This Row],[M4A]]="","",SUM(Table2[[#This Row],[M4A]]-Table2[[#This Row],[M4B_h]]))</f>
        <v/>
      </c>
      <c r="O495" s="14"/>
      <c r="P495" s="14" t="str">
        <f>IF(Table2[[#This Row],[M5A]]="","",SUM(Table2[[#This Row],[M5A]]-Table2[[#This Row],[M5B_h]]))</f>
        <v/>
      </c>
      <c r="Q495" s="14">
        <f>SUM(Table2[[#This Row],[AWAL]],Table2[[#This Row],[M1B]])</f>
        <v>1</v>
      </c>
      <c r="R495" s="14">
        <f>SUM(Table2[[#This Row],[M2B]],Table2[[#This Row],[M2B_h]])</f>
        <v>1</v>
      </c>
      <c r="S495" s="14">
        <f>SUM(Table2[[#This Row],[M3B]],Table2[[#This Row],[M3B_h]])</f>
        <v>1</v>
      </c>
      <c r="T495" s="14">
        <f>SUM(Table2[[#This Row],[M4B]],Table2[[#This Row],[M4B_h]])</f>
        <v>1</v>
      </c>
    </row>
    <row r="496" spans="1:20">
      <c r="A496" s="11">
        <f>IF(Table2[[#This Row],[TT]]=0,"",ROW())</f>
        <v>496</v>
      </c>
      <c r="B496" s="11" t="str">
        <f>LOWER(SUBSTITUTE(SUBSTITUTE(SUBSTITUTE(SUBSTITUTE(SUBSTITUTE(SUBSTITUTE(SUBSTITUTE(SUBSTITUTE(Table2[[#This Row],[NAMA BARANG]]," ",""),"""",""),"-",""),"/",""),"(",""),")",""),"&amp;",""),",",""))</f>
        <v>bpougierrabbit</v>
      </c>
      <c r="C496" s="17" t="s">
        <v>666</v>
      </c>
      <c r="D496" s="18">
        <v>18</v>
      </c>
      <c r="E496" s="22" t="s">
        <v>200</v>
      </c>
      <c r="F496" s="43">
        <f>IF(Table2[[#This Row],[M5B]]="",Table2[[#This Row],[M5B_h]],SUM(Table2[[#This Row],[M5B_h]],Table2[[#This Row],[M5B]]))</f>
        <v>18</v>
      </c>
      <c r="H496" s="12" t="str">
        <f>IF(Table2[[#This Row],[M1A]]="","",Table2[[#This Row],[M1A]]-Table2[[#This Row],[AWAL]])</f>
        <v/>
      </c>
      <c r="J496" s="12" t="str">
        <f>IF(Table2[[#This Row],[M2A]]="","",SUM(Table2[[#This Row],[M2A]]-Table2[[#This Row],[M2B_h]]))</f>
        <v/>
      </c>
      <c r="L496" s="12" t="str">
        <f>IF(Table2[[#This Row],[M3A]]="","",SUM(Table2[[#This Row],[M3A]]-Table2[[#This Row],[M3B_h]]))</f>
        <v/>
      </c>
      <c r="N496" s="12" t="str">
        <f>IF(Table2[[#This Row],[M4A]]="","",SUM(Table2[[#This Row],[M4A]]-Table2[[#This Row],[M4B_h]]))</f>
        <v/>
      </c>
      <c r="O496" s="14"/>
      <c r="P496" s="14" t="str">
        <f>IF(Table2[[#This Row],[M5A]]="","",SUM(Table2[[#This Row],[M5A]]-Table2[[#This Row],[M5B_h]]))</f>
        <v/>
      </c>
      <c r="Q496" s="14">
        <f>SUM(Table2[[#This Row],[AWAL]],Table2[[#This Row],[M1B]])</f>
        <v>18</v>
      </c>
      <c r="R496" s="14">
        <f>SUM(Table2[[#This Row],[M2B]],Table2[[#This Row],[M2B_h]])</f>
        <v>18</v>
      </c>
      <c r="S496" s="14">
        <f>SUM(Table2[[#This Row],[M3B]],Table2[[#This Row],[M3B_h]])</f>
        <v>18</v>
      </c>
      <c r="T496" s="14">
        <f>SUM(Table2[[#This Row],[M4B]],Table2[[#This Row],[M4B_h]])</f>
        <v>18</v>
      </c>
    </row>
    <row r="497" spans="1:20">
      <c r="A497" s="11">
        <f>IF(Table2[[#This Row],[TT]]=0,"",ROW())</f>
        <v>497</v>
      </c>
      <c r="B497" s="11" t="str">
        <f>LOWER(SUBSTITUTE(SUBSTITUTE(SUBSTITUTE(SUBSTITUTE(SUBSTITUTE(SUBSTITUTE(SUBSTITUTE(SUBSTITUTE(Table2[[#This Row],[NAMA BARANG]]," ",""),"""",""),"-",""),"/",""),"(",""),")",""),"&amp;",""),",",""))</f>
        <v>bppelangi661120052</v>
      </c>
      <c r="C497" s="17" t="s">
        <v>667</v>
      </c>
      <c r="D497" s="18">
        <v>4</v>
      </c>
      <c r="E497" s="22" t="s">
        <v>241</v>
      </c>
      <c r="F497" s="43">
        <f>IF(Table2[[#This Row],[M5B]]="",Table2[[#This Row],[M5B_h]],SUM(Table2[[#This Row],[M5B_h]],Table2[[#This Row],[M5B]]))</f>
        <v>4</v>
      </c>
      <c r="H497" s="12" t="str">
        <f>IF(Table2[[#This Row],[M1A]]="","",Table2[[#This Row],[M1A]]-Table2[[#This Row],[AWAL]])</f>
        <v/>
      </c>
      <c r="J497" s="12" t="str">
        <f>IF(Table2[[#This Row],[M2A]]="","",SUM(Table2[[#This Row],[M2A]]-Table2[[#This Row],[M2B_h]]))</f>
        <v/>
      </c>
      <c r="L497" s="12" t="str">
        <f>IF(Table2[[#This Row],[M3A]]="","",SUM(Table2[[#This Row],[M3A]]-Table2[[#This Row],[M3B_h]]))</f>
        <v/>
      </c>
      <c r="N497" s="12" t="str">
        <f>IF(Table2[[#This Row],[M4A]]="","",SUM(Table2[[#This Row],[M4A]]-Table2[[#This Row],[M4B_h]]))</f>
        <v/>
      </c>
      <c r="O497" s="14"/>
      <c r="P497" s="14" t="str">
        <f>IF(Table2[[#This Row],[M5A]]="","",SUM(Table2[[#This Row],[M5A]]-Table2[[#This Row],[M5B_h]]))</f>
        <v/>
      </c>
      <c r="Q497" s="14">
        <f>SUM(Table2[[#This Row],[AWAL]],Table2[[#This Row],[M1B]])</f>
        <v>4</v>
      </c>
      <c r="R497" s="14">
        <f>SUM(Table2[[#This Row],[M2B]],Table2[[#This Row],[M2B_h]])</f>
        <v>4</v>
      </c>
      <c r="S497" s="14">
        <f>SUM(Table2[[#This Row],[M3B]],Table2[[#This Row],[M3B_h]])</f>
        <v>4</v>
      </c>
      <c r="T497" s="14">
        <f>SUM(Table2[[#This Row],[M4B]],Table2[[#This Row],[M4B_h]])</f>
        <v>4</v>
      </c>
    </row>
    <row r="498" spans="1:20">
      <c r="A498" s="11">
        <f>IF(Table2[[#This Row],[TT]]=0,"",ROW())</f>
        <v>498</v>
      </c>
      <c r="B498" s="11" t="str">
        <f>LOWER(SUBSTITUTE(SUBSTITUTE(SUBSTITUTE(SUBSTITUTE(SUBSTITUTE(SUBSTITUTE(SUBSTITUTE(SUBSTITUTE(Table2[[#This Row],[NAMA BARANG]]," ",""),"""",""),"-",""),"/",""),"(",""),")",""),"&amp;",""),",",""))</f>
        <v>bppelangi9310</v>
      </c>
      <c r="C498" s="17" t="s">
        <v>668</v>
      </c>
      <c r="D498" s="18">
        <v>2</v>
      </c>
      <c r="E498" s="22" t="s">
        <v>241</v>
      </c>
      <c r="F498" s="43">
        <f>IF(Table2[[#This Row],[M5B]]="",Table2[[#This Row],[M5B_h]],SUM(Table2[[#This Row],[M5B_h]],Table2[[#This Row],[M5B]]))</f>
        <v>2</v>
      </c>
      <c r="H498" s="12" t="str">
        <f>IF(Table2[[#This Row],[M1A]]="","",Table2[[#This Row],[M1A]]-Table2[[#This Row],[AWAL]])</f>
        <v/>
      </c>
      <c r="J498" s="12" t="str">
        <f>IF(Table2[[#This Row],[M2A]]="","",SUM(Table2[[#This Row],[M2A]]-Table2[[#This Row],[M2B_h]]))</f>
        <v/>
      </c>
      <c r="L498" s="12" t="str">
        <f>IF(Table2[[#This Row],[M3A]]="","",SUM(Table2[[#This Row],[M3A]]-Table2[[#This Row],[M3B_h]]))</f>
        <v/>
      </c>
      <c r="N498" s="12" t="str">
        <f>IF(Table2[[#This Row],[M4A]]="","",SUM(Table2[[#This Row],[M4A]]-Table2[[#This Row],[M4B_h]]))</f>
        <v/>
      </c>
      <c r="O498" s="14"/>
      <c r="P498" s="14" t="str">
        <f>IF(Table2[[#This Row],[M5A]]="","",SUM(Table2[[#This Row],[M5A]]-Table2[[#This Row],[M5B_h]]))</f>
        <v/>
      </c>
      <c r="Q498" s="14">
        <f>SUM(Table2[[#This Row],[AWAL]],Table2[[#This Row],[M1B]])</f>
        <v>2</v>
      </c>
      <c r="R498" s="14">
        <f>SUM(Table2[[#This Row],[M2B]],Table2[[#This Row],[M2B_h]])</f>
        <v>2</v>
      </c>
      <c r="S498" s="14">
        <f>SUM(Table2[[#This Row],[M3B]],Table2[[#This Row],[M3B_h]])</f>
        <v>2</v>
      </c>
      <c r="T498" s="14">
        <f>SUM(Table2[[#This Row],[M4B]],Table2[[#This Row],[M4B_h]])</f>
        <v>2</v>
      </c>
    </row>
    <row r="499" spans="1:20">
      <c r="A499" s="11">
        <f>IF(Table2[[#This Row],[TT]]=0,"",ROW())</f>
        <v>499</v>
      </c>
      <c r="B499" s="11" t="str">
        <f>LOWER(SUBSTITUTE(SUBSTITUTE(SUBSTITUTE(SUBSTITUTE(SUBSTITUTE(SUBSTITUTE(SUBSTITUTE(SUBSTITUTE(Table2[[#This Row],[NAMA BARANG]]," ",""),"""",""),"-",""),"/",""),"(",""),")",""),"&amp;",""),",",""))</f>
        <v>bppelna01</v>
      </c>
      <c r="C499" s="17" t="s">
        <v>3261</v>
      </c>
      <c r="D499" s="18">
        <v>12</v>
      </c>
      <c r="E499" s="22" t="s">
        <v>2559</v>
      </c>
      <c r="F499" s="43">
        <f>IF(Table2[[#This Row],[M5B]]="",Table2[[#This Row],[M5B_h]],SUM(Table2[[#This Row],[M5B_h]],Table2[[#This Row],[M5B]]))</f>
        <v>10</v>
      </c>
      <c r="H499" s="12" t="str">
        <f>IF(Table2[[#This Row],[M1A]]="","",Table2[[#This Row],[M1A]]-Table2[[#This Row],[AWAL]])</f>
        <v/>
      </c>
      <c r="J499" s="12" t="str">
        <f>IF(Table2[[#This Row],[M2A]]="","",SUM(Table2[[#This Row],[M2A]]-Table2[[#This Row],[M2B_h]]))</f>
        <v/>
      </c>
      <c r="K499" s="12">
        <v>10</v>
      </c>
      <c r="L499" s="12">
        <f>IF(Table2[[#This Row],[M3A]]="","",SUM(Table2[[#This Row],[M3A]]-Table2[[#This Row],[M3B_h]]))</f>
        <v>-2</v>
      </c>
      <c r="N499" s="12" t="str">
        <f>IF(Table2[[#This Row],[M4A]]="","",SUM(Table2[[#This Row],[M4A]]-Table2[[#This Row],[M4B_h]]))</f>
        <v/>
      </c>
      <c r="O499" s="14"/>
      <c r="P499" s="14" t="str">
        <f>IF(Table2[[#This Row],[M5A]]="","",SUM(Table2[[#This Row],[M5A]]-Table2[[#This Row],[M5B_h]]))</f>
        <v/>
      </c>
      <c r="Q499" s="14">
        <f>SUM(Table2[[#This Row],[AWAL]],Table2[[#This Row],[M1B]])</f>
        <v>12</v>
      </c>
      <c r="R499" s="14">
        <f>SUM(Table2[[#This Row],[M2B]],Table2[[#This Row],[M2B_h]])</f>
        <v>12</v>
      </c>
      <c r="S499" s="14">
        <f>SUM(Table2[[#This Row],[M3B]],Table2[[#This Row],[M3B_h]])</f>
        <v>10</v>
      </c>
      <c r="T499" s="14">
        <f>SUM(Table2[[#This Row],[M4B]],Table2[[#This Row],[M4B_h]])</f>
        <v>10</v>
      </c>
    </row>
    <row r="500" spans="1:20">
      <c r="A500" s="13">
        <f>IF(Table2[[#This Row],[TT]]=0,"",ROW())</f>
        <v>500</v>
      </c>
      <c r="B500" s="13" t="str">
        <f>LOWER(SUBSTITUTE(SUBSTITUTE(SUBSTITUTE(SUBSTITUTE(SUBSTITUTE(SUBSTITUTE(SUBSTITUTE(SUBSTITUTE(Table2[[#This Row],[NAMA BARANG]]," ",""),"""",""),"-",""),"/",""),"(",""),")",""),"&amp;",""),",",""))</f>
        <v>bppengliterlestari</v>
      </c>
      <c r="C500" s="16" t="s">
        <v>669</v>
      </c>
      <c r="D500" s="18">
        <v>11</v>
      </c>
      <c r="E500" s="47" t="s">
        <v>441</v>
      </c>
      <c r="F500" s="43">
        <f>IF(Table2[[#This Row],[M5B]]="",Table2[[#This Row],[M5B_h]],SUM(Table2[[#This Row],[M5B_h]],Table2[[#This Row],[M5B]]))</f>
        <v>11</v>
      </c>
      <c r="H500" s="14" t="str">
        <f>IF(Table2[[#This Row],[M1A]]="","",Table2[[#This Row],[M1A]]-Table2[[#This Row],[AWAL]])</f>
        <v/>
      </c>
      <c r="J500" s="14" t="str">
        <f>IF(Table2[[#This Row],[M2A]]="","",SUM(Table2[[#This Row],[M2A]]-Table2[[#This Row],[M2B_h]]))</f>
        <v/>
      </c>
      <c r="L500" s="14" t="str">
        <f>IF(Table2[[#This Row],[M3A]]="","",SUM(Table2[[#This Row],[M3A]]-Table2[[#This Row],[M3B_h]]))</f>
        <v/>
      </c>
      <c r="N500" s="14" t="str">
        <f>IF(Table2[[#This Row],[M4A]]="","",SUM(Table2[[#This Row],[M4A]]-Table2[[#This Row],[M4B_h]]))</f>
        <v/>
      </c>
      <c r="P500" s="14" t="str">
        <f>IF(Table2[[#This Row],[M5A]]="","",SUM(Table2[[#This Row],[M5A]]-Table2[[#This Row],[M5B_h]]))</f>
        <v/>
      </c>
      <c r="Q500" s="14">
        <f>SUM(Table2[[#This Row],[AWAL]],Table2[[#This Row],[M1B]])</f>
        <v>11</v>
      </c>
      <c r="R500" s="14">
        <f>SUM(Table2[[#This Row],[M2B]],Table2[[#This Row],[M2B_h]])</f>
        <v>11</v>
      </c>
      <c r="S500" s="14">
        <f>SUM(Table2[[#This Row],[M3B]],Table2[[#This Row],[M3B_h]])</f>
        <v>11</v>
      </c>
      <c r="T500" s="14">
        <f>SUM(Table2[[#This Row],[M4B]],Table2[[#This Row],[M4B_h]])</f>
        <v>11</v>
      </c>
    </row>
    <row r="501" spans="1:20">
      <c r="A501" s="11">
        <f>IF(Table2[[#This Row],[TT]]=0,"",ROW())</f>
        <v>501</v>
      </c>
      <c r="B501" s="11" t="str">
        <f>LOWER(SUBSTITUTE(SUBSTITUTE(SUBSTITUTE(SUBSTITUTE(SUBSTITUTE(SUBSTITUTE(SUBSTITUTE(SUBSTITUTE(Table2[[#This Row],[NAMA BARANG]]," ",""),"""",""),"-",""),"/",""),"(",""),")",""),"&amp;",""),",",""))</f>
        <v>bpsepaturoda08448</v>
      </c>
      <c r="C501" s="17" t="s">
        <v>671</v>
      </c>
      <c r="D501" s="18">
        <v>2</v>
      </c>
      <c r="E501" s="22" t="s">
        <v>14</v>
      </c>
      <c r="F501" s="43">
        <f>IF(Table2[[#This Row],[M5B]]="",Table2[[#This Row],[M5B_h]],SUM(Table2[[#This Row],[M5B_h]],Table2[[#This Row],[M5B]]))</f>
        <v>2</v>
      </c>
      <c r="H501" s="12" t="str">
        <f>IF(Table2[[#This Row],[M1A]]="","",Table2[[#This Row],[M1A]]-Table2[[#This Row],[AWAL]])</f>
        <v/>
      </c>
      <c r="J501" s="12" t="str">
        <f>IF(Table2[[#This Row],[M2A]]="","",SUM(Table2[[#This Row],[M2A]]-Table2[[#This Row],[M2B_h]]))</f>
        <v/>
      </c>
      <c r="L501" s="12" t="str">
        <f>IF(Table2[[#This Row],[M3A]]="","",SUM(Table2[[#This Row],[M3A]]-Table2[[#This Row],[M3B_h]]))</f>
        <v/>
      </c>
      <c r="N501" s="12" t="str">
        <f>IF(Table2[[#This Row],[M4A]]="","",SUM(Table2[[#This Row],[M4A]]-Table2[[#This Row],[M4B_h]]))</f>
        <v/>
      </c>
      <c r="O501" s="14"/>
      <c r="P501" s="14" t="str">
        <f>IF(Table2[[#This Row],[M5A]]="","",SUM(Table2[[#This Row],[M5A]]-Table2[[#This Row],[M5B_h]]))</f>
        <v/>
      </c>
      <c r="Q501" s="14">
        <f>SUM(Table2[[#This Row],[AWAL]],Table2[[#This Row],[M1B]])</f>
        <v>2</v>
      </c>
      <c r="R501" s="14">
        <f>SUM(Table2[[#This Row],[M2B]],Table2[[#This Row],[M2B_h]])</f>
        <v>2</v>
      </c>
      <c r="S501" s="14">
        <f>SUM(Table2[[#This Row],[M3B]],Table2[[#This Row],[M3B_h]])</f>
        <v>2</v>
      </c>
      <c r="T501" s="14">
        <f>SUM(Table2[[#This Row],[M4B]],Table2[[#This Row],[M4B_h]])</f>
        <v>2</v>
      </c>
    </row>
    <row r="502" spans="1:20">
      <c r="A502" s="11">
        <f>IF(Table2[[#This Row],[TT]]=0,"",ROW())</f>
        <v>502</v>
      </c>
      <c r="B502" s="11" t="str">
        <f>LOWER(SUBSTITUTE(SUBSTITUTE(SUBSTITUTE(SUBSTITUTE(SUBSTITUTE(SUBSTITUTE(SUBSTITUTE(SUBSTITUTE(Table2[[#This Row],[NAMA BARANG]]," ",""),"""",""),"-",""),"/",""),"(",""),")",""),"&amp;",""),",",""))</f>
        <v>bpsf2991twoinone</v>
      </c>
      <c r="C502" s="17" t="s">
        <v>672</v>
      </c>
      <c r="D502" s="18">
        <v>11</v>
      </c>
      <c r="E502" s="22" t="s">
        <v>518</v>
      </c>
      <c r="F502" s="43">
        <f>IF(Table2[[#This Row],[M5B]]="",Table2[[#This Row],[M5B_h]],SUM(Table2[[#This Row],[M5B_h]],Table2[[#This Row],[M5B]]))</f>
        <v>11</v>
      </c>
      <c r="H502" s="12" t="str">
        <f>IF(Table2[[#This Row],[M1A]]="","",Table2[[#This Row],[M1A]]-Table2[[#This Row],[AWAL]])</f>
        <v/>
      </c>
      <c r="J502" s="12" t="str">
        <f>IF(Table2[[#This Row],[M2A]]="","",SUM(Table2[[#This Row],[M2A]]-Table2[[#This Row],[M2B_h]]))</f>
        <v/>
      </c>
      <c r="L502" s="12" t="str">
        <f>IF(Table2[[#This Row],[M3A]]="","",SUM(Table2[[#This Row],[M3A]]-Table2[[#This Row],[M3B_h]]))</f>
        <v/>
      </c>
      <c r="N502" s="12" t="str">
        <f>IF(Table2[[#This Row],[M4A]]="","",SUM(Table2[[#This Row],[M4A]]-Table2[[#This Row],[M4B_h]]))</f>
        <v/>
      </c>
      <c r="O502" s="14"/>
      <c r="P502" s="14" t="str">
        <f>IF(Table2[[#This Row],[M5A]]="","",SUM(Table2[[#This Row],[M5A]]-Table2[[#This Row],[M5B_h]]))</f>
        <v/>
      </c>
      <c r="Q502" s="14">
        <f>SUM(Table2[[#This Row],[AWAL]],Table2[[#This Row],[M1B]])</f>
        <v>11</v>
      </c>
      <c r="R502" s="14">
        <f>SUM(Table2[[#This Row],[M2B]],Table2[[#This Row],[M2B_h]])</f>
        <v>11</v>
      </c>
      <c r="S502" s="14">
        <f>SUM(Table2[[#This Row],[M3B]],Table2[[#This Row],[M3B_h]])</f>
        <v>11</v>
      </c>
      <c r="T502" s="14">
        <f>SUM(Table2[[#This Row],[M4B]],Table2[[#This Row],[M4B_h]])</f>
        <v>11</v>
      </c>
    </row>
    <row r="503" spans="1:20">
      <c r="A503" s="11">
        <f>IF(Table2[[#This Row],[TT]]=0,"",ROW())</f>
        <v>503</v>
      </c>
      <c r="B503" s="11" t="str">
        <f>LOWER(SUBSTITUTE(SUBSTITUTE(SUBSTITUTE(SUBSTITUTE(SUBSTITUTE(SUBSTITUTE(SUBSTITUTE(SUBSTITUTE(Table2[[#This Row],[NAMA BARANG]]," ",""),"""",""),"-",""),"/",""),"(",""),")",""),"&amp;",""),",",""))</f>
        <v>bpsika189ht19biru3</v>
      </c>
      <c r="C503" s="17" t="s">
        <v>3032</v>
      </c>
      <c r="D503" s="18">
        <v>22</v>
      </c>
      <c r="E503" s="22" t="s">
        <v>634</v>
      </c>
      <c r="F503" s="43">
        <f>IF(Table2[[#This Row],[M5B]]="",Table2[[#This Row],[M5B_h]],SUM(Table2[[#This Row],[M5B_h]],Table2[[#This Row],[M5B]]))</f>
        <v>22</v>
      </c>
      <c r="H503" s="12" t="str">
        <f>IF(Table2[[#This Row],[M1A]]="","",Table2[[#This Row],[M1A]]-Table2[[#This Row],[AWAL]])</f>
        <v/>
      </c>
      <c r="J503" s="12" t="str">
        <f>IF(Table2[[#This Row],[M2A]]="","",SUM(Table2[[#This Row],[M2A]]-Table2[[#This Row],[M2B_h]]))</f>
        <v/>
      </c>
      <c r="L503" s="12" t="str">
        <f>IF(Table2[[#This Row],[M3A]]="","",SUM(Table2[[#This Row],[M3A]]-Table2[[#This Row],[M3B_h]]))</f>
        <v/>
      </c>
      <c r="N503" s="12" t="str">
        <f>IF(Table2[[#This Row],[M4A]]="","",SUM(Table2[[#This Row],[M4A]]-Table2[[#This Row],[M4B_h]]))</f>
        <v/>
      </c>
      <c r="O503" s="14"/>
      <c r="P503" s="14" t="str">
        <f>IF(Table2[[#This Row],[M5A]]="","",SUM(Table2[[#This Row],[M5A]]-Table2[[#This Row],[M5B_h]]))</f>
        <v/>
      </c>
      <c r="Q503" s="14">
        <f>SUM(Table2[[#This Row],[AWAL]],Table2[[#This Row],[M1B]])</f>
        <v>22</v>
      </c>
      <c r="R503" s="14">
        <f>SUM(Table2[[#This Row],[M2B]],Table2[[#This Row],[M2B_h]])</f>
        <v>22</v>
      </c>
      <c r="S503" s="14">
        <f>SUM(Table2[[#This Row],[M3B]],Table2[[#This Row],[M3B_h]])</f>
        <v>22</v>
      </c>
      <c r="T503" s="14">
        <f>SUM(Table2[[#This Row],[M4B]],Table2[[#This Row],[M4B_h]])</f>
        <v>22</v>
      </c>
    </row>
    <row r="504" spans="1:20">
      <c r="A504" s="11">
        <f>IF(Table2[[#This Row],[TT]]=0,"",ROW())</f>
        <v>504</v>
      </c>
      <c r="B504" s="11" t="str">
        <f>LOWER(SUBSTITUTE(SUBSTITUTE(SUBSTITUTE(SUBSTITUTE(SUBSTITUTE(SUBSTITUTE(SUBSTITUTE(SUBSTITUTE(Table2[[#This Row],[NAMA BARANG]]," ",""),"""",""),"-",""),"/",""),"(",""),")",""),"&amp;",""),",",""))</f>
        <v>bpskylines6black</v>
      </c>
      <c r="C504" s="17" t="s">
        <v>673</v>
      </c>
      <c r="D504" s="18">
        <v>3</v>
      </c>
      <c r="E504" s="22" t="s">
        <v>14</v>
      </c>
      <c r="F504" s="43">
        <f>IF(Table2[[#This Row],[M5B]]="",Table2[[#This Row],[M5B_h]],SUM(Table2[[#This Row],[M5B_h]],Table2[[#This Row],[M5B]]))</f>
        <v>3</v>
      </c>
      <c r="H504" s="12" t="str">
        <f>IF(Table2[[#This Row],[M1A]]="","",Table2[[#This Row],[M1A]]-Table2[[#This Row],[AWAL]])</f>
        <v/>
      </c>
      <c r="J504" s="12" t="str">
        <f>IF(Table2[[#This Row],[M2A]]="","",SUM(Table2[[#This Row],[M2A]]-Table2[[#This Row],[M2B_h]]))</f>
        <v/>
      </c>
      <c r="L504" s="12" t="str">
        <f>IF(Table2[[#This Row],[M3A]]="","",SUM(Table2[[#This Row],[M3A]]-Table2[[#This Row],[M3B_h]]))</f>
        <v/>
      </c>
      <c r="N504" s="12" t="str">
        <f>IF(Table2[[#This Row],[M4A]]="","",SUM(Table2[[#This Row],[M4A]]-Table2[[#This Row],[M4B_h]]))</f>
        <v/>
      </c>
      <c r="O504" s="14"/>
      <c r="P504" s="14" t="str">
        <f>IF(Table2[[#This Row],[M5A]]="","",SUM(Table2[[#This Row],[M5A]]-Table2[[#This Row],[M5B_h]]))</f>
        <v/>
      </c>
      <c r="Q504" s="14">
        <f>SUM(Table2[[#This Row],[AWAL]],Table2[[#This Row],[M1B]])</f>
        <v>3</v>
      </c>
      <c r="R504" s="14">
        <f>SUM(Table2[[#This Row],[M2B]],Table2[[#This Row],[M2B_h]])</f>
        <v>3</v>
      </c>
      <c r="S504" s="14">
        <f>SUM(Table2[[#This Row],[M3B]],Table2[[#This Row],[M3B_h]])</f>
        <v>3</v>
      </c>
      <c r="T504" s="14">
        <f>SUM(Table2[[#This Row],[M4B]],Table2[[#This Row],[M4B_h]])</f>
        <v>3</v>
      </c>
    </row>
    <row r="505" spans="1:20">
      <c r="A505" s="11">
        <f>IF(Table2[[#This Row],[TT]]=0,"",ROW())</f>
        <v>505</v>
      </c>
      <c r="B505" s="11" t="str">
        <f>LOWER(SUBSTITUTE(SUBSTITUTE(SUBSTITUTE(SUBSTITUTE(SUBSTITUTE(SUBSTITUTE(SUBSTITUTE(SUBSTITUTE(Table2[[#This Row],[NAMA BARANG]]," ",""),"""",""),"-",""),"/",""),"(",""),")",""),"&amp;",""),",",""))</f>
        <v>bpsmile203836</v>
      </c>
      <c r="C505" s="17" t="s">
        <v>674</v>
      </c>
      <c r="D505" s="18">
        <v>36</v>
      </c>
      <c r="E505" s="22" t="s">
        <v>198</v>
      </c>
      <c r="F505" s="43">
        <f>IF(Table2[[#This Row],[M5B]]="",Table2[[#This Row],[M5B_h]],SUM(Table2[[#This Row],[M5B_h]],Table2[[#This Row],[M5B]]))</f>
        <v>36</v>
      </c>
      <c r="H505" s="12" t="str">
        <f>IF(Table2[[#This Row],[M1A]]="","",Table2[[#This Row],[M1A]]-Table2[[#This Row],[AWAL]])</f>
        <v/>
      </c>
      <c r="J505" s="12" t="str">
        <f>IF(Table2[[#This Row],[M2A]]="","",SUM(Table2[[#This Row],[M2A]]-Table2[[#This Row],[M2B_h]]))</f>
        <v/>
      </c>
      <c r="L505" s="12" t="str">
        <f>IF(Table2[[#This Row],[M3A]]="","",SUM(Table2[[#This Row],[M3A]]-Table2[[#This Row],[M3B_h]]))</f>
        <v/>
      </c>
      <c r="N505" s="12" t="str">
        <f>IF(Table2[[#This Row],[M4A]]="","",SUM(Table2[[#This Row],[M4A]]-Table2[[#This Row],[M4B_h]]))</f>
        <v/>
      </c>
      <c r="O505" s="14"/>
      <c r="P505" s="14" t="str">
        <f>IF(Table2[[#This Row],[M5A]]="","",SUM(Table2[[#This Row],[M5A]]-Table2[[#This Row],[M5B_h]]))</f>
        <v/>
      </c>
      <c r="Q505" s="14">
        <f>SUM(Table2[[#This Row],[AWAL]],Table2[[#This Row],[M1B]])</f>
        <v>36</v>
      </c>
      <c r="R505" s="14">
        <f>SUM(Table2[[#This Row],[M2B]],Table2[[#This Row],[M2B_h]])</f>
        <v>36</v>
      </c>
      <c r="S505" s="14">
        <f>SUM(Table2[[#This Row],[M3B]],Table2[[#This Row],[M3B_h]])</f>
        <v>36</v>
      </c>
      <c r="T505" s="14">
        <f>SUM(Table2[[#This Row],[M4B]],Table2[[#This Row],[M4B_h]])</f>
        <v>36</v>
      </c>
    </row>
    <row r="506" spans="1:20">
      <c r="A506" s="11">
        <f>IF(Table2[[#This Row],[TT]]=0,"",ROW())</f>
        <v>506</v>
      </c>
      <c r="B506" s="11" t="str">
        <f>LOWER(SUBSTITUTE(SUBSTITUTE(SUBSTITUTE(SUBSTITUTE(SUBSTITUTE(SUBSTITUTE(SUBSTITUTE(SUBSTITUTE(Table2[[#This Row],[NAMA BARANG]]," ",""),"""",""),"-",""),"/",""),"(",""),")",""),"&amp;",""),",",""))</f>
        <v>bpsnoopybening300ma</v>
      </c>
      <c r="C506" s="17" t="s">
        <v>675</v>
      </c>
      <c r="D506" s="18">
        <v>4</v>
      </c>
      <c r="E506" s="22" t="s">
        <v>657</v>
      </c>
      <c r="F506" s="43">
        <f>IF(Table2[[#This Row],[M5B]]="",Table2[[#This Row],[M5B_h]],SUM(Table2[[#This Row],[M5B_h]],Table2[[#This Row],[M5B]]))</f>
        <v>4</v>
      </c>
      <c r="H506" s="12" t="str">
        <f>IF(Table2[[#This Row],[M1A]]="","",Table2[[#This Row],[M1A]]-Table2[[#This Row],[AWAL]])</f>
        <v/>
      </c>
      <c r="J506" s="12" t="str">
        <f>IF(Table2[[#This Row],[M2A]]="","",SUM(Table2[[#This Row],[M2A]]-Table2[[#This Row],[M2B_h]]))</f>
        <v/>
      </c>
      <c r="L506" s="12" t="str">
        <f>IF(Table2[[#This Row],[M3A]]="","",SUM(Table2[[#This Row],[M3A]]-Table2[[#This Row],[M3B_h]]))</f>
        <v/>
      </c>
      <c r="N506" s="12" t="str">
        <f>IF(Table2[[#This Row],[M4A]]="","",SUM(Table2[[#This Row],[M4A]]-Table2[[#This Row],[M4B_h]]))</f>
        <v/>
      </c>
      <c r="O506" s="14"/>
      <c r="P506" s="14" t="str">
        <f>IF(Table2[[#This Row],[M5A]]="","",SUM(Table2[[#This Row],[M5A]]-Table2[[#This Row],[M5B_h]]))</f>
        <v/>
      </c>
      <c r="Q506" s="14">
        <f>SUM(Table2[[#This Row],[AWAL]],Table2[[#This Row],[M1B]])</f>
        <v>4</v>
      </c>
      <c r="R506" s="14">
        <f>SUM(Table2[[#This Row],[M2B]],Table2[[#This Row],[M2B_h]])</f>
        <v>4</v>
      </c>
      <c r="S506" s="14">
        <f>SUM(Table2[[#This Row],[M3B]],Table2[[#This Row],[M3B_h]])</f>
        <v>4</v>
      </c>
      <c r="T506" s="14">
        <f>SUM(Table2[[#This Row],[M4B]],Table2[[#This Row],[M4B_h]])</f>
        <v>4</v>
      </c>
    </row>
    <row r="507" spans="1:20">
      <c r="A507" s="11">
        <f>IF(Table2[[#This Row],[TT]]=0,"",ROW())</f>
        <v>507</v>
      </c>
      <c r="B507" s="11" t="str">
        <f>LOWER(SUBSTITUTE(SUBSTITUTE(SUBSTITUTE(SUBSTITUTE(SUBSTITUTE(SUBSTITUTE(SUBSTITUTE(SUBSTITUTE(Table2[[#This Row],[NAMA BARANG]]," ",""),"""",""),"-",""),"/",""),"(",""),")",""),"&amp;",""),",",""))</f>
        <v>bpsq812</v>
      </c>
      <c r="C507" s="17" t="s">
        <v>2798</v>
      </c>
      <c r="D507" s="18">
        <v>7</v>
      </c>
      <c r="E507" s="22" t="s">
        <v>2567</v>
      </c>
      <c r="F507" s="43">
        <f>IF(Table2[[#This Row],[M5B]]="",Table2[[#This Row],[M5B_h]],SUM(Table2[[#This Row],[M5B_h]],Table2[[#This Row],[M5B]]))</f>
        <v>7</v>
      </c>
      <c r="H507" s="12" t="str">
        <f>IF(Table2[[#This Row],[M1A]]="","",Table2[[#This Row],[M1A]]-Table2[[#This Row],[AWAL]])</f>
        <v/>
      </c>
      <c r="J507" s="12" t="str">
        <f>IF(Table2[[#This Row],[M2A]]="","",SUM(Table2[[#This Row],[M2A]]-Table2[[#This Row],[M2B_h]]))</f>
        <v/>
      </c>
      <c r="L507" s="12" t="str">
        <f>IF(Table2[[#This Row],[M3A]]="","",SUM(Table2[[#This Row],[M3A]]-Table2[[#This Row],[M3B_h]]))</f>
        <v/>
      </c>
      <c r="N507" s="12" t="str">
        <f>IF(Table2[[#This Row],[M4A]]="","",SUM(Table2[[#This Row],[M4A]]-Table2[[#This Row],[M4B_h]]))</f>
        <v/>
      </c>
      <c r="O507" s="14"/>
      <c r="P507" s="14" t="str">
        <f>IF(Table2[[#This Row],[M5A]]="","",SUM(Table2[[#This Row],[M5A]]-Table2[[#This Row],[M5B_h]]))</f>
        <v/>
      </c>
      <c r="Q507" s="14">
        <f>SUM(Table2[[#This Row],[AWAL]],Table2[[#This Row],[M1B]])</f>
        <v>7</v>
      </c>
      <c r="R507" s="14">
        <f>SUM(Table2[[#This Row],[M2B]],Table2[[#This Row],[M2B_h]])</f>
        <v>7</v>
      </c>
      <c r="S507" s="14">
        <f>SUM(Table2[[#This Row],[M3B]],Table2[[#This Row],[M3B_h]])</f>
        <v>7</v>
      </c>
      <c r="T507" s="14">
        <f>SUM(Table2[[#This Row],[M4B]],Table2[[#This Row],[M4B_h]])</f>
        <v>7</v>
      </c>
    </row>
    <row r="508" spans="1:20">
      <c r="A508" s="13">
        <f>IF(Table2[[#This Row],[TT]]=0,"",ROW())</f>
        <v>508</v>
      </c>
      <c r="B508" s="13" t="str">
        <f>LOWER(SUBSTITUTE(SUBSTITUTE(SUBSTITUTE(SUBSTITUTE(SUBSTITUTE(SUBSTITUTE(SUBSTITUTE(SUBSTITUTE(Table2[[#This Row],[NAMA BARANG]]," ",""),"""",""),"-",""),"/",""),"(",""),")",""),"&amp;",""),",",""))</f>
        <v>bpst40055w+mech</v>
      </c>
      <c r="C508" s="16" t="s">
        <v>676</v>
      </c>
      <c r="D508" s="25">
        <v>2</v>
      </c>
      <c r="E508" s="47" t="s">
        <v>3384</v>
      </c>
      <c r="F508" s="43">
        <f>IF(Table2[[#This Row],[M5B]]="",Table2[[#This Row],[M5B_h]],SUM(Table2[[#This Row],[M5B_h]],Table2[[#This Row],[M5B]]))</f>
        <v>2</v>
      </c>
      <c r="H508" s="14" t="str">
        <f>IF(Table2[[#This Row],[M1A]]="","",Table2[[#This Row],[M1A]]-Table2[[#This Row],[AWAL]])</f>
        <v/>
      </c>
      <c r="J508" s="14" t="str">
        <f>IF(Table2[[#This Row],[M2A]]="","",SUM(Table2[[#This Row],[M2A]]-Table2[[#This Row],[M2B_h]]))</f>
        <v/>
      </c>
      <c r="L508" s="14" t="str">
        <f>IF(Table2[[#This Row],[M3A]]="","",SUM(Table2[[#This Row],[M3A]]-Table2[[#This Row],[M3B_h]]))</f>
        <v/>
      </c>
      <c r="N508" s="14" t="str">
        <f>IF(Table2[[#This Row],[M4A]]="","",SUM(Table2[[#This Row],[M4A]]-Table2[[#This Row],[M4B_h]]))</f>
        <v/>
      </c>
      <c r="O508" s="14"/>
      <c r="P508" s="14" t="str">
        <f>IF(Table2[[#This Row],[M5A]]="","",SUM(Table2[[#This Row],[M5A]]-Table2[[#This Row],[M5B_h]]))</f>
        <v/>
      </c>
      <c r="Q508" s="14">
        <f>SUM(Table2[[#This Row],[AWAL]],Table2[[#This Row],[M1B]])</f>
        <v>2</v>
      </c>
      <c r="R508" s="14">
        <f>SUM(Table2[[#This Row],[M2B]],Table2[[#This Row],[M2B_h]])</f>
        <v>2</v>
      </c>
      <c r="S508" s="14">
        <f>SUM(Table2[[#This Row],[M3B]],Table2[[#This Row],[M3B_h]])</f>
        <v>2</v>
      </c>
      <c r="T508" s="14">
        <f>SUM(Table2[[#This Row],[M4B]],Table2[[#This Row],[M4B_h]])</f>
        <v>2</v>
      </c>
    </row>
    <row r="509" spans="1:20">
      <c r="A509" s="11">
        <f>IF(Table2[[#This Row],[TT]]=0,"",ROW())</f>
        <v>509</v>
      </c>
      <c r="B509" s="11" t="str">
        <f>LOWER(SUBSTITUTE(SUBSTITUTE(SUBSTITUTE(SUBSTITUTE(SUBSTITUTE(SUBSTITUTE(SUBSTITUTE(SUBSTITUTE(Table2[[#This Row],[NAMA BARANG]]," ",""),"""",""),"-",""),"/",""),"(",""),")",""),"&amp;",""),",",""))</f>
        <v>bpstandpenb9212</v>
      </c>
      <c r="C509" s="17" t="s">
        <v>677</v>
      </c>
      <c r="D509" s="18">
        <v>2</v>
      </c>
      <c r="E509" s="22" t="s">
        <v>135</v>
      </c>
      <c r="F509" s="43">
        <f>IF(Table2[[#This Row],[M5B]]="",Table2[[#This Row],[M5B_h]],SUM(Table2[[#This Row],[M5B_h]],Table2[[#This Row],[M5B]]))</f>
        <v>2</v>
      </c>
      <c r="H509" s="12" t="str">
        <f>IF(Table2[[#This Row],[M1A]]="","",Table2[[#This Row],[M1A]]-Table2[[#This Row],[AWAL]])</f>
        <v/>
      </c>
      <c r="J509" s="12" t="str">
        <f>IF(Table2[[#This Row],[M2A]]="","",SUM(Table2[[#This Row],[M2A]]-Table2[[#This Row],[M2B_h]]))</f>
        <v/>
      </c>
      <c r="L509" s="12" t="str">
        <f>IF(Table2[[#This Row],[M3A]]="","",SUM(Table2[[#This Row],[M3A]]-Table2[[#This Row],[M3B_h]]))</f>
        <v/>
      </c>
      <c r="N509" s="12" t="str">
        <f>IF(Table2[[#This Row],[M4A]]="","",SUM(Table2[[#This Row],[M4A]]-Table2[[#This Row],[M4B_h]]))</f>
        <v/>
      </c>
      <c r="O509" s="14"/>
      <c r="P509" s="14" t="str">
        <f>IF(Table2[[#This Row],[M5A]]="","",SUM(Table2[[#This Row],[M5A]]-Table2[[#This Row],[M5B_h]]))</f>
        <v/>
      </c>
      <c r="Q509" s="14">
        <f>SUM(Table2[[#This Row],[AWAL]],Table2[[#This Row],[M1B]])</f>
        <v>2</v>
      </c>
      <c r="R509" s="14">
        <f>SUM(Table2[[#This Row],[M2B]],Table2[[#This Row],[M2B_h]])</f>
        <v>2</v>
      </c>
      <c r="S509" s="14">
        <f>SUM(Table2[[#This Row],[M3B]],Table2[[#This Row],[M3B_h]])</f>
        <v>2</v>
      </c>
      <c r="T509" s="14">
        <f>SUM(Table2[[#This Row],[M4B]],Table2[[#This Row],[M4B_h]])</f>
        <v>2</v>
      </c>
    </row>
    <row r="510" spans="1:20">
      <c r="A510" s="11">
        <f>IF(Table2[[#This Row],[TT]]=0,"",ROW())</f>
        <v>510</v>
      </c>
      <c r="B510" s="11" t="str">
        <f>LOWER(SUBSTITUTE(SUBSTITUTE(SUBSTITUTE(SUBSTITUTE(SUBSTITUTE(SUBSTITUTE(SUBSTITUTE(SUBSTITUTE(Table2[[#This Row],[NAMA BARANG]]," ",""),"""",""),"-",""),"/",""),"(",""),")",""),"&amp;",""),",",""))</f>
        <v>bpstickcolortopht</v>
      </c>
      <c r="C510" s="17" t="s">
        <v>678</v>
      </c>
      <c r="D510" s="18">
        <v>4</v>
      </c>
      <c r="E510" s="22" t="s">
        <v>679</v>
      </c>
      <c r="F510" s="43">
        <f>IF(Table2[[#This Row],[M5B]]="",Table2[[#This Row],[M5B_h]],SUM(Table2[[#This Row],[M5B_h]],Table2[[#This Row],[M5B]]))</f>
        <v>4</v>
      </c>
      <c r="H510" s="12" t="str">
        <f>IF(Table2[[#This Row],[M1A]]="","",Table2[[#This Row],[M1A]]-Table2[[#This Row],[AWAL]])</f>
        <v/>
      </c>
      <c r="J510" s="12" t="str">
        <f>IF(Table2[[#This Row],[M2A]]="","",SUM(Table2[[#This Row],[M2A]]-Table2[[#This Row],[M2B_h]]))</f>
        <v/>
      </c>
      <c r="L510" s="12" t="str">
        <f>IF(Table2[[#This Row],[M3A]]="","",SUM(Table2[[#This Row],[M3A]]-Table2[[#This Row],[M3B_h]]))</f>
        <v/>
      </c>
      <c r="N510" s="12" t="str">
        <f>IF(Table2[[#This Row],[M4A]]="","",SUM(Table2[[#This Row],[M4A]]-Table2[[#This Row],[M4B_h]]))</f>
        <v/>
      </c>
      <c r="O510" s="14"/>
      <c r="P510" s="14" t="str">
        <f>IF(Table2[[#This Row],[M5A]]="","",SUM(Table2[[#This Row],[M5A]]-Table2[[#This Row],[M5B_h]]))</f>
        <v/>
      </c>
      <c r="Q510" s="14">
        <f>SUM(Table2[[#This Row],[AWAL]],Table2[[#This Row],[M1B]])</f>
        <v>4</v>
      </c>
      <c r="R510" s="14">
        <f>SUM(Table2[[#This Row],[M2B]],Table2[[#This Row],[M2B_h]])</f>
        <v>4</v>
      </c>
      <c r="S510" s="14">
        <f>SUM(Table2[[#This Row],[M3B]],Table2[[#This Row],[M3B_h]])</f>
        <v>4</v>
      </c>
      <c r="T510" s="14">
        <f>SUM(Table2[[#This Row],[M4B]],Table2[[#This Row],[M4B_h]])</f>
        <v>4</v>
      </c>
    </row>
    <row r="511" spans="1:20">
      <c r="A511" s="11">
        <f>IF(Table2[[#This Row],[TT]]=0,"",ROW())</f>
        <v>511</v>
      </c>
      <c r="B511" s="11" t="str">
        <f>LOWER(SUBSTITUTE(SUBSTITUTE(SUBSTITUTE(SUBSTITUTE(SUBSTITUTE(SUBSTITUTE(SUBSTITUTE(SUBSTITUTE(Table2[[#This Row],[NAMA BARANG]]," ",""),"""",""),"-",""),"/",""),"(",""),")",""),"&amp;",""),",",""))</f>
        <v>bpstickcolortoplightblue</v>
      </c>
      <c r="C511" s="17" t="s">
        <v>680</v>
      </c>
      <c r="D511" s="18">
        <v>3</v>
      </c>
      <c r="E511" s="22" t="s">
        <v>679</v>
      </c>
      <c r="F511" s="43">
        <f>IF(Table2[[#This Row],[M5B]]="",Table2[[#This Row],[M5B_h]],SUM(Table2[[#This Row],[M5B_h]],Table2[[#This Row],[M5B]]))</f>
        <v>3</v>
      </c>
      <c r="H511" s="12" t="str">
        <f>IF(Table2[[#This Row],[M1A]]="","",Table2[[#This Row],[M1A]]-Table2[[#This Row],[AWAL]])</f>
        <v/>
      </c>
      <c r="J511" s="12" t="str">
        <f>IF(Table2[[#This Row],[M2A]]="","",SUM(Table2[[#This Row],[M2A]]-Table2[[#This Row],[M2B_h]]))</f>
        <v/>
      </c>
      <c r="L511" s="12" t="str">
        <f>IF(Table2[[#This Row],[M3A]]="","",SUM(Table2[[#This Row],[M3A]]-Table2[[#This Row],[M3B_h]]))</f>
        <v/>
      </c>
      <c r="N511" s="12" t="str">
        <f>IF(Table2[[#This Row],[M4A]]="","",SUM(Table2[[#This Row],[M4A]]-Table2[[#This Row],[M4B_h]]))</f>
        <v/>
      </c>
      <c r="O511" s="14"/>
      <c r="P511" s="14" t="str">
        <f>IF(Table2[[#This Row],[M5A]]="","",SUM(Table2[[#This Row],[M5A]]-Table2[[#This Row],[M5B_h]]))</f>
        <v/>
      </c>
      <c r="Q511" s="14">
        <f>SUM(Table2[[#This Row],[AWAL]],Table2[[#This Row],[M1B]])</f>
        <v>3</v>
      </c>
      <c r="R511" s="14">
        <f>SUM(Table2[[#This Row],[M2B]],Table2[[#This Row],[M2B_h]])</f>
        <v>3</v>
      </c>
      <c r="S511" s="14">
        <f>SUM(Table2[[#This Row],[M3B]],Table2[[#This Row],[M3B_h]])</f>
        <v>3</v>
      </c>
      <c r="T511" s="14">
        <f>SUM(Table2[[#This Row],[M4B]],Table2[[#This Row],[M4B_h]])</f>
        <v>3</v>
      </c>
    </row>
    <row r="512" spans="1:20">
      <c r="A512" s="11">
        <f>IF(Table2[[#This Row],[TT]]=0,"",ROW())</f>
        <v>512</v>
      </c>
      <c r="B512" s="11" t="str">
        <f>LOWER(SUBSTITUTE(SUBSTITUTE(SUBSTITUTE(SUBSTITUTE(SUBSTITUTE(SUBSTITUTE(SUBSTITUTE(SUBSTITUTE(Table2[[#This Row],[NAMA BARANG]]," ",""),"""",""),"-",""),"/",""),"(",""),")",""),"&amp;",""),",",""))</f>
        <v>bpsulingbutek2856</v>
      </c>
      <c r="C512" s="17" t="s">
        <v>681</v>
      </c>
      <c r="D512" s="18">
        <v>2</v>
      </c>
      <c r="E512" s="22" t="s">
        <v>14</v>
      </c>
      <c r="F512" s="43">
        <f>IF(Table2[[#This Row],[M5B]]="",Table2[[#This Row],[M5B_h]],SUM(Table2[[#This Row],[M5B_h]],Table2[[#This Row],[M5B]]))</f>
        <v>2</v>
      </c>
      <c r="H512" s="12" t="str">
        <f>IF(Table2[[#This Row],[M1A]]="","",Table2[[#This Row],[M1A]]-Table2[[#This Row],[AWAL]])</f>
        <v/>
      </c>
      <c r="J512" s="12" t="str">
        <f>IF(Table2[[#This Row],[M2A]]="","",SUM(Table2[[#This Row],[M2A]]-Table2[[#This Row],[M2B_h]]))</f>
        <v/>
      </c>
      <c r="L512" s="12" t="str">
        <f>IF(Table2[[#This Row],[M3A]]="","",SUM(Table2[[#This Row],[M3A]]-Table2[[#This Row],[M3B_h]]))</f>
        <v/>
      </c>
      <c r="N512" s="12" t="str">
        <f>IF(Table2[[#This Row],[M4A]]="","",SUM(Table2[[#This Row],[M4A]]-Table2[[#This Row],[M4B_h]]))</f>
        <v/>
      </c>
      <c r="O512" s="14"/>
      <c r="P512" s="14" t="str">
        <f>IF(Table2[[#This Row],[M5A]]="","",SUM(Table2[[#This Row],[M5A]]-Table2[[#This Row],[M5B_h]]))</f>
        <v/>
      </c>
      <c r="Q512" s="14">
        <f>SUM(Table2[[#This Row],[AWAL]],Table2[[#This Row],[M1B]])</f>
        <v>2</v>
      </c>
      <c r="R512" s="14">
        <f>SUM(Table2[[#This Row],[M2B]],Table2[[#This Row],[M2B_h]])</f>
        <v>2</v>
      </c>
      <c r="S512" s="14">
        <f>SUM(Table2[[#This Row],[M3B]],Table2[[#This Row],[M3B_h]])</f>
        <v>2</v>
      </c>
      <c r="T512" s="14">
        <f>SUM(Table2[[#This Row],[M4B]],Table2[[#This Row],[M4B_h]])</f>
        <v>2</v>
      </c>
    </row>
    <row r="513" spans="1:20">
      <c r="A513" s="13">
        <f>IF(Table2[[#This Row],[TT]]=0,"",ROW())</f>
        <v>513</v>
      </c>
      <c r="B513" s="13" t="str">
        <f>LOWER(SUBSTITUTE(SUBSTITUTE(SUBSTITUTE(SUBSTITUTE(SUBSTITUTE(SUBSTITUTE(SUBSTITUTE(SUBSTITUTE(Table2[[#This Row],[NAMA BARANG]]," ",""),"""",""),"-",""),"/",""),"(",""),")",""),"&amp;",""),",",""))</f>
        <v>bptali1835</v>
      </c>
      <c r="C513" s="16" t="s">
        <v>682</v>
      </c>
      <c r="D513" s="18">
        <v>2</v>
      </c>
      <c r="E513" s="47" t="s">
        <v>116</v>
      </c>
      <c r="F513" s="43">
        <f>IF(Table2[[#This Row],[M5B]]="",Table2[[#This Row],[M5B_h]],SUM(Table2[[#This Row],[M5B_h]],Table2[[#This Row],[M5B]]))</f>
        <v>2</v>
      </c>
      <c r="H513" s="14" t="str">
        <f>IF(Table2[[#This Row],[M1A]]="","",Table2[[#This Row],[M1A]]-Table2[[#This Row],[AWAL]])</f>
        <v/>
      </c>
      <c r="J513" s="14" t="str">
        <f>IF(Table2[[#This Row],[M2A]]="","",SUM(Table2[[#This Row],[M2A]]-Table2[[#This Row],[M2B_h]]))</f>
        <v/>
      </c>
      <c r="L513" s="14" t="str">
        <f>IF(Table2[[#This Row],[M3A]]="","",SUM(Table2[[#This Row],[M3A]]-Table2[[#This Row],[M3B_h]]))</f>
        <v/>
      </c>
      <c r="N513" s="14" t="str">
        <f>IF(Table2[[#This Row],[M4A]]="","",SUM(Table2[[#This Row],[M4A]]-Table2[[#This Row],[M4B_h]]))</f>
        <v/>
      </c>
      <c r="O513" s="14"/>
      <c r="P513" s="14" t="str">
        <f>IF(Table2[[#This Row],[M5A]]="","",SUM(Table2[[#This Row],[M5A]]-Table2[[#This Row],[M5B_h]]))</f>
        <v/>
      </c>
      <c r="Q513" s="14">
        <f>SUM(Table2[[#This Row],[AWAL]],Table2[[#This Row],[M1B]])</f>
        <v>2</v>
      </c>
      <c r="R513" s="14">
        <f>SUM(Table2[[#This Row],[M2B]],Table2[[#This Row],[M2B_h]])</f>
        <v>2</v>
      </c>
      <c r="S513" s="14">
        <f>SUM(Table2[[#This Row],[M3B]],Table2[[#This Row],[M3B_h]])</f>
        <v>2</v>
      </c>
      <c r="T513" s="14">
        <f>SUM(Table2[[#This Row],[M4B]],Table2[[#This Row],[M4B_h]])</f>
        <v>2</v>
      </c>
    </row>
    <row r="514" spans="1:20">
      <c r="A514" s="11">
        <f>IF(Table2[[#This Row],[TT]]=0,"",ROW())</f>
        <v>514</v>
      </c>
      <c r="B514" s="11" t="str">
        <f>LOWER(SUBSTITUTE(SUBSTITUTE(SUBSTITUTE(SUBSTITUTE(SUBSTITUTE(SUBSTITUTE(SUBSTITUTE(SUBSTITUTE(Table2[[#This Row],[NAMA BARANG]]," ",""),"""",""),"-",""),"/",""),"(",""),")",""),"&amp;",""),",",""))</f>
        <v>bptalipn1001</v>
      </c>
      <c r="C514" s="17" t="s">
        <v>683</v>
      </c>
      <c r="D514" s="18">
        <v>8</v>
      </c>
      <c r="E514" s="22" t="s">
        <v>120</v>
      </c>
      <c r="F514" s="43">
        <f>IF(Table2[[#This Row],[M5B]]="",Table2[[#This Row],[M5B_h]],SUM(Table2[[#This Row],[M5B_h]],Table2[[#This Row],[M5B]]))</f>
        <v>8</v>
      </c>
      <c r="H514" s="12" t="str">
        <f>IF(Table2[[#This Row],[M1A]]="","",Table2[[#This Row],[M1A]]-Table2[[#This Row],[AWAL]])</f>
        <v/>
      </c>
      <c r="J514" s="12" t="str">
        <f>IF(Table2[[#This Row],[M2A]]="","",SUM(Table2[[#This Row],[M2A]]-Table2[[#This Row],[M2B_h]]))</f>
        <v/>
      </c>
      <c r="L514" s="12" t="str">
        <f>IF(Table2[[#This Row],[M3A]]="","",SUM(Table2[[#This Row],[M3A]]-Table2[[#This Row],[M3B_h]]))</f>
        <v/>
      </c>
      <c r="N514" s="12" t="str">
        <f>IF(Table2[[#This Row],[M4A]]="","",SUM(Table2[[#This Row],[M4A]]-Table2[[#This Row],[M4B_h]]))</f>
        <v/>
      </c>
      <c r="O514" s="14"/>
      <c r="P514" s="14" t="str">
        <f>IF(Table2[[#This Row],[M5A]]="","",SUM(Table2[[#This Row],[M5A]]-Table2[[#This Row],[M5B_h]]))</f>
        <v/>
      </c>
      <c r="Q514" s="14">
        <f>SUM(Table2[[#This Row],[AWAL]],Table2[[#This Row],[M1B]])</f>
        <v>8</v>
      </c>
      <c r="R514" s="14">
        <f>SUM(Table2[[#This Row],[M2B]],Table2[[#This Row],[M2B_h]])</f>
        <v>8</v>
      </c>
      <c r="S514" s="14">
        <f>SUM(Table2[[#This Row],[M3B]],Table2[[#This Row],[M3B_h]])</f>
        <v>8</v>
      </c>
      <c r="T514" s="14">
        <f>SUM(Table2[[#This Row],[M4B]],Table2[[#This Row],[M4B_h]])</f>
        <v>8</v>
      </c>
    </row>
    <row r="515" spans="1:20">
      <c r="A515" s="11">
        <f>IF(Table2[[#This Row],[TT]]=0,"",ROW())</f>
        <v>515</v>
      </c>
      <c r="B515" s="11" t="str">
        <f>LOWER(SUBSTITUTE(SUBSTITUTE(SUBSTITUTE(SUBSTITUTE(SUBSTITUTE(SUBSTITUTE(SUBSTITUTE(SUBSTITUTE(Table2[[#This Row],[NAMA BARANG]]," ",""),"""",""),"-",""),"/",""),"(",""),")",""),"&amp;",""),",",""))</f>
        <v>bptekkenwarnapp30</v>
      </c>
      <c r="C515" s="17" t="s">
        <v>684</v>
      </c>
      <c r="D515" s="18">
        <v>3</v>
      </c>
      <c r="E515" s="22" t="s">
        <v>200</v>
      </c>
      <c r="F515" s="43">
        <f>IF(Table2[[#This Row],[M5B]]="",Table2[[#This Row],[M5B_h]],SUM(Table2[[#This Row],[M5B_h]],Table2[[#This Row],[M5B]]))</f>
        <v>3</v>
      </c>
      <c r="H515" s="12" t="str">
        <f>IF(Table2[[#This Row],[M1A]]="","",Table2[[#This Row],[M1A]]-Table2[[#This Row],[AWAL]])</f>
        <v/>
      </c>
      <c r="J515" s="12" t="str">
        <f>IF(Table2[[#This Row],[M2A]]="","",SUM(Table2[[#This Row],[M2A]]-Table2[[#This Row],[M2B_h]]))</f>
        <v/>
      </c>
      <c r="L515" s="12" t="str">
        <f>IF(Table2[[#This Row],[M3A]]="","",SUM(Table2[[#This Row],[M3A]]-Table2[[#This Row],[M3B_h]]))</f>
        <v/>
      </c>
      <c r="N515" s="12" t="str">
        <f>IF(Table2[[#This Row],[M4A]]="","",SUM(Table2[[#This Row],[M4A]]-Table2[[#This Row],[M4B_h]]))</f>
        <v/>
      </c>
      <c r="O515" s="14"/>
      <c r="P515" s="14" t="str">
        <f>IF(Table2[[#This Row],[M5A]]="","",SUM(Table2[[#This Row],[M5A]]-Table2[[#This Row],[M5B_h]]))</f>
        <v/>
      </c>
      <c r="Q515" s="14">
        <f>SUM(Table2[[#This Row],[AWAL]],Table2[[#This Row],[M1B]])</f>
        <v>3</v>
      </c>
      <c r="R515" s="14">
        <f>SUM(Table2[[#This Row],[M2B]],Table2[[#This Row],[M2B_h]])</f>
        <v>3</v>
      </c>
      <c r="S515" s="14">
        <f>SUM(Table2[[#This Row],[M3B]],Table2[[#This Row],[M3B_h]])</f>
        <v>3</v>
      </c>
      <c r="T515" s="14">
        <f>SUM(Table2[[#This Row],[M4B]],Table2[[#This Row],[M4B_h]])</f>
        <v>3</v>
      </c>
    </row>
    <row r="516" spans="1:20">
      <c r="A516" s="11">
        <f>IF(Table2[[#This Row],[TT]]=0,"",ROW())</f>
        <v>516</v>
      </c>
      <c r="B516" s="11" t="str">
        <f>LOWER(SUBSTITUTE(SUBSTITUTE(SUBSTITUTE(SUBSTITUTE(SUBSTITUTE(SUBSTITUTE(SUBSTITUTE(SUBSTITUTE(Table2[[#This Row],[NAMA BARANG]]," ",""),"""",""),"-",""),"/",""),"(",""),")",""),"&amp;",""),",",""))</f>
        <v>bpterompet48</v>
      </c>
      <c r="C516" s="17" t="s">
        <v>685</v>
      </c>
      <c r="D516" s="18">
        <v>6</v>
      </c>
      <c r="E516" s="22" t="s">
        <v>67</v>
      </c>
      <c r="F516" s="43">
        <f>IF(Table2[[#This Row],[M5B]]="",Table2[[#This Row],[M5B_h]],SUM(Table2[[#This Row],[M5B_h]],Table2[[#This Row],[M5B]]))</f>
        <v>6</v>
      </c>
      <c r="H516" s="12" t="str">
        <f>IF(Table2[[#This Row],[M1A]]="","",Table2[[#This Row],[M1A]]-Table2[[#This Row],[AWAL]])</f>
        <v/>
      </c>
      <c r="J516" s="12" t="str">
        <f>IF(Table2[[#This Row],[M2A]]="","",SUM(Table2[[#This Row],[M2A]]-Table2[[#This Row],[M2B_h]]))</f>
        <v/>
      </c>
      <c r="L516" s="12" t="str">
        <f>IF(Table2[[#This Row],[M3A]]="","",SUM(Table2[[#This Row],[M3A]]-Table2[[#This Row],[M3B_h]]))</f>
        <v/>
      </c>
      <c r="N516" s="12" t="str">
        <f>IF(Table2[[#This Row],[M4A]]="","",SUM(Table2[[#This Row],[M4A]]-Table2[[#This Row],[M4B_h]]))</f>
        <v/>
      </c>
      <c r="O516" s="14"/>
      <c r="P516" s="14" t="str">
        <f>IF(Table2[[#This Row],[M5A]]="","",SUM(Table2[[#This Row],[M5A]]-Table2[[#This Row],[M5B_h]]))</f>
        <v/>
      </c>
      <c r="Q516" s="14">
        <f>SUM(Table2[[#This Row],[AWAL]],Table2[[#This Row],[M1B]])</f>
        <v>6</v>
      </c>
      <c r="R516" s="14">
        <f>SUM(Table2[[#This Row],[M2B]],Table2[[#This Row],[M2B_h]])</f>
        <v>6</v>
      </c>
      <c r="S516" s="14">
        <f>SUM(Table2[[#This Row],[M3B]],Table2[[#This Row],[M3B_h]])</f>
        <v>6</v>
      </c>
      <c r="T516" s="14">
        <f>SUM(Table2[[#This Row],[M4B]],Table2[[#This Row],[M4B_h]])</f>
        <v>6</v>
      </c>
    </row>
    <row r="517" spans="1:20">
      <c r="A517" s="13">
        <f>IF(Table2[[#This Row],[TT]]=0,"",ROW())</f>
        <v>517</v>
      </c>
      <c r="B517" s="13" t="str">
        <f>LOWER(SUBSTITUTE(SUBSTITUTE(SUBSTITUTE(SUBSTITUTE(SUBSTITUTE(SUBSTITUTE(SUBSTITUTE(SUBSTITUTE(Table2[[#This Row],[NAMA BARANG]]," ",""),"""",""),"-",""),"/",""),"(",""),")",""),"&amp;",""),",",""))</f>
        <v>bptf228</v>
      </c>
      <c r="C517" s="16" t="s">
        <v>686</v>
      </c>
      <c r="D517" s="25">
        <v>16</v>
      </c>
      <c r="E517" s="47" t="s">
        <v>14</v>
      </c>
      <c r="F517" s="43">
        <f>IF(Table2[[#This Row],[M5B]]="",Table2[[#This Row],[M5B_h]],SUM(Table2[[#This Row],[M5B_h]],Table2[[#This Row],[M5B]]))</f>
        <v>16</v>
      </c>
      <c r="H517" s="14" t="str">
        <f>IF(Table2[[#This Row],[M1A]]="","",Table2[[#This Row],[M1A]]-Table2[[#This Row],[AWAL]])</f>
        <v/>
      </c>
      <c r="J517" s="14" t="str">
        <f>IF(Table2[[#This Row],[M2A]]="","",SUM(Table2[[#This Row],[M2A]]-Table2[[#This Row],[M2B_h]]))</f>
        <v/>
      </c>
      <c r="L517" s="14" t="str">
        <f>IF(Table2[[#This Row],[M3A]]="","",SUM(Table2[[#This Row],[M3A]]-Table2[[#This Row],[M3B_h]]))</f>
        <v/>
      </c>
      <c r="N517" s="14" t="str">
        <f>IF(Table2[[#This Row],[M4A]]="","",SUM(Table2[[#This Row],[M4A]]-Table2[[#This Row],[M4B_h]]))</f>
        <v/>
      </c>
      <c r="O517" s="14"/>
      <c r="P517" s="14" t="str">
        <f>IF(Table2[[#This Row],[M5A]]="","",SUM(Table2[[#This Row],[M5A]]-Table2[[#This Row],[M5B_h]]))</f>
        <v/>
      </c>
      <c r="Q517" s="14">
        <f>SUM(Table2[[#This Row],[AWAL]],Table2[[#This Row],[M1B]])</f>
        <v>16</v>
      </c>
      <c r="R517" s="14">
        <f>SUM(Table2[[#This Row],[M2B]],Table2[[#This Row],[M2B_h]])</f>
        <v>16</v>
      </c>
      <c r="S517" s="14">
        <f>SUM(Table2[[#This Row],[M3B]],Table2[[#This Row],[M3B_h]])</f>
        <v>16</v>
      </c>
      <c r="T517" s="14">
        <f>SUM(Table2[[#This Row],[M4B]],Table2[[#This Row],[M4B_h]])</f>
        <v>16</v>
      </c>
    </row>
    <row r="518" spans="1:20">
      <c r="A518" s="11" t="str">
        <f>IF(Table2[[#This Row],[TT]]=0,"",ROW())</f>
        <v/>
      </c>
      <c r="B518" s="11" t="str">
        <f>LOWER(SUBSTITUTE(SUBSTITUTE(SUBSTITUTE(SUBSTITUTE(SUBSTITUTE(SUBSTITUTE(SUBSTITUTE(SUBSTITUTE(Table2[[#This Row],[NAMA BARANG]]," ",""),"""",""),"-",""),"/",""),"(",""),")",""),"&amp;",""),",",""))</f>
        <v>bptf3115</v>
      </c>
      <c r="C518" s="17" t="s">
        <v>687</v>
      </c>
      <c r="D518" s="18">
        <v>0</v>
      </c>
      <c r="E518" s="22" t="s">
        <v>2567</v>
      </c>
      <c r="F518" s="43">
        <f>IF(Table2[[#This Row],[M5B]]="",Table2[[#This Row],[M5B_h]],SUM(Table2[[#This Row],[M5B_h]],Table2[[#This Row],[M5B]]))</f>
        <v>0</v>
      </c>
      <c r="H518" s="12" t="str">
        <f>IF(Table2[[#This Row],[M1A]]="","",Table2[[#This Row],[M1A]]-Table2[[#This Row],[AWAL]])</f>
        <v/>
      </c>
      <c r="I518" s="12">
        <v>1</v>
      </c>
      <c r="J518" s="12">
        <f>IF(Table2[[#This Row],[M2A]]="","",SUM(Table2[[#This Row],[M2A]]-Table2[[#This Row],[M2B_h]]))</f>
        <v>1</v>
      </c>
      <c r="K518" s="12">
        <v>0</v>
      </c>
      <c r="L518" s="12">
        <f>IF(Table2[[#This Row],[M3A]]="","",SUM(Table2[[#This Row],[M3A]]-Table2[[#This Row],[M3B_h]]))</f>
        <v>-1</v>
      </c>
      <c r="N518" s="12" t="str">
        <f>IF(Table2[[#This Row],[M4A]]="","",SUM(Table2[[#This Row],[M4A]]-Table2[[#This Row],[M4B_h]]))</f>
        <v/>
      </c>
      <c r="O518" s="14"/>
      <c r="P518" s="14" t="str">
        <f>IF(Table2[[#This Row],[M5A]]="","",SUM(Table2[[#This Row],[M5A]]-Table2[[#This Row],[M5B_h]]))</f>
        <v/>
      </c>
      <c r="Q518" s="14">
        <f>SUM(Table2[[#This Row],[AWAL]],Table2[[#This Row],[M1B]])</f>
        <v>0</v>
      </c>
      <c r="R518" s="14">
        <f>SUM(Table2[[#This Row],[M2B]],Table2[[#This Row],[M2B_h]])</f>
        <v>1</v>
      </c>
      <c r="S518" s="14">
        <f>SUM(Table2[[#This Row],[M3B]],Table2[[#This Row],[M3B_h]])</f>
        <v>0</v>
      </c>
      <c r="T518" s="14">
        <f>SUM(Table2[[#This Row],[M4B]],Table2[[#This Row],[M4B_h]])</f>
        <v>0</v>
      </c>
    </row>
    <row r="519" spans="1:20">
      <c r="A519" s="11">
        <f>IF(Table2[[#This Row],[TT]]=0,"",ROW())</f>
        <v>519</v>
      </c>
      <c r="B519" s="11" t="str">
        <f>LOWER(SUBSTITUTE(SUBSTITUTE(SUBSTITUTE(SUBSTITUTE(SUBSTITUTE(SUBSTITUTE(SUBSTITUTE(SUBSTITUTE(Table2[[#This Row],[NAMA BARANG]]," ",""),"""",""),"-",""),"/",""),"(",""),")",""),"&amp;",""),",",""))</f>
        <v>bptf3135</v>
      </c>
      <c r="C519" s="17" t="s">
        <v>2587</v>
      </c>
      <c r="D519" s="18">
        <v>5</v>
      </c>
      <c r="E519" s="22" t="s">
        <v>2567</v>
      </c>
      <c r="F519" s="43">
        <f>IF(Table2[[#This Row],[M5B]]="",Table2[[#This Row],[M5B_h]],SUM(Table2[[#This Row],[M5B_h]],Table2[[#This Row],[M5B]]))</f>
        <v>5</v>
      </c>
      <c r="H519" s="12" t="str">
        <f>IF(Table2[[#This Row],[M1A]]="","",Table2[[#This Row],[M1A]]-Table2[[#This Row],[AWAL]])</f>
        <v/>
      </c>
      <c r="J519" s="12" t="str">
        <f>IF(Table2[[#This Row],[M2A]]="","",SUM(Table2[[#This Row],[M2A]]-Table2[[#This Row],[M2B_h]]))</f>
        <v/>
      </c>
      <c r="L519" s="12" t="str">
        <f>IF(Table2[[#This Row],[M3A]]="","",SUM(Table2[[#This Row],[M3A]]-Table2[[#This Row],[M3B_h]]))</f>
        <v/>
      </c>
      <c r="N519" s="12" t="str">
        <f>IF(Table2[[#This Row],[M4A]]="","",SUM(Table2[[#This Row],[M4A]]-Table2[[#This Row],[M4B_h]]))</f>
        <v/>
      </c>
      <c r="O519" s="14"/>
      <c r="P519" s="14" t="str">
        <f>IF(Table2[[#This Row],[M5A]]="","",SUM(Table2[[#This Row],[M5A]]-Table2[[#This Row],[M5B_h]]))</f>
        <v/>
      </c>
      <c r="Q519" s="14">
        <f>SUM(Table2[[#This Row],[AWAL]],Table2[[#This Row],[M1B]])</f>
        <v>5</v>
      </c>
      <c r="R519" s="14">
        <f>SUM(Table2[[#This Row],[M2B]],Table2[[#This Row],[M2B_h]])</f>
        <v>5</v>
      </c>
      <c r="S519" s="14">
        <f>SUM(Table2[[#This Row],[M3B]],Table2[[#This Row],[M3B_h]])</f>
        <v>5</v>
      </c>
      <c r="T519" s="14">
        <f>SUM(Table2[[#This Row],[M4B]],Table2[[#This Row],[M4B_h]])</f>
        <v>5</v>
      </c>
    </row>
    <row r="520" spans="1:20">
      <c r="A520" s="11">
        <f>IF(Table2[[#This Row],[TT]]=0,"",ROW())</f>
        <v>520</v>
      </c>
      <c r="B520" s="11" t="str">
        <f>LOWER(SUBSTITUTE(SUBSTITUTE(SUBSTITUTE(SUBSTITUTE(SUBSTITUTE(SUBSTITUTE(SUBSTITUTE(SUBSTITUTE(Table2[[#This Row],[NAMA BARANG]]," ",""),"""",""),"-",""),"/",""),"(",""),")",""),"&amp;",""),",",""))</f>
        <v>bptf3135batikblk</v>
      </c>
      <c r="C520" s="17" t="s">
        <v>688</v>
      </c>
      <c r="D520" s="18">
        <v>77</v>
      </c>
      <c r="E520" s="22" t="s">
        <v>79</v>
      </c>
      <c r="F520" s="43">
        <f>IF(Table2[[#This Row],[M5B]]="",Table2[[#This Row],[M5B_h]],SUM(Table2[[#This Row],[M5B_h]],Table2[[#This Row],[M5B]]))</f>
        <v>77</v>
      </c>
      <c r="H520" s="12" t="str">
        <f>IF(Table2[[#This Row],[M1A]]="","",Table2[[#This Row],[M1A]]-Table2[[#This Row],[AWAL]])</f>
        <v/>
      </c>
      <c r="J520" s="12" t="str">
        <f>IF(Table2[[#This Row],[M2A]]="","",SUM(Table2[[#This Row],[M2A]]-Table2[[#This Row],[M2B_h]]))</f>
        <v/>
      </c>
      <c r="L520" s="12" t="str">
        <f>IF(Table2[[#This Row],[M3A]]="","",SUM(Table2[[#This Row],[M3A]]-Table2[[#This Row],[M3B_h]]))</f>
        <v/>
      </c>
      <c r="N520" s="12" t="str">
        <f>IF(Table2[[#This Row],[M4A]]="","",SUM(Table2[[#This Row],[M4A]]-Table2[[#This Row],[M4B_h]]))</f>
        <v/>
      </c>
      <c r="O520" s="14"/>
      <c r="P520" s="14" t="str">
        <f>IF(Table2[[#This Row],[M5A]]="","",SUM(Table2[[#This Row],[M5A]]-Table2[[#This Row],[M5B_h]]))</f>
        <v/>
      </c>
      <c r="Q520" s="14">
        <f>SUM(Table2[[#This Row],[AWAL]],Table2[[#This Row],[M1B]])</f>
        <v>77</v>
      </c>
      <c r="R520" s="14">
        <f>SUM(Table2[[#This Row],[M2B]],Table2[[#This Row],[M2B_h]])</f>
        <v>77</v>
      </c>
      <c r="S520" s="14">
        <f>SUM(Table2[[#This Row],[M3B]],Table2[[#This Row],[M3B_h]])</f>
        <v>77</v>
      </c>
      <c r="T520" s="14">
        <f>SUM(Table2[[#This Row],[M4B]],Table2[[#This Row],[M4B_h]])</f>
        <v>77</v>
      </c>
    </row>
    <row r="521" spans="1:20">
      <c r="A521" s="11">
        <f>IF(Table2[[#This Row],[TT]]=0,"",ROW())</f>
        <v>521</v>
      </c>
      <c r="B521" s="11" t="str">
        <f>LOWER(SUBSTITUTE(SUBSTITUTE(SUBSTITUTE(SUBSTITUTE(SUBSTITUTE(SUBSTITUTE(SUBSTITUTE(SUBSTITUTE(Table2[[#This Row],[NAMA BARANG]]," ",""),"""",""),"-",""),"/",""),"(",""),")",""),"&amp;",""),",",""))</f>
        <v>bptf344batik</v>
      </c>
      <c r="C521" s="17" t="s">
        <v>689</v>
      </c>
      <c r="D521" s="18">
        <v>5</v>
      </c>
      <c r="E521" s="22" t="s">
        <v>506</v>
      </c>
      <c r="F521" s="43">
        <f>IF(Table2[[#This Row],[M5B]]="",Table2[[#This Row],[M5B_h]],SUM(Table2[[#This Row],[M5B_h]],Table2[[#This Row],[M5B]]))</f>
        <v>5</v>
      </c>
      <c r="H521" s="12" t="str">
        <f>IF(Table2[[#This Row],[M1A]]="","",Table2[[#This Row],[M1A]]-Table2[[#This Row],[AWAL]])</f>
        <v/>
      </c>
      <c r="J521" s="12" t="str">
        <f>IF(Table2[[#This Row],[M2A]]="","",SUM(Table2[[#This Row],[M2A]]-Table2[[#This Row],[M2B_h]]))</f>
        <v/>
      </c>
      <c r="L521" s="12" t="str">
        <f>IF(Table2[[#This Row],[M3A]]="","",SUM(Table2[[#This Row],[M3A]]-Table2[[#This Row],[M3B_h]]))</f>
        <v/>
      </c>
      <c r="N521" s="12" t="str">
        <f>IF(Table2[[#This Row],[M4A]]="","",SUM(Table2[[#This Row],[M4A]]-Table2[[#This Row],[M4B_h]]))</f>
        <v/>
      </c>
      <c r="O521" s="14"/>
      <c r="P521" s="14" t="str">
        <f>IF(Table2[[#This Row],[M5A]]="","",SUM(Table2[[#This Row],[M5A]]-Table2[[#This Row],[M5B_h]]))</f>
        <v/>
      </c>
      <c r="Q521" s="14">
        <f>SUM(Table2[[#This Row],[AWAL]],Table2[[#This Row],[M1B]])</f>
        <v>5</v>
      </c>
      <c r="R521" s="14">
        <f>SUM(Table2[[#This Row],[M2B]],Table2[[#This Row],[M2B_h]])</f>
        <v>5</v>
      </c>
      <c r="S521" s="14">
        <f>SUM(Table2[[#This Row],[M3B]],Table2[[#This Row],[M3B_h]])</f>
        <v>5</v>
      </c>
      <c r="T521" s="14">
        <f>SUM(Table2[[#This Row],[M4B]],Table2[[#This Row],[M4B_h]])</f>
        <v>5</v>
      </c>
    </row>
    <row r="522" spans="1:20">
      <c r="A522" s="76">
        <f>IF(Table2[[#This Row],[TT]]=0,"",ROW())</f>
        <v>522</v>
      </c>
      <c r="B522" s="11" t="str">
        <f>LOWER(SUBSTITUTE(SUBSTITUTE(SUBSTITUTE(SUBSTITUTE(SUBSTITUTE(SUBSTITUTE(SUBSTITUTE(SUBSTITUTE(Table2[[#This Row],[NAMA BARANG]]," ",""),"""",""),"-",""),"/",""),"(",""),")",""),"&amp;",""),",",""))</f>
        <v>bptf719</v>
      </c>
      <c r="C522" s="77" t="s">
        <v>690</v>
      </c>
      <c r="D522" s="78">
        <v>3</v>
      </c>
      <c r="E522" s="79" t="s">
        <v>506</v>
      </c>
      <c r="F522" s="80">
        <f>IF(Table2[[#This Row],[M5B]]="",Table2[[#This Row],[M5B_h]],SUM(Table2[[#This Row],[M5B_h]],Table2[[#This Row],[M5B]]))</f>
        <v>3</v>
      </c>
      <c r="H522" s="12" t="str">
        <f>IF(Table2[[#This Row],[M1A]]="","",Table2[[#This Row],[M1A]]-Table2[[#This Row],[AWAL]])</f>
        <v/>
      </c>
      <c r="J522" s="12" t="str">
        <f>IF(Table2[[#This Row],[M2A]]="","",SUM(Table2[[#This Row],[M2A]]-Table2[[#This Row],[M2B_h]]))</f>
        <v/>
      </c>
      <c r="K522" s="81"/>
      <c r="L522" s="81" t="str">
        <f>IF(Table2[[#This Row],[M3A]]="","",SUM(Table2[[#This Row],[M3A]]-Table2[[#This Row],[M3B_h]]))</f>
        <v/>
      </c>
      <c r="M522" s="81"/>
      <c r="N522" s="81" t="str">
        <f>IF(Table2[[#This Row],[M4A]]="","",SUM(Table2[[#This Row],[M4A]]-Table2[[#This Row],[M4B_h]]))</f>
        <v/>
      </c>
      <c r="O522" s="82"/>
      <c r="P522" s="82" t="str">
        <f>IF(Table2[[#This Row],[M5A]]="","",SUM(Table2[[#This Row],[M5A]]-Table2[[#This Row],[M5B_h]]))</f>
        <v/>
      </c>
      <c r="Q522" s="82">
        <f>SUM(Table2[[#This Row],[AWAL]],Table2[[#This Row],[M1B]])</f>
        <v>3</v>
      </c>
      <c r="R522" s="82">
        <f>SUM(Table2[[#This Row],[M2B]],Table2[[#This Row],[M2B_h]])</f>
        <v>3</v>
      </c>
      <c r="S522" s="82">
        <f>SUM(Table2[[#This Row],[M3B]],Table2[[#This Row],[M3B_h]])</f>
        <v>3</v>
      </c>
      <c r="T522" s="82">
        <f>SUM(Table2[[#This Row],[M4B]],Table2[[#This Row],[M4B_h]])</f>
        <v>3</v>
      </c>
    </row>
    <row r="523" spans="1:20">
      <c r="A523" s="11">
        <f>IF(Table2[[#This Row],[TT]]=0,"",ROW())</f>
        <v>523</v>
      </c>
      <c r="B523" s="11" t="str">
        <f>LOWER(SUBSTITUTE(SUBSTITUTE(SUBSTITUTE(SUBSTITUTE(SUBSTITUTE(SUBSTITUTE(SUBSTITUTE(SUBSTITUTE(Table2[[#This Row],[NAMA BARANG]]," ",""),"""",""),"-",""),"/",""),"(",""),")",""),"&amp;",""),",",""))</f>
        <v>bptf729</v>
      </c>
      <c r="C523" s="17" t="s">
        <v>691</v>
      </c>
      <c r="D523" s="18">
        <v>4</v>
      </c>
      <c r="E523" s="22" t="s">
        <v>506</v>
      </c>
      <c r="F523" s="43">
        <f>IF(Table2[[#This Row],[M5B]]="",Table2[[#This Row],[M5B_h]],SUM(Table2[[#This Row],[M5B_h]],Table2[[#This Row],[M5B]]))</f>
        <v>4</v>
      </c>
      <c r="H523" s="12" t="str">
        <f>IF(Table2[[#This Row],[M1A]]="","",Table2[[#This Row],[M1A]]-Table2[[#This Row],[AWAL]])</f>
        <v/>
      </c>
      <c r="J523" s="12" t="str">
        <f>IF(Table2[[#This Row],[M2A]]="","",SUM(Table2[[#This Row],[M2A]]-Table2[[#This Row],[M2B_h]]))</f>
        <v/>
      </c>
      <c r="L523" s="12" t="str">
        <f>IF(Table2[[#This Row],[M3A]]="","",SUM(Table2[[#This Row],[M3A]]-Table2[[#This Row],[M3B_h]]))</f>
        <v/>
      </c>
      <c r="N523" s="12" t="str">
        <f>IF(Table2[[#This Row],[M4A]]="","",SUM(Table2[[#This Row],[M4A]]-Table2[[#This Row],[M4B_h]]))</f>
        <v/>
      </c>
      <c r="O523" s="14"/>
      <c r="P523" s="14" t="str">
        <f>IF(Table2[[#This Row],[M5A]]="","",SUM(Table2[[#This Row],[M5A]]-Table2[[#This Row],[M5B_h]]))</f>
        <v/>
      </c>
      <c r="Q523" s="14">
        <f>SUM(Table2[[#This Row],[AWAL]],Table2[[#This Row],[M1B]])</f>
        <v>4</v>
      </c>
      <c r="R523" s="14">
        <f>SUM(Table2[[#This Row],[M2B]],Table2[[#This Row],[M2B_h]])</f>
        <v>4</v>
      </c>
      <c r="S523" s="14">
        <f>SUM(Table2[[#This Row],[M3B]],Table2[[#This Row],[M3B_h]])</f>
        <v>4</v>
      </c>
      <c r="T523" s="14">
        <f>SUM(Table2[[#This Row],[M4B]],Table2[[#This Row],[M4B_h]])</f>
        <v>4</v>
      </c>
    </row>
    <row r="524" spans="1:20">
      <c r="A524" s="13" t="str">
        <f>IF(Table2[[#This Row],[TT]]=0,"",ROW())</f>
        <v/>
      </c>
      <c r="B524" s="13" t="str">
        <f>LOWER(SUBSTITUTE(SUBSTITUTE(SUBSTITUTE(SUBSTITUTE(SUBSTITUTE(SUBSTITUTE(SUBSTITUTE(SUBSTITUTE(Table2[[#This Row],[NAMA BARANG]]," ",""),"""",""),"-",""),"/",""),"(",""),")",""),"&amp;",""),",",""))</f>
        <v>bptizo340hitam</v>
      </c>
      <c r="C524" s="16" t="s">
        <v>2854</v>
      </c>
      <c r="D524" s="18">
        <v>0</v>
      </c>
      <c r="E524" s="47" t="s">
        <v>2615</v>
      </c>
      <c r="F524" s="43">
        <f>IF(Table2[[#This Row],[M5B]]="",Table2[[#This Row],[M5B_h]],SUM(Table2[[#This Row],[M5B_h]],Table2[[#This Row],[M5B]]))</f>
        <v>0</v>
      </c>
      <c r="H524" s="14" t="str">
        <f>IF(Table2[[#This Row],[M1A]]="","",Table2[[#This Row],[M1A]]-Table2[[#This Row],[AWAL]])</f>
        <v/>
      </c>
      <c r="I524" s="12">
        <v>1</v>
      </c>
      <c r="J524" s="14">
        <f>IF(Table2[[#This Row],[M2A]]="","",SUM(Table2[[#This Row],[M2A]]-Table2[[#This Row],[M2B_h]]))</f>
        <v>1</v>
      </c>
      <c r="K524" s="12">
        <v>0</v>
      </c>
      <c r="L524" s="14">
        <f>IF(Table2[[#This Row],[M3A]]="","",SUM(Table2[[#This Row],[M3A]]-Table2[[#This Row],[M3B_h]]))</f>
        <v>-1</v>
      </c>
      <c r="N524" s="14" t="str">
        <f>IF(Table2[[#This Row],[M4A]]="","",SUM(Table2[[#This Row],[M4A]]-Table2[[#This Row],[M4B_h]]))</f>
        <v/>
      </c>
      <c r="O524" s="14"/>
      <c r="P524" s="14" t="str">
        <f>IF(Table2[[#This Row],[M5A]]="","",SUM(Table2[[#This Row],[M5A]]-Table2[[#This Row],[M5B_h]]))</f>
        <v/>
      </c>
      <c r="Q524" s="14">
        <f>SUM(Table2[[#This Row],[AWAL]],Table2[[#This Row],[M1B]])</f>
        <v>0</v>
      </c>
      <c r="R524" s="14">
        <f>SUM(Table2[[#This Row],[M2B]],Table2[[#This Row],[M2B_h]])</f>
        <v>1</v>
      </c>
      <c r="S524" s="14">
        <f>SUM(Table2[[#This Row],[M3B]],Table2[[#This Row],[M3B_h]])</f>
        <v>0</v>
      </c>
      <c r="T524" s="14">
        <f>SUM(Table2[[#This Row],[M4B]],Table2[[#This Row],[M4B_h]])</f>
        <v>0</v>
      </c>
    </row>
    <row r="525" spans="1:20">
      <c r="A525" s="13">
        <f>IF(Table2[[#This Row],[TT]]=0,"",ROW())</f>
        <v>525</v>
      </c>
      <c r="B525" s="13" t="str">
        <f>LOWER(SUBSTITUTE(SUBSTITUTE(SUBSTITUTE(SUBSTITUTE(SUBSTITUTE(SUBSTITUTE(SUBSTITUTE(SUBSTITUTE(Table2[[#This Row],[NAMA BARANG]]," ",""),"""",""),"-",""),"/",""),"(",""),")",""),"&amp;",""),",",""))</f>
        <v>bptizo340hitamfaktur</v>
      </c>
      <c r="C525" s="16" t="s">
        <v>4687</v>
      </c>
      <c r="D525" s="18">
        <v>0</v>
      </c>
      <c r="E525" s="47" t="s">
        <v>2615</v>
      </c>
      <c r="F525" s="43">
        <f>IF(Table2[[#This Row],[M5B]]="",Table2[[#This Row],[M5B_h]],SUM(Table2[[#This Row],[M5B_h]],Table2[[#This Row],[M5B]]))</f>
        <v>2</v>
      </c>
      <c r="H525" s="14" t="str">
        <f>IF(Table2[[#This Row],[M1A]]="","",Table2[[#This Row],[M1A]]-Table2[[#This Row],[AWAL]])</f>
        <v/>
      </c>
      <c r="I525" s="12">
        <v>3</v>
      </c>
      <c r="J525" s="14">
        <f>IF(Table2[[#This Row],[M2A]]="","",SUM(Table2[[#This Row],[M2A]]-Table2[[#This Row],[M2B_h]]))</f>
        <v>3</v>
      </c>
      <c r="K525" s="12">
        <v>2</v>
      </c>
      <c r="L525" s="14">
        <f>IF(Table2[[#This Row],[M3A]]="","",SUM(Table2[[#This Row],[M3A]]-Table2[[#This Row],[M3B_h]]))</f>
        <v>-1</v>
      </c>
      <c r="N525" s="14" t="str">
        <f>IF(Table2[[#This Row],[M4A]]="","",SUM(Table2[[#This Row],[M4A]]-Table2[[#This Row],[M4B_h]]))</f>
        <v/>
      </c>
      <c r="O525" s="14"/>
      <c r="P525" s="14" t="str">
        <f>IF(Table2[[#This Row],[M5A]]="","",SUM(Table2[[#This Row],[M5A]]-Table2[[#This Row],[M5B_h]]))</f>
        <v/>
      </c>
      <c r="Q525" s="14">
        <f>SUM(Table2[[#This Row],[AWAL]],Table2[[#This Row],[M1B]])</f>
        <v>0</v>
      </c>
      <c r="R525" s="14">
        <f>SUM(Table2[[#This Row],[M2B]],Table2[[#This Row],[M2B_h]])</f>
        <v>3</v>
      </c>
      <c r="S525" s="14">
        <f>SUM(Table2[[#This Row],[M3B]],Table2[[#This Row],[M3B_h]])</f>
        <v>2</v>
      </c>
      <c r="T525" s="14">
        <f>SUM(Table2[[#This Row],[M4B]],Table2[[#This Row],[M4B_h]])</f>
        <v>2</v>
      </c>
    </row>
    <row r="526" spans="1:20">
      <c r="A526" s="13" t="str">
        <f>IF(Table2[[#This Row],[TT]]=0,"",ROW())</f>
        <v/>
      </c>
      <c r="B526" s="13" t="str">
        <f>LOWER(SUBSTITUTE(SUBSTITUTE(SUBSTITUTE(SUBSTITUTE(SUBSTITUTE(SUBSTITUTE(SUBSTITUTE(SUBSTITUTE(Table2[[#This Row],[NAMA BARANG]]," ",""),"""",""),"-",""),"/",""),"(",""),")",""),"&amp;",""),",",""))</f>
        <v>bptizotg31475</v>
      </c>
      <c r="C526" s="16" t="s">
        <v>4663</v>
      </c>
      <c r="D526" s="25">
        <v>2</v>
      </c>
      <c r="E526" s="47" t="s">
        <v>2567</v>
      </c>
      <c r="F526" s="43">
        <f>IF(Table2[[#This Row],[M5B]]="",Table2[[#This Row],[M5B_h]],SUM(Table2[[#This Row],[M5B_h]],Table2[[#This Row],[M5B]]))</f>
        <v>0</v>
      </c>
      <c r="G526" s="12">
        <v>2</v>
      </c>
      <c r="H526" s="14">
        <f>IF(Table2[[#This Row],[M1A]]="","",Table2[[#This Row],[M1A]]-Table2[[#This Row],[AWAL]])</f>
        <v>0</v>
      </c>
      <c r="J526" s="14" t="str">
        <f>IF(Table2[[#This Row],[M2A]]="","",SUM(Table2[[#This Row],[M2A]]-Table2[[#This Row],[M2B_h]]))</f>
        <v/>
      </c>
      <c r="K526" s="12">
        <v>0</v>
      </c>
      <c r="L526" s="14">
        <f>IF(Table2[[#This Row],[M3A]]="","",SUM(Table2[[#This Row],[M3A]]-Table2[[#This Row],[M3B_h]]))</f>
        <v>-2</v>
      </c>
      <c r="N526" s="14" t="str">
        <f>IF(Table2[[#This Row],[M4A]]="","",SUM(Table2[[#This Row],[M4A]]-Table2[[#This Row],[M4B_h]]))</f>
        <v/>
      </c>
      <c r="O526" s="14"/>
      <c r="P526" s="14" t="str">
        <f>IF(Table2[[#This Row],[M5A]]="","",SUM(Table2[[#This Row],[M5A]]-Table2[[#This Row],[M5B_h]]))</f>
        <v/>
      </c>
      <c r="Q526" s="14">
        <f>SUM(Table2[[#This Row],[AWAL]],Table2[[#This Row],[M1B]])</f>
        <v>2</v>
      </c>
      <c r="R526" s="14">
        <f>SUM(Table2[[#This Row],[M2B]],Table2[[#This Row],[M2B_h]])</f>
        <v>2</v>
      </c>
      <c r="S526" s="14">
        <f>SUM(Table2[[#This Row],[M3B]],Table2[[#This Row],[M3B_h]])</f>
        <v>0</v>
      </c>
      <c r="T526" s="14">
        <f>SUM(Table2[[#This Row],[M4B]],Table2[[#This Row],[M4B_h]])</f>
        <v>0</v>
      </c>
    </row>
    <row r="527" spans="1:20">
      <c r="A527" s="13" t="str">
        <f>IF(Table2[[#This Row],[TT]]=0,"",ROW())</f>
        <v/>
      </c>
      <c r="B527" s="13" t="str">
        <f>LOWER(SUBSTITUTE(SUBSTITUTE(SUBSTITUTE(SUBSTITUTE(SUBSTITUTE(SUBSTITUTE(SUBSTITUTE(SUBSTITUTE(Table2[[#This Row],[NAMA BARANG]]," ",""),"""",""),"-",""),"/",""),"(",""),")",""),"&amp;",""),",",""))</f>
        <v>bptizotg348</v>
      </c>
      <c r="C527" s="16" t="s">
        <v>4664</v>
      </c>
      <c r="D527" s="25">
        <v>2</v>
      </c>
      <c r="E527" s="47" t="s">
        <v>2567</v>
      </c>
      <c r="F527" s="43">
        <f>IF(Table2[[#This Row],[M5B]]="",Table2[[#This Row],[M5B_h]],SUM(Table2[[#This Row],[M5B_h]],Table2[[#This Row],[M5B]]))</f>
        <v>0</v>
      </c>
      <c r="G527" s="12">
        <v>3</v>
      </c>
      <c r="H527" s="14">
        <f>IF(Table2[[#This Row],[M1A]]="","",Table2[[#This Row],[M1A]]-Table2[[#This Row],[AWAL]])</f>
        <v>1</v>
      </c>
      <c r="I527" s="12">
        <v>2</v>
      </c>
      <c r="J527" s="14">
        <f>IF(Table2[[#This Row],[M2A]]="","",SUM(Table2[[#This Row],[M2A]]-Table2[[#This Row],[M2B_h]]))</f>
        <v>-1</v>
      </c>
      <c r="K527" s="12">
        <v>0</v>
      </c>
      <c r="L527" s="14">
        <f>IF(Table2[[#This Row],[M3A]]="","",SUM(Table2[[#This Row],[M3A]]-Table2[[#This Row],[M3B_h]]))</f>
        <v>-2</v>
      </c>
      <c r="N527" s="14" t="str">
        <f>IF(Table2[[#This Row],[M4A]]="","",SUM(Table2[[#This Row],[M4A]]-Table2[[#This Row],[M4B_h]]))</f>
        <v/>
      </c>
      <c r="O527" s="14"/>
      <c r="P527" s="14" t="str">
        <f>IF(Table2[[#This Row],[M5A]]="","",SUM(Table2[[#This Row],[M5A]]-Table2[[#This Row],[M5B_h]]))</f>
        <v/>
      </c>
      <c r="Q527" s="14">
        <f>SUM(Table2[[#This Row],[AWAL]],Table2[[#This Row],[M1B]])</f>
        <v>3</v>
      </c>
      <c r="R527" s="14">
        <f>SUM(Table2[[#This Row],[M2B]],Table2[[#This Row],[M2B_h]])</f>
        <v>2</v>
      </c>
      <c r="S527" s="14">
        <f>SUM(Table2[[#This Row],[M3B]],Table2[[#This Row],[M3B_h]])</f>
        <v>0</v>
      </c>
      <c r="T527" s="14">
        <f>SUM(Table2[[#This Row],[M4B]],Table2[[#This Row],[M4B_h]])</f>
        <v>0</v>
      </c>
    </row>
    <row r="528" spans="1:20">
      <c r="A528" s="11">
        <f>IF(Table2[[#This Row],[TT]]=0,"",ROW())</f>
        <v>528</v>
      </c>
      <c r="B528" s="11" t="str">
        <f>LOWER(SUBSTITUTE(SUBSTITUTE(SUBSTITUTE(SUBSTITUTE(SUBSTITUTE(SUBSTITUTE(SUBSTITUTE(SUBSTITUTE(Table2[[#This Row],[NAMA BARANG]]," ",""),"""",""),"-",""),"/",""),"(",""),")",""),"&amp;",""),",",""))</f>
        <v>bptop5559</v>
      </c>
      <c r="C528" s="17" t="s">
        <v>693</v>
      </c>
      <c r="D528" s="18">
        <v>2</v>
      </c>
      <c r="E528" s="22" t="s">
        <v>200</v>
      </c>
      <c r="F528" s="43">
        <f>IF(Table2[[#This Row],[M5B]]="",Table2[[#This Row],[M5B_h]],SUM(Table2[[#This Row],[M5B_h]],Table2[[#This Row],[M5B]]))</f>
        <v>2</v>
      </c>
      <c r="H528" s="12" t="str">
        <f>IF(Table2[[#This Row],[M1A]]="","",Table2[[#This Row],[M1A]]-Table2[[#This Row],[AWAL]])</f>
        <v/>
      </c>
      <c r="J528" s="12" t="str">
        <f>IF(Table2[[#This Row],[M2A]]="","",SUM(Table2[[#This Row],[M2A]]-Table2[[#This Row],[M2B_h]]))</f>
        <v/>
      </c>
      <c r="L528" s="12" t="str">
        <f>IF(Table2[[#This Row],[M3A]]="","",SUM(Table2[[#This Row],[M3A]]-Table2[[#This Row],[M3B_h]]))</f>
        <v/>
      </c>
      <c r="N528" s="12" t="str">
        <f>IF(Table2[[#This Row],[M4A]]="","",SUM(Table2[[#This Row],[M4A]]-Table2[[#This Row],[M4B_h]]))</f>
        <v/>
      </c>
      <c r="O528" s="14"/>
      <c r="P528" s="14" t="str">
        <f>IF(Table2[[#This Row],[M5A]]="","",SUM(Table2[[#This Row],[M5A]]-Table2[[#This Row],[M5B_h]]))</f>
        <v/>
      </c>
      <c r="Q528" s="14">
        <f>SUM(Table2[[#This Row],[AWAL]],Table2[[#This Row],[M1B]])</f>
        <v>2</v>
      </c>
      <c r="R528" s="14">
        <f>SUM(Table2[[#This Row],[M2B]],Table2[[#This Row],[M2B_h]])</f>
        <v>2</v>
      </c>
      <c r="S528" s="14">
        <f>SUM(Table2[[#This Row],[M3B]],Table2[[#This Row],[M3B_h]])</f>
        <v>2</v>
      </c>
      <c r="T528" s="14">
        <f>SUM(Table2[[#This Row],[M4B]],Table2[[#This Row],[M4B_h]])</f>
        <v>2</v>
      </c>
    </row>
    <row r="529" spans="1:20">
      <c r="A529" s="61">
        <f>IF(Table2[[#This Row],[TT]]=0,"",ROW())</f>
        <v>529</v>
      </c>
      <c r="B529" s="61" t="str">
        <f>LOWER(SUBSTITUTE(SUBSTITUTE(SUBSTITUTE(SUBSTITUTE(SUBSTITUTE(SUBSTITUTE(SUBSTITUTE(SUBSTITUTE(Table2[[#This Row],[NAMA BARANG]]," ",""),"""",""),"-",""),"/",""),"(",""),")",""),"&amp;",""),",",""))</f>
        <v>bptop5559</v>
      </c>
      <c r="C529" s="62" t="s">
        <v>693</v>
      </c>
      <c r="D529" s="63">
        <v>2</v>
      </c>
      <c r="E529" s="64" t="s">
        <v>694</v>
      </c>
      <c r="F529" s="65">
        <f>IF(Table2[[#This Row],[M5B]]="",Table2[[#This Row],[M5B_h]],SUM(Table2[[#This Row],[M5B_h]],Table2[[#This Row],[M5B]]))</f>
        <v>2</v>
      </c>
      <c r="G529" s="66"/>
      <c r="H529" s="67" t="str">
        <f>IF(Table2[[#This Row],[M1A]]="","",Table2[[#This Row],[M1A]]-Table2[[#This Row],[AWAL]])</f>
        <v/>
      </c>
      <c r="I529" s="66"/>
      <c r="J529" s="67" t="str">
        <f>IF(Table2[[#This Row],[M2A]]="","",SUM(Table2[[#This Row],[M2A]]-Table2[[#This Row],[M2B_h]]))</f>
        <v/>
      </c>
      <c r="K529" s="66"/>
      <c r="L529" s="67" t="str">
        <f>IF(Table2[[#This Row],[M3A]]="","",SUM(Table2[[#This Row],[M3A]]-Table2[[#This Row],[M3B_h]]))</f>
        <v/>
      </c>
      <c r="M529" s="66"/>
      <c r="N529" s="67" t="str">
        <f>IF(Table2[[#This Row],[M4A]]="","",SUM(Table2[[#This Row],[M4A]]-Table2[[#This Row],[M4B_h]]))</f>
        <v/>
      </c>
      <c r="O529" s="67"/>
      <c r="P529" s="67" t="str">
        <f>IF(Table2[[#This Row],[M5A]]="","",SUM(Table2[[#This Row],[M5A]]-Table2[[#This Row],[M5B_h]]))</f>
        <v/>
      </c>
      <c r="Q529" s="67">
        <f>SUM(Table2[[#This Row],[AWAL]],Table2[[#This Row],[M1B]])</f>
        <v>2</v>
      </c>
      <c r="R529" s="67">
        <f>SUM(Table2[[#This Row],[M2B]],Table2[[#This Row],[M2B_h]])</f>
        <v>2</v>
      </c>
      <c r="S529" s="67">
        <f>SUM(Table2[[#This Row],[M3B]],Table2[[#This Row],[M3B_h]])</f>
        <v>2</v>
      </c>
      <c r="T529" s="67">
        <f>SUM(Table2[[#This Row],[M4B]],Table2[[#This Row],[M4B_h]])</f>
        <v>2</v>
      </c>
    </row>
    <row r="530" spans="1:20">
      <c r="A530" s="11">
        <f>IF(Table2[[#This Row],[TT]]=0,"",ROW())</f>
        <v>530</v>
      </c>
      <c r="B530" s="11" t="str">
        <f>LOWER(SUBSTITUTE(SUBSTITUTE(SUBSTITUTE(SUBSTITUTE(SUBSTITUTE(SUBSTITUTE(SUBSTITUTE(SUBSTITUTE(Table2[[#This Row],[NAMA BARANG]]," ",""),"""",""),"-",""),"/",""),"(",""),")",""),"&amp;",""),",",""))</f>
        <v>bptrix150</v>
      </c>
      <c r="C530" s="17" t="s">
        <v>695</v>
      </c>
      <c r="D530" s="18">
        <v>2</v>
      </c>
      <c r="E530" s="22" t="s">
        <v>518</v>
      </c>
      <c r="F530" s="43">
        <f>IF(Table2[[#This Row],[M5B]]="",Table2[[#This Row],[M5B_h]],SUM(Table2[[#This Row],[M5B_h]],Table2[[#This Row],[M5B]]))</f>
        <v>2</v>
      </c>
      <c r="H530" s="12" t="str">
        <f>IF(Table2[[#This Row],[M1A]]="","",Table2[[#This Row],[M1A]]-Table2[[#This Row],[AWAL]])</f>
        <v/>
      </c>
      <c r="J530" s="12" t="str">
        <f>IF(Table2[[#This Row],[M2A]]="","",SUM(Table2[[#This Row],[M2A]]-Table2[[#This Row],[M2B_h]]))</f>
        <v/>
      </c>
      <c r="L530" s="12" t="str">
        <f>IF(Table2[[#This Row],[M3A]]="","",SUM(Table2[[#This Row],[M3A]]-Table2[[#This Row],[M3B_h]]))</f>
        <v/>
      </c>
      <c r="N530" s="12" t="str">
        <f>IF(Table2[[#This Row],[M4A]]="","",SUM(Table2[[#This Row],[M4A]]-Table2[[#This Row],[M4B_h]]))</f>
        <v/>
      </c>
      <c r="O530" s="14"/>
      <c r="P530" s="14" t="str">
        <f>IF(Table2[[#This Row],[M5A]]="","",SUM(Table2[[#This Row],[M5A]]-Table2[[#This Row],[M5B_h]]))</f>
        <v/>
      </c>
      <c r="Q530" s="14">
        <f>SUM(Table2[[#This Row],[AWAL]],Table2[[#This Row],[M1B]])</f>
        <v>2</v>
      </c>
      <c r="R530" s="14">
        <f>SUM(Table2[[#This Row],[M2B]],Table2[[#This Row],[M2B_h]])</f>
        <v>2</v>
      </c>
      <c r="S530" s="14">
        <f>SUM(Table2[[#This Row],[M3B]],Table2[[#This Row],[M3B_h]])</f>
        <v>2</v>
      </c>
      <c r="T530" s="14">
        <f>SUM(Table2[[#This Row],[M4B]],Table2[[#This Row],[M4B_h]])</f>
        <v>2</v>
      </c>
    </row>
    <row r="531" spans="1:20" s="81" customFormat="1">
      <c r="A531" s="11">
        <f>IF(Table2[[#This Row],[TT]]=0,"",ROW())</f>
        <v>531</v>
      </c>
      <c r="B531" s="11" t="str">
        <f>LOWER(SUBSTITUTE(SUBSTITUTE(SUBSTITUTE(SUBSTITUTE(SUBSTITUTE(SUBSTITUTE(SUBSTITUTE(SUBSTITUTE(Table2[[#This Row],[NAMA BARANG]]," ",""),"""",""),"-",""),"/",""),"(",""),")",""),"&amp;",""),",",""))</f>
        <v>bpttsenter6014smurf</v>
      </c>
      <c r="C531" s="17" t="s">
        <v>696</v>
      </c>
      <c r="D531" s="18">
        <v>2</v>
      </c>
      <c r="E531" s="22" t="s">
        <v>79</v>
      </c>
      <c r="F531" s="43">
        <f>IF(Table2[[#This Row],[M5B]]="",Table2[[#This Row],[M5B_h]],SUM(Table2[[#This Row],[M5B_h]],Table2[[#This Row],[M5B]]))</f>
        <v>2</v>
      </c>
      <c r="G531" s="12"/>
      <c r="H531" s="12" t="str">
        <f>IF(Table2[[#This Row],[M1A]]="","",Table2[[#This Row],[M1A]]-Table2[[#This Row],[AWAL]])</f>
        <v/>
      </c>
      <c r="I531" s="12"/>
      <c r="J531" s="12" t="str">
        <f>IF(Table2[[#This Row],[M2A]]="","",SUM(Table2[[#This Row],[M2A]]-Table2[[#This Row],[M2B_h]]))</f>
        <v/>
      </c>
      <c r="K531" s="12"/>
      <c r="L531" s="12" t="str">
        <f>IF(Table2[[#This Row],[M3A]]="","",SUM(Table2[[#This Row],[M3A]]-Table2[[#This Row],[M3B_h]]))</f>
        <v/>
      </c>
      <c r="M531" s="12"/>
      <c r="N531" s="12" t="str">
        <f>IF(Table2[[#This Row],[M4A]]="","",SUM(Table2[[#This Row],[M4A]]-Table2[[#This Row],[M4B_h]]))</f>
        <v/>
      </c>
      <c r="O531" s="14"/>
      <c r="P531" s="14" t="str">
        <f>IF(Table2[[#This Row],[M5A]]="","",SUM(Table2[[#This Row],[M5A]]-Table2[[#This Row],[M5B_h]]))</f>
        <v/>
      </c>
      <c r="Q531" s="14">
        <f>SUM(Table2[[#This Row],[AWAL]],Table2[[#This Row],[M1B]])</f>
        <v>2</v>
      </c>
      <c r="R531" s="14">
        <f>SUM(Table2[[#This Row],[M2B]],Table2[[#This Row],[M2B_h]])</f>
        <v>2</v>
      </c>
      <c r="S531" s="14">
        <f>SUM(Table2[[#This Row],[M3B]],Table2[[#This Row],[M3B_h]])</f>
        <v>2</v>
      </c>
      <c r="T531" s="14">
        <f>SUM(Table2[[#This Row],[M4B]],Table2[[#This Row],[M4B_h]])</f>
        <v>2</v>
      </c>
    </row>
    <row r="532" spans="1:20">
      <c r="A532" s="11">
        <f>IF(Table2[[#This Row],[TT]]=0,"",ROW())</f>
        <v>532</v>
      </c>
      <c r="B532" s="11" t="str">
        <f>LOWER(SUBSTITUTE(SUBSTITUTE(SUBSTITUTE(SUBSTITUTE(SUBSTITUTE(SUBSTITUTE(SUBSTITUTE(SUBSTITUTE(Table2[[#This Row],[NAMA BARANG]]," ",""),"""",""),"-",""),"/",""),"(",""),")",""),"&amp;",""),",",""))</f>
        <v>bptx152</v>
      </c>
      <c r="C532" s="17" t="s">
        <v>697</v>
      </c>
      <c r="D532" s="18">
        <v>2</v>
      </c>
      <c r="E532" s="22" t="s">
        <v>518</v>
      </c>
      <c r="F532" s="43">
        <f>IF(Table2[[#This Row],[M5B]]="",Table2[[#This Row],[M5B_h]],SUM(Table2[[#This Row],[M5B_h]],Table2[[#This Row],[M5B]]))</f>
        <v>2</v>
      </c>
      <c r="H532" s="12" t="str">
        <f>IF(Table2[[#This Row],[M1A]]="","",Table2[[#This Row],[M1A]]-Table2[[#This Row],[AWAL]])</f>
        <v/>
      </c>
      <c r="J532" s="12" t="str">
        <f>IF(Table2[[#This Row],[M2A]]="","",SUM(Table2[[#This Row],[M2A]]-Table2[[#This Row],[M2B_h]]))</f>
        <v/>
      </c>
      <c r="L532" s="12" t="str">
        <f>IF(Table2[[#This Row],[M3A]]="","",SUM(Table2[[#This Row],[M3A]]-Table2[[#This Row],[M3B_h]]))</f>
        <v/>
      </c>
      <c r="N532" s="12" t="str">
        <f>IF(Table2[[#This Row],[M4A]]="","",SUM(Table2[[#This Row],[M4A]]-Table2[[#This Row],[M4B_h]]))</f>
        <v/>
      </c>
      <c r="O532" s="14"/>
      <c r="P532" s="14" t="str">
        <f>IF(Table2[[#This Row],[M5A]]="","",SUM(Table2[[#This Row],[M5A]]-Table2[[#This Row],[M5B_h]]))</f>
        <v/>
      </c>
      <c r="Q532" s="14">
        <f>SUM(Table2[[#This Row],[AWAL]],Table2[[#This Row],[M1B]])</f>
        <v>2</v>
      </c>
      <c r="R532" s="14">
        <f>SUM(Table2[[#This Row],[M2B]],Table2[[#This Row],[M2B_h]])</f>
        <v>2</v>
      </c>
      <c r="S532" s="14">
        <f>SUM(Table2[[#This Row],[M3B]],Table2[[#This Row],[M3B_h]])</f>
        <v>2</v>
      </c>
      <c r="T532" s="14">
        <f>SUM(Table2[[#This Row],[M4B]],Table2[[#This Row],[M4B_h]])</f>
        <v>2</v>
      </c>
    </row>
    <row r="533" spans="1:20">
      <c r="A533" s="11">
        <f>IF(Table2[[#This Row],[TT]]=0,"",ROW())</f>
        <v>533</v>
      </c>
      <c r="B533" s="11" t="str">
        <f>LOWER(SUBSTITUTE(SUBSTITUTE(SUBSTITUTE(SUBSTITUTE(SUBSTITUTE(SUBSTITUTE(SUBSTITUTE(SUBSTITUTE(Table2[[#This Row],[NAMA BARANG]]," ",""),"""",""),"-",""),"/",""),"(",""),")",""),"&amp;",""),",",""))</f>
        <v>bptz501ht</v>
      </c>
      <c r="C533" s="17" t="s">
        <v>3453</v>
      </c>
      <c r="D533" s="18">
        <v>1</v>
      </c>
      <c r="E533" s="22" t="s">
        <v>2567</v>
      </c>
      <c r="F533" s="43">
        <f>IF(Table2[[#This Row],[M5B]]="",Table2[[#This Row],[M5B_h]],SUM(Table2[[#This Row],[M5B_h]],Table2[[#This Row],[M5B]]))</f>
        <v>1</v>
      </c>
      <c r="H533" s="12" t="str">
        <f>IF(Table2[[#This Row],[M1A]]="","",Table2[[#This Row],[M1A]]-Table2[[#This Row],[AWAL]])</f>
        <v/>
      </c>
      <c r="J533" s="12" t="str">
        <f>IF(Table2[[#This Row],[M2A]]="","",SUM(Table2[[#This Row],[M2A]]-Table2[[#This Row],[M2B_h]]))</f>
        <v/>
      </c>
      <c r="L533" s="12" t="str">
        <f>IF(Table2[[#This Row],[M3A]]="","",SUM(Table2[[#This Row],[M3A]]-Table2[[#This Row],[M3B_h]]))</f>
        <v/>
      </c>
      <c r="N533" s="12" t="str">
        <f>IF(Table2[[#This Row],[M4A]]="","",SUM(Table2[[#This Row],[M4A]]-Table2[[#This Row],[M4B_h]]))</f>
        <v/>
      </c>
      <c r="O533" s="14"/>
      <c r="P533" s="14" t="str">
        <f>IF(Table2[[#This Row],[M5A]]="","",SUM(Table2[[#This Row],[M5A]]-Table2[[#This Row],[M5B_h]]))</f>
        <v/>
      </c>
      <c r="Q533" s="14">
        <f>SUM(Table2[[#This Row],[AWAL]],Table2[[#This Row],[M1B]])</f>
        <v>1</v>
      </c>
      <c r="R533" s="14">
        <f>SUM(Table2[[#This Row],[M2B]],Table2[[#This Row],[M2B_h]])</f>
        <v>1</v>
      </c>
      <c r="S533" s="14">
        <f>SUM(Table2[[#This Row],[M3B]],Table2[[#This Row],[M3B_h]])</f>
        <v>1</v>
      </c>
      <c r="T533" s="14">
        <f>SUM(Table2[[#This Row],[M4B]],Table2[[#This Row],[M4B_h]])</f>
        <v>1</v>
      </c>
    </row>
    <row r="534" spans="1:20">
      <c r="A534" s="13">
        <f>IF(Table2[[#This Row],[TT]]=0,"",ROW())</f>
        <v>534</v>
      </c>
      <c r="B534" s="13" t="str">
        <f>LOWER(SUBSTITUTE(SUBSTITUTE(SUBSTITUTE(SUBSTITUTE(SUBSTITUTE(SUBSTITUTE(SUBSTITUTE(SUBSTITUTE(Table2[[#This Row],[NAMA BARANG]]," ",""),"""",""),"-",""),"/",""),"(",""),")",""),"&amp;",""),",",""))</f>
        <v>bptz501htfaktur</v>
      </c>
      <c r="C534" s="16" t="s">
        <v>3452</v>
      </c>
      <c r="D534" s="18">
        <v>2</v>
      </c>
      <c r="E534" s="47" t="s">
        <v>2567</v>
      </c>
      <c r="F534" s="43">
        <f>IF(Table2[[#This Row],[M5B]]="",Table2[[#This Row],[M5B_h]],SUM(Table2[[#This Row],[M5B_h]],Table2[[#This Row],[M5B]]))</f>
        <v>2</v>
      </c>
      <c r="H534" s="14" t="str">
        <f>IF(Table2[[#This Row],[M1A]]="","",Table2[[#This Row],[M1A]]-Table2[[#This Row],[AWAL]])</f>
        <v/>
      </c>
      <c r="J534" s="14" t="str">
        <f>IF(Table2[[#This Row],[M2A]]="","",SUM(Table2[[#This Row],[M2A]]-Table2[[#This Row],[M2B_h]]))</f>
        <v/>
      </c>
      <c r="L534" s="14" t="str">
        <f>IF(Table2[[#This Row],[M3A]]="","",SUM(Table2[[#This Row],[M3A]]-Table2[[#This Row],[M3B_h]]))</f>
        <v/>
      </c>
      <c r="N534" s="14" t="str">
        <f>IF(Table2[[#This Row],[M4A]]="","",SUM(Table2[[#This Row],[M4A]]-Table2[[#This Row],[M4B_h]]))</f>
        <v/>
      </c>
      <c r="O534" s="14"/>
      <c r="P534" s="14" t="str">
        <f>IF(Table2[[#This Row],[M5A]]="","",SUM(Table2[[#This Row],[M5A]]-Table2[[#This Row],[M5B_h]]))</f>
        <v/>
      </c>
      <c r="Q534" s="14">
        <f>SUM(Table2[[#This Row],[AWAL]],Table2[[#This Row],[M1B]])</f>
        <v>2</v>
      </c>
      <c r="R534" s="14">
        <f>SUM(Table2[[#This Row],[M2B]],Table2[[#This Row],[M2B_h]])</f>
        <v>2</v>
      </c>
      <c r="S534" s="14">
        <f>SUM(Table2[[#This Row],[M3B]],Table2[[#This Row],[M3B_h]])</f>
        <v>2</v>
      </c>
      <c r="T534" s="14">
        <f>SUM(Table2[[#This Row],[M4B]],Table2[[#This Row],[M4B_h]])</f>
        <v>2</v>
      </c>
    </row>
    <row r="535" spans="1:20">
      <c r="A535" s="13">
        <f>IF(Table2[[#This Row],[TT]]=0,"",ROW())</f>
        <v>535</v>
      </c>
      <c r="B535" s="13" t="str">
        <f>LOWER(SUBSTITUTE(SUBSTITUTE(SUBSTITUTE(SUBSTITUTE(SUBSTITUTE(SUBSTITUTE(SUBSTITUTE(SUBSTITUTE(Table2[[#This Row],[NAMA BARANG]]," ",""),"""",""),"-",""),"/",""),"(",""),")",""),"&amp;",""),",",""))</f>
        <v>bpusatp</v>
      </c>
      <c r="C535" s="16" t="s">
        <v>699</v>
      </c>
      <c r="D535" s="18">
        <v>4</v>
      </c>
      <c r="E535" s="47" t="s">
        <v>116</v>
      </c>
      <c r="F535" s="43">
        <f>IF(Table2[[#This Row],[M5B]]="",Table2[[#This Row],[M5B_h]],SUM(Table2[[#This Row],[M5B_h]],Table2[[#This Row],[M5B]]))</f>
        <v>4</v>
      </c>
      <c r="H535" s="14" t="str">
        <f>IF(Table2[[#This Row],[M1A]]="","",Table2[[#This Row],[M1A]]-Table2[[#This Row],[AWAL]])</f>
        <v/>
      </c>
      <c r="J535" s="14" t="str">
        <f>IF(Table2[[#This Row],[M2A]]="","",SUM(Table2[[#This Row],[M2A]]-Table2[[#This Row],[M2B_h]]))</f>
        <v/>
      </c>
      <c r="L535" s="14" t="str">
        <f>IF(Table2[[#This Row],[M3A]]="","",SUM(Table2[[#This Row],[M3A]]-Table2[[#This Row],[M3B_h]]))</f>
        <v/>
      </c>
      <c r="N535" s="14" t="str">
        <f>IF(Table2[[#This Row],[M4A]]="","",SUM(Table2[[#This Row],[M4A]]-Table2[[#This Row],[M4B_h]]))</f>
        <v/>
      </c>
      <c r="O535" s="14"/>
      <c r="P535" s="14" t="str">
        <f>IF(Table2[[#This Row],[M5A]]="","",SUM(Table2[[#This Row],[M5A]]-Table2[[#This Row],[M5B_h]]))</f>
        <v/>
      </c>
      <c r="Q535" s="14">
        <f>SUM(Table2[[#This Row],[AWAL]],Table2[[#This Row],[M1B]])</f>
        <v>4</v>
      </c>
      <c r="R535" s="14">
        <f>SUM(Table2[[#This Row],[M2B]],Table2[[#This Row],[M2B_h]])</f>
        <v>4</v>
      </c>
      <c r="S535" s="14">
        <f>SUM(Table2[[#This Row],[M3B]],Table2[[#This Row],[M3B_h]])</f>
        <v>4</v>
      </c>
      <c r="T535" s="14">
        <f>SUM(Table2[[#This Row],[M4B]],Table2[[#This Row],[M4B_h]])</f>
        <v>4</v>
      </c>
    </row>
    <row r="536" spans="1:20">
      <c r="A536" s="11">
        <f>IF(Table2[[#This Row],[TT]]=0,"",ROW())</f>
        <v>536</v>
      </c>
      <c r="B536" s="11" t="str">
        <f>LOWER(SUBSTITUTE(SUBSTITUTE(SUBSTITUTE(SUBSTITUTE(SUBSTITUTE(SUBSTITUTE(SUBSTITUTE(SUBSTITUTE(Table2[[#This Row],[NAMA BARANG]]," ",""),"""",""),"-",""),"/",""),"(",""),")",""),"&amp;",""),",",""))</f>
        <v>bpvancovc559htfaktur</v>
      </c>
      <c r="C536" s="17" t="s">
        <v>3298</v>
      </c>
      <c r="D536" s="18">
        <v>1</v>
      </c>
      <c r="E536" s="22" t="s">
        <v>2567</v>
      </c>
      <c r="F536" s="43">
        <f>IF(Table2[[#This Row],[M5B]]="",Table2[[#This Row],[M5B_h]],SUM(Table2[[#This Row],[M5B_h]],Table2[[#This Row],[M5B]]))</f>
        <v>1</v>
      </c>
      <c r="H536" s="12" t="str">
        <f>IF(Table2[[#This Row],[M1A]]="","",Table2[[#This Row],[M1A]]-Table2[[#This Row],[AWAL]])</f>
        <v/>
      </c>
      <c r="J536" s="12" t="str">
        <f>IF(Table2[[#This Row],[M2A]]="","",SUM(Table2[[#This Row],[M2A]]-Table2[[#This Row],[M2B_h]]))</f>
        <v/>
      </c>
      <c r="L536" s="12" t="str">
        <f>IF(Table2[[#This Row],[M3A]]="","",SUM(Table2[[#This Row],[M3A]]-Table2[[#This Row],[M3B_h]]))</f>
        <v/>
      </c>
      <c r="N536" s="12" t="str">
        <f>IF(Table2[[#This Row],[M4A]]="","",SUM(Table2[[#This Row],[M4A]]-Table2[[#This Row],[M4B_h]]))</f>
        <v/>
      </c>
      <c r="O536" s="14"/>
      <c r="P536" s="14" t="str">
        <f>IF(Table2[[#This Row],[M5A]]="","",SUM(Table2[[#This Row],[M5A]]-Table2[[#This Row],[M5B_h]]))</f>
        <v/>
      </c>
      <c r="Q536" s="14">
        <f>SUM(Table2[[#This Row],[AWAL]],Table2[[#This Row],[M1B]])</f>
        <v>1</v>
      </c>
      <c r="R536" s="14">
        <f>SUM(Table2[[#This Row],[M2B]],Table2[[#This Row],[M2B_h]])</f>
        <v>1</v>
      </c>
      <c r="S536" s="14">
        <f>SUM(Table2[[#This Row],[M3B]],Table2[[#This Row],[M3B_h]])</f>
        <v>1</v>
      </c>
      <c r="T536" s="14">
        <f>SUM(Table2[[#This Row],[M4B]],Table2[[#This Row],[M4B_h]])</f>
        <v>1</v>
      </c>
    </row>
    <row r="537" spans="1:20">
      <c r="A537" s="13">
        <f>IF(Table2[[#This Row],[TT]]=0,"",ROW())</f>
        <v>537</v>
      </c>
      <c r="B537" s="13" t="str">
        <f>LOWER(SUBSTITUTE(SUBSTITUTE(SUBSTITUTE(SUBSTITUTE(SUBSTITUTE(SUBSTITUTE(SUBSTITUTE(SUBSTITUTE(Table2[[#This Row],[NAMA BARANG]]," ",""),"""",""),"-",""),"/",""),"(",""),")",""),"&amp;",""),",",""))</f>
        <v>bpvc529a200vanco</v>
      </c>
      <c r="C537" s="16" t="s">
        <v>700</v>
      </c>
      <c r="D537" s="18">
        <v>3</v>
      </c>
      <c r="E537" s="47" t="s">
        <v>14</v>
      </c>
      <c r="F537" s="43">
        <f>IF(Table2[[#This Row],[M5B]]="",Table2[[#This Row],[M5B_h]],SUM(Table2[[#This Row],[M5B_h]],Table2[[#This Row],[M5B]]))</f>
        <v>3</v>
      </c>
      <c r="H537" s="14" t="str">
        <f>IF(Table2[[#This Row],[M1A]]="","",Table2[[#This Row],[M1A]]-Table2[[#This Row],[AWAL]])</f>
        <v/>
      </c>
      <c r="J537" s="14" t="str">
        <f>IF(Table2[[#This Row],[M2A]]="","",SUM(Table2[[#This Row],[M2A]]-Table2[[#This Row],[M2B_h]]))</f>
        <v/>
      </c>
      <c r="L537" s="14" t="str">
        <f>IF(Table2[[#This Row],[M3A]]="","",SUM(Table2[[#This Row],[M3A]]-Table2[[#This Row],[M3B_h]]))</f>
        <v/>
      </c>
      <c r="N537" s="14" t="str">
        <f>IF(Table2[[#This Row],[M4A]]="","",SUM(Table2[[#This Row],[M4A]]-Table2[[#This Row],[M4B_h]]))</f>
        <v/>
      </c>
      <c r="O537" s="14"/>
      <c r="P537" s="14" t="str">
        <f>IF(Table2[[#This Row],[M5A]]="","",SUM(Table2[[#This Row],[M5A]]-Table2[[#This Row],[M5B_h]]))</f>
        <v/>
      </c>
      <c r="Q537" s="14">
        <f>SUM(Table2[[#This Row],[AWAL]],Table2[[#This Row],[M1B]])</f>
        <v>3</v>
      </c>
      <c r="R537" s="14">
        <f>SUM(Table2[[#This Row],[M2B]],Table2[[#This Row],[M2B_h]])</f>
        <v>3</v>
      </c>
      <c r="S537" s="14">
        <f>SUM(Table2[[#This Row],[M3B]],Table2[[#This Row],[M3B_h]])</f>
        <v>3</v>
      </c>
      <c r="T537" s="14">
        <f>SUM(Table2[[#This Row],[M4B]],Table2[[#This Row],[M4B_h]])</f>
        <v>3</v>
      </c>
    </row>
    <row r="538" spans="1:20">
      <c r="A538" s="11">
        <f>IF(Table2[[#This Row],[TT]]=0,"",ROW())</f>
        <v>538</v>
      </c>
      <c r="B538" s="11" t="str">
        <f>LOWER(SUBSTITUTE(SUBSTITUTE(SUBSTITUTE(SUBSTITUTE(SUBSTITUTE(SUBSTITUTE(SUBSTITUTE(SUBSTITUTE(Table2[[#This Row],[NAMA BARANG]]," ",""),"""",""),"-",""),"/",""),"(",""),")",""),"&amp;",""),",",""))</f>
        <v>bpvc600segiempatbatik</v>
      </c>
      <c r="C538" s="17" t="s">
        <v>701</v>
      </c>
      <c r="D538" s="18">
        <v>1</v>
      </c>
      <c r="E538" s="22" t="s">
        <v>14</v>
      </c>
      <c r="F538" s="43">
        <f>IF(Table2[[#This Row],[M5B]]="",Table2[[#This Row],[M5B_h]],SUM(Table2[[#This Row],[M5B_h]],Table2[[#This Row],[M5B]]))</f>
        <v>1</v>
      </c>
      <c r="H538" s="12" t="str">
        <f>IF(Table2[[#This Row],[M1A]]="","",Table2[[#This Row],[M1A]]-Table2[[#This Row],[AWAL]])</f>
        <v/>
      </c>
      <c r="J538" s="12" t="str">
        <f>IF(Table2[[#This Row],[M2A]]="","",SUM(Table2[[#This Row],[M2A]]-Table2[[#This Row],[M2B_h]]))</f>
        <v/>
      </c>
      <c r="L538" s="12" t="str">
        <f>IF(Table2[[#This Row],[M3A]]="","",SUM(Table2[[#This Row],[M3A]]-Table2[[#This Row],[M3B_h]]))</f>
        <v/>
      </c>
      <c r="N538" s="12" t="str">
        <f>IF(Table2[[#This Row],[M4A]]="","",SUM(Table2[[#This Row],[M4A]]-Table2[[#This Row],[M4B_h]]))</f>
        <v/>
      </c>
      <c r="O538" s="14"/>
      <c r="P538" s="14" t="str">
        <f>IF(Table2[[#This Row],[M5A]]="","",SUM(Table2[[#This Row],[M5A]]-Table2[[#This Row],[M5B_h]]))</f>
        <v/>
      </c>
      <c r="Q538" s="14">
        <f>SUM(Table2[[#This Row],[AWAL]],Table2[[#This Row],[M1B]])</f>
        <v>1</v>
      </c>
      <c r="R538" s="14">
        <f>SUM(Table2[[#This Row],[M2B]],Table2[[#This Row],[M2B_h]])</f>
        <v>1</v>
      </c>
      <c r="S538" s="14">
        <f>SUM(Table2[[#This Row],[M3B]],Table2[[#This Row],[M3B_h]])</f>
        <v>1</v>
      </c>
      <c r="T538" s="14">
        <f>SUM(Table2[[#This Row],[M4B]],Table2[[#This Row],[M4B_h]])</f>
        <v>1</v>
      </c>
    </row>
    <row r="539" spans="1:20">
      <c r="A539" s="11">
        <f>IF(Table2[[#This Row],[TT]]=0,"",ROW())</f>
        <v>539</v>
      </c>
      <c r="B539" s="11" t="str">
        <f>LOWER(SUBSTITUTE(SUBSTITUTE(SUBSTITUTE(SUBSTITUTE(SUBSTITUTE(SUBSTITUTE(SUBSTITUTE(SUBSTITUTE(Table2[[#This Row],[NAMA BARANG]]," ",""),"""",""),"-",""),"/",""),"(",""),")",""),"&amp;",""),",",""))</f>
        <v>bpvtro220bts</v>
      </c>
      <c r="C539" s="17" t="s">
        <v>703</v>
      </c>
      <c r="D539" s="18">
        <v>5</v>
      </c>
      <c r="E539" s="22" t="s">
        <v>14</v>
      </c>
      <c r="F539" s="43">
        <f>IF(Table2[[#This Row],[M5B]]="",Table2[[#This Row],[M5B_h]],SUM(Table2[[#This Row],[M5B_h]],Table2[[#This Row],[M5B]]))</f>
        <v>2</v>
      </c>
      <c r="G539" s="12">
        <v>2</v>
      </c>
      <c r="H539" s="12">
        <f>IF(Table2[[#This Row],[M1A]]="","",Table2[[#This Row],[M1A]]-Table2[[#This Row],[AWAL]])</f>
        <v>-3</v>
      </c>
      <c r="J539" s="12" t="str">
        <f>IF(Table2[[#This Row],[M2A]]="","",SUM(Table2[[#This Row],[M2A]]-Table2[[#This Row],[M2B_h]]))</f>
        <v/>
      </c>
      <c r="L539" s="12" t="str">
        <f>IF(Table2[[#This Row],[M3A]]="","",SUM(Table2[[#This Row],[M3A]]-Table2[[#This Row],[M3B_h]]))</f>
        <v/>
      </c>
      <c r="N539" s="12" t="str">
        <f>IF(Table2[[#This Row],[M4A]]="","",SUM(Table2[[#This Row],[M4A]]-Table2[[#This Row],[M4B_h]]))</f>
        <v/>
      </c>
      <c r="O539" s="14"/>
      <c r="P539" s="14" t="str">
        <f>IF(Table2[[#This Row],[M5A]]="","",SUM(Table2[[#This Row],[M5A]]-Table2[[#This Row],[M5B_h]]))</f>
        <v/>
      </c>
      <c r="Q539" s="14">
        <f>SUM(Table2[[#This Row],[AWAL]],Table2[[#This Row],[M1B]])</f>
        <v>2</v>
      </c>
      <c r="R539" s="14">
        <f>SUM(Table2[[#This Row],[M2B]],Table2[[#This Row],[M2B_h]])</f>
        <v>2</v>
      </c>
      <c r="S539" s="14">
        <f>SUM(Table2[[#This Row],[M3B]],Table2[[#This Row],[M3B_h]])</f>
        <v>2</v>
      </c>
      <c r="T539" s="14">
        <f>SUM(Table2[[#This Row],[M4B]],Table2[[#This Row],[M4B_h]])</f>
        <v>2</v>
      </c>
    </row>
    <row r="540" spans="1:20">
      <c r="A540" s="13">
        <f>IF(Table2[[#This Row],[TT]]=0,"",ROW())</f>
        <v>540</v>
      </c>
      <c r="B540" s="13" t="str">
        <f>LOWER(SUBSTITUTE(SUBSTITUTE(SUBSTITUTE(SUBSTITUTE(SUBSTITUTE(SUBSTITUTE(SUBSTITUTE(SUBSTITUTE(Table2[[#This Row],[NAMA BARANG]]," ",""),"""",""),"-",""),"/",""),"(",""),")",""),"&amp;",""),",",""))</f>
        <v>bpwrgp112s12w</v>
      </c>
      <c r="C540" s="17" t="s">
        <v>705</v>
      </c>
      <c r="D540" s="18">
        <v>1</v>
      </c>
      <c r="E540" s="22" t="s">
        <v>627</v>
      </c>
      <c r="F540" s="43">
        <f>IF(Table2[[#This Row],[M5B]]="",Table2[[#This Row],[M5B_h]],SUM(Table2[[#This Row],[M5B_h]],Table2[[#This Row],[M5B]]))</f>
        <v>1</v>
      </c>
      <c r="H540" s="14" t="str">
        <f>IF(Table2[[#This Row],[M1A]]="","",Table2[[#This Row],[M1A]]-Table2[[#This Row],[AWAL]])</f>
        <v/>
      </c>
      <c r="J540" s="14" t="str">
        <f>IF(Table2[[#This Row],[M2A]]="","",SUM(Table2[[#This Row],[M2A]]-Table2[[#This Row],[M2B_h]]))</f>
        <v/>
      </c>
      <c r="L540" s="14" t="str">
        <f>IF(Table2[[#This Row],[M3A]]="","",SUM(Table2[[#This Row],[M3A]]-Table2[[#This Row],[M3B_h]]))</f>
        <v/>
      </c>
      <c r="N540" s="14" t="str">
        <f>IF(Table2[[#This Row],[M4A]]="","",SUM(Table2[[#This Row],[M4A]]-Table2[[#This Row],[M4B_h]]))</f>
        <v/>
      </c>
      <c r="O540" s="14"/>
      <c r="P540" s="14" t="str">
        <f>IF(Table2[[#This Row],[M5A]]="","",SUM(Table2[[#This Row],[M5A]]-Table2[[#This Row],[M5B_h]]))</f>
        <v/>
      </c>
      <c r="Q540" s="14">
        <f>SUM(Table2[[#This Row],[AWAL]],Table2[[#This Row],[M1B]])</f>
        <v>1</v>
      </c>
      <c r="R540" s="14">
        <f>SUM(Table2[[#This Row],[M2B]],Table2[[#This Row],[M2B_h]])</f>
        <v>1</v>
      </c>
      <c r="S540" s="14">
        <f>SUM(Table2[[#This Row],[M3B]],Table2[[#This Row],[M3B_h]])</f>
        <v>1</v>
      </c>
      <c r="T540" s="14">
        <f>SUM(Table2[[#This Row],[M4B]],Table2[[#This Row],[M4B_h]])</f>
        <v>1</v>
      </c>
    </row>
    <row r="541" spans="1:20">
      <c r="A541" s="11">
        <f>IF(Table2[[#This Row],[TT]]=0,"",ROW())</f>
        <v>541</v>
      </c>
      <c r="B541" s="11" t="str">
        <f>LOWER(SUBSTITUTE(SUBSTITUTE(SUBSTITUTE(SUBSTITUTE(SUBSTITUTE(SUBSTITUTE(SUBSTITUTE(SUBSTITUTE(Table2[[#This Row],[NAMA BARANG]]," ",""),"""",""),"-",""),"/",""),"(",""),")",""),"&amp;",""),",",""))</f>
        <v>bpxdatam1</v>
      </c>
      <c r="C541" s="17" t="s">
        <v>3499</v>
      </c>
      <c r="D541" s="18">
        <v>0</v>
      </c>
      <c r="E541" s="22" t="s">
        <v>2559</v>
      </c>
      <c r="F541" s="43">
        <f>IF(Table2[[#This Row],[M5B]]="",Table2[[#This Row],[M5B_h]],SUM(Table2[[#This Row],[M5B_h]],Table2[[#This Row],[M5B]]))</f>
        <v>7</v>
      </c>
      <c r="G541" s="12">
        <v>12</v>
      </c>
      <c r="H541" s="12">
        <f>IF(Table2[[#This Row],[M1A]]="","",Table2[[#This Row],[M1A]]-Table2[[#This Row],[AWAL]])</f>
        <v>12</v>
      </c>
      <c r="I541" s="12">
        <v>9</v>
      </c>
      <c r="J541" s="12">
        <f>IF(Table2[[#This Row],[M2A]]="","",SUM(Table2[[#This Row],[M2A]]-Table2[[#This Row],[M2B_h]]))</f>
        <v>-3</v>
      </c>
      <c r="K541" s="12">
        <v>7</v>
      </c>
      <c r="L541" s="12">
        <f>IF(Table2[[#This Row],[M3A]]="","",SUM(Table2[[#This Row],[M3A]]-Table2[[#This Row],[M3B_h]]))</f>
        <v>-2</v>
      </c>
      <c r="N541" s="12" t="str">
        <f>IF(Table2[[#This Row],[M4A]]="","",SUM(Table2[[#This Row],[M4A]]-Table2[[#This Row],[M4B_h]]))</f>
        <v/>
      </c>
      <c r="O541" s="14"/>
      <c r="P541" s="14" t="str">
        <f>IF(Table2[[#This Row],[M5A]]="","",SUM(Table2[[#This Row],[M5A]]-Table2[[#This Row],[M5B_h]]))</f>
        <v/>
      </c>
      <c r="Q541" s="14">
        <f>SUM(Table2[[#This Row],[AWAL]],Table2[[#This Row],[M1B]])</f>
        <v>12</v>
      </c>
      <c r="R541" s="14">
        <f>SUM(Table2[[#This Row],[M2B]],Table2[[#This Row],[M2B_h]])</f>
        <v>9</v>
      </c>
      <c r="S541" s="14">
        <f>SUM(Table2[[#This Row],[M3B]],Table2[[#This Row],[M3B_h]])</f>
        <v>7</v>
      </c>
      <c r="T541" s="14">
        <f>SUM(Table2[[#This Row],[M4B]],Table2[[#This Row],[M4B_h]])</f>
        <v>7</v>
      </c>
    </row>
    <row r="542" spans="1:20">
      <c r="A542" s="11">
        <f>IF(Table2[[#This Row],[TT]]=0,"",ROW())</f>
        <v>542</v>
      </c>
      <c r="B542" s="11" t="str">
        <f>LOWER(SUBSTITUTE(SUBSTITUTE(SUBSTITUTE(SUBSTITUTE(SUBSTITUTE(SUBSTITUTE(SUBSTITUTE(SUBSTITUTE(Table2[[#This Row],[NAMA BARANG]]," ",""),"""",""),"-",""),"/",""),"(",""),")",""),"&amp;",""),",",""))</f>
        <v>bpxdatam2</v>
      </c>
      <c r="C542" s="17" t="s">
        <v>2588</v>
      </c>
      <c r="D542" s="18">
        <v>0</v>
      </c>
      <c r="E542" s="22" t="s">
        <v>2559</v>
      </c>
      <c r="F542" s="43">
        <f>IF(Table2[[#This Row],[M5B]]="",Table2[[#This Row],[M5B_h]],SUM(Table2[[#This Row],[M5B_h]],Table2[[#This Row],[M5B]]))</f>
        <v>5</v>
      </c>
      <c r="G542" s="12">
        <v>3</v>
      </c>
      <c r="H542" s="12">
        <f>IF(Table2[[#This Row],[M1A]]="","",Table2[[#This Row],[M1A]]-Table2[[#This Row],[AWAL]])</f>
        <v>3</v>
      </c>
      <c r="I542" s="12">
        <v>5</v>
      </c>
      <c r="J542" s="12">
        <f>IF(Table2[[#This Row],[M2A]]="","",SUM(Table2[[#This Row],[M2A]]-Table2[[#This Row],[M2B_h]]))</f>
        <v>2</v>
      </c>
      <c r="L542" s="12" t="str">
        <f>IF(Table2[[#This Row],[M3A]]="","",SUM(Table2[[#This Row],[M3A]]-Table2[[#This Row],[M3B_h]]))</f>
        <v/>
      </c>
      <c r="N542" s="12" t="str">
        <f>IF(Table2[[#This Row],[M4A]]="","",SUM(Table2[[#This Row],[M4A]]-Table2[[#This Row],[M4B_h]]))</f>
        <v/>
      </c>
      <c r="O542" s="14"/>
      <c r="P542" s="14" t="str">
        <f>IF(Table2[[#This Row],[M5A]]="","",SUM(Table2[[#This Row],[M5A]]-Table2[[#This Row],[M5B_h]]))</f>
        <v/>
      </c>
      <c r="Q542" s="14">
        <f>SUM(Table2[[#This Row],[AWAL]],Table2[[#This Row],[M1B]])</f>
        <v>3</v>
      </c>
      <c r="R542" s="14">
        <f>SUM(Table2[[#This Row],[M2B]],Table2[[#This Row],[M2B_h]])</f>
        <v>5</v>
      </c>
      <c r="S542" s="14">
        <f>SUM(Table2[[#This Row],[M3B]],Table2[[#This Row],[M3B_h]])</f>
        <v>5</v>
      </c>
      <c r="T542" s="14">
        <f>SUM(Table2[[#This Row],[M4B]],Table2[[#This Row],[M4B_h]])</f>
        <v>5</v>
      </c>
    </row>
    <row r="543" spans="1:20">
      <c r="A543" s="11">
        <f>IF(Table2[[#This Row],[TT]]=0,"",ROW())</f>
        <v>543</v>
      </c>
      <c r="B543" s="11" t="str">
        <f>LOWER(SUBSTITUTE(SUBSTITUTE(SUBSTITUTE(SUBSTITUTE(SUBSTITUTE(SUBSTITUTE(SUBSTITUTE(SUBSTITUTE(Table2[[#This Row],[NAMA BARANG]]," ",""),"""",""),"-",""),"/",""),"(",""),")",""),"&amp;",""),",",""))</f>
        <v>bpxd061h5w+mech</v>
      </c>
      <c r="C543" s="17" t="s">
        <v>706</v>
      </c>
      <c r="D543" s="18">
        <v>1</v>
      </c>
      <c r="E543" s="22" t="s">
        <v>516</v>
      </c>
      <c r="F543" s="43">
        <f>IF(Table2[[#This Row],[M5B]]="",Table2[[#This Row],[M5B_h]],SUM(Table2[[#This Row],[M5B_h]],Table2[[#This Row],[M5B]]))</f>
        <v>1</v>
      </c>
      <c r="H543" s="12" t="str">
        <f>IF(Table2[[#This Row],[M1A]]="","",Table2[[#This Row],[M1A]]-Table2[[#This Row],[AWAL]])</f>
        <v/>
      </c>
      <c r="J543" s="12" t="str">
        <f>IF(Table2[[#This Row],[M2A]]="","",SUM(Table2[[#This Row],[M2A]]-Table2[[#This Row],[M2B_h]]))</f>
        <v/>
      </c>
      <c r="L543" s="12" t="str">
        <f>IF(Table2[[#This Row],[M3A]]="","",SUM(Table2[[#This Row],[M3A]]-Table2[[#This Row],[M3B_h]]))</f>
        <v/>
      </c>
      <c r="N543" s="12" t="str">
        <f>IF(Table2[[#This Row],[M4A]]="","",SUM(Table2[[#This Row],[M4A]]-Table2[[#This Row],[M4B_h]]))</f>
        <v/>
      </c>
      <c r="O543" s="14"/>
      <c r="P543" s="14" t="str">
        <f>IF(Table2[[#This Row],[M5A]]="","",SUM(Table2[[#This Row],[M5A]]-Table2[[#This Row],[M5B_h]]))</f>
        <v/>
      </c>
      <c r="Q543" s="14">
        <f>SUM(Table2[[#This Row],[AWAL]],Table2[[#This Row],[M1B]])</f>
        <v>1</v>
      </c>
      <c r="R543" s="14">
        <f>SUM(Table2[[#This Row],[M2B]],Table2[[#This Row],[M2B_h]])</f>
        <v>1</v>
      </c>
      <c r="S543" s="14">
        <f>SUM(Table2[[#This Row],[M3B]],Table2[[#This Row],[M3B_h]])</f>
        <v>1</v>
      </c>
      <c r="T543" s="14">
        <f>SUM(Table2[[#This Row],[M4B]],Table2[[#This Row],[M4B_h]])</f>
        <v>1</v>
      </c>
    </row>
    <row r="544" spans="1:20">
      <c r="A544" s="11">
        <f>IF(Table2[[#This Row],[TT]]=0,"",ROW())</f>
        <v>544</v>
      </c>
      <c r="B544" s="11" t="str">
        <f>LOWER(SUBSTITUTE(SUBSTITUTE(SUBSTITUTE(SUBSTITUTE(SUBSTITUTE(SUBSTITUTE(SUBSTITUTE(SUBSTITUTE(Table2[[#This Row],[NAMA BARANG]]," ",""),"""",""),"-",""),"/",""),"(",""),")",""),"&amp;",""),",",""))</f>
        <v>bpxd070b103w</v>
      </c>
      <c r="C544" s="17" t="s">
        <v>707</v>
      </c>
      <c r="D544" s="18">
        <v>3</v>
      </c>
      <c r="E544" s="22" t="s">
        <v>14</v>
      </c>
      <c r="F544" s="43">
        <f>IF(Table2[[#This Row],[M5B]]="",Table2[[#This Row],[M5B_h]],SUM(Table2[[#This Row],[M5B_h]],Table2[[#This Row],[M5B]]))</f>
        <v>3</v>
      </c>
      <c r="H544" s="12" t="str">
        <f>IF(Table2[[#This Row],[M1A]]="","",Table2[[#This Row],[M1A]]-Table2[[#This Row],[AWAL]])</f>
        <v/>
      </c>
      <c r="J544" s="12" t="str">
        <f>IF(Table2[[#This Row],[M2A]]="","",SUM(Table2[[#This Row],[M2A]]-Table2[[#This Row],[M2B_h]]))</f>
        <v/>
      </c>
      <c r="L544" s="12" t="str">
        <f>IF(Table2[[#This Row],[M3A]]="","",SUM(Table2[[#This Row],[M3A]]-Table2[[#This Row],[M3B_h]]))</f>
        <v/>
      </c>
      <c r="N544" s="12" t="str">
        <f>IF(Table2[[#This Row],[M4A]]="","",SUM(Table2[[#This Row],[M4A]]-Table2[[#This Row],[M4B_h]]))</f>
        <v/>
      </c>
      <c r="O544" s="14"/>
      <c r="P544" s="14" t="str">
        <f>IF(Table2[[#This Row],[M5A]]="","",SUM(Table2[[#This Row],[M5A]]-Table2[[#This Row],[M5B_h]]))</f>
        <v/>
      </c>
      <c r="Q544" s="14">
        <f>SUM(Table2[[#This Row],[AWAL]],Table2[[#This Row],[M1B]])</f>
        <v>3</v>
      </c>
      <c r="R544" s="14">
        <f>SUM(Table2[[#This Row],[M2B]],Table2[[#This Row],[M2B_h]])</f>
        <v>3</v>
      </c>
      <c r="S544" s="14">
        <f>SUM(Table2[[#This Row],[M3B]],Table2[[#This Row],[M3B_h]])</f>
        <v>3</v>
      </c>
      <c r="T544" s="14">
        <f>SUM(Table2[[#This Row],[M4B]],Table2[[#This Row],[M4B_h]])</f>
        <v>3</v>
      </c>
    </row>
    <row r="545" spans="1:20">
      <c r="A545" s="11">
        <f>IF(Table2[[#This Row],[TT]]=0,"",ROW())</f>
        <v>545</v>
      </c>
      <c r="B545" s="11" t="str">
        <f>LOWER(SUBSTITUTE(SUBSTITUTE(SUBSTITUTE(SUBSTITUTE(SUBSTITUTE(SUBSTITUTE(SUBSTITUTE(SUBSTITUTE(Table2[[#This Row],[NAMA BARANG]]," ",""),"""",""),"-",""),"/",""),"(",""),")",""),"&amp;",""),",",""))</f>
        <v>bpxdm3017</v>
      </c>
      <c r="C545" s="17" t="s">
        <v>708</v>
      </c>
      <c r="D545" s="18">
        <v>2</v>
      </c>
      <c r="E545" s="22" t="s">
        <v>14</v>
      </c>
      <c r="F545" s="43">
        <f>IF(Table2[[#This Row],[M5B]]="",Table2[[#This Row],[M5B_h]],SUM(Table2[[#This Row],[M5B_h]],Table2[[#This Row],[M5B]]))</f>
        <v>2</v>
      </c>
      <c r="H545" s="12" t="str">
        <f>IF(Table2[[#This Row],[M1A]]="","",Table2[[#This Row],[M1A]]-Table2[[#This Row],[AWAL]])</f>
        <v/>
      </c>
      <c r="J545" s="12" t="str">
        <f>IF(Table2[[#This Row],[M2A]]="","",SUM(Table2[[#This Row],[M2A]]-Table2[[#This Row],[M2B_h]]))</f>
        <v/>
      </c>
      <c r="L545" s="12" t="str">
        <f>IF(Table2[[#This Row],[M3A]]="","",SUM(Table2[[#This Row],[M3A]]-Table2[[#This Row],[M3B_h]]))</f>
        <v/>
      </c>
      <c r="N545" s="12" t="str">
        <f>IF(Table2[[#This Row],[M4A]]="","",SUM(Table2[[#This Row],[M4A]]-Table2[[#This Row],[M4B_h]]))</f>
        <v/>
      </c>
      <c r="O545" s="14"/>
      <c r="P545" s="14" t="str">
        <f>IF(Table2[[#This Row],[M5A]]="","",SUM(Table2[[#This Row],[M5A]]-Table2[[#This Row],[M5B_h]]))</f>
        <v/>
      </c>
      <c r="Q545" s="14">
        <f>SUM(Table2[[#This Row],[AWAL]],Table2[[#This Row],[M1B]])</f>
        <v>2</v>
      </c>
      <c r="R545" s="14">
        <f>SUM(Table2[[#This Row],[M2B]],Table2[[#This Row],[M2B_h]])</f>
        <v>2</v>
      </c>
      <c r="S545" s="14">
        <f>SUM(Table2[[#This Row],[M3B]],Table2[[#This Row],[M3B_h]])</f>
        <v>2</v>
      </c>
      <c r="T545" s="14">
        <f>SUM(Table2[[#This Row],[M4B]],Table2[[#This Row],[M4B_h]])</f>
        <v>2</v>
      </c>
    </row>
    <row r="546" spans="1:20">
      <c r="A546" s="11">
        <f>IF(Table2[[#This Row],[TT]]=0,"",ROW())</f>
        <v>546</v>
      </c>
      <c r="B546" s="11" t="str">
        <f>LOWER(SUBSTITUTE(SUBSTITUTE(SUBSTITUTE(SUBSTITUTE(SUBSTITUTE(SUBSTITUTE(SUBSTITUTE(SUBSTITUTE(Table2[[#This Row],[NAMA BARANG]]," ",""),"""",""),"-",""),"/",""),"(",""),")",""),"&amp;",""),",",""))</f>
        <v>bpxdm3155</v>
      </c>
      <c r="C546" s="17" t="s">
        <v>709</v>
      </c>
      <c r="D546" s="18">
        <v>2</v>
      </c>
      <c r="E546" s="22" t="s">
        <v>14</v>
      </c>
      <c r="F546" s="43">
        <f>IF(Table2[[#This Row],[M5B]]="",Table2[[#This Row],[M5B_h]],SUM(Table2[[#This Row],[M5B_h]],Table2[[#This Row],[M5B]]))</f>
        <v>2</v>
      </c>
      <c r="H546" s="12" t="str">
        <f>IF(Table2[[#This Row],[M1A]]="","",Table2[[#This Row],[M1A]]-Table2[[#This Row],[AWAL]])</f>
        <v/>
      </c>
      <c r="J546" s="12" t="str">
        <f>IF(Table2[[#This Row],[M2A]]="","",SUM(Table2[[#This Row],[M2A]]-Table2[[#This Row],[M2B_h]]))</f>
        <v/>
      </c>
      <c r="L546" s="12" t="str">
        <f>IF(Table2[[#This Row],[M3A]]="","",SUM(Table2[[#This Row],[M3A]]-Table2[[#This Row],[M3B_h]]))</f>
        <v/>
      </c>
      <c r="N546" s="12" t="str">
        <f>IF(Table2[[#This Row],[M4A]]="","",SUM(Table2[[#This Row],[M4A]]-Table2[[#This Row],[M4B_h]]))</f>
        <v/>
      </c>
      <c r="O546" s="14"/>
      <c r="P546" s="14" t="str">
        <f>IF(Table2[[#This Row],[M5A]]="","",SUM(Table2[[#This Row],[M5A]]-Table2[[#This Row],[M5B_h]]))</f>
        <v/>
      </c>
      <c r="Q546" s="14">
        <f>SUM(Table2[[#This Row],[AWAL]],Table2[[#This Row],[M1B]])</f>
        <v>2</v>
      </c>
      <c r="R546" s="14">
        <f>SUM(Table2[[#This Row],[M2B]],Table2[[#This Row],[M2B_h]])</f>
        <v>2</v>
      </c>
      <c r="S546" s="14">
        <f>SUM(Table2[[#This Row],[M3B]],Table2[[#This Row],[M3B_h]])</f>
        <v>2</v>
      </c>
      <c r="T546" s="14">
        <f>SUM(Table2[[#This Row],[M4B]],Table2[[#This Row],[M4B_h]])</f>
        <v>2</v>
      </c>
    </row>
    <row r="547" spans="1:20">
      <c r="A547" s="11">
        <f>IF(Table2[[#This Row],[TT]]=0,"",ROW())</f>
        <v>547</v>
      </c>
      <c r="B547" s="11" t="str">
        <f>LOWER(SUBSTITUTE(SUBSTITUTE(SUBSTITUTE(SUBSTITUTE(SUBSTITUTE(SUBSTITUTE(SUBSTITUTE(SUBSTITUTE(Table2[[#This Row],[NAMA BARANG]]," ",""),"""",""),"-",""),"/",""),"(",""),")",""),"&amp;",""),",",""))</f>
        <v>bpxdmfancy3124131251</v>
      </c>
      <c r="C547" s="17" t="s">
        <v>711</v>
      </c>
      <c r="D547" s="18">
        <v>2</v>
      </c>
      <c r="E547" s="22" t="s">
        <v>634</v>
      </c>
      <c r="F547" s="43">
        <f>IF(Table2[[#This Row],[M5B]]="",Table2[[#This Row],[M5B_h]],SUM(Table2[[#This Row],[M5B_h]],Table2[[#This Row],[M5B]]))</f>
        <v>2</v>
      </c>
      <c r="H547" s="12" t="str">
        <f>IF(Table2[[#This Row],[M1A]]="","",Table2[[#This Row],[M1A]]-Table2[[#This Row],[AWAL]])</f>
        <v/>
      </c>
      <c r="J547" s="12" t="str">
        <f>IF(Table2[[#This Row],[M2A]]="","",SUM(Table2[[#This Row],[M2A]]-Table2[[#This Row],[M2B_h]]))</f>
        <v/>
      </c>
      <c r="L547" s="12" t="str">
        <f>IF(Table2[[#This Row],[M3A]]="","",SUM(Table2[[#This Row],[M3A]]-Table2[[#This Row],[M3B_h]]))</f>
        <v/>
      </c>
      <c r="N547" s="12" t="str">
        <f>IF(Table2[[#This Row],[M4A]]="","",SUM(Table2[[#This Row],[M4A]]-Table2[[#This Row],[M4B_h]]))</f>
        <v/>
      </c>
      <c r="O547" s="14"/>
      <c r="P547" s="14" t="str">
        <f>IF(Table2[[#This Row],[M5A]]="","",SUM(Table2[[#This Row],[M5A]]-Table2[[#This Row],[M5B_h]]))</f>
        <v/>
      </c>
      <c r="Q547" s="14">
        <f>SUM(Table2[[#This Row],[AWAL]],Table2[[#This Row],[M1B]])</f>
        <v>2</v>
      </c>
      <c r="R547" s="14">
        <f>SUM(Table2[[#This Row],[M2B]],Table2[[#This Row],[M2B_h]])</f>
        <v>2</v>
      </c>
      <c r="S547" s="14">
        <f>SUM(Table2[[#This Row],[M3B]],Table2[[#This Row],[M3B_h]])</f>
        <v>2</v>
      </c>
      <c r="T547" s="14">
        <f>SUM(Table2[[#This Row],[M4B]],Table2[[#This Row],[M4B_h]])</f>
        <v>2</v>
      </c>
    </row>
    <row r="548" spans="1:20">
      <c r="A548" s="11">
        <f>IF(Table2[[#This Row],[TT]]=0,"",ROW())</f>
        <v>548</v>
      </c>
      <c r="B548" s="11" t="str">
        <f>LOWER(SUBSTITUTE(SUBSTITUTE(SUBSTITUTE(SUBSTITUTE(SUBSTITUTE(SUBSTITUTE(SUBSTITUTE(SUBSTITUTE(Table2[[#This Row],[NAMA BARANG]]," ",""),"""",""),"-",""),"/",""),"(",""),")",""),"&amp;",""),",",""))</f>
        <v>bpxdmfancy3126</v>
      </c>
      <c r="C548" s="17" t="s">
        <v>712</v>
      </c>
      <c r="D548" s="18">
        <v>3</v>
      </c>
      <c r="E548" s="22" t="s">
        <v>634</v>
      </c>
      <c r="F548" s="43">
        <f>IF(Table2[[#This Row],[M5B]]="",Table2[[#This Row],[M5B_h]],SUM(Table2[[#This Row],[M5B_h]],Table2[[#This Row],[M5B]]))</f>
        <v>3</v>
      </c>
      <c r="H548" s="12" t="str">
        <f>IF(Table2[[#This Row],[M1A]]="","",Table2[[#This Row],[M1A]]-Table2[[#This Row],[AWAL]])</f>
        <v/>
      </c>
      <c r="J548" s="12" t="str">
        <f>IF(Table2[[#This Row],[M2A]]="","",SUM(Table2[[#This Row],[M2A]]-Table2[[#This Row],[M2B_h]]))</f>
        <v/>
      </c>
      <c r="L548" s="12" t="str">
        <f>IF(Table2[[#This Row],[M3A]]="","",SUM(Table2[[#This Row],[M3A]]-Table2[[#This Row],[M3B_h]]))</f>
        <v/>
      </c>
      <c r="N548" s="12" t="str">
        <f>IF(Table2[[#This Row],[M4A]]="","",SUM(Table2[[#This Row],[M4A]]-Table2[[#This Row],[M4B_h]]))</f>
        <v/>
      </c>
      <c r="O548" s="14"/>
      <c r="P548" s="14" t="str">
        <f>IF(Table2[[#This Row],[M5A]]="","",SUM(Table2[[#This Row],[M5A]]-Table2[[#This Row],[M5B_h]]))</f>
        <v/>
      </c>
      <c r="Q548" s="14">
        <f>SUM(Table2[[#This Row],[AWAL]],Table2[[#This Row],[M1B]])</f>
        <v>3</v>
      </c>
      <c r="R548" s="14">
        <f>SUM(Table2[[#This Row],[M2B]],Table2[[#This Row],[M2B_h]])</f>
        <v>3</v>
      </c>
      <c r="S548" s="14">
        <f>SUM(Table2[[#This Row],[M3B]],Table2[[#This Row],[M3B_h]])</f>
        <v>3</v>
      </c>
      <c r="T548" s="14">
        <f>SUM(Table2[[#This Row],[M4B]],Table2[[#This Row],[M4B_h]])</f>
        <v>3</v>
      </c>
    </row>
    <row r="549" spans="1:20">
      <c r="A549" s="11">
        <f>IF(Table2[[#This Row],[TT]]=0,"",ROW())</f>
        <v>549</v>
      </c>
      <c r="B549" s="11" t="str">
        <f>LOWER(SUBSTITUTE(SUBSTITUTE(SUBSTITUTE(SUBSTITUTE(SUBSTITUTE(SUBSTITUTE(SUBSTITUTE(SUBSTITUTE(Table2[[#This Row],[NAMA BARANG]]," ",""),"""",""),"-",""),"/",""),"(",""),")",""),"&amp;",""),",",""))</f>
        <v>bpxdmp213</v>
      </c>
      <c r="C549" s="17" t="s">
        <v>714</v>
      </c>
      <c r="D549" s="18">
        <v>1</v>
      </c>
      <c r="E549" s="22" t="s">
        <v>14</v>
      </c>
      <c r="F549" s="43">
        <f>IF(Table2[[#This Row],[M5B]]="",Table2[[#This Row],[M5B_h]],SUM(Table2[[#This Row],[M5B_h]],Table2[[#This Row],[M5B]]))</f>
        <v>1</v>
      </c>
      <c r="H549" s="12" t="str">
        <f>IF(Table2[[#This Row],[M1A]]="","",Table2[[#This Row],[M1A]]-Table2[[#This Row],[AWAL]])</f>
        <v/>
      </c>
      <c r="J549" s="12" t="str">
        <f>IF(Table2[[#This Row],[M2A]]="","",SUM(Table2[[#This Row],[M2A]]-Table2[[#This Row],[M2B_h]]))</f>
        <v/>
      </c>
      <c r="L549" s="12" t="str">
        <f>IF(Table2[[#This Row],[M3A]]="","",SUM(Table2[[#This Row],[M3A]]-Table2[[#This Row],[M3B_h]]))</f>
        <v/>
      </c>
      <c r="N549" s="12" t="str">
        <f>IF(Table2[[#This Row],[M4A]]="","",SUM(Table2[[#This Row],[M4A]]-Table2[[#This Row],[M4B_h]]))</f>
        <v/>
      </c>
      <c r="O549" s="14"/>
      <c r="P549" s="14" t="str">
        <f>IF(Table2[[#This Row],[M5A]]="","",SUM(Table2[[#This Row],[M5A]]-Table2[[#This Row],[M5B_h]]))</f>
        <v/>
      </c>
      <c r="Q549" s="14">
        <f>SUM(Table2[[#This Row],[AWAL]],Table2[[#This Row],[M1B]])</f>
        <v>1</v>
      </c>
      <c r="R549" s="14">
        <f>SUM(Table2[[#This Row],[M2B]],Table2[[#This Row],[M2B_h]])</f>
        <v>1</v>
      </c>
      <c r="S549" s="14">
        <f>SUM(Table2[[#This Row],[M3B]],Table2[[#This Row],[M3B_h]])</f>
        <v>1</v>
      </c>
      <c r="T549" s="14">
        <f>SUM(Table2[[#This Row],[M4B]],Table2[[#This Row],[M4B_h]])</f>
        <v>1</v>
      </c>
    </row>
    <row r="550" spans="1:20">
      <c r="A550" s="11">
        <f>IF(Table2[[#This Row],[TT]]=0,"",ROW())</f>
        <v>550</v>
      </c>
      <c r="B550" s="11" t="str">
        <f>LOWER(SUBSTITUTE(SUBSTITUTE(SUBSTITUTE(SUBSTITUTE(SUBSTITUTE(SUBSTITUTE(SUBSTITUTE(SUBSTITUTE(Table2[[#This Row],[NAMA BARANG]]," ",""),"""",""),"-",""),"/",""),"(",""),")",""),"&amp;",""),",",""))</f>
        <v>bpyl1000hkpanjang1x48</v>
      </c>
      <c r="C550" s="17" t="s">
        <v>715</v>
      </c>
      <c r="D550" s="18">
        <v>1</v>
      </c>
      <c r="E550" s="22" t="s">
        <v>67</v>
      </c>
      <c r="F550" s="43">
        <f>IF(Table2[[#This Row],[M5B]]="",Table2[[#This Row],[M5B_h]],SUM(Table2[[#This Row],[M5B_h]],Table2[[#This Row],[M5B]]))</f>
        <v>1</v>
      </c>
      <c r="H550" s="12" t="str">
        <f>IF(Table2[[#This Row],[M1A]]="","",Table2[[#This Row],[M1A]]-Table2[[#This Row],[AWAL]])</f>
        <v/>
      </c>
      <c r="J550" s="12" t="str">
        <f>IF(Table2[[#This Row],[M2A]]="","",SUM(Table2[[#This Row],[M2A]]-Table2[[#This Row],[M2B_h]]))</f>
        <v/>
      </c>
      <c r="L550" s="12" t="str">
        <f>IF(Table2[[#This Row],[M3A]]="","",SUM(Table2[[#This Row],[M3A]]-Table2[[#This Row],[M3B_h]]))</f>
        <v/>
      </c>
      <c r="N550" s="12" t="str">
        <f>IF(Table2[[#This Row],[M4A]]="","",SUM(Table2[[#This Row],[M4A]]-Table2[[#This Row],[M4B_h]]))</f>
        <v/>
      </c>
      <c r="O550" s="14"/>
      <c r="P550" s="14" t="str">
        <f>IF(Table2[[#This Row],[M5A]]="","",SUM(Table2[[#This Row],[M5A]]-Table2[[#This Row],[M5B_h]]))</f>
        <v/>
      </c>
      <c r="Q550" s="14">
        <f>SUM(Table2[[#This Row],[AWAL]],Table2[[#This Row],[M1B]])</f>
        <v>1</v>
      </c>
      <c r="R550" s="14">
        <f>SUM(Table2[[#This Row],[M2B]],Table2[[#This Row],[M2B_h]])</f>
        <v>1</v>
      </c>
      <c r="S550" s="14">
        <f>SUM(Table2[[#This Row],[M3B]],Table2[[#This Row],[M3B_h]])</f>
        <v>1</v>
      </c>
      <c r="T550" s="14">
        <f>SUM(Table2[[#This Row],[M4B]],Table2[[#This Row],[M4B_h]])</f>
        <v>1</v>
      </c>
    </row>
    <row r="551" spans="1:20">
      <c r="A551" s="11">
        <f>IF(Table2[[#This Row],[TT]]=0,"",ROW())</f>
        <v>551</v>
      </c>
      <c r="B551" s="11" t="str">
        <f>LOWER(SUBSTITUTE(SUBSTITUTE(SUBSTITUTE(SUBSTITUTE(SUBSTITUTE(SUBSTITUTE(SUBSTITUTE(SUBSTITUTE(Table2[[#This Row],[NAMA BARANG]]," ",""),"""",""),"-",""),"/",""),"(",""),")",""),"&amp;",""),",",""))</f>
        <v>bpzhixin3568</v>
      </c>
      <c r="C551" s="17" t="s">
        <v>3396</v>
      </c>
      <c r="D551" s="18">
        <v>1</v>
      </c>
      <c r="E551" s="22" t="s">
        <v>2567</v>
      </c>
      <c r="F551" s="43">
        <f>IF(Table2[[#This Row],[M5B]]="",Table2[[#This Row],[M5B_h]],SUM(Table2[[#This Row],[M5B_h]],Table2[[#This Row],[M5B]]))</f>
        <v>1</v>
      </c>
      <c r="H551" s="12" t="str">
        <f>IF(Table2[[#This Row],[M1A]]="","",Table2[[#This Row],[M1A]]-Table2[[#This Row],[AWAL]])</f>
        <v/>
      </c>
      <c r="J551" s="12" t="str">
        <f>IF(Table2[[#This Row],[M2A]]="","",SUM(Table2[[#This Row],[M2A]]-Table2[[#This Row],[M2B_h]]))</f>
        <v/>
      </c>
      <c r="L551" s="12" t="str">
        <f>IF(Table2[[#This Row],[M3A]]="","",SUM(Table2[[#This Row],[M3A]]-Table2[[#This Row],[M3B_h]]))</f>
        <v/>
      </c>
      <c r="N551" s="12" t="str">
        <f>IF(Table2[[#This Row],[M4A]]="","",SUM(Table2[[#This Row],[M4A]]-Table2[[#This Row],[M4B_h]]))</f>
        <v/>
      </c>
      <c r="O551" s="14"/>
      <c r="P551" s="14" t="str">
        <f>IF(Table2[[#This Row],[M5A]]="","",SUM(Table2[[#This Row],[M5A]]-Table2[[#This Row],[M5B_h]]))</f>
        <v/>
      </c>
      <c r="Q551" s="14">
        <f>SUM(Table2[[#This Row],[AWAL]],Table2[[#This Row],[M1B]])</f>
        <v>1</v>
      </c>
      <c r="R551" s="14">
        <f>SUM(Table2[[#This Row],[M2B]],Table2[[#This Row],[M2B_h]])</f>
        <v>1</v>
      </c>
      <c r="S551" s="14">
        <f>SUM(Table2[[#This Row],[M3B]],Table2[[#This Row],[M3B_h]])</f>
        <v>1</v>
      </c>
      <c r="T551" s="14">
        <f>SUM(Table2[[#This Row],[M4B]],Table2[[#This Row],[M4B_h]])</f>
        <v>1</v>
      </c>
    </row>
    <row r="552" spans="1:20">
      <c r="A552" s="13">
        <f>IF(Table2[[#This Row],[TT]]=0,"",ROW())</f>
        <v>552</v>
      </c>
      <c r="B552" s="13" t="str">
        <f>LOWER(SUBSTITUTE(SUBSTITUTE(SUBSTITUTE(SUBSTITUTE(SUBSTITUTE(SUBSTITUTE(SUBSTITUTE(SUBSTITUTE(Table2[[#This Row],[NAMA BARANG]]," ",""),"""",""),"-",""),"/",""),"(",""),")",""),"&amp;",""),",",""))</f>
        <v>bpzhixinzh101</v>
      </c>
      <c r="C552" s="16" t="s">
        <v>717</v>
      </c>
      <c r="D552" s="18">
        <v>7</v>
      </c>
      <c r="E552" s="47">
        <v>120</v>
      </c>
      <c r="F552" s="43">
        <f>IF(Table2[[#This Row],[M5B]]="",Table2[[#This Row],[M5B_h]],SUM(Table2[[#This Row],[M5B_h]],Table2[[#This Row],[M5B]]))</f>
        <v>3</v>
      </c>
      <c r="G552" s="12">
        <v>3</v>
      </c>
      <c r="H552" s="14">
        <f>IF(Table2[[#This Row],[M1A]]="","",Table2[[#This Row],[M1A]]-Table2[[#This Row],[AWAL]])</f>
        <v>-4</v>
      </c>
      <c r="J552" s="14" t="str">
        <f>IF(Table2[[#This Row],[M2A]]="","",SUM(Table2[[#This Row],[M2A]]-Table2[[#This Row],[M2B_h]]))</f>
        <v/>
      </c>
      <c r="L552" s="14" t="str">
        <f>IF(Table2[[#This Row],[M3A]]="","",SUM(Table2[[#This Row],[M3A]]-Table2[[#This Row],[M3B_h]]))</f>
        <v/>
      </c>
      <c r="N552" s="14" t="str">
        <f>IF(Table2[[#This Row],[M4A]]="","",SUM(Table2[[#This Row],[M4A]]-Table2[[#This Row],[M4B_h]]))</f>
        <v/>
      </c>
      <c r="O552" s="14"/>
      <c r="P552" s="14" t="str">
        <f>IF(Table2[[#This Row],[M5A]]="","",SUM(Table2[[#This Row],[M5A]]-Table2[[#This Row],[M5B_h]]))</f>
        <v/>
      </c>
      <c r="Q552" s="14">
        <f>SUM(Table2[[#This Row],[AWAL]],Table2[[#This Row],[M1B]])</f>
        <v>3</v>
      </c>
      <c r="R552" s="14">
        <f>SUM(Table2[[#This Row],[M2B]],Table2[[#This Row],[M2B_h]])</f>
        <v>3</v>
      </c>
      <c r="S552" s="14">
        <f>SUM(Table2[[#This Row],[M3B]],Table2[[#This Row],[M3B_h]])</f>
        <v>3</v>
      </c>
      <c r="T552" s="14">
        <f>SUM(Table2[[#This Row],[M4B]],Table2[[#This Row],[M4B_h]])</f>
        <v>3</v>
      </c>
    </row>
    <row r="553" spans="1:20">
      <c r="A553" s="13">
        <f>IF(Table2[[#This Row],[TT]]=0,"",ROW())</f>
        <v>553</v>
      </c>
      <c r="B553" s="13" t="str">
        <f>LOWER(SUBSTITUTE(SUBSTITUTE(SUBSTITUTE(SUBSTITUTE(SUBSTITUTE(SUBSTITUTE(SUBSTITUTE(SUBSTITUTE(Table2[[#This Row],[NAMA BARANG]]," ",""),"""",""),"-",""),"/",""),"(",""),")",""),"&amp;",""),",",""))</f>
        <v>bpzhixinzh102</v>
      </c>
      <c r="C553" s="23" t="s">
        <v>718</v>
      </c>
      <c r="D553" s="24">
        <v>13</v>
      </c>
      <c r="E553" s="48" t="s">
        <v>19</v>
      </c>
      <c r="F553" s="43">
        <f>IF(Table2[[#This Row],[M5B]]="",Table2[[#This Row],[M5B_h]],SUM(Table2[[#This Row],[M5B_h]],Table2[[#This Row],[M5B]]))</f>
        <v>9</v>
      </c>
      <c r="G553" s="12">
        <v>9</v>
      </c>
      <c r="H553" s="14">
        <f>IF(Table2[[#This Row],[M1A]]="","",Table2[[#This Row],[M1A]]-Table2[[#This Row],[AWAL]])</f>
        <v>-4</v>
      </c>
      <c r="J553" s="12" t="str">
        <f>IF(Table2[[#This Row],[M2A]]="","",SUM(Table2[[#This Row],[M2A]]-Table2[[#This Row],[M2B_h]]))</f>
        <v/>
      </c>
      <c r="L553" s="12" t="str">
        <f>IF(Table2[[#This Row],[M3A]]="","",SUM(Table2[[#This Row],[M3A]]-Table2[[#This Row],[M3B_h]]))</f>
        <v/>
      </c>
      <c r="N553" s="12" t="str">
        <f>IF(Table2[[#This Row],[M4A]]="","",SUM(Table2[[#This Row],[M4A]]-Table2[[#This Row],[M4B_h]]))</f>
        <v/>
      </c>
      <c r="O553" s="14"/>
      <c r="P553" s="14" t="str">
        <f>IF(Table2[[#This Row],[M5A]]="","",SUM(Table2[[#This Row],[M5A]]-Table2[[#This Row],[M5B_h]]))</f>
        <v/>
      </c>
      <c r="Q553" s="14">
        <f>SUM(Table2[[#This Row],[AWAL]],Table2[[#This Row],[M1B]])</f>
        <v>9</v>
      </c>
      <c r="R553" s="14">
        <f>SUM(Table2[[#This Row],[M2B]],Table2[[#This Row],[M2B_h]])</f>
        <v>9</v>
      </c>
      <c r="S553" s="14">
        <f>SUM(Table2[[#This Row],[M3B]],Table2[[#This Row],[M3B_h]])</f>
        <v>9</v>
      </c>
      <c r="T553" s="14">
        <f>SUM(Table2[[#This Row],[M4B]],Table2[[#This Row],[M4B_h]])</f>
        <v>9</v>
      </c>
    </row>
    <row r="554" spans="1:20">
      <c r="A554" s="13">
        <f>IF(Table2[[#This Row],[TT]]=0,"",ROW())</f>
        <v>554</v>
      </c>
      <c r="B554" s="13" t="str">
        <f>LOWER(SUBSTITUTE(SUBSTITUTE(SUBSTITUTE(SUBSTITUTE(SUBSTITUTE(SUBSTITUTE(SUBSTITUTE(SUBSTITUTE(Table2[[#This Row],[NAMA BARANG]]," ",""),"""",""),"-",""),"/",""),"(",""),")",""),"&amp;",""),",",""))</f>
        <v>bppenholderph9094</v>
      </c>
      <c r="C554" s="23" t="s">
        <v>719</v>
      </c>
      <c r="D554" s="24">
        <v>4</v>
      </c>
      <c r="E554" s="48" t="s">
        <v>39</v>
      </c>
      <c r="F554" s="43">
        <f>IF(Table2[[#This Row],[M5B]]="",Table2[[#This Row],[M5B_h]],SUM(Table2[[#This Row],[M5B_h]],Table2[[#This Row],[M5B]]))</f>
        <v>4</v>
      </c>
      <c r="H554" s="14" t="str">
        <f>IF(Table2[[#This Row],[M1A]]="","",Table2[[#This Row],[M1A]]-Table2[[#This Row],[AWAL]])</f>
        <v/>
      </c>
      <c r="J554" s="12" t="str">
        <f>IF(Table2[[#This Row],[M2A]]="","",SUM(Table2[[#This Row],[M2A]]-Table2[[#This Row],[M2B_h]]))</f>
        <v/>
      </c>
      <c r="L554" s="12" t="str">
        <f>IF(Table2[[#This Row],[M3A]]="","",SUM(Table2[[#This Row],[M3A]]-Table2[[#This Row],[M3B_h]]))</f>
        <v/>
      </c>
      <c r="N554" s="12" t="str">
        <f>IF(Table2[[#This Row],[M4A]]="","",SUM(Table2[[#This Row],[M4A]]-Table2[[#This Row],[M4B_h]]))</f>
        <v/>
      </c>
      <c r="O554" s="14"/>
      <c r="P554" s="14" t="str">
        <f>IF(Table2[[#This Row],[M5A]]="","",SUM(Table2[[#This Row],[M5A]]-Table2[[#This Row],[M5B_h]]))</f>
        <v/>
      </c>
      <c r="Q554" s="14">
        <f>SUM(Table2[[#This Row],[AWAL]],Table2[[#This Row],[M1B]])</f>
        <v>4</v>
      </c>
      <c r="R554" s="14">
        <f>SUM(Table2[[#This Row],[M2B]],Table2[[#This Row],[M2B_h]])</f>
        <v>4</v>
      </c>
      <c r="S554" s="14">
        <f>SUM(Table2[[#This Row],[M3B]],Table2[[#This Row],[M3B_h]])</f>
        <v>4</v>
      </c>
      <c r="T554" s="14">
        <f>SUM(Table2[[#This Row],[M4B]],Table2[[#This Row],[M4B_h]])</f>
        <v>4</v>
      </c>
    </row>
    <row r="555" spans="1:20">
      <c r="A555" s="13">
        <f>IF(Table2[[#This Row],[TT]]=0,"",ROW())</f>
        <v>555</v>
      </c>
      <c r="B555" s="13" t="str">
        <f>LOWER(SUBSTITUTE(SUBSTITUTE(SUBSTITUTE(SUBSTITUTE(SUBSTITUTE(SUBSTITUTE(SUBSTITUTE(SUBSTITUTE(Table2[[#This Row],[NAMA BARANG]]," ",""),"""",""),"-",""),"/",""),"(",""),")",""),"&amp;",""),",",""))</f>
        <v>bpvullpen308113083130952</v>
      </c>
      <c r="C555" s="17" t="s">
        <v>720</v>
      </c>
      <c r="D555" s="18">
        <v>2</v>
      </c>
      <c r="E555" s="22" t="s">
        <v>43</v>
      </c>
      <c r="F555" s="43">
        <f>IF(Table2[[#This Row],[M5B]]="",Table2[[#This Row],[M5B_h]],SUM(Table2[[#This Row],[M5B_h]],Table2[[#This Row],[M5B]]))</f>
        <v>2</v>
      </c>
      <c r="H555" s="14" t="str">
        <f>IF(Table2[[#This Row],[M1A]]="","",Table2[[#This Row],[M1A]]-Table2[[#This Row],[AWAL]])</f>
        <v/>
      </c>
      <c r="J555" s="12" t="str">
        <f>IF(Table2[[#This Row],[M2A]]="","",SUM(Table2[[#This Row],[M2A]]-Table2[[#This Row],[M2B_h]]))</f>
        <v/>
      </c>
      <c r="L555" s="12" t="str">
        <f>IF(Table2[[#This Row],[M3A]]="","",SUM(Table2[[#This Row],[M3A]]-Table2[[#This Row],[M3B_h]]))</f>
        <v/>
      </c>
      <c r="N555" s="12" t="str">
        <f>IF(Table2[[#This Row],[M4A]]="","",SUM(Table2[[#This Row],[M4A]]-Table2[[#This Row],[M4B_h]]))</f>
        <v/>
      </c>
      <c r="O555" s="14"/>
      <c r="P555" s="14" t="str">
        <f>IF(Table2[[#This Row],[M5A]]="","",SUM(Table2[[#This Row],[M5A]]-Table2[[#This Row],[M5B_h]]))</f>
        <v/>
      </c>
      <c r="Q555" s="14">
        <f>SUM(Table2[[#This Row],[AWAL]],Table2[[#This Row],[M1B]])</f>
        <v>2</v>
      </c>
      <c r="R555" s="14">
        <f>SUM(Table2[[#This Row],[M2B]],Table2[[#This Row],[M2B_h]])</f>
        <v>2</v>
      </c>
      <c r="S555" s="14">
        <f>SUM(Table2[[#This Row],[M3B]],Table2[[#This Row],[M3B_h]])</f>
        <v>2</v>
      </c>
      <c r="T555" s="14">
        <f>SUM(Table2[[#This Row],[M4B]],Table2[[#This Row],[M4B_h]])</f>
        <v>2</v>
      </c>
    </row>
    <row r="556" spans="1:20">
      <c r="A556" s="11">
        <f>IF(Table2[[#This Row],[TT]]=0,"",ROW())</f>
        <v>556</v>
      </c>
      <c r="B556" s="11" t="str">
        <f>LOWER(SUBSTITUTE(SUBSTITUTE(SUBSTITUTE(SUBSTITUTE(SUBSTITUTE(SUBSTITUTE(SUBSTITUTE(SUBSTITUTE(Table2[[#This Row],[NAMA BARANG]]," ",""),"""",""),"-",""),"/",""),"(",""),")",""),"&amp;",""),",",""))</f>
        <v>bpvullpentf8018tf80223</v>
      </c>
      <c r="C556" s="17" t="s">
        <v>4408</v>
      </c>
      <c r="D556" s="18">
        <v>31</v>
      </c>
      <c r="E556" s="22" t="s">
        <v>131</v>
      </c>
      <c r="F556" s="43">
        <f>IF(Table2[[#This Row],[M5B]]="",Table2[[#This Row],[M5B_h]],SUM(Table2[[#This Row],[M5B_h]],Table2[[#This Row],[M5B]]))</f>
        <v>31</v>
      </c>
      <c r="H556" s="12" t="str">
        <f>IF(Table2[[#This Row],[M1A]]="","",Table2[[#This Row],[M1A]]-Table2[[#This Row],[AWAL]])</f>
        <v/>
      </c>
      <c r="J556" s="12" t="str">
        <f>IF(Table2[[#This Row],[M2A]]="","",SUM(Table2[[#This Row],[M2A]]-Table2[[#This Row],[M2B_h]]))</f>
        <v/>
      </c>
      <c r="L556" s="12" t="str">
        <f>IF(Table2[[#This Row],[M3A]]="","",SUM(Table2[[#This Row],[M3A]]-Table2[[#This Row],[M3B_h]]))</f>
        <v/>
      </c>
      <c r="N556" s="12" t="str">
        <f>IF(Table2[[#This Row],[M4A]]="","",SUM(Table2[[#This Row],[M4A]]-Table2[[#This Row],[M4B_h]]))</f>
        <v/>
      </c>
      <c r="O556" s="14"/>
      <c r="P556" s="14" t="str">
        <f>IF(Table2[[#This Row],[M5A]]="","",SUM(Table2[[#This Row],[M5A]]-Table2[[#This Row],[M5B_h]]))</f>
        <v/>
      </c>
      <c r="Q556" s="14">
        <f>SUM(Table2[[#This Row],[AWAL]],Table2[[#This Row],[M1B]])</f>
        <v>31</v>
      </c>
      <c r="R556" s="14">
        <f>SUM(Table2[[#This Row],[M2B]],Table2[[#This Row],[M2B_h]])</f>
        <v>31</v>
      </c>
      <c r="S556" s="14">
        <f>SUM(Table2[[#This Row],[M3B]],Table2[[#This Row],[M3B_h]])</f>
        <v>31</v>
      </c>
      <c r="T556" s="14">
        <f>SUM(Table2[[#This Row],[M4B]],Table2[[#This Row],[M4B_h]])</f>
        <v>31</v>
      </c>
    </row>
    <row r="557" spans="1:20">
      <c r="A557" s="11">
        <f>IF(Table2[[#This Row],[TT]]=0,"",ROW())</f>
        <v>557</v>
      </c>
      <c r="B557" s="11" t="str">
        <f>LOWER(SUBSTITUTE(SUBSTITUTE(SUBSTITUTE(SUBSTITUTE(SUBSTITUTE(SUBSTITUTE(SUBSTITUTE(SUBSTITUTE(Table2[[#This Row],[NAMA BARANG]]," ",""),"""",""),"-",""),"/",""),"(",""),")",""),"&amp;",""),",",""))</f>
        <v>btla25603738a530lb</v>
      </c>
      <c r="C557" s="17" t="s">
        <v>722</v>
      </c>
      <c r="D557" s="18">
        <v>1</v>
      </c>
      <c r="E557" s="22" t="s">
        <v>2993</v>
      </c>
      <c r="F557" s="43">
        <f>IF(Table2[[#This Row],[M5B]]="",Table2[[#This Row],[M5B_h]],SUM(Table2[[#This Row],[M5B_h]],Table2[[#This Row],[M5B]]))</f>
        <v>1</v>
      </c>
      <c r="H557" s="12" t="str">
        <f>IF(Table2[[#This Row],[M1A]]="","",Table2[[#This Row],[M1A]]-Table2[[#This Row],[AWAL]])</f>
        <v/>
      </c>
      <c r="J557" s="12" t="str">
        <f>IF(Table2[[#This Row],[M2A]]="","",SUM(Table2[[#This Row],[M2A]]-Table2[[#This Row],[M2B_h]]))</f>
        <v/>
      </c>
      <c r="L557" s="12" t="str">
        <f>IF(Table2[[#This Row],[M3A]]="","",SUM(Table2[[#This Row],[M3A]]-Table2[[#This Row],[M3B_h]]))</f>
        <v/>
      </c>
      <c r="N557" s="12" t="str">
        <f>IF(Table2[[#This Row],[M4A]]="","",SUM(Table2[[#This Row],[M4A]]-Table2[[#This Row],[M4B_h]]))</f>
        <v/>
      </c>
      <c r="O557" s="14"/>
      <c r="P557" s="14" t="str">
        <f>IF(Table2[[#This Row],[M5A]]="","",SUM(Table2[[#This Row],[M5A]]-Table2[[#This Row],[M5B_h]]))</f>
        <v/>
      </c>
      <c r="Q557" s="14">
        <f>SUM(Table2[[#This Row],[AWAL]],Table2[[#This Row],[M1B]])</f>
        <v>1</v>
      </c>
      <c r="R557" s="14">
        <f>SUM(Table2[[#This Row],[M2B]],Table2[[#This Row],[M2B_h]])</f>
        <v>1</v>
      </c>
      <c r="S557" s="14">
        <f>SUM(Table2[[#This Row],[M3B]],Table2[[#This Row],[M3B_h]])</f>
        <v>1</v>
      </c>
      <c r="T557" s="14">
        <f>SUM(Table2[[#This Row],[M4B]],Table2[[#This Row],[M4B_h]])</f>
        <v>1</v>
      </c>
    </row>
    <row r="558" spans="1:20">
      <c r="A558" s="11">
        <f>IF(Table2[[#This Row],[TT]]=0,"",ROW())</f>
        <v>558</v>
      </c>
      <c r="B558" s="11" t="str">
        <f>LOWER(SUBSTITUTE(SUBSTITUTE(SUBSTITUTE(SUBSTITUTE(SUBSTITUTE(SUBSTITUTE(SUBSTITUTE(SUBSTITUTE(Table2[[#This Row],[NAMA BARANG]]," ",""),"""",""),"-",""),"/",""),"(",""),")",""),"&amp;",""),",",""))</f>
        <v>bts3291a6</v>
      </c>
      <c r="C558" s="17" t="s">
        <v>723</v>
      </c>
      <c r="D558" s="18">
        <v>3</v>
      </c>
      <c r="E558" s="22" t="s">
        <v>173</v>
      </c>
      <c r="F558" s="43">
        <f>IF(Table2[[#This Row],[M5B]]="",Table2[[#This Row],[M5B_h]],SUM(Table2[[#This Row],[M5B_h]],Table2[[#This Row],[M5B]]))</f>
        <v>3</v>
      </c>
      <c r="H558" s="12" t="str">
        <f>IF(Table2[[#This Row],[M1A]]="","",Table2[[#This Row],[M1A]]-Table2[[#This Row],[AWAL]])</f>
        <v/>
      </c>
      <c r="J558" s="12" t="str">
        <f>IF(Table2[[#This Row],[M2A]]="","",SUM(Table2[[#This Row],[M2A]]-Table2[[#This Row],[M2B_h]]))</f>
        <v/>
      </c>
      <c r="L558" s="12" t="str">
        <f>IF(Table2[[#This Row],[M3A]]="","",SUM(Table2[[#This Row],[M3A]]-Table2[[#This Row],[M3B_h]]))</f>
        <v/>
      </c>
      <c r="N558" s="12" t="str">
        <f>IF(Table2[[#This Row],[M4A]]="","",SUM(Table2[[#This Row],[M4A]]-Table2[[#This Row],[M4B_h]]))</f>
        <v/>
      </c>
      <c r="O558" s="14"/>
      <c r="P558" s="14" t="str">
        <f>IF(Table2[[#This Row],[M5A]]="","",SUM(Table2[[#This Row],[M5A]]-Table2[[#This Row],[M5B_h]]))</f>
        <v/>
      </c>
      <c r="Q558" s="14">
        <f>SUM(Table2[[#This Row],[AWAL]],Table2[[#This Row],[M1B]])</f>
        <v>3</v>
      </c>
      <c r="R558" s="14">
        <f>SUM(Table2[[#This Row],[M2B]],Table2[[#This Row],[M2B_h]])</f>
        <v>3</v>
      </c>
      <c r="S558" s="14">
        <f>SUM(Table2[[#This Row],[M3B]],Table2[[#This Row],[M3B_h]])</f>
        <v>3</v>
      </c>
      <c r="T558" s="14">
        <f>SUM(Table2[[#This Row],[M4B]],Table2[[#This Row],[M4B_h]])</f>
        <v>3</v>
      </c>
    </row>
    <row r="559" spans="1:20">
      <c r="A559" s="11">
        <f>IF(Table2[[#This Row],[TT]]=0,"",ROW())</f>
        <v>559</v>
      </c>
      <c r="B559" s="11" t="str">
        <f>LOWER(SUBSTITUTE(SUBSTITUTE(SUBSTITUTE(SUBSTITUTE(SUBSTITUTE(SUBSTITUTE(SUBSTITUTE(SUBSTITUTE(Table2[[#This Row],[NAMA BARANG]]," ",""),"""",""),"-",""),"/",""),"(",""),")",""),"&amp;",""),",",""))</f>
        <v>bts3292a5100</v>
      </c>
      <c r="C559" s="17" t="s">
        <v>724</v>
      </c>
      <c r="D559" s="18">
        <v>7</v>
      </c>
      <c r="E559" s="22" t="s">
        <v>173</v>
      </c>
      <c r="F559" s="43">
        <f>IF(Table2[[#This Row],[M5B]]="",Table2[[#This Row],[M5B_h]],SUM(Table2[[#This Row],[M5B_h]],Table2[[#This Row],[M5B]]))</f>
        <v>7</v>
      </c>
      <c r="H559" s="12" t="str">
        <f>IF(Table2[[#This Row],[M1A]]="","",Table2[[#This Row],[M1A]]-Table2[[#This Row],[AWAL]])</f>
        <v/>
      </c>
      <c r="J559" s="12" t="str">
        <f>IF(Table2[[#This Row],[M2A]]="","",SUM(Table2[[#This Row],[M2A]]-Table2[[#This Row],[M2B_h]]))</f>
        <v/>
      </c>
      <c r="L559" s="12" t="str">
        <f>IF(Table2[[#This Row],[M3A]]="","",SUM(Table2[[#This Row],[M3A]]-Table2[[#This Row],[M3B_h]]))</f>
        <v/>
      </c>
      <c r="N559" s="12" t="str">
        <f>IF(Table2[[#This Row],[M4A]]="","",SUM(Table2[[#This Row],[M4A]]-Table2[[#This Row],[M4B_h]]))</f>
        <v/>
      </c>
      <c r="O559" s="14"/>
      <c r="P559" s="14" t="str">
        <f>IF(Table2[[#This Row],[M5A]]="","",SUM(Table2[[#This Row],[M5A]]-Table2[[#This Row],[M5B_h]]))</f>
        <v/>
      </c>
      <c r="Q559" s="14">
        <f>SUM(Table2[[#This Row],[AWAL]],Table2[[#This Row],[M1B]])</f>
        <v>7</v>
      </c>
      <c r="R559" s="14">
        <f>SUM(Table2[[#This Row],[M2B]],Table2[[#This Row],[M2B_h]])</f>
        <v>7</v>
      </c>
      <c r="S559" s="14">
        <f>SUM(Table2[[#This Row],[M3B]],Table2[[#This Row],[M3B_h]])</f>
        <v>7</v>
      </c>
      <c r="T559" s="14">
        <f>SUM(Table2[[#This Row],[M4B]],Table2[[#This Row],[M4B_h]])</f>
        <v>7</v>
      </c>
    </row>
    <row r="560" spans="1:20">
      <c r="A560" s="11">
        <f>IF(Table2[[#This Row],[TT]]=0,"",ROW())</f>
        <v>560</v>
      </c>
      <c r="B560" s="11" t="str">
        <f>LOWER(SUBSTITUTE(SUBSTITUTE(SUBSTITUTE(SUBSTITUTE(SUBSTITUTE(SUBSTITUTE(SUBSTITUTE(SUBSTITUTE(Table2[[#This Row],[NAMA BARANG]]," ",""),"""",""),"-",""),"/",""),"(",""),")",""),"&amp;",""),",",""))</f>
        <v>bts60404</v>
      </c>
      <c r="C560" s="21" t="s">
        <v>725</v>
      </c>
      <c r="D560" s="22">
        <v>1</v>
      </c>
      <c r="E560" s="22" t="s">
        <v>60</v>
      </c>
      <c r="F560" s="43">
        <f>IF(Table2[[#This Row],[M5B]]="",Table2[[#This Row],[M5B_h]],SUM(Table2[[#This Row],[M5B_h]],Table2[[#This Row],[M5B]]))</f>
        <v>1</v>
      </c>
      <c r="H560" s="12" t="str">
        <f>IF(Table2[[#This Row],[M1A]]="","",Table2[[#This Row],[M1A]]-Table2[[#This Row],[AWAL]])</f>
        <v/>
      </c>
      <c r="J560" s="12" t="str">
        <f>IF(Table2[[#This Row],[M2A]]="","",SUM(Table2[[#This Row],[M2A]]-Table2[[#This Row],[M2B_h]]))</f>
        <v/>
      </c>
      <c r="L560" s="12" t="str">
        <f>IF(Table2[[#This Row],[M3A]]="","",SUM(Table2[[#This Row],[M3A]]-Table2[[#This Row],[M3B_h]]))</f>
        <v/>
      </c>
      <c r="N560" s="12" t="str">
        <f>IF(Table2[[#This Row],[M4A]]="","",SUM(Table2[[#This Row],[M4A]]-Table2[[#This Row],[M4B_h]]))</f>
        <v/>
      </c>
      <c r="O560" s="14"/>
      <c r="P560" s="14" t="str">
        <f>IF(Table2[[#This Row],[M5A]]="","",SUM(Table2[[#This Row],[M5A]]-Table2[[#This Row],[M5B_h]]))</f>
        <v/>
      </c>
      <c r="Q560" s="14">
        <f>SUM(Table2[[#This Row],[AWAL]],Table2[[#This Row],[M1B]])</f>
        <v>1</v>
      </c>
      <c r="R560" s="14">
        <f>SUM(Table2[[#This Row],[M2B]],Table2[[#This Row],[M2B_h]])</f>
        <v>1</v>
      </c>
      <c r="S560" s="14">
        <f>SUM(Table2[[#This Row],[M3B]],Table2[[#This Row],[M3B_h]])</f>
        <v>1</v>
      </c>
      <c r="T560" s="14">
        <f>SUM(Table2[[#This Row],[M4B]],Table2[[#This Row],[M4B_h]])</f>
        <v>1</v>
      </c>
    </row>
    <row r="561" spans="1:20">
      <c r="A561" s="11">
        <f>IF(Table2[[#This Row],[TT]]=0,"",ROW())</f>
        <v>561</v>
      </c>
      <c r="B561" s="11" t="str">
        <f>LOWER(SUBSTITUTE(SUBSTITUTE(SUBSTITUTE(SUBSTITUTE(SUBSTITUTE(SUBSTITUTE(SUBSTITUTE(SUBSTITUTE(Table2[[#This Row],[NAMA BARANG]]," ",""),"""",""),"-",""),"/",""),"(",""),")",""),"&amp;",""),",",""))</f>
        <v>bts60404a545depan</v>
      </c>
      <c r="C561" s="21" t="s">
        <v>726</v>
      </c>
      <c r="D561" s="22">
        <v>8</v>
      </c>
      <c r="E561" s="22">
        <v>320</v>
      </c>
      <c r="F561" s="43">
        <f>IF(Table2[[#This Row],[M5B]]="",Table2[[#This Row],[M5B_h]],SUM(Table2[[#This Row],[M5B_h]],Table2[[#This Row],[M5B]]))</f>
        <v>8</v>
      </c>
      <c r="H561" s="12" t="str">
        <f>IF(Table2[[#This Row],[M1A]]="","",Table2[[#This Row],[M1A]]-Table2[[#This Row],[AWAL]])</f>
        <v/>
      </c>
      <c r="J561" s="12" t="str">
        <f>IF(Table2[[#This Row],[M2A]]="","",SUM(Table2[[#This Row],[M2A]]-Table2[[#This Row],[M2B_h]]))</f>
        <v/>
      </c>
      <c r="L561" s="12" t="str">
        <f>IF(Table2[[#This Row],[M3A]]="","",SUM(Table2[[#This Row],[M3A]]-Table2[[#This Row],[M3B_h]]))</f>
        <v/>
      </c>
      <c r="N561" s="12" t="str">
        <f>IF(Table2[[#This Row],[M4A]]="","",SUM(Table2[[#This Row],[M4A]]-Table2[[#This Row],[M4B_h]]))</f>
        <v/>
      </c>
      <c r="O561" s="14"/>
      <c r="P561" s="14" t="str">
        <f>IF(Table2[[#This Row],[M5A]]="","",SUM(Table2[[#This Row],[M5A]]-Table2[[#This Row],[M5B_h]]))</f>
        <v/>
      </c>
      <c r="Q561" s="14">
        <f>SUM(Table2[[#This Row],[AWAL]],Table2[[#This Row],[M1B]])</f>
        <v>8</v>
      </c>
      <c r="R561" s="14">
        <f>SUM(Table2[[#This Row],[M2B]],Table2[[#This Row],[M2B_h]])</f>
        <v>8</v>
      </c>
      <c r="S561" s="14">
        <f>SUM(Table2[[#This Row],[M3B]],Table2[[#This Row],[M3B_h]])</f>
        <v>8</v>
      </c>
      <c r="T561" s="14">
        <f>SUM(Table2[[#This Row],[M4B]],Table2[[#This Row],[M4B_h]])</f>
        <v>8</v>
      </c>
    </row>
    <row r="562" spans="1:20">
      <c r="A562" s="11">
        <f>IF(Table2[[#This Row],[TT]]=0,"",ROW())</f>
        <v>562</v>
      </c>
      <c r="B562" s="11" t="str">
        <f>LOWER(SUBSTITUTE(SUBSTITUTE(SUBSTITUTE(SUBSTITUTE(SUBSTITUTE(SUBSTITUTE(SUBSTITUTE(SUBSTITUTE(Table2[[#This Row],[NAMA BARANG]]," ",""),"""",""),"-",""),"/",""),"(",""),")",""),"&amp;",""),",",""))</f>
        <v>btsa680083</v>
      </c>
      <c r="C562" s="21" t="s">
        <v>727</v>
      </c>
      <c r="D562" s="22">
        <v>3</v>
      </c>
      <c r="E562" s="22">
        <v>320</v>
      </c>
      <c r="F562" s="43">
        <f>IF(Table2[[#This Row],[M5B]]="",Table2[[#This Row],[M5B_h]],SUM(Table2[[#This Row],[M5B_h]],Table2[[#This Row],[M5B]]))</f>
        <v>3</v>
      </c>
      <c r="H562" s="12" t="str">
        <f>IF(Table2[[#This Row],[M1A]]="","",Table2[[#This Row],[M1A]]-Table2[[#This Row],[AWAL]])</f>
        <v/>
      </c>
      <c r="J562" s="12" t="str">
        <f>IF(Table2[[#This Row],[M2A]]="","",SUM(Table2[[#This Row],[M2A]]-Table2[[#This Row],[M2B_h]]))</f>
        <v/>
      </c>
      <c r="L562" s="12" t="str">
        <f>IF(Table2[[#This Row],[M3A]]="","",SUM(Table2[[#This Row],[M3A]]-Table2[[#This Row],[M3B_h]]))</f>
        <v/>
      </c>
      <c r="N562" s="12" t="str">
        <f>IF(Table2[[#This Row],[M4A]]="","",SUM(Table2[[#This Row],[M4A]]-Table2[[#This Row],[M4B_h]]))</f>
        <v/>
      </c>
      <c r="O562" s="14"/>
      <c r="P562" s="14" t="str">
        <f>IF(Table2[[#This Row],[M5A]]="","",SUM(Table2[[#This Row],[M5A]]-Table2[[#This Row],[M5B_h]]))</f>
        <v/>
      </c>
      <c r="Q562" s="14">
        <f>SUM(Table2[[#This Row],[AWAL]],Table2[[#This Row],[M1B]])</f>
        <v>3</v>
      </c>
      <c r="R562" s="14">
        <f>SUM(Table2[[#This Row],[M2B]],Table2[[#This Row],[M2B_h]])</f>
        <v>3</v>
      </c>
      <c r="S562" s="14">
        <f>SUM(Table2[[#This Row],[M3B]],Table2[[#This Row],[M3B_h]])</f>
        <v>3</v>
      </c>
      <c r="T562" s="14">
        <f>SUM(Table2[[#This Row],[M4B]],Table2[[#This Row],[M4B_h]])</f>
        <v>3</v>
      </c>
    </row>
    <row r="563" spans="1:20">
      <c r="A563" s="11">
        <f>IF(Table2[[#This Row],[TT]]=0,"",ROW())</f>
        <v>563</v>
      </c>
      <c r="B563" s="11" t="str">
        <f>LOWER(SUBSTITUTE(SUBSTITUTE(SUBSTITUTE(SUBSTITUTE(SUBSTITUTE(SUBSTITUTE(SUBSTITUTE(SUBSTITUTE(Table2[[#This Row],[NAMA BARANG]]," ",""),"""",""),"-",""),"/",""),"(",""),")",""),"&amp;",""),",",""))</f>
        <v>btsb156a6index</v>
      </c>
      <c r="C563" s="21" t="s">
        <v>728</v>
      </c>
      <c r="D563" s="22">
        <v>2</v>
      </c>
      <c r="E563" s="22">
        <v>160</v>
      </c>
      <c r="F563" s="43">
        <f>IF(Table2[[#This Row],[M5B]]="",Table2[[#This Row],[M5B_h]],SUM(Table2[[#This Row],[M5B_h]],Table2[[#This Row],[M5B]]))</f>
        <v>2</v>
      </c>
      <c r="H563" s="12" t="str">
        <f>IF(Table2[[#This Row],[M1A]]="","",Table2[[#This Row],[M1A]]-Table2[[#This Row],[AWAL]])</f>
        <v/>
      </c>
      <c r="J563" s="12" t="str">
        <f>IF(Table2[[#This Row],[M2A]]="","",SUM(Table2[[#This Row],[M2A]]-Table2[[#This Row],[M2B_h]]))</f>
        <v/>
      </c>
      <c r="L563" s="12" t="str">
        <f>IF(Table2[[#This Row],[M3A]]="","",SUM(Table2[[#This Row],[M3A]]-Table2[[#This Row],[M3B_h]]))</f>
        <v/>
      </c>
      <c r="N563" s="12" t="str">
        <f>IF(Table2[[#This Row],[M4A]]="","",SUM(Table2[[#This Row],[M4A]]-Table2[[#This Row],[M4B_h]]))</f>
        <v/>
      </c>
      <c r="O563" s="14"/>
      <c r="P563" s="14" t="str">
        <f>IF(Table2[[#This Row],[M5A]]="","",SUM(Table2[[#This Row],[M5A]]-Table2[[#This Row],[M5B_h]]))</f>
        <v/>
      </c>
      <c r="Q563" s="14">
        <f>SUM(Table2[[#This Row],[AWAL]],Table2[[#This Row],[M1B]])</f>
        <v>2</v>
      </c>
      <c r="R563" s="14">
        <f>SUM(Table2[[#This Row],[M2B]],Table2[[#This Row],[M2B_h]])</f>
        <v>2</v>
      </c>
      <c r="S563" s="14">
        <f>SUM(Table2[[#This Row],[M3B]],Table2[[#This Row],[M3B_h]])</f>
        <v>2</v>
      </c>
      <c r="T563" s="14">
        <f>SUM(Table2[[#This Row],[M4B]],Table2[[#This Row],[M4B_h]])</f>
        <v>2</v>
      </c>
    </row>
    <row r="564" spans="1:20">
      <c r="A564" s="11">
        <f>IF(Table2[[#This Row],[TT]]=0,"",ROW())</f>
        <v>564</v>
      </c>
      <c r="B564" s="11" t="str">
        <f>LOWER(SUBSTITUTE(SUBSTITUTE(SUBSTITUTE(SUBSTITUTE(SUBSTITUTE(SUBSTITUTE(SUBSTITUTE(SUBSTITUTE(Table2[[#This Row],[NAMA BARANG]]," ",""),"""",""),"-",""),"/",""),"(",""),")",""),"&amp;",""),",",""))</f>
        <v>btsgastaa58012bola</v>
      </c>
      <c r="C564" s="21" t="s">
        <v>729</v>
      </c>
      <c r="D564" s="22">
        <v>6</v>
      </c>
      <c r="E564" s="22" t="s">
        <v>730</v>
      </c>
      <c r="F564" s="43">
        <f>IF(Table2[[#This Row],[M5B]]="",Table2[[#This Row],[M5B_h]],SUM(Table2[[#This Row],[M5B_h]],Table2[[#This Row],[M5B]]))</f>
        <v>6</v>
      </c>
      <c r="H564" s="12" t="str">
        <f>IF(Table2[[#This Row],[M1A]]="","",Table2[[#This Row],[M1A]]-Table2[[#This Row],[AWAL]])</f>
        <v/>
      </c>
      <c r="J564" s="12" t="str">
        <f>IF(Table2[[#This Row],[M2A]]="","",SUM(Table2[[#This Row],[M2A]]-Table2[[#This Row],[M2B_h]]))</f>
        <v/>
      </c>
      <c r="L564" s="12" t="str">
        <f>IF(Table2[[#This Row],[M3A]]="","",SUM(Table2[[#This Row],[M3A]]-Table2[[#This Row],[M3B_h]]))</f>
        <v/>
      </c>
      <c r="N564" s="12" t="str">
        <f>IF(Table2[[#This Row],[M4A]]="","",SUM(Table2[[#This Row],[M4A]]-Table2[[#This Row],[M4B_h]]))</f>
        <v/>
      </c>
      <c r="O564" s="14"/>
      <c r="P564" s="14" t="str">
        <f>IF(Table2[[#This Row],[M5A]]="","",SUM(Table2[[#This Row],[M5A]]-Table2[[#This Row],[M5B_h]]))</f>
        <v/>
      </c>
      <c r="Q564" s="14">
        <f>SUM(Table2[[#This Row],[AWAL]],Table2[[#This Row],[M1B]])</f>
        <v>6</v>
      </c>
      <c r="R564" s="14">
        <f>SUM(Table2[[#This Row],[M2B]],Table2[[#This Row],[M2B_h]])</f>
        <v>6</v>
      </c>
      <c r="S564" s="14">
        <f>SUM(Table2[[#This Row],[M3B]],Table2[[#This Row],[M3B_h]])</f>
        <v>6</v>
      </c>
      <c r="T564" s="14">
        <f>SUM(Table2[[#This Row],[M4B]],Table2[[#This Row],[M4B_h]])</f>
        <v>6</v>
      </c>
    </row>
    <row r="565" spans="1:20">
      <c r="A565" s="101">
        <f>IF(Table2[[#This Row],[TT]]=0,"",ROW())</f>
        <v>565</v>
      </c>
      <c r="B565" s="101" t="str">
        <f>LOWER(SUBSTITUTE(SUBSTITUTE(SUBSTITUTE(SUBSTITUTE(SUBSTITUTE(SUBSTITUTE(SUBSTITUTE(SUBSTITUTE(Table2[[#This Row],[NAMA BARANG]]," ",""),"""",""),"-",""),"/",""),"(",""),")",""),"&amp;",""),",",""))</f>
        <v>btsgastaa560biasa60016002</v>
      </c>
      <c r="C565" s="102" t="s">
        <v>4655</v>
      </c>
      <c r="D565" s="103"/>
      <c r="E565" s="104">
        <v>192</v>
      </c>
      <c r="F565" s="105">
        <f>IF(Table2[[#This Row],[M5B]]="",Table2[[#This Row],[M5B_h]],SUM(Table2[[#This Row],[M5B_h]],Table2[[#This Row],[M5B]]))</f>
        <v>2</v>
      </c>
      <c r="G565" s="106">
        <v>2</v>
      </c>
      <c r="H565" s="107">
        <f>IF(Table2[[#This Row],[M1A]]="","",Table2[[#This Row],[M1A]]-Table2[[#This Row],[AWAL]])</f>
        <v>2</v>
      </c>
      <c r="I565" s="106"/>
      <c r="J565" s="107" t="str">
        <f>IF(Table2[[#This Row],[M2A]]="","",SUM(Table2[[#This Row],[M2A]]-Table2[[#This Row],[M2B_h]]))</f>
        <v/>
      </c>
      <c r="K565" s="106"/>
      <c r="L565" s="107" t="str">
        <f>IF(Table2[[#This Row],[M3A]]="","",SUM(Table2[[#This Row],[M3A]]-Table2[[#This Row],[M3B_h]]))</f>
        <v/>
      </c>
      <c r="M565" s="106"/>
      <c r="N565" s="107" t="str">
        <f>IF(Table2[[#This Row],[M4A]]="","",SUM(Table2[[#This Row],[M4A]]-Table2[[#This Row],[M4B_h]]))</f>
        <v/>
      </c>
      <c r="O565" s="107"/>
      <c r="P565" s="107" t="str">
        <f>IF(Table2[[#This Row],[M5A]]="","",SUM(Table2[[#This Row],[M5A]]-Table2[[#This Row],[M5B_h]]))</f>
        <v/>
      </c>
      <c r="Q565" s="107">
        <f>SUM(Table2[[#This Row],[AWAL]],Table2[[#This Row],[M1B]])</f>
        <v>2</v>
      </c>
      <c r="R565" s="107">
        <f>SUM(Table2[[#This Row],[M2B]],Table2[[#This Row],[M2B_h]])</f>
        <v>2</v>
      </c>
      <c r="S565" s="107">
        <f>SUM(Table2[[#This Row],[M3B]],Table2[[#This Row],[M3B_h]])</f>
        <v>2</v>
      </c>
      <c r="T565" s="107">
        <f>SUM(Table2[[#This Row],[M4B]],Table2[[#This Row],[M4B_h]])</f>
        <v>2</v>
      </c>
    </row>
    <row r="566" spans="1:20">
      <c r="A566" s="101">
        <f>IF(Table2[[#This Row],[TT]]=0,"",ROW())</f>
        <v>566</v>
      </c>
      <c r="B566" s="101" t="str">
        <f>LOWER(SUBSTITUTE(SUBSTITUTE(SUBSTITUTE(SUBSTITUTE(SUBSTITUTE(SUBSTITUTE(SUBSTITUTE(SUBSTITUTE(Table2[[#This Row],[NAMA BARANG]]," ",""),"""",""),"-",""),"/",""),"(",""),")",""),"&amp;",""),",",""))</f>
        <v>btsgastaa560biasa60036005</v>
      </c>
      <c r="C566" s="102" t="s">
        <v>4656</v>
      </c>
      <c r="D566" s="103"/>
      <c r="E566" s="104">
        <v>192</v>
      </c>
      <c r="F566" s="105">
        <f>IF(Table2[[#This Row],[M5B]]="",Table2[[#This Row],[M5B_h]],SUM(Table2[[#This Row],[M5B_h]],Table2[[#This Row],[M5B]]))</f>
        <v>2</v>
      </c>
      <c r="G566" s="106">
        <v>2</v>
      </c>
      <c r="H566" s="107">
        <f>IF(Table2[[#This Row],[M1A]]="","",Table2[[#This Row],[M1A]]-Table2[[#This Row],[AWAL]])</f>
        <v>2</v>
      </c>
      <c r="I566" s="106"/>
      <c r="J566" s="107" t="str">
        <f>IF(Table2[[#This Row],[M2A]]="","",SUM(Table2[[#This Row],[M2A]]-Table2[[#This Row],[M2B_h]]))</f>
        <v/>
      </c>
      <c r="K566" s="106"/>
      <c r="L566" s="107" t="str">
        <f>IF(Table2[[#This Row],[M3A]]="","",SUM(Table2[[#This Row],[M3A]]-Table2[[#This Row],[M3B_h]]))</f>
        <v/>
      </c>
      <c r="M566" s="106"/>
      <c r="N566" s="107" t="str">
        <f>IF(Table2[[#This Row],[M4A]]="","",SUM(Table2[[#This Row],[M4A]]-Table2[[#This Row],[M4B_h]]))</f>
        <v/>
      </c>
      <c r="O566" s="107"/>
      <c r="P566" s="107" t="str">
        <f>IF(Table2[[#This Row],[M5A]]="","",SUM(Table2[[#This Row],[M5A]]-Table2[[#This Row],[M5B_h]]))</f>
        <v/>
      </c>
      <c r="Q566" s="107">
        <f>SUM(Table2[[#This Row],[AWAL]],Table2[[#This Row],[M1B]])</f>
        <v>2</v>
      </c>
      <c r="R566" s="107">
        <f>SUM(Table2[[#This Row],[M2B]],Table2[[#This Row],[M2B_h]])</f>
        <v>2</v>
      </c>
      <c r="S566" s="107">
        <f>SUM(Table2[[#This Row],[M3B]],Table2[[#This Row],[M3B_h]])</f>
        <v>2</v>
      </c>
      <c r="T566" s="107">
        <f>SUM(Table2[[#This Row],[M4B]],Table2[[#This Row],[M4B_h]])</f>
        <v>2</v>
      </c>
    </row>
    <row r="567" spans="1:20">
      <c r="A567" s="101">
        <f>IF(Table2[[#This Row],[TT]]=0,"",ROW())</f>
        <v>567</v>
      </c>
      <c r="B567" s="101" t="str">
        <f>LOWER(SUBSTITUTE(SUBSTITUTE(SUBSTITUTE(SUBSTITUTE(SUBSTITUTE(SUBSTITUTE(SUBSTITUTE(SUBSTITUTE(Table2[[#This Row],[NAMA BARANG]]," ",""),"""",""),"-",""),"/",""),"(",""),")",""),"&amp;",""),",",""))</f>
        <v>btsgastaa560biasa6006</v>
      </c>
      <c r="C567" s="102" t="s">
        <v>4654</v>
      </c>
      <c r="D567" s="103"/>
      <c r="E567" s="104">
        <v>192</v>
      </c>
      <c r="F567" s="105">
        <f>IF(Table2[[#This Row],[M5B]]="",Table2[[#This Row],[M5B_h]],SUM(Table2[[#This Row],[M5B_h]],Table2[[#This Row],[M5B]]))</f>
        <v>1</v>
      </c>
      <c r="G567" s="106">
        <v>1</v>
      </c>
      <c r="H567" s="107">
        <f>IF(Table2[[#This Row],[M1A]]="","",Table2[[#This Row],[M1A]]-Table2[[#This Row],[AWAL]])</f>
        <v>1</v>
      </c>
      <c r="I567" s="106"/>
      <c r="J567" s="107" t="str">
        <f>IF(Table2[[#This Row],[M2A]]="","",SUM(Table2[[#This Row],[M2A]]-Table2[[#This Row],[M2B_h]]))</f>
        <v/>
      </c>
      <c r="K567" s="106"/>
      <c r="L567" s="107" t="str">
        <f>IF(Table2[[#This Row],[M3A]]="","",SUM(Table2[[#This Row],[M3A]]-Table2[[#This Row],[M3B_h]]))</f>
        <v/>
      </c>
      <c r="M567" s="106"/>
      <c r="N567" s="107" t="str">
        <f>IF(Table2[[#This Row],[M4A]]="","",SUM(Table2[[#This Row],[M4A]]-Table2[[#This Row],[M4B_h]]))</f>
        <v/>
      </c>
      <c r="O567" s="107"/>
      <c r="P567" s="107" t="str">
        <f>IF(Table2[[#This Row],[M5A]]="","",SUM(Table2[[#This Row],[M5A]]-Table2[[#This Row],[M5B_h]]))</f>
        <v/>
      </c>
      <c r="Q567" s="107">
        <f>SUM(Table2[[#This Row],[AWAL]],Table2[[#This Row],[M1B]])</f>
        <v>1</v>
      </c>
      <c r="R567" s="107">
        <f>SUM(Table2[[#This Row],[M2B]],Table2[[#This Row],[M2B_h]])</f>
        <v>1</v>
      </c>
      <c r="S567" s="107">
        <f>SUM(Table2[[#This Row],[M3B]],Table2[[#This Row],[M3B_h]])</f>
        <v>1</v>
      </c>
      <c r="T567" s="107">
        <f>SUM(Table2[[#This Row],[M4B]],Table2[[#This Row],[M4B_h]])</f>
        <v>1</v>
      </c>
    </row>
    <row r="568" spans="1:20">
      <c r="A568" s="54">
        <f>IF(Table2[[#This Row],[TT]]=0,"",ROW())</f>
        <v>568</v>
      </c>
      <c r="B568" s="54" t="str">
        <f>LOWER(SUBSTITUTE(SUBSTITUTE(SUBSTITUTE(SUBSTITUTE(SUBSTITUTE(SUBSTITUTE(SUBSTITUTE(SUBSTITUTE(Table2[[#This Row],[NAMA BARANG]]," ",""),"""",""),"-",""),"/",""),"(",""),")",""),"&amp;",""),",",""))</f>
        <v>btsgastaha328211a550fr</v>
      </c>
      <c r="C568" s="55" t="s">
        <v>731</v>
      </c>
      <c r="D568" s="56">
        <v>2</v>
      </c>
      <c r="E568" s="57" t="s">
        <v>471</v>
      </c>
      <c r="F568" s="58">
        <f>IF(Table2[[#This Row],[M5B]]="",Table2[[#This Row],[M5B_h]],SUM(Table2[[#This Row],[M5B_h]],Table2[[#This Row],[M5B]]))</f>
        <v>2</v>
      </c>
      <c r="G568" s="59"/>
      <c r="H568" s="60" t="str">
        <f>IF(Table2[[#This Row],[M1A]]="","",Table2[[#This Row],[M1A]]-Table2[[#This Row],[AWAL]])</f>
        <v/>
      </c>
      <c r="I568" s="59"/>
      <c r="J568" s="60" t="str">
        <f>IF(Table2[[#This Row],[M2A]]="","",SUM(Table2[[#This Row],[M2A]]-Table2[[#This Row],[M2B_h]]))</f>
        <v/>
      </c>
      <c r="K568" s="59"/>
      <c r="L568" s="60" t="str">
        <f>IF(Table2[[#This Row],[M3A]]="","",SUM(Table2[[#This Row],[M3A]]-Table2[[#This Row],[M3B_h]]))</f>
        <v/>
      </c>
      <c r="M568" s="59"/>
      <c r="N568" s="60" t="str">
        <f>IF(Table2[[#This Row],[M4A]]="","",SUM(Table2[[#This Row],[M4A]]-Table2[[#This Row],[M4B_h]]))</f>
        <v/>
      </c>
      <c r="O568" s="60"/>
      <c r="P568" s="60" t="str">
        <f>IF(Table2[[#This Row],[M5A]]="","",SUM(Table2[[#This Row],[M5A]]-Table2[[#This Row],[M5B_h]]))</f>
        <v/>
      </c>
      <c r="Q568" s="60">
        <f>SUM(Table2[[#This Row],[AWAL]],Table2[[#This Row],[M1B]])</f>
        <v>2</v>
      </c>
      <c r="R568" s="60">
        <f>SUM(Table2[[#This Row],[M2B]],Table2[[#This Row],[M2B_h]])</f>
        <v>2</v>
      </c>
      <c r="S568" s="60">
        <f>SUM(Table2[[#This Row],[M3B]],Table2[[#This Row],[M3B_h]])</f>
        <v>2</v>
      </c>
      <c r="T568" s="60">
        <f>SUM(Table2[[#This Row],[M4B]],Table2[[#This Row],[M4B_h]])</f>
        <v>2</v>
      </c>
    </row>
    <row r="569" spans="1:20">
      <c r="A569" s="11">
        <f>IF(Table2[[#This Row],[TT]]=0,"",ROW())</f>
        <v>569</v>
      </c>
      <c r="B569" s="11" t="str">
        <f>LOWER(SUBSTITUTE(SUBSTITUTE(SUBSTITUTE(SUBSTITUTE(SUBSTITUTE(SUBSTITUTE(SUBSTITUTE(SUBSTITUTE(Table2[[#This Row],[NAMA BARANG]]," ",""),"""",""),"-",""),"/",""),"(",""),")",""),"&amp;",""),",",""))</f>
        <v>btsgastaha328213a550fr</v>
      </c>
      <c r="C569" s="21" t="s">
        <v>732</v>
      </c>
      <c r="D569" s="22">
        <v>1</v>
      </c>
      <c r="E569" s="22" t="s">
        <v>471</v>
      </c>
      <c r="F569" s="43">
        <f>IF(Table2[[#This Row],[M5B]]="",Table2[[#This Row],[M5B_h]],SUM(Table2[[#This Row],[M5B_h]],Table2[[#This Row],[M5B]]))</f>
        <v>1</v>
      </c>
      <c r="H569" s="12" t="str">
        <f>IF(Table2[[#This Row],[M1A]]="","",Table2[[#This Row],[M1A]]-Table2[[#This Row],[AWAL]])</f>
        <v/>
      </c>
      <c r="J569" s="12" t="str">
        <f>IF(Table2[[#This Row],[M2A]]="","",SUM(Table2[[#This Row],[M2A]]-Table2[[#This Row],[M2B_h]]))</f>
        <v/>
      </c>
      <c r="L569" s="12" t="str">
        <f>IF(Table2[[#This Row],[M3A]]="","",SUM(Table2[[#This Row],[M3A]]-Table2[[#This Row],[M3B_h]]))</f>
        <v/>
      </c>
      <c r="N569" s="12" t="str">
        <f>IF(Table2[[#This Row],[M4A]]="","",SUM(Table2[[#This Row],[M4A]]-Table2[[#This Row],[M4B_h]]))</f>
        <v/>
      </c>
      <c r="O569" s="14"/>
      <c r="P569" s="14" t="str">
        <f>IF(Table2[[#This Row],[M5A]]="","",SUM(Table2[[#This Row],[M5A]]-Table2[[#This Row],[M5B_h]]))</f>
        <v/>
      </c>
      <c r="Q569" s="14">
        <f>SUM(Table2[[#This Row],[AWAL]],Table2[[#This Row],[M1B]])</f>
        <v>1</v>
      </c>
      <c r="R569" s="14">
        <f>SUM(Table2[[#This Row],[M2B]],Table2[[#This Row],[M2B_h]])</f>
        <v>1</v>
      </c>
      <c r="S569" s="14">
        <f>SUM(Table2[[#This Row],[M3B]],Table2[[#This Row],[M3B_h]])</f>
        <v>1</v>
      </c>
      <c r="T569" s="14">
        <f>SUM(Table2[[#This Row],[M4B]],Table2[[#This Row],[M4B_h]])</f>
        <v>1</v>
      </c>
    </row>
    <row r="570" spans="1:20">
      <c r="A570" s="11">
        <f>IF(Table2[[#This Row],[TT]]=0,"",ROW())</f>
        <v>570</v>
      </c>
      <c r="B570" s="11" t="str">
        <f>LOWER(SUBSTITUTE(SUBSTITUTE(SUBSTITUTE(SUBSTITUTE(SUBSTITUTE(SUBSTITUTE(SUBSTITUTE(SUBSTITUTE(Table2[[#This Row],[NAMA BARANG]]," ",""),"""",""),"-",""),"/",""),"(",""),")",""),"&amp;",""),",",""))</f>
        <v>btswza52510064w</v>
      </c>
      <c r="C570" s="21" t="s">
        <v>735</v>
      </c>
      <c r="D570" s="22">
        <v>1</v>
      </c>
      <c r="E570" s="22">
        <v>160</v>
      </c>
      <c r="F570" s="43">
        <f>IF(Table2[[#This Row],[M5B]]="",Table2[[#This Row],[M5B_h]],SUM(Table2[[#This Row],[M5B_h]],Table2[[#This Row],[M5B]]))</f>
        <v>1</v>
      </c>
      <c r="H570" s="12" t="str">
        <f>IF(Table2[[#This Row],[M1A]]="","",Table2[[#This Row],[M1A]]-Table2[[#This Row],[AWAL]])</f>
        <v/>
      </c>
      <c r="J570" s="12" t="str">
        <f>IF(Table2[[#This Row],[M2A]]="","",SUM(Table2[[#This Row],[M2A]]-Table2[[#This Row],[M2B_h]]))</f>
        <v/>
      </c>
      <c r="L570" s="12" t="str">
        <f>IF(Table2[[#This Row],[M3A]]="","",SUM(Table2[[#This Row],[M3A]]-Table2[[#This Row],[M3B_h]]))</f>
        <v/>
      </c>
      <c r="N570" s="12" t="str">
        <f>IF(Table2[[#This Row],[M4A]]="","",SUM(Table2[[#This Row],[M4A]]-Table2[[#This Row],[M4B_h]]))</f>
        <v/>
      </c>
      <c r="O570" s="14"/>
      <c r="P570" s="14" t="str">
        <f>IF(Table2[[#This Row],[M5A]]="","",SUM(Table2[[#This Row],[M5A]]-Table2[[#This Row],[M5B_h]]))</f>
        <v/>
      </c>
      <c r="Q570" s="14">
        <f>SUM(Table2[[#This Row],[AWAL]],Table2[[#This Row],[M1B]])</f>
        <v>1</v>
      </c>
      <c r="R570" s="14">
        <f>SUM(Table2[[#This Row],[M2B]],Table2[[#This Row],[M2B_h]])</f>
        <v>1</v>
      </c>
      <c r="S570" s="14">
        <f>SUM(Table2[[#This Row],[M3B]],Table2[[#This Row],[M3B_h]])</f>
        <v>1</v>
      </c>
      <c r="T570" s="14">
        <f>SUM(Table2[[#This Row],[M4B]],Table2[[#This Row],[M4B_h]])</f>
        <v>1</v>
      </c>
    </row>
    <row r="571" spans="1:20">
      <c r="A571" s="11">
        <f>IF(Table2[[#This Row],[TT]]=0,"",ROW())</f>
        <v>571</v>
      </c>
      <c r="B571" s="11" t="str">
        <f>LOWER(SUBSTITUTE(SUBSTITUTE(SUBSTITUTE(SUBSTITUTE(SUBSTITUTE(SUBSTITUTE(SUBSTITUTE(SUBSTITUTE(Table2[[#This Row],[NAMA BARANG]]," ",""),"""",""),"-",""),"/",""),"(",""),")",""),"&amp;",""),",",""))</f>
        <v>btswza5biasa2510059warna</v>
      </c>
      <c r="C571" s="21" t="s">
        <v>4657</v>
      </c>
      <c r="D571" s="22"/>
      <c r="E571" s="22">
        <v>160</v>
      </c>
      <c r="F571" s="43">
        <f>IF(Table2[[#This Row],[M5B]]="",Table2[[#This Row],[M5B_h]],SUM(Table2[[#This Row],[M5B_h]],Table2[[#This Row],[M5B]]))</f>
        <v>1</v>
      </c>
      <c r="G571" s="12">
        <v>2</v>
      </c>
      <c r="H571" s="12">
        <f>IF(Table2[[#This Row],[M1A]]="","",Table2[[#This Row],[M1A]]-Table2[[#This Row],[AWAL]])</f>
        <v>2</v>
      </c>
      <c r="J571" s="12" t="str">
        <f>IF(Table2[[#This Row],[M2A]]="","",SUM(Table2[[#This Row],[M2A]]-Table2[[#This Row],[M2B_h]]))</f>
        <v/>
      </c>
      <c r="K571" s="12">
        <v>1</v>
      </c>
      <c r="L571" s="12">
        <f>IF(Table2[[#This Row],[M3A]]="","",SUM(Table2[[#This Row],[M3A]]-Table2[[#This Row],[M3B_h]]))</f>
        <v>-1</v>
      </c>
      <c r="N571" s="12" t="str">
        <f>IF(Table2[[#This Row],[M4A]]="","",SUM(Table2[[#This Row],[M4A]]-Table2[[#This Row],[M4B_h]]))</f>
        <v/>
      </c>
      <c r="O571" s="14"/>
      <c r="P571" s="14" t="str">
        <f>IF(Table2[[#This Row],[M5A]]="","",SUM(Table2[[#This Row],[M5A]]-Table2[[#This Row],[M5B_h]]))</f>
        <v/>
      </c>
      <c r="Q571" s="14">
        <f>SUM(Table2[[#This Row],[AWAL]],Table2[[#This Row],[M1B]])</f>
        <v>2</v>
      </c>
      <c r="R571" s="14">
        <f>SUM(Table2[[#This Row],[M2B]],Table2[[#This Row],[M2B_h]])</f>
        <v>2</v>
      </c>
      <c r="S571" s="14">
        <f>SUM(Table2[[#This Row],[M3B]],Table2[[#This Row],[M3B_h]])</f>
        <v>1</v>
      </c>
      <c r="T571" s="14">
        <f>SUM(Table2[[#This Row],[M4B]],Table2[[#This Row],[M4B_h]])</f>
        <v>1</v>
      </c>
    </row>
    <row r="572" spans="1:20">
      <c r="A572" s="11">
        <f>IF(Table2[[#This Row],[TT]]=0,"",ROW())</f>
        <v>572</v>
      </c>
      <c r="B572" s="11" t="str">
        <f>LOWER(SUBSTITUTE(SUBSTITUTE(SUBSTITUTE(SUBSTITUTE(SUBSTITUTE(SUBSTITUTE(SUBSTITUTE(SUBSTITUTE(Table2[[#This Row],[NAMA BARANG]]," ",""),"""",""),"-",""),"/",""),"(",""),")",""),"&amp;",""),",",""))</f>
        <v>btswza5biasa2510065</v>
      </c>
      <c r="C572" s="21" t="s">
        <v>4658</v>
      </c>
      <c r="D572" s="22"/>
      <c r="E572" s="22">
        <v>160</v>
      </c>
      <c r="F572" s="43">
        <f>IF(Table2[[#This Row],[M5B]]="",Table2[[#This Row],[M5B_h]],SUM(Table2[[#This Row],[M5B_h]],Table2[[#This Row],[M5B]]))</f>
        <v>1</v>
      </c>
      <c r="G572" s="12">
        <v>2</v>
      </c>
      <c r="H572" s="12">
        <f>IF(Table2[[#This Row],[M1A]]="","",Table2[[#This Row],[M1A]]-Table2[[#This Row],[AWAL]])</f>
        <v>2</v>
      </c>
      <c r="J572" s="12" t="str">
        <f>IF(Table2[[#This Row],[M2A]]="","",SUM(Table2[[#This Row],[M2A]]-Table2[[#This Row],[M2B_h]]))</f>
        <v/>
      </c>
      <c r="K572" s="12">
        <v>1</v>
      </c>
      <c r="L572" s="12">
        <f>IF(Table2[[#This Row],[M3A]]="","",SUM(Table2[[#This Row],[M3A]]-Table2[[#This Row],[M3B_h]]))</f>
        <v>-1</v>
      </c>
      <c r="N572" s="12" t="str">
        <f>IF(Table2[[#This Row],[M4A]]="","",SUM(Table2[[#This Row],[M4A]]-Table2[[#This Row],[M4B_h]]))</f>
        <v/>
      </c>
      <c r="O572" s="14"/>
      <c r="P572" s="14" t="str">
        <f>IF(Table2[[#This Row],[M5A]]="","",SUM(Table2[[#This Row],[M5A]]-Table2[[#This Row],[M5B_h]]))</f>
        <v/>
      </c>
      <c r="Q572" s="14">
        <f>SUM(Table2[[#This Row],[AWAL]],Table2[[#This Row],[M1B]])</f>
        <v>2</v>
      </c>
      <c r="R572" s="14">
        <f>SUM(Table2[[#This Row],[M2B]],Table2[[#This Row],[M2B_h]])</f>
        <v>2</v>
      </c>
      <c r="S572" s="14">
        <f>SUM(Table2[[#This Row],[M3B]],Table2[[#This Row],[M3B_h]])</f>
        <v>1</v>
      </c>
      <c r="T572" s="14">
        <f>SUM(Table2[[#This Row],[M4B]],Table2[[#This Row],[M4B_h]])</f>
        <v>1</v>
      </c>
    </row>
    <row r="573" spans="1:20">
      <c r="A573" s="11">
        <f>IF(Table2[[#This Row],[TT]]=0,"",ROW())</f>
        <v>573</v>
      </c>
      <c r="B573" s="11" t="str">
        <f>LOWER(SUBSTITUTE(SUBSTITUTE(SUBSTITUTE(SUBSTITUTE(SUBSTITUTE(SUBSTITUTE(SUBSTITUTE(SUBSTITUTE(Table2[[#This Row],[NAMA BARANG]]," ",""),"""",""),"-",""),"/",""),"(",""),")",""),"&amp;",""),",",""))</f>
        <v>btswza5biasa2510070</v>
      </c>
      <c r="C573" s="21" t="s">
        <v>4659</v>
      </c>
      <c r="D573" s="22"/>
      <c r="E573" s="22">
        <v>160</v>
      </c>
      <c r="F573" s="43">
        <f>IF(Table2[[#This Row],[M5B]]="",Table2[[#This Row],[M5B_h]],SUM(Table2[[#This Row],[M5B_h]],Table2[[#This Row],[M5B]]))</f>
        <v>1</v>
      </c>
      <c r="G573" s="12">
        <v>2</v>
      </c>
      <c r="H573" s="12">
        <f>IF(Table2[[#This Row],[M1A]]="","",Table2[[#This Row],[M1A]]-Table2[[#This Row],[AWAL]])</f>
        <v>2</v>
      </c>
      <c r="J573" s="12" t="str">
        <f>IF(Table2[[#This Row],[M2A]]="","",SUM(Table2[[#This Row],[M2A]]-Table2[[#This Row],[M2B_h]]))</f>
        <v/>
      </c>
      <c r="K573" s="12">
        <v>1</v>
      </c>
      <c r="L573" s="12">
        <f>IF(Table2[[#This Row],[M3A]]="","",SUM(Table2[[#This Row],[M3A]]-Table2[[#This Row],[M3B_h]]))</f>
        <v>-1</v>
      </c>
      <c r="N573" s="12" t="str">
        <f>IF(Table2[[#This Row],[M4A]]="","",SUM(Table2[[#This Row],[M4A]]-Table2[[#This Row],[M4B_h]]))</f>
        <v/>
      </c>
      <c r="O573" s="14"/>
      <c r="P573" s="14" t="str">
        <f>IF(Table2[[#This Row],[M5A]]="","",SUM(Table2[[#This Row],[M5A]]-Table2[[#This Row],[M5B_h]]))</f>
        <v/>
      </c>
      <c r="Q573" s="14">
        <f>SUM(Table2[[#This Row],[AWAL]],Table2[[#This Row],[M1B]])</f>
        <v>2</v>
      </c>
      <c r="R573" s="14">
        <f>SUM(Table2[[#This Row],[M2B]],Table2[[#This Row],[M2B_h]])</f>
        <v>2</v>
      </c>
      <c r="S573" s="14">
        <f>SUM(Table2[[#This Row],[M3B]],Table2[[#This Row],[M3B_h]])</f>
        <v>1</v>
      </c>
      <c r="T573" s="14">
        <f>SUM(Table2[[#This Row],[M4B]],Table2[[#This Row],[M4B_h]])</f>
        <v>1</v>
      </c>
    </row>
    <row r="574" spans="1:20">
      <c r="A574" s="11">
        <f>IF(Table2[[#This Row],[TT]]=0,"",ROW())</f>
        <v>574</v>
      </c>
      <c r="B574" s="11" t="str">
        <f>LOWER(SUBSTITUTE(SUBSTITUTE(SUBSTITUTE(SUBSTITUTE(SUBSTITUTE(SUBSTITUTE(SUBSTITUTE(SUBSTITUTE(Table2[[#This Row],[NAMA BARANG]]," ",""),"""",""),"-",""),"/",""),"(",""),")",""),"&amp;",""),",",""))</f>
        <v>btswza5biasa2882564</v>
      </c>
      <c r="C574" s="21" t="s">
        <v>4660</v>
      </c>
      <c r="D574" s="22"/>
      <c r="E574" s="22">
        <v>160</v>
      </c>
      <c r="F574" s="43">
        <f>IF(Table2[[#This Row],[M5B]]="",Table2[[#This Row],[M5B_h]],SUM(Table2[[#This Row],[M5B_h]],Table2[[#This Row],[M5B]]))</f>
        <v>1</v>
      </c>
      <c r="G574" s="12">
        <v>2</v>
      </c>
      <c r="H574" s="12">
        <f>IF(Table2[[#This Row],[M1A]]="","",Table2[[#This Row],[M1A]]-Table2[[#This Row],[AWAL]])</f>
        <v>2</v>
      </c>
      <c r="J574" s="12" t="str">
        <f>IF(Table2[[#This Row],[M2A]]="","",SUM(Table2[[#This Row],[M2A]]-Table2[[#This Row],[M2B_h]]))</f>
        <v/>
      </c>
      <c r="K574" s="12">
        <v>1</v>
      </c>
      <c r="L574" s="12">
        <f>IF(Table2[[#This Row],[M3A]]="","",SUM(Table2[[#This Row],[M3A]]-Table2[[#This Row],[M3B_h]]))</f>
        <v>-1</v>
      </c>
      <c r="N574" s="12" t="str">
        <f>IF(Table2[[#This Row],[M4A]]="","",SUM(Table2[[#This Row],[M4A]]-Table2[[#This Row],[M4B_h]]))</f>
        <v/>
      </c>
      <c r="O574" s="14"/>
      <c r="P574" s="14" t="str">
        <f>IF(Table2[[#This Row],[M5A]]="","",SUM(Table2[[#This Row],[M5A]]-Table2[[#This Row],[M5B_h]]))</f>
        <v/>
      </c>
      <c r="Q574" s="14">
        <f>SUM(Table2[[#This Row],[AWAL]],Table2[[#This Row],[M1B]])</f>
        <v>2</v>
      </c>
      <c r="R574" s="14">
        <f>SUM(Table2[[#This Row],[M2B]],Table2[[#This Row],[M2B_h]])</f>
        <v>2</v>
      </c>
      <c r="S574" s="14">
        <f>SUM(Table2[[#This Row],[M3B]],Table2[[#This Row],[M3B_h]])</f>
        <v>1</v>
      </c>
      <c r="T574" s="14">
        <f>SUM(Table2[[#This Row],[M4B]],Table2[[#This Row],[M4B_h]])</f>
        <v>1</v>
      </c>
    </row>
    <row r="575" spans="1:20">
      <c r="A575" s="11">
        <f>IF(Table2[[#This Row],[TT]]=0,"",ROW())</f>
        <v>575</v>
      </c>
      <c r="B575" s="11" t="str">
        <f>LOWER(SUBSTITUTE(SUBSTITUTE(SUBSTITUTE(SUBSTITUTE(SUBSTITUTE(SUBSTITUTE(SUBSTITUTE(SUBSTITUTE(Table2[[#This Row],[NAMA BARANG]]," ",""),"""",""),"-",""),"/",""),"(",""),")",""),"&amp;",""),",",""))</f>
        <v>btswza5biasa2882565</v>
      </c>
      <c r="C575" s="21" t="s">
        <v>4661</v>
      </c>
      <c r="D575" s="22"/>
      <c r="E575" s="22">
        <v>160</v>
      </c>
      <c r="F575" s="43">
        <f>IF(Table2[[#This Row],[M5B]]="",Table2[[#This Row],[M5B_h]],SUM(Table2[[#This Row],[M5B_h]],Table2[[#This Row],[M5B]]))</f>
        <v>1</v>
      </c>
      <c r="G575" s="12">
        <v>2</v>
      </c>
      <c r="H575" s="12">
        <f>IF(Table2[[#This Row],[M1A]]="","",Table2[[#This Row],[M1A]]-Table2[[#This Row],[AWAL]])</f>
        <v>2</v>
      </c>
      <c r="J575" s="12" t="str">
        <f>IF(Table2[[#This Row],[M2A]]="","",SUM(Table2[[#This Row],[M2A]]-Table2[[#This Row],[M2B_h]]))</f>
        <v/>
      </c>
      <c r="K575" s="12">
        <v>1</v>
      </c>
      <c r="L575" s="12">
        <f>IF(Table2[[#This Row],[M3A]]="","",SUM(Table2[[#This Row],[M3A]]-Table2[[#This Row],[M3B_h]]))</f>
        <v>-1</v>
      </c>
      <c r="N575" s="12" t="str">
        <f>IF(Table2[[#This Row],[M4A]]="","",SUM(Table2[[#This Row],[M4A]]-Table2[[#This Row],[M4B_h]]))</f>
        <v/>
      </c>
      <c r="O575" s="14"/>
      <c r="P575" s="14" t="str">
        <f>IF(Table2[[#This Row],[M5A]]="","",SUM(Table2[[#This Row],[M5A]]-Table2[[#This Row],[M5B_h]]))</f>
        <v/>
      </c>
      <c r="Q575" s="14">
        <f>SUM(Table2[[#This Row],[AWAL]],Table2[[#This Row],[M1B]])</f>
        <v>2</v>
      </c>
      <c r="R575" s="14">
        <f>SUM(Table2[[#This Row],[M2B]],Table2[[#This Row],[M2B_h]])</f>
        <v>2</v>
      </c>
      <c r="S575" s="14">
        <f>SUM(Table2[[#This Row],[M3B]],Table2[[#This Row],[M3B_h]])</f>
        <v>1</v>
      </c>
      <c r="T575" s="14">
        <f>SUM(Table2[[#This Row],[M4B]],Table2[[#This Row],[M4B_h]])</f>
        <v>1</v>
      </c>
    </row>
    <row r="576" spans="1:20">
      <c r="A576" s="11">
        <f>IF(Table2[[#This Row],[TT]]=0,"",ROW())</f>
        <v>576</v>
      </c>
      <c r="B576" s="11" t="str">
        <f>LOWER(SUBSTITUTE(SUBSTITUTE(SUBSTITUTE(SUBSTITUTE(SUBSTITUTE(SUBSTITUTE(SUBSTITUTE(SUBSTITUTE(Table2[[#This Row],[NAMA BARANG]]," ",""),"""",""),"-",""),"/",""),"(",""),")",""),"&amp;",""),",",""))</f>
        <v>buldogclip3dinglivtech240024</v>
      </c>
      <c r="C576" s="21" t="s">
        <v>737</v>
      </c>
      <c r="D576" s="22">
        <v>14</v>
      </c>
      <c r="E576" s="22" t="s">
        <v>83</v>
      </c>
      <c r="F576" s="43">
        <f>IF(Table2[[#This Row],[M5B]]="",Table2[[#This Row],[M5B_h]],SUM(Table2[[#This Row],[M5B_h]],Table2[[#This Row],[M5B]]))</f>
        <v>14</v>
      </c>
      <c r="H576" s="12" t="str">
        <f>IF(Table2[[#This Row],[M1A]]="","",Table2[[#This Row],[M1A]]-Table2[[#This Row],[AWAL]])</f>
        <v/>
      </c>
      <c r="J576" s="12" t="str">
        <f>IF(Table2[[#This Row],[M2A]]="","",SUM(Table2[[#This Row],[M2A]]-Table2[[#This Row],[M2B_h]]))</f>
        <v/>
      </c>
      <c r="L576" s="12" t="str">
        <f>IF(Table2[[#This Row],[M3A]]="","",SUM(Table2[[#This Row],[M3A]]-Table2[[#This Row],[M3B_h]]))</f>
        <v/>
      </c>
      <c r="N576" s="12" t="str">
        <f>IF(Table2[[#This Row],[M4A]]="","",SUM(Table2[[#This Row],[M4A]]-Table2[[#This Row],[M4B_h]]))</f>
        <v/>
      </c>
      <c r="O576" s="14"/>
      <c r="P576" s="14" t="str">
        <f>IF(Table2[[#This Row],[M5A]]="","",SUM(Table2[[#This Row],[M5A]]-Table2[[#This Row],[M5B_h]]))</f>
        <v/>
      </c>
      <c r="Q576" s="14">
        <f>SUM(Table2[[#This Row],[AWAL]],Table2[[#This Row],[M1B]])</f>
        <v>14</v>
      </c>
      <c r="R576" s="14">
        <f>SUM(Table2[[#This Row],[M2B]],Table2[[#This Row],[M2B_h]])</f>
        <v>14</v>
      </c>
      <c r="S576" s="14">
        <f>SUM(Table2[[#This Row],[M3B]],Table2[[#This Row],[M3B_h]])</f>
        <v>14</v>
      </c>
      <c r="T576" s="14">
        <f>SUM(Table2[[#This Row],[M4B]],Table2[[#This Row],[M4B_h]])</f>
        <v>14</v>
      </c>
    </row>
    <row r="577" spans="1:20">
      <c r="A577" s="11">
        <f>IF(Table2[[#This Row],[TT]]=0,"",ROW())</f>
        <v>577</v>
      </c>
      <c r="B577" s="11" t="str">
        <f>LOWER(SUBSTITUTE(SUBSTITUTE(SUBSTITUTE(SUBSTITUTE(SUBSTITUTE(SUBSTITUTE(SUBSTITUTE(SUBSTITUTE(Table2[[#This Row],[NAMA BARANG]]," ",""),"""",""),"-",""),"/",""),"(",""),")",""),"&amp;",""),",",""))</f>
        <v>buldogclip4vtech180023</v>
      </c>
      <c r="C577" s="17" t="s">
        <v>738</v>
      </c>
      <c r="D577" s="18">
        <v>20</v>
      </c>
      <c r="E577" s="22" t="s">
        <v>181</v>
      </c>
      <c r="F577" s="43">
        <f>IF(Table2[[#This Row],[M5B]]="",Table2[[#This Row],[M5B_h]],SUM(Table2[[#This Row],[M5B_h]],Table2[[#This Row],[M5B]]))</f>
        <v>20</v>
      </c>
      <c r="H577" s="12" t="str">
        <f>IF(Table2[[#This Row],[M1A]]="","",Table2[[#This Row],[M1A]]-Table2[[#This Row],[AWAL]])</f>
        <v/>
      </c>
      <c r="J577" s="12" t="str">
        <f>IF(Table2[[#This Row],[M2A]]="","",SUM(Table2[[#This Row],[M2A]]-Table2[[#This Row],[M2B_h]]))</f>
        <v/>
      </c>
      <c r="L577" s="12" t="str">
        <f>IF(Table2[[#This Row],[M3A]]="","",SUM(Table2[[#This Row],[M3A]]-Table2[[#This Row],[M3B_h]]))</f>
        <v/>
      </c>
      <c r="N577" s="12" t="str">
        <f>IF(Table2[[#This Row],[M4A]]="","",SUM(Table2[[#This Row],[M4A]]-Table2[[#This Row],[M4B_h]]))</f>
        <v/>
      </c>
      <c r="O577" s="14"/>
      <c r="P577" s="14" t="str">
        <f>IF(Table2[[#This Row],[M5A]]="","",SUM(Table2[[#This Row],[M5A]]-Table2[[#This Row],[M5B_h]]))</f>
        <v/>
      </c>
      <c r="Q577" s="14">
        <f>SUM(Table2[[#This Row],[AWAL]],Table2[[#This Row],[M1B]])</f>
        <v>20</v>
      </c>
      <c r="R577" s="14">
        <f>SUM(Table2[[#This Row],[M2B]],Table2[[#This Row],[M2B_h]])</f>
        <v>20</v>
      </c>
      <c r="S577" s="14">
        <f>SUM(Table2[[#This Row],[M3B]],Table2[[#This Row],[M3B_h]])</f>
        <v>20</v>
      </c>
      <c r="T577" s="14">
        <f>SUM(Table2[[#This Row],[M4B]],Table2[[#This Row],[M4B_h]])</f>
        <v>20</v>
      </c>
    </row>
    <row r="578" spans="1:20">
      <c r="A578" s="11">
        <f>IF(Table2[[#This Row],[TT]]=0,"",ROW())</f>
        <v>578</v>
      </c>
      <c r="B578" s="11" t="str">
        <f>LOWER(SUBSTITUTE(SUBSTITUTE(SUBSTITUTE(SUBSTITUTE(SUBSTITUTE(SUBSTITUTE(SUBSTITUTE(SUBSTITUTE(Table2[[#This Row],[NAMA BARANG]]," ",""),"""",""),"-",""),"/",""),"(",""),")",""),"&amp;",""),",",""))</f>
        <v>bulldogclipjossbc00234etj</v>
      </c>
      <c r="C578" s="17" t="s">
        <v>739</v>
      </c>
      <c r="D578" s="18">
        <v>4</v>
      </c>
      <c r="E578" s="22" t="s">
        <v>56</v>
      </c>
      <c r="F578" s="43">
        <f>IF(Table2[[#This Row],[M5B]]="",Table2[[#This Row],[M5B_h]],SUM(Table2[[#This Row],[M5B_h]],Table2[[#This Row],[M5B]]))</f>
        <v>4</v>
      </c>
      <c r="H578" s="12" t="str">
        <f>IF(Table2[[#This Row],[M1A]]="","",Table2[[#This Row],[M1A]]-Table2[[#This Row],[AWAL]])</f>
        <v/>
      </c>
      <c r="J578" s="12" t="str">
        <f>IF(Table2[[#This Row],[M2A]]="","",SUM(Table2[[#This Row],[M2A]]-Table2[[#This Row],[M2B_h]]))</f>
        <v/>
      </c>
      <c r="L578" s="12" t="str">
        <f>IF(Table2[[#This Row],[M3A]]="","",SUM(Table2[[#This Row],[M3A]]-Table2[[#This Row],[M3B_h]]))</f>
        <v/>
      </c>
      <c r="N578" s="12" t="str">
        <f>IF(Table2[[#This Row],[M4A]]="","",SUM(Table2[[#This Row],[M4A]]-Table2[[#This Row],[M4B_h]]))</f>
        <v/>
      </c>
      <c r="O578" s="14"/>
      <c r="P578" s="14" t="str">
        <f>IF(Table2[[#This Row],[M5A]]="","",SUM(Table2[[#This Row],[M5A]]-Table2[[#This Row],[M5B_h]]))</f>
        <v/>
      </c>
      <c r="Q578" s="14">
        <f>SUM(Table2[[#This Row],[AWAL]],Table2[[#This Row],[M1B]])</f>
        <v>4</v>
      </c>
      <c r="R578" s="14">
        <f>SUM(Table2[[#This Row],[M2B]],Table2[[#This Row],[M2B_h]])</f>
        <v>4</v>
      </c>
      <c r="S578" s="14">
        <f>SUM(Table2[[#This Row],[M3B]],Table2[[#This Row],[M3B_h]])</f>
        <v>4</v>
      </c>
      <c r="T578" s="14">
        <f>SUM(Table2[[#This Row],[M4B]],Table2[[#This Row],[M4B_h]])</f>
        <v>4</v>
      </c>
    </row>
    <row r="579" spans="1:20">
      <c r="A579" s="11">
        <f>IF(Table2[[#This Row],[TT]]=0,"",ROW())</f>
        <v>579</v>
      </c>
      <c r="B579" s="11" t="str">
        <f>LOWER(SUBSTITUTE(SUBSTITUTE(SUBSTITUTE(SUBSTITUTE(SUBSTITUTE(SUBSTITUTE(SUBSTITUTE(SUBSTITUTE(Table2[[#This Row],[NAMA BARANG]]," ",""),"""",""),"-",""),"/",""),"(",""),")",""),"&amp;",""),",",""))</f>
        <v>businessfiledfilep</v>
      </c>
      <c r="C579" s="17" t="s">
        <v>740</v>
      </c>
      <c r="D579" s="18">
        <v>3</v>
      </c>
      <c r="E579" s="22" t="s">
        <v>131</v>
      </c>
      <c r="F579" s="43">
        <f>IF(Table2[[#This Row],[M5B]]="",Table2[[#This Row],[M5B_h]],SUM(Table2[[#This Row],[M5B_h]],Table2[[#This Row],[M5B]]))</f>
        <v>3</v>
      </c>
      <c r="H579" s="12" t="str">
        <f>IF(Table2[[#This Row],[M1A]]="","",Table2[[#This Row],[M1A]]-Table2[[#This Row],[AWAL]])</f>
        <v/>
      </c>
      <c r="J579" s="12" t="str">
        <f>IF(Table2[[#This Row],[M2A]]="","",SUM(Table2[[#This Row],[M2A]]-Table2[[#This Row],[M2B_h]]))</f>
        <v/>
      </c>
      <c r="L579" s="12" t="str">
        <f>IF(Table2[[#This Row],[M3A]]="","",SUM(Table2[[#This Row],[M3A]]-Table2[[#This Row],[M3B_h]]))</f>
        <v/>
      </c>
      <c r="N579" s="12" t="str">
        <f>IF(Table2[[#This Row],[M4A]]="","",SUM(Table2[[#This Row],[M4A]]-Table2[[#This Row],[M4B_h]]))</f>
        <v/>
      </c>
      <c r="O579" s="14"/>
      <c r="P579" s="14" t="str">
        <f>IF(Table2[[#This Row],[M5A]]="","",SUM(Table2[[#This Row],[M5A]]-Table2[[#This Row],[M5B_h]]))</f>
        <v/>
      </c>
      <c r="Q579" s="14">
        <f>SUM(Table2[[#This Row],[AWAL]],Table2[[#This Row],[M1B]])</f>
        <v>3</v>
      </c>
      <c r="R579" s="14">
        <f>SUM(Table2[[#This Row],[M2B]],Table2[[#This Row],[M2B_h]])</f>
        <v>3</v>
      </c>
      <c r="S579" s="14">
        <f>SUM(Table2[[#This Row],[M3B]],Table2[[#This Row],[M3B_h]])</f>
        <v>3</v>
      </c>
      <c r="T579" s="14">
        <f>SUM(Table2[[#This Row],[M4B]],Table2[[#This Row],[M4B_h]])</f>
        <v>3</v>
      </c>
    </row>
    <row r="580" spans="1:20">
      <c r="A580" s="11">
        <f>IF(Table2[[#This Row],[TT]]=0,"",ROW())</f>
        <v>580</v>
      </c>
      <c r="B580" s="11" t="str">
        <f>LOWER(SUBSTITUTE(SUBSTITUTE(SUBSTITUTE(SUBSTITUTE(SUBSTITUTE(SUBSTITUTE(SUBSTITUTE(SUBSTITUTE(Table2[[#This Row],[NAMA BARANG]]," ",""),"""",""),"-",""),"/",""),"(",""),")",""),"&amp;",""),",",""))</f>
        <v>businessfilesikaac106b</v>
      </c>
      <c r="C580" s="17" t="s">
        <v>3474</v>
      </c>
      <c r="D580" s="18">
        <v>16</v>
      </c>
      <c r="E580" s="22" t="s">
        <v>2637</v>
      </c>
      <c r="F580" s="43">
        <f>IF(Table2[[#This Row],[M5B]]="",Table2[[#This Row],[M5B_h]],SUM(Table2[[#This Row],[M5B_h]],Table2[[#This Row],[M5B]]))</f>
        <v>16</v>
      </c>
      <c r="H580" s="12" t="str">
        <f>IF(Table2[[#This Row],[M1A]]="","",Table2[[#This Row],[M1A]]-Table2[[#This Row],[AWAL]])</f>
        <v/>
      </c>
      <c r="J580" s="12" t="str">
        <f>IF(Table2[[#This Row],[M2A]]="","",SUM(Table2[[#This Row],[M2A]]-Table2[[#This Row],[M2B_h]]))</f>
        <v/>
      </c>
      <c r="L580" s="12" t="str">
        <f>IF(Table2[[#This Row],[M3A]]="","",SUM(Table2[[#This Row],[M3A]]-Table2[[#This Row],[M3B_h]]))</f>
        <v/>
      </c>
      <c r="N580" s="12" t="str">
        <f>IF(Table2[[#This Row],[M4A]]="","",SUM(Table2[[#This Row],[M4A]]-Table2[[#This Row],[M4B_h]]))</f>
        <v/>
      </c>
      <c r="O580" s="14"/>
      <c r="P580" s="14" t="str">
        <f>IF(Table2[[#This Row],[M5A]]="","",SUM(Table2[[#This Row],[M5A]]-Table2[[#This Row],[M5B_h]]))</f>
        <v/>
      </c>
      <c r="Q580" s="14">
        <f>SUM(Table2[[#This Row],[AWAL]],Table2[[#This Row],[M1B]])</f>
        <v>16</v>
      </c>
      <c r="R580" s="14">
        <f>SUM(Table2[[#This Row],[M2B]],Table2[[#This Row],[M2B_h]])</f>
        <v>16</v>
      </c>
      <c r="S580" s="14">
        <f>SUM(Table2[[#This Row],[M3B]],Table2[[#This Row],[M3B_h]])</f>
        <v>16</v>
      </c>
      <c r="T580" s="14">
        <f>SUM(Table2[[#This Row],[M4B]],Table2[[#This Row],[M4B_h]])</f>
        <v>16</v>
      </c>
    </row>
    <row r="581" spans="1:20">
      <c r="A581" s="11">
        <f>IF(Table2[[#This Row],[TT]]=0,"",ROW())</f>
        <v>581</v>
      </c>
      <c r="B581" s="11" t="str">
        <f>LOWER(SUBSTITUTE(SUBSTITUTE(SUBSTITUTE(SUBSTITUTE(SUBSTITUTE(SUBSTITUTE(SUBSTITUTE(SUBSTITUTE(Table2[[#This Row],[NAMA BARANG]]," ",""),"""",""),"-",""),"/",""),"(",""),")",""),"&amp;",""),",",""))</f>
        <v>businessfilesikaac106hj</v>
      </c>
      <c r="C581" s="21" t="s">
        <v>3476</v>
      </c>
      <c r="D581" s="22">
        <v>22</v>
      </c>
      <c r="E581" s="22" t="s">
        <v>2637</v>
      </c>
      <c r="F581" s="43">
        <f>IF(Table2[[#This Row],[M5B]]="",Table2[[#This Row],[M5B_h]],SUM(Table2[[#This Row],[M5B_h]],Table2[[#This Row],[M5B]]))</f>
        <v>22</v>
      </c>
      <c r="H581" s="12" t="str">
        <f>IF(Table2[[#This Row],[M1A]]="","",Table2[[#This Row],[M1A]]-Table2[[#This Row],[AWAL]])</f>
        <v/>
      </c>
      <c r="J581" s="12" t="str">
        <f>IF(Table2[[#This Row],[M2A]]="","",SUM(Table2[[#This Row],[M2A]]-Table2[[#This Row],[M2B_h]]))</f>
        <v/>
      </c>
      <c r="L581" s="12" t="str">
        <f>IF(Table2[[#This Row],[M3A]]="","",SUM(Table2[[#This Row],[M3A]]-Table2[[#This Row],[M3B_h]]))</f>
        <v/>
      </c>
      <c r="N581" s="12" t="str">
        <f>IF(Table2[[#This Row],[M4A]]="","",SUM(Table2[[#This Row],[M4A]]-Table2[[#This Row],[M4B_h]]))</f>
        <v/>
      </c>
      <c r="O581" s="14"/>
      <c r="P581" s="14" t="str">
        <f>IF(Table2[[#This Row],[M5A]]="","",SUM(Table2[[#This Row],[M5A]]-Table2[[#This Row],[M5B_h]]))</f>
        <v/>
      </c>
      <c r="Q581" s="14">
        <f>SUM(Table2[[#This Row],[AWAL]],Table2[[#This Row],[M1B]])</f>
        <v>22</v>
      </c>
      <c r="R581" s="14">
        <f>SUM(Table2[[#This Row],[M2B]],Table2[[#This Row],[M2B_h]])</f>
        <v>22</v>
      </c>
      <c r="S581" s="14">
        <f>SUM(Table2[[#This Row],[M3B]],Table2[[#This Row],[M3B_h]])</f>
        <v>22</v>
      </c>
      <c r="T581" s="14">
        <f>SUM(Table2[[#This Row],[M4B]],Table2[[#This Row],[M4B_h]])</f>
        <v>22</v>
      </c>
    </row>
    <row r="582" spans="1:20">
      <c r="A582" s="13">
        <f>IF(Table2[[#This Row],[TT]]=0,"",ROW())</f>
        <v>582</v>
      </c>
      <c r="B582" s="13" t="str">
        <f>LOWER(SUBSTITUTE(SUBSTITUTE(SUBSTITUTE(SUBSTITUTE(SUBSTITUTE(SUBSTITUTE(SUBSTITUTE(SUBSTITUTE(Table2[[#This Row],[NAMA BARANG]]," ",""),"""",""),"-",""),"/",""),"(",""),")",""),"&amp;",""),",",""))</f>
        <v>businessfilesikaac106k</v>
      </c>
      <c r="C582" s="21" t="s">
        <v>3475</v>
      </c>
      <c r="D582" s="22">
        <v>18</v>
      </c>
      <c r="E582" s="22" t="s">
        <v>2637</v>
      </c>
      <c r="F582" s="43">
        <f>IF(Table2[[#This Row],[M5B]]="",Table2[[#This Row],[M5B_h]],SUM(Table2[[#This Row],[M5B_h]],Table2[[#This Row],[M5B]]))</f>
        <v>18</v>
      </c>
      <c r="H582" s="14" t="str">
        <f>IF(Table2[[#This Row],[M1A]]="","",Table2[[#This Row],[M1A]]-Table2[[#This Row],[AWAL]])</f>
        <v/>
      </c>
      <c r="J582" s="14" t="str">
        <f>IF(Table2[[#This Row],[M2A]]="","",SUM(Table2[[#This Row],[M2A]]-Table2[[#This Row],[M2B_h]]))</f>
        <v/>
      </c>
      <c r="L582" s="14" t="str">
        <f>IF(Table2[[#This Row],[M3A]]="","",SUM(Table2[[#This Row],[M3A]]-Table2[[#This Row],[M3B_h]]))</f>
        <v/>
      </c>
      <c r="N582" s="14" t="str">
        <f>IF(Table2[[#This Row],[M4A]]="","",SUM(Table2[[#This Row],[M4A]]-Table2[[#This Row],[M4B_h]]))</f>
        <v/>
      </c>
      <c r="O582" s="14"/>
      <c r="P582" s="14" t="str">
        <f>IF(Table2[[#This Row],[M5A]]="","",SUM(Table2[[#This Row],[M5A]]-Table2[[#This Row],[M5B_h]]))</f>
        <v/>
      </c>
      <c r="Q582" s="14">
        <f>SUM(Table2[[#This Row],[AWAL]],Table2[[#This Row],[M1B]])</f>
        <v>18</v>
      </c>
      <c r="R582" s="14">
        <f>SUM(Table2[[#This Row],[M2B]],Table2[[#This Row],[M2B_h]])</f>
        <v>18</v>
      </c>
      <c r="S582" s="14">
        <f>SUM(Table2[[#This Row],[M3B]],Table2[[#This Row],[M3B_h]])</f>
        <v>18</v>
      </c>
      <c r="T582" s="14">
        <f>SUM(Table2[[#This Row],[M4B]],Table2[[#This Row],[M4B_h]])</f>
        <v>18</v>
      </c>
    </row>
    <row r="583" spans="1:20">
      <c r="A583" s="11">
        <f>IF(Table2[[#This Row],[TT]]=0,"",ROW())</f>
        <v>583</v>
      </c>
      <c r="B583" s="11" t="str">
        <f>LOWER(SUBSTITUTE(SUBSTITUTE(SUBSTITUTE(SUBSTITUTE(SUBSTITUTE(SUBSTITUTE(SUBSTITUTE(SUBSTITUTE(Table2[[#This Row],[NAMA BARANG]]," ",""),"""",""),"-",""),"/",""),"(",""),")",""),"&amp;",""),",",""))</f>
        <v>businessfilesikaac106m</v>
      </c>
      <c r="C583" s="21" t="s">
        <v>3478</v>
      </c>
      <c r="D583" s="22">
        <v>19</v>
      </c>
      <c r="E583" s="22" t="s">
        <v>2637</v>
      </c>
      <c r="F583" s="43">
        <f>IF(Table2[[#This Row],[M5B]]="",Table2[[#This Row],[M5B_h]],SUM(Table2[[#This Row],[M5B_h]],Table2[[#This Row],[M5B]]))</f>
        <v>19</v>
      </c>
      <c r="H583" s="12" t="str">
        <f>IF(Table2[[#This Row],[M1A]]="","",Table2[[#This Row],[M1A]]-Table2[[#This Row],[AWAL]])</f>
        <v/>
      </c>
      <c r="J583" s="12" t="str">
        <f>IF(Table2[[#This Row],[M2A]]="","",SUM(Table2[[#This Row],[M2A]]-Table2[[#This Row],[M2B_h]]))</f>
        <v/>
      </c>
      <c r="L583" s="12" t="str">
        <f>IF(Table2[[#This Row],[M3A]]="","",SUM(Table2[[#This Row],[M3A]]-Table2[[#This Row],[M3B_h]]))</f>
        <v/>
      </c>
      <c r="N583" s="12" t="str">
        <f>IF(Table2[[#This Row],[M4A]]="","",SUM(Table2[[#This Row],[M4A]]-Table2[[#This Row],[M4B_h]]))</f>
        <v/>
      </c>
      <c r="O583" s="14"/>
      <c r="P583" s="14" t="str">
        <f>IF(Table2[[#This Row],[M5A]]="","",SUM(Table2[[#This Row],[M5A]]-Table2[[#This Row],[M5B_h]]))</f>
        <v/>
      </c>
      <c r="Q583" s="14">
        <f>SUM(Table2[[#This Row],[AWAL]],Table2[[#This Row],[M1B]])</f>
        <v>19</v>
      </c>
      <c r="R583" s="14">
        <f>SUM(Table2[[#This Row],[M2B]],Table2[[#This Row],[M2B_h]])</f>
        <v>19</v>
      </c>
      <c r="S583" s="14">
        <f>SUM(Table2[[#This Row],[M3B]],Table2[[#This Row],[M3B_h]])</f>
        <v>19</v>
      </c>
      <c r="T583" s="14">
        <f>SUM(Table2[[#This Row],[M4B]],Table2[[#This Row],[M4B_h]])</f>
        <v>19</v>
      </c>
    </row>
    <row r="584" spans="1:20">
      <c r="A584" s="13">
        <f>IF(Table2[[#This Row],[TT]]=0,"",ROW())</f>
        <v>584</v>
      </c>
      <c r="B584" s="13" t="str">
        <f>LOWER(SUBSTITUTE(SUBSTITUTE(SUBSTITUTE(SUBSTITUTE(SUBSTITUTE(SUBSTITUTE(SUBSTITUTE(SUBSTITUTE(Table2[[#This Row],[NAMA BARANG]]," ",""),"""",""),"-",""),"/",""),"(",""),")",""),"&amp;",""),",",""))</f>
        <v>businessfilesikaac106p</v>
      </c>
      <c r="C584" s="21" t="s">
        <v>3477</v>
      </c>
      <c r="D584" s="22">
        <v>11</v>
      </c>
      <c r="E584" s="22" t="s">
        <v>2637</v>
      </c>
      <c r="F584" s="43">
        <f>IF(Table2[[#This Row],[M5B]]="",Table2[[#This Row],[M5B_h]],SUM(Table2[[#This Row],[M5B_h]],Table2[[#This Row],[M5B]]))</f>
        <v>11</v>
      </c>
      <c r="H584" s="14" t="str">
        <f>IF(Table2[[#This Row],[M1A]]="","",Table2[[#This Row],[M1A]]-Table2[[#This Row],[AWAL]])</f>
        <v/>
      </c>
      <c r="J584" s="14" t="str">
        <f>IF(Table2[[#This Row],[M2A]]="","",SUM(Table2[[#This Row],[M2A]]-Table2[[#This Row],[M2B_h]]))</f>
        <v/>
      </c>
      <c r="L584" s="14" t="str">
        <f>IF(Table2[[#This Row],[M3A]]="","",SUM(Table2[[#This Row],[M3A]]-Table2[[#This Row],[M3B_h]]))</f>
        <v/>
      </c>
      <c r="N584" s="14" t="str">
        <f>IF(Table2[[#This Row],[M4A]]="","",SUM(Table2[[#This Row],[M4A]]-Table2[[#This Row],[M4B_h]]))</f>
        <v/>
      </c>
      <c r="O584" s="14"/>
      <c r="P584" s="14" t="str">
        <f>IF(Table2[[#This Row],[M5A]]="","",SUM(Table2[[#This Row],[M5A]]-Table2[[#This Row],[M5B_h]]))</f>
        <v/>
      </c>
      <c r="Q584" s="14">
        <f>SUM(Table2[[#This Row],[AWAL]],Table2[[#This Row],[M1B]])</f>
        <v>11</v>
      </c>
      <c r="R584" s="14">
        <f>SUM(Table2[[#This Row],[M2B]],Table2[[#This Row],[M2B_h]])</f>
        <v>11</v>
      </c>
      <c r="S584" s="14">
        <f>SUM(Table2[[#This Row],[M3B]],Table2[[#This Row],[M3B_h]])</f>
        <v>11</v>
      </c>
      <c r="T584" s="14">
        <f>SUM(Table2[[#This Row],[M4B]],Table2[[#This Row],[M4B_h]])</f>
        <v>11</v>
      </c>
    </row>
    <row r="585" spans="1:20">
      <c r="A585" s="13">
        <f>IF(Table2[[#This Row],[TT]]=0,"",ROW())</f>
        <v>585</v>
      </c>
      <c r="B585" s="13" t="str">
        <f>LOWER(SUBSTITUTE(SUBSTITUTE(SUBSTITUTE(SUBSTITUTE(SUBSTITUTE(SUBSTITUTE(SUBSTITUTE(SUBSTITUTE(Table2[[#This Row],[NAMA BARANG]]," ",""),"""",""),"-",""),"/",""),"(",""),")",""),"&amp;",""),",",""))</f>
        <v>bussinesfileenterk</v>
      </c>
      <c r="C585" s="21" t="s">
        <v>3311</v>
      </c>
      <c r="D585" s="22">
        <v>2</v>
      </c>
      <c r="E585" s="22" t="s">
        <v>131</v>
      </c>
      <c r="F585" s="43">
        <f>IF(Table2[[#This Row],[M5B]]="",Table2[[#This Row],[M5B_h]],SUM(Table2[[#This Row],[M5B_h]],Table2[[#This Row],[M5B]]))</f>
        <v>2</v>
      </c>
      <c r="H585" s="14" t="str">
        <f>IF(Table2[[#This Row],[M1A]]="","",Table2[[#This Row],[M1A]]-Table2[[#This Row],[AWAL]])</f>
        <v/>
      </c>
      <c r="J585" s="14" t="str">
        <f>IF(Table2[[#This Row],[M2A]]="","",SUM(Table2[[#This Row],[M2A]]-Table2[[#This Row],[M2B_h]]))</f>
        <v/>
      </c>
      <c r="L585" s="14" t="str">
        <f>IF(Table2[[#This Row],[M3A]]="","",SUM(Table2[[#This Row],[M3A]]-Table2[[#This Row],[M3B_h]]))</f>
        <v/>
      </c>
      <c r="N585" s="14" t="str">
        <f>IF(Table2[[#This Row],[M4A]]="","",SUM(Table2[[#This Row],[M4A]]-Table2[[#This Row],[M4B_h]]))</f>
        <v/>
      </c>
      <c r="O585" s="14"/>
      <c r="P585" s="14" t="str">
        <f>IF(Table2[[#This Row],[M5A]]="","",SUM(Table2[[#This Row],[M5A]]-Table2[[#This Row],[M5B_h]]))</f>
        <v/>
      </c>
      <c r="Q585" s="14">
        <f>SUM(Table2[[#This Row],[AWAL]],Table2[[#This Row],[M1B]])</f>
        <v>2</v>
      </c>
      <c r="R585" s="14">
        <f>SUM(Table2[[#This Row],[M2B]],Table2[[#This Row],[M2B_h]])</f>
        <v>2</v>
      </c>
      <c r="S585" s="14">
        <f>SUM(Table2[[#This Row],[M3B]],Table2[[#This Row],[M3B_h]])</f>
        <v>2</v>
      </c>
      <c r="T585" s="14">
        <f>SUM(Table2[[#This Row],[M4B]],Table2[[#This Row],[M4B_h]])</f>
        <v>2</v>
      </c>
    </row>
    <row r="586" spans="1:20">
      <c r="A586" s="13">
        <f>IF(Table2[[#This Row],[TT]]=0,"",ROW())</f>
        <v>586</v>
      </c>
      <c r="B586" s="13" t="str">
        <f>LOWER(SUBSTITUTE(SUBSTITUTE(SUBSTITUTE(SUBSTITUTE(SUBSTITUTE(SUBSTITUTE(SUBSTITUTE(SUBSTITUTE(Table2[[#This Row],[NAMA BARANG]]," ",""),"""",""),"-",""),"/",""),"(",""),")",""),"&amp;",""),",",""))</f>
        <v>bussinesfilemardex</v>
      </c>
      <c r="C586" s="21" t="s">
        <v>741</v>
      </c>
      <c r="D586" s="22">
        <v>1</v>
      </c>
      <c r="E586" s="22" t="s">
        <v>131</v>
      </c>
      <c r="F586" s="43">
        <f>IF(Table2[[#This Row],[M5B]]="",Table2[[#This Row],[M5B_h]],SUM(Table2[[#This Row],[M5B_h]],Table2[[#This Row],[M5B]]))</f>
        <v>1</v>
      </c>
      <c r="H586" s="14" t="str">
        <f>IF(Table2[[#This Row],[M1A]]="","",Table2[[#This Row],[M1A]]-Table2[[#This Row],[AWAL]])</f>
        <v/>
      </c>
      <c r="J586" s="14" t="str">
        <f>IF(Table2[[#This Row],[M2A]]="","",SUM(Table2[[#This Row],[M2A]]-Table2[[#This Row],[M2B_h]]))</f>
        <v/>
      </c>
      <c r="L586" s="14" t="str">
        <f>IF(Table2[[#This Row],[M3A]]="","",SUM(Table2[[#This Row],[M3A]]-Table2[[#This Row],[M3B_h]]))</f>
        <v/>
      </c>
      <c r="N586" s="14" t="str">
        <f>IF(Table2[[#This Row],[M4A]]="","",SUM(Table2[[#This Row],[M4A]]-Table2[[#This Row],[M4B_h]]))</f>
        <v/>
      </c>
      <c r="O586" s="14"/>
      <c r="P586" s="14" t="str">
        <f>IF(Table2[[#This Row],[M5A]]="","",SUM(Table2[[#This Row],[M5A]]-Table2[[#This Row],[M5B_h]]))</f>
        <v/>
      </c>
      <c r="Q586" s="14">
        <f>SUM(Table2[[#This Row],[AWAL]],Table2[[#This Row],[M1B]])</f>
        <v>1</v>
      </c>
      <c r="R586" s="14">
        <f>SUM(Table2[[#This Row],[M2B]],Table2[[#This Row],[M2B_h]])</f>
        <v>1</v>
      </c>
      <c r="S586" s="14">
        <f>SUM(Table2[[#This Row],[M3B]],Table2[[#This Row],[M3B_h]])</f>
        <v>1</v>
      </c>
      <c r="T586" s="14">
        <f>SUM(Table2[[#This Row],[M4B]],Table2[[#This Row],[M4B_h]])</f>
        <v>1</v>
      </c>
    </row>
    <row r="587" spans="1:20">
      <c r="A587" s="13">
        <f>IF(Table2[[#This Row],[TT]]=0,"",ROW())</f>
        <v>587</v>
      </c>
      <c r="B587" s="13" t="str">
        <f>LOWER(SUBSTITUTE(SUBSTITUTE(SUBSTITUTE(SUBSTITUTE(SUBSTITUTE(SUBSTITUTE(SUBSTITUTE(SUBSTITUTE(Table2[[#This Row],[NAMA BARANG]]," ",""),"""",""),"-",""),"/",""),"(",""),")",""),"&amp;",""),",",""))</f>
        <v>busur4plastikb</v>
      </c>
      <c r="C587" s="16" t="s">
        <v>4560</v>
      </c>
      <c r="D587" s="25">
        <v>1</v>
      </c>
      <c r="E587" s="47" t="s">
        <v>4561</v>
      </c>
      <c r="F587" s="43">
        <f>IF(Table2[[#This Row],[M5B]]="",Table2[[#This Row],[M5B_h]],SUM(Table2[[#This Row],[M5B_h]],Table2[[#This Row],[M5B]]))</f>
        <v>1</v>
      </c>
      <c r="H587" s="14" t="str">
        <f>IF(Table2[[#This Row],[M1A]]="","",Table2[[#This Row],[M1A]]-Table2[[#This Row],[AWAL]])</f>
        <v/>
      </c>
      <c r="J587" s="14" t="str">
        <f>IF(Table2[[#This Row],[M2A]]="","",SUM(Table2[[#This Row],[M2A]]-Table2[[#This Row],[M2B_h]]))</f>
        <v/>
      </c>
      <c r="L587" s="14" t="str">
        <f>IF(Table2[[#This Row],[M3A]]="","",SUM(Table2[[#This Row],[M3A]]-Table2[[#This Row],[M3B_h]]))</f>
        <v/>
      </c>
      <c r="N587" s="14" t="str">
        <f>IF(Table2[[#This Row],[M4A]]="","",SUM(Table2[[#This Row],[M4A]]-Table2[[#This Row],[M4B_h]]))</f>
        <v/>
      </c>
      <c r="O587" s="14"/>
      <c r="P587" s="14" t="str">
        <f>IF(Table2[[#This Row],[M5A]]="","",SUM(Table2[[#This Row],[M5A]]-Table2[[#This Row],[M5B_h]]))</f>
        <v/>
      </c>
      <c r="Q587" s="14">
        <f>SUM(Table2[[#This Row],[AWAL]],Table2[[#This Row],[M1B]])</f>
        <v>1</v>
      </c>
      <c r="R587" s="14">
        <f>SUM(Table2[[#This Row],[M2B]],Table2[[#This Row],[M2B_h]])</f>
        <v>1</v>
      </c>
      <c r="S587" s="14">
        <f>SUM(Table2[[#This Row],[M3B]],Table2[[#This Row],[M3B_h]])</f>
        <v>1</v>
      </c>
      <c r="T587" s="14">
        <f>SUM(Table2[[#This Row],[M4B]],Table2[[#This Row],[M4B_h]])</f>
        <v>1</v>
      </c>
    </row>
    <row r="588" spans="1:20">
      <c r="A588" s="13">
        <f>IF(Table2[[#This Row],[TT]]=0,"",ROW())</f>
        <v>588</v>
      </c>
      <c r="B588" s="13" t="str">
        <f>LOWER(SUBSTITUTE(SUBSTITUTE(SUBSTITUTE(SUBSTITUTE(SUBSTITUTE(SUBSTITUTE(SUBSTITUTE(SUBSTITUTE(Table2[[#This Row],[NAMA BARANG]]," ",""),"""",""),"-",""),"/",""),"(",""),")",""),"&amp;",""),",",""))</f>
        <v>carddx62210biru</v>
      </c>
      <c r="C588" s="21" t="s">
        <v>743</v>
      </c>
      <c r="D588" s="22">
        <v>69</v>
      </c>
      <c r="E588" s="22" t="s">
        <v>141</v>
      </c>
      <c r="F588" s="43">
        <f>IF(Table2[[#This Row],[M5B]]="",Table2[[#This Row],[M5B_h]],SUM(Table2[[#This Row],[M5B_h]],Table2[[#This Row],[M5B]]))</f>
        <v>69</v>
      </c>
      <c r="H588" s="14" t="str">
        <f>IF(Table2[[#This Row],[M1A]]="","",Table2[[#This Row],[M1A]]-Table2[[#This Row],[AWAL]])</f>
        <v/>
      </c>
      <c r="J588" s="14" t="str">
        <f>IF(Table2[[#This Row],[M2A]]="","",SUM(Table2[[#This Row],[M2A]]-Table2[[#This Row],[M2B_h]]))</f>
        <v/>
      </c>
      <c r="L588" s="14" t="str">
        <f>IF(Table2[[#This Row],[M3A]]="","",SUM(Table2[[#This Row],[M3A]]-Table2[[#This Row],[M3B_h]]))</f>
        <v/>
      </c>
      <c r="N588" s="14" t="str">
        <f>IF(Table2[[#This Row],[M4A]]="","",SUM(Table2[[#This Row],[M4A]]-Table2[[#This Row],[M4B_h]]))</f>
        <v/>
      </c>
      <c r="O588" s="14"/>
      <c r="P588" s="14" t="str">
        <f>IF(Table2[[#This Row],[M5A]]="","",SUM(Table2[[#This Row],[M5A]]-Table2[[#This Row],[M5B_h]]))</f>
        <v/>
      </c>
      <c r="Q588" s="14">
        <f>SUM(Table2[[#This Row],[AWAL]],Table2[[#This Row],[M1B]])</f>
        <v>69</v>
      </c>
      <c r="R588" s="14">
        <f>SUM(Table2[[#This Row],[M2B]],Table2[[#This Row],[M2B_h]])</f>
        <v>69</v>
      </c>
      <c r="S588" s="14">
        <f>SUM(Table2[[#This Row],[M3B]],Table2[[#This Row],[M3B_h]])</f>
        <v>69</v>
      </c>
      <c r="T588" s="14">
        <f>SUM(Table2[[#This Row],[M4B]],Table2[[#This Row],[M4B_h]])</f>
        <v>69</v>
      </c>
    </row>
    <row r="589" spans="1:20">
      <c r="A589" s="13">
        <f>IF(Table2[[#This Row],[TT]]=0,"",ROW())</f>
        <v>589</v>
      </c>
      <c r="B589" s="13" t="str">
        <f>LOWER(SUBSTITUTE(SUBSTITUTE(SUBSTITUTE(SUBSTITUTE(SUBSTITUTE(SUBSTITUTE(SUBSTITUTE(SUBSTITUTE(Table2[[#This Row],[NAMA BARANG]]," ",""),"""",""),"-",""),"/",""),"(",""),")",""),"&amp;",""),",",""))</f>
        <v>carddx622etjp2</v>
      </c>
      <c r="C589" s="17" t="s">
        <v>744</v>
      </c>
      <c r="D589" s="18">
        <v>2</v>
      </c>
      <c r="E589" s="22">
        <v>1000</v>
      </c>
      <c r="F589" s="43">
        <f>IF(Table2[[#This Row],[M5B]]="",Table2[[#This Row],[M5B_h]],SUM(Table2[[#This Row],[M5B_h]],Table2[[#This Row],[M5B]]))</f>
        <v>2</v>
      </c>
      <c r="H589" s="14" t="str">
        <f>IF(Table2[[#This Row],[M1A]]="","",Table2[[#This Row],[M1A]]-Table2[[#This Row],[AWAL]])</f>
        <v/>
      </c>
      <c r="J589" s="14" t="str">
        <f>IF(Table2[[#This Row],[M2A]]="","",SUM(Table2[[#This Row],[M2A]]-Table2[[#This Row],[M2B_h]]))</f>
        <v/>
      </c>
      <c r="L589" s="14" t="str">
        <f>IF(Table2[[#This Row],[M3A]]="","",SUM(Table2[[#This Row],[M3A]]-Table2[[#This Row],[M3B_h]]))</f>
        <v/>
      </c>
      <c r="N589" s="14" t="str">
        <f>IF(Table2[[#This Row],[M4A]]="","",SUM(Table2[[#This Row],[M4A]]-Table2[[#This Row],[M4B_h]]))</f>
        <v/>
      </c>
      <c r="O589" s="14"/>
      <c r="P589" s="14" t="str">
        <f>IF(Table2[[#This Row],[M5A]]="","",SUM(Table2[[#This Row],[M5A]]-Table2[[#This Row],[M5B_h]]))</f>
        <v/>
      </c>
      <c r="Q589" s="14">
        <f>SUM(Table2[[#This Row],[AWAL]],Table2[[#This Row],[M1B]])</f>
        <v>2</v>
      </c>
      <c r="R589" s="14">
        <f>SUM(Table2[[#This Row],[M2B]],Table2[[#This Row],[M2B_h]])</f>
        <v>2</v>
      </c>
      <c r="S589" s="14">
        <f>SUM(Table2[[#This Row],[M3B]],Table2[[#This Row],[M3B_h]])</f>
        <v>2</v>
      </c>
      <c r="T589" s="14">
        <f>SUM(Table2[[#This Row],[M4B]],Table2[[#This Row],[M4B_h]])</f>
        <v>2</v>
      </c>
    </row>
    <row r="590" spans="1:20">
      <c r="A590" s="13">
        <f>IF(Table2[[#This Row],[TT]]=0,"",ROW())</f>
        <v>590</v>
      </c>
      <c r="B590" s="13" t="str">
        <f>LOWER(SUBSTITUTE(SUBSTITUTE(SUBSTITUTE(SUBSTITUTE(SUBSTITUTE(SUBSTITUTE(SUBSTITUTE(SUBSTITUTE(Table2[[#This Row],[NAMA BARANG]]," ",""),"""",""),"-",""),"/",""),"(",""),")",""),"&amp;",""),",",""))</f>
        <v>carddxk9hj14612</v>
      </c>
      <c r="C590" s="17" t="s">
        <v>4287</v>
      </c>
      <c r="D590" s="18">
        <v>23</v>
      </c>
      <c r="E590" s="22">
        <v>1000</v>
      </c>
      <c r="F590" s="43">
        <f>IF(Table2[[#This Row],[M5B]]="",Table2[[#This Row],[M5B_h]],SUM(Table2[[#This Row],[M5B_h]],Table2[[#This Row],[M5B]]))</f>
        <v>23</v>
      </c>
      <c r="H590" s="14" t="str">
        <f>IF(Table2[[#This Row],[M1A]]="","",Table2[[#This Row],[M1A]]-Table2[[#This Row],[AWAL]])</f>
        <v/>
      </c>
      <c r="J590" s="14" t="str">
        <f>IF(Table2[[#This Row],[M2A]]="","",SUM(Table2[[#This Row],[M2A]]-Table2[[#This Row],[M2B_h]]))</f>
        <v/>
      </c>
      <c r="L590" s="14" t="str">
        <f>IF(Table2[[#This Row],[M3A]]="","",SUM(Table2[[#This Row],[M3A]]-Table2[[#This Row],[M3B_h]]))</f>
        <v/>
      </c>
      <c r="N590" s="14" t="str">
        <f>IF(Table2[[#This Row],[M4A]]="","",SUM(Table2[[#This Row],[M4A]]-Table2[[#This Row],[M4B_h]]))</f>
        <v/>
      </c>
      <c r="O590" s="14"/>
      <c r="P590" s="14" t="str">
        <f>IF(Table2[[#This Row],[M5A]]="","",SUM(Table2[[#This Row],[M5A]]-Table2[[#This Row],[M5B_h]]))</f>
        <v/>
      </c>
      <c r="Q590" s="14">
        <f>SUM(Table2[[#This Row],[AWAL]],Table2[[#This Row],[M1B]])</f>
        <v>23</v>
      </c>
      <c r="R590" s="14">
        <f>SUM(Table2[[#This Row],[M2B]],Table2[[#This Row],[M2B_h]])</f>
        <v>23</v>
      </c>
      <c r="S590" s="14">
        <f>SUM(Table2[[#This Row],[M3B]],Table2[[#This Row],[M3B_h]])</f>
        <v>23</v>
      </c>
      <c r="T590" s="14">
        <f>SUM(Table2[[#This Row],[M4B]],Table2[[#This Row],[M4B_h]])</f>
        <v>23</v>
      </c>
    </row>
    <row r="591" spans="1:20">
      <c r="A591" s="13">
        <f>IF(Table2[[#This Row],[TT]]=0,"",ROW())</f>
        <v>591</v>
      </c>
      <c r="B591" s="13" t="str">
        <f>LOWER(SUBSTITUTE(SUBSTITUTE(SUBSTITUTE(SUBSTITUTE(SUBSTITUTE(SUBSTITUTE(SUBSTITUTE(SUBSTITUTE(Table2[[#This Row],[NAMA BARANG]]," ",""),"""",""),"-",""),"/",""),"(",""),")",""),"&amp;",""),",",""))</f>
        <v>carddxm15b17612</v>
      </c>
      <c r="C591" s="16" t="s">
        <v>4288</v>
      </c>
      <c r="D591" s="18">
        <v>31</v>
      </c>
      <c r="E591" s="47">
        <v>1000</v>
      </c>
      <c r="F591" s="43">
        <f>IF(Table2[[#This Row],[M5B]]="",Table2[[#This Row],[M5B_h]],SUM(Table2[[#This Row],[M5B_h]],Table2[[#This Row],[M5B]]))</f>
        <v>31</v>
      </c>
      <c r="H591" s="14" t="str">
        <f>IF(Table2[[#This Row],[M1A]]="","",Table2[[#This Row],[M1A]]-Table2[[#This Row],[AWAL]])</f>
        <v/>
      </c>
      <c r="J591" s="14" t="str">
        <f>IF(Table2[[#This Row],[M2A]]="","",SUM(Table2[[#This Row],[M2A]]-Table2[[#This Row],[M2B_h]]))</f>
        <v/>
      </c>
      <c r="L591" s="14" t="str">
        <f>IF(Table2[[#This Row],[M3A]]="","",SUM(Table2[[#This Row],[M3A]]-Table2[[#This Row],[M3B_h]]))</f>
        <v/>
      </c>
      <c r="N591" s="14" t="str">
        <f>IF(Table2[[#This Row],[M4A]]="","",SUM(Table2[[#This Row],[M4A]]-Table2[[#This Row],[M4B_h]]))</f>
        <v/>
      </c>
      <c r="O591" s="14"/>
      <c r="P591" s="14" t="str">
        <f>IF(Table2[[#This Row],[M5A]]="","",SUM(Table2[[#This Row],[M5A]]-Table2[[#This Row],[M5B_h]]))</f>
        <v/>
      </c>
      <c r="Q591" s="14">
        <f>SUM(Table2[[#This Row],[AWAL]],Table2[[#This Row],[M1B]])</f>
        <v>31</v>
      </c>
      <c r="R591" s="14">
        <f>SUM(Table2[[#This Row],[M2B]],Table2[[#This Row],[M2B_h]])</f>
        <v>31</v>
      </c>
      <c r="S591" s="14">
        <f>SUM(Table2[[#This Row],[M3B]],Table2[[#This Row],[M3B_h]])</f>
        <v>31</v>
      </c>
      <c r="T591" s="14">
        <f>SUM(Table2[[#This Row],[M4B]],Table2[[#This Row],[M4B_h]])</f>
        <v>31</v>
      </c>
    </row>
    <row r="592" spans="1:20">
      <c r="A592" s="13">
        <f>IF(Table2[[#This Row],[TT]]=0,"",ROW())</f>
        <v>592</v>
      </c>
      <c r="B592" s="13" t="str">
        <f>LOWER(SUBSTITUTE(SUBSTITUTE(SUBSTITUTE(SUBSTITUTE(SUBSTITUTE(SUBSTITUTE(SUBSTITUTE(SUBSTITUTE(Table2[[#This Row],[NAMA BARANG]]," ",""),"""",""),"-",""),"/",""),"(",""),")",""),"&amp;",""),",",""))</f>
        <v>carddxp612</v>
      </c>
      <c r="C592" s="16" t="s">
        <v>4289</v>
      </c>
      <c r="D592" s="18">
        <v>5</v>
      </c>
      <c r="E592" s="47">
        <v>1000</v>
      </c>
      <c r="F592" s="43">
        <f>IF(Table2[[#This Row],[M5B]]="",Table2[[#This Row],[M5B_h]],SUM(Table2[[#This Row],[M5B_h]],Table2[[#This Row],[M5B]]))</f>
        <v>5</v>
      </c>
      <c r="H592" s="14" t="str">
        <f>IF(Table2[[#This Row],[M1A]]="","",Table2[[#This Row],[M1A]]-Table2[[#This Row],[AWAL]])</f>
        <v/>
      </c>
      <c r="J592" s="14" t="str">
        <f>IF(Table2[[#This Row],[M2A]]="","",SUM(Table2[[#This Row],[M2A]]-Table2[[#This Row],[M2B_h]]))</f>
        <v/>
      </c>
      <c r="L592" s="14" t="str">
        <f>IF(Table2[[#This Row],[M3A]]="","",SUM(Table2[[#This Row],[M3A]]-Table2[[#This Row],[M3B_h]]))</f>
        <v/>
      </c>
      <c r="N592" s="14" t="str">
        <f>IF(Table2[[#This Row],[M4A]]="","",SUM(Table2[[#This Row],[M4A]]-Table2[[#This Row],[M4B_h]]))</f>
        <v/>
      </c>
      <c r="O592" s="14"/>
      <c r="P592" s="14" t="str">
        <f>IF(Table2[[#This Row],[M5A]]="","",SUM(Table2[[#This Row],[M5A]]-Table2[[#This Row],[M5B_h]]))</f>
        <v/>
      </c>
      <c r="Q592" s="14">
        <f>SUM(Table2[[#This Row],[AWAL]],Table2[[#This Row],[M1B]])</f>
        <v>5</v>
      </c>
      <c r="R592" s="14">
        <f>SUM(Table2[[#This Row],[M2B]],Table2[[#This Row],[M2B_h]])</f>
        <v>5</v>
      </c>
      <c r="S592" s="14">
        <f>SUM(Table2[[#This Row],[M3B]],Table2[[#This Row],[M3B_h]])</f>
        <v>5</v>
      </c>
      <c r="T592" s="14">
        <f>SUM(Table2[[#This Row],[M4B]],Table2[[#This Row],[M4B_h]])</f>
        <v>5</v>
      </c>
    </row>
    <row r="593" spans="1:20">
      <c r="A593" s="13">
        <f>IF(Table2[[#This Row],[TT]]=0,"",ROW())</f>
        <v>593</v>
      </c>
      <c r="B593" s="13" t="str">
        <f>LOWER(SUBSTITUTE(SUBSTITUTE(SUBSTITUTE(SUBSTITUTE(SUBSTITUTE(SUBSTITUTE(SUBSTITUTE(SUBSTITUTE(Table2[[#This Row],[NAMA BARANG]]," ",""),"""",""),"-",""),"/",""),"(",""),")",""),"&amp;",""),",",""))</f>
        <v>carryfiletopla8820b</v>
      </c>
      <c r="C593" s="16" t="s">
        <v>746</v>
      </c>
      <c r="D593" s="18">
        <v>8</v>
      </c>
      <c r="E593" s="47">
        <v>4</v>
      </c>
      <c r="F593" s="43">
        <f>IF(Table2[[#This Row],[M5B]]="",Table2[[#This Row],[M5B_h]],SUM(Table2[[#This Row],[M5B_h]],Table2[[#This Row],[M5B]]))</f>
        <v>7</v>
      </c>
      <c r="H593" s="14" t="str">
        <f>IF(Table2[[#This Row],[M1A]]="","",Table2[[#This Row],[M1A]]-Table2[[#This Row],[AWAL]])</f>
        <v/>
      </c>
      <c r="J593" s="14" t="str">
        <f>IF(Table2[[#This Row],[M2A]]="","",SUM(Table2[[#This Row],[M2A]]-Table2[[#This Row],[M2B_h]]))</f>
        <v/>
      </c>
      <c r="K593" s="12">
        <v>7</v>
      </c>
      <c r="L593" s="14">
        <f>IF(Table2[[#This Row],[M3A]]="","",SUM(Table2[[#This Row],[M3A]]-Table2[[#This Row],[M3B_h]]))</f>
        <v>-1</v>
      </c>
      <c r="N593" s="14" t="str">
        <f>IF(Table2[[#This Row],[M4A]]="","",SUM(Table2[[#This Row],[M4A]]-Table2[[#This Row],[M4B_h]]))</f>
        <v/>
      </c>
      <c r="O593" s="14"/>
      <c r="P593" s="14" t="str">
        <f>IF(Table2[[#This Row],[M5A]]="","",SUM(Table2[[#This Row],[M5A]]-Table2[[#This Row],[M5B_h]]))</f>
        <v/>
      </c>
      <c r="Q593" s="14">
        <f>SUM(Table2[[#This Row],[AWAL]],Table2[[#This Row],[M1B]])</f>
        <v>8</v>
      </c>
      <c r="R593" s="14">
        <f>SUM(Table2[[#This Row],[M2B]],Table2[[#This Row],[M2B_h]])</f>
        <v>8</v>
      </c>
      <c r="S593" s="14">
        <f>SUM(Table2[[#This Row],[M3B]],Table2[[#This Row],[M3B_h]])</f>
        <v>7</v>
      </c>
      <c r="T593" s="14">
        <f>SUM(Table2[[#This Row],[M4B]],Table2[[#This Row],[M4B_h]])</f>
        <v>7</v>
      </c>
    </row>
    <row r="594" spans="1:20">
      <c r="A594" s="13">
        <f>IF(Table2[[#This Row],[TT]]=0,"",ROW())</f>
        <v>594</v>
      </c>
      <c r="B594" s="13" t="str">
        <f>LOWER(SUBSTITUTE(SUBSTITUTE(SUBSTITUTE(SUBSTITUTE(SUBSTITUTE(SUBSTITUTE(SUBSTITUTE(SUBSTITUTE(Table2[[#This Row],[NAMA BARANG]]," ",""),"""",""),"-",""),"/",""),"(",""),")",""),"&amp;",""),",",""))</f>
        <v>carryfiletopla8820hj</v>
      </c>
      <c r="C594" s="17" t="s">
        <v>747</v>
      </c>
      <c r="D594" s="18">
        <v>5</v>
      </c>
      <c r="E594" s="47">
        <v>4</v>
      </c>
      <c r="F594" s="43">
        <f>IF(Table2[[#This Row],[M5B]]="",Table2[[#This Row],[M5B_h]],SUM(Table2[[#This Row],[M5B_h]],Table2[[#This Row],[M5B]]))</f>
        <v>4</v>
      </c>
      <c r="H594" s="14" t="str">
        <f>IF(Table2[[#This Row],[M1A]]="","",Table2[[#This Row],[M1A]]-Table2[[#This Row],[AWAL]])</f>
        <v/>
      </c>
      <c r="J594" s="14" t="str">
        <f>IF(Table2[[#This Row],[M2A]]="","",SUM(Table2[[#This Row],[M2A]]-Table2[[#This Row],[M2B_h]]))</f>
        <v/>
      </c>
      <c r="K594" s="12">
        <v>4</v>
      </c>
      <c r="L594" s="14">
        <f>IF(Table2[[#This Row],[M3A]]="","",SUM(Table2[[#This Row],[M3A]]-Table2[[#This Row],[M3B_h]]))</f>
        <v>-1</v>
      </c>
      <c r="N594" s="14" t="str">
        <f>IF(Table2[[#This Row],[M4A]]="","",SUM(Table2[[#This Row],[M4A]]-Table2[[#This Row],[M4B_h]]))</f>
        <v/>
      </c>
      <c r="O594" s="14"/>
      <c r="P594" s="14" t="str">
        <f>IF(Table2[[#This Row],[M5A]]="","",SUM(Table2[[#This Row],[M5A]]-Table2[[#This Row],[M5B_h]]))</f>
        <v/>
      </c>
      <c r="Q594" s="14">
        <f>SUM(Table2[[#This Row],[AWAL]],Table2[[#This Row],[M1B]])</f>
        <v>5</v>
      </c>
      <c r="R594" s="14">
        <f>SUM(Table2[[#This Row],[M2B]],Table2[[#This Row],[M2B_h]])</f>
        <v>5</v>
      </c>
      <c r="S594" s="14">
        <f>SUM(Table2[[#This Row],[M3B]],Table2[[#This Row],[M3B_h]])</f>
        <v>4</v>
      </c>
      <c r="T594" s="14">
        <f>SUM(Table2[[#This Row],[M4B]],Table2[[#This Row],[M4B_h]])</f>
        <v>4</v>
      </c>
    </row>
    <row r="595" spans="1:20">
      <c r="A595" s="11">
        <f>IF(Table2[[#This Row],[TT]]=0,"",ROW())</f>
        <v>595</v>
      </c>
      <c r="B595" s="11" t="str">
        <f>LOWER(SUBSTITUTE(SUBSTITUTE(SUBSTITUTE(SUBSTITUTE(SUBSTITUTE(SUBSTITUTE(SUBSTITUTE(SUBSTITUTE(Table2[[#This Row],[NAMA BARANG]]," ",""),"""",""),"-",""),"/",""),"(",""),")",""),"&amp;",""),",",""))</f>
        <v>carryfiletopla8820m6k7</v>
      </c>
      <c r="C595" s="17" t="s">
        <v>748</v>
      </c>
      <c r="D595" s="18">
        <v>13</v>
      </c>
      <c r="E595" s="22">
        <v>40</v>
      </c>
      <c r="F595" s="43">
        <f>IF(Table2[[#This Row],[M5B]]="",Table2[[#This Row],[M5B_h]],SUM(Table2[[#This Row],[M5B_h]],Table2[[#This Row],[M5B]]))</f>
        <v>11</v>
      </c>
      <c r="H595" s="12" t="str">
        <f>IF(Table2[[#This Row],[M1A]]="","",Table2[[#This Row],[M1A]]-Table2[[#This Row],[AWAL]])</f>
        <v/>
      </c>
      <c r="J595" s="12" t="str">
        <f>IF(Table2[[#This Row],[M2A]]="","",SUM(Table2[[#This Row],[M2A]]-Table2[[#This Row],[M2B_h]]))</f>
        <v/>
      </c>
      <c r="K595" s="12">
        <v>11</v>
      </c>
      <c r="L595" s="12">
        <f>IF(Table2[[#This Row],[M3A]]="","",SUM(Table2[[#This Row],[M3A]]-Table2[[#This Row],[M3B_h]]))</f>
        <v>-2</v>
      </c>
      <c r="N595" s="12" t="str">
        <f>IF(Table2[[#This Row],[M4A]]="","",SUM(Table2[[#This Row],[M4A]]-Table2[[#This Row],[M4B_h]]))</f>
        <v/>
      </c>
      <c r="O595" s="14"/>
      <c r="P595" s="14" t="str">
        <f>IF(Table2[[#This Row],[M5A]]="","",SUM(Table2[[#This Row],[M5A]]-Table2[[#This Row],[M5B_h]]))</f>
        <v/>
      </c>
      <c r="Q595" s="14">
        <f>SUM(Table2[[#This Row],[AWAL]],Table2[[#This Row],[M1B]])</f>
        <v>13</v>
      </c>
      <c r="R595" s="14">
        <f>SUM(Table2[[#This Row],[M2B]],Table2[[#This Row],[M2B_h]])</f>
        <v>13</v>
      </c>
      <c r="S595" s="14">
        <f>SUM(Table2[[#This Row],[M3B]],Table2[[#This Row],[M3B_h]])</f>
        <v>11</v>
      </c>
      <c r="T595" s="14">
        <f>SUM(Table2[[#This Row],[M4B]],Table2[[#This Row],[M4B_h]])</f>
        <v>11</v>
      </c>
    </row>
    <row r="596" spans="1:20">
      <c r="A596" s="11">
        <f>IF(Table2[[#This Row],[TT]]=0,"",ROW())</f>
        <v>596</v>
      </c>
      <c r="B596" s="11" t="str">
        <f>LOWER(SUBSTITUTE(SUBSTITUTE(SUBSTITUTE(SUBSTITUTE(SUBSTITUTE(SUBSTITUTE(SUBSTITUTE(SUBSTITUTE(Table2[[#This Row],[NAMA BARANG]]," ",""),"""",""),"-",""),"/",""),"(",""),")",""),"&amp;",""),",",""))</f>
        <v>carryfiletopla8820putih</v>
      </c>
      <c r="C596" s="17" t="s">
        <v>749</v>
      </c>
      <c r="D596" s="18">
        <v>9</v>
      </c>
      <c r="E596" s="22">
        <v>40</v>
      </c>
      <c r="F596" s="43">
        <f>IF(Table2[[#This Row],[M5B]]="",Table2[[#This Row],[M5B_h]],SUM(Table2[[#This Row],[M5B_h]],Table2[[#This Row],[M5B]]))</f>
        <v>8</v>
      </c>
      <c r="H596" s="12" t="str">
        <f>IF(Table2[[#This Row],[M1A]]="","",Table2[[#This Row],[M1A]]-Table2[[#This Row],[AWAL]])</f>
        <v/>
      </c>
      <c r="J596" s="12" t="str">
        <f>IF(Table2[[#This Row],[M2A]]="","",SUM(Table2[[#This Row],[M2A]]-Table2[[#This Row],[M2B_h]]))</f>
        <v/>
      </c>
      <c r="K596" s="12">
        <v>8</v>
      </c>
      <c r="L596" s="12">
        <f>IF(Table2[[#This Row],[M3A]]="","",SUM(Table2[[#This Row],[M3A]]-Table2[[#This Row],[M3B_h]]))</f>
        <v>-1</v>
      </c>
      <c r="N596" s="12" t="str">
        <f>IF(Table2[[#This Row],[M4A]]="","",SUM(Table2[[#This Row],[M4A]]-Table2[[#This Row],[M4B_h]]))</f>
        <v/>
      </c>
      <c r="O596" s="14"/>
      <c r="P596" s="14" t="str">
        <f>IF(Table2[[#This Row],[M5A]]="","",SUM(Table2[[#This Row],[M5A]]-Table2[[#This Row],[M5B_h]]))</f>
        <v/>
      </c>
      <c r="Q596" s="14">
        <f>SUM(Table2[[#This Row],[AWAL]],Table2[[#This Row],[M1B]])</f>
        <v>9</v>
      </c>
      <c r="R596" s="14">
        <f>SUM(Table2[[#This Row],[M2B]],Table2[[#This Row],[M2B_h]])</f>
        <v>9</v>
      </c>
      <c r="S596" s="14">
        <f>SUM(Table2[[#This Row],[M3B]],Table2[[#This Row],[M3B_h]])</f>
        <v>8</v>
      </c>
      <c r="T596" s="14">
        <f>SUM(Table2[[#This Row],[M4B]],Table2[[#This Row],[M4B_h]])</f>
        <v>8</v>
      </c>
    </row>
    <row r="597" spans="1:20">
      <c r="A597" s="11" t="str">
        <f>IF(Table2[[#This Row],[TT]]=0,"",ROW())</f>
        <v/>
      </c>
      <c r="B597" s="11" t="str">
        <f>LOWER(SUBSTITUTE(SUBSTITUTE(SUBSTITUTE(SUBSTITUTE(SUBSTITUTE(SUBSTITUTE(SUBSTITUTE(SUBSTITUTE(Table2[[#This Row],[NAMA BARANG]]," ",""),"""",""),"-",""),"/",""),"(",""),")",""),"&amp;",""),",",""))</f>
        <v>carryfiletopla8830putih</v>
      </c>
      <c r="C597" s="17" t="s">
        <v>750</v>
      </c>
      <c r="D597" s="18">
        <v>1</v>
      </c>
      <c r="E597" s="22">
        <v>30</v>
      </c>
      <c r="F597" s="43">
        <f>IF(Table2[[#This Row],[M5B]]="",Table2[[#This Row],[M5B_h]],SUM(Table2[[#This Row],[M5B_h]],Table2[[#This Row],[M5B]]))</f>
        <v>0</v>
      </c>
      <c r="H597" s="12" t="str">
        <f>IF(Table2[[#This Row],[M1A]]="","",Table2[[#This Row],[M1A]]-Table2[[#This Row],[AWAL]])</f>
        <v/>
      </c>
      <c r="J597" s="12" t="str">
        <f>IF(Table2[[#This Row],[M2A]]="","",SUM(Table2[[#This Row],[M2A]]-Table2[[#This Row],[M2B_h]]))</f>
        <v/>
      </c>
      <c r="K597" s="12">
        <v>0</v>
      </c>
      <c r="L597" s="12">
        <f>IF(Table2[[#This Row],[M3A]]="","",SUM(Table2[[#This Row],[M3A]]-Table2[[#This Row],[M3B_h]]))</f>
        <v>-1</v>
      </c>
      <c r="N597" s="12" t="str">
        <f>IF(Table2[[#This Row],[M4A]]="","",SUM(Table2[[#This Row],[M4A]]-Table2[[#This Row],[M4B_h]]))</f>
        <v/>
      </c>
      <c r="O597" s="14"/>
      <c r="P597" s="14" t="str">
        <f>IF(Table2[[#This Row],[M5A]]="","",SUM(Table2[[#This Row],[M5A]]-Table2[[#This Row],[M5B_h]]))</f>
        <v/>
      </c>
      <c r="Q597" s="14">
        <f>SUM(Table2[[#This Row],[AWAL]],Table2[[#This Row],[M1B]])</f>
        <v>1</v>
      </c>
      <c r="R597" s="14">
        <f>SUM(Table2[[#This Row],[M2B]],Table2[[#This Row],[M2B_h]])</f>
        <v>1</v>
      </c>
      <c r="S597" s="14">
        <f>SUM(Table2[[#This Row],[M3B]],Table2[[#This Row],[M3B_h]])</f>
        <v>0</v>
      </c>
      <c r="T597" s="14">
        <f>SUM(Table2[[#This Row],[M4B]],Table2[[#This Row],[M4B_h]])</f>
        <v>0</v>
      </c>
    </row>
    <row r="598" spans="1:20">
      <c r="A598" s="13">
        <f>IF(Table2[[#This Row],[TT]]=0,"",ROW())</f>
        <v>598</v>
      </c>
      <c r="B598" s="13" t="str">
        <f>LOWER(SUBSTITUTE(SUBSTITUTE(SUBSTITUTE(SUBSTITUTE(SUBSTITUTE(SUBSTITUTE(SUBSTITUTE(SUBSTITUTE(Table2[[#This Row],[NAMA BARANG]]," ",""),"""",""),"-",""),"/",""),"(",""),")",""),"&amp;",""),",",""))</f>
        <v>catairentera129</v>
      </c>
      <c r="C598" s="16" t="s">
        <v>2753</v>
      </c>
      <c r="D598" s="25">
        <v>3</v>
      </c>
      <c r="E598" s="47" t="s">
        <v>2754</v>
      </c>
      <c r="F598" s="43">
        <f>IF(Table2[[#This Row],[M5B]]="",Table2[[#This Row],[M5B_h]],SUM(Table2[[#This Row],[M5B_h]],Table2[[#This Row],[M5B]]))</f>
        <v>2</v>
      </c>
      <c r="H598" s="14" t="str">
        <f>IF(Table2[[#This Row],[M1A]]="","",Table2[[#This Row],[M1A]]-Table2[[#This Row],[AWAL]])</f>
        <v/>
      </c>
      <c r="I598" s="12">
        <v>2</v>
      </c>
      <c r="J598" s="14">
        <f>IF(Table2[[#This Row],[M2A]]="","",SUM(Table2[[#This Row],[M2A]]-Table2[[#This Row],[M2B_h]]))</f>
        <v>-1</v>
      </c>
      <c r="L598" s="14" t="str">
        <f>IF(Table2[[#This Row],[M3A]]="","",SUM(Table2[[#This Row],[M3A]]-Table2[[#This Row],[M3B_h]]))</f>
        <v/>
      </c>
      <c r="N598" s="14" t="str">
        <f>IF(Table2[[#This Row],[M4A]]="","",SUM(Table2[[#This Row],[M4A]]-Table2[[#This Row],[M4B_h]]))</f>
        <v/>
      </c>
      <c r="O598" s="14"/>
      <c r="P598" s="14" t="str">
        <f>IF(Table2[[#This Row],[M5A]]="","",SUM(Table2[[#This Row],[M5A]]-Table2[[#This Row],[M5B_h]]))</f>
        <v/>
      </c>
      <c r="Q598" s="14">
        <f>SUM(Table2[[#This Row],[AWAL]],Table2[[#This Row],[M1B]])</f>
        <v>3</v>
      </c>
      <c r="R598" s="14">
        <f>SUM(Table2[[#This Row],[M2B]],Table2[[#This Row],[M2B_h]])</f>
        <v>2</v>
      </c>
      <c r="S598" s="14">
        <f>SUM(Table2[[#This Row],[M3B]],Table2[[#This Row],[M3B_h]])</f>
        <v>2</v>
      </c>
      <c r="T598" s="14">
        <f>SUM(Table2[[#This Row],[M4B]],Table2[[#This Row],[M4B_h]])</f>
        <v>2</v>
      </c>
    </row>
    <row r="599" spans="1:20">
      <c r="A599" s="11">
        <f>IF(Table2[[#This Row],[TT]]=0,"",ROW())</f>
        <v>599</v>
      </c>
      <c r="B599" s="11" t="str">
        <f>LOWER(SUBSTITUTE(SUBSTITUTE(SUBSTITUTE(SUBSTITUTE(SUBSTITUTE(SUBSTITUTE(SUBSTITUTE(SUBSTITUTE(Table2[[#This Row],[NAMA BARANG]]," ",""),"""",""),"-",""),"/",""),"(",""),")",""),"&amp;",""),",",""))</f>
        <v>catairopini110</v>
      </c>
      <c r="C599" s="17" t="s">
        <v>2379</v>
      </c>
      <c r="D599" s="18">
        <v>16</v>
      </c>
      <c r="E599" s="22" t="s">
        <v>2624</v>
      </c>
      <c r="F599" s="43">
        <f>IF(Table2[[#This Row],[M5B]]="",Table2[[#This Row],[M5B_h]],SUM(Table2[[#This Row],[M5B_h]],Table2[[#This Row],[M5B]]))</f>
        <v>10</v>
      </c>
      <c r="G599" s="12">
        <v>13</v>
      </c>
      <c r="H599" s="12">
        <f>IF(Table2[[#This Row],[M1A]]="","",Table2[[#This Row],[M1A]]-Table2[[#This Row],[AWAL]])</f>
        <v>-3</v>
      </c>
      <c r="J599" s="12" t="str">
        <f>IF(Table2[[#This Row],[M2A]]="","",SUM(Table2[[#This Row],[M2A]]-Table2[[#This Row],[M2B_h]]))</f>
        <v/>
      </c>
      <c r="K599" s="12">
        <v>10</v>
      </c>
      <c r="L599" s="12">
        <f>IF(Table2[[#This Row],[M3A]]="","",SUM(Table2[[#This Row],[M3A]]-Table2[[#This Row],[M3B_h]]))</f>
        <v>-3</v>
      </c>
      <c r="N599" s="12" t="str">
        <f>IF(Table2[[#This Row],[M4A]]="","",SUM(Table2[[#This Row],[M4A]]-Table2[[#This Row],[M4B_h]]))</f>
        <v/>
      </c>
      <c r="O599" s="14"/>
      <c r="P599" s="14" t="str">
        <f>IF(Table2[[#This Row],[M5A]]="","",SUM(Table2[[#This Row],[M5A]]-Table2[[#This Row],[M5B_h]]))</f>
        <v/>
      </c>
      <c r="Q599" s="14">
        <f>SUM(Table2[[#This Row],[AWAL]],Table2[[#This Row],[M1B]])</f>
        <v>13</v>
      </c>
      <c r="R599" s="14">
        <f>SUM(Table2[[#This Row],[M2B]],Table2[[#This Row],[M2B_h]])</f>
        <v>13</v>
      </c>
      <c r="S599" s="14">
        <f>SUM(Table2[[#This Row],[M3B]],Table2[[#This Row],[M3B_h]])</f>
        <v>10</v>
      </c>
      <c r="T599" s="14">
        <f>SUM(Table2[[#This Row],[M4B]],Table2[[#This Row],[M4B_h]])</f>
        <v>10</v>
      </c>
    </row>
    <row r="600" spans="1:20">
      <c r="A600" s="11">
        <f>IF(Table2[[#This Row],[TT]]=0,"",ROW())</f>
        <v>600</v>
      </c>
      <c r="B600" s="11" t="str">
        <f>LOWER(SUBSTITUTE(SUBSTITUTE(SUBSTITUTE(SUBSTITUTE(SUBSTITUTE(SUBSTITUTE(SUBSTITUTE(SUBSTITUTE(Table2[[#This Row],[NAMA BARANG]]," ",""),"""",""),"-",""),"/",""),"(",""),")",""),"&amp;",""),",",""))</f>
        <v>catairopini120</v>
      </c>
      <c r="C600" s="17" t="s">
        <v>2380</v>
      </c>
      <c r="D600" s="18">
        <v>11</v>
      </c>
      <c r="E600" s="22" t="s">
        <v>2480</v>
      </c>
      <c r="F600" s="43">
        <f>IF(Table2[[#This Row],[M5B]]="",Table2[[#This Row],[M5B_h]],SUM(Table2[[#This Row],[M5B_h]],Table2[[#This Row],[M5B]]))</f>
        <v>7</v>
      </c>
      <c r="G600" s="12">
        <v>8</v>
      </c>
      <c r="H600" s="12">
        <f>IF(Table2[[#This Row],[M1A]]="","",Table2[[#This Row],[M1A]]-Table2[[#This Row],[AWAL]])</f>
        <v>-3</v>
      </c>
      <c r="J600" s="12" t="str">
        <f>IF(Table2[[#This Row],[M2A]]="","",SUM(Table2[[#This Row],[M2A]]-Table2[[#This Row],[M2B_h]]))</f>
        <v/>
      </c>
      <c r="K600" s="12">
        <v>7</v>
      </c>
      <c r="L600" s="12">
        <f>IF(Table2[[#This Row],[M3A]]="","",SUM(Table2[[#This Row],[M3A]]-Table2[[#This Row],[M3B_h]]))</f>
        <v>-1</v>
      </c>
      <c r="N600" s="12" t="str">
        <f>IF(Table2[[#This Row],[M4A]]="","",SUM(Table2[[#This Row],[M4A]]-Table2[[#This Row],[M4B_h]]))</f>
        <v/>
      </c>
      <c r="O600" s="14"/>
      <c r="P600" s="14" t="str">
        <f>IF(Table2[[#This Row],[M5A]]="","",SUM(Table2[[#This Row],[M5A]]-Table2[[#This Row],[M5B_h]]))</f>
        <v/>
      </c>
      <c r="Q600" s="14">
        <f>SUM(Table2[[#This Row],[AWAL]],Table2[[#This Row],[M1B]])</f>
        <v>8</v>
      </c>
      <c r="R600" s="14">
        <f>SUM(Table2[[#This Row],[M2B]],Table2[[#This Row],[M2B_h]])</f>
        <v>8</v>
      </c>
      <c r="S600" s="14">
        <f>SUM(Table2[[#This Row],[M3B]],Table2[[#This Row],[M3B_h]])</f>
        <v>7</v>
      </c>
      <c r="T600" s="14">
        <f>SUM(Table2[[#This Row],[M4B]],Table2[[#This Row],[M4B_h]])</f>
        <v>7</v>
      </c>
    </row>
    <row r="601" spans="1:20">
      <c r="A601" s="11">
        <f>IF(Table2[[#This Row],[TT]]=0,"",ROW())</f>
        <v>601</v>
      </c>
      <c r="B601" s="11" t="str">
        <f>LOWER(SUBSTITUTE(SUBSTITUTE(SUBSTITUTE(SUBSTITUTE(SUBSTITUTE(SUBSTITUTE(SUBSTITUTE(SUBSTITUTE(Table2[[#This Row],[NAMA BARANG]]," ",""),"""",""),"-",""),"/",""),"(",""),")",""),"&amp;",""),",",""))</f>
        <v>caturmagnittntao32</v>
      </c>
      <c r="C601" s="17" t="s">
        <v>753</v>
      </c>
      <c r="D601" s="18">
        <v>4</v>
      </c>
      <c r="E601" s="22" t="s">
        <v>63</v>
      </c>
      <c r="F601" s="43">
        <f>IF(Table2[[#This Row],[M5B]]="",Table2[[#This Row],[M5B_h]],SUM(Table2[[#This Row],[M5B_h]],Table2[[#This Row],[M5B]]))</f>
        <v>4</v>
      </c>
      <c r="H601" s="12" t="str">
        <f>IF(Table2[[#This Row],[M1A]]="","",Table2[[#This Row],[M1A]]-Table2[[#This Row],[AWAL]])</f>
        <v/>
      </c>
      <c r="J601" s="12" t="str">
        <f>IF(Table2[[#This Row],[M2A]]="","",SUM(Table2[[#This Row],[M2A]]-Table2[[#This Row],[M2B_h]]))</f>
        <v/>
      </c>
      <c r="L601" s="12" t="str">
        <f>IF(Table2[[#This Row],[M3A]]="","",SUM(Table2[[#This Row],[M3A]]-Table2[[#This Row],[M3B_h]]))</f>
        <v/>
      </c>
      <c r="N601" s="12" t="str">
        <f>IF(Table2[[#This Row],[M4A]]="","",SUM(Table2[[#This Row],[M4A]]-Table2[[#This Row],[M4B_h]]))</f>
        <v/>
      </c>
      <c r="O601" s="14"/>
      <c r="P601" s="14" t="str">
        <f>IF(Table2[[#This Row],[M5A]]="","",SUM(Table2[[#This Row],[M5A]]-Table2[[#This Row],[M5B_h]]))</f>
        <v/>
      </c>
      <c r="Q601" s="14">
        <f>SUM(Table2[[#This Row],[AWAL]],Table2[[#This Row],[M1B]])</f>
        <v>4</v>
      </c>
      <c r="R601" s="14">
        <f>SUM(Table2[[#This Row],[M2B]],Table2[[#This Row],[M2B_h]])</f>
        <v>4</v>
      </c>
      <c r="S601" s="14">
        <f>SUM(Table2[[#This Row],[M3B]],Table2[[#This Row],[M3B_h]])</f>
        <v>4</v>
      </c>
      <c r="T601" s="14">
        <f>SUM(Table2[[#This Row],[M4B]],Table2[[#This Row],[M4B_h]])</f>
        <v>4</v>
      </c>
    </row>
    <row r="602" spans="1:20">
      <c r="A602" s="11">
        <f>IF(Table2[[#This Row],[TT]]=0,"",ROW())</f>
        <v>602</v>
      </c>
      <c r="B602" s="11" t="str">
        <f>LOWER(SUBSTITUTE(SUBSTITUTE(SUBSTITUTE(SUBSTITUTE(SUBSTITUTE(SUBSTITUTE(SUBSTITUTE(SUBSTITUTE(Table2[[#This Row],[NAMA BARANG]]," ",""),"""",""),"-",""),"/",""),"(",""),")",""),"&amp;",""),",",""))</f>
        <v>cd3680besar</v>
      </c>
      <c r="C602" s="17" t="s">
        <v>754</v>
      </c>
      <c r="D602" s="18">
        <v>3</v>
      </c>
      <c r="E602" s="22" t="s">
        <v>34</v>
      </c>
      <c r="F602" s="43">
        <f>IF(Table2[[#This Row],[M5B]]="",Table2[[#This Row],[M5B_h]],SUM(Table2[[#This Row],[M5B_h]],Table2[[#This Row],[M5B]]))</f>
        <v>3</v>
      </c>
      <c r="H602" s="12" t="str">
        <f>IF(Table2[[#This Row],[M1A]]="","",Table2[[#This Row],[M1A]]-Table2[[#This Row],[AWAL]])</f>
        <v/>
      </c>
      <c r="J602" s="12" t="str">
        <f>IF(Table2[[#This Row],[M2A]]="","",SUM(Table2[[#This Row],[M2A]]-Table2[[#This Row],[M2B_h]]))</f>
        <v/>
      </c>
      <c r="L602" s="12" t="str">
        <f>IF(Table2[[#This Row],[M3A]]="","",SUM(Table2[[#This Row],[M3A]]-Table2[[#This Row],[M3B_h]]))</f>
        <v/>
      </c>
      <c r="N602" s="12" t="str">
        <f>IF(Table2[[#This Row],[M4A]]="","",SUM(Table2[[#This Row],[M4A]]-Table2[[#This Row],[M4B_h]]))</f>
        <v/>
      </c>
      <c r="O602" s="14"/>
      <c r="P602" s="14" t="str">
        <f>IF(Table2[[#This Row],[M5A]]="","",SUM(Table2[[#This Row],[M5A]]-Table2[[#This Row],[M5B_h]]))</f>
        <v/>
      </c>
      <c r="Q602" s="14">
        <f>SUM(Table2[[#This Row],[AWAL]],Table2[[#This Row],[M1B]])</f>
        <v>3</v>
      </c>
      <c r="R602" s="14">
        <f>SUM(Table2[[#This Row],[M2B]],Table2[[#This Row],[M2B_h]])</f>
        <v>3</v>
      </c>
      <c r="S602" s="14">
        <f>SUM(Table2[[#This Row],[M3B]],Table2[[#This Row],[M3B_h]])</f>
        <v>3</v>
      </c>
      <c r="T602" s="14">
        <f>SUM(Table2[[#This Row],[M4B]],Table2[[#This Row],[M4B_h]])</f>
        <v>3</v>
      </c>
    </row>
    <row r="603" spans="1:20">
      <c r="A603" s="11">
        <f>IF(Table2[[#This Row],[TT]]=0,"",ROW())</f>
        <v>603</v>
      </c>
      <c r="B603" s="11" t="str">
        <f>LOWER(SUBSTITUTE(SUBSTITUTE(SUBSTITUTE(SUBSTITUTE(SUBSTITUTE(SUBSTITUTE(SUBSTITUTE(SUBSTITUTE(Table2[[#This Row],[NAMA BARANG]]," ",""),"""",""),"-",""),"/",""),"(",""),")",""),"&amp;",""),",",""))</f>
        <v>cdbagbolatnt274</v>
      </c>
      <c r="C603" s="17" t="s">
        <v>755</v>
      </c>
      <c r="D603" s="18">
        <v>2</v>
      </c>
      <c r="E603" s="22" t="s">
        <v>54</v>
      </c>
      <c r="F603" s="43">
        <f>IF(Table2[[#This Row],[M5B]]="",Table2[[#This Row],[M5B_h]],SUM(Table2[[#This Row],[M5B_h]],Table2[[#This Row],[M5B]]))</f>
        <v>2</v>
      </c>
      <c r="H603" s="12" t="str">
        <f>IF(Table2[[#This Row],[M1A]]="","",Table2[[#This Row],[M1A]]-Table2[[#This Row],[AWAL]])</f>
        <v/>
      </c>
      <c r="J603" s="12" t="str">
        <f>IF(Table2[[#This Row],[M2A]]="","",SUM(Table2[[#This Row],[M2A]]-Table2[[#This Row],[M2B_h]]))</f>
        <v/>
      </c>
      <c r="L603" s="12" t="str">
        <f>IF(Table2[[#This Row],[M3A]]="","",SUM(Table2[[#This Row],[M3A]]-Table2[[#This Row],[M3B_h]]))</f>
        <v/>
      </c>
      <c r="N603" s="12" t="str">
        <f>IF(Table2[[#This Row],[M4A]]="","",SUM(Table2[[#This Row],[M4A]]-Table2[[#This Row],[M4B_h]]))</f>
        <v/>
      </c>
      <c r="O603" s="14"/>
      <c r="P603" s="14" t="str">
        <f>IF(Table2[[#This Row],[M5A]]="","",SUM(Table2[[#This Row],[M5A]]-Table2[[#This Row],[M5B_h]]))</f>
        <v/>
      </c>
      <c r="Q603" s="14">
        <f>SUM(Table2[[#This Row],[AWAL]],Table2[[#This Row],[M1B]])</f>
        <v>2</v>
      </c>
      <c r="R603" s="14">
        <f>SUM(Table2[[#This Row],[M2B]],Table2[[#This Row],[M2B_h]])</f>
        <v>2</v>
      </c>
      <c r="S603" s="14">
        <f>SUM(Table2[[#This Row],[M3B]],Table2[[#This Row],[M3B_h]])</f>
        <v>2</v>
      </c>
      <c r="T603" s="14">
        <f>SUM(Table2[[#This Row],[M4B]],Table2[[#This Row],[M4B_h]])</f>
        <v>2</v>
      </c>
    </row>
    <row r="604" spans="1:20">
      <c r="A604" s="11">
        <f>IF(Table2[[#This Row],[TT]]=0,"",ROW())</f>
        <v>604</v>
      </c>
      <c r="B604" s="11" t="str">
        <f>LOWER(SUBSTITUTE(SUBSTITUTE(SUBSTITUTE(SUBSTITUTE(SUBSTITUTE(SUBSTITUTE(SUBSTITUTE(SUBSTITUTE(Table2[[#This Row],[NAMA BARANG]]," ",""),"""",""),"-",""),"/",""),"(",""),")",""),"&amp;",""),",",""))</f>
        <v>cdbagdisneytnt277</v>
      </c>
      <c r="C604" s="17" t="s">
        <v>756</v>
      </c>
      <c r="D604" s="18">
        <v>4</v>
      </c>
      <c r="E604" s="22" t="s">
        <v>155</v>
      </c>
      <c r="F604" s="43">
        <f>IF(Table2[[#This Row],[M5B]]="",Table2[[#This Row],[M5B_h]],SUM(Table2[[#This Row],[M5B_h]],Table2[[#This Row],[M5B]]))</f>
        <v>4</v>
      </c>
      <c r="H604" s="12" t="str">
        <f>IF(Table2[[#This Row],[M1A]]="","",Table2[[#This Row],[M1A]]-Table2[[#This Row],[AWAL]])</f>
        <v/>
      </c>
      <c r="J604" s="12" t="str">
        <f>IF(Table2[[#This Row],[M2A]]="","",SUM(Table2[[#This Row],[M2A]]-Table2[[#This Row],[M2B_h]]))</f>
        <v/>
      </c>
      <c r="L604" s="12" t="str">
        <f>IF(Table2[[#This Row],[M3A]]="","",SUM(Table2[[#This Row],[M3A]]-Table2[[#This Row],[M3B_h]]))</f>
        <v/>
      </c>
      <c r="N604" s="12" t="str">
        <f>IF(Table2[[#This Row],[M4A]]="","",SUM(Table2[[#This Row],[M4A]]-Table2[[#This Row],[M4B_h]]))</f>
        <v/>
      </c>
      <c r="O604" s="14"/>
      <c r="P604" s="14" t="str">
        <f>IF(Table2[[#This Row],[M5A]]="","",SUM(Table2[[#This Row],[M5A]]-Table2[[#This Row],[M5B_h]]))</f>
        <v/>
      </c>
      <c r="Q604" s="14">
        <f>SUM(Table2[[#This Row],[AWAL]],Table2[[#This Row],[M1B]])</f>
        <v>4</v>
      </c>
      <c r="R604" s="14">
        <f>SUM(Table2[[#This Row],[M2B]],Table2[[#This Row],[M2B_h]])</f>
        <v>4</v>
      </c>
      <c r="S604" s="14">
        <f>SUM(Table2[[#This Row],[M3B]],Table2[[#This Row],[M3B_h]])</f>
        <v>4</v>
      </c>
      <c r="T604" s="14">
        <f>SUM(Table2[[#This Row],[M4B]],Table2[[#This Row],[M4B_h]])</f>
        <v>4</v>
      </c>
    </row>
    <row r="605" spans="1:20">
      <c r="A605" s="11">
        <f>IF(Table2[[#This Row],[TT]]=0,"",ROW())</f>
        <v>605</v>
      </c>
      <c r="B605" s="11" t="str">
        <f>LOWER(SUBSTITUTE(SUBSTITUTE(SUBSTITUTE(SUBSTITUTE(SUBSTITUTE(SUBSTITUTE(SUBSTITUTE(SUBSTITUTE(Table2[[#This Row],[NAMA BARANG]]," ",""),"""",""),"-",""),"/",""),"(",""),")",""),"&amp;",""),",",""))</f>
        <v>celenganjumboplastikbts3101</v>
      </c>
      <c r="C605" s="21" t="s">
        <v>3334</v>
      </c>
      <c r="D605" s="22">
        <v>2</v>
      </c>
      <c r="E605" s="22" t="s">
        <v>2613</v>
      </c>
      <c r="F605" s="43">
        <f>IF(Table2[[#This Row],[M5B]]="",Table2[[#This Row],[M5B_h]],SUM(Table2[[#This Row],[M5B_h]],Table2[[#This Row],[M5B]]))</f>
        <v>2</v>
      </c>
      <c r="H605" s="12" t="str">
        <f>IF(Table2[[#This Row],[M1A]]="","",Table2[[#This Row],[M1A]]-Table2[[#This Row],[AWAL]])</f>
        <v/>
      </c>
      <c r="J605" s="12" t="str">
        <f>IF(Table2[[#This Row],[M2A]]="","",SUM(Table2[[#This Row],[M2A]]-Table2[[#This Row],[M2B_h]]))</f>
        <v/>
      </c>
      <c r="L605" s="12" t="str">
        <f>IF(Table2[[#This Row],[M3A]]="","",SUM(Table2[[#This Row],[M3A]]-Table2[[#This Row],[M3B_h]]))</f>
        <v/>
      </c>
      <c r="N605" s="12" t="str">
        <f>IF(Table2[[#This Row],[M4A]]="","",SUM(Table2[[#This Row],[M4A]]-Table2[[#This Row],[M4B_h]]))</f>
        <v/>
      </c>
      <c r="O605" s="14"/>
      <c r="P605" s="14" t="str">
        <f>IF(Table2[[#This Row],[M5A]]="","",SUM(Table2[[#This Row],[M5A]]-Table2[[#This Row],[M5B_h]]))</f>
        <v/>
      </c>
      <c r="Q605" s="14">
        <f>SUM(Table2[[#This Row],[AWAL]],Table2[[#This Row],[M1B]])</f>
        <v>2</v>
      </c>
      <c r="R605" s="14">
        <f>SUM(Table2[[#This Row],[M2B]],Table2[[#This Row],[M2B_h]])</f>
        <v>2</v>
      </c>
      <c r="S605" s="14">
        <f>SUM(Table2[[#This Row],[M3B]],Table2[[#This Row],[M3B_h]])</f>
        <v>2</v>
      </c>
      <c r="T605" s="14">
        <f>SUM(Table2[[#This Row],[M4B]],Table2[[#This Row],[M4B_h]])</f>
        <v>2</v>
      </c>
    </row>
    <row r="606" spans="1:20">
      <c r="A606" s="13">
        <f>IF(Table2[[#This Row],[TT]]=0,"",ROW())</f>
        <v>606</v>
      </c>
      <c r="B606" s="13" t="str">
        <f>LOWER(SUBSTITUTE(SUBSTITUTE(SUBSTITUTE(SUBSTITUTE(SUBSTITUTE(SUBSTITUTE(SUBSTITUTE(SUBSTITUTE(Table2[[#This Row],[NAMA BARANG]]," ",""),"""",""),"-",""),"/",""),"(",""),")",""),"&amp;",""),",",""))</f>
        <v>celenganl8house</v>
      </c>
      <c r="C606" s="16" t="s">
        <v>757</v>
      </c>
      <c r="D606" s="18">
        <v>4</v>
      </c>
      <c r="E606" s="47" t="s">
        <v>758</v>
      </c>
      <c r="F606" s="43">
        <f>IF(Table2[[#This Row],[M5B]]="",Table2[[#This Row],[M5B_h]],SUM(Table2[[#This Row],[M5B_h]],Table2[[#This Row],[M5B]]))</f>
        <v>4</v>
      </c>
      <c r="H606" s="14" t="str">
        <f>IF(Table2[[#This Row],[M1A]]="","",Table2[[#This Row],[M1A]]-Table2[[#This Row],[AWAL]])</f>
        <v/>
      </c>
      <c r="J606" s="14" t="str">
        <f>IF(Table2[[#This Row],[M2A]]="","",SUM(Table2[[#This Row],[M2A]]-Table2[[#This Row],[M2B_h]]))</f>
        <v/>
      </c>
      <c r="L606" s="14" t="str">
        <f>IF(Table2[[#This Row],[M3A]]="","",SUM(Table2[[#This Row],[M3A]]-Table2[[#This Row],[M3B_h]]))</f>
        <v/>
      </c>
      <c r="N606" s="14" t="str">
        <f>IF(Table2[[#This Row],[M4A]]="","",SUM(Table2[[#This Row],[M4A]]-Table2[[#This Row],[M4B_h]]))</f>
        <v/>
      </c>
      <c r="O606" s="14"/>
      <c r="P606" s="14" t="str">
        <f>IF(Table2[[#This Row],[M5A]]="","",SUM(Table2[[#This Row],[M5A]]-Table2[[#This Row],[M5B_h]]))</f>
        <v/>
      </c>
      <c r="Q606" s="14">
        <f>SUM(Table2[[#This Row],[AWAL]],Table2[[#This Row],[M1B]])</f>
        <v>4</v>
      </c>
      <c r="R606" s="14">
        <f>SUM(Table2[[#This Row],[M2B]],Table2[[#This Row],[M2B_h]])</f>
        <v>4</v>
      </c>
      <c r="S606" s="14">
        <f>SUM(Table2[[#This Row],[M3B]],Table2[[#This Row],[M3B_h]])</f>
        <v>4</v>
      </c>
      <c r="T606" s="14">
        <f>SUM(Table2[[#This Row],[M4B]],Table2[[#This Row],[M4B_h]])</f>
        <v>4</v>
      </c>
    </row>
    <row r="607" spans="1:20">
      <c r="A607" s="11">
        <f>IF(Table2[[#This Row],[TT]]=0,"",ROW())</f>
        <v>607</v>
      </c>
      <c r="B607" s="11" t="str">
        <f>LOWER(SUBSTITUTE(SUBSTITUTE(SUBSTITUTE(SUBSTITUTE(SUBSTITUTE(SUBSTITUTE(SUBSTITUTE(SUBSTITUTE(Table2[[#This Row],[NAMA BARANG]]," ",""),"""",""),"-",""),"/",""),"(",""),")",""),"&amp;",""),",",""))</f>
        <v>celenganp32house</v>
      </c>
      <c r="C607" s="21" t="s">
        <v>759</v>
      </c>
      <c r="D607" s="22">
        <v>6</v>
      </c>
      <c r="E607" s="22" t="s">
        <v>758</v>
      </c>
      <c r="F607" s="43">
        <f>IF(Table2[[#This Row],[M5B]]="",Table2[[#This Row],[M5B_h]],SUM(Table2[[#This Row],[M5B_h]],Table2[[#This Row],[M5B]]))</f>
        <v>6</v>
      </c>
      <c r="H607" s="12" t="str">
        <f>IF(Table2[[#This Row],[M1A]]="","",Table2[[#This Row],[M1A]]-Table2[[#This Row],[AWAL]])</f>
        <v/>
      </c>
      <c r="J607" s="12" t="str">
        <f>IF(Table2[[#This Row],[M2A]]="","",SUM(Table2[[#This Row],[M2A]]-Table2[[#This Row],[M2B_h]]))</f>
        <v/>
      </c>
      <c r="L607" s="12" t="str">
        <f>IF(Table2[[#This Row],[M3A]]="","",SUM(Table2[[#This Row],[M3A]]-Table2[[#This Row],[M3B_h]]))</f>
        <v/>
      </c>
      <c r="N607" s="12" t="str">
        <f>IF(Table2[[#This Row],[M4A]]="","",SUM(Table2[[#This Row],[M4A]]-Table2[[#This Row],[M4B_h]]))</f>
        <v/>
      </c>
      <c r="O607" s="14"/>
      <c r="P607" s="14" t="str">
        <f>IF(Table2[[#This Row],[M5A]]="","",SUM(Table2[[#This Row],[M5A]]-Table2[[#This Row],[M5B_h]]))</f>
        <v/>
      </c>
      <c r="Q607" s="14">
        <f>SUM(Table2[[#This Row],[AWAL]],Table2[[#This Row],[M1B]])</f>
        <v>6</v>
      </c>
      <c r="R607" s="14">
        <f>SUM(Table2[[#This Row],[M2B]],Table2[[#This Row],[M2B_h]])</f>
        <v>6</v>
      </c>
      <c r="S607" s="14">
        <f>SUM(Table2[[#This Row],[M3B]],Table2[[#This Row],[M3B_h]])</f>
        <v>6</v>
      </c>
      <c r="T607" s="14">
        <f>SUM(Table2[[#This Row],[M4B]],Table2[[#This Row],[M4B_h]])</f>
        <v>6</v>
      </c>
    </row>
    <row r="608" spans="1:20">
      <c r="A608" s="11">
        <f>IF(Table2[[#This Row],[TT]]=0,"",ROW())</f>
        <v>608</v>
      </c>
      <c r="B608" s="11" t="str">
        <f>LOWER(SUBSTITUTE(SUBSTITUTE(SUBSTITUTE(SUBSTITUTE(SUBSTITUTE(SUBSTITUTE(SUBSTITUTE(SUBSTITUTE(Table2[[#This Row],[NAMA BARANG]]," ",""),"""",""),"-",""),"/",""),"(",""),")",""),"&amp;",""),",",""))</f>
        <v>clearholder20lbgmhijau</v>
      </c>
      <c r="C608" s="21" t="s">
        <v>760</v>
      </c>
      <c r="D608" s="22">
        <v>1</v>
      </c>
      <c r="E608" s="22">
        <v>144</v>
      </c>
      <c r="F608" s="43">
        <f>IF(Table2[[#This Row],[M5B]]="",Table2[[#This Row],[M5B_h]],SUM(Table2[[#This Row],[M5B_h]],Table2[[#This Row],[M5B]]))</f>
        <v>1</v>
      </c>
      <c r="H608" s="12" t="str">
        <f>IF(Table2[[#This Row],[M1A]]="","",Table2[[#This Row],[M1A]]-Table2[[#This Row],[AWAL]])</f>
        <v/>
      </c>
      <c r="J608" s="12" t="str">
        <f>IF(Table2[[#This Row],[M2A]]="","",SUM(Table2[[#This Row],[M2A]]-Table2[[#This Row],[M2B_h]]))</f>
        <v/>
      </c>
      <c r="L608" s="12" t="str">
        <f>IF(Table2[[#This Row],[M3A]]="","",SUM(Table2[[#This Row],[M3A]]-Table2[[#This Row],[M3B_h]]))</f>
        <v/>
      </c>
      <c r="N608" s="12" t="str">
        <f>IF(Table2[[#This Row],[M4A]]="","",SUM(Table2[[#This Row],[M4A]]-Table2[[#This Row],[M4B_h]]))</f>
        <v/>
      </c>
      <c r="O608" s="14"/>
      <c r="P608" s="14" t="str">
        <f>IF(Table2[[#This Row],[M5A]]="","",SUM(Table2[[#This Row],[M5A]]-Table2[[#This Row],[M5B_h]]))</f>
        <v/>
      </c>
      <c r="Q608" s="14">
        <f>SUM(Table2[[#This Row],[AWAL]],Table2[[#This Row],[M1B]])</f>
        <v>1</v>
      </c>
      <c r="R608" s="14">
        <f>SUM(Table2[[#This Row],[M2B]],Table2[[#This Row],[M2B_h]])</f>
        <v>1</v>
      </c>
      <c r="S608" s="14">
        <f>SUM(Table2[[#This Row],[M3B]],Table2[[#This Row],[M3B_h]])</f>
        <v>1</v>
      </c>
      <c r="T608" s="14">
        <f>SUM(Table2[[#This Row],[M4B]],Table2[[#This Row],[M4B_h]])</f>
        <v>1</v>
      </c>
    </row>
    <row r="609" spans="1:20">
      <c r="A609" s="11">
        <f>IF(Table2[[#This Row],[TT]]=0,"",ROW())</f>
        <v>609</v>
      </c>
      <c r="B609" s="11" t="str">
        <f>LOWER(SUBSTITUTE(SUBSTITUTE(SUBSTITUTE(SUBSTITUTE(SUBSTITUTE(SUBSTITUTE(SUBSTITUTE(SUBSTITUTE(Table2[[#This Row],[NAMA BARANG]]," ",""),"""",""),"-",""),"/",""),"(",""),")",""),"&amp;",""),",",""))</f>
        <v>clearholder20lbgmkuning</v>
      </c>
      <c r="C609" s="21" t="s">
        <v>761</v>
      </c>
      <c r="D609" s="22">
        <v>1</v>
      </c>
      <c r="E609" s="22" t="s">
        <v>88</v>
      </c>
      <c r="F609" s="43">
        <f>IF(Table2[[#This Row],[M5B]]="",Table2[[#This Row],[M5B_h]],SUM(Table2[[#This Row],[M5B_h]],Table2[[#This Row],[M5B]]))</f>
        <v>1</v>
      </c>
      <c r="H609" s="12" t="str">
        <f>IF(Table2[[#This Row],[M1A]]="","",Table2[[#This Row],[M1A]]-Table2[[#This Row],[AWAL]])</f>
        <v/>
      </c>
      <c r="J609" s="12" t="str">
        <f>IF(Table2[[#This Row],[M2A]]="","",SUM(Table2[[#This Row],[M2A]]-Table2[[#This Row],[M2B_h]]))</f>
        <v/>
      </c>
      <c r="L609" s="12" t="str">
        <f>IF(Table2[[#This Row],[M3A]]="","",SUM(Table2[[#This Row],[M3A]]-Table2[[#This Row],[M3B_h]]))</f>
        <v/>
      </c>
      <c r="N609" s="12" t="str">
        <f>IF(Table2[[#This Row],[M4A]]="","",SUM(Table2[[#This Row],[M4A]]-Table2[[#This Row],[M4B_h]]))</f>
        <v/>
      </c>
      <c r="O609" s="14"/>
      <c r="P609" s="14" t="str">
        <f>IF(Table2[[#This Row],[M5A]]="","",SUM(Table2[[#This Row],[M5A]]-Table2[[#This Row],[M5B_h]]))</f>
        <v/>
      </c>
      <c r="Q609" s="14">
        <f>SUM(Table2[[#This Row],[AWAL]],Table2[[#This Row],[M1B]])</f>
        <v>1</v>
      </c>
      <c r="R609" s="14">
        <f>SUM(Table2[[#This Row],[M2B]],Table2[[#This Row],[M2B_h]])</f>
        <v>1</v>
      </c>
      <c r="S609" s="14">
        <f>SUM(Table2[[#This Row],[M3B]],Table2[[#This Row],[M3B_h]])</f>
        <v>1</v>
      </c>
      <c r="T609" s="14">
        <f>SUM(Table2[[#This Row],[M4B]],Table2[[#This Row],[M4B_h]])</f>
        <v>1</v>
      </c>
    </row>
    <row r="610" spans="1:20">
      <c r="A610" s="11">
        <f>IF(Table2[[#This Row],[TT]]=0,"",ROW())</f>
        <v>610</v>
      </c>
      <c r="B610" s="11" t="str">
        <f>LOWER(SUBSTITUTE(SUBSTITUTE(SUBSTITUTE(SUBSTITUTE(SUBSTITUTE(SUBSTITUTE(SUBSTITUTE(SUBSTITUTE(Table2[[#This Row],[NAMA BARANG]]," ",""),"""",""),"-",""),"/",""),"(",""),")",""),"&amp;",""),",",""))</f>
        <v>clearholder40entermix</v>
      </c>
      <c r="C610" s="21" t="s">
        <v>763</v>
      </c>
      <c r="D610" s="22">
        <v>1</v>
      </c>
      <c r="E610" s="22" t="s">
        <v>38</v>
      </c>
      <c r="F610" s="43">
        <f>IF(Table2[[#This Row],[M5B]]="",Table2[[#This Row],[M5B_h]],SUM(Table2[[#This Row],[M5B_h]],Table2[[#This Row],[M5B]]))</f>
        <v>1</v>
      </c>
      <c r="H610" s="12" t="str">
        <f>IF(Table2[[#This Row],[M1A]]="","",Table2[[#This Row],[M1A]]-Table2[[#This Row],[AWAL]])</f>
        <v/>
      </c>
      <c r="J610" s="12" t="str">
        <f>IF(Table2[[#This Row],[M2A]]="","",SUM(Table2[[#This Row],[M2A]]-Table2[[#This Row],[M2B_h]]))</f>
        <v/>
      </c>
      <c r="L610" s="12" t="str">
        <f>IF(Table2[[#This Row],[M3A]]="","",SUM(Table2[[#This Row],[M3A]]-Table2[[#This Row],[M3B_h]]))</f>
        <v/>
      </c>
      <c r="N610" s="12" t="str">
        <f>IF(Table2[[#This Row],[M4A]]="","",SUM(Table2[[#This Row],[M4A]]-Table2[[#This Row],[M4B_h]]))</f>
        <v/>
      </c>
      <c r="O610" s="14"/>
      <c r="P610" s="14" t="str">
        <f>IF(Table2[[#This Row],[M5A]]="","",SUM(Table2[[#This Row],[M5A]]-Table2[[#This Row],[M5B_h]]))</f>
        <v/>
      </c>
      <c r="Q610" s="14">
        <f>SUM(Table2[[#This Row],[AWAL]],Table2[[#This Row],[M1B]])</f>
        <v>1</v>
      </c>
      <c r="R610" s="14">
        <f>SUM(Table2[[#This Row],[M2B]],Table2[[#This Row],[M2B_h]])</f>
        <v>1</v>
      </c>
      <c r="S610" s="14">
        <f>SUM(Table2[[#This Row],[M3B]],Table2[[#This Row],[M3B_h]])</f>
        <v>1</v>
      </c>
      <c r="T610" s="14">
        <f>SUM(Table2[[#This Row],[M4B]],Table2[[#This Row],[M4B_h]])</f>
        <v>1</v>
      </c>
    </row>
    <row r="611" spans="1:20">
      <c r="A611" s="13">
        <f>IF(Table2[[#This Row],[TT]]=0,"",ROW())</f>
        <v>611</v>
      </c>
      <c r="B611" s="13" t="str">
        <f>LOWER(SUBSTITUTE(SUBSTITUTE(SUBSTITUTE(SUBSTITUTE(SUBSTITUTE(SUBSTITUTE(SUBSTITUTE(SUBSTITUTE(Table2[[#This Row],[NAMA BARANG]]," ",""),"""",""),"-",""),"/",""),"(",""),")",""),"&amp;",""),",",""))</f>
        <v>clearholder60ltrambosnowpeak</v>
      </c>
      <c r="C611" s="17" t="s">
        <v>764</v>
      </c>
      <c r="D611" s="18">
        <v>5</v>
      </c>
      <c r="E611" s="22" t="s">
        <v>52</v>
      </c>
      <c r="F611" s="43">
        <f>IF(Table2[[#This Row],[M5B]]="",Table2[[#This Row],[M5B_h]],SUM(Table2[[#This Row],[M5B_h]],Table2[[#This Row],[M5B]]))</f>
        <v>5</v>
      </c>
      <c r="H611" s="14" t="str">
        <f>IF(Table2[[#This Row],[M1A]]="","",Table2[[#This Row],[M1A]]-Table2[[#This Row],[AWAL]])</f>
        <v/>
      </c>
      <c r="J611" s="14" t="str">
        <f>IF(Table2[[#This Row],[M2A]]="","",SUM(Table2[[#This Row],[M2A]]-Table2[[#This Row],[M2B_h]]))</f>
        <v/>
      </c>
      <c r="K611" s="14"/>
      <c r="L611" s="14" t="str">
        <f>IF(Table2[[#This Row],[M3A]]="","",SUM(Table2[[#This Row],[M3A]]-Table2[[#This Row],[M3B_h]]))</f>
        <v/>
      </c>
      <c r="M611" s="14"/>
      <c r="N611" s="14" t="str">
        <f>IF(Table2[[#This Row],[M4A]]="","",SUM(Table2[[#This Row],[M4A]]-Table2[[#This Row],[M4B_h]]))</f>
        <v/>
      </c>
      <c r="O611" s="14"/>
      <c r="P611" s="14" t="str">
        <f>IF(Table2[[#This Row],[M5A]]="","",SUM(Table2[[#This Row],[M5A]]-Table2[[#This Row],[M5B_h]]))</f>
        <v/>
      </c>
      <c r="Q611" s="14">
        <f>SUM(Table2[[#This Row],[AWAL]],Table2[[#This Row],[M1B]])</f>
        <v>5</v>
      </c>
      <c r="R611" s="14">
        <f>SUM(Table2[[#This Row],[M2B]],Table2[[#This Row],[M2B_h]])</f>
        <v>5</v>
      </c>
      <c r="S611" s="14">
        <f>SUM(Table2[[#This Row],[M3B]],Table2[[#This Row],[M3B_h]])</f>
        <v>5</v>
      </c>
      <c r="T611" s="14">
        <f>SUM(Table2[[#This Row],[M4B]],Table2[[#This Row],[M4B_h]])</f>
        <v>5</v>
      </c>
    </row>
    <row r="612" spans="1:20">
      <c r="A612" s="11">
        <f>IF(Table2[[#This Row],[TT]]=0,"",ROW())</f>
        <v>612</v>
      </c>
      <c r="B612" s="11" t="str">
        <f>LOWER(SUBSTITUTE(SUBSTITUTE(SUBSTITUTE(SUBSTITUTE(SUBSTITUTE(SUBSTITUTE(SUBSTITUTE(SUBSTITUTE(Table2[[#This Row],[NAMA BARANG]]," ",""),"""",""),"-",""),"/",""),"(",""),")",""),"&amp;",""),",",""))</f>
        <v>clearholderalot20lbrabuhjpinkhtm</v>
      </c>
      <c r="C612" s="17" t="s">
        <v>765</v>
      </c>
      <c r="D612" s="18">
        <v>2</v>
      </c>
      <c r="E612" s="22" t="s">
        <v>153</v>
      </c>
      <c r="F612" s="43">
        <f>IF(Table2[[#This Row],[M5B]]="",Table2[[#This Row],[M5B_h]],SUM(Table2[[#This Row],[M5B_h]],Table2[[#This Row],[M5B]]))</f>
        <v>2</v>
      </c>
      <c r="H612" s="12" t="str">
        <f>IF(Table2[[#This Row],[M1A]]="","",Table2[[#This Row],[M1A]]-Table2[[#This Row],[AWAL]])</f>
        <v/>
      </c>
      <c r="J612" s="12" t="str">
        <f>IF(Table2[[#This Row],[M2A]]="","",SUM(Table2[[#This Row],[M2A]]-Table2[[#This Row],[M2B_h]]))</f>
        <v/>
      </c>
      <c r="L612" s="12" t="str">
        <f>IF(Table2[[#This Row],[M3A]]="","",SUM(Table2[[#This Row],[M3A]]-Table2[[#This Row],[M3B_h]]))</f>
        <v/>
      </c>
      <c r="N612" s="12" t="str">
        <f>IF(Table2[[#This Row],[M4A]]="","",SUM(Table2[[#This Row],[M4A]]-Table2[[#This Row],[M4B_h]]))</f>
        <v/>
      </c>
      <c r="O612" s="14"/>
      <c r="P612" s="14" t="str">
        <f>IF(Table2[[#This Row],[M5A]]="","",SUM(Table2[[#This Row],[M5A]]-Table2[[#This Row],[M5B_h]]))</f>
        <v/>
      </c>
      <c r="Q612" s="14">
        <f>SUM(Table2[[#This Row],[AWAL]],Table2[[#This Row],[M1B]])</f>
        <v>2</v>
      </c>
      <c r="R612" s="14">
        <f>SUM(Table2[[#This Row],[M2B]],Table2[[#This Row],[M2B_h]])</f>
        <v>2</v>
      </c>
      <c r="S612" s="14">
        <f>SUM(Table2[[#This Row],[M3B]],Table2[[#This Row],[M3B_h]])</f>
        <v>2</v>
      </c>
      <c r="T612" s="14">
        <f>SUM(Table2[[#This Row],[M4B]],Table2[[#This Row],[M4B_h]])</f>
        <v>2</v>
      </c>
    </row>
    <row r="613" spans="1:20">
      <c r="A613" s="13">
        <f>IF(Table2[[#This Row],[TT]]=0,"",ROW())</f>
        <v>613</v>
      </c>
      <c r="B613" s="13" t="str">
        <f>LOWER(SUBSTITUTE(SUBSTITUTE(SUBSTITUTE(SUBSTITUTE(SUBSTITUTE(SUBSTITUTE(SUBSTITUTE(SUBSTITUTE(Table2[[#This Row],[NAMA BARANG]]," ",""),"""",""),"-",""),"/",""),"(",""),")",""),"&amp;",""),",",""))</f>
        <v>clearholderamandaf420lb</v>
      </c>
      <c r="C613" s="17" t="s">
        <v>766</v>
      </c>
      <c r="D613" s="18">
        <v>2</v>
      </c>
      <c r="E613" s="22" t="s">
        <v>39</v>
      </c>
      <c r="F613" s="43">
        <f>IF(Table2[[#This Row],[M5B]]="",Table2[[#This Row],[M5B_h]],SUM(Table2[[#This Row],[M5B_h]],Table2[[#This Row],[M5B]]))</f>
        <v>2</v>
      </c>
      <c r="H613" s="14" t="str">
        <f>IF(Table2[[#This Row],[M1A]]="","",Table2[[#This Row],[M1A]]-Table2[[#This Row],[AWAL]])</f>
        <v/>
      </c>
      <c r="J613" s="14" t="str">
        <f>IF(Table2[[#This Row],[M2A]]="","",SUM(Table2[[#This Row],[M2A]]-Table2[[#This Row],[M2B_h]]))</f>
        <v/>
      </c>
      <c r="K613" s="14"/>
      <c r="L613" s="14" t="str">
        <f>IF(Table2[[#This Row],[M3A]]="","",SUM(Table2[[#This Row],[M3A]]-Table2[[#This Row],[M3B_h]]))</f>
        <v/>
      </c>
      <c r="M613" s="14"/>
      <c r="N613" s="14" t="str">
        <f>IF(Table2[[#This Row],[M4A]]="","",SUM(Table2[[#This Row],[M4A]]-Table2[[#This Row],[M4B_h]]))</f>
        <v/>
      </c>
      <c r="O613" s="14"/>
      <c r="P613" s="14" t="str">
        <f>IF(Table2[[#This Row],[M5A]]="","",SUM(Table2[[#This Row],[M5A]]-Table2[[#This Row],[M5B_h]]))</f>
        <v/>
      </c>
      <c r="Q613" s="14">
        <f>SUM(Table2[[#This Row],[AWAL]],Table2[[#This Row],[M1B]])</f>
        <v>2</v>
      </c>
      <c r="R613" s="14">
        <f>SUM(Table2[[#This Row],[M2B]],Table2[[#This Row],[M2B_h]])</f>
        <v>2</v>
      </c>
      <c r="S613" s="14">
        <f>SUM(Table2[[#This Row],[M3B]],Table2[[#This Row],[M3B_h]])</f>
        <v>2</v>
      </c>
      <c r="T613" s="14">
        <f>SUM(Table2[[#This Row],[M4B]],Table2[[#This Row],[M4B_h]])</f>
        <v>2</v>
      </c>
    </row>
    <row r="614" spans="1:20">
      <c r="A614" s="11">
        <f>IF(Table2[[#This Row],[TT]]=0,"",ROW())</f>
        <v>614</v>
      </c>
      <c r="B614" s="11" t="str">
        <f>LOWER(SUBSTITUTE(SUBSTITUTE(SUBSTITUTE(SUBSTITUTE(SUBSTITUTE(SUBSTITUTE(SUBSTITUTE(SUBSTITUTE(Table2[[#This Row],[NAMA BARANG]]," ",""),"""",""),"-",""),"/",""),"(",""),")",""),"&amp;",""),",",""))</f>
        <v>clearholderch020utn</v>
      </c>
      <c r="C614" s="17" t="s">
        <v>767</v>
      </c>
      <c r="D614" s="18">
        <v>102</v>
      </c>
      <c r="E614" s="22" t="s">
        <v>58</v>
      </c>
      <c r="F614" s="43">
        <f>IF(Table2[[#This Row],[M5B]]="",Table2[[#This Row],[M5B_h]],SUM(Table2[[#This Row],[M5B_h]],Table2[[#This Row],[M5B]]))</f>
        <v>102</v>
      </c>
      <c r="H614" s="12" t="str">
        <f>IF(Table2[[#This Row],[M1A]]="","",Table2[[#This Row],[M1A]]-Table2[[#This Row],[AWAL]])</f>
        <v/>
      </c>
      <c r="J614" s="12" t="str">
        <f>IF(Table2[[#This Row],[M2A]]="","",SUM(Table2[[#This Row],[M2A]]-Table2[[#This Row],[M2B_h]]))</f>
        <v/>
      </c>
      <c r="L614" s="12" t="str">
        <f>IF(Table2[[#This Row],[M3A]]="","",SUM(Table2[[#This Row],[M3A]]-Table2[[#This Row],[M3B_h]]))</f>
        <v/>
      </c>
      <c r="N614" s="12" t="str">
        <f>IF(Table2[[#This Row],[M4A]]="","",SUM(Table2[[#This Row],[M4A]]-Table2[[#This Row],[M4B_h]]))</f>
        <v/>
      </c>
      <c r="O614" s="14"/>
      <c r="P614" s="14" t="str">
        <f>IF(Table2[[#This Row],[M5A]]="","",SUM(Table2[[#This Row],[M5A]]-Table2[[#This Row],[M5B_h]]))</f>
        <v/>
      </c>
      <c r="Q614" s="14">
        <f>SUM(Table2[[#This Row],[AWAL]],Table2[[#This Row],[M1B]])</f>
        <v>102</v>
      </c>
      <c r="R614" s="14">
        <f>SUM(Table2[[#This Row],[M2B]],Table2[[#This Row],[M2B_h]])</f>
        <v>102</v>
      </c>
      <c r="S614" s="14">
        <f>SUM(Table2[[#This Row],[M3B]],Table2[[#This Row],[M3B_h]])</f>
        <v>102</v>
      </c>
      <c r="T614" s="14">
        <f>SUM(Table2[[#This Row],[M4B]],Table2[[#This Row],[M4B_h]])</f>
        <v>102</v>
      </c>
    </row>
    <row r="615" spans="1:20">
      <c r="A615" s="11">
        <f>IF(Table2[[#This Row],[TT]]=0,"",ROW())</f>
        <v>615</v>
      </c>
      <c r="B615" s="11" t="str">
        <f>LOWER(SUBSTITUTE(SUBSTITUTE(SUBSTITUTE(SUBSTITUTE(SUBSTITUTE(SUBSTITUTE(SUBSTITUTE(SUBSTITUTE(Table2[[#This Row],[NAMA BARANG]]," ",""),"""",""),"-",""),"/",""),"(",""),")",""),"&amp;",""),",",""))</f>
        <v>clearholderch040utn</v>
      </c>
      <c r="C615" s="17" t="s">
        <v>768</v>
      </c>
      <c r="D615" s="18">
        <v>7</v>
      </c>
      <c r="E615" s="22" t="s">
        <v>39</v>
      </c>
      <c r="F615" s="43">
        <f>IF(Table2[[#This Row],[M5B]]="",Table2[[#This Row],[M5B_h]],SUM(Table2[[#This Row],[M5B_h]],Table2[[#This Row],[M5B]]))</f>
        <v>7</v>
      </c>
      <c r="H615" s="12" t="str">
        <f>IF(Table2[[#This Row],[M1A]]="","",Table2[[#This Row],[M1A]]-Table2[[#This Row],[AWAL]])</f>
        <v/>
      </c>
      <c r="J615" s="12" t="str">
        <f>IF(Table2[[#This Row],[M2A]]="","",SUM(Table2[[#This Row],[M2A]]-Table2[[#This Row],[M2B_h]]))</f>
        <v/>
      </c>
      <c r="L615" s="12" t="str">
        <f>IF(Table2[[#This Row],[M3A]]="","",SUM(Table2[[#This Row],[M3A]]-Table2[[#This Row],[M3B_h]]))</f>
        <v/>
      </c>
      <c r="N615" s="12" t="str">
        <f>IF(Table2[[#This Row],[M4A]]="","",SUM(Table2[[#This Row],[M4A]]-Table2[[#This Row],[M4B_h]]))</f>
        <v/>
      </c>
      <c r="O615" s="14"/>
      <c r="P615" s="14" t="str">
        <f>IF(Table2[[#This Row],[M5A]]="","",SUM(Table2[[#This Row],[M5A]]-Table2[[#This Row],[M5B_h]]))</f>
        <v/>
      </c>
      <c r="Q615" s="14">
        <f>SUM(Table2[[#This Row],[AWAL]],Table2[[#This Row],[M1B]])</f>
        <v>7</v>
      </c>
      <c r="R615" s="14">
        <f>SUM(Table2[[#This Row],[M2B]],Table2[[#This Row],[M2B_h]])</f>
        <v>7</v>
      </c>
      <c r="S615" s="14">
        <f>SUM(Table2[[#This Row],[M3B]],Table2[[#This Row],[M3B_h]])</f>
        <v>7</v>
      </c>
      <c r="T615" s="14">
        <f>SUM(Table2[[#This Row],[M4B]],Table2[[#This Row],[M4B_h]])</f>
        <v>7</v>
      </c>
    </row>
    <row r="616" spans="1:20">
      <c r="A616" s="11">
        <f>IF(Table2[[#This Row],[TT]]=0,"",ROW())</f>
        <v>616</v>
      </c>
      <c r="B616" s="11" t="str">
        <f>LOWER(SUBSTITUTE(SUBSTITUTE(SUBSTITUTE(SUBSTITUTE(SUBSTITUTE(SUBSTITUTE(SUBSTITUTE(SUBSTITUTE(Table2[[#This Row],[NAMA BARANG]]," ",""),"""",""),"-",""),"/",""),"(",""),")",""),"&amp;",""),",",""))</f>
        <v>clearholderch060utn</v>
      </c>
      <c r="C616" s="17" t="s">
        <v>769</v>
      </c>
      <c r="D616" s="18">
        <v>3</v>
      </c>
      <c r="E616" s="22" t="s">
        <v>11</v>
      </c>
      <c r="F616" s="43">
        <f>IF(Table2[[#This Row],[M5B]]="",Table2[[#This Row],[M5B_h]],SUM(Table2[[#This Row],[M5B_h]],Table2[[#This Row],[M5B]]))</f>
        <v>3</v>
      </c>
      <c r="H616" s="12" t="str">
        <f>IF(Table2[[#This Row],[M1A]]="","",Table2[[#This Row],[M1A]]-Table2[[#This Row],[AWAL]])</f>
        <v/>
      </c>
      <c r="J616" s="12" t="str">
        <f>IF(Table2[[#This Row],[M2A]]="","",SUM(Table2[[#This Row],[M2A]]-Table2[[#This Row],[M2B_h]]))</f>
        <v/>
      </c>
      <c r="L616" s="12" t="str">
        <f>IF(Table2[[#This Row],[M3A]]="","",SUM(Table2[[#This Row],[M3A]]-Table2[[#This Row],[M3B_h]]))</f>
        <v/>
      </c>
      <c r="N616" s="12" t="str">
        <f>IF(Table2[[#This Row],[M4A]]="","",SUM(Table2[[#This Row],[M4A]]-Table2[[#This Row],[M4B_h]]))</f>
        <v/>
      </c>
      <c r="O616" s="14"/>
      <c r="P616" s="14" t="str">
        <f>IF(Table2[[#This Row],[M5A]]="","",SUM(Table2[[#This Row],[M5A]]-Table2[[#This Row],[M5B_h]]))</f>
        <v/>
      </c>
      <c r="Q616" s="14">
        <f>SUM(Table2[[#This Row],[AWAL]],Table2[[#This Row],[M1B]])</f>
        <v>3</v>
      </c>
      <c r="R616" s="14">
        <f>SUM(Table2[[#This Row],[M2B]],Table2[[#This Row],[M2B_h]])</f>
        <v>3</v>
      </c>
      <c r="S616" s="14">
        <f>SUM(Table2[[#This Row],[M3B]],Table2[[#This Row],[M3B_h]])</f>
        <v>3</v>
      </c>
      <c r="T616" s="14">
        <f>SUM(Table2[[#This Row],[M4B]],Table2[[#This Row],[M4B_h]])</f>
        <v>3</v>
      </c>
    </row>
    <row r="617" spans="1:20">
      <c r="A617" s="11">
        <f>IF(Table2[[#This Row],[TT]]=0,"",ROW())</f>
        <v>617</v>
      </c>
      <c r="B617" s="11" t="str">
        <f>LOWER(SUBSTITUTE(SUBSTITUTE(SUBSTITUTE(SUBSTITUTE(SUBSTITUTE(SUBSTITUTE(SUBSTITUTE(SUBSTITUTE(Table2[[#This Row],[NAMA BARANG]]," ",""),"""",""),"-",""),"/",""),"(",""),")",""),"&amp;",""),",",""))</f>
        <v>clearholderch080utn</v>
      </c>
      <c r="C617" s="17" t="s">
        <v>770</v>
      </c>
      <c r="D617" s="18">
        <v>28</v>
      </c>
      <c r="E617" s="22" t="s">
        <v>11</v>
      </c>
      <c r="F617" s="43">
        <f>IF(Table2[[#This Row],[M5B]]="",Table2[[#This Row],[M5B_h]],SUM(Table2[[#This Row],[M5B_h]],Table2[[#This Row],[M5B]]))</f>
        <v>28</v>
      </c>
      <c r="H617" s="12" t="str">
        <f>IF(Table2[[#This Row],[M1A]]="","",Table2[[#This Row],[M1A]]-Table2[[#This Row],[AWAL]])</f>
        <v/>
      </c>
      <c r="J617" s="12" t="str">
        <f>IF(Table2[[#This Row],[M2A]]="","",SUM(Table2[[#This Row],[M2A]]-Table2[[#This Row],[M2B_h]]))</f>
        <v/>
      </c>
      <c r="L617" s="12" t="str">
        <f>IF(Table2[[#This Row],[M3A]]="","",SUM(Table2[[#This Row],[M3A]]-Table2[[#This Row],[M3B_h]]))</f>
        <v/>
      </c>
      <c r="N617" s="12" t="str">
        <f>IF(Table2[[#This Row],[M4A]]="","",SUM(Table2[[#This Row],[M4A]]-Table2[[#This Row],[M4B_h]]))</f>
        <v/>
      </c>
      <c r="O617" s="14"/>
      <c r="P617" s="14" t="str">
        <f>IF(Table2[[#This Row],[M5A]]="","",SUM(Table2[[#This Row],[M5A]]-Table2[[#This Row],[M5B_h]]))</f>
        <v/>
      </c>
      <c r="Q617" s="14">
        <f>SUM(Table2[[#This Row],[AWAL]],Table2[[#This Row],[M1B]])</f>
        <v>28</v>
      </c>
      <c r="R617" s="14">
        <f>SUM(Table2[[#This Row],[M2B]],Table2[[#This Row],[M2B_h]])</f>
        <v>28</v>
      </c>
      <c r="S617" s="14">
        <f>SUM(Table2[[#This Row],[M3B]],Table2[[#This Row],[M3B_h]])</f>
        <v>28</v>
      </c>
      <c r="T617" s="14">
        <f>SUM(Table2[[#This Row],[M4B]],Table2[[#This Row],[M4B_h]])</f>
        <v>28</v>
      </c>
    </row>
    <row r="618" spans="1:20">
      <c r="A618" s="11">
        <f>IF(Table2[[#This Row],[TT]]=0,"",ROW())</f>
        <v>618</v>
      </c>
      <c r="B618" s="11" t="str">
        <f>LOWER(SUBSTITUTE(SUBSTITUTE(SUBSTITUTE(SUBSTITUTE(SUBSTITUTE(SUBSTITUTE(SUBSTITUTE(SUBSTITUTE(Table2[[#This Row],[NAMA BARANG]]," ",""),"""",""),"-",""),"/",""),"(",""),")",""),"&amp;",""),",",""))</f>
        <v>clearholderhuajie60lbbutek</v>
      </c>
      <c r="C618" s="17" t="s">
        <v>771</v>
      </c>
      <c r="D618" s="18">
        <v>1</v>
      </c>
      <c r="E618" s="22" t="s">
        <v>34</v>
      </c>
      <c r="F618" s="43">
        <f>IF(Table2[[#This Row],[M5B]]="",Table2[[#This Row],[M5B_h]],SUM(Table2[[#This Row],[M5B_h]],Table2[[#This Row],[M5B]]))</f>
        <v>1</v>
      </c>
      <c r="H618" s="12" t="str">
        <f>IF(Table2[[#This Row],[M1A]]="","",Table2[[#This Row],[M1A]]-Table2[[#This Row],[AWAL]])</f>
        <v/>
      </c>
      <c r="J618" s="12" t="str">
        <f>IF(Table2[[#This Row],[M2A]]="","",SUM(Table2[[#This Row],[M2A]]-Table2[[#This Row],[M2B_h]]))</f>
        <v/>
      </c>
      <c r="L618" s="12" t="str">
        <f>IF(Table2[[#This Row],[M3A]]="","",SUM(Table2[[#This Row],[M3A]]-Table2[[#This Row],[M3B_h]]))</f>
        <v/>
      </c>
      <c r="N618" s="12" t="str">
        <f>IF(Table2[[#This Row],[M4A]]="","",SUM(Table2[[#This Row],[M4A]]-Table2[[#This Row],[M4B_h]]))</f>
        <v/>
      </c>
      <c r="O618" s="14"/>
      <c r="P618" s="14" t="str">
        <f>IF(Table2[[#This Row],[M5A]]="","",SUM(Table2[[#This Row],[M5A]]-Table2[[#This Row],[M5B_h]]))</f>
        <v/>
      </c>
      <c r="Q618" s="14">
        <f>SUM(Table2[[#This Row],[AWAL]],Table2[[#This Row],[M1B]])</f>
        <v>1</v>
      </c>
      <c r="R618" s="14">
        <f>SUM(Table2[[#This Row],[M2B]],Table2[[#This Row],[M2B_h]])</f>
        <v>1</v>
      </c>
      <c r="S618" s="14">
        <f>SUM(Table2[[#This Row],[M3B]],Table2[[#This Row],[M3B_h]])</f>
        <v>1</v>
      </c>
      <c r="T618" s="14">
        <f>SUM(Table2[[#This Row],[M4B]],Table2[[#This Row],[M4B_h]])</f>
        <v>1</v>
      </c>
    </row>
    <row r="619" spans="1:20">
      <c r="A619" s="11">
        <f>IF(Table2[[#This Row],[TT]]=0,"",ROW())</f>
        <v>619</v>
      </c>
      <c r="B619" s="11" t="str">
        <f>LOWER(SUBSTITUTE(SUBSTITUTE(SUBSTITUTE(SUBSTITUTE(SUBSTITUTE(SUBSTITUTE(SUBSTITUTE(SUBSTITUTE(Table2[[#This Row],[NAMA BARANG]]," ",""),"""",""),"-",""),"/",""),"(",""),")",""),"&amp;",""),",",""))</f>
        <v>clearholderhuajie60lbtrans</v>
      </c>
      <c r="C619" s="17" t="s">
        <v>772</v>
      </c>
      <c r="D619" s="18">
        <v>1</v>
      </c>
      <c r="E619" s="22" t="s">
        <v>34</v>
      </c>
      <c r="F619" s="43">
        <f>IF(Table2[[#This Row],[M5B]]="",Table2[[#This Row],[M5B_h]],SUM(Table2[[#This Row],[M5B_h]],Table2[[#This Row],[M5B]]))</f>
        <v>1</v>
      </c>
      <c r="H619" s="12" t="str">
        <f>IF(Table2[[#This Row],[M1A]]="","",Table2[[#This Row],[M1A]]-Table2[[#This Row],[AWAL]])</f>
        <v/>
      </c>
      <c r="J619" s="12" t="str">
        <f>IF(Table2[[#This Row],[M2A]]="","",SUM(Table2[[#This Row],[M2A]]-Table2[[#This Row],[M2B_h]]))</f>
        <v/>
      </c>
      <c r="L619" s="12" t="str">
        <f>IF(Table2[[#This Row],[M3A]]="","",SUM(Table2[[#This Row],[M3A]]-Table2[[#This Row],[M3B_h]]))</f>
        <v/>
      </c>
      <c r="N619" s="12" t="str">
        <f>IF(Table2[[#This Row],[M4A]]="","",SUM(Table2[[#This Row],[M4A]]-Table2[[#This Row],[M4B_h]]))</f>
        <v/>
      </c>
      <c r="O619" s="14"/>
      <c r="P619" s="14" t="str">
        <f>IF(Table2[[#This Row],[M5A]]="","",SUM(Table2[[#This Row],[M5A]]-Table2[[#This Row],[M5B_h]]))</f>
        <v/>
      </c>
      <c r="Q619" s="14">
        <f>SUM(Table2[[#This Row],[AWAL]],Table2[[#This Row],[M1B]])</f>
        <v>1</v>
      </c>
      <c r="R619" s="14">
        <f>SUM(Table2[[#This Row],[M2B]],Table2[[#This Row],[M2B_h]])</f>
        <v>1</v>
      </c>
      <c r="S619" s="14">
        <f>SUM(Table2[[#This Row],[M3B]],Table2[[#This Row],[M3B_h]])</f>
        <v>1</v>
      </c>
      <c r="T619" s="14">
        <f>SUM(Table2[[#This Row],[M4B]],Table2[[#This Row],[M4B_h]])</f>
        <v>1</v>
      </c>
    </row>
    <row r="620" spans="1:20">
      <c r="A620" s="11">
        <f>IF(Table2[[#This Row],[TT]]=0,"",ROW())</f>
        <v>620</v>
      </c>
      <c r="B620" s="11" t="str">
        <f>LOWER(SUBSTITUTE(SUBSTITUTE(SUBSTITUTE(SUBSTITUTE(SUBSTITUTE(SUBSTITUTE(SUBSTITUTE(SUBSTITUTE(Table2[[#This Row],[NAMA BARANG]]," ",""),"""",""),"-",""),"/",""),"(",""),")",""),"&amp;",""),",",""))</f>
        <v>clearholderjos20</v>
      </c>
      <c r="C620" s="17" t="s">
        <v>773</v>
      </c>
      <c r="D620" s="18">
        <v>1</v>
      </c>
      <c r="E620" s="22">
        <v>120</v>
      </c>
      <c r="F620" s="43">
        <f>IF(Table2[[#This Row],[M5B]]="",Table2[[#This Row],[M5B_h]],SUM(Table2[[#This Row],[M5B_h]],Table2[[#This Row],[M5B]]))</f>
        <v>1</v>
      </c>
      <c r="H620" s="12" t="str">
        <f>IF(Table2[[#This Row],[M1A]]="","",Table2[[#This Row],[M1A]]-Table2[[#This Row],[AWAL]])</f>
        <v/>
      </c>
      <c r="J620" s="12" t="str">
        <f>IF(Table2[[#This Row],[M2A]]="","",SUM(Table2[[#This Row],[M2A]]-Table2[[#This Row],[M2B_h]]))</f>
        <v/>
      </c>
      <c r="L620" s="12" t="str">
        <f>IF(Table2[[#This Row],[M3A]]="","",SUM(Table2[[#This Row],[M3A]]-Table2[[#This Row],[M3B_h]]))</f>
        <v/>
      </c>
      <c r="N620" s="12" t="str">
        <f>IF(Table2[[#This Row],[M4A]]="","",SUM(Table2[[#This Row],[M4A]]-Table2[[#This Row],[M4B_h]]))</f>
        <v/>
      </c>
      <c r="O620" s="14"/>
      <c r="P620" s="14" t="str">
        <f>IF(Table2[[#This Row],[M5A]]="","",SUM(Table2[[#This Row],[M5A]]-Table2[[#This Row],[M5B_h]]))</f>
        <v/>
      </c>
      <c r="Q620" s="14">
        <f>SUM(Table2[[#This Row],[AWAL]],Table2[[#This Row],[M1B]])</f>
        <v>1</v>
      </c>
      <c r="R620" s="14">
        <f>SUM(Table2[[#This Row],[M2B]],Table2[[#This Row],[M2B_h]])</f>
        <v>1</v>
      </c>
      <c r="S620" s="14">
        <f>SUM(Table2[[#This Row],[M3B]],Table2[[#This Row],[M3B_h]])</f>
        <v>1</v>
      </c>
      <c r="T620" s="14">
        <f>SUM(Table2[[#This Row],[M4B]],Table2[[#This Row],[M4B_h]])</f>
        <v>1</v>
      </c>
    </row>
    <row r="621" spans="1:20">
      <c r="A621" s="11">
        <f>IF(Table2[[#This Row],[TT]]=0,"",ROW())</f>
        <v>621</v>
      </c>
      <c r="B621" s="11" t="str">
        <f>LOWER(SUBSTITUTE(SUBSTITUTE(SUBSTITUTE(SUBSTITUTE(SUBSTITUTE(SUBSTITUTE(SUBSTITUTE(SUBSTITUTE(Table2[[#This Row],[NAMA BARANG]]," ",""),"""",""),"-",""),"/",""),"(",""),")",""),"&amp;",""),",",""))</f>
        <v>clearholderjos80fl</v>
      </c>
      <c r="C621" s="17" t="s">
        <v>774</v>
      </c>
      <c r="D621" s="18">
        <v>14</v>
      </c>
      <c r="E621" s="22">
        <v>48</v>
      </c>
      <c r="F621" s="43">
        <f>IF(Table2[[#This Row],[M5B]]="",Table2[[#This Row],[M5B_h]],SUM(Table2[[#This Row],[M5B_h]],Table2[[#This Row],[M5B]]))</f>
        <v>14</v>
      </c>
      <c r="H621" s="12" t="str">
        <f>IF(Table2[[#This Row],[M1A]]="","",Table2[[#This Row],[M1A]]-Table2[[#This Row],[AWAL]])</f>
        <v/>
      </c>
      <c r="J621" s="12" t="str">
        <f>IF(Table2[[#This Row],[M2A]]="","",SUM(Table2[[#This Row],[M2A]]-Table2[[#This Row],[M2B_h]]))</f>
        <v/>
      </c>
      <c r="L621" s="12" t="str">
        <f>IF(Table2[[#This Row],[M3A]]="","",SUM(Table2[[#This Row],[M3A]]-Table2[[#This Row],[M3B_h]]))</f>
        <v/>
      </c>
      <c r="N621" s="12" t="str">
        <f>IF(Table2[[#This Row],[M4A]]="","",SUM(Table2[[#This Row],[M4A]]-Table2[[#This Row],[M4B_h]]))</f>
        <v/>
      </c>
      <c r="O621" s="14"/>
      <c r="P621" s="14" t="str">
        <f>IF(Table2[[#This Row],[M5A]]="","",SUM(Table2[[#This Row],[M5A]]-Table2[[#This Row],[M5B_h]]))</f>
        <v/>
      </c>
      <c r="Q621" s="14">
        <f>SUM(Table2[[#This Row],[AWAL]],Table2[[#This Row],[M1B]])</f>
        <v>14</v>
      </c>
      <c r="R621" s="14">
        <f>SUM(Table2[[#This Row],[M2B]],Table2[[#This Row],[M2B_h]])</f>
        <v>14</v>
      </c>
      <c r="S621" s="14">
        <f>SUM(Table2[[#This Row],[M3B]],Table2[[#This Row],[M3B_h]])</f>
        <v>14</v>
      </c>
      <c r="T621" s="14">
        <f>SUM(Table2[[#This Row],[M4B]],Table2[[#This Row],[M4B_h]])</f>
        <v>14</v>
      </c>
    </row>
    <row r="622" spans="1:20">
      <c r="A622" s="11">
        <f>IF(Table2[[#This Row],[TT]]=0,"",ROW())</f>
        <v>622</v>
      </c>
      <c r="B622" s="11" t="str">
        <f>LOWER(SUBSTITUTE(SUBSTITUTE(SUBSTITUTE(SUBSTITUTE(SUBSTITUTE(SUBSTITUTE(SUBSTITUTE(SUBSTITUTE(Table2[[#This Row],[NAMA BARANG]]," ",""),"""",""),"-",""),"/",""),"(",""),")",""),"&amp;",""),",",""))</f>
        <v>clearholdermetalch840a4</v>
      </c>
      <c r="C622" s="17" t="s">
        <v>775</v>
      </c>
      <c r="D622" s="18">
        <v>2</v>
      </c>
      <c r="E622" s="22" t="s">
        <v>28</v>
      </c>
      <c r="F622" s="43">
        <f>IF(Table2[[#This Row],[M5B]]="",Table2[[#This Row],[M5B_h]],SUM(Table2[[#This Row],[M5B_h]],Table2[[#This Row],[M5B]]))</f>
        <v>2</v>
      </c>
      <c r="H622" s="12" t="str">
        <f>IF(Table2[[#This Row],[M1A]]="","",Table2[[#This Row],[M1A]]-Table2[[#This Row],[AWAL]])</f>
        <v/>
      </c>
      <c r="J622" s="12" t="str">
        <f>IF(Table2[[#This Row],[M2A]]="","",SUM(Table2[[#This Row],[M2A]]-Table2[[#This Row],[M2B_h]]))</f>
        <v/>
      </c>
      <c r="L622" s="12" t="str">
        <f>IF(Table2[[#This Row],[M3A]]="","",SUM(Table2[[#This Row],[M3A]]-Table2[[#This Row],[M3B_h]]))</f>
        <v/>
      </c>
      <c r="N622" s="12" t="str">
        <f>IF(Table2[[#This Row],[M4A]]="","",SUM(Table2[[#This Row],[M4A]]-Table2[[#This Row],[M4B_h]]))</f>
        <v/>
      </c>
      <c r="O622" s="14"/>
      <c r="P622" s="14" t="str">
        <f>IF(Table2[[#This Row],[M5A]]="","",SUM(Table2[[#This Row],[M5A]]-Table2[[#This Row],[M5B_h]]))</f>
        <v/>
      </c>
      <c r="Q622" s="14">
        <f>SUM(Table2[[#This Row],[AWAL]],Table2[[#This Row],[M1B]])</f>
        <v>2</v>
      </c>
      <c r="R622" s="14">
        <f>SUM(Table2[[#This Row],[M2B]],Table2[[#This Row],[M2B_h]])</f>
        <v>2</v>
      </c>
      <c r="S622" s="14">
        <f>SUM(Table2[[#This Row],[M3B]],Table2[[#This Row],[M3B_h]])</f>
        <v>2</v>
      </c>
      <c r="T622" s="14">
        <f>SUM(Table2[[#This Row],[M4B]],Table2[[#This Row],[M4B_h]])</f>
        <v>2</v>
      </c>
    </row>
    <row r="623" spans="1:20">
      <c r="A623" s="11">
        <f>IF(Table2[[#This Row],[TT]]=0,"",ROW())</f>
        <v>623</v>
      </c>
      <c r="B623" s="11" t="str">
        <f>LOWER(SUBSTITUTE(SUBSTITUTE(SUBSTITUTE(SUBSTITUTE(SUBSTITUTE(SUBSTITUTE(SUBSTITUTE(SUBSTITUTE(Table2[[#This Row],[NAMA BARANG]]," ",""),"""",""),"-",""),"/",""),"(",""),")",""),"&amp;",""),",",""))</f>
        <v>clearholdermetalch860a4</v>
      </c>
      <c r="C623" s="21" t="s">
        <v>776</v>
      </c>
      <c r="D623" s="22">
        <v>40</v>
      </c>
      <c r="E623" s="22" t="s">
        <v>28</v>
      </c>
      <c r="F623" s="43">
        <f>IF(Table2[[#This Row],[M5B]]="",Table2[[#This Row],[M5B_h]],SUM(Table2[[#This Row],[M5B_h]],Table2[[#This Row],[M5B]]))</f>
        <v>40</v>
      </c>
      <c r="H623" s="12" t="str">
        <f>IF(Table2[[#This Row],[M1A]]="","",Table2[[#This Row],[M1A]]-Table2[[#This Row],[AWAL]])</f>
        <v/>
      </c>
      <c r="J623" s="12" t="str">
        <f>IF(Table2[[#This Row],[M2A]]="","",SUM(Table2[[#This Row],[M2A]]-Table2[[#This Row],[M2B_h]]))</f>
        <v/>
      </c>
      <c r="L623" s="12" t="str">
        <f>IF(Table2[[#This Row],[M3A]]="","",SUM(Table2[[#This Row],[M3A]]-Table2[[#This Row],[M3B_h]]))</f>
        <v/>
      </c>
      <c r="N623" s="12" t="str">
        <f>IF(Table2[[#This Row],[M4A]]="","",SUM(Table2[[#This Row],[M4A]]-Table2[[#This Row],[M4B_h]]))</f>
        <v/>
      </c>
      <c r="O623" s="14"/>
      <c r="P623" s="14" t="str">
        <f>IF(Table2[[#This Row],[M5A]]="","",SUM(Table2[[#This Row],[M5A]]-Table2[[#This Row],[M5B_h]]))</f>
        <v/>
      </c>
      <c r="Q623" s="14">
        <f>SUM(Table2[[#This Row],[AWAL]],Table2[[#This Row],[M1B]])</f>
        <v>40</v>
      </c>
      <c r="R623" s="14">
        <f>SUM(Table2[[#This Row],[M2B]],Table2[[#This Row],[M2B_h]])</f>
        <v>40</v>
      </c>
      <c r="S623" s="14">
        <f>SUM(Table2[[#This Row],[M3B]],Table2[[#This Row],[M3B_h]])</f>
        <v>40</v>
      </c>
      <c r="T623" s="14">
        <f>SUM(Table2[[#This Row],[M4B]],Table2[[#This Row],[M4B_h]])</f>
        <v>40</v>
      </c>
    </row>
    <row r="624" spans="1:20">
      <c r="A624" s="11">
        <f>IF(Table2[[#This Row],[TT]]=0,"",ROW())</f>
        <v>624</v>
      </c>
      <c r="B624" s="11" t="str">
        <f>LOWER(SUBSTITUTE(SUBSTITUTE(SUBSTITUTE(SUBSTITUTE(SUBSTITUTE(SUBSTITUTE(SUBSTITUTE(SUBSTITUTE(Table2[[#This Row],[NAMA BARANG]]," ",""),"""",""),"-",""),"/",""),"(",""),")",""),"&amp;",""),",",""))</f>
        <v>clearholdersnowpeak20lbrunguhjpinkorange</v>
      </c>
      <c r="C624" s="21" t="s">
        <v>777</v>
      </c>
      <c r="D624" s="22">
        <v>1</v>
      </c>
      <c r="E624" s="22" t="s">
        <v>52</v>
      </c>
      <c r="F624" s="43">
        <f>IF(Table2[[#This Row],[M5B]]="",Table2[[#This Row],[M5B_h]],SUM(Table2[[#This Row],[M5B_h]],Table2[[#This Row],[M5B]]))</f>
        <v>1</v>
      </c>
      <c r="H624" s="12" t="str">
        <f>IF(Table2[[#This Row],[M1A]]="","",Table2[[#This Row],[M1A]]-Table2[[#This Row],[AWAL]])</f>
        <v/>
      </c>
      <c r="J624" s="12" t="str">
        <f>IF(Table2[[#This Row],[M2A]]="","",SUM(Table2[[#This Row],[M2A]]-Table2[[#This Row],[M2B_h]]))</f>
        <v/>
      </c>
      <c r="L624" s="12" t="str">
        <f>IF(Table2[[#This Row],[M3A]]="","",SUM(Table2[[#This Row],[M3A]]-Table2[[#This Row],[M3B_h]]))</f>
        <v/>
      </c>
      <c r="N624" s="12" t="str">
        <f>IF(Table2[[#This Row],[M4A]]="","",SUM(Table2[[#This Row],[M4A]]-Table2[[#This Row],[M4B_h]]))</f>
        <v/>
      </c>
      <c r="O624" s="14"/>
      <c r="P624" s="14" t="str">
        <f>IF(Table2[[#This Row],[M5A]]="","",SUM(Table2[[#This Row],[M5A]]-Table2[[#This Row],[M5B_h]]))</f>
        <v/>
      </c>
      <c r="Q624" s="14">
        <f>SUM(Table2[[#This Row],[AWAL]],Table2[[#This Row],[M1B]])</f>
        <v>1</v>
      </c>
      <c r="R624" s="14">
        <f>SUM(Table2[[#This Row],[M2B]],Table2[[#This Row],[M2B_h]])</f>
        <v>1</v>
      </c>
      <c r="S624" s="14">
        <f>SUM(Table2[[#This Row],[M3B]],Table2[[#This Row],[M3B_h]])</f>
        <v>1</v>
      </c>
      <c r="T624" s="14">
        <f>SUM(Table2[[#This Row],[M4B]],Table2[[#This Row],[M4B_h]])</f>
        <v>1</v>
      </c>
    </row>
    <row r="625" spans="1:20">
      <c r="A625" s="11">
        <f>IF(Table2[[#This Row],[TT]]=0,"",ROW())</f>
        <v>625</v>
      </c>
      <c r="B625" s="11" t="str">
        <f>LOWER(SUBSTITUTE(SUBSTITUTE(SUBSTITUTE(SUBSTITUTE(SUBSTITUTE(SUBSTITUTE(SUBSTITUTE(SUBSTITUTE(Table2[[#This Row],[NAMA BARANG]]," ",""),"""",""),"-",""),"/",""),"(",""),")",""),"&amp;",""),",",""))</f>
        <v>clearholdertizob2hj1</v>
      </c>
      <c r="C625" s="17" t="s">
        <v>778</v>
      </c>
      <c r="D625" s="18">
        <v>3</v>
      </c>
      <c r="E625" s="22" t="s">
        <v>58</v>
      </c>
      <c r="F625" s="43">
        <f>IF(Table2[[#This Row],[M5B]]="",Table2[[#This Row],[M5B_h]],SUM(Table2[[#This Row],[M5B_h]],Table2[[#This Row],[M5B]]))</f>
        <v>3</v>
      </c>
      <c r="H625" s="12" t="str">
        <f>IF(Table2[[#This Row],[M1A]]="","",Table2[[#This Row],[M1A]]-Table2[[#This Row],[AWAL]])</f>
        <v/>
      </c>
      <c r="J625" s="12" t="str">
        <f>IF(Table2[[#This Row],[M2A]]="","",SUM(Table2[[#This Row],[M2A]]-Table2[[#This Row],[M2B_h]]))</f>
        <v/>
      </c>
      <c r="L625" s="12" t="str">
        <f>IF(Table2[[#This Row],[M3A]]="","",SUM(Table2[[#This Row],[M3A]]-Table2[[#This Row],[M3B_h]]))</f>
        <v/>
      </c>
      <c r="N625" s="12" t="str">
        <f>IF(Table2[[#This Row],[M4A]]="","",SUM(Table2[[#This Row],[M4A]]-Table2[[#This Row],[M4B_h]]))</f>
        <v/>
      </c>
      <c r="O625" s="14"/>
      <c r="P625" s="14" t="str">
        <f>IF(Table2[[#This Row],[M5A]]="","",SUM(Table2[[#This Row],[M5A]]-Table2[[#This Row],[M5B_h]]))</f>
        <v/>
      </c>
      <c r="Q625" s="14">
        <f>SUM(Table2[[#This Row],[AWAL]],Table2[[#This Row],[M1B]])</f>
        <v>3</v>
      </c>
      <c r="R625" s="14">
        <f>SUM(Table2[[#This Row],[M2B]],Table2[[#This Row],[M2B_h]])</f>
        <v>3</v>
      </c>
      <c r="S625" s="14">
        <f>SUM(Table2[[#This Row],[M3B]],Table2[[#This Row],[M3B_h]])</f>
        <v>3</v>
      </c>
      <c r="T625" s="14">
        <f>SUM(Table2[[#This Row],[M4B]],Table2[[#This Row],[M4B_h]])</f>
        <v>3</v>
      </c>
    </row>
    <row r="626" spans="1:20">
      <c r="A626" s="11">
        <f>IF(Table2[[#This Row],[TT]]=0,"",ROW())</f>
        <v>626</v>
      </c>
      <c r="B626" s="11" t="str">
        <f>LOWER(SUBSTITUTE(SUBSTITUTE(SUBSTITUTE(SUBSTITUTE(SUBSTITUTE(SUBSTITUTE(SUBSTITUTE(SUBSTITUTE(Table2[[#This Row],[NAMA BARANG]]," ",""),"""",""),"-",""),"/",""),"(",""),")",""),"&amp;",""),",",""))</f>
        <v>clearholdervtechvtf20kht1hj4</v>
      </c>
      <c r="C626" s="17" t="s">
        <v>779</v>
      </c>
      <c r="D626" s="18">
        <v>5</v>
      </c>
      <c r="E626" s="22" t="s">
        <v>39</v>
      </c>
      <c r="F626" s="43">
        <f>IF(Table2[[#This Row],[M5B]]="",Table2[[#This Row],[M5B_h]],SUM(Table2[[#This Row],[M5B_h]],Table2[[#This Row],[M5B]]))</f>
        <v>5</v>
      </c>
      <c r="H626" s="12" t="str">
        <f>IF(Table2[[#This Row],[M1A]]="","",Table2[[#This Row],[M1A]]-Table2[[#This Row],[AWAL]])</f>
        <v/>
      </c>
      <c r="J626" s="12" t="str">
        <f>IF(Table2[[#This Row],[M2A]]="","",SUM(Table2[[#This Row],[M2A]]-Table2[[#This Row],[M2B_h]]))</f>
        <v/>
      </c>
      <c r="L626" s="12" t="str">
        <f>IF(Table2[[#This Row],[M3A]]="","",SUM(Table2[[#This Row],[M3A]]-Table2[[#This Row],[M3B_h]]))</f>
        <v/>
      </c>
      <c r="N626" s="12" t="str">
        <f>IF(Table2[[#This Row],[M4A]]="","",SUM(Table2[[#This Row],[M4A]]-Table2[[#This Row],[M4B_h]]))</f>
        <v/>
      </c>
      <c r="O626" s="14"/>
      <c r="P626" s="14" t="str">
        <f>IF(Table2[[#This Row],[M5A]]="","",SUM(Table2[[#This Row],[M5A]]-Table2[[#This Row],[M5B_h]]))</f>
        <v/>
      </c>
      <c r="Q626" s="14">
        <f>SUM(Table2[[#This Row],[AWAL]],Table2[[#This Row],[M1B]])</f>
        <v>5</v>
      </c>
      <c r="R626" s="14">
        <f>SUM(Table2[[#This Row],[M2B]],Table2[[#This Row],[M2B_h]])</f>
        <v>5</v>
      </c>
      <c r="S626" s="14">
        <f>SUM(Table2[[#This Row],[M3B]],Table2[[#This Row],[M3B_h]])</f>
        <v>5</v>
      </c>
      <c r="T626" s="14">
        <f>SUM(Table2[[#This Row],[M4B]],Table2[[#This Row],[M4B_h]])</f>
        <v>5</v>
      </c>
    </row>
    <row r="627" spans="1:20">
      <c r="A627" s="11">
        <f>IF(Table2[[#This Row],[TT]]=0,"",ROW())</f>
        <v>627</v>
      </c>
      <c r="B627" s="11" t="str">
        <f>LOWER(SUBSTITUTE(SUBSTITUTE(SUBSTITUTE(SUBSTITUTE(SUBSTITUTE(SUBSTITUTE(SUBSTITUTE(SUBSTITUTE(Table2[[#This Row],[NAMA BARANG]]," ",""),"""",""),"-",""),"/",""),"(",""),")",""),"&amp;",""),",",""))</f>
        <v>clipboard303clipbesar</v>
      </c>
      <c r="C627" s="17" t="s">
        <v>780</v>
      </c>
      <c r="D627" s="18">
        <v>1</v>
      </c>
      <c r="E627" s="22" t="s">
        <v>781</v>
      </c>
      <c r="F627" s="43">
        <f>IF(Table2[[#This Row],[M5B]]="",Table2[[#This Row],[M5B_h]],SUM(Table2[[#This Row],[M5B_h]],Table2[[#This Row],[M5B]]))</f>
        <v>1</v>
      </c>
      <c r="H627" s="12" t="str">
        <f>IF(Table2[[#This Row],[M1A]]="","",Table2[[#This Row],[M1A]]-Table2[[#This Row],[AWAL]])</f>
        <v/>
      </c>
      <c r="J627" s="12" t="str">
        <f>IF(Table2[[#This Row],[M2A]]="","",SUM(Table2[[#This Row],[M2A]]-Table2[[#This Row],[M2B_h]]))</f>
        <v/>
      </c>
      <c r="L627" s="12" t="str">
        <f>IF(Table2[[#This Row],[M3A]]="","",SUM(Table2[[#This Row],[M3A]]-Table2[[#This Row],[M3B_h]]))</f>
        <v/>
      </c>
      <c r="N627" s="12" t="str">
        <f>IF(Table2[[#This Row],[M4A]]="","",SUM(Table2[[#This Row],[M4A]]-Table2[[#This Row],[M4B_h]]))</f>
        <v/>
      </c>
      <c r="O627" s="14"/>
      <c r="P627" s="14" t="str">
        <f>IF(Table2[[#This Row],[M5A]]="","",SUM(Table2[[#This Row],[M5A]]-Table2[[#This Row],[M5B_h]]))</f>
        <v/>
      </c>
      <c r="Q627" s="14">
        <f>SUM(Table2[[#This Row],[AWAL]],Table2[[#This Row],[M1B]])</f>
        <v>1</v>
      </c>
      <c r="R627" s="14">
        <f>SUM(Table2[[#This Row],[M2B]],Table2[[#This Row],[M2B_h]])</f>
        <v>1</v>
      </c>
      <c r="S627" s="14">
        <f>SUM(Table2[[#This Row],[M3B]],Table2[[#This Row],[M3B_h]])</f>
        <v>1</v>
      </c>
      <c r="T627" s="14">
        <f>SUM(Table2[[#This Row],[M4B]],Table2[[#This Row],[M4B_h]])</f>
        <v>1</v>
      </c>
    </row>
    <row r="628" spans="1:20">
      <c r="A628" s="13">
        <f>IF(Table2[[#This Row],[TT]]=0,"",ROW())</f>
        <v>628</v>
      </c>
      <c r="B628" s="13" t="str">
        <f>LOWER(SUBSTITUTE(SUBSTITUTE(SUBSTITUTE(SUBSTITUTE(SUBSTITUTE(SUBSTITUTE(SUBSTITUTE(SUBSTITUTE(Table2[[#This Row],[NAMA BARANG]]," ",""),"""",""),"-",""),"/",""),"(",""),")",""),"&amp;",""),",",""))</f>
        <v>clipboardenterantipecah</v>
      </c>
      <c r="C628" s="17" t="s">
        <v>4688</v>
      </c>
      <c r="D628" s="18"/>
      <c r="E628" s="22" t="s">
        <v>2858</v>
      </c>
      <c r="F628" s="43">
        <f>IF(Table2[[#This Row],[M5B]]="",Table2[[#This Row],[M5B_h]],SUM(Table2[[#This Row],[M5B_h]],Table2[[#This Row],[M5B]]))</f>
        <v>1</v>
      </c>
      <c r="H628" s="14" t="str">
        <f>IF(Table2[[#This Row],[M1A]]="","",Table2[[#This Row],[M1A]]-Table2[[#This Row],[AWAL]])</f>
        <v/>
      </c>
      <c r="I628" s="12">
        <v>2</v>
      </c>
      <c r="J628" s="14">
        <f>IF(Table2[[#This Row],[M2A]]="","",SUM(Table2[[#This Row],[M2A]]-Table2[[#This Row],[M2B_h]]))</f>
        <v>2</v>
      </c>
      <c r="K628" s="12">
        <v>1</v>
      </c>
      <c r="L628" s="14">
        <f>IF(Table2[[#This Row],[M3A]]="","",SUM(Table2[[#This Row],[M3A]]-Table2[[#This Row],[M3B_h]]))</f>
        <v>-1</v>
      </c>
      <c r="N628" s="14" t="str">
        <f>IF(Table2[[#This Row],[M4A]]="","",SUM(Table2[[#This Row],[M4A]]-Table2[[#This Row],[M4B_h]]))</f>
        <v/>
      </c>
      <c r="O628" s="14"/>
      <c r="P628" s="14" t="str">
        <f>IF(Table2[[#This Row],[M5A]]="","",SUM(Table2[[#This Row],[M5A]]-Table2[[#This Row],[M5B_h]]))</f>
        <v/>
      </c>
      <c r="Q628" s="14">
        <f>SUM(Table2[[#This Row],[AWAL]],Table2[[#This Row],[M1B]])</f>
        <v>0</v>
      </c>
      <c r="R628" s="14">
        <f>SUM(Table2[[#This Row],[M2B]],Table2[[#This Row],[M2B_h]])</f>
        <v>2</v>
      </c>
      <c r="S628" s="14">
        <f>SUM(Table2[[#This Row],[M3B]],Table2[[#This Row],[M3B_h]])</f>
        <v>1</v>
      </c>
      <c r="T628" s="14">
        <f>SUM(Table2[[#This Row],[M4B]],Table2[[#This Row],[M4B_h]])</f>
        <v>1</v>
      </c>
    </row>
    <row r="629" spans="1:20">
      <c r="A629" s="11">
        <f>IF(Table2[[#This Row],[TT]]=0,"",ROW())</f>
        <v>629</v>
      </c>
      <c r="B629" s="11" t="str">
        <f>LOWER(SUBSTITUTE(SUBSTITUTE(SUBSTITUTE(SUBSTITUTE(SUBSTITUTE(SUBSTITUTE(SUBSTITUTE(SUBSTITUTE(Table2[[#This Row],[NAMA BARANG]]," ",""),"""",""),"-",""),"/",""),"(",""),")",""),"&amp;",""),",",""))</f>
        <v>clipboardfancybbbarbie</v>
      </c>
      <c r="C629" s="17" t="s">
        <v>783</v>
      </c>
      <c r="D629" s="18">
        <v>1</v>
      </c>
      <c r="E629" s="22" t="s">
        <v>88</v>
      </c>
      <c r="F629" s="43">
        <f>IF(Table2[[#This Row],[M5B]]="",Table2[[#This Row],[M5B_h]],SUM(Table2[[#This Row],[M5B_h]],Table2[[#This Row],[M5B]]))</f>
        <v>1</v>
      </c>
      <c r="H629" s="12" t="str">
        <f>IF(Table2[[#This Row],[M1A]]="","",Table2[[#This Row],[M1A]]-Table2[[#This Row],[AWAL]])</f>
        <v/>
      </c>
      <c r="J629" s="12" t="str">
        <f>IF(Table2[[#This Row],[M2A]]="","",SUM(Table2[[#This Row],[M2A]]-Table2[[#This Row],[M2B_h]]))</f>
        <v/>
      </c>
      <c r="L629" s="12" t="str">
        <f>IF(Table2[[#This Row],[M3A]]="","",SUM(Table2[[#This Row],[M3A]]-Table2[[#This Row],[M3B_h]]))</f>
        <v/>
      </c>
      <c r="N629" s="12" t="str">
        <f>IF(Table2[[#This Row],[M4A]]="","",SUM(Table2[[#This Row],[M4A]]-Table2[[#This Row],[M4B_h]]))</f>
        <v/>
      </c>
      <c r="O629" s="14"/>
      <c r="P629" s="14" t="str">
        <f>IF(Table2[[#This Row],[M5A]]="","",SUM(Table2[[#This Row],[M5A]]-Table2[[#This Row],[M5B_h]]))</f>
        <v/>
      </c>
      <c r="Q629" s="14">
        <f>SUM(Table2[[#This Row],[AWAL]],Table2[[#This Row],[M1B]])</f>
        <v>1</v>
      </c>
      <c r="R629" s="14">
        <f>SUM(Table2[[#This Row],[M2B]],Table2[[#This Row],[M2B_h]])</f>
        <v>1</v>
      </c>
      <c r="S629" s="14">
        <f>SUM(Table2[[#This Row],[M3B]],Table2[[#This Row],[M3B_h]])</f>
        <v>1</v>
      </c>
      <c r="T629" s="14">
        <f>SUM(Table2[[#This Row],[M4B]],Table2[[#This Row],[M4B_h]])</f>
        <v>1</v>
      </c>
    </row>
    <row r="630" spans="1:20">
      <c r="A630" s="11">
        <f>IF(Table2[[#This Row],[TT]]=0,"",ROW())</f>
        <v>630</v>
      </c>
      <c r="B630" s="11" t="str">
        <f>LOWER(SUBSTITUTE(SUBSTITUTE(SUBSTITUTE(SUBSTITUTE(SUBSTITUTE(SUBSTITUTE(SUBSTITUTE(SUBSTITUTE(Table2[[#This Row],[NAMA BARANG]]," ",""),"""",""),"-",""),"/",""),"(",""),")",""),"&amp;",""),",",""))</f>
        <v>clipboardfancydisneyholo</v>
      </c>
      <c r="C630" s="17" t="s">
        <v>784</v>
      </c>
      <c r="D630" s="18">
        <v>1</v>
      </c>
      <c r="E630" s="22" t="s">
        <v>88</v>
      </c>
      <c r="F630" s="43">
        <f>IF(Table2[[#This Row],[M5B]]="",Table2[[#This Row],[M5B_h]],SUM(Table2[[#This Row],[M5B_h]],Table2[[#This Row],[M5B]]))</f>
        <v>1</v>
      </c>
      <c r="H630" s="12" t="str">
        <f>IF(Table2[[#This Row],[M1A]]="","",Table2[[#This Row],[M1A]]-Table2[[#This Row],[AWAL]])</f>
        <v/>
      </c>
      <c r="J630" s="12" t="str">
        <f>IF(Table2[[#This Row],[M2A]]="","",SUM(Table2[[#This Row],[M2A]]-Table2[[#This Row],[M2B_h]]))</f>
        <v/>
      </c>
      <c r="L630" s="12" t="str">
        <f>IF(Table2[[#This Row],[M3A]]="","",SUM(Table2[[#This Row],[M3A]]-Table2[[#This Row],[M3B_h]]))</f>
        <v/>
      </c>
      <c r="N630" s="12" t="str">
        <f>IF(Table2[[#This Row],[M4A]]="","",SUM(Table2[[#This Row],[M4A]]-Table2[[#This Row],[M4B_h]]))</f>
        <v/>
      </c>
      <c r="O630" s="14"/>
      <c r="P630" s="14" t="str">
        <f>IF(Table2[[#This Row],[M5A]]="","",SUM(Table2[[#This Row],[M5A]]-Table2[[#This Row],[M5B_h]]))</f>
        <v/>
      </c>
      <c r="Q630" s="14">
        <f>SUM(Table2[[#This Row],[AWAL]],Table2[[#This Row],[M1B]])</f>
        <v>1</v>
      </c>
      <c r="R630" s="14">
        <f>SUM(Table2[[#This Row],[M2B]],Table2[[#This Row],[M2B_h]])</f>
        <v>1</v>
      </c>
      <c r="S630" s="14">
        <f>SUM(Table2[[#This Row],[M3B]],Table2[[#This Row],[M3B_h]])</f>
        <v>1</v>
      </c>
      <c r="T630" s="14">
        <f>SUM(Table2[[#This Row],[M4B]],Table2[[#This Row],[M4B_h]])</f>
        <v>1</v>
      </c>
    </row>
    <row r="631" spans="1:20">
      <c r="A631" s="11">
        <f>IF(Table2[[#This Row],[TT]]=0,"",ROW())</f>
        <v>631</v>
      </c>
      <c r="B631" s="11" t="str">
        <f>LOWER(SUBSTITUTE(SUBSTITUTE(SUBSTITUTE(SUBSTITUTE(SUBSTITUTE(SUBSTITUTE(SUBSTITUTE(SUBSTITUTE(Table2[[#This Row],[NAMA BARANG]]," ",""),"""",""),"-",""),"/",""),"(",""),")",""),"&amp;",""),",",""))</f>
        <v>clipboardfancyloveholo</v>
      </c>
      <c r="C631" s="17" t="s">
        <v>785</v>
      </c>
      <c r="D631" s="18">
        <v>4</v>
      </c>
      <c r="E631" s="22" t="s">
        <v>88</v>
      </c>
      <c r="F631" s="43">
        <f>IF(Table2[[#This Row],[M5B]]="",Table2[[#This Row],[M5B_h]],SUM(Table2[[#This Row],[M5B_h]],Table2[[#This Row],[M5B]]))</f>
        <v>4</v>
      </c>
      <c r="H631" s="12" t="str">
        <f>IF(Table2[[#This Row],[M1A]]="","",Table2[[#This Row],[M1A]]-Table2[[#This Row],[AWAL]])</f>
        <v/>
      </c>
      <c r="J631" s="12" t="str">
        <f>IF(Table2[[#This Row],[M2A]]="","",SUM(Table2[[#This Row],[M2A]]-Table2[[#This Row],[M2B_h]]))</f>
        <v/>
      </c>
      <c r="L631" s="12" t="str">
        <f>IF(Table2[[#This Row],[M3A]]="","",SUM(Table2[[#This Row],[M3A]]-Table2[[#This Row],[M3B_h]]))</f>
        <v/>
      </c>
      <c r="N631" s="12" t="str">
        <f>IF(Table2[[#This Row],[M4A]]="","",SUM(Table2[[#This Row],[M4A]]-Table2[[#This Row],[M4B_h]]))</f>
        <v/>
      </c>
      <c r="O631" s="14"/>
      <c r="P631" s="14" t="str">
        <f>IF(Table2[[#This Row],[M5A]]="","",SUM(Table2[[#This Row],[M5A]]-Table2[[#This Row],[M5B_h]]))</f>
        <v/>
      </c>
      <c r="Q631" s="14">
        <f>SUM(Table2[[#This Row],[AWAL]],Table2[[#This Row],[M1B]])</f>
        <v>4</v>
      </c>
      <c r="R631" s="14">
        <f>SUM(Table2[[#This Row],[M2B]],Table2[[#This Row],[M2B_h]])</f>
        <v>4</v>
      </c>
      <c r="S631" s="14">
        <f>SUM(Table2[[#This Row],[M3B]],Table2[[#This Row],[M3B_h]])</f>
        <v>4</v>
      </c>
      <c r="T631" s="14">
        <f>SUM(Table2[[#This Row],[M4B]],Table2[[#This Row],[M4B_h]])</f>
        <v>4</v>
      </c>
    </row>
    <row r="632" spans="1:20">
      <c r="A632" s="11">
        <f>IF(Table2[[#This Row],[TT]]=0,"",ROW())</f>
        <v>632</v>
      </c>
      <c r="B632" s="11" t="str">
        <f>LOWER(SUBSTITUTE(SUBSTITUTE(SUBSTITUTE(SUBSTITUTE(SUBSTITUTE(SUBSTITUTE(SUBSTITUTE(SUBSTITUTE(Table2[[#This Row],[NAMA BARANG]]," ",""),"""",""),"-",""),"/",""),"(",""),")",""),"&amp;",""),",",""))</f>
        <v>clipboardfancymikagalaxy</v>
      </c>
      <c r="C632" s="17" t="s">
        <v>786</v>
      </c>
      <c r="D632" s="18">
        <v>9</v>
      </c>
      <c r="E632" s="22" t="s">
        <v>88</v>
      </c>
      <c r="F632" s="43">
        <f>IF(Table2[[#This Row],[M5B]]="",Table2[[#This Row],[M5B_h]],SUM(Table2[[#This Row],[M5B_h]],Table2[[#This Row],[M5B]]))</f>
        <v>9</v>
      </c>
      <c r="H632" s="12" t="str">
        <f>IF(Table2[[#This Row],[M1A]]="","",Table2[[#This Row],[M1A]]-Table2[[#This Row],[AWAL]])</f>
        <v/>
      </c>
      <c r="J632" s="12" t="str">
        <f>IF(Table2[[#This Row],[M2A]]="","",SUM(Table2[[#This Row],[M2A]]-Table2[[#This Row],[M2B_h]]))</f>
        <v/>
      </c>
      <c r="L632" s="12" t="str">
        <f>IF(Table2[[#This Row],[M3A]]="","",SUM(Table2[[#This Row],[M3A]]-Table2[[#This Row],[M3B_h]]))</f>
        <v/>
      </c>
      <c r="N632" s="12" t="str">
        <f>IF(Table2[[#This Row],[M4A]]="","",SUM(Table2[[#This Row],[M4A]]-Table2[[#This Row],[M4B_h]]))</f>
        <v/>
      </c>
      <c r="O632" s="14"/>
      <c r="P632" s="14" t="str">
        <f>IF(Table2[[#This Row],[M5A]]="","",SUM(Table2[[#This Row],[M5A]]-Table2[[#This Row],[M5B_h]]))</f>
        <v/>
      </c>
      <c r="Q632" s="14">
        <f>SUM(Table2[[#This Row],[AWAL]],Table2[[#This Row],[M1B]])</f>
        <v>9</v>
      </c>
      <c r="R632" s="14">
        <f>SUM(Table2[[#This Row],[M2B]],Table2[[#This Row],[M2B_h]])</f>
        <v>9</v>
      </c>
      <c r="S632" s="14">
        <f>SUM(Table2[[#This Row],[M3B]],Table2[[#This Row],[M3B_h]])</f>
        <v>9</v>
      </c>
      <c r="T632" s="14">
        <f>SUM(Table2[[#This Row],[M4B]],Table2[[#This Row],[M4B_h]])</f>
        <v>9</v>
      </c>
    </row>
    <row r="633" spans="1:20">
      <c r="A633" s="11">
        <f>IF(Table2[[#This Row],[TT]]=0,"",ROW())</f>
        <v>633</v>
      </c>
      <c r="B633" s="11" t="str">
        <f>LOWER(SUBSTITUTE(SUBSTITUTE(SUBSTITUTE(SUBSTITUTE(SUBSTITUTE(SUBSTITUTE(SUBSTITUTE(SUBSTITUTE(Table2[[#This Row],[NAMA BARANG]]," ",""),"""",""),"-",""),"/",""),"(",""),")",""),"&amp;",""),",",""))</f>
        <v>clipboardfancyms168smart</v>
      </c>
      <c r="C633" s="17" t="s">
        <v>787</v>
      </c>
      <c r="D633" s="18">
        <v>2</v>
      </c>
      <c r="E633" s="22" t="s">
        <v>788</v>
      </c>
      <c r="F633" s="43">
        <f>IF(Table2[[#This Row],[M5B]]="",Table2[[#This Row],[M5B_h]],SUM(Table2[[#This Row],[M5B_h]],Table2[[#This Row],[M5B]]))</f>
        <v>2</v>
      </c>
      <c r="H633" s="12" t="str">
        <f>IF(Table2[[#This Row],[M1A]]="","",Table2[[#This Row],[M1A]]-Table2[[#This Row],[AWAL]])</f>
        <v/>
      </c>
      <c r="J633" s="12" t="str">
        <f>IF(Table2[[#This Row],[M2A]]="","",SUM(Table2[[#This Row],[M2A]]-Table2[[#This Row],[M2B_h]]))</f>
        <v/>
      </c>
      <c r="L633" s="12" t="str">
        <f>IF(Table2[[#This Row],[M3A]]="","",SUM(Table2[[#This Row],[M3A]]-Table2[[#This Row],[M3B_h]]))</f>
        <v/>
      </c>
      <c r="N633" s="12" t="str">
        <f>IF(Table2[[#This Row],[M4A]]="","",SUM(Table2[[#This Row],[M4A]]-Table2[[#This Row],[M4B_h]]))</f>
        <v/>
      </c>
      <c r="O633" s="14"/>
      <c r="P633" s="14" t="str">
        <f>IF(Table2[[#This Row],[M5A]]="","",SUM(Table2[[#This Row],[M5A]]-Table2[[#This Row],[M5B_h]]))</f>
        <v/>
      </c>
      <c r="Q633" s="14">
        <f>SUM(Table2[[#This Row],[AWAL]],Table2[[#This Row],[M1B]])</f>
        <v>2</v>
      </c>
      <c r="R633" s="14">
        <f>SUM(Table2[[#This Row],[M2B]],Table2[[#This Row],[M2B_h]])</f>
        <v>2</v>
      </c>
      <c r="S633" s="14">
        <f>SUM(Table2[[#This Row],[M3B]],Table2[[#This Row],[M3B_h]])</f>
        <v>2</v>
      </c>
      <c r="T633" s="14">
        <f>SUM(Table2[[#This Row],[M4B]],Table2[[#This Row],[M4B_h]])</f>
        <v>2</v>
      </c>
    </row>
    <row r="634" spans="1:20">
      <c r="A634" s="11">
        <f>IF(Table2[[#This Row],[TT]]=0,"",ROW())</f>
        <v>634</v>
      </c>
      <c r="B634" s="11" t="str">
        <f>LOWER(SUBSTITUTE(SUBSTITUTE(SUBSTITUTE(SUBSTITUTE(SUBSTITUTE(SUBSTITUTE(SUBSTITUTE(SUBSTITUTE(Table2[[#This Row],[NAMA BARANG]]," ",""),"""",""),"-",""),"/",""),"(",""),")",""),"&amp;",""),",",""))</f>
        <v>clipboardfancynttopla</v>
      </c>
      <c r="C634" s="17" t="s">
        <v>789</v>
      </c>
      <c r="D634" s="18">
        <v>3</v>
      </c>
      <c r="E634" s="22" t="s">
        <v>38</v>
      </c>
      <c r="F634" s="43">
        <f>IF(Table2[[#This Row],[M5B]]="",Table2[[#This Row],[M5B_h]],SUM(Table2[[#This Row],[M5B_h]],Table2[[#This Row],[M5B]]))</f>
        <v>3</v>
      </c>
      <c r="H634" s="12" t="str">
        <f>IF(Table2[[#This Row],[M1A]]="","",Table2[[#This Row],[M1A]]-Table2[[#This Row],[AWAL]])</f>
        <v/>
      </c>
      <c r="J634" s="12" t="str">
        <f>IF(Table2[[#This Row],[M2A]]="","",SUM(Table2[[#This Row],[M2A]]-Table2[[#This Row],[M2B_h]]))</f>
        <v/>
      </c>
      <c r="L634" s="12" t="str">
        <f>IF(Table2[[#This Row],[M3A]]="","",SUM(Table2[[#This Row],[M3A]]-Table2[[#This Row],[M3B_h]]))</f>
        <v/>
      </c>
      <c r="N634" s="12" t="str">
        <f>IF(Table2[[#This Row],[M4A]]="","",SUM(Table2[[#This Row],[M4A]]-Table2[[#This Row],[M4B_h]]))</f>
        <v/>
      </c>
      <c r="O634" s="14"/>
      <c r="P634" s="14" t="str">
        <f>IF(Table2[[#This Row],[M5A]]="","",SUM(Table2[[#This Row],[M5A]]-Table2[[#This Row],[M5B_h]]))</f>
        <v/>
      </c>
      <c r="Q634" s="14">
        <f>SUM(Table2[[#This Row],[AWAL]],Table2[[#This Row],[M1B]])</f>
        <v>3</v>
      </c>
      <c r="R634" s="14">
        <f>SUM(Table2[[#This Row],[M2B]],Table2[[#This Row],[M2B_h]])</f>
        <v>3</v>
      </c>
      <c r="S634" s="14">
        <f>SUM(Table2[[#This Row],[M3B]],Table2[[#This Row],[M3B_h]])</f>
        <v>3</v>
      </c>
      <c r="T634" s="14">
        <f>SUM(Table2[[#This Row],[M4B]],Table2[[#This Row],[M4B_h]])</f>
        <v>3</v>
      </c>
    </row>
    <row r="635" spans="1:20">
      <c r="A635" s="11">
        <f>IF(Table2[[#This Row],[TT]]=0,"",ROW())</f>
        <v>635</v>
      </c>
      <c r="B635" s="11" t="str">
        <f>LOWER(SUBSTITUTE(SUBSTITUTE(SUBSTITUTE(SUBSTITUTE(SUBSTITUTE(SUBSTITUTE(SUBSTITUTE(SUBSTITUTE(Table2[[#This Row],[NAMA BARANG]]," ",""),"""",""),"-",""),"/",""),"(",""),")",""),"&amp;",""),",",""))</f>
        <v>clipboardfoliofancysmmdeluxe</v>
      </c>
      <c r="C635" s="17" t="s">
        <v>790</v>
      </c>
      <c r="D635" s="18">
        <v>1</v>
      </c>
      <c r="E635" s="22" t="s">
        <v>38</v>
      </c>
      <c r="F635" s="43">
        <f>IF(Table2[[#This Row],[M5B]]="",Table2[[#This Row],[M5B_h]],SUM(Table2[[#This Row],[M5B_h]],Table2[[#This Row],[M5B]]))</f>
        <v>1</v>
      </c>
      <c r="H635" s="12" t="str">
        <f>IF(Table2[[#This Row],[M1A]]="","",Table2[[#This Row],[M1A]]-Table2[[#This Row],[AWAL]])</f>
        <v/>
      </c>
      <c r="J635" s="12" t="str">
        <f>IF(Table2[[#This Row],[M2A]]="","",SUM(Table2[[#This Row],[M2A]]-Table2[[#This Row],[M2B_h]]))</f>
        <v/>
      </c>
      <c r="L635" s="12" t="str">
        <f>IF(Table2[[#This Row],[M3A]]="","",SUM(Table2[[#This Row],[M3A]]-Table2[[#This Row],[M3B_h]]))</f>
        <v/>
      </c>
      <c r="N635" s="12" t="str">
        <f>IF(Table2[[#This Row],[M4A]]="","",SUM(Table2[[#This Row],[M4A]]-Table2[[#This Row],[M4B_h]]))</f>
        <v/>
      </c>
      <c r="O635" s="14"/>
      <c r="P635" s="14" t="str">
        <f>IF(Table2[[#This Row],[M5A]]="","",SUM(Table2[[#This Row],[M5A]]-Table2[[#This Row],[M5B_h]]))</f>
        <v/>
      </c>
      <c r="Q635" s="14">
        <f>SUM(Table2[[#This Row],[AWAL]],Table2[[#This Row],[M1B]])</f>
        <v>1</v>
      </c>
      <c r="R635" s="14">
        <f>SUM(Table2[[#This Row],[M2B]],Table2[[#This Row],[M2B_h]])</f>
        <v>1</v>
      </c>
      <c r="S635" s="14">
        <f>SUM(Table2[[#This Row],[M3B]],Table2[[#This Row],[M3B_h]])</f>
        <v>1</v>
      </c>
      <c r="T635" s="14">
        <f>SUM(Table2[[#This Row],[M4B]],Table2[[#This Row],[M4B_h]])</f>
        <v>1</v>
      </c>
    </row>
    <row r="636" spans="1:20">
      <c r="A636" s="13">
        <f>IF(Table2[[#This Row],[TT]]=0,"",ROW())</f>
        <v>636</v>
      </c>
      <c r="B636" s="13" t="str">
        <f>LOWER(SUBSTITUTE(SUBSTITUTE(SUBSTITUTE(SUBSTITUTE(SUBSTITUTE(SUBSTITUTE(SUBSTITUTE(SUBSTITUTE(Table2[[#This Row],[NAMA BARANG]]," ",""),"""",""),"-",""),"/",""),"(",""),")",""),"&amp;",""),",",""))</f>
        <v>clipboardholo2mk</v>
      </c>
      <c r="C636" s="17" t="s">
        <v>791</v>
      </c>
      <c r="D636" s="18">
        <v>124</v>
      </c>
      <c r="E636" s="22" t="s">
        <v>38</v>
      </c>
      <c r="F636" s="43">
        <f>IF(Table2[[#This Row],[M5B]]="",Table2[[#This Row],[M5B_h]],SUM(Table2[[#This Row],[M5B_h]],Table2[[#This Row],[M5B]]))</f>
        <v>106</v>
      </c>
      <c r="G636" s="12">
        <v>110</v>
      </c>
      <c r="H636" s="14">
        <f>IF(Table2[[#This Row],[M1A]]="","",Table2[[#This Row],[M1A]]-Table2[[#This Row],[AWAL]])</f>
        <v>-14</v>
      </c>
      <c r="J636" s="12" t="str">
        <f>IF(Table2[[#This Row],[M2A]]="","",SUM(Table2[[#This Row],[M2A]]-Table2[[#This Row],[M2B_h]]))</f>
        <v/>
      </c>
      <c r="K636" s="12">
        <v>106</v>
      </c>
      <c r="L636" s="12">
        <f>IF(Table2[[#This Row],[M3A]]="","",SUM(Table2[[#This Row],[M3A]]-Table2[[#This Row],[M3B_h]]))</f>
        <v>-4</v>
      </c>
      <c r="N636" s="12" t="str">
        <f>IF(Table2[[#This Row],[M4A]]="","",SUM(Table2[[#This Row],[M4A]]-Table2[[#This Row],[M4B_h]]))</f>
        <v/>
      </c>
      <c r="O636" s="14"/>
      <c r="P636" s="14" t="str">
        <f>IF(Table2[[#This Row],[M5A]]="","",SUM(Table2[[#This Row],[M5A]]-Table2[[#This Row],[M5B_h]]))</f>
        <v/>
      </c>
      <c r="Q636" s="14">
        <f>SUM(Table2[[#This Row],[AWAL]],Table2[[#This Row],[M1B]])</f>
        <v>110</v>
      </c>
      <c r="R636" s="14">
        <f>SUM(Table2[[#This Row],[M2B]],Table2[[#This Row],[M2B_h]])</f>
        <v>110</v>
      </c>
      <c r="S636" s="14">
        <f>SUM(Table2[[#This Row],[M3B]],Table2[[#This Row],[M3B_h]])</f>
        <v>106</v>
      </c>
      <c r="T636" s="14">
        <f>SUM(Table2[[#This Row],[M4B]],Table2[[#This Row],[M4B_h]])</f>
        <v>106</v>
      </c>
    </row>
    <row r="637" spans="1:20">
      <c r="A637" s="69">
        <f>IF(Table2[[#This Row],[TT]]=0,"",ROW())</f>
        <v>637</v>
      </c>
      <c r="B637" s="69" t="str">
        <f>LOWER(SUBSTITUTE(SUBSTITUTE(SUBSTITUTE(SUBSTITUTE(SUBSTITUTE(SUBSTITUTE(SUBSTITUTE(SUBSTITUTE(Table2[[#This Row],[NAMA BARANG]]," ",""),"""",""),"-",""),"/",""),"(",""),")",""),"&amp;",""),",",""))</f>
        <v>clipboardkayuenterkotak</v>
      </c>
      <c r="C637" s="74" t="s">
        <v>4542</v>
      </c>
      <c r="D637" s="75">
        <v>0</v>
      </c>
      <c r="E637" s="70" t="s">
        <v>2480</v>
      </c>
      <c r="F637" s="71">
        <f>IF(Table2[[#This Row],[M5B]]="",Table2[[#This Row],[M5B_h]],SUM(Table2[[#This Row],[M5B_h]],Table2[[#This Row],[M5B]]))</f>
        <v>3</v>
      </c>
      <c r="G637" s="72">
        <v>4</v>
      </c>
      <c r="H637" s="73">
        <f>IF(Table2[[#This Row],[M1A]]="","",Table2[[#This Row],[M1A]]-Table2[[#This Row],[AWAL]])</f>
        <v>4</v>
      </c>
      <c r="I637" s="72"/>
      <c r="J637" s="73" t="str">
        <f>IF(Table2[[#This Row],[M2A]]="","",SUM(Table2[[#This Row],[M2A]]-Table2[[#This Row],[M2B_h]]))</f>
        <v/>
      </c>
      <c r="K637" s="72">
        <v>3</v>
      </c>
      <c r="L637" s="73">
        <f>IF(Table2[[#This Row],[M3A]]="","",SUM(Table2[[#This Row],[M3A]]-Table2[[#This Row],[M3B_h]]))</f>
        <v>-1</v>
      </c>
      <c r="M637" s="72"/>
      <c r="N637" s="73" t="str">
        <f>IF(Table2[[#This Row],[M4A]]="","",SUM(Table2[[#This Row],[M4A]]-Table2[[#This Row],[M4B_h]]))</f>
        <v/>
      </c>
      <c r="O637" s="73"/>
      <c r="P637" s="73" t="str">
        <f>IF(Table2[[#This Row],[M5A]]="","",SUM(Table2[[#This Row],[M5A]]-Table2[[#This Row],[M5B_h]]))</f>
        <v/>
      </c>
      <c r="Q637" s="73">
        <f>SUM(Table2[[#This Row],[AWAL]],Table2[[#This Row],[M1B]])</f>
        <v>4</v>
      </c>
      <c r="R637" s="73">
        <f>SUM(Table2[[#This Row],[M2B]],Table2[[#This Row],[M2B_h]])</f>
        <v>4</v>
      </c>
      <c r="S637" s="73">
        <f>SUM(Table2[[#This Row],[M3B]],Table2[[#This Row],[M3B_h]])</f>
        <v>3</v>
      </c>
      <c r="T637" s="73">
        <f>SUM(Table2[[#This Row],[M4B]],Table2[[#This Row],[M4B_h]])</f>
        <v>3</v>
      </c>
    </row>
    <row r="638" spans="1:20">
      <c r="A638" s="13" t="str">
        <f>IF(Table2[[#This Row],[TT]]=0,"",ROW())</f>
        <v/>
      </c>
      <c r="B638" s="13" t="str">
        <f>LOWER(SUBSTITUTE(SUBSTITUTE(SUBSTITUTE(SUBSTITUTE(SUBSTITUTE(SUBSTITUTE(SUBSTITUTE(SUBSTITUTE(Table2[[#This Row],[NAMA BARANG]]," ",""),"""",""),"-",""),"/",""),"(",""),")",""),"&amp;",""),",",""))</f>
        <v>clipboardkayukotaksq</v>
      </c>
      <c r="C638" s="16" t="s">
        <v>4285</v>
      </c>
      <c r="D638" s="25">
        <v>6</v>
      </c>
      <c r="E638" s="47" t="s">
        <v>2480</v>
      </c>
      <c r="F638" s="43">
        <f>IF(Table2[[#This Row],[M5B]]="",Table2[[#This Row],[M5B_h]],SUM(Table2[[#This Row],[M5B_h]],Table2[[#This Row],[M5B]]))</f>
        <v>0</v>
      </c>
      <c r="G638" s="12">
        <v>3</v>
      </c>
      <c r="H638" s="14">
        <f>IF(Table2[[#This Row],[M1A]]="","",Table2[[#This Row],[M1A]]-Table2[[#This Row],[AWAL]])</f>
        <v>-3</v>
      </c>
      <c r="J638" s="14" t="str">
        <f>IF(Table2[[#This Row],[M2A]]="","",SUM(Table2[[#This Row],[M2A]]-Table2[[#This Row],[M2B_h]]))</f>
        <v/>
      </c>
      <c r="K638" s="12">
        <v>0</v>
      </c>
      <c r="L638" s="14">
        <f>IF(Table2[[#This Row],[M3A]]="","",SUM(Table2[[#This Row],[M3A]]-Table2[[#This Row],[M3B_h]]))</f>
        <v>-3</v>
      </c>
      <c r="N638" s="14" t="str">
        <f>IF(Table2[[#This Row],[M4A]]="","",SUM(Table2[[#This Row],[M4A]]-Table2[[#This Row],[M4B_h]]))</f>
        <v/>
      </c>
      <c r="O638" s="14"/>
      <c r="P638" s="14" t="str">
        <f>IF(Table2[[#This Row],[M5A]]="","",SUM(Table2[[#This Row],[M5A]]-Table2[[#This Row],[M5B_h]]))</f>
        <v/>
      </c>
      <c r="Q638" s="14">
        <f>SUM(Table2[[#This Row],[AWAL]],Table2[[#This Row],[M1B]])</f>
        <v>3</v>
      </c>
      <c r="R638" s="14">
        <f>SUM(Table2[[#This Row],[M2B]],Table2[[#This Row],[M2B_h]])</f>
        <v>3</v>
      </c>
      <c r="S638" s="14">
        <f>SUM(Table2[[#This Row],[M3B]],Table2[[#This Row],[M3B_h]])</f>
        <v>0</v>
      </c>
      <c r="T638" s="14">
        <f>SUM(Table2[[#This Row],[M4B]],Table2[[#This Row],[M4B_h]])</f>
        <v>0</v>
      </c>
    </row>
    <row r="639" spans="1:20">
      <c r="A639" s="11">
        <f>IF(Table2[[#This Row],[TT]]=0,"",ROW())</f>
        <v>639</v>
      </c>
      <c r="B639" s="11" t="str">
        <f>LOWER(SUBSTITUTE(SUBSTITUTE(SUBSTITUTE(SUBSTITUTE(SUBSTITUTE(SUBSTITUTE(SUBSTITUTE(SUBSTITUTE(Table2[[#This Row],[NAMA BARANG]]," ",""),"""",""),"-",""),"/",""),"(",""),")",""),"&amp;",""),",",""))</f>
        <v>clipboardkwalitasfancy</v>
      </c>
      <c r="C639" s="17" t="s">
        <v>793</v>
      </c>
      <c r="D639" s="18">
        <v>9</v>
      </c>
      <c r="E639" s="22" t="s">
        <v>794</v>
      </c>
      <c r="F639" s="43">
        <f>IF(Table2[[#This Row],[M5B]]="",Table2[[#This Row],[M5B_h]],SUM(Table2[[#This Row],[M5B_h]],Table2[[#This Row],[M5B]]))</f>
        <v>9</v>
      </c>
      <c r="H639" s="12" t="str">
        <f>IF(Table2[[#This Row],[M1A]]="","",Table2[[#This Row],[M1A]]-Table2[[#This Row],[AWAL]])</f>
        <v/>
      </c>
      <c r="J639" s="12" t="str">
        <f>IF(Table2[[#This Row],[M2A]]="","",SUM(Table2[[#This Row],[M2A]]-Table2[[#This Row],[M2B_h]]))</f>
        <v/>
      </c>
      <c r="L639" s="12" t="str">
        <f>IF(Table2[[#This Row],[M3A]]="","",SUM(Table2[[#This Row],[M3A]]-Table2[[#This Row],[M3B_h]]))</f>
        <v/>
      </c>
      <c r="N639" s="12" t="str">
        <f>IF(Table2[[#This Row],[M4A]]="","",SUM(Table2[[#This Row],[M4A]]-Table2[[#This Row],[M4B_h]]))</f>
        <v/>
      </c>
      <c r="O639" s="14"/>
      <c r="P639" s="14" t="str">
        <f>IF(Table2[[#This Row],[M5A]]="","",SUM(Table2[[#This Row],[M5A]]-Table2[[#This Row],[M5B_h]]))</f>
        <v/>
      </c>
      <c r="Q639" s="14">
        <f>SUM(Table2[[#This Row],[AWAL]],Table2[[#This Row],[M1B]])</f>
        <v>9</v>
      </c>
      <c r="R639" s="14">
        <f>SUM(Table2[[#This Row],[M2B]],Table2[[#This Row],[M2B_h]])</f>
        <v>9</v>
      </c>
      <c r="S639" s="14">
        <f>SUM(Table2[[#This Row],[M3B]],Table2[[#This Row],[M3B_h]])</f>
        <v>9</v>
      </c>
      <c r="T639" s="14">
        <f>SUM(Table2[[#This Row],[M4B]],Table2[[#This Row],[M4B_h]])</f>
        <v>9</v>
      </c>
    </row>
    <row r="640" spans="1:20">
      <c r="A640" s="11">
        <f>IF(Table2[[#This Row],[TT]]=0,"",ROW())</f>
        <v>640</v>
      </c>
      <c r="B640" s="11" t="str">
        <f>LOWER(SUBSTITUTE(SUBSTITUTE(SUBSTITUTE(SUBSTITUTE(SUBSTITUTE(SUBSTITUTE(SUBSTITUTE(SUBSTITUTE(Table2[[#This Row],[NAMA BARANG]]," ",""),"""",""),"-",""),"/",""),"(",""),")",""),"&amp;",""),",",""))</f>
        <v>clipboardmikafancybarubbfrblkkponyspdav</v>
      </c>
      <c r="C640" s="17" t="s">
        <v>796</v>
      </c>
      <c r="D640" s="18">
        <v>9</v>
      </c>
      <c r="E640" s="22" t="s">
        <v>88</v>
      </c>
      <c r="F640" s="43">
        <f>IF(Table2[[#This Row],[M5B]]="",Table2[[#This Row],[M5B_h]],SUM(Table2[[#This Row],[M5B_h]],Table2[[#This Row],[M5B]]))</f>
        <v>8</v>
      </c>
      <c r="H640" s="12" t="str">
        <f>IF(Table2[[#This Row],[M1A]]="","",Table2[[#This Row],[M1A]]-Table2[[#This Row],[AWAL]])</f>
        <v/>
      </c>
      <c r="J640" s="12" t="str">
        <f>IF(Table2[[#This Row],[M2A]]="","",SUM(Table2[[#This Row],[M2A]]-Table2[[#This Row],[M2B_h]]))</f>
        <v/>
      </c>
      <c r="K640" s="12">
        <v>8</v>
      </c>
      <c r="L640" s="12">
        <f>IF(Table2[[#This Row],[M3A]]="","",SUM(Table2[[#This Row],[M3A]]-Table2[[#This Row],[M3B_h]]))</f>
        <v>-1</v>
      </c>
      <c r="N640" s="12" t="str">
        <f>IF(Table2[[#This Row],[M4A]]="","",SUM(Table2[[#This Row],[M4A]]-Table2[[#This Row],[M4B_h]]))</f>
        <v/>
      </c>
      <c r="O640" s="14"/>
      <c r="P640" s="14" t="str">
        <f>IF(Table2[[#This Row],[M5A]]="","",SUM(Table2[[#This Row],[M5A]]-Table2[[#This Row],[M5B_h]]))</f>
        <v/>
      </c>
      <c r="Q640" s="14">
        <f>SUM(Table2[[#This Row],[AWAL]],Table2[[#This Row],[M1B]])</f>
        <v>9</v>
      </c>
      <c r="R640" s="14">
        <f>SUM(Table2[[#This Row],[M2B]],Table2[[#This Row],[M2B_h]])</f>
        <v>9</v>
      </c>
      <c r="S640" s="14">
        <f>SUM(Table2[[#This Row],[M3B]],Table2[[#This Row],[M3B_h]])</f>
        <v>8</v>
      </c>
      <c r="T640" s="14">
        <f>SUM(Table2[[#This Row],[M4B]],Table2[[#This Row],[M4B_h]])</f>
        <v>8</v>
      </c>
    </row>
    <row r="641" spans="1:20">
      <c r="A641" s="11">
        <f>IF(Table2[[#This Row],[TT]]=0,"",ROW())</f>
        <v>641</v>
      </c>
      <c r="B641" s="11" t="str">
        <f>LOWER(SUBSTITUTE(SUBSTITUTE(SUBSTITUTE(SUBSTITUTE(SUBSTITUTE(SUBSTITUTE(SUBSTITUTE(SUBSTITUTE(Table2[[#This Row],[NAMA BARANG]]," ",""),"""",""),"-",""),"/",""),"(",""),")",""),"&amp;",""),",",""))</f>
        <v>clipboardmikaholofancybaru</v>
      </c>
      <c r="C641" s="17" t="s">
        <v>797</v>
      </c>
      <c r="D641" s="18">
        <v>16</v>
      </c>
      <c r="E641" s="22" t="s">
        <v>58</v>
      </c>
      <c r="F641" s="43">
        <f>IF(Table2[[#This Row],[M5B]]="",Table2[[#This Row],[M5B_h]],SUM(Table2[[#This Row],[M5B_h]],Table2[[#This Row],[M5B]]))</f>
        <v>16</v>
      </c>
      <c r="H641" s="12" t="str">
        <f>IF(Table2[[#This Row],[M1A]]="","",Table2[[#This Row],[M1A]]-Table2[[#This Row],[AWAL]])</f>
        <v/>
      </c>
      <c r="J641" s="12" t="str">
        <f>IF(Table2[[#This Row],[M2A]]="","",SUM(Table2[[#This Row],[M2A]]-Table2[[#This Row],[M2B_h]]))</f>
        <v/>
      </c>
      <c r="L641" s="12" t="str">
        <f>IF(Table2[[#This Row],[M3A]]="","",SUM(Table2[[#This Row],[M3A]]-Table2[[#This Row],[M3B_h]]))</f>
        <v/>
      </c>
      <c r="N641" s="12" t="str">
        <f>IF(Table2[[#This Row],[M4A]]="","",SUM(Table2[[#This Row],[M4A]]-Table2[[#This Row],[M4B_h]]))</f>
        <v/>
      </c>
      <c r="O641" s="14"/>
      <c r="P641" s="14" t="str">
        <f>IF(Table2[[#This Row],[M5A]]="","",SUM(Table2[[#This Row],[M5A]]-Table2[[#This Row],[M5B_h]]))</f>
        <v/>
      </c>
      <c r="Q641" s="14">
        <f>SUM(Table2[[#This Row],[AWAL]],Table2[[#This Row],[M1B]])</f>
        <v>16</v>
      </c>
      <c r="R641" s="14">
        <f>SUM(Table2[[#This Row],[M2B]],Table2[[#This Row],[M2B_h]])</f>
        <v>16</v>
      </c>
      <c r="S641" s="14">
        <f>SUM(Table2[[#This Row],[M3B]],Table2[[#This Row],[M3B_h]])</f>
        <v>16</v>
      </c>
      <c r="T641" s="14">
        <f>SUM(Table2[[#This Row],[M4B]],Table2[[#This Row],[M4B_h]])</f>
        <v>16</v>
      </c>
    </row>
    <row r="642" spans="1:20">
      <c r="A642" s="11">
        <f>IF(Table2[[#This Row],[TT]]=0,"",ROW())</f>
        <v>642</v>
      </c>
      <c r="B642" s="11" t="str">
        <f>LOWER(SUBSTITUTE(SUBSTITUTE(SUBSTITUTE(SUBSTITUTE(SUBSTITUTE(SUBSTITUTE(SUBSTITUTE(SUBSTITUTE(Table2[[#This Row],[NAMA BARANG]]," ",""),"""",""),"-",""),"/",""),"(",""),")",""),"&amp;",""),",",""))</f>
        <v>clipboardmikarainbow</v>
      </c>
      <c r="C642" s="17" t="s">
        <v>798</v>
      </c>
      <c r="D642" s="18">
        <v>2</v>
      </c>
      <c r="E642" s="22" t="s">
        <v>58</v>
      </c>
      <c r="F642" s="43">
        <f>IF(Table2[[#This Row],[M5B]]="",Table2[[#This Row],[M5B_h]],SUM(Table2[[#This Row],[M5B_h]],Table2[[#This Row],[M5B]]))</f>
        <v>2</v>
      </c>
      <c r="H642" s="12" t="str">
        <f>IF(Table2[[#This Row],[M1A]]="","",Table2[[#This Row],[M1A]]-Table2[[#This Row],[AWAL]])</f>
        <v/>
      </c>
      <c r="J642" s="12" t="str">
        <f>IF(Table2[[#This Row],[M2A]]="","",SUM(Table2[[#This Row],[M2A]]-Table2[[#This Row],[M2B_h]]))</f>
        <v/>
      </c>
      <c r="L642" s="12" t="str">
        <f>IF(Table2[[#This Row],[M3A]]="","",SUM(Table2[[#This Row],[M3A]]-Table2[[#This Row],[M3B_h]]))</f>
        <v/>
      </c>
      <c r="N642" s="12" t="str">
        <f>IF(Table2[[#This Row],[M4A]]="","",SUM(Table2[[#This Row],[M4A]]-Table2[[#This Row],[M4B_h]]))</f>
        <v/>
      </c>
      <c r="O642" s="14"/>
      <c r="P642" s="14" t="str">
        <f>IF(Table2[[#This Row],[M5A]]="","",SUM(Table2[[#This Row],[M5A]]-Table2[[#This Row],[M5B_h]]))</f>
        <v/>
      </c>
      <c r="Q642" s="14">
        <f>SUM(Table2[[#This Row],[AWAL]],Table2[[#This Row],[M1B]])</f>
        <v>2</v>
      </c>
      <c r="R642" s="14">
        <f>SUM(Table2[[#This Row],[M2B]],Table2[[#This Row],[M2B_h]])</f>
        <v>2</v>
      </c>
      <c r="S642" s="14">
        <f>SUM(Table2[[#This Row],[M3B]],Table2[[#This Row],[M3B_h]])</f>
        <v>2</v>
      </c>
      <c r="T642" s="14">
        <f>SUM(Table2[[#This Row],[M4B]],Table2[[#This Row],[M4B_h]])</f>
        <v>2</v>
      </c>
    </row>
    <row r="643" spans="1:20">
      <c r="A643" s="11">
        <f>IF(Table2[[#This Row],[TT]]=0,"",ROW())</f>
        <v>643</v>
      </c>
      <c r="B643" s="11" t="str">
        <f>LOWER(SUBSTITUTE(SUBSTITUTE(SUBSTITUTE(SUBSTITUTE(SUBSTITUTE(SUBSTITUTE(SUBSTITUTE(SUBSTITUTE(Table2[[#This Row],[NAMA BARANG]]," ",""),"""",""),"-",""),"/",""),"(",""),")",""),"&amp;",""),",",""))</f>
        <v>clipboardpapandoublefancy</v>
      </c>
      <c r="C643" s="17" t="s">
        <v>799</v>
      </c>
      <c r="D643" s="18">
        <v>4</v>
      </c>
      <c r="E643" s="22" t="s">
        <v>794</v>
      </c>
      <c r="F643" s="43">
        <f>IF(Table2[[#This Row],[M5B]]="",Table2[[#This Row],[M5B_h]],SUM(Table2[[#This Row],[M5B_h]],Table2[[#This Row],[M5B]]))</f>
        <v>4</v>
      </c>
      <c r="H643" s="12" t="str">
        <f>IF(Table2[[#This Row],[M1A]]="","",Table2[[#This Row],[M1A]]-Table2[[#This Row],[AWAL]])</f>
        <v/>
      </c>
      <c r="J643" s="12" t="str">
        <f>IF(Table2[[#This Row],[M2A]]="","",SUM(Table2[[#This Row],[M2A]]-Table2[[#This Row],[M2B_h]]))</f>
        <v/>
      </c>
      <c r="L643" s="12" t="str">
        <f>IF(Table2[[#This Row],[M3A]]="","",SUM(Table2[[#This Row],[M3A]]-Table2[[#This Row],[M3B_h]]))</f>
        <v/>
      </c>
      <c r="N643" s="12" t="str">
        <f>IF(Table2[[#This Row],[M4A]]="","",SUM(Table2[[#This Row],[M4A]]-Table2[[#This Row],[M4B_h]]))</f>
        <v/>
      </c>
      <c r="O643" s="14"/>
      <c r="P643" s="14" t="str">
        <f>IF(Table2[[#This Row],[M5A]]="","",SUM(Table2[[#This Row],[M5A]]-Table2[[#This Row],[M5B_h]]))</f>
        <v/>
      </c>
      <c r="Q643" s="14">
        <f>SUM(Table2[[#This Row],[AWAL]],Table2[[#This Row],[M1B]])</f>
        <v>4</v>
      </c>
      <c r="R643" s="14">
        <f>SUM(Table2[[#This Row],[M2B]],Table2[[#This Row],[M2B_h]])</f>
        <v>4</v>
      </c>
      <c r="S643" s="14">
        <f>SUM(Table2[[#This Row],[M3B]],Table2[[#This Row],[M3B_h]])</f>
        <v>4</v>
      </c>
      <c r="T643" s="14">
        <f>SUM(Table2[[#This Row],[M4B]],Table2[[#This Row],[M4B_h]])</f>
        <v>4</v>
      </c>
    </row>
    <row r="644" spans="1:20">
      <c r="A644" s="11">
        <f>IF(Table2[[#This Row],[TT]]=0,"",ROW())</f>
        <v>644</v>
      </c>
      <c r="B644" s="11" t="str">
        <f>LOWER(SUBSTITUTE(SUBSTITUTE(SUBSTITUTE(SUBSTITUTE(SUBSTITUTE(SUBSTITUTE(SUBSTITUTE(SUBSTITUTE(Table2[[#This Row],[NAMA BARANG]]," ",""),"""",""),"-",""),"/",""),"(",""),")",""),"&amp;",""),",",""))</f>
        <v>clipboardtranspkoala</v>
      </c>
      <c r="C644" s="17" t="s">
        <v>4437</v>
      </c>
      <c r="D644" s="18">
        <v>28</v>
      </c>
      <c r="E644" s="22" t="s">
        <v>2480</v>
      </c>
      <c r="F644" s="43">
        <f>IF(Table2[[#This Row],[M5B]]="",Table2[[#This Row],[M5B_h]],SUM(Table2[[#This Row],[M5B_h]],Table2[[#This Row],[M5B]]))</f>
        <v>39</v>
      </c>
      <c r="G644" s="12">
        <v>39</v>
      </c>
      <c r="H644" s="12">
        <f>IF(Table2[[#This Row],[M1A]]="","",Table2[[#This Row],[M1A]]-Table2[[#This Row],[AWAL]])</f>
        <v>11</v>
      </c>
      <c r="J644" s="12" t="str">
        <f>IF(Table2[[#This Row],[M2A]]="","",SUM(Table2[[#This Row],[M2A]]-Table2[[#This Row],[M2B_h]]))</f>
        <v/>
      </c>
      <c r="L644" s="12" t="str">
        <f>IF(Table2[[#This Row],[M3A]]="","",SUM(Table2[[#This Row],[M3A]]-Table2[[#This Row],[M3B_h]]))</f>
        <v/>
      </c>
      <c r="N644" s="12" t="str">
        <f>IF(Table2[[#This Row],[M4A]]="","",SUM(Table2[[#This Row],[M4A]]-Table2[[#This Row],[M4B_h]]))</f>
        <v/>
      </c>
      <c r="O644" s="14"/>
      <c r="P644" s="14" t="str">
        <f>IF(Table2[[#This Row],[M5A]]="","",SUM(Table2[[#This Row],[M5A]]-Table2[[#This Row],[M5B_h]]))</f>
        <v/>
      </c>
      <c r="Q644" s="14">
        <f>SUM(Table2[[#This Row],[AWAL]],Table2[[#This Row],[M1B]])</f>
        <v>39</v>
      </c>
      <c r="R644" s="14">
        <f>SUM(Table2[[#This Row],[M2B]],Table2[[#This Row],[M2B_h]])</f>
        <v>39</v>
      </c>
      <c r="S644" s="14">
        <f>SUM(Table2[[#This Row],[M3B]],Table2[[#This Row],[M3B_h]])</f>
        <v>39</v>
      </c>
      <c r="T644" s="14">
        <f>SUM(Table2[[#This Row],[M4B]],Table2[[#This Row],[M4B_h]])</f>
        <v>39</v>
      </c>
    </row>
    <row r="645" spans="1:20">
      <c r="A645" s="61">
        <f>IF(Table2[[#This Row],[TT]]=0,"",ROW())</f>
        <v>645</v>
      </c>
      <c r="B645" s="61" t="str">
        <f>LOWER(SUBSTITUTE(SUBSTITUTE(SUBSTITUTE(SUBSTITUTE(SUBSTITUTE(SUBSTITUTE(SUBSTITUTE(SUBSTITUTE(Table2[[#This Row],[NAMA BARANG]]," ",""),"""",""),"-",""),"/",""),"(",""),")",""),"&amp;",""),",",""))</f>
        <v>clipcandyno1</v>
      </c>
      <c r="C645" s="62" t="s">
        <v>801</v>
      </c>
      <c r="D645" s="63">
        <v>36</v>
      </c>
      <c r="E645" s="64" t="s">
        <v>135</v>
      </c>
      <c r="F645" s="65">
        <f>IF(Table2[[#This Row],[M5B]]="",Table2[[#This Row],[M5B_h]],SUM(Table2[[#This Row],[M5B_h]],Table2[[#This Row],[M5B]]))</f>
        <v>36</v>
      </c>
      <c r="G645" s="66"/>
      <c r="H645" s="67" t="str">
        <f>IF(Table2[[#This Row],[M1A]]="","",Table2[[#This Row],[M1A]]-Table2[[#This Row],[AWAL]])</f>
        <v/>
      </c>
      <c r="I645" s="66"/>
      <c r="J645" s="67" t="str">
        <f>IF(Table2[[#This Row],[M2A]]="","",SUM(Table2[[#This Row],[M2A]]-Table2[[#This Row],[M2B_h]]))</f>
        <v/>
      </c>
      <c r="K645" s="66"/>
      <c r="L645" s="67" t="str">
        <f>IF(Table2[[#This Row],[M3A]]="","",SUM(Table2[[#This Row],[M3A]]-Table2[[#This Row],[M3B_h]]))</f>
        <v/>
      </c>
      <c r="M645" s="66"/>
      <c r="N645" s="67" t="str">
        <f>IF(Table2[[#This Row],[M4A]]="","",SUM(Table2[[#This Row],[M4A]]-Table2[[#This Row],[M4B_h]]))</f>
        <v/>
      </c>
      <c r="O645" s="67"/>
      <c r="P645" s="67" t="str">
        <f>IF(Table2[[#This Row],[M5A]]="","",SUM(Table2[[#This Row],[M5A]]-Table2[[#This Row],[M5B_h]]))</f>
        <v/>
      </c>
      <c r="Q645" s="67">
        <f>SUM(Table2[[#This Row],[AWAL]],Table2[[#This Row],[M1B]])</f>
        <v>36</v>
      </c>
      <c r="R645" s="67">
        <f>SUM(Table2[[#This Row],[M2B]],Table2[[#This Row],[M2B_h]])</f>
        <v>36</v>
      </c>
      <c r="S645" s="67">
        <f>SUM(Table2[[#This Row],[M3B]],Table2[[#This Row],[M3B_h]])</f>
        <v>36</v>
      </c>
      <c r="T645" s="67">
        <f>SUM(Table2[[#This Row],[M4B]],Table2[[#This Row],[M4B_h]])</f>
        <v>36</v>
      </c>
    </row>
    <row r="646" spans="1:20">
      <c r="A646" s="11">
        <f>IF(Table2[[#This Row],[TT]]=0,"",ROW())</f>
        <v>646</v>
      </c>
      <c r="B646" s="11" t="str">
        <f>LOWER(SUBSTITUTE(SUBSTITUTE(SUBSTITUTE(SUBSTITUTE(SUBSTITUTE(SUBSTITUTE(SUBSTITUTE(SUBSTITUTE(Table2[[#This Row],[NAMA BARANG]]," ",""),"""",""),"-",""),"/",""),"(",""),")",""),"&amp;",""),",",""))</f>
        <v>clipfileyushinca318b.muda</v>
      </c>
      <c r="C646" s="17" t="s">
        <v>4456</v>
      </c>
      <c r="D646" s="18">
        <v>5</v>
      </c>
      <c r="E646" s="22" t="s">
        <v>2562</v>
      </c>
      <c r="F646" s="43">
        <f>IF(Table2[[#This Row],[M5B]]="",Table2[[#This Row],[M5B_h]],SUM(Table2[[#This Row],[M5B_h]],Table2[[#This Row],[M5B]]))</f>
        <v>5</v>
      </c>
      <c r="H646" s="12" t="str">
        <f>IF(Table2[[#This Row],[M1A]]="","",Table2[[#This Row],[M1A]]-Table2[[#This Row],[AWAL]])</f>
        <v/>
      </c>
      <c r="J646" s="12" t="str">
        <f>IF(Table2[[#This Row],[M2A]]="","",SUM(Table2[[#This Row],[M2A]]-Table2[[#This Row],[M2B_h]]))</f>
        <v/>
      </c>
      <c r="L646" s="12" t="str">
        <f>IF(Table2[[#This Row],[M3A]]="","",SUM(Table2[[#This Row],[M3A]]-Table2[[#This Row],[M3B_h]]))</f>
        <v/>
      </c>
      <c r="N646" s="12" t="str">
        <f>IF(Table2[[#This Row],[M4A]]="","",SUM(Table2[[#This Row],[M4A]]-Table2[[#This Row],[M4B_h]]))</f>
        <v/>
      </c>
      <c r="O646" s="14"/>
      <c r="P646" s="14" t="str">
        <f>IF(Table2[[#This Row],[M5A]]="","",SUM(Table2[[#This Row],[M5A]]-Table2[[#This Row],[M5B_h]]))</f>
        <v/>
      </c>
      <c r="Q646" s="14">
        <f>SUM(Table2[[#This Row],[AWAL]],Table2[[#This Row],[M1B]])</f>
        <v>5</v>
      </c>
      <c r="R646" s="14">
        <f>SUM(Table2[[#This Row],[M2B]],Table2[[#This Row],[M2B_h]])</f>
        <v>5</v>
      </c>
      <c r="S646" s="14">
        <f>SUM(Table2[[#This Row],[M3B]],Table2[[#This Row],[M3B_h]])</f>
        <v>5</v>
      </c>
      <c r="T646" s="14">
        <f>SUM(Table2[[#This Row],[M4B]],Table2[[#This Row],[M4B_h]])</f>
        <v>5</v>
      </c>
    </row>
    <row r="647" spans="1:20">
      <c r="A647" s="11">
        <f>IF(Table2[[#This Row],[TT]]=0,"",ROW())</f>
        <v>647</v>
      </c>
      <c r="B647" s="11" t="str">
        <f>LOWER(SUBSTITUTE(SUBSTITUTE(SUBSTITUTE(SUBSTITUTE(SUBSTITUTE(SUBSTITUTE(SUBSTITUTE(SUBSTITUTE(Table2[[#This Row],[NAMA BARANG]]," ",""),"""",""),"-",""),"/",""),"(",""),")",""),"&amp;",""),",",""))</f>
        <v>clipfileyushinca318b.tua</v>
      </c>
      <c r="C647" s="17" t="s">
        <v>4455</v>
      </c>
      <c r="D647" s="18">
        <v>6</v>
      </c>
      <c r="E647" s="22" t="s">
        <v>2562</v>
      </c>
      <c r="F647" s="43">
        <f>IF(Table2[[#This Row],[M5B]]="",Table2[[#This Row],[M5B_h]],SUM(Table2[[#This Row],[M5B_h]],Table2[[#This Row],[M5B]]))</f>
        <v>5</v>
      </c>
      <c r="G647" s="12">
        <v>5</v>
      </c>
      <c r="H647" s="12">
        <f>IF(Table2[[#This Row],[M1A]]="","",Table2[[#This Row],[M1A]]-Table2[[#This Row],[AWAL]])</f>
        <v>-1</v>
      </c>
      <c r="J647" s="12" t="str">
        <f>IF(Table2[[#This Row],[M2A]]="","",SUM(Table2[[#This Row],[M2A]]-Table2[[#This Row],[M2B_h]]))</f>
        <v/>
      </c>
      <c r="L647" s="12" t="str">
        <f>IF(Table2[[#This Row],[M3A]]="","",SUM(Table2[[#This Row],[M3A]]-Table2[[#This Row],[M3B_h]]))</f>
        <v/>
      </c>
      <c r="N647" s="12" t="str">
        <f>IF(Table2[[#This Row],[M4A]]="","",SUM(Table2[[#This Row],[M4A]]-Table2[[#This Row],[M4B_h]]))</f>
        <v/>
      </c>
      <c r="O647" s="14"/>
      <c r="P647" s="14" t="str">
        <f>IF(Table2[[#This Row],[M5A]]="","",SUM(Table2[[#This Row],[M5A]]-Table2[[#This Row],[M5B_h]]))</f>
        <v/>
      </c>
      <c r="Q647" s="14">
        <f>SUM(Table2[[#This Row],[AWAL]],Table2[[#This Row],[M1B]])</f>
        <v>5</v>
      </c>
      <c r="R647" s="14">
        <f>SUM(Table2[[#This Row],[M2B]],Table2[[#This Row],[M2B_h]])</f>
        <v>5</v>
      </c>
      <c r="S647" s="14">
        <f>SUM(Table2[[#This Row],[M3B]],Table2[[#This Row],[M3B_h]])</f>
        <v>5</v>
      </c>
      <c r="T647" s="14">
        <f>SUM(Table2[[#This Row],[M4B]],Table2[[#This Row],[M4B_h]])</f>
        <v>5</v>
      </c>
    </row>
    <row r="648" spans="1:20">
      <c r="A648" s="11">
        <f>IF(Table2[[#This Row],[TT]]=0,"",ROW())</f>
        <v>648</v>
      </c>
      <c r="B648" s="11" t="str">
        <f>LOWER(SUBSTITUTE(SUBSTITUTE(SUBSTITUTE(SUBSTITUTE(SUBSTITUTE(SUBSTITUTE(SUBSTITUTE(SUBSTITUTE(Table2[[#This Row],[NAMA BARANG]]," ",""),"""",""),"-",""),"/",""),"(",""),")",""),"&amp;",""),",",""))</f>
        <v>clipfileyushinca318ht</v>
      </c>
      <c r="C648" s="17" t="s">
        <v>4454</v>
      </c>
      <c r="D648" s="18">
        <v>5</v>
      </c>
      <c r="E648" s="22" t="s">
        <v>2562</v>
      </c>
      <c r="F648" s="43">
        <f>IF(Table2[[#This Row],[M5B]]="",Table2[[#This Row],[M5B_h]],SUM(Table2[[#This Row],[M5B_h]],Table2[[#This Row],[M5B]]))</f>
        <v>5</v>
      </c>
      <c r="H648" s="12" t="str">
        <f>IF(Table2[[#This Row],[M1A]]="","",Table2[[#This Row],[M1A]]-Table2[[#This Row],[AWAL]])</f>
        <v/>
      </c>
      <c r="J648" s="12" t="str">
        <f>IF(Table2[[#This Row],[M2A]]="","",SUM(Table2[[#This Row],[M2A]]-Table2[[#This Row],[M2B_h]]))</f>
        <v/>
      </c>
      <c r="L648" s="12" t="str">
        <f>IF(Table2[[#This Row],[M3A]]="","",SUM(Table2[[#This Row],[M3A]]-Table2[[#This Row],[M3B_h]]))</f>
        <v/>
      </c>
      <c r="N648" s="12" t="str">
        <f>IF(Table2[[#This Row],[M4A]]="","",SUM(Table2[[#This Row],[M4A]]-Table2[[#This Row],[M4B_h]]))</f>
        <v/>
      </c>
      <c r="O648" s="14"/>
      <c r="P648" s="14" t="str">
        <f>IF(Table2[[#This Row],[M5A]]="","",SUM(Table2[[#This Row],[M5A]]-Table2[[#This Row],[M5B_h]]))</f>
        <v/>
      </c>
      <c r="Q648" s="14">
        <f>SUM(Table2[[#This Row],[AWAL]],Table2[[#This Row],[M1B]])</f>
        <v>5</v>
      </c>
      <c r="R648" s="14">
        <f>SUM(Table2[[#This Row],[M2B]],Table2[[#This Row],[M2B_h]])</f>
        <v>5</v>
      </c>
      <c r="S648" s="14">
        <f>SUM(Table2[[#This Row],[M3B]],Table2[[#This Row],[M3B_h]])</f>
        <v>5</v>
      </c>
      <c r="T648" s="14">
        <f>SUM(Table2[[#This Row],[M4B]],Table2[[#This Row],[M4B_h]])</f>
        <v>5</v>
      </c>
    </row>
    <row r="649" spans="1:20">
      <c r="A649" s="11">
        <f>IF(Table2[[#This Row],[TT]]=0,"",ROW())</f>
        <v>649</v>
      </c>
      <c r="B649" s="11" t="str">
        <f>LOWER(SUBSTITUTE(SUBSTITUTE(SUBSTITUTE(SUBSTITUTE(SUBSTITUTE(SUBSTITUTE(SUBSTITUTE(SUBSTITUTE(Table2[[#This Row],[NAMA BARANG]]," ",""),"""",""),"-",""),"/",""),"(",""),")",""),"&amp;",""),",",""))</f>
        <v>cliptali10blkkbm</v>
      </c>
      <c r="C649" s="17" t="s">
        <v>804</v>
      </c>
      <c r="D649" s="18">
        <v>11</v>
      </c>
      <c r="E649" s="22">
        <v>2000</v>
      </c>
      <c r="F649" s="43">
        <f>IF(Table2[[#This Row],[M5B]]="",Table2[[#This Row],[M5B_h]],SUM(Table2[[#This Row],[M5B_h]],Table2[[#This Row],[M5B]]))</f>
        <v>11</v>
      </c>
      <c r="H649" s="12" t="str">
        <f>IF(Table2[[#This Row],[M1A]]="","",Table2[[#This Row],[M1A]]-Table2[[#This Row],[AWAL]])</f>
        <v/>
      </c>
      <c r="J649" s="12" t="str">
        <f>IF(Table2[[#This Row],[M2A]]="","",SUM(Table2[[#This Row],[M2A]]-Table2[[#This Row],[M2B_h]]))</f>
        <v/>
      </c>
      <c r="L649" s="12" t="str">
        <f>IF(Table2[[#This Row],[M3A]]="","",SUM(Table2[[#This Row],[M3A]]-Table2[[#This Row],[M3B_h]]))</f>
        <v/>
      </c>
      <c r="N649" s="12" t="str">
        <f>IF(Table2[[#This Row],[M4A]]="","",SUM(Table2[[#This Row],[M4A]]-Table2[[#This Row],[M4B_h]]))</f>
        <v/>
      </c>
      <c r="O649" s="14"/>
      <c r="P649" s="14" t="str">
        <f>IF(Table2[[#This Row],[M5A]]="","",SUM(Table2[[#This Row],[M5A]]-Table2[[#This Row],[M5B_h]]))</f>
        <v/>
      </c>
      <c r="Q649" s="14">
        <f>SUM(Table2[[#This Row],[AWAL]],Table2[[#This Row],[M1B]])</f>
        <v>11</v>
      </c>
      <c r="R649" s="14">
        <f>SUM(Table2[[#This Row],[M2B]],Table2[[#This Row],[M2B_h]])</f>
        <v>11</v>
      </c>
      <c r="S649" s="14">
        <f>SUM(Table2[[#This Row],[M3B]],Table2[[#This Row],[M3B_h]])</f>
        <v>11</v>
      </c>
      <c r="T649" s="14">
        <f>SUM(Table2[[#This Row],[M4B]],Table2[[#This Row],[M4B_h]])</f>
        <v>11</v>
      </c>
    </row>
    <row r="650" spans="1:20">
      <c r="A650" s="11">
        <f>IF(Table2[[#This Row],[TT]]=0,"",ROW())</f>
        <v>650</v>
      </c>
      <c r="B650" s="11" t="str">
        <f>LOWER(SUBSTITUTE(SUBSTITUTE(SUBSTITUTE(SUBSTITUTE(SUBSTITUTE(SUBSTITUTE(SUBSTITUTE(SUBSTITUTE(Table2[[#This Row],[NAMA BARANG]]," ",""),"""",""),"-",""),"/",""),"(",""),")",""),"&amp;",""),",",""))</f>
        <v>coinbank2647780903</v>
      </c>
      <c r="C650" s="17" t="s">
        <v>4457</v>
      </c>
      <c r="D650" s="18">
        <v>10</v>
      </c>
      <c r="E650" s="22" t="s">
        <v>88</v>
      </c>
      <c r="F650" s="43">
        <f>IF(Table2[[#This Row],[M5B]]="",Table2[[#This Row],[M5B_h]],SUM(Table2[[#This Row],[M5B_h]],Table2[[#This Row],[M5B]]))</f>
        <v>10</v>
      </c>
      <c r="H650" s="12" t="str">
        <f>IF(Table2[[#This Row],[M1A]]="","",Table2[[#This Row],[M1A]]-Table2[[#This Row],[AWAL]])</f>
        <v/>
      </c>
      <c r="J650" s="12" t="str">
        <f>IF(Table2[[#This Row],[M2A]]="","",SUM(Table2[[#This Row],[M2A]]-Table2[[#This Row],[M2B_h]]))</f>
        <v/>
      </c>
      <c r="L650" s="12" t="str">
        <f>IF(Table2[[#This Row],[M3A]]="","",SUM(Table2[[#This Row],[M3A]]-Table2[[#This Row],[M3B_h]]))</f>
        <v/>
      </c>
      <c r="N650" s="12" t="str">
        <f>IF(Table2[[#This Row],[M4A]]="","",SUM(Table2[[#This Row],[M4A]]-Table2[[#This Row],[M4B_h]]))</f>
        <v/>
      </c>
      <c r="O650" s="14"/>
      <c r="P650" s="14" t="str">
        <f>IF(Table2[[#This Row],[M5A]]="","",SUM(Table2[[#This Row],[M5A]]-Table2[[#This Row],[M5B_h]]))</f>
        <v/>
      </c>
      <c r="Q650" s="14">
        <f>SUM(Table2[[#This Row],[AWAL]],Table2[[#This Row],[M1B]])</f>
        <v>10</v>
      </c>
      <c r="R650" s="14">
        <f>SUM(Table2[[#This Row],[M2B]],Table2[[#This Row],[M2B_h]])</f>
        <v>10</v>
      </c>
      <c r="S650" s="14">
        <f>SUM(Table2[[#This Row],[M3B]],Table2[[#This Row],[M3B_h]])</f>
        <v>10</v>
      </c>
      <c r="T650" s="14">
        <f>SUM(Table2[[#This Row],[M4B]],Table2[[#This Row],[M4B_h]])</f>
        <v>10</v>
      </c>
    </row>
    <row r="651" spans="1:20">
      <c r="A651" s="11">
        <f>IF(Table2[[#This Row],[TT]]=0,"",ROW())</f>
        <v>651</v>
      </c>
      <c r="B651" s="11" t="str">
        <f>LOWER(SUBSTITUTE(SUBSTITUTE(SUBSTITUTE(SUBSTITUTE(SUBSTITUTE(SUBSTITUTE(SUBSTITUTE(SUBSTITUTE(Table2[[#This Row],[NAMA BARANG]]," ",""),"""",""),"-",""),"/",""),"(",""),")",""),"&amp;",""),",",""))</f>
        <v>coinbank88118815|musicab</v>
      </c>
      <c r="C651" s="21" t="s">
        <v>806</v>
      </c>
      <c r="D651" s="22">
        <v>3</v>
      </c>
      <c r="E651" s="22" t="s">
        <v>256</v>
      </c>
      <c r="F651" s="43">
        <f>IF(Table2[[#This Row],[M5B]]="",Table2[[#This Row],[M5B_h]],SUM(Table2[[#This Row],[M5B_h]],Table2[[#This Row],[M5B]]))</f>
        <v>3</v>
      </c>
      <c r="H651" s="12" t="str">
        <f>IF(Table2[[#This Row],[M1A]]="","",Table2[[#This Row],[M1A]]-Table2[[#This Row],[AWAL]])</f>
        <v/>
      </c>
      <c r="J651" s="12" t="str">
        <f>IF(Table2[[#This Row],[M2A]]="","",SUM(Table2[[#This Row],[M2A]]-Table2[[#This Row],[M2B_h]]))</f>
        <v/>
      </c>
      <c r="L651" s="12" t="str">
        <f>IF(Table2[[#This Row],[M3A]]="","",SUM(Table2[[#This Row],[M3A]]-Table2[[#This Row],[M3B_h]]))</f>
        <v/>
      </c>
      <c r="N651" s="12" t="str">
        <f>IF(Table2[[#This Row],[M4A]]="","",SUM(Table2[[#This Row],[M4A]]-Table2[[#This Row],[M4B_h]]))</f>
        <v/>
      </c>
      <c r="O651" s="14"/>
      <c r="P651" s="14" t="str">
        <f>IF(Table2[[#This Row],[M5A]]="","",SUM(Table2[[#This Row],[M5A]]-Table2[[#This Row],[M5B_h]]))</f>
        <v/>
      </c>
      <c r="Q651" s="14">
        <f>SUM(Table2[[#This Row],[AWAL]],Table2[[#This Row],[M1B]])</f>
        <v>3</v>
      </c>
      <c r="R651" s="14">
        <f>SUM(Table2[[#This Row],[M2B]],Table2[[#This Row],[M2B_h]])</f>
        <v>3</v>
      </c>
      <c r="S651" s="14">
        <f>SUM(Table2[[#This Row],[M3B]],Table2[[#This Row],[M3B_h]])</f>
        <v>3</v>
      </c>
      <c r="T651" s="14">
        <f>SUM(Table2[[#This Row],[M4B]],Table2[[#This Row],[M4B_h]])</f>
        <v>3</v>
      </c>
    </row>
    <row r="652" spans="1:20">
      <c r="A652" s="11">
        <f>IF(Table2[[#This Row],[TT]]=0,"",ROW())</f>
        <v>652</v>
      </c>
      <c r="B652" s="11" t="str">
        <f>LOWER(SUBSTITUTE(SUBSTITUTE(SUBSTITUTE(SUBSTITUTE(SUBSTITUTE(SUBSTITUTE(SUBSTITUTE(SUBSTITUTE(Table2[[#This Row],[NAMA BARANG]]," ",""),"""",""),"-",""),"/",""),"(",""),")",""),"&amp;",""),",",""))</f>
        <v>coinbankdme001</v>
      </c>
      <c r="C652" s="21" t="s">
        <v>807</v>
      </c>
      <c r="D652" s="22">
        <v>4</v>
      </c>
      <c r="E652" s="22" t="s">
        <v>173</v>
      </c>
      <c r="F652" s="43">
        <f>IF(Table2[[#This Row],[M5B]]="",Table2[[#This Row],[M5B_h]],SUM(Table2[[#This Row],[M5B_h]],Table2[[#This Row],[M5B]]))</f>
        <v>4</v>
      </c>
      <c r="H652" s="12" t="str">
        <f>IF(Table2[[#This Row],[M1A]]="","",Table2[[#This Row],[M1A]]-Table2[[#This Row],[AWAL]])</f>
        <v/>
      </c>
      <c r="J652" s="12" t="str">
        <f>IF(Table2[[#This Row],[M2A]]="","",SUM(Table2[[#This Row],[M2A]]-Table2[[#This Row],[M2B_h]]))</f>
        <v/>
      </c>
      <c r="L652" s="12" t="str">
        <f>IF(Table2[[#This Row],[M3A]]="","",SUM(Table2[[#This Row],[M3A]]-Table2[[#This Row],[M3B_h]]))</f>
        <v/>
      </c>
      <c r="N652" s="12" t="str">
        <f>IF(Table2[[#This Row],[M4A]]="","",SUM(Table2[[#This Row],[M4A]]-Table2[[#This Row],[M4B_h]]))</f>
        <v/>
      </c>
      <c r="O652" s="14"/>
      <c r="P652" s="14" t="str">
        <f>IF(Table2[[#This Row],[M5A]]="","",SUM(Table2[[#This Row],[M5A]]-Table2[[#This Row],[M5B_h]]))</f>
        <v/>
      </c>
      <c r="Q652" s="14">
        <f>SUM(Table2[[#This Row],[AWAL]],Table2[[#This Row],[M1B]])</f>
        <v>4</v>
      </c>
      <c r="R652" s="14">
        <f>SUM(Table2[[#This Row],[M2B]],Table2[[#This Row],[M2B_h]])</f>
        <v>4</v>
      </c>
      <c r="S652" s="14">
        <f>SUM(Table2[[#This Row],[M3B]],Table2[[#This Row],[M3B_h]])</f>
        <v>4</v>
      </c>
      <c r="T652" s="14">
        <f>SUM(Table2[[#This Row],[M4B]],Table2[[#This Row],[M4B_h]])</f>
        <v>4</v>
      </c>
    </row>
    <row r="653" spans="1:20">
      <c r="A653" s="11">
        <f>IF(Table2[[#This Row],[TT]]=0,"",ROW())</f>
        <v>653</v>
      </c>
      <c r="B653" s="11" t="str">
        <f>LOWER(SUBSTITUTE(SUBSTITUTE(SUBSTITUTE(SUBSTITUTE(SUBSTITUTE(SUBSTITUTE(SUBSTITUTE(SUBSTITUTE(Table2[[#This Row],[NAMA BARANG]]," ",""),"""",""),"-",""),"/",""),"(",""),")",""),"&amp;",""),",",""))</f>
        <v>compasdc452a</v>
      </c>
      <c r="C653" s="23" t="s">
        <v>809</v>
      </c>
      <c r="D653" s="24">
        <v>3</v>
      </c>
      <c r="E653" s="48" t="s">
        <v>38</v>
      </c>
      <c r="F653" s="43">
        <f>IF(Table2[[#This Row],[M5B]]="",Table2[[#This Row],[M5B_h]],SUM(Table2[[#This Row],[M5B_h]],Table2[[#This Row],[M5B]]))</f>
        <v>3</v>
      </c>
      <c r="H653" s="12" t="str">
        <f>IF(Table2[[#This Row],[M1A]]="","",Table2[[#This Row],[M1A]]-Table2[[#This Row],[AWAL]])</f>
        <v/>
      </c>
      <c r="J653" s="12" t="str">
        <f>IF(Table2[[#This Row],[M2A]]="","",SUM(Table2[[#This Row],[M2A]]-Table2[[#This Row],[M2B_h]]))</f>
        <v/>
      </c>
      <c r="L653" s="12" t="str">
        <f>IF(Table2[[#This Row],[M3A]]="","",SUM(Table2[[#This Row],[M3A]]-Table2[[#This Row],[M3B_h]]))</f>
        <v/>
      </c>
      <c r="N653" s="12" t="str">
        <f>IF(Table2[[#This Row],[M4A]]="","",SUM(Table2[[#This Row],[M4A]]-Table2[[#This Row],[M4B_h]]))</f>
        <v/>
      </c>
      <c r="O653" s="14"/>
      <c r="P653" s="14" t="str">
        <f>IF(Table2[[#This Row],[M5A]]="","",SUM(Table2[[#This Row],[M5A]]-Table2[[#This Row],[M5B_h]]))</f>
        <v/>
      </c>
      <c r="Q653" s="14">
        <f>SUM(Table2[[#This Row],[AWAL]],Table2[[#This Row],[M1B]])</f>
        <v>3</v>
      </c>
      <c r="R653" s="14">
        <f>SUM(Table2[[#This Row],[M2B]],Table2[[#This Row],[M2B_h]])</f>
        <v>3</v>
      </c>
      <c r="S653" s="14">
        <f>SUM(Table2[[#This Row],[M3B]],Table2[[#This Row],[M3B_h]])</f>
        <v>3</v>
      </c>
      <c r="T653" s="14">
        <f>SUM(Table2[[#This Row],[M4B]],Table2[[#This Row],[M4B_h]])</f>
        <v>3</v>
      </c>
    </row>
    <row r="654" spans="1:20">
      <c r="A654" s="11">
        <f>IF(Table2[[#This Row],[TT]]=0,"",ROW())</f>
        <v>654</v>
      </c>
      <c r="B654" s="11" t="str">
        <f>LOWER(SUBSTITUTE(SUBSTITUTE(SUBSTITUTE(SUBSTITUTE(SUBSTITUTE(SUBSTITUTE(SUBSTITUTE(SUBSTITUTE(Table2[[#This Row],[NAMA BARANG]]," ",""),"""",""),"-",""),"/",""),"(",""),")",""),"&amp;",""),",",""))</f>
        <v>compasdc453a</v>
      </c>
      <c r="C654" s="17" t="s">
        <v>810</v>
      </c>
      <c r="D654" s="18">
        <v>8</v>
      </c>
      <c r="E654" s="22" t="s">
        <v>38</v>
      </c>
      <c r="F654" s="43">
        <f>IF(Table2[[#This Row],[M5B]]="",Table2[[#This Row],[M5B_h]],SUM(Table2[[#This Row],[M5B_h]],Table2[[#This Row],[M5B]]))</f>
        <v>8</v>
      </c>
      <c r="H654" s="12" t="str">
        <f>IF(Table2[[#This Row],[M1A]]="","",Table2[[#This Row],[M1A]]-Table2[[#This Row],[AWAL]])</f>
        <v/>
      </c>
      <c r="J654" s="12" t="str">
        <f>IF(Table2[[#This Row],[M2A]]="","",SUM(Table2[[#This Row],[M2A]]-Table2[[#This Row],[M2B_h]]))</f>
        <v/>
      </c>
      <c r="L654" s="12" t="str">
        <f>IF(Table2[[#This Row],[M3A]]="","",SUM(Table2[[#This Row],[M3A]]-Table2[[#This Row],[M3B_h]]))</f>
        <v/>
      </c>
      <c r="N654" s="12" t="str">
        <f>IF(Table2[[#This Row],[M4A]]="","",SUM(Table2[[#This Row],[M4A]]-Table2[[#This Row],[M4B_h]]))</f>
        <v/>
      </c>
      <c r="O654" s="14"/>
      <c r="P654" s="14" t="str">
        <f>IF(Table2[[#This Row],[M5A]]="","",SUM(Table2[[#This Row],[M5A]]-Table2[[#This Row],[M5B_h]]))</f>
        <v/>
      </c>
      <c r="Q654" s="14">
        <f>SUM(Table2[[#This Row],[AWAL]],Table2[[#This Row],[M1B]])</f>
        <v>8</v>
      </c>
      <c r="R654" s="14">
        <f>SUM(Table2[[#This Row],[M2B]],Table2[[#This Row],[M2B_h]])</f>
        <v>8</v>
      </c>
      <c r="S654" s="14">
        <f>SUM(Table2[[#This Row],[M3B]],Table2[[#This Row],[M3B_h]])</f>
        <v>8</v>
      </c>
      <c r="T654" s="14">
        <f>SUM(Table2[[#This Row],[M4B]],Table2[[#This Row],[M4B_h]])</f>
        <v>8</v>
      </c>
    </row>
    <row r="655" spans="1:20">
      <c r="A655" s="11">
        <f>IF(Table2[[#This Row],[TT]]=0,"",ROW())</f>
        <v>655</v>
      </c>
      <c r="B655" s="11" t="str">
        <f>LOWER(SUBSTITUTE(SUBSTITUTE(SUBSTITUTE(SUBSTITUTE(SUBSTITUTE(SUBSTITUTE(SUBSTITUTE(SUBSTITUTE(Table2[[#This Row],[NAMA BARANG]]," ",""),"""",""),"-",""),"/",""),"(",""),")",""),"&amp;",""),",",""))</f>
        <v>compass44mm</v>
      </c>
      <c r="C655" s="17" t="s">
        <v>811</v>
      </c>
      <c r="D655" s="18">
        <v>1</v>
      </c>
      <c r="E655" s="22" t="s">
        <v>141</v>
      </c>
      <c r="F655" s="43">
        <f>IF(Table2[[#This Row],[M5B]]="",Table2[[#This Row],[M5B_h]],SUM(Table2[[#This Row],[M5B_h]],Table2[[#This Row],[M5B]]))</f>
        <v>1</v>
      </c>
      <c r="H655" s="12" t="str">
        <f>IF(Table2[[#This Row],[M1A]]="","",Table2[[#This Row],[M1A]]-Table2[[#This Row],[AWAL]])</f>
        <v/>
      </c>
      <c r="J655" s="12" t="str">
        <f>IF(Table2[[#This Row],[M2A]]="","",SUM(Table2[[#This Row],[M2A]]-Table2[[#This Row],[M2B_h]]))</f>
        <v/>
      </c>
      <c r="L655" s="12" t="str">
        <f>IF(Table2[[#This Row],[M3A]]="","",SUM(Table2[[#This Row],[M3A]]-Table2[[#This Row],[M3B_h]]))</f>
        <v/>
      </c>
      <c r="N655" s="12" t="str">
        <f>IF(Table2[[#This Row],[M4A]]="","",SUM(Table2[[#This Row],[M4A]]-Table2[[#This Row],[M4B_h]]))</f>
        <v/>
      </c>
      <c r="O655" s="14"/>
      <c r="P655" s="14" t="str">
        <f>IF(Table2[[#This Row],[M5A]]="","",SUM(Table2[[#This Row],[M5A]]-Table2[[#This Row],[M5B_h]]))</f>
        <v/>
      </c>
      <c r="Q655" s="14">
        <f>SUM(Table2[[#This Row],[AWAL]],Table2[[#This Row],[M1B]])</f>
        <v>1</v>
      </c>
      <c r="R655" s="14">
        <f>SUM(Table2[[#This Row],[M2B]],Table2[[#This Row],[M2B_h]])</f>
        <v>1</v>
      </c>
      <c r="S655" s="14">
        <f>SUM(Table2[[#This Row],[M3B]],Table2[[#This Row],[M3B_h]])</f>
        <v>1</v>
      </c>
      <c r="T655" s="14">
        <f>SUM(Table2[[#This Row],[M4B]],Table2[[#This Row],[M4B_h]])</f>
        <v>1</v>
      </c>
    </row>
    <row r="656" spans="1:20">
      <c r="A656" s="11">
        <f>IF(Table2[[#This Row],[TT]]=0,"",ROW())</f>
        <v>656</v>
      </c>
      <c r="B656" s="11" t="str">
        <f>LOWER(SUBSTITUTE(SUBSTITUTE(SUBSTITUTE(SUBSTITUTE(SUBSTITUTE(SUBSTITUTE(SUBSTITUTE(SUBSTITUTE(Table2[[#This Row],[NAMA BARANG]]," ",""),"""",""),"-",""),"/",""),"(",""),")",""),"&amp;",""),",",""))</f>
        <v>compass60mm</v>
      </c>
      <c r="C656" s="17" t="s">
        <v>812</v>
      </c>
      <c r="D656" s="18">
        <v>1</v>
      </c>
      <c r="E656" s="22">
        <v>430</v>
      </c>
      <c r="F656" s="43">
        <f>IF(Table2[[#This Row],[M5B]]="",Table2[[#This Row],[M5B_h]],SUM(Table2[[#This Row],[M5B_h]],Table2[[#This Row],[M5B]]))</f>
        <v>1</v>
      </c>
      <c r="H656" s="12" t="str">
        <f>IF(Table2[[#This Row],[M1A]]="","",Table2[[#This Row],[M1A]]-Table2[[#This Row],[AWAL]])</f>
        <v/>
      </c>
      <c r="J656" s="12" t="str">
        <f>IF(Table2[[#This Row],[M2A]]="","",SUM(Table2[[#This Row],[M2A]]-Table2[[#This Row],[M2B_h]]))</f>
        <v/>
      </c>
      <c r="L656" s="12" t="str">
        <f>IF(Table2[[#This Row],[M3A]]="","",SUM(Table2[[#This Row],[M3A]]-Table2[[#This Row],[M3B_h]]))</f>
        <v/>
      </c>
      <c r="N656" s="12" t="str">
        <f>IF(Table2[[#This Row],[M4A]]="","",SUM(Table2[[#This Row],[M4A]]-Table2[[#This Row],[M4B_h]]))</f>
        <v/>
      </c>
      <c r="O656" s="14"/>
      <c r="P656" s="14" t="str">
        <f>IF(Table2[[#This Row],[M5A]]="","",SUM(Table2[[#This Row],[M5A]]-Table2[[#This Row],[M5B_h]]))</f>
        <v/>
      </c>
      <c r="Q656" s="14">
        <f>SUM(Table2[[#This Row],[AWAL]],Table2[[#This Row],[M1B]])</f>
        <v>1</v>
      </c>
      <c r="R656" s="14">
        <f>SUM(Table2[[#This Row],[M2B]],Table2[[#This Row],[M2B_h]])</f>
        <v>1</v>
      </c>
      <c r="S656" s="14">
        <f>SUM(Table2[[#This Row],[M3B]],Table2[[#This Row],[M3B_h]])</f>
        <v>1</v>
      </c>
      <c r="T656" s="14">
        <f>SUM(Table2[[#This Row],[M4B]],Table2[[#This Row],[M4B_h]])</f>
        <v>1</v>
      </c>
    </row>
    <row r="657" spans="1:20">
      <c r="A657" s="11">
        <f>IF(Table2[[#This Row],[TT]]=0,"",ROW())</f>
        <v>657</v>
      </c>
      <c r="B657" s="11" t="str">
        <f>LOWER(SUBSTITUTE(SUBSTITUTE(SUBSTITUTE(SUBSTITUTE(SUBSTITUTE(SUBSTITUTE(SUBSTITUTE(SUBSTITUTE(Table2[[#This Row],[NAMA BARANG]]," ",""),"""",""),"-",""),"/",""),"(",""),")",""),"&amp;",""),",",""))</f>
        <v>compassgoldca026igold</v>
      </c>
      <c r="C657" s="17" t="s">
        <v>813</v>
      </c>
      <c r="D657" s="18">
        <v>2</v>
      </c>
      <c r="E657" s="22" t="s">
        <v>88</v>
      </c>
      <c r="F657" s="43">
        <f>IF(Table2[[#This Row],[M5B]]="",Table2[[#This Row],[M5B_h]],SUM(Table2[[#This Row],[M5B_h]],Table2[[#This Row],[M5B]]))</f>
        <v>2</v>
      </c>
      <c r="H657" s="12" t="str">
        <f>IF(Table2[[#This Row],[M1A]]="","",Table2[[#This Row],[M1A]]-Table2[[#This Row],[AWAL]])</f>
        <v/>
      </c>
      <c r="J657" s="12" t="str">
        <f>IF(Table2[[#This Row],[M2A]]="","",SUM(Table2[[#This Row],[M2A]]-Table2[[#This Row],[M2B_h]]))</f>
        <v/>
      </c>
      <c r="L657" s="12" t="str">
        <f>IF(Table2[[#This Row],[M3A]]="","",SUM(Table2[[#This Row],[M3A]]-Table2[[#This Row],[M3B_h]]))</f>
        <v/>
      </c>
      <c r="N657" s="12" t="str">
        <f>IF(Table2[[#This Row],[M4A]]="","",SUM(Table2[[#This Row],[M4A]]-Table2[[#This Row],[M4B_h]]))</f>
        <v/>
      </c>
      <c r="O657" s="14"/>
      <c r="P657" s="14" t="str">
        <f>IF(Table2[[#This Row],[M5A]]="","",SUM(Table2[[#This Row],[M5A]]-Table2[[#This Row],[M5B_h]]))</f>
        <v/>
      </c>
      <c r="Q657" s="14">
        <f>SUM(Table2[[#This Row],[AWAL]],Table2[[#This Row],[M1B]])</f>
        <v>2</v>
      </c>
      <c r="R657" s="14">
        <f>SUM(Table2[[#This Row],[M2B]],Table2[[#This Row],[M2B_h]])</f>
        <v>2</v>
      </c>
      <c r="S657" s="14">
        <f>SUM(Table2[[#This Row],[M3B]],Table2[[#This Row],[M3B_h]])</f>
        <v>2</v>
      </c>
      <c r="T657" s="14">
        <f>SUM(Table2[[#This Row],[M4B]],Table2[[#This Row],[M4B_h]])</f>
        <v>2</v>
      </c>
    </row>
    <row r="658" spans="1:20">
      <c r="A658" s="11">
        <f>IF(Table2[[#This Row],[TT]]=0,"",ROW())</f>
        <v>658</v>
      </c>
      <c r="B658" s="11" t="str">
        <f>LOWER(SUBSTITUTE(SUBSTITUTE(SUBSTITUTE(SUBSTITUTE(SUBSTITUTE(SUBSTITUTE(SUBSTITUTE(SUBSTITUTE(Table2[[#This Row],[NAMA BARANG]]," ",""),"""",""),"-",""),"/",""),"(",""),")",""),"&amp;",""),",",""))</f>
        <v>crayon010112ybabydragonbaru</v>
      </c>
      <c r="C658" s="17" t="s">
        <v>814</v>
      </c>
      <c r="D658" s="18">
        <v>2</v>
      </c>
      <c r="E658" s="22" t="s">
        <v>66</v>
      </c>
      <c r="F658" s="43">
        <f>IF(Table2[[#This Row],[M5B]]="",Table2[[#This Row],[M5B_h]],SUM(Table2[[#This Row],[M5B_h]],Table2[[#This Row],[M5B]]))</f>
        <v>2</v>
      </c>
      <c r="H658" s="12" t="str">
        <f>IF(Table2[[#This Row],[M1A]]="","",Table2[[#This Row],[M1A]]-Table2[[#This Row],[AWAL]])</f>
        <v/>
      </c>
      <c r="J658" s="12" t="str">
        <f>IF(Table2[[#This Row],[M2A]]="","",SUM(Table2[[#This Row],[M2A]]-Table2[[#This Row],[M2B_h]]))</f>
        <v/>
      </c>
      <c r="L658" s="12" t="str">
        <f>IF(Table2[[#This Row],[M3A]]="","",SUM(Table2[[#This Row],[M3A]]-Table2[[#This Row],[M3B_h]]))</f>
        <v/>
      </c>
      <c r="N658" s="12" t="str">
        <f>IF(Table2[[#This Row],[M4A]]="","",SUM(Table2[[#This Row],[M4A]]-Table2[[#This Row],[M4B_h]]))</f>
        <v/>
      </c>
      <c r="O658" s="14"/>
      <c r="P658" s="14" t="str">
        <f>IF(Table2[[#This Row],[M5A]]="","",SUM(Table2[[#This Row],[M5A]]-Table2[[#This Row],[M5B_h]]))</f>
        <v/>
      </c>
      <c r="Q658" s="14">
        <f>SUM(Table2[[#This Row],[AWAL]],Table2[[#This Row],[M1B]])</f>
        <v>2</v>
      </c>
      <c r="R658" s="14">
        <f>SUM(Table2[[#This Row],[M2B]],Table2[[#This Row],[M2B_h]])</f>
        <v>2</v>
      </c>
      <c r="S658" s="14">
        <f>SUM(Table2[[#This Row],[M3B]],Table2[[#This Row],[M3B_h]])</f>
        <v>2</v>
      </c>
      <c r="T658" s="14">
        <f>SUM(Table2[[#This Row],[M4B]],Table2[[#This Row],[M4B_h]])</f>
        <v>2</v>
      </c>
    </row>
    <row r="659" spans="1:20">
      <c r="A659" s="11">
        <f>IF(Table2[[#This Row],[TT]]=0,"",ROW())</f>
        <v>659</v>
      </c>
      <c r="B659" s="11" t="str">
        <f>LOWER(SUBSTITUTE(SUBSTITUTE(SUBSTITUTE(SUBSTITUTE(SUBSTITUTE(SUBSTITUTE(SUBSTITUTE(SUBSTITUTE(Table2[[#This Row],[NAMA BARANG]]," ",""),"""",""),"-",""),"/",""),"(",""),")",""),"&amp;",""),",",""))</f>
        <v>crayon1012panjang</v>
      </c>
      <c r="C659" s="17" t="s">
        <v>4381</v>
      </c>
      <c r="D659" s="18">
        <v>2</v>
      </c>
      <c r="E659" s="22" t="s">
        <v>4382</v>
      </c>
      <c r="F659" s="43">
        <f>IF(Table2[[#This Row],[M5B]]="",Table2[[#This Row],[M5B_h]],SUM(Table2[[#This Row],[M5B_h]],Table2[[#This Row],[M5B]]))</f>
        <v>2</v>
      </c>
      <c r="H659" s="12" t="str">
        <f>IF(Table2[[#This Row],[M1A]]="","",Table2[[#This Row],[M1A]]-Table2[[#This Row],[AWAL]])</f>
        <v/>
      </c>
      <c r="J659" s="12" t="str">
        <f>IF(Table2[[#This Row],[M2A]]="","",SUM(Table2[[#This Row],[M2A]]-Table2[[#This Row],[M2B_h]]))</f>
        <v/>
      </c>
      <c r="L659" s="12" t="str">
        <f>IF(Table2[[#This Row],[M3A]]="","",SUM(Table2[[#This Row],[M3A]]-Table2[[#This Row],[M3B_h]]))</f>
        <v/>
      </c>
      <c r="N659" s="12" t="str">
        <f>IF(Table2[[#This Row],[M4A]]="","",SUM(Table2[[#This Row],[M4A]]-Table2[[#This Row],[M4B_h]]))</f>
        <v/>
      </c>
      <c r="O659" s="14"/>
      <c r="P659" s="14" t="str">
        <f>IF(Table2[[#This Row],[M5A]]="","",SUM(Table2[[#This Row],[M5A]]-Table2[[#This Row],[M5B_h]]))</f>
        <v/>
      </c>
      <c r="Q659" s="14">
        <f>SUM(Table2[[#This Row],[AWAL]],Table2[[#This Row],[M1B]])</f>
        <v>2</v>
      </c>
      <c r="R659" s="14">
        <f>SUM(Table2[[#This Row],[M2B]],Table2[[#This Row],[M2B_h]])</f>
        <v>2</v>
      </c>
      <c r="S659" s="14">
        <f>SUM(Table2[[#This Row],[M3B]],Table2[[#This Row],[M3B_h]])</f>
        <v>2</v>
      </c>
      <c r="T659" s="14">
        <f>SUM(Table2[[#This Row],[M4B]],Table2[[#This Row],[M4B_h]])</f>
        <v>2</v>
      </c>
    </row>
    <row r="660" spans="1:20">
      <c r="A660" s="11">
        <f>IF(Table2[[#This Row],[TT]]=0,"",ROW())</f>
        <v>660</v>
      </c>
      <c r="B660" s="11" t="str">
        <f>LOWER(SUBSTITUTE(SUBSTITUTE(SUBSTITUTE(SUBSTITUTE(SUBSTITUTE(SUBSTITUTE(SUBSTITUTE(SUBSTITUTE(Table2[[#This Row],[NAMA BARANG]]," ",""),"""",""),"-",""),"/",""),"(",""),")",""),"&amp;",""),",",""))</f>
        <v>crayon59918</v>
      </c>
      <c r="C660" s="17" t="s">
        <v>816</v>
      </c>
      <c r="D660" s="18">
        <v>2</v>
      </c>
      <c r="E660" s="22">
        <v>96</v>
      </c>
      <c r="F660" s="43">
        <f>IF(Table2[[#This Row],[M5B]]="",Table2[[#This Row],[M5B_h]],SUM(Table2[[#This Row],[M5B_h]],Table2[[#This Row],[M5B]]))</f>
        <v>2</v>
      </c>
      <c r="H660" s="12" t="str">
        <f>IF(Table2[[#This Row],[M1A]]="","",Table2[[#This Row],[M1A]]-Table2[[#This Row],[AWAL]])</f>
        <v/>
      </c>
      <c r="J660" s="12" t="str">
        <f>IF(Table2[[#This Row],[M2A]]="","",SUM(Table2[[#This Row],[M2A]]-Table2[[#This Row],[M2B_h]]))</f>
        <v/>
      </c>
      <c r="L660" s="12" t="str">
        <f>IF(Table2[[#This Row],[M3A]]="","",SUM(Table2[[#This Row],[M3A]]-Table2[[#This Row],[M3B_h]]))</f>
        <v/>
      </c>
      <c r="N660" s="12" t="str">
        <f>IF(Table2[[#This Row],[M4A]]="","",SUM(Table2[[#This Row],[M4A]]-Table2[[#This Row],[M4B_h]]))</f>
        <v/>
      </c>
      <c r="O660" s="14"/>
      <c r="P660" s="14" t="str">
        <f>IF(Table2[[#This Row],[M5A]]="","",SUM(Table2[[#This Row],[M5A]]-Table2[[#This Row],[M5B_h]]))</f>
        <v/>
      </c>
      <c r="Q660" s="14">
        <f>SUM(Table2[[#This Row],[AWAL]],Table2[[#This Row],[M1B]])</f>
        <v>2</v>
      </c>
      <c r="R660" s="14">
        <f>SUM(Table2[[#This Row],[M2B]],Table2[[#This Row],[M2B_h]])</f>
        <v>2</v>
      </c>
      <c r="S660" s="14">
        <f>SUM(Table2[[#This Row],[M3B]],Table2[[#This Row],[M3B_h]])</f>
        <v>2</v>
      </c>
      <c r="T660" s="14">
        <f>SUM(Table2[[#This Row],[M4B]],Table2[[#This Row],[M4B_h]])</f>
        <v>2</v>
      </c>
    </row>
    <row r="661" spans="1:20">
      <c r="A661" s="11">
        <f>IF(Table2[[#This Row],[TT]]=0,"",ROW())</f>
        <v>661</v>
      </c>
      <c r="B661" s="11" t="str">
        <f>LOWER(SUBSTITUTE(SUBSTITUTE(SUBSTITUTE(SUBSTITUTE(SUBSTITUTE(SUBSTITUTE(SUBSTITUTE(SUBSTITUTE(Table2[[#This Row],[NAMA BARANG]]," ",""),"""",""),"-",""),"/",""),"(",""),")",""),"&amp;",""),",",""))</f>
        <v>crayondb77718putar</v>
      </c>
      <c r="C661" s="17" t="s">
        <v>817</v>
      </c>
      <c r="D661" s="18">
        <v>21</v>
      </c>
      <c r="E661" s="22" t="s">
        <v>28</v>
      </c>
      <c r="F661" s="43">
        <f>IF(Table2[[#This Row],[M5B]]="",Table2[[#This Row],[M5B_h]],SUM(Table2[[#This Row],[M5B_h]],Table2[[#This Row],[M5B]]))</f>
        <v>21</v>
      </c>
      <c r="H661" s="12" t="str">
        <f>IF(Table2[[#This Row],[M1A]]="","",Table2[[#This Row],[M1A]]-Table2[[#This Row],[AWAL]])</f>
        <v/>
      </c>
      <c r="J661" s="12" t="str">
        <f>IF(Table2[[#This Row],[M2A]]="","",SUM(Table2[[#This Row],[M2A]]-Table2[[#This Row],[M2B_h]]))</f>
        <v/>
      </c>
      <c r="L661" s="12" t="str">
        <f>IF(Table2[[#This Row],[M3A]]="","",SUM(Table2[[#This Row],[M3A]]-Table2[[#This Row],[M3B_h]]))</f>
        <v/>
      </c>
      <c r="N661" s="12" t="str">
        <f>IF(Table2[[#This Row],[M4A]]="","",SUM(Table2[[#This Row],[M4A]]-Table2[[#This Row],[M4B_h]]))</f>
        <v/>
      </c>
      <c r="O661" s="14"/>
      <c r="P661" s="14" t="str">
        <f>IF(Table2[[#This Row],[M5A]]="","",SUM(Table2[[#This Row],[M5A]]-Table2[[#This Row],[M5B_h]]))</f>
        <v/>
      </c>
      <c r="Q661" s="14">
        <f>SUM(Table2[[#This Row],[AWAL]],Table2[[#This Row],[M1B]])</f>
        <v>21</v>
      </c>
      <c r="R661" s="14">
        <f>SUM(Table2[[#This Row],[M2B]],Table2[[#This Row],[M2B_h]])</f>
        <v>21</v>
      </c>
      <c r="S661" s="14">
        <f>SUM(Table2[[#This Row],[M3B]],Table2[[#This Row],[M3B_h]])</f>
        <v>21</v>
      </c>
      <c r="T661" s="14">
        <f>SUM(Table2[[#This Row],[M4B]],Table2[[#This Row],[M4B_h]])</f>
        <v>21</v>
      </c>
    </row>
    <row r="662" spans="1:20">
      <c r="A662" s="11">
        <f>IF(Table2[[#This Row],[TT]]=0,"",ROW())</f>
        <v>662</v>
      </c>
      <c r="B662" s="11" t="str">
        <f>LOWER(SUBSTITUTE(SUBSTITUTE(SUBSTITUTE(SUBSTITUTE(SUBSTITUTE(SUBSTITUTE(SUBSTITUTE(SUBSTITUTE(Table2[[#This Row],[NAMA BARANG]]," ",""),"""",""),"-",""),"/",""),"(",""),")",""),"&amp;",""),",",""))</f>
        <v>crayonkojico12w</v>
      </c>
      <c r="C662" s="17" t="s">
        <v>818</v>
      </c>
      <c r="D662" s="18">
        <v>8</v>
      </c>
      <c r="E662" s="22" t="s">
        <v>77</v>
      </c>
      <c r="F662" s="43">
        <f>IF(Table2[[#This Row],[M5B]]="",Table2[[#This Row],[M5B_h]],SUM(Table2[[#This Row],[M5B_h]],Table2[[#This Row],[M5B]]))</f>
        <v>8</v>
      </c>
      <c r="H662" s="12" t="str">
        <f>IF(Table2[[#This Row],[M1A]]="","",Table2[[#This Row],[M1A]]-Table2[[#This Row],[AWAL]])</f>
        <v/>
      </c>
      <c r="J662" s="12" t="str">
        <f>IF(Table2[[#This Row],[M2A]]="","",SUM(Table2[[#This Row],[M2A]]-Table2[[#This Row],[M2B_h]]))</f>
        <v/>
      </c>
      <c r="L662" s="12" t="str">
        <f>IF(Table2[[#This Row],[M3A]]="","",SUM(Table2[[#This Row],[M3A]]-Table2[[#This Row],[M3B_h]]))</f>
        <v/>
      </c>
      <c r="N662" s="12" t="str">
        <f>IF(Table2[[#This Row],[M4A]]="","",SUM(Table2[[#This Row],[M4A]]-Table2[[#This Row],[M4B_h]]))</f>
        <v/>
      </c>
      <c r="O662" s="14"/>
      <c r="P662" s="14" t="str">
        <f>IF(Table2[[#This Row],[M5A]]="","",SUM(Table2[[#This Row],[M5A]]-Table2[[#This Row],[M5B_h]]))</f>
        <v/>
      </c>
      <c r="Q662" s="14">
        <f>SUM(Table2[[#This Row],[AWAL]],Table2[[#This Row],[M1B]])</f>
        <v>8</v>
      </c>
      <c r="R662" s="14">
        <f>SUM(Table2[[#This Row],[M2B]],Table2[[#This Row],[M2B_h]])</f>
        <v>8</v>
      </c>
      <c r="S662" s="14">
        <f>SUM(Table2[[#This Row],[M3B]],Table2[[#This Row],[M3B_h]])</f>
        <v>8</v>
      </c>
      <c r="T662" s="14">
        <f>SUM(Table2[[#This Row],[M4B]],Table2[[#This Row],[M4B_h]])</f>
        <v>8</v>
      </c>
    </row>
    <row r="663" spans="1:20">
      <c r="A663" s="11">
        <f>IF(Table2[[#This Row],[TT]]=0,"",ROW())</f>
        <v>663</v>
      </c>
      <c r="B663" s="11" t="str">
        <f>LOWER(SUBSTITUTE(SUBSTITUTE(SUBSTITUTE(SUBSTITUTE(SUBSTITUTE(SUBSTITUTE(SUBSTITUTE(SUBSTITUTE(Table2[[#This Row],[NAMA BARANG]]," ",""),"""",""),"-",""),"/",""),"(",""),")",""),"&amp;",""),",",""))</f>
        <v>crayonnavanta55w</v>
      </c>
      <c r="C663" s="17" t="s">
        <v>819</v>
      </c>
      <c r="D663" s="18">
        <v>61</v>
      </c>
      <c r="E663" s="22" t="s">
        <v>820</v>
      </c>
      <c r="F663" s="43">
        <f>IF(Table2[[#This Row],[M5B]]="",Table2[[#This Row],[M5B_h]],SUM(Table2[[#This Row],[M5B_h]],Table2[[#This Row],[M5B]]))</f>
        <v>61</v>
      </c>
      <c r="H663" s="12" t="str">
        <f>IF(Table2[[#This Row],[M1A]]="","",Table2[[#This Row],[M1A]]-Table2[[#This Row],[AWAL]])</f>
        <v/>
      </c>
      <c r="J663" s="12" t="str">
        <f>IF(Table2[[#This Row],[M2A]]="","",SUM(Table2[[#This Row],[M2A]]-Table2[[#This Row],[M2B_h]]))</f>
        <v/>
      </c>
      <c r="L663" s="12" t="str">
        <f>IF(Table2[[#This Row],[M3A]]="","",SUM(Table2[[#This Row],[M3A]]-Table2[[#This Row],[M3B_h]]))</f>
        <v/>
      </c>
      <c r="N663" s="12" t="str">
        <f>IF(Table2[[#This Row],[M4A]]="","",SUM(Table2[[#This Row],[M4A]]-Table2[[#This Row],[M4B_h]]))</f>
        <v/>
      </c>
      <c r="O663" s="14"/>
      <c r="P663" s="14" t="str">
        <f>IF(Table2[[#This Row],[M5A]]="","",SUM(Table2[[#This Row],[M5A]]-Table2[[#This Row],[M5B_h]]))</f>
        <v/>
      </c>
      <c r="Q663" s="14">
        <f>SUM(Table2[[#This Row],[AWAL]],Table2[[#This Row],[M1B]])</f>
        <v>61</v>
      </c>
      <c r="R663" s="14">
        <f>SUM(Table2[[#This Row],[M2B]],Table2[[#This Row],[M2B_h]])</f>
        <v>61</v>
      </c>
      <c r="S663" s="14">
        <f>SUM(Table2[[#This Row],[M3B]],Table2[[#This Row],[M3B_h]])</f>
        <v>61</v>
      </c>
      <c r="T663" s="14">
        <f>SUM(Table2[[#This Row],[M4B]],Table2[[#This Row],[M4B_h]])</f>
        <v>61</v>
      </c>
    </row>
    <row r="664" spans="1:20">
      <c r="A664" s="13">
        <f>IF(Table2[[#This Row],[TT]]=0,"",ROW())</f>
        <v>664</v>
      </c>
      <c r="B664" s="13" t="str">
        <f>LOWER(SUBSTITUTE(SUBSTITUTE(SUBSTITUTE(SUBSTITUTE(SUBSTITUTE(SUBSTITUTE(SUBSTITUTE(SUBSTITUTE(Table2[[#This Row],[NAMA BARANG]]," ",""),"""",""),"-",""),"/",""),"(",""),")",""),"&amp;",""),",",""))</f>
        <v>crayonputar12w1012pjgmixbjaya</v>
      </c>
      <c r="C664" s="16" t="s">
        <v>4599</v>
      </c>
      <c r="D664" s="18">
        <v>49</v>
      </c>
      <c r="E664" s="47">
        <v>192</v>
      </c>
      <c r="F664" s="43">
        <f>IF(Table2[[#This Row],[M5B]]="",Table2[[#This Row],[M5B_h]],SUM(Table2[[#This Row],[M5B_h]],Table2[[#This Row],[M5B]]))</f>
        <v>49</v>
      </c>
      <c r="H664" s="14" t="str">
        <f>IF(Table2[[#This Row],[M1A]]="","",Table2[[#This Row],[M1A]]-Table2[[#This Row],[AWAL]])</f>
        <v/>
      </c>
      <c r="J664" s="14" t="str">
        <f>IF(Table2[[#This Row],[M2A]]="","",SUM(Table2[[#This Row],[M2A]]-Table2[[#This Row],[M2B_h]]))</f>
        <v/>
      </c>
      <c r="L664" s="14" t="str">
        <f>IF(Table2[[#This Row],[M3A]]="","",SUM(Table2[[#This Row],[M3A]]-Table2[[#This Row],[M3B_h]]))</f>
        <v/>
      </c>
      <c r="N664" s="14" t="str">
        <f>IF(Table2[[#This Row],[M4A]]="","",SUM(Table2[[#This Row],[M4A]]-Table2[[#This Row],[M4B_h]]))</f>
        <v/>
      </c>
      <c r="O664" s="14"/>
      <c r="P664" s="14" t="str">
        <f>IF(Table2[[#This Row],[M5A]]="","",SUM(Table2[[#This Row],[M5A]]-Table2[[#This Row],[M5B_h]]))</f>
        <v/>
      </c>
      <c r="Q664" s="14">
        <f>SUM(Table2[[#This Row],[AWAL]],Table2[[#This Row],[M1B]])</f>
        <v>49</v>
      </c>
      <c r="R664" s="14">
        <f>SUM(Table2[[#This Row],[M2B]],Table2[[#This Row],[M2B_h]])</f>
        <v>49</v>
      </c>
      <c r="S664" s="14">
        <f>SUM(Table2[[#This Row],[M3B]],Table2[[#This Row],[M3B_h]])</f>
        <v>49</v>
      </c>
      <c r="T664" s="14">
        <f>SUM(Table2[[#This Row],[M4B]],Table2[[#This Row],[M4B_h]])</f>
        <v>49</v>
      </c>
    </row>
    <row r="665" spans="1:20">
      <c r="A665" s="13">
        <f>IF(Table2[[#This Row],[TT]]=0,"",ROW())</f>
        <v>665</v>
      </c>
      <c r="B665" s="13" t="str">
        <f>LOWER(SUBSTITUTE(SUBSTITUTE(SUBSTITUTE(SUBSTITUTE(SUBSTITUTE(SUBSTITUTE(SUBSTITUTE(SUBSTITUTE(Table2[[#This Row],[NAMA BARANG]]," ",""),"""",""),"-",""),"/",""),"(",""),")",""),"&amp;",""),",",""))</f>
        <v>crayonputar12w1012pjgmixwomywin's</v>
      </c>
      <c r="C665" s="16" t="s">
        <v>4598</v>
      </c>
      <c r="D665" s="18">
        <v>8</v>
      </c>
      <c r="E665" s="47" t="s">
        <v>2727</v>
      </c>
      <c r="F665" s="43">
        <f>IF(Table2[[#This Row],[M5B]]="",Table2[[#This Row],[M5B_h]],SUM(Table2[[#This Row],[M5B_h]],Table2[[#This Row],[M5B]]))</f>
        <v>8</v>
      </c>
      <c r="H665" s="14" t="str">
        <f>IF(Table2[[#This Row],[M1A]]="","",Table2[[#This Row],[M1A]]-Table2[[#This Row],[AWAL]])</f>
        <v/>
      </c>
      <c r="J665" s="14" t="str">
        <f>IF(Table2[[#This Row],[M2A]]="","",SUM(Table2[[#This Row],[M2A]]-Table2[[#This Row],[M2B_h]]))</f>
        <v/>
      </c>
      <c r="L665" s="14" t="str">
        <f>IF(Table2[[#This Row],[M3A]]="","",SUM(Table2[[#This Row],[M3A]]-Table2[[#This Row],[M3B_h]]))</f>
        <v/>
      </c>
      <c r="N665" s="14" t="str">
        <f>IF(Table2[[#This Row],[M4A]]="","",SUM(Table2[[#This Row],[M4A]]-Table2[[#This Row],[M4B_h]]))</f>
        <v/>
      </c>
      <c r="O665" s="14"/>
      <c r="P665" s="14" t="str">
        <f>IF(Table2[[#This Row],[M5A]]="","",SUM(Table2[[#This Row],[M5A]]-Table2[[#This Row],[M5B_h]]))</f>
        <v/>
      </c>
      <c r="Q665" s="14">
        <f>SUM(Table2[[#This Row],[AWAL]],Table2[[#This Row],[M1B]])</f>
        <v>8</v>
      </c>
      <c r="R665" s="14">
        <f>SUM(Table2[[#This Row],[M2B]],Table2[[#This Row],[M2B_h]])</f>
        <v>8</v>
      </c>
      <c r="S665" s="14">
        <f>SUM(Table2[[#This Row],[M3B]],Table2[[#This Row],[M3B_h]])</f>
        <v>8</v>
      </c>
      <c r="T665" s="14">
        <f>SUM(Table2[[#This Row],[M4B]],Table2[[#This Row],[M4B_h]])</f>
        <v>8</v>
      </c>
    </row>
    <row r="666" spans="1:20">
      <c r="A666" s="11">
        <f>IF(Table2[[#This Row],[TT]]=0,"",ROW())</f>
        <v>666</v>
      </c>
      <c r="B666" s="11" t="str">
        <f>LOWER(SUBSTITUTE(SUBSTITUTE(SUBSTITUTE(SUBSTITUTE(SUBSTITUTE(SUBSTITUTE(SUBSTITUTE(SUBSTITUTE(Table2[[#This Row],[NAMA BARANG]]," ",""),"""",""),"-",""),"/",""),"(",""),")",""),"&amp;",""),",",""))</f>
        <v>crayonputar12wno208pendek</v>
      </c>
      <c r="C666" s="17" t="s">
        <v>821</v>
      </c>
      <c r="D666" s="18">
        <v>8</v>
      </c>
      <c r="E666" s="22" t="s">
        <v>88</v>
      </c>
      <c r="F666" s="43">
        <f>IF(Table2[[#This Row],[M5B]]="",Table2[[#This Row],[M5B_h]],SUM(Table2[[#This Row],[M5B_h]],Table2[[#This Row],[M5B]]))</f>
        <v>8</v>
      </c>
      <c r="H666" s="12" t="str">
        <f>IF(Table2[[#This Row],[M1A]]="","",Table2[[#This Row],[M1A]]-Table2[[#This Row],[AWAL]])</f>
        <v/>
      </c>
      <c r="J666" s="12" t="str">
        <f>IF(Table2[[#This Row],[M2A]]="","",SUM(Table2[[#This Row],[M2A]]-Table2[[#This Row],[M2B_h]]))</f>
        <v/>
      </c>
      <c r="L666" s="12" t="str">
        <f>IF(Table2[[#This Row],[M3A]]="","",SUM(Table2[[#This Row],[M3A]]-Table2[[#This Row],[M3B_h]]))</f>
        <v/>
      </c>
      <c r="N666" s="12" t="str">
        <f>IF(Table2[[#This Row],[M4A]]="","",SUM(Table2[[#This Row],[M4A]]-Table2[[#This Row],[M4B_h]]))</f>
        <v/>
      </c>
      <c r="O666" s="14"/>
      <c r="P666" s="14" t="str">
        <f>IF(Table2[[#This Row],[M5A]]="","",SUM(Table2[[#This Row],[M5A]]-Table2[[#This Row],[M5B_h]]))</f>
        <v/>
      </c>
      <c r="Q666" s="14">
        <f>SUM(Table2[[#This Row],[AWAL]],Table2[[#This Row],[M1B]])</f>
        <v>8</v>
      </c>
      <c r="R666" s="14">
        <f>SUM(Table2[[#This Row],[M2B]],Table2[[#This Row],[M2B_h]])</f>
        <v>8</v>
      </c>
      <c r="S666" s="14">
        <f>SUM(Table2[[#This Row],[M3B]],Table2[[#This Row],[M3B_h]])</f>
        <v>8</v>
      </c>
      <c r="T666" s="14">
        <f>SUM(Table2[[#This Row],[M4B]],Table2[[#This Row],[M4B_h]])</f>
        <v>8</v>
      </c>
    </row>
    <row r="667" spans="1:20">
      <c r="A667" s="11">
        <f>IF(Table2[[#This Row],[TT]]=0,"",ROW())</f>
        <v>667</v>
      </c>
      <c r="B667" s="11" t="str">
        <f>LOWER(SUBSTITUTE(SUBSTITUTE(SUBSTITUTE(SUBSTITUTE(SUBSTITUTE(SUBSTITUTE(SUBSTITUTE(SUBSTITUTE(Table2[[#This Row],[NAMA BARANG]]," ",""),"""",""),"-",""),"/",""),"(",""),")",""),"&amp;",""),",",""))</f>
        <v>crayonputar12wpanjangkaraktercp1012dos</v>
      </c>
      <c r="C667" s="17" t="s">
        <v>3262</v>
      </c>
      <c r="D667" s="18">
        <v>34</v>
      </c>
      <c r="E667" s="22" t="s">
        <v>2638</v>
      </c>
      <c r="F667" s="43">
        <f>IF(Table2[[#This Row],[M5B]]="",Table2[[#This Row],[M5B_h]],SUM(Table2[[#This Row],[M5B_h]],Table2[[#This Row],[M5B]]))</f>
        <v>32</v>
      </c>
      <c r="H667" s="12" t="str">
        <f>IF(Table2[[#This Row],[M1A]]="","",Table2[[#This Row],[M1A]]-Table2[[#This Row],[AWAL]])</f>
        <v/>
      </c>
      <c r="I667" s="12">
        <v>32</v>
      </c>
      <c r="J667" s="12">
        <f>IF(Table2[[#This Row],[M2A]]="","",SUM(Table2[[#This Row],[M2A]]-Table2[[#This Row],[M2B_h]]))</f>
        <v>-2</v>
      </c>
      <c r="L667" s="12" t="str">
        <f>IF(Table2[[#This Row],[M3A]]="","",SUM(Table2[[#This Row],[M3A]]-Table2[[#This Row],[M3B_h]]))</f>
        <v/>
      </c>
      <c r="N667" s="12" t="str">
        <f>IF(Table2[[#This Row],[M4A]]="","",SUM(Table2[[#This Row],[M4A]]-Table2[[#This Row],[M4B_h]]))</f>
        <v/>
      </c>
      <c r="O667" s="14"/>
      <c r="P667" s="14" t="str">
        <f>IF(Table2[[#This Row],[M5A]]="","",SUM(Table2[[#This Row],[M5A]]-Table2[[#This Row],[M5B_h]]))</f>
        <v/>
      </c>
      <c r="Q667" s="14">
        <f>SUM(Table2[[#This Row],[AWAL]],Table2[[#This Row],[M1B]])</f>
        <v>34</v>
      </c>
      <c r="R667" s="14">
        <f>SUM(Table2[[#This Row],[M2B]],Table2[[#This Row],[M2B_h]])</f>
        <v>32</v>
      </c>
      <c r="S667" s="14">
        <f>SUM(Table2[[#This Row],[M3B]],Table2[[#This Row],[M3B_h]])</f>
        <v>32</v>
      </c>
      <c r="T667" s="14">
        <f>SUM(Table2[[#This Row],[M4B]],Table2[[#This Row],[M4B_h]])</f>
        <v>32</v>
      </c>
    </row>
    <row r="668" spans="1:20">
      <c r="A668" s="13">
        <f>IF(Table2[[#This Row],[TT]]=0,"",ROW())</f>
        <v>668</v>
      </c>
      <c r="B668" s="13" t="str">
        <f>LOWER(SUBSTITUTE(SUBSTITUTE(SUBSTITUTE(SUBSTITUTE(SUBSTITUTE(SUBSTITUTE(SUBSTITUTE(SUBSTITUTE(Table2[[#This Row],[NAMA BARANG]]," ",""),"""",""),"-",""),"/",""),"(",""),")",""),"&amp;",""),",",""))</f>
        <v>crayonputar12wpdkdeboss</v>
      </c>
      <c r="C668" s="16" t="s">
        <v>822</v>
      </c>
      <c r="D668" s="18">
        <v>6</v>
      </c>
      <c r="E668" s="47" t="s">
        <v>28</v>
      </c>
      <c r="F668" s="43">
        <f>IF(Table2[[#This Row],[M5B]]="",Table2[[#This Row],[M5B_h]],SUM(Table2[[#This Row],[M5B_h]],Table2[[#This Row],[M5B]]))</f>
        <v>6</v>
      </c>
      <c r="H668" s="14" t="str">
        <f>IF(Table2[[#This Row],[M1A]]="","",Table2[[#This Row],[M1A]]-Table2[[#This Row],[AWAL]])</f>
        <v/>
      </c>
      <c r="J668" s="14" t="str">
        <f>IF(Table2[[#This Row],[M2A]]="","",SUM(Table2[[#This Row],[M2A]]-Table2[[#This Row],[M2B_h]]))</f>
        <v/>
      </c>
      <c r="L668" s="14" t="str">
        <f>IF(Table2[[#This Row],[M3A]]="","",SUM(Table2[[#This Row],[M3A]]-Table2[[#This Row],[M3B_h]]))</f>
        <v/>
      </c>
      <c r="N668" s="14" t="str">
        <f>IF(Table2[[#This Row],[M4A]]="","",SUM(Table2[[#This Row],[M4A]]-Table2[[#This Row],[M4B_h]]))</f>
        <v/>
      </c>
      <c r="P668" s="14" t="str">
        <f>IF(Table2[[#This Row],[M5A]]="","",SUM(Table2[[#This Row],[M5A]]-Table2[[#This Row],[M5B_h]]))</f>
        <v/>
      </c>
      <c r="Q668" s="14">
        <f>SUM(Table2[[#This Row],[AWAL]],Table2[[#This Row],[M1B]])</f>
        <v>6</v>
      </c>
      <c r="R668" s="14">
        <f>SUM(Table2[[#This Row],[M2B]],Table2[[#This Row],[M2B_h]])</f>
        <v>6</v>
      </c>
      <c r="S668" s="14">
        <f>SUM(Table2[[#This Row],[M3B]],Table2[[#This Row],[M3B_h]])</f>
        <v>6</v>
      </c>
      <c r="T668" s="14">
        <f>SUM(Table2[[#This Row],[M4B]],Table2[[#This Row],[M4B_h]])</f>
        <v>6</v>
      </c>
    </row>
    <row r="669" spans="1:20">
      <c r="A669" s="11">
        <f>IF(Table2[[#This Row],[TT]]=0,"",ROW())</f>
        <v>669</v>
      </c>
      <c r="B669" s="11" t="str">
        <f>LOWER(SUBSTITUTE(SUBSTITUTE(SUBSTITUTE(SUBSTITUTE(SUBSTITUTE(SUBSTITUTE(SUBSTITUTE(SUBSTITUTE(Table2[[#This Row],[NAMA BARANG]]," ",""),"""",""),"-",""),"/",""),"(",""),")",""),"&amp;",""),",",""))</f>
        <v>crayonputar24wdeboss</v>
      </c>
      <c r="C669" s="17" t="s">
        <v>823</v>
      </c>
      <c r="D669" s="18">
        <v>39</v>
      </c>
      <c r="E669" s="22" t="s">
        <v>11</v>
      </c>
      <c r="F669" s="43">
        <f>IF(Table2[[#This Row],[M5B]]="",Table2[[#This Row],[M5B_h]],SUM(Table2[[#This Row],[M5B_h]],Table2[[#This Row],[M5B]]))</f>
        <v>39</v>
      </c>
      <c r="H669" s="12" t="str">
        <f>IF(Table2[[#This Row],[M1A]]="","",Table2[[#This Row],[M1A]]-Table2[[#This Row],[AWAL]])</f>
        <v/>
      </c>
      <c r="J669" s="12" t="str">
        <f>IF(Table2[[#This Row],[M2A]]="","",SUM(Table2[[#This Row],[M2A]]-Table2[[#This Row],[M2B_h]]))</f>
        <v/>
      </c>
      <c r="L669" s="12" t="str">
        <f>IF(Table2[[#This Row],[M3A]]="","",SUM(Table2[[#This Row],[M3A]]-Table2[[#This Row],[M3B_h]]))</f>
        <v/>
      </c>
      <c r="N669" s="12" t="str">
        <f>IF(Table2[[#This Row],[M4A]]="","",SUM(Table2[[#This Row],[M4A]]-Table2[[#This Row],[M4B_h]]))</f>
        <v/>
      </c>
      <c r="O669" s="14"/>
      <c r="P669" s="14" t="str">
        <f>IF(Table2[[#This Row],[M5A]]="","",SUM(Table2[[#This Row],[M5A]]-Table2[[#This Row],[M5B_h]]))</f>
        <v/>
      </c>
      <c r="Q669" s="14">
        <f>SUM(Table2[[#This Row],[AWAL]],Table2[[#This Row],[M1B]])</f>
        <v>39</v>
      </c>
      <c r="R669" s="14">
        <f>SUM(Table2[[#This Row],[M2B]],Table2[[#This Row],[M2B_h]])</f>
        <v>39</v>
      </c>
      <c r="S669" s="14">
        <f>SUM(Table2[[#This Row],[M3B]],Table2[[#This Row],[M3B_h]])</f>
        <v>39</v>
      </c>
      <c r="T669" s="14">
        <f>SUM(Table2[[#This Row],[M4B]],Table2[[#This Row],[M4B_h]])</f>
        <v>39</v>
      </c>
    </row>
    <row r="670" spans="1:20">
      <c r="A670" s="11">
        <f>IF(Table2[[#This Row],[TT]]=0,"",ROW())</f>
        <v>670</v>
      </c>
      <c r="B670" s="11" t="str">
        <f>LOWER(SUBSTITUTE(SUBSTITUTE(SUBSTITUTE(SUBSTITUTE(SUBSTITUTE(SUBSTITUTE(SUBSTITUTE(SUBSTITUTE(Table2[[#This Row],[NAMA BARANG]]," ",""),"""",""),"-",""),"/",""),"(",""),")",""),"&amp;",""),",",""))</f>
        <v>crayonputar602zhendi</v>
      </c>
      <c r="C670" s="17" t="s">
        <v>824</v>
      </c>
      <c r="D670" s="18">
        <v>4</v>
      </c>
      <c r="E670" s="22" t="s">
        <v>103</v>
      </c>
      <c r="F670" s="43">
        <f>IF(Table2[[#This Row],[M5B]]="",Table2[[#This Row],[M5B_h]],SUM(Table2[[#This Row],[M5B_h]],Table2[[#This Row],[M5B]]))</f>
        <v>4</v>
      </c>
      <c r="H670" s="12" t="str">
        <f>IF(Table2[[#This Row],[M1A]]="","",Table2[[#This Row],[M1A]]-Table2[[#This Row],[AWAL]])</f>
        <v/>
      </c>
      <c r="J670" s="12" t="str">
        <f>IF(Table2[[#This Row],[M2A]]="","",SUM(Table2[[#This Row],[M2A]]-Table2[[#This Row],[M2B_h]]))</f>
        <v/>
      </c>
      <c r="L670" s="12" t="str">
        <f>IF(Table2[[#This Row],[M3A]]="","",SUM(Table2[[#This Row],[M3A]]-Table2[[#This Row],[M3B_h]]))</f>
        <v/>
      </c>
      <c r="N670" s="12" t="str">
        <f>IF(Table2[[#This Row],[M4A]]="","",SUM(Table2[[#This Row],[M4A]]-Table2[[#This Row],[M4B_h]]))</f>
        <v/>
      </c>
      <c r="O670" s="14"/>
      <c r="P670" s="14" t="str">
        <f>IF(Table2[[#This Row],[M5A]]="","",SUM(Table2[[#This Row],[M5A]]-Table2[[#This Row],[M5B_h]]))</f>
        <v/>
      </c>
      <c r="Q670" s="14">
        <f>SUM(Table2[[#This Row],[AWAL]],Table2[[#This Row],[M1B]])</f>
        <v>4</v>
      </c>
      <c r="R670" s="14">
        <f>SUM(Table2[[#This Row],[M2B]],Table2[[#This Row],[M2B_h]])</f>
        <v>4</v>
      </c>
      <c r="S670" s="14">
        <f>SUM(Table2[[#This Row],[M3B]],Table2[[#This Row],[M3B_h]])</f>
        <v>4</v>
      </c>
      <c r="T670" s="14">
        <f>SUM(Table2[[#This Row],[M4B]],Table2[[#This Row],[M4B_h]])</f>
        <v>4</v>
      </c>
    </row>
    <row r="671" spans="1:20">
      <c r="A671" s="11">
        <f>IF(Table2[[#This Row],[TT]]=0,"",ROW())</f>
        <v>671</v>
      </c>
      <c r="B671" s="11" t="str">
        <f>LOWER(SUBSTITUTE(SUBSTITUTE(SUBSTITUTE(SUBSTITUTE(SUBSTITUTE(SUBSTITUTE(SUBSTITUTE(SUBSTITUTE(Table2[[#This Row],[NAMA BARANG]]," ",""),"""",""),"-",""),"/",""),"(",""),")",""),"&amp;",""),",",""))</f>
        <v>crayonputarfancypdk12wseeyou</v>
      </c>
      <c r="C671" s="17" t="s">
        <v>825</v>
      </c>
      <c r="D671" s="18">
        <v>21</v>
      </c>
      <c r="E671" s="22" t="s">
        <v>88</v>
      </c>
      <c r="F671" s="43">
        <f>IF(Table2[[#This Row],[M5B]]="",Table2[[#This Row],[M5B_h]],SUM(Table2[[#This Row],[M5B_h]],Table2[[#This Row],[M5B]]))</f>
        <v>21</v>
      </c>
      <c r="H671" s="12" t="str">
        <f>IF(Table2[[#This Row],[M1A]]="","",Table2[[#This Row],[M1A]]-Table2[[#This Row],[AWAL]])</f>
        <v/>
      </c>
      <c r="J671" s="12" t="str">
        <f>IF(Table2[[#This Row],[M2A]]="","",SUM(Table2[[#This Row],[M2A]]-Table2[[#This Row],[M2B_h]]))</f>
        <v/>
      </c>
      <c r="L671" s="12" t="str">
        <f>IF(Table2[[#This Row],[M3A]]="","",SUM(Table2[[#This Row],[M3A]]-Table2[[#This Row],[M3B_h]]))</f>
        <v/>
      </c>
      <c r="N671" s="12" t="str">
        <f>IF(Table2[[#This Row],[M4A]]="","",SUM(Table2[[#This Row],[M4A]]-Table2[[#This Row],[M4B_h]]))</f>
        <v/>
      </c>
      <c r="O671" s="14"/>
      <c r="P671" s="14" t="str">
        <f>IF(Table2[[#This Row],[M5A]]="","",SUM(Table2[[#This Row],[M5A]]-Table2[[#This Row],[M5B_h]]))</f>
        <v/>
      </c>
      <c r="Q671" s="14">
        <f>SUM(Table2[[#This Row],[AWAL]],Table2[[#This Row],[M1B]])</f>
        <v>21</v>
      </c>
      <c r="R671" s="14">
        <f>SUM(Table2[[#This Row],[M2B]],Table2[[#This Row],[M2B_h]])</f>
        <v>21</v>
      </c>
      <c r="S671" s="14">
        <f>SUM(Table2[[#This Row],[M3B]],Table2[[#This Row],[M3B_h]])</f>
        <v>21</v>
      </c>
      <c r="T671" s="14">
        <f>SUM(Table2[[#This Row],[M4B]],Table2[[#This Row],[M4B_h]])</f>
        <v>21</v>
      </c>
    </row>
    <row r="672" spans="1:20">
      <c r="A672" s="11">
        <f>IF(Table2[[#This Row],[TT]]=0,"",ROW())</f>
        <v>672</v>
      </c>
      <c r="B672" s="11" t="str">
        <f>LOWER(SUBSTITUTE(SUBSTITUTE(SUBSTITUTE(SUBSTITUTE(SUBSTITUTE(SUBSTITUTE(SUBSTITUTE(SUBSTITUTE(Table2[[#This Row],[NAMA BARANG]]," ",""),"""",""),"-",""),"/",""),"(",""),")",""),"&amp;",""),",",""))</f>
        <v>crayonputarpjgfancykarakter12w2530mix</v>
      </c>
      <c r="C672" s="17" t="s">
        <v>826</v>
      </c>
      <c r="D672" s="18">
        <v>2</v>
      </c>
      <c r="E672" s="22" t="s">
        <v>88</v>
      </c>
      <c r="F672" s="43">
        <f>IF(Table2[[#This Row],[M5B]]="",Table2[[#This Row],[M5B_h]],SUM(Table2[[#This Row],[M5B_h]],Table2[[#This Row],[M5B]]))</f>
        <v>2</v>
      </c>
      <c r="H672" s="12" t="str">
        <f>IF(Table2[[#This Row],[M1A]]="","",Table2[[#This Row],[M1A]]-Table2[[#This Row],[AWAL]])</f>
        <v/>
      </c>
      <c r="J672" s="12" t="str">
        <f>IF(Table2[[#This Row],[M2A]]="","",SUM(Table2[[#This Row],[M2A]]-Table2[[#This Row],[M2B_h]]))</f>
        <v/>
      </c>
      <c r="L672" s="12" t="str">
        <f>IF(Table2[[#This Row],[M3A]]="","",SUM(Table2[[#This Row],[M3A]]-Table2[[#This Row],[M3B_h]]))</f>
        <v/>
      </c>
      <c r="N672" s="12" t="str">
        <f>IF(Table2[[#This Row],[M4A]]="","",SUM(Table2[[#This Row],[M4A]]-Table2[[#This Row],[M4B_h]]))</f>
        <v/>
      </c>
      <c r="O672" s="14"/>
      <c r="P672" s="14" t="str">
        <f>IF(Table2[[#This Row],[M5A]]="","",SUM(Table2[[#This Row],[M5A]]-Table2[[#This Row],[M5B_h]]))</f>
        <v/>
      </c>
      <c r="Q672" s="14">
        <f>SUM(Table2[[#This Row],[AWAL]],Table2[[#This Row],[M1B]])</f>
        <v>2</v>
      </c>
      <c r="R672" s="14">
        <f>SUM(Table2[[#This Row],[M2B]],Table2[[#This Row],[M2B_h]])</f>
        <v>2</v>
      </c>
      <c r="S672" s="14">
        <f>SUM(Table2[[#This Row],[M3B]],Table2[[#This Row],[M3B_h]])</f>
        <v>2</v>
      </c>
      <c r="T672" s="14">
        <f>SUM(Table2[[#This Row],[M4B]],Table2[[#This Row],[M4B_h]])</f>
        <v>2</v>
      </c>
    </row>
    <row r="673" spans="1:20">
      <c r="A673" s="11">
        <f>IF(Table2[[#This Row],[TT]]=0,"",ROW())</f>
        <v>673</v>
      </c>
      <c r="B673" s="11" t="str">
        <f>LOWER(SUBSTITUTE(SUBSTITUTE(SUBSTITUTE(SUBSTITUTE(SUBSTITUTE(SUBSTITUTE(SUBSTITUTE(SUBSTITUTE(Table2[[#This Row],[NAMA BARANG]]," ",""),"""",""),"-",""),"/",""),"(",""),")",""),"&amp;",""),",",""))</f>
        <v>crayonputarsmalltc12montanapdk</v>
      </c>
      <c r="C673" s="17" t="s">
        <v>827</v>
      </c>
      <c r="D673" s="18">
        <v>3</v>
      </c>
      <c r="E673" s="22" t="s">
        <v>88</v>
      </c>
      <c r="F673" s="43">
        <f>IF(Table2[[#This Row],[M5B]]="",Table2[[#This Row],[M5B_h]],SUM(Table2[[#This Row],[M5B_h]],Table2[[#This Row],[M5B]]))</f>
        <v>3</v>
      </c>
      <c r="H673" s="12" t="str">
        <f>IF(Table2[[#This Row],[M1A]]="","",Table2[[#This Row],[M1A]]-Table2[[#This Row],[AWAL]])</f>
        <v/>
      </c>
      <c r="J673" s="12" t="str">
        <f>IF(Table2[[#This Row],[M2A]]="","",SUM(Table2[[#This Row],[M2A]]-Table2[[#This Row],[M2B_h]]))</f>
        <v/>
      </c>
      <c r="L673" s="12" t="str">
        <f>IF(Table2[[#This Row],[M3A]]="","",SUM(Table2[[#This Row],[M3A]]-Table2[[#This Row],[M3B_h]]))</f>
        <v/>
      </c>
      <c r="N673" s="12" t="str">
        <f>IF(Table2[[#This Row],[M4A]]="","",SUM(Table2[[#This Row],[M4A]]-Table2[[#This Row],[M4B_h]]))</f>
        <v/>
      </c>
      <c r="O673" s="14"/>
      <c r="P673" s="14" t="str">
        <f>IF(Table2[[#This Row],[M5A]]="","",SUM(Table2[[#This Row],[M5A]]-Table2[[#This Row],[M5B_h]]))</f>
        <v/>
      </c>
      <c r="Q673" s="14">
        <f>SUM(Table2[[#This Row],[AWAL]],Table2[[#This Row],[M1B]])</f>
        <v>3</v>
      </c>
      <c r="R673" s="14">
        <f>SUM(Table2[[#This Row],[M2B]],Table2[[#This Row],[M2B_h]])</f>
        <v>3</v>
      </c>
      <c r="S673" s="14">
        <f>SUM(Table2[[#This Row],[M3B]],Table2[[#This Row],[M3B_h]])</f>
        <v>3</v>
      </c>
      <c r="T673" s="14">
        <f>SUM(Table2[[#This Row],[M4B]],Table2[[#This Row],[M4B_h]])</f>
        <v>3</v>
      </c>
    </row>
    <row r="674" spans="1:20">
      <c r="A674" s="11">
        <f>IF(Table2[[#This Row],[TT]]=0,"",ROW())</f>
        <v>674</v>
      </c>
      <c r="B674" s="11" t="str">
        <f>LOWER(SUBSTITUTE(SUBSTITUTE(SUBSTITUTE(SUBSTITUTE(SUBSTITUTE(SUBSTITUTE(SUBSTITUTE(SUBSTITUTE(Table2[[#This Row],[NAMA BARANG]]," ",""),"""",""),"-",""),"/",""),"(",""),")",""),"&amp;",""),",",""))</f>
        <v>crayontss12putarpjgminion</v>
      </c>
      <c r="C674" s="17" t="s">
        <v>828</v>
      </c>
      <c r="D674" s="18">
        <v>14</v>
      </c>
      <c r="E674" s="22" t="s">
        <v>88</v>
      </c>
      <c r="F674" s="43">
        <f>IF(Table2[[#This Row],[M5B]]="",Table2[[#This Row],[M5B_h]],SUM(Table2[[#This Row],[M5B_h]],Table2[[#This Row],[M5B]]))</f>
        <v>14</v>
      </c>
      <c r="H674" s="12" t="str">
        <f>IF(Table2[[#This Row],[M1A]]="","",Table2[[#This Row],[M1A]]-Table2[[#This Row],[AWAL]])</f>
        <v/>
      </c>
      <c r="J674" s="12" t="str">
        <f>IF(Table2[[#This Row],[M2A]]="","",SUM(Table2[[#This Row],[M2A]]-Table2[[#This Row],[M2B_h]]))</f>
        <v/>
      </c>
      <c r="L674" s="12" t="str">
        <f>IF(Table2[[#This Row],[M3A]]="","",SUM(Table2[[#This Row],[M3A]]-Table2[[#This Row],[M3B_h]]))</f>
        <v/>
      </c>
      <c r="N674" s="12" t="str">
        <f>IF(Table2[[#This Row],[M4A]]="","",SUM(Table2[[#This Row],[M4A]]-Table2[[#This Row],[M4B_h]]))</f>
        <v/>
      </c>
      <c r="O674" s="14"/>
      <c r="P674" s="14" t="str">
        <f>IF(Table2[[#This Row],[M5A]]="","",SUM(Table2[[#This Row],[M5A]]-Table2[[#This Row],[M5B_h]]))</f>
        <v/>
      </c>
      <c r="Q674" s="14">
        <f>SUM(Table2[[#This Row],[AWAL]],Table2[[#This Row],[M1B]])</f>
        <v>14</v>
      </c>
      <c r="R674" s="14">
        <f>SUM(Table2[[#This Row],[M2B]],Table2[[#This Row],[M2B_h]])</f>
        <v>14</v>
      </c>
      <c r="S674" s="14">
        <f>SUM(Table2[[#This Row],[M3B]],Table2[[#This Row],[M3B_h]])</f>
        <v>14</v>
      </c>
      <c r="T674" s="14">
        <f>SUM(Table2[[#This Row],[M4B]],Table2[[#This Row],[M4B_h]])</f>
        <v>14</v>
      </c>
    </row>
    <row r="675" spans="1:20">
      <c r="A675" s="11">
        <f>IF(Table2[[#This Row],[TT]]=0,"",ROW())</f>
        <v>675</v>
      </c>
      <c r="B675" s="11" t="str">
        <f>LOWER(SUBSTITUTE(SUBSTITUTE(SUBSTITUTE(SUBSTITUTE(SUBSTITUTE(SUBSTITUTE(SUBSTITUTE(SUBSTITUTE(Table2[[#This Row],[NAMA BARANG]]," ",""),"""",""),"-",""),"/",""),"(",""),")",""),"&amp;",""),",",""))</f>
        <v>crayontwister24wtfspp</v>
      </c>
      <c r="C675" s="17" t="s">
        <v>829</v>
      </c>
      <c r="D675" s="18">
        <v>3</v>
      </c>
      <c r="E675" s="22" t="s">
        <v>256</v>
      </c>
      <c r="F675" s="43">
        <f>IF(Table2[[#This Row],[M5B]]="",Table2[[#This Row],[M5B_h]],SUM(Table2[[#This Row],[M5B_h]],Table2[[#This Row],[M5B]]))</f>
        <v>3</v>
      </c>
      <c r="H675" s="12" t="str">
        <f>IF(Table2[[#This Row],[M1A]]="","",Table2[[#This Row],[M1A]]-Table2[[#This Row],[AWAL]])</f>
        <v/>
      </c>
      <c r="J675" s="12" t="str">
        <f>IF(Table2[[#This Row],[M2A]]="","",SUM(Table2[[#This Row],[M2A]]-Table2[[#This Row],[M2B_h]]))</f>
        <v/>
      </c>
      <c r="L675" s="12" t="str">
        <f>IF(Table2[[#This Row],[M3A]]="","",SUM(Table2[[#This Row],[M3A]]-Table2[[#This Row],[M3B_h]]))</f>
        <v/>
      </c>
      <c r="N675" s="12" t="str">
        <f>IF(Table2[[#This Row],[M4A]]="","",SUM(Table2[[#This Row],[M4A]]-Table2[[#This Row],[M4B_h]]))</f>
        <v/>
      </c>
      <c r="O675" s="14"/>
      <c r="P675" s="14" t="str">
        <f>IF(Table2[[#This Row],[M5A]]="","",SUM(Table2[[#This Row],[M5A]]-Table2[[#This Row],[M5B_h]]))</f>
        <v/>
      </c>
      <c r="Q675" s="14">
        <f>SUM(Table2[[#This Row],[AWAL]],Table2[[#This Row],[M1B]])</f>
        <v>3</v>
      </c>
      <c r="R675" s="14">
        <f>SUM(Table2[[#This Row],[M2B]],Table2[[#This Row],[M2B_h]])</f>
        <v>3</v>
      </c>
      <c r="S675" s="14">
        <f>SUM(Table2[[#This Row],[M3B]],Table2[[#This Row],[M3B_h]])</f>
        <v>3</v>
      </c>
      <c r="T675" s="14">
        <f>SUM(Table2[[#This Row],[M4B]],Table2[[#This Row],[M4B_h]])</f>
        <v>3</v>
      </c>
    </row>
    <row r="676" spans="1:20">
      <c r="A676" s="11">
        <f>IF(Table2[[#This Row],[TT]]=0,"",ROW())</f>
        <v>676</v>
      </c>
      <c r="B676" s="11" t="str">
        <f>LOWER(SUBSTITUTE(SUBSTITUTE(SUBSTITUTE(SUBSTITUTE(SUBSTITUTE(SUBSTITUTE(SUBSTITUTE(SUBSTITUTE(Table2[[#This Row],[NAMA BARANG]]," ",""),"""",""),"-",""),"/",""),"(",""),")",""),"&amp;",""),",",""))</f>
        <v>crayonzhonghwamini2h12crs</v>
      </c>
      <c r="C676" s="17" t="s">
        <v>830</v>
      </c>
      <c r="D676" s="18">
        <v>4</v>
      </c>
      <c r="E676" s="22" t="s">
        <v>88</v>
      </c>
      <c r="F676" s="43">
        <f>IF(Table2[[#This Row],[M5B]]="",Table2[[#This Row],[M5B_h]],SUM(Table2[[#This Row],[M5B_h]],Table2[[#This Row],[M5B]]))</f>
        <v>4</v>
      </c>
      <c r="H676" s="12" t="str">
        <f>IF(Table2[[#This Row],[M1A]]="","",Table2[[#This Row],[M1A]]-Table2[[#This Row],[AWAL]])</f>
        <v/>
      </c>
      <c r="J676" s="12" t="str">
        <f>IF(Table2[[#This Row],[M2A]]="","",SUM(Table2[[#This Row],[M2A]]-Table2[[#This Row],[M2B_h]]))</f>
        <v/>
      </c>
      <c r="L676" s="12" t="str">
        <f>IF(Table2[[#This Row],[M3A]]="","",SUM(Table2[[#This Row],[M3A]]-Table2[[#This Row],[M3B_h]]))</f>
        <v/>
      </c>
      <c r="N676" s="12" t="str">
        <f>IF(Table2[[#This Row],[M4A]]="","",SUM(Table2[[#This Row],[M4A]]-Table2[[#This Row],[M4B_h]]))</f>
        <v/>
      </c>
      <c r="O676" s="14"/>
      <c r="P676" s="14" t="str">
        <f>IF(Table2[[#This Row],[M5A]]="","",SUM(Table2[[#This Row],[M5A]]-Table2[[#This Row],[M5B_h]]))</f>
        <v/>
      </c>
      <c r="Q676" s="14">
        <f>SUM(Table2[[#This Row],[AWAL]],Table2[[#This Row],[M1B]])</f>
        <v>4</v>
      </c>
      <c r="R676" s="14">
        <f>SUM(Table2[[#This Row],[M2B]],Table2[[#This Row],[M2B_h]])</f>
        <v>4</v>
      </c>
      <c r="S676" s="14">
        <f>SUM(Table2[[#This Row],[M3B]],Table2[[#This Row],[M3B_h]])</f>
        <v>4</v>
      </c>
      <c r="T676" s="14">
        <f>SUM(Table2[[#This Row],[M4B]],Table2[[#This Row],[M4B_h]])</f>
        <v>4</v>
      </c>
    </row>
    <row r="677" spans="1:20">
      <c r="A677" s="11">
        <f>IF(Table2[[#This Row],[TT]]=0,"",ROW())</f>
        <v>677</v>
      </c>
      <c r="B677" s="11" t="str">
        <f>LOWER(SUBSTITUTE(SUBSTITUTE(SUBSTITUTE(SUBSTITUTE(SUBSTITUTE(SUBSTITUTE(SUBSTITUTE(SUBSTITUTE(Table2[[#This Row],[NAMA BARANG]]," ",""),"""",""),"-",""),"/",""),"(",""),")",""),"&amp;",""),",",""))</f>
        <v>cutter332</v>
      </c>
      <c r="C677" s="17" t="s">
        <v>831</v>
      </c>
      <c r="D677" s="18">
        <v>42</v>
      </c>
      <c r="E677" s="22" t="s">
        <v>32</v>
      </c>
      <c r="F677" s="43">
        <f>IF(Table2[[#This Row],[M5B]]="",Table2[[#This Row],[M5B_h]],SUM(Table2[[#This Row],[M5B_h]],Table2[[#This Row],[M5B]]))</f>
        <v>42</v>
      </c>
      <c r="H677" s="12" t="str">
        <f>IF(Table2[[#This Row],[M1A]]="","",Table2[[#This Row],[M1A]]-Table2[[#This Row],[AWAL]])</f>
        <v/>
      </c>
      <c r="J677" s="12" t="str">
        <f>IF(Table2[[#This Row],[M2A]]="","",SUM(Table2[[#This Row],[M2A]]-Table2[[#This Row],[M2B_h]]))</f>
        <v/>
      </c>
      <c r="L677" s="12" t="str">
        <f>IF(Table2[[#This Row],[M3A]]="","",SUM(Table2[[#This Row],[M3A]]-Table2[[#This Row],[M3B_h]]))</f>
        <v/>
      </c>
      <c r="N677" s="12" t="str">
        <f>IF(Table2[[#This Row],[M4A]]="","",SUM(Table2[[#This Row],[M4A]]-Table2[[#This Row],[M4B_h]]))</f>
        <v/>
      </c>
      <c r="O677" s="14"/>
      <c r="P677" s="14" t="str">
        <f>IF(Table2[[#This Row],[M5A]]="","",SUM(Table2[[#This Row],[M5A]]-Table2[[#This Row],[M5B_h]]))</f>
        <v/>
      </c>
      <c r="Q677" s="14">
        <f>SUM(Table2[[#This Row],[AWAL]],Table2[[#This Row],[M1B]])</f>
        <v>42</v>
      </c>
      <c r="R677" s="14">
        <f>SUM(Table2[[#This Row],[M2B]],Table2[[#This Row],[M2B_h]])</f>
        <v>42</v>
      </c>
      <c r="S677" s="14">
        <f>SUM(Table2[[#This Row],[M3B]],Table2[[#This Row],[M3B_h]])</f>
        <v>42</v>
      </c>
      <c r="T677" s="14">
        <f>SUM(Table2[[#This Row],[M4B]],Table2[[#This Row],[M4B_h]])</f>
        <v>42</v>
      </c>
    </row>
    <row r="678" spans="1:20">
      <c r="A678" s="11">
        <f>IF(Table2[[#This Row],[TT]]=0,"",ROW())</f>
        <v>678</v>
      </c>
      <c r="B678" s="11" t="str">
        <f>LOWER(SUBSTITUTE(SUBSTITUTE(SUBSTITUTE(SUBSTITUTE(SUBSTITUTE(SUBSTITUTE(SUBSTITUTE(SUBSTITUTE(Table2[[#This Row],[NAMA BARANG]]," ",""),"""",""),"-",""),"/",""),"(",""),")",""),"&amp;",""),",",""))</f>
        <v>cutter68986838</v>
      </c>
      <c r="C678" s="17" t="s">
        <v>2591</v>
      </c>
      <c r="D678" s="18">
        <v>2</v>
      </c>
      <c r="E678" s="22" t="s">
        <v>165</v>
      </c>
      <c r="F678" s="43">
        <f>IF(Table2[[#This Row],[M5B]]="",Table2[[#This Row],[M5B_h]],SUM(Table2[[#This Row],[M5B_h]],Table2[[#This Row],[M5B]]))</f>
        <v>1</v>
      </c>
      <c r="G678" s="12">
        <v>1</v>
      </c>
      <c r="H678" s="12">
        <f>IF(Table2[[#This Row],[M1A]]="","",Table2[[#This Row],[M1A]]-Table2[[#This Row],[AWAL]])</f>
        <v>-1</v>
      </c>
      <c r="J678" s="12" t="str">
        <f>IF(Table2[[#This Row],[M2A]]="","",SUM(Table2[[#This Row],[M2A]]-Table2[[#This Row],[M2B_h]]))</f>
        <v/>
      </c>
      <c r="L678" s="12" t="str">
        <f>IF(Table2[[#This Row],[M3A]]="","",SUM(Table2[[#This Row],[M3A]]-Table2[[#This Row],[M3B_h]]))</f>
        <v/>
      </c>
      <c r="N678" s="12" t="str">
        <f>IF(Table2[[#This Row],[M4A]]="","",SUM(Table2[[#This Row],[M4A]]-Table2[[#This Row],[M4B_h]]))</f>
        <v/>
      </c>
      <c r="O678" s="14"/>
      <c r="P678" s="14" t="str">
        <f>IF(Table2[[#This Row],[M5A]]="","",SUM(Table2[[#This Row],[M5A]]-Table2[[#This Row],[M5B_h]]))</f>
        <v/>
      </c>
      <c r="Q678" s="14">
        <f>SUM(Table2[[#This Row],[AWAL]],Table2[[#This Row],[M1B]])</f>
        <v>1</v>
      </c>
      <c r="R678" s="14">
        <f>SUM(Table2[[#This Row],[M2B]],Table2[[#This Row],[M2B_h]])</f>
        <v>1</v>
      </c>
      <c r="S678" s="14">
        <f>SUM(Table2[[#This Row],[M3B]],Table2[[#This Row],[M3B_h]])</f>
        <v>1</v>
      </c>
      <c r="T678" s="14">
        <f>SUM(Table2[[#This Row],[M4B]],Table2[[#This Row],[M4B_h]])</f>
        <v>1</v>
      </c>
    </row>
    <row r="679" spans="1:20">
      <c r="A679" s="11">
        <f>IF(Table2[[#This Row],[TT]]=0,"",ROW())</f>
        <v>679</v>
      </c>
      <c r="B679" s="11" t="str">
        <f>LOWER(SUBSTITUTE(SUBSTITUTE(SUBSTITUTE(SUBSTITUTE(SUBSTITUTE(SUBSTITUTE(SUBSTITUTE(SUBSTITUTE(Table2[[#This Row],[NAMA BARANG]]," ",""),"""",""),"-",""),"/",""),"(",""),")",""),"&amp;",""),",",""))</f>
        <v>cuttertaco78kecil</v>
      </c>
      <c r="C679" s="17" t="s">
        <v>4458</v>
      </c>
      <c r="D679" s="18">
        <v>35</v>
      </c>
      <c r="E679" s="22" t="s">
        <v>2467</v>
      </c>
      <c r="F679" s="43">
        <f>IF(Table2[[#This Row],[M5B]]="",Table2[[#This Row],[M5B_h]],SUM(Table2[[#This Row],[M5B_h]],Table2[[#This Row],[M5B]]))</f>
        <v>35</v>
      </c>
      <c r="H679" s="12" t="str">
        <f>IF(Table2[[#This Row],[M1A]]="","",Table2[[#This Row],[M1A]]-Table2[[#This Row],[AWAL]])</f>
        <v/>
      </c>
      <c r="J679" s="12" t="str">
        <f>IF(Table2[[#This Row],[M2A]]="","",SUM(Table2[[#This Row],[M2A]]-Table2[[#This Row],[M2B_h]]))</f>
        <v/>
      </c>
      <c r="L679" s="12" t="str">
        <f>IF(Table2[[#This Row],[M3A]]="","",SUM(Table2[[#This Row],[M3A]]-Table2[[#This Row],[M3B_h]]))</f>
        <v/>
      </c>
      <c r="N679" s="12" t="str">
        <f>IF(Table2[[#This Row],[M4A]]="","",SUM(Table2[[#This Row],[M4A]]-Table2[[#This Row],[M4B_h]]))</f>
        <v/>
      </c>
      <c r="O679" s="14"/>
      <c r="P679" s="14" t="str">
        <f>IF(Table2[[#This Row],[M5A]]="","",SUM(Table2[[#This Row],[M5A]]-Table2[[#This Row],[M5B_h]]))</f>
        <v/>
      </c>
      <c r="Q679" s="14">
        <f>SUM(Table2[[#This Row],[AWAL]],Table2[[#This Row],[M1B]])</f>
        <v>35</v>
      </c>
      <c r="R679" s="14">
        <f>SUM(Table2[[#This Row],[M2B]],Table2[[#This Row],[M2B_h]])</f>
        <v>35</v>
      </c>
      <c r="S679" s="14">
        <f>SUM(Table2[[#This Row],[M3B]],Table2[[#This Row],[M3B_h]])</f>
        <v>35</v>
      </c>
      <c r="T679" s="14">
        <f>SUM(Table2[[#This Row],[M4B]],Table2[[#This Row],[M4B_h]])</f>
        <v>35</v>
      </c>
    </row>
    <row r="680" spans="1:20">
      <c r="A680" s="13">
        <f>IF(Table2[[#This Row],[TT]]=0,"",ROW())</f>
        <v>680</v>
      </c>
      <c r="B680" s="13" t="str">
        <f>LOWER(SUBSTITUTE(SUBSTITUTE(SUBSTITUTE(SUBSTITUTE(SUBSTITUTE(SUBSTITUTE(SUBSTITUTE(SUBSTITUTE(Table2[[#This Row],[NAMA BARANG]]," ",""),"""",""),"-",""),"/",""),"(",""),")",""),"&amp;",""),",",""))</f>
        <v>cuttertaco88besar</v>
      </c>
      <c r="C680" s="16" t="s">
        <v>4459</v>
      </c>
      <c r="D680" s="25">
        <v>35</v>
      </c>
      <c r="E680" s="47" t="s">
        <v>2430</v>
      </c>
      <c r="F680" s="43">
        <f>IF(Table2[[#This Row],[M5B]]="",Table2[[#This Row],[M5B_h]],SUM(Table2[[#This Row],[M5B_h]],Table2[[#This Row],[M5B]]))</f>
        <v>33</v>
      </c>
      <c r="H680" s="14" t="str">
        <f>IF(Table2[[#This Row],[M1A]]="","",Table2[[#This Row],[M1A]]-Table2[[#This Row],[AWAL]])</f>
        <v/>
      </c>
      <c r="I680" s="12">
        <v>34</v>
      </c>
      <c r="J680" s="14">
        <f>IF(Table2[[#This Row],[M2A]]="","",SUM(Table2[[#This Row],[M2A]]-Table2[[#This Row],[M2B_h]]))</f>
        <v>-1</v>
      </c>
      <c r="K680" s="12">
        <v>33</v>
      </c>
      <c r="L680" s="14">
        <f>IF(Table2[[#This Row],[M3A]]="","",SUM(Table2[[#This Row],[M3A]]-Table2[[#This Row],[M3B_h]]))</f>
        <v>-1</v>
      </c>
      <c r="N680" s="14" t="str">
        <f>IF(Table2[[#This Row],[M4A]]="","",SUM(Table2[[#This Row],[M4A]]-Table2[[#This Row],[M4B_h]]))</f>
        <v/>
      </c>
      <c r="O680" s="14"/>
      <c r="P680" s="14" t="str">
        <f>IF(Table2[[#This Row],[M5A]]="","",SUM(Table2[[#This Row],[M5A]]-Table2[[#This Row],[M5B_h]]))</f>
        <v/>
      </c>
      <c r="Q680" s="14">
        <f>SUM(Table2[[#This Row],[AWAL]],Table2[[#This Row],[M1B]])</f>
        <v>35</v>
      </c>
      <c r="R680" s="14">
        <f>SUM(Table2[[#This Row],[M2B]],Table2[[#This Row],[M2B_h]])</f>
        <v>34</v>
      </c>
      <c r="S680" s="14">
        <f>SUM(Table2[[#This Row],[M3B]],Table2[[#This Row],[M3B_h]])</f>
        <v>33</v>
      </c>
      <c r="T680" s="14">
        <f>SUM(Table2[[#This Row],[M4B]],Table2[[#This Row],[M4B_h]])</f>
        <v>33</v>
      </c>
    </row>
    <row r="681" spans="1:20">
      <c r="A681" s="13">
        <f>IF(Table2[[#This Row],[TT]]=0,"",ROW())</f>
        <v>681</v>
      </c>
      <c r="B681" s="13" t="str">
        <f>LOWER(SUBSTITUTE(SUBSTITUTE(SUBSTITUTE(SUBSTITUTE(SUBSTITUTE(SUBSTITUTE(SUBSTITUTE(SUBSTITUTE(Table2[[#This Row],[NAMA BARANG]]," ",""),"""",""),"-",""),"/",""),"(",""),")",""),"&amp;",""),",",""))</f>
        <v>cuttertacokcl78trpremiumtransparan4</v>
      </c>
      <c r="C681" s="16" t="s">
        <v>833</v>
      </c>
      <c r="D681" s="25">
        <v>4</v>
      </c>
      <c r="E681" s="47" t="s">
        <v>19</v>
      </c>
      <c r="F681" s="43">
        <f>IF(Table2[[#This Row],[M5B]]="",Table2[[#This Row],[M5B_h]],SUM(Table2[[#This Row],[M5B_h]],Table2[[#This Row],[M5B]]))</f>
        <v>4</v>
      </c>
      <c r="H681" s="14" t="str">
        <f>IF(Table2[[#This Row],[M1A]]="","",Table2[[#This Row],[M1A]]-Table2[[#This Row],[AWAL]])</f>
        <v/>
      </c>
      <c r="J681" s="14" t="str">
        <f>IF(Table2[[#This Row],[M2A]]="","",SUM(Table2[[#This Row],[M2A]]-Table2[[#This Row],[M2B_h]]))</f>
        <v/>
      </c>
      <c r="L681" s="14" t="str">
        <f>IF(Table2[[#This Row],[M3A]]="","",SUM(Table2[[#This Row],[M3A]]-Table2[[#This Row],[M3B_h]]))</f>
        <v/>
      </c>
      <c r="N681" s="14" t="str">
        <f>IF(Table2[[#This Row],[M4A]]="","",SUM(Table2[[#This Row],[M4A]]-Table2[[#This Row],[M4B_h]]))</f>
        <v/>
      </c>
      <c r="O681" s="14"/>
      <c r="P681" s="14" t="str">
        <f>IF(Table2[[#This Row],[M5A]]="","",SUM(Table2[[#This Row],[M5A]]-Table2[[#This Row],[M5B_h]]))</f>
        <v/>
      </c>
      <c r="Q681" s="14">
        <f>SUM(Table2[[#This Row],[AWAL]],Table2[[#This Row],[M1B]])</f>
        <v>4</v>
      </c>
      <c r="R681" s="14">
        <f>SUM(Table2[[#This Row],[M2B]],Table2[[#This Row],[M2B_h]])</f>
        <v>4</v>
      </c>
      <c r="S681" s="14">
        <f>SUM(Table2[[#This Row],[M3B]],Table2[[#This Row],[M3B_h]])</f>
        <v>4</v>
      </c>
      <c r="T681" s="14">
        <f>SUM(Table2[[#This Row],[M4B]],Table2[[#This Row],[M4B_h]])</f>
        <v>4</v>
      </c>
    </row>
    <row r="682" spans="1:20">
      <c r="A682" s="11">
        <f>IF(Table2[[#This Row],[TT]]=0,"",ROW())</f>
        <v>682</v>
      </c>
      <c r="B682" s="11" t="str">
        <f>LOWER(SUBSTITUTE(SUBSTITUTE(SUBSTITUTE(SUBSTITUTE(SUBSTITUTE(SUBSTITUTE(SUBSTITUTE(SUBSTITUTE(Table2[[#This Row],[NAMA BARANG]]," ",""),"""",""),"-",""),"/",""),"(",""),")",""),"&amp;",""),",",""))</f>
        <v>cuttertranspgoldengc888</v>
      </c>
      <c r="C682" s="17" t="s">
        <v>834</v>
      </c>
      <c r="D682" s="18">
        <v>7</v>
      </c>
      <c r="E682" s="22" t="s">
        <v>83</v>
      </c>
      <c r="F682" s="43">
        <f>IF(Table2[[#This Row],[M5B]]="",Table2[[#This Row],[M5B_h]],SUM(Table2[[#This Row],[M5B_h]],Table2[[#This Row],[M5B]]))</f>
        <v>7</v>
      </c>
      <c r="H682" s="12" t="str">
        <f>IF(Table2[[#This Row],[M1A]]="","",Table2[[#This Row],[M1A]]-Table2[[#This Row],[AWAL]])</f>
        <v/>
      </c>
      <c r="J682" s="12" t="str">
        <f>IF(Table2[[#This Row],[M2A]]="","",SUM(Table2[[#This Row],[M2A]]-Table2[[#This Row],[M2B_h]]))</f>
        <v/>
      </c>
      <c r="L682" s="12" t="str">
        <f>IF(Table2[[#This Row],[M3A]]="","",SUM(Table2[[#This Row],[M3A]]-Table2[[#This Row],[M3B_h]]))</f>
        <v/>
      </c>
      <c r="N682" s="12" t="str">
        <f>IF(Table2[[#This Row],[M4A]]="","",SUM(Table2[[#This Row],[M4A]]-Table2[[#This Row],[M4B_h]]))</f>
        <v/>
      </c>
      <c r="O682" s="14"/>
      <c r="P682" s="14" t="str">
        <f>IF(Table2[[#This Row],[M5A]]="","",SUM(Table2[[#This Row],[M5A]]-Table2[[#This Row],[M5B_h]]))</f>
        <v/>
      </c>
      <c r="Q682" s="14">
        <f>SUM(Table2[[#This Row],[AWAL]],Table2[[#This Row],[M1B]])</f>
        <v>7</v>
      </c>
      <c r="R682" s="14">
        <f>SUM(Table2[[#This Row],[M2B]],Table2[[#This Row],[M2B_h]])</f>
        <v>7</v>
      </c>
      <c r="S682" s="14">
        <f>SUM(Table2[[#This Row],[M3B]],Table2[[#This Row],[M3B_h]])</f>
        <v>7</v>
      </c>
      <c r="T682" s="14">
        <f>SUM(Table2[[#This Row],[M4B]],Table2[[#This Row],[M4B_h]])</f>
        <v>7</v>
      </c>
    </row>
    <row r="683" spans="1:20">
      <c r="A683" s="11">
        <f>IF(Table2[[#This Row],[TT]]=0,"",ROW())</f>
        <v>683</v>
      </c>
      <c r="B683" s="11" t="str">
        <f>LOWER(SUBSTITUTE(SUBSTITUTE(SUBSTITUTE(SUBSTITUTE(SUBSTITUTE(SUBSTITUTE(SUBSTITUTE(SUBSTITUTE(Table2[[#This Row],[NAMA BARANG]]," ",""),"""",""),"-",""),"/",""),"(",""),")",""),"&amp;",""),",",""))</f>
        <v>cuttertransparan128k</v>
      </c>
      <c r="C683" s="17" t="s">
        <v>3455</v>
      </c>
      <c r="D683" s="18">
        <v>3</v>
      </c>
      <c r="E683" s="22" t="s">
        <v>2467</v>
      </c>
      <c r="F683" s="43">
        <f>IF(Table2[[#This Row],[M5B]]="",Table2[[#This Row],[M5B_h]],SUM(Table2[[#This Row],[M5B_h]],Table2[[#This Row],[M5B]]))</f>
        <v>3</v>
      </c>
      <c r="H683" s="12" t="str">
        <f>IF(Table2[[#This Row],[M1A]]="","",Table2[[#This Row],[M1A]]-Table2[[#This Row],[AWAL]])</f>
        <v/>
      </c>
      <c r="J683" s="12" t="str">
        <f>IF(Table2[[#This Row],[M2A]]="","",SUM(Table2[[#This Row],[M2A]]-Table2[[#This Row],[M2B_h]]))</f>
        <v/>
      </c>
      <c r="L683" s="12" t="str">
        <f>IF(Table2[[#This Row],[M3A]]="","",SUM(Table2[[#This Row],[M3A]]-Table2[[#This Row],[M3B_h]]))</f>
        <v/>
      </c>
      <c r="N683" s="12" t="str">
        <f>IF(Table2[[#This Row],[M4A]]="","",SUM(Table2[[#This Row],[M4A]]-Table2[[#This Row],[M4B_h]]))</f>
        <v/>
      </c>
      <c r="O683" s="14"/>
      <c r="P683" s="14" t="str">
        <f>IF(Table2[[#This Row],[M5A]]="","",SUM(Table2[[#This Row],[M5A]]-Table2[[#This Row],[M5B_h]]))</f>
        <v/>
      </c>
      <c r="Q683" s="14">
        <f>SUM(Table2[[#This Row],[AWAL]],Table2[[#This Row],[M1B]])</f>
        <v>3</v>
      </c>
      <c r="R683" s="14">
        <f>SUM(Table2[[#This Row],[M2B]],Table2[[#This Row],[M2B_h]])</f>
        <v>3</v>
      </c>
      <c r="S683" s="14">
        <f>SUM(Table2[[#This Row],[M3B]],Table2[[#This Row],[M3B_h]])</f>
        <v>3</v>
      </c>
      <c r="T683" s="14">
        <f>SUM(Table2[[#This Row],[M4B]],Table2[[#This Row],[M4B_h]])</f>
        <v>3</v>
      </c>
    </row>
    <row r="684" spans="1:20">
      <c r="A684" s="11">
        <f>IF(Table2[[#This Row],[TT]]=0,"",ROW())</f>
        <v>684</v>
      </c>
      <c r="B684" s="11" t="str">
        <f>LOWER(SUBSTITUTE(SUBSTITUTE(SUBSTITUTE(SUBSTITUTE(SUBSTITUTE(SUBSTITUTE(SUBSTITUTE(SUBSTITUTE(Table2[[#This Row],[NAMA BARANG]]," ",""),"""",""),"-",""),"/",""),"(",""),")",""),"&amp;",""),",",""))</f>
        <v>deskorganiser838</v>
      </c>
      <c r="C684" s="17" t="s">
        <v>835</v>
      </c>
      <c r="D684" s="18">
        <v>9</v>
      </c>
      <c r="E684" s="22" t="s">
        <v>11</v>
      </c>
      <c r="F684" s="43">
        <f>IF(Table2[[#This Row],[M5B]]="",Table2[[#This Row],[M5B_h]],SUM(Table2[[#This Row],[M5B_h]],Table2[[#This Row],[M5B]]))</f>
        <v>9</v>
      </c>
      <c r="H684" s="12" t="str">
        <f>IF(Table2[[#This Row],[M1A]]="","",Table2[[#This Row],[M1A]]-Table2[[#This Row],[AWAL]])</f>
        <v/>
      </c>
      <c r="J684" s="12" t="str">
        <f>IF(Table2[[#This Row],[M2A]]="","",SUM(Table2[[#This Row],[M2A]]-Table2[[#This Row],[M2B_h]]))</f>
        <v/>
      </c>
      <c r="L684" s="12" t="str">
        <f>IF(Table2[[#This Row],[M3A]]="","",SUM(Table2[[#This Row],[M3A]]-Table2[[#This Row],[M3B_h]]))</f>
        <v/>
      </c>
      <c r="N684" s="12" t="str">
        <f>IF(Table2[[#This Row],[M4A]]="","",SUM(Table2[[#This Row],[M4A]]-Table2[[#This Row],[M4B_h]]))</f>
        <v/>
      </c>
      <c r="O684" s="14"/>
      <c r="P684" s="14" t="str">
        <f>IF(Table2[[#This Row],[M5A]]="","",SUM(Table2[[#This Row],[M5A]]-Table2[[#This Row],[M5B_h]]))</f>
        <v/>
      </c>
      <c r="Q684" s="14">
        <f>SUM(Table2[[#This Row],[AWAL]],Table2[[#This Row],[M1B]])</f>
        <v>9</v>
      </c>
      <c r="R684" s="14">
        <f>SUM(Table2[[#This Row],[M2B]],Table2[[#This Row],[M2B_h]])</f>
        <v>9</v>
      </c>
      <c r="S684" s="14">
        <f>SUM(Table2[[#This Row],[M3B]],Table2[[#This Row],[M3B_h]])</f>
        <v>9</v>
      </c>
      <c r="T684" s="14">
        <f>SUM(Table2[[#This Row],[M4B]],Table2[[#This Row],[M4B_h]])</f>
        <v>9</v>
      </c>
    </row>
    <row r="685" spans="1:20">
      <c r="A685" s="11">
        <f>IF(Table2[[#This Row],[TT]]=0,"",ROW())</f>
        <v>685</v>
      </c>
      <c r="B685" s="11" t="str">
        <f>LOWER(SUBSTITUTE(SUBSTITUTE(SUBSTITUTE(SUBSTITUTE(SUBSTITUTE(SUBSTITUTE(SUBSTITUTE(SUBSTITUTE(Table2[[#This Row],[NAMA BARANG]]," ",""),"""",""),"-",""),"/",""),"(",""),")",""),"&amp;",""),",",""))</f>
        <v>desksetbulat802ht</v>
      </c>
      <c r="C685" s="17" t="s">
        <v>836</v>
      </c>
      <c r="D685" s="18">
        <v>59</v>
      </c>
      <c r="E685" s="22">
        <v>96</v>
      </c>
      <c r="F685" s="43">
        <f>IF(Table2[[#This Row],[M5B]]="",Table2[[#This Row],[M5B_h]],SUM(Table2[[#This Row],[M5B_h]],Table2[[#This Row],[M5B]]))</f>
        <v>58</v>
      </c>
      <c r="H685" s="12" t="str">
        <f>IF(Table2[[#This Row],[M1A]]="","",Table2[[#This Row],[M1A]]-Table2[[#This Row],[AWAL]])</f>
        <v/>
      </c>
      <c r="J685" s="12" t="str">
        <f>IF(Table2[[#This Row],[M2A]]="","",SUM(Table2[[#This Row],[M2A]]-Table2[[#This Row],[M2B_h]]))</f>
        <v/>
      </c>
      <c r="K685" s="12">
        <v>58</v>
      </c>
      <c r="L685" s="12">
        <f>IF(Table2[[#This Row],[M3A]]="","",SUM(Table2[[#This Row],[M3A]]-Table2[[#This Row],[M3B_h]]))</f>
        <v>-1</v>
      </c>
      <c r="N685" s="12" t="str">
        <f>IF(Table2[[#This Row],[M4A]]="","",SUM(Table2[[#This Row],[M4A]]-Table2[[#This Row],[M4B_h]]))</f>
        <v/>
      </c>
      <c r="O685" s="14"/>
      <c r="P685" s="14" t="str">
        <f>IF(Table2[[#This Row],[M5A]]="","",SUM(Table2[[#This Row],[M5A]]-Table2[[#This Row],[M5B_h]]))</f>
        <v/>
      </c>
      <c r="Q685" s="14">
        <f>SUM(Table2[[#This Row],[AWAL]],Table2[[#This Row],[M1B]])</f>
        <v>59</v>
      </c>
      <c r="R685" s="14">
        <f>SUM(Table2[[#This Row],[M2B]],Table2[[#This Row],[M2B_h]])</f>
        <v>59</v>
      </c>
      <c r="S685" s="14">
        <f>SUM(Table2[[#This Row],[M3B]],Table2[[#This Row],[M3B_h]])</f>
        <v>58</v>
      </c>
      <c r="T685" s="14">
        <f>SUM(Table2[[#This Row],[M4B]],Table2[[#This Row],[M4B_h]])</f>
        <v>58</v>
      </c>
    </row>
    <row r="686" spans="1:20">
      <c r="A686" s="11">
        <f>IF(Table2[[#This Row],[TT]]=0,"",ROW())</f>
        <v>686</v>
      </c>
      <c r="B686" s="11" t="str">
        <f>LOWER(SUBSTITUTE(SUBSTITUTE(SUBSTITUTE(SUBSTITUTE(SUBSTITUTE(SUBSTITUTE(SUBSTITUTE(SUBSTITUTE(Table2[[#This Row],[NAMA BARANG]]," ",""),"""",""),"-",""),"/",""),"(",""),")",""),"&amp;",""),",",""))</f>
        <v>desksetdeluxe5098bening</v>
      </c>
      <c r="C686" s="17" t="s">
        <v>837</v>
      </c>
      <c r="D686" s="18">
        <v>2</v>
      </c>
      <c r="E686" s="22" t="s">
        <v>28</v>
      </c>
      <c r="F686" s="43">
        <f>IF(Table2[[#This Row],[M5B]]="",Table2[[#This Row],[M5B_h]],SUM(Table2[[#This Row],[M5B_h]],Table2[[#This Row],[M5B]]))</f>
        <v>2</v>
      </c>
      <c r="H686" s="12" t="str">
        <f>IF(Table2[[#This Row],[M1A]]="","",Table2[[#This Row],[M1A]]-Table2[[#This Row],[AWAL]])</f>
        <v/>
      </c>
      <c r="J686" s="12" t="str">
        <f>IF(Table2[[#This Row],[M2A]]="","",SUM(Table2[[#This Row],[M2A]]-Table2[[#This Row],[M2B_h]]))</f>
        <v/>
      </c>
      <c r="L686" s="12" t="str">
        <f>IF(Table2[[#This Row],[M3A]]="","",SUM(Table2[[#This Row],[M3A]]-Table2[[#This Row],[M3B_h]]))</f>
        <v/>
      </c>
      <c r="N686" s="12" t="str">
        <f>IF(Table2[[#This Row],[M4A]]="","",SUM(Table2[[#This Row],[M4A]]-Table2[[#This Row],[M4B_h]]))</f>
        <v/>
      </c>
      <c r="O686" s="14"/>
      <c r="P686" s="14" t="str">
        <f>IF(Table2[[#This Row],[M5A]]="","",SUM(Table2[[#This Row],[M5A]]-Table2[[#This Row],[M5B_h]]))</f>
        <v/>
      </c>
      <c r="Q686" s="14">
        <f>SUM(Table2[[#This Row],[AWAL]],Table2[[#This Row],[M1B]])</f>
        <v>2</v>
      </c>
      <c r="R686" s="14">
        <f>SUM(Table2[[#This Row],[M2B]],Table2[[#This Row],[M2B_h]])</f>
        <v>2</v>
      </c>
      <c r="S686" s="14">
        <f>SUM(Table2[[#This Row],[M3B]],Table2[[#This Row],[M3B_h]])</f>
        <v>2</v>
      </c>
      <c r="T686" s="14">
        <f>SUM(Table2[[#This Row],[M4B]],Table2[[#This Row],[M4B_h]])</f>
        <v>2</v>
      </c>
    </row>
    <row r="687" spans="1:20">
      <c r="A687" s="11">
        <f>IF(Table2[[#This Row],[TT]]=0,"",ROW())</f>
        <v>687</v>
      </c>
      <c r="B687" s="11" t="str">
        <f>LOWER(SUBSTITUTE(SUBSTITUTE(SUBSTITUTE(SUBSTITUTE(SUBSTITUTE(SUBSTITUTE(SUBSTITUTE(SUBSTITUTE(Table2[[#This Row],[NAMA BARANG]]," ",""),"""",""),"-",""),"/",""),"(",""),")",""),"&amp;",""),",",""))</f>
        <v>desksetkotak804ht</v>
      </c>
      <c r="C687" s="17" t="s">
        <v>838</v>
      </c>
      <c r="D687" s="18">
        <v>80</v>
      </c>
      <c r="E687" s="22">
        <v>96</v>
      </c>
      <c r="F687" s="43">
        <f>IF(Table2[[#This Row],[M5B]]="",Table2[[#This Row],[M5B_h]],SUM(Table2[[#This Row],[M5B_h]],Table2[[#This Row],[M5B]]))</f>
        <v>80</v>
      </c>
      <c r="H687" s="12" t="str">
        <f>IF(Table2[[#This Row],[M1A]]="","",Table2[[#This Row],[M1A]]-Table2[[#This Row],[AWAL]])</f>
        <v/>
      </c>
      <c r="J687" s="12" t="str">
        <f>IF(Table2[[#This Row],[M2A]]="","",SUM(Table2[[#This Row],[M2A]]-Table2[[#This Row],[M2B_h]]))</f>
        <v/>
      </c>
      <c r="L687" s="12" t="str">
        <f>IF(Table2[[#This Row],[M3A]]="","",SUM(Table2[[#This Row],[M3A]]-Table2[[#This Row],[M3B_h]]))</f>
        <v/>
      </c>
      <c r="N687" s="12" t="str">
        <f>IF(Table2[[#This Row],[M4A]]="","",SUM(Table2[[#This Row],[M4A]]-Table2[[#This Row],[M4B_h]]))</f>
        <v/>
      </c>
      <c r="O687" s="14"/>
      <c r="P687" s="14" t="str">
        <f>IF(Table2[[#This Row],[M5A]]="","",SUM(Table2[[#This Row],[M5A]]-Table2[[#This Row],[M5B_h]]))</f>
        <v/>
      </c>
      <c r="Q687" s="14">
        <f>SUM(Table2[[#This Row],[AWAL]],Table2[[#This Row],[M1B]])</f>
        <v>80</v>
      </c>
      <c r="R687" s="14">
        <f>SUM(Table2[[#This Row],[M2B]],Table2[[#This Row],[M2B_h]])</f>
        <v>80</v>
      </c>
      <c r="S687" s="14">
        <f>SUM(Table2[[#This Row],[M3B]],Table2[[#This Row],[M3B_h]])</f>
        <v>80</v>
      </c>
      <c r="T687" s="14">
        <f>SUM(Table2[[#This Row],[M4B]],Table2[[#This Row],[M4B_h]])</f>
        <v>80</v>
      </c>
    </row>
    <row r="688" spans="1:20">
      <c r="A688" s="11">
        <f>IF(Table2[[#This Row],[TT]]=0,"",ROW())</f>
        <v>688</v>
      </c>
      <c r="B688" s="11" t="str">
        <f>LOWER(SUBSTITUTE(SUBSTITUTE(SUBSTITUTE(SUBSTITUTE(SUBSTITUTE(SUBSTITUTE(SUBSTITUTE(SUBSTITUTE(Table2[[#This Row],[NAMA BARANG]]," ",""),"""",""),"-",""),"/",""),"(",""),")",""),"&amp;",""),",",""))</f>
        <v>diarydostasgliterfs32003</v>
      </c>
      <c r="C688" s="17" t="s">
        <v>839</v>
      </c>
      <c r="D688" s="18">
        <v>3</v>
      </c>
      <c r="E688" s="22" t="s">
        <v>48</v>
      </c>
      <c r="F688" s="43">
        <f>IF(Table2[[#This Row],[M5B]]="",Table2[[#This Row],[M5B_h]],SUM(Table2[[#This Row],[M5B_h]],Table2[[#This Row],[M5B]]))</f>
        <v>3</v>
      </c>
      <c r="H688" s="12" t="str">
        <f>IF(Table2[[#This Row],[M1A]]="","",Table2[[#This Row],[M1A]]-Table2[[#This Row],[AWAL]])</f>
        <v/>
      </c>
      <c r="J688" s="12" t="str">
        <f>IF(Table2[[#This Row],[M2A]]="","",SUM(Table2[[#This Row],[M2A]]-Table2[[#This Row],[M2B_h]]))</f>
        <v/>
      </c>
      <c r="L688" s="12" t="str">
        <f>IF(Table2[[#This Row],[M3A]]="","",SUM(Table2[[#This Row],[M3A]]-Table2[[#This Row],[M3B_h]]))</f>
        <v/>
      </c>
      <c r="N688" s="12" t="str">
        <f>IF(Table2[[#This Row],[M4A]]="","",SUM(Table2[[#This Row],[M4A]]-Table2[[#This Row],[M4B_h]]))</f>
        <v/>
      </c>
      <c r="O688" s="14"/>
      <c r="P688" s="14" t="str">
        <f>IF(Table2[[#This Row],[M5A]]="","",SUM(Table2[[#This Row],[M5A]]-Table2[[#This Row],[M5B_h]]))</f>
        <v/>
      </c>
      <c r="Q688" s="14">
        <f>SUM(Table2[[#This Row],[AWAL]],Table2[[#This Row],[M1B]])</f>
        <v>3</v>
      </c>
      <c r="R688" s="14">
        <f>SUM(Table2[[#This Row],[M2B]],Table2[[#This Row],[M2B_h]])</f>
        <v>3</v>
      </c>
      <c r="S688" s="14">
        <f>SUM(Table2[[#This Row],[M3B]],Table2[[#This Row],[M3B_h]])</f>
        <v>3</v>
      </c>
      <c r="T688" s="14">
        <f>SUM(Table2[[#This Row],[M4B]],Table2[[#This Row],[M4B_h]])</f>
        <v>3</v>
      </c>
    </row>
    <row r="689" spans="1:20">
      <c r="A689" s="11">
        <f>IF(Table2[[#This Row],[TT]]=0,"",ROW())</f>
        <v>689</v>
      </c>
      <c r="B689" s="11" t="str">
        <f>LOWER(SUBSTITUTE(SUBSTITUTE(SUBSTITUTE(SUBSTITUTE(SUBSTITUTE(SUBSTITUTE(SUBSTITUTE(SUBSTITUTE(Table2[[#This Row],[NAMA BARANG]]," ",""),"""",""),"-",""),"/",""),"(",""),")",""),"&amp;",""),",",""))</f>
        <v>diarygpkclkholo</v>
      </c>
      <c r="C689" s="17" t="s">
        <v>840</v>
      </c>
      <c r="D689" s="18">
        <v>11</v>
      </c>
      <c r="E689" s="22" t="s">
        <v>43</v>
      </c>
      <c r="F689" s="43">
        <f>IF(Table2[[#This Row],[M5B]]="",Table2[[#This Row],[M5B_h]],SUM(Table2[[#This Row],[M5B_h]],Table2[[#This Row],[M5B]]))</f>
        <v>11</v>
      </c>
      <c r="H689" s="12" t="str">
        <f>IF(Table2[[#This Row],[M1A]]="","",Table2[[#This Row],[M1A]]-Table2[[#This Row],[AWAL]])</f>
        <v/>
      </c>
      <c r="J689" s="12" t="str">
        <f>IF(Table2[[#This Row],[M2A]]="","",SUM(Table2[[#This Row],[M2A]]-Table2[[#This Row],[M2B_h]]))</f>
        <v/>
      </c>
      <c r="L689" s="12" t="str">
        <f>IF(Table2[[#This Row],[M3A]]="","",SUM(Table2[[#This Row],[M3A]]-Table2[[#This Row],[M3B_h]]))</f>
        <v/>
      </c>
      <c r="N689" s="12" t="str">
        <f>IF(Table2[[#This Row],[M4A]]="","",SUM(Table2[[#This Row],[M4A]]-Table2[[#This Row],[M4B_h]]))</f>
        <v/>
      </c>
      <c r="O689" s="14"/>
      <c r="P689" s="14" t="str">
        <f>IF(Table2[[#This Row],[M5A]]="","",SUM(Table2[[#This Row],[M5A]]-Table2[[#This Row],[M5B_h]]))</f>
        <v/>
      </c>
      <c r="Q689" s="14">
        <f>SUM(Table2[[#This Row],[AWAL]],Table2[[#This Row],[M1B]])</f>
        <v>11</v>
      </c>
      <c r="R689" s="14">
        <f>SUM(Table2[[#This Row],[M2B]],Table2[[#This Row],[M2B_h]])</f>
        <v>11</v>
      </c>
      <c r="S689" s="14">
        <f>SUM(Table2[[#This Row],[M3B]],Table2[[#This Row],[M3B_h]])</f>
        <v>11</v>
      </c>
      <c r="T689" s="14">
        <f>SUM(Table2[[#This Row],[M4B]],Table2[[#This Row],[M4B_h]])</f>
        <v>11</v>
      </c>
    </row>
    <row r="690" spans="1:20">
      <c r="A690" s="11">
        <f>IF(Table2[[#This Row],[TT]]=0,"",ROW())</f>
        <v>690</v>
      </c>
      <c r="B690" s="11" t="str">
        <f>LOWER(SUBSTITUTE(SUBSTITUTE(SUBSTITUTE(SUBSTITUTE(SUBSTITUTE(SUBSTITUTE(SUBSTITUTE(SUBSTITUTE(Table2[[#This Row],[NAMA BARANG]]," ",""),"""",""),"-",""),"/",""),"(",""),")",""),"&amp;",""),",",""))</f>
        <v>diaryhololiccakcl</v>
      </c>
      <c r="C690" s="17" t="s">
        <v>841</v>
      </c>
      <c r="D690" s="18">
        <v>9</v>
      </c>
      <c r="E690" s="22" t="s">
        <v>32</v>
      </c>
      <c r="F690" s="43">
        <f>IF(Table2[[#This Row],[M5B]]="",Table2[[#This Row],[M5B_h]],SUM(Table2[[#This Row],[M5B_h]],Table2[[#This Row],[M5B]]))</f>
        <v>9</v>
      </c>
      <c r="H690" s="12" t="str">
        <f>IF(Table2[[#This Row],[M1A]]="","",Table2[[#This Row],[M1A]]-Table2[[#This Row],[AWAL]])</f>
        <v/>
      </c>
      <c r="J690" s="12" t="str">
        <f>IF(Table2[[#This Row],[M2A]]="","",SUM(Table2[[#This Row],[M2A]]-Table2[[#This Row],[M2B_h]]))</f>
        <v/>
      </c>
      <c r="L690" s="12" t="str">
        <f>IF(Table2[[#This Row],[M3A]]="","",SUM(Table2[[#This Row],[M3A]]-Table2[[#This Row],[M3B_h]]))</f>
        <v/>
      </c>
      <c r="N690" s="12" t="str">
        <f>IF(Table2[[#This Row],[M4A]]="","",SUM(Table2[[#This Row],[M4A]]-Table2[[#This Row],[M4B_h]]))</f>
        <v/>
      </c>
      <c r="O690" s="14"/>
      <c r="P690" s="14" t="str">
        <f>IF(Table2[[#This Row],[M5A]]="","",SUM(Table2[[#This Row],[M5A]]-Table2[[#This Row],[M5B_h]]))</f>
        <v/>
      </c>
      <c r="Q690" s="14">
        <f>SUM(Table2[[#This Row],[AWAL]],Table2[[#This Row],[M1B]])</f>
        <v>9</v>
      </c>
      <c r="R690" s="14">
        <f>SUM(Table2[[#This Row],[M2B]],Table2[[#This Row],[M2B_h]])</f>
        <v>9</v>
      </c>
      <c r="S690" s="14">
        <f>SUM(Table2[[#This Row],[M3B]],Table2[[#This Row],[M3B_h]])</f>
        <v>9</v>
      </c>
      <c r="T690" s="14">
        <f>SUM(Table2[[#This Row],[M4B]],Table2[[#This Row],[M4B_h]])</f>
        <v>9</v>
      </c>
    </row>
    <row r="691" spans="1:20">
      <c r="A691" s="11">
        <f>IF(Table2[[#This Row],[TT]]=0,"",ROW())</f>
        <v>691</v>
      </c>
      <c r="B691" s="11" t="str">
        <f>LOWER(SUBSTITUTE(SUBSTITUTE(SUBSTITUTE(SUBSTITUTE(SUBSTITUTE(SUBSTITUTE(SUBSTITUTE(SUBSTITUTE(Table2[[#This Row],[NAMA BARANG]]," ",""),"""",""),"-",""),"/",""),"(",""),")",""),"&amp;",""),",",""))</f>
        <v>diaryholopkctgphsmillenium2000</v>
      </c>
      <c r="C691" s="17" t="s">
        <v>842</v>
      </c>
      <c r="D691" s="18">
        <v>1</v>
      </c>
      <c r="E691" s="22" t="s">
        <v>181</v>
      </c>
      <c r="F691" s="43">
        <f>IF(Table2[[#This Row],[M5B]]="",Table2[[#This Row],[M5B_h]],SUM(Table2[[#This Row],[M5B_h]],Table2[[#This Row],[M5B]]))</f>
        <v>1</v>
      </c>
      <c r="H691" s="12" t="str">
        <f>IF(Table2[[#This Row],[M1A]]="","",Table2[[#This Row],[M1A]]-Table2[[#This Row],[AWAL]])</f>
        <v/>
      </c>
      <c r="J691" s="12" t="str">
        <f>IF(Table2[[#This Row],[M2A]]="","",SUM(Table2[[#This Row],[M2A]]-Table2[[#This Row],[M2B_h]]))</f>
        <v/>
      </c>
      <c r="L691" s="12" t="str">
        <f>IF(Table2[[#This Row],[M3A]]="","",SUM(Table2[[#This Row],[M3A]]-Table2[[#This Row],[M3B_h]]))</f>
        <v/>
      </c>
      <c r="N691" s="12" t="str">
        <f>IF(Table2[[#This Row],[M4A]]="","",SUM(Table2[[#This Row],[M4A]]-Table2[[#This Row],[M4B_h]]))</f>
        <v/>
      </c>
      <c r="O691" s="14"/>
      <c r="P691" s="14" t="str">
        <f>IF(Table2[[#This Row],[M5A]]="","",SUM(Table2[[#This Row],[M5A]]-Table2[[#This Row],[M5B_h]]))</f>
        <v/>
      </c>
      <c r="Q691" s="14">
        <f>SUM(Table2[[#This Row],[AWAL]],Table2[[#This Row],[M1B]])</f>
        <v>1</v>
      </c>
      <c r="R691" s="14">
        <f>SUM(Table2[[#This Row],[M2B]],Table2[[#This Row],[M2B_h]])</f>
        <v>1</v>
      </c>
      <c r="S691" s="14">
        <f>SUM(Table2[[#This Row],[M3B]],Table2[[#This Row],[M3B_h]])</f>
        <v>1</v>
      </c>
      <c r="T691" s="14">
        <f>SUM(Table2[[#This Row],[M4B]],Table2[[#This Row],[M4B_h]])</f>
        <v>1</v>
      </c>
    </row>
    <row r="692" spans="1:20">
      <c r="A692" s="11">
        <f>IF(Table2[[#This Row],[TT]]=0,"",ROW())</f>
        <v>692</v>
      </c>
      <c r="B692" s="11" t="str">
        <f>LOWER(SUBSTITUTE(SUBSTITUTE(SUBSTITUTE(SUBSTITUTE(SUBSTITUTE(SUBSTITUTE(SUBSTITUTE(SUBSTITUTE(Table2[[#This Row],[NAMA BARANG]]," ",""),"""",""),"-",""),"/",""),"(",""),")",""),"&amp;",""),",",""))</f>
        <v>diarykancingnbs402</v>
      </c>
      <c r="C692" s="17" t="s">
        <v>843</v>
      </c>
      <c r="D692" s="18">
        <v>2</v>
      </c>
      <c r="E692" s="22" t="s">
        <v>88</v>
      </c>
      <c r="F692" s="43">
        <f>IF(Table2[[#This Row],[M5B]]="",Table2[[#This Row],[M5B_h]],SUM(Table2[[#This Row],[M5B_h]],Table2[[#This Row],[M5B]]))</f>
        <v>2</v>
      </c>
      <c r="H692" s="12" t="str">
        <f>IF(Table2[[#This Row],[M1A]]="","",Table2[[#This Row],[M1A]]-Table2[[#This Row],[AWAL]])</f>
        <v/>
      </c>
      <c r="J692" s="12" t="str">
        <f>IF(Table2[[#This Row],[M2A]]="","",SUM(Table2[[#This Row],[M2A]]-Table2[[#This Row],[M2B_h]]))</f>
        <v/>
      </c>
      <c r="L692" s="12" t="str">
        <f>IF(Table2[[#This Row],[M3A]]="","",SUM(Table2[[#This Row],[M3A]]-Table2[[#This Row],[M3B_h]]))</f>
        <v/>
      </c>
      <c r="N692" s="12" t="str">
        <f>IF(Table2[[#This Row],[M4A]]="","",SUM(Table2[[#This Row],[M4A]]-Table2[[#This Row],[M4B_h]]))</f>
        <v/>
      </c>
      <c r="O692" s="14"/>
      <c r="P692" s="14" t="str">
        <f>IF(Table2[[#This Row],[M5A]]="","",SUM(Table2[[#This Row],[M5A]]-Table2[[#This Row],[M5B_h]]))</f>
        <v/>
      </c>
      <c r="Q692" s="14">
        <f>SUM(Table2[[#This Row],[AWAL]],Table2[[#This Row],[M1B]])</f>
        <v>2</v>
      </c>
      <c r="R692" s="14">
        <f>SUM(Table2[[#This Row],[M2B]],Table2[[#This Row],[M2B_h]])</f>
        <v>2</v>
      </c>
      <c r="S692" s="14">
        <f>SUM(Table2[[#This Row],[M3B]],Table2[[#This Row],[M3B_h]])</f>
        <v>2</v>
      </c>
      <c r="T692" s="14">
        <f>SUM(Table2[[#This Row],[M4B]],Table2[[#This Row],[M4B_h]])</f>
        <v>2</v>
      </c>
    </row>
    <row r="693" spans="1:20">
      <c r="A693" s="11">
        <f>IF(Table2[[#This Row],[TT]]=0,"",ROW())</f>
        <v>693</v>
      </c>
      <c r="B693" s="11" t="str">
        <f>LOWER(SUBSTITUTE(SUBSTITUTE(SUBSTITUTE(SUBSTITUTE(SUBSTITUTE(SUBSTITUTE(SUBSTITUTE(SUBSTITUTE(Table2[[#This Row],[NAMA BARANG]]," ",""),"""",""),"-",""),"/",""),"(",""),")",""),"&amp;",""),",",""))</f>
        <v>diarykunci64kb0239</v>
      </c>
      <c r="C693" s="17" t="s">
        <v>844</v>
      </c>
      <c r="D693" s="18">
        <v>6</v>
      </c>
      <c r="E693" s="22" t="s">
        <v>58</v>
      </c>
      <c r="F693" s="43">
        <f>IF(Table2[[#This Row],[M5B]]="",Table2[[#This Row],[M5B_h]],SUM(Table2[[#This Row],[M5B_h]],Table2[[#This Row],[M5B]]))</f>
        <v>6</v>
      </c>
      <c r="H693" s="12" t="str">
        <f>IF(Table2[[#This Row],[M1A]]="","",Table2[[#This Row],[M1A]]-Table2[[#This Row],[AWAL]])</f>
        <v/>
      </c>
      <c r="J693" s="12" t="str">
        <f>IF(Table2[[#This Row],[M2A]]="","",SUM(Table2[[#This Row],[M2A]]-Table2[[#This Row],[M2B_h]]))</f>
        <v/>
      </c>
      <c r="L693" s="12" t="str">
        <f>IF(Table2[[#This Row],[M3A]]="","",SUM(Table2[[#This Row],[M3A]]-Table2[[#This Row],[M3B_h]]))</f>
        <v/>
      </c>
      <c r="N693" s="12" t="str">
        <f>IF(Table2[[#This Row],[M4A]]="","",SUM(Table2[[#This Row],[M4A]]-Table2[[#This Row],[M4B_h]]))</f>
        <v/>
      </c>
      <c r="O693" s="14"/>
      <c r="P693" s="14" t="str">
        <f>IF(Table2[[#This Row],[M5A]]="","",SUM(Table2[[#This Row],[M5A]]-Table2[[#This Row],[M5B_h]]))</f>
        <v/>
      </c>
      <c r="Q693" s="14">
        <f>SUM(Table2[[#This Row],[AWAL]],Table2[[#This Row],[M1B]])</f>
        <v>6</v>
      </c>
      <c r="R693" s="14">
        <f>SUM(Table2[[#This Row],[M2B]],Table2[[#This Row],[M2B_h]])</f>
        <v>6</v>
      </c>
      <c r="S693" s="14">
        <f>SUM(Table2[[#This Row],[M3B]],Table2[[#This Row],[M3B_h]])</f>
        <v>6</v>
      </c>
      <c r="T693" s="14">
        <f>SUM(Table2[[#This Row],[M4B]],Table2[[#This Row],[M4B_h]])</f>
        <v>6</v>
      </c>
    </row>
    <row r="694" spans="1:20">
      <c r="A694" s="11">
        <f>IF(Table2[[#This Row],[TT]]=0,"",ROW())</f>
        <v>694</v>
      </c>
      <c r="B694" s="11" t="str">
        <f>LOWER(SUBSTITUTE(SUBSTITUTE(SUBSTITUTE(SUBSTITUTE(SUBSTITUTE(SUBSTITUTE(SUBSTITUTE(SUBSTITUTE(Table2[[#This Row],[NAMA BARANG]]," ",""),"""",""),"-",""),"/",""),"(",""),")",""),"&amp;",""),",",""))</f>
        <v>diarykunciholojumbosnoopy</v>
      </c>
      <c r="C694" s="17" t="s">
        <v>845</v>
      </c>
      <c r="D694" s="18">
        <v>2</v>
      </c>
      <c r="E694" s="22" t="s">
        <v>38</v>
      </c>
      <c r="F694" s="43">
        <f>IF(Table2[[#This Row],[M5B]]="",Table2[[#This Row],[M5B_h]],SUM(Table2[[#This Row],[M5B_h]],Table2[[#This Row],[M5B]]))</f>
        <v>2</v>
      </c>
      <c r="H694" s="12" t="str">
        <f>IF(Table2[[#This Row],[M1A]]="","",Table2[[#This Row],[M1A]]-Table2[[#This Row],[AWAL]])</f>
        <v/>
      </c>
      <c r="J694" s="12" t="str">
        <f>IF(Table2[[#This Row],[M2A]]="","",SUM(Table2[[#This Row],[M2A]]-Table2[[#This Row],[M2B_h]]))</f>
        <v/>
      </c>
      <c r="L694" s="12" t="str">
        <f>IF(Table2[[#This Row],[M3A]]="","",SUM(Table2[[#This Row],[M3A]]-Table2[[#This Row],[M3B_h]]))</f>
        <v/>
      </c>
      <c r="N694" s="12" t="str">
        <f>IF(Table2[[#This Row],[M4A]]="","",SUM(Table2[[#This Row],[M4A]]-Table2[[#This Row],[M4B_h]]))</f>
        <v/>
      </c>
      <c r="O694" s="14"/>
      <c r="P694" s="14" t="str">
        <f>IF(Table2[[#This Row],[M5A]]="","",SUM(Table2[[#This Row],[M5A]]-Table2[[#This Row],[M5B_h]]))</f>
        <v/>
      </c>
      <c r="Q694" s="14">
        <f>SUM(Table2[[#This Row],[AWAL]],Table2[[#This Row],[M1B]])</f>
        <v>2</v>
      </c>
      <c r="R694" s="14">
        <f>SUM(Table2[[#This Row],[M2B]],Table2[[#This Row],[M2B_h]])</f>
        <v>2</v>
      </c>
      <c r="S694" s="14">
        <f>SUM(Table2[[#This Row],[M3B]],Table2[[#This Row],[M3B_h]])</f>
        <v>2</v>
      </c>
      <c r="T694" s="14">
        <f>SUM(Table2[[#This Row],[M4B]],Table2[[#This Row],[M4B_h]])</f>
        <v>2</v>
      </c>
    </row>
    <row r="695" spans="1:20">
      <c r="A695" s="11">
        <f>IF(Table2[[#This Row],[TT]]=0,"",ROW())</f>
        <v>695</v>
      </c>
      <c r="B695" s="11" t="str">
        <f>LOWER(SUBSTITUTE(SUBSTITUTE(SUBSTITUTE(SUBSTITUTE(SUBSTITUTE(SUBSTITUTE(SUBSTITUTE(SUBSTITUTE(Table2[[#This Row],[NAMA BARANG]]," ",""),"""",""),"-",""),"/",""),"(",""),")",""),"&amp;",""),",",""))</f>
        <v>diarykuncimutiara2500</v>
      </c>
      <c r="C695" s="17" t="s">
        <v>846</v>
      </c>
      <c r="D695" s="18">
        <v>42</v>
      </c>
      <c r="E695" s="22" t="s">
        <v>758</v>
      </c>
      <c r="F695" s="43">
        <f>IF(Table2[[#This Row],[M5B]]="",Table2[[#This Row],[M5B_h]],SUM(Table2[[#This Row],[M5B_h]],Table2[[#This Row],[M5B]]))</f>
        <v>42</v>
      </c>
      <c r="H695" s="12" t="str">
        <f>IF(Table2[[#This Row],[M1A]]="","",Table2[[#This Row],[M1A]]-Table2[[#This Row],[AWAL]])</f>
        <v/>
      </c>
      <c r="J695" s="12" t="str">
        <f>IF(Table2[[#This Row],[M2A]]="","",SUM(Table2[[#This Row],[M2A]]-Table2[[#This Row],[M2B_h]]))</f>
        <v/>
      </c>
      <c r="L695" s="12" t="str">
        <f>IF(Table2[[#This Row],[M3A]]="","",SUM(Table2[[#This Row],[M3A]]-Table2[[#This Row],[M3B_h]]))</f>
        <v/>
      </c>
      <c r="N695" s="12" t="str">
        <f>IF(Table2[[#This Row],[M4A]]="","",SUM(Table2[[#This Row],[M4A]]-Table2[[#This Row],[M4B_h]]))</f>
        <v/>
      </c>
      <c r="O695" s="14"/>
      <c r="P695" s="14" t="str">
        <f>IF(Table2[[#This Row],[M5A]]="","",SUM(Table2[[#This Row],[M5A]]-Table2[[#This Row],[M5B_h]]))</f>
        <v/>
      </c>
      <c r="Q695" s="14">
        <f>SUM(Table2[[#This Row],[AWAL]],Table2[[#This Row],[M1B]])</f>
        <v>42</v>
      </c>
      <c r="R695" s="14">
        <f>SUM(Table2[[#This Row],[M2B]],Table2[[#This Row],[M2B_h]])</f>
        <v>42</v>
      </c>
      <c r="S695" s="14">
        <f>SUM(Table2[[#This Row],[M3B]],Table2[[#This Row],[M3B_h]])</f>
        <v>42</v>
      </c>
      <c r="T695" s="14">
        <f>SUM(Table2[[#This Row],[M4B]],Table2[[#This Row],[M4B_h]])</f>
        <v>42</v>
      </c>
    </row>
    <row r="696" spans="1:20">
      <c r="A696" s="11">
        <f>IF(Table2[[#This Row],[TT]]=0,"",ROW())</f>
        <v>696</v>
      </c>
      <c r="B696" s="11" t="str">
        <f>LOWER(SUBSTITUTE(SUBSTITUTE(SUBSTITUTE(SUBSTITUTE(SUBSTITUTE(SUBSTITUTE(SUBSTITUTE(SUBSTITUTE(Table2[[#This Row],[NAMA BARANG]]," ",""),"""",""),"-",""),"/",""),"(",""),")",""),"&amp;",""),",",""))</f>
        <v>diaryminikadommouse</v>
      </c>
      <c r="C696" s="17" t="s">
        <v>847</v>
      </c>
      <c r="D696" s="18">
        <v>3</v>
      </c>
      <c r="E696" s="22" t="s">
        <v>848</v>
      </c>
      <c r="F696" s="43">
        <f>IF(Table2[[#This Row],[M5B]]="",Table2[[#This Row],[M5B_h]],SUM(Table2[[#This Row],[M5B_h]],Table2[[#This Row],[M5B]]))</f>
        <v>3</v>
      </c>
      <c r="H696" s="12" t="str">
        <f>IF(Table2[[#This Row],[M1A]]="","",Table2[[#This Row],[M1A]]-Table2[[#This Row],[AWAL]])</f>
        <v/>
      </c>
      <c r="J696" s="12" t="str">
        <f>IF(Table2[[#This Row],[M2A]]="","",SUM(Table2[[#This Row],[M2A]]-Table2[[#This Row],[M2B_h]]))</f>
        <v/>
      </c>
      <c r="L696" s="12" t="str">
        <f>IF(Table2[[#This Row],[M3A]]="","",SUM(Table2[[#This Row],[M3A]]-Table2[[#This Row],[M3B_h]]))</f>
        <v/>
      </c>
      <c r="N696" s="12" t="str">
        <f>IF(Table2[[#This Row],[M4A]]="","",SUM(Table2[[#This Row],[M4A]]-Table2[[#This Row],[M4B_h]]))</f>
        <v/>
      </c>
      <c r="O696" s="14"/>
      <c r="P696" s="14" t="str">
        <f>IF(Table2[[#This Row],[M5A]]="","",SUM(Table2[[#This Row],[M5A]]-Table2[[#This Row],[M5B_h]]))</f>
        <v/>
      </c>
      <c r="Q696" s="14">
        <f>SUM(Table2[[#This Row],[AWAL]],Table2[[#This Row],[M1B]])</f>
        <v>3</v>
      </c>
      <c r="R696" s="14">
        <f>SUM(Table2[[#This Row],[M2B]],Table2[[#This Row],[M2B_h]])</f>
        <v>3</v>
      </c>
      <c r="S696" s="14">
        <f>SUM(Table2[[#This Row],[M3B]],Table2[[#This Row],[M3B_h]])</f>
        <v>3</v>
      </c>
      <c r="T696" s="14">
        <f>SUM(Table2[[#This Row],[M4B]],Table2[[#This Row],[M4B_h]])</f>
        <v>3</v>
      </c>
    </row>
    <row r="697" spans="1:20">
      <c r="A697" s="11">
        <f>IF(Table2[[#This Row],[TT]]=0,"",ROW())</f>
        <v>697</v>
      </c>
      <c r="B697" s="11" t="str">
        <f>LOWER(SUBSTITUTE(SUBSTITUTE(SUBSTITUTE(SUBSTITUTE(SUBSTITUTE(SUBSTITUTE(SUBSTITUTE(SUBSTITUTE(Table2[[#This Row],[NAMA BARANG]]," ",""),"""",""),"-",""),"/",""),"(",""),")",""),"&amp;",""),",",""))</f>
        <v>diaryminikembangtigro</v>
      </c>
      <c r="C697" s="17" t="s">
        <v>849</v>
      </c>
      <c r="D697" s="18">
        <v>1</v>
      </c>
      <c r="E697" s="22" t="s">
        <v>261</v>
      </c>
      <c r="F697" s="43">
        <f>IF(Table2[[#This Row],[M5B]]="",Table2[[#This Row],[M5B_h]],SUM(Table2[[#This Row],[M5B_h]],Table2[[#This Row],[M5B]]))</f>
        <v>1</v>
      </c>
      <c r="H697" s="12" t="str">
        <f>IF(Table2[[#This Row],[M1A]]="","",Table2[[#This Row],[M1A]]-Table2[[#This Row],[AWAL]])</f>
        <v/>
      </c>
      <c r="J697" s="12" t="str">
        <f>IF(Table2[[#This Row],[M2A]]="","",SUM(Table2[[#This Row],[M2A]]-Table2[[#This Row],[M2B_h]]))</f>
        <v/>
      </c>
      <c r="L697" s="12" t="str">
        <f>IF(Table2[[#This Row],[M3A]]="","",SUM(Table2[[#This Row],[M3A]]-Table2[[#This Row],[M3B_h]]))</f>
        <v/>
      </c>
      <c r="N697" s="12" t="str">
        <f>IF(Table2[[#This Row],[M4A]]="","",SUM(Table2[[#This Row],[M4A]]-Table2[[#This Row],[M4B_h]]))</f>
        <v/>
      </c>
      <c r="O697" s="14"/>
      <c r="P697" s="14" t="str">
        <f>IF(Table2[[#This Row],[M5A]]="","",SUM(Table2[[#This Row],[M5A]]-Table2[[#This Row],[M5B_h]]))</f>
        <v/>
      </c>
      <c r="Q697" s="14">
        <f>SUM(Table2[[#This Row],[AWAL]],Table2[[#This Row],[M1B]])</f>
        <v>1</v>
      </c>
      <c r="R697" s="14">
        <f>SUM(Table2[[#This Row],[M2B]],Table2[[#This Row],[M2B_h]])</f>
        <v>1</v>
      </c>
      <c r="S697" s="14">
        <f>SUM(Table2[[#This Row],[M3B]],Table2[[#This Row],[M3B_h]])</f>
        <v>1</v>
      </c>
      <c r="T697" s="14">
        <f>SUM(Table2[[#This Row],[M4B]],Table2[[#This Row],[M4B_h]])</f>
        <v>1</v>
      </c>
    </row>
    <row r="698" spans="1:20">
      <c r="A698" s="11">
        <f>IF(Table2[[#This Row],[TT]]=0,"",ROW())</f>
        <v>698</v>
      </c>
      <c r="B698" s="11" t="str">
        <f>LOWER(SUBSTITUTE(SUBSTITUTE(SUBSTITUTE(SUBSTITUTE(SUBSTITUTE(SUBSTITUTE(SUBSTITUTE(SUBSTITUTE(Table2[[#This Row],[NAMA BARANG]]," ",""),"""",""),"-",""),"/",""),"(",""),")",""),"&amp;",""),",",""))</f>
        <v>diaryparfumeasiong</v>
      </c>
      <c r="C698" s="17" t="s">
        <v>850</v>
      </c>
      <c r="D698" s="18">
        <v>1</v>
      </c>
      <c r="E698" s="22" t="s">
        <v>88</v>
      </c>
      <c r="F698" s="43">
        <f>IF(Table2[[#This Row],[M5B]]="",Table2[[#This Row],[M5B_h]],SUM(Table2[[#This Row],[M5B_h]],Table2[[#This Row],[M5B]]))</f>
        <v>1</v>
      </c>
      <c r="H698" s="12" t="str">
        <f>IF(Table2[[#This Row],[M1A]]="","",Table2[[#This Row],[M1A]]-Table2[[#This Row],[AWAL]])</f>
        <v/>
      </c>
      <c r="J698" s="12" t="str">
        <f>IF(Table2[[#This Row],[M2A]]="","",SUM(Table2[[#This Row],[M2A]]-Table2[[#This Row],[M2B_h]]))</f>
        <v/>
      </c>
      <c r="L698" s="12" t="str">
        <f>IF(Table2[[#This Row],[M3A]]="","",SUM(Table2[[#This Row],[M3A]]-Table2[[#This Row],[M3B_h]]))</f>
        <v/>
      </c>
      <c r="N698" s="12" t="str">
        <f>IF(Table2[[#This Row],[M4A]]="","",SUM(Table2[[#This Row],[M4A]]-Table2[[#This Row],[M4B_h]]))</f>
        <v/>
      </c>
      <c r="O698" s="14"/>
      <c r="P698" s="14" t="str">
        <f>IF(Table2[[#This Row],[M5A]]="","",SUM(Table2[[#This Row],[M5A]]-Table2[[#This Row],[M5B_h]]))</f>
        <v/>
      </c>
      <c r="Q698" s="14">
        <f>SUM(Table2[[#This Row],[AWAL]],Table2[[#This Row],[M1B]])</f>
        <v>1</v>
      </c>
      <c r="R698" s="14">
        <f>SUM(Table2[[#This Row],[M2B]],Table2[[#This Row],[M2B_h]])</f>
        <v>1</v>
      </c>
      <c r="S698" s="14">
        <f>SUM(Table2[[#This Row],[M3B]],Table2[[#This Row],[M3B_h]])</f>
        <v>1</v>
      </c>
      <c r="T698" s="14">
        <f>SUM(Table2[[#This Row],[M4B]],Table2[[#This Row],[M4B_h]])</f>
        <v>1</v>
      </c>
    </row>
    <row r="699" spans="1:20">
      <c r="A699" s="11">
        <f>IF(Table2[[#This Row],[TT]]=0,"",ROW())</f>
        <v>699</v>
      </c>
      <c r="B699" s="11" t="str">
        <f>LOWER(SUBSTITUTE(SUBSTITUTE(SUBSTITUTE(SUBSTITUTE(SUBSTITUTE(SUBSTITUTE(SUBSTITUTE(SUBSTITUTE(Table2[[#This Row],[NAMA BARANG]]," ",""),"""",""),"-",""),"/",""),"(",""),")",""),"&amp;",""),",",""))</f>
        <v>diaryprincesssheepmm</v>
      </c>
      <c r="C699" s="17" t="s">
        <v>851</v>
      </c>
      <c r="D699" s="18">
        <v>2</v>
      </c>
      <c r="E699" s="22" t="s">
        <v>173</v>
      </c>
      <c r="F699" s="43">
        <f>IF(Table2[[#This Row],[M5B]]="",Table2[[#This Row],[M5B_h]],SUM(Table2[[#This Row],[M5B_h]],Table2[[#This Row],[M5B]]))</f>
        <v>2</v>
      </c>
      <c r="H699" s="12" t="str">
        <f>IF(Table2[[#This Row],[M1A]]="","",Table2[[#This Row],[M1A]]-Table2[[#This Row],[AWAL]])</f>
        <v/>
      </c>
      <c r="J699" s="12" t="str">
        <f>IF(Table2[[#This Row],[M2A]]="","",SUM(Table2[[#This Row],[M2A]]-Table2[[#This Row],[M2B_h]]))</f>
        <v/>
      </c>
      <c r="L699" s="12" t="str">
        <f>IF(Table2[[#This Row],[M3A]]="","",SUM(Table2[[#This Row],[M3A]]-Table2[[#This Row],[M3B_h]]))</f>
        <v/>
      </c>
      <c r="N699" s="12" t="str">
        <f>IF(Table2[[#This Row],[M4A]]="","",SUM(Table2[[#This Row],[M4A]]-Table2[[#This Row],[M4B_h]]))</f>
        <v/>
      </c>
      <c r="O699" s="14"/>
      <c r="P699" s="14" t="str">
        <f>IF(Table2[[#This Row],[M5A]]="","",SUM(Table2[[#This Row],[M5A]]-Table2[[#This Row],[M5B_h]]))</f>
        <v/>
      </c>
      <c r="Q699" s="14">
        <f>SUM(Table2[[#This Row],[AWAL]],Table2[[#This Row],[M1B]])</f>
        <v>2</v>
      </c>
      <c r="R699" s="14">
        <f>SUM(Table2[[#This Row],[M2B]],Table2[[#This Row],[M2B_h]])</f>
        <v>2</v>
      </c>
      <c r="S699" s="14">
        <f>SUM(Table2[[#This Row],[M3B]],Table2[[#This Row],[M3B_h]])</f>
        <v>2</v>
      </c>
      <c r="T699" s="14">
        <f>SUM(Table2[[#This Row],[M4B]],Table2[[#This Row],[M4B_h]])</f>
        <v>2</v>
      </c>
    </row>
    <row r="700" spans="1:20">
      <c r="A700" s="11">
        <f>IF(Table2[[#This Row],[TT]]=0,"",ROW())</f>
        <v>700</v>
      </c>
      <c r="B700" s="11" t="str">
        <f>LOWER(SUBSTITUTE(SUBSTITUTE(SUBSTITUTE(SUBSTITUTE(SUBSTITUTE(SUBSTITUTE(SUBSTITUTE(SUBSTITUTE(Table2[[#This Row],[NAMA BARANG]]," ",""),"""",""),"-",""),"/",""),"(",""),")",""),"&amp;",""),",",""))</f>
        <v>diaryq32ks002fr</v>
      </c>
      <c r="C700" s="17" t="s">
        <v>852</v>
      </c>
      <c r="D700" s="18">
        <v>2</v>
      </c>
      <c r="E700" s="22">
        <v>320</v>
      </c>
      <c r="F700" s="43">
        <f>IF(Table2[[#This Row],[M5B]]="",Table2[[#This Row],[M5B_h]],SUM(Table2[[#This Row],[M5B_h]],Table2[[#This Row],[M5B]]))</f>
        <v>2</v>
      </c>
      <c r="H700" s="12" t="str">
        <f>IF(Table2[[#This Row],[M1A]]="","",Table2[[#This Row],[M1A]]-Table2[[#This Row],[AWAL]])</f>
        <v/>
      </c>
      <c r="J700" s="12" t="str">
        <f>IF(Table2[[#This Row],[M2A]]="","",SUM(Table2[[#This Row],[M2A]]-Table2[[#This Row],[M2B_h]]))</f>
        <v/>
      </c>
      <c r="L700" s="12" t="str">
        <f>IF(Table2[[#This Row],[M3A]]="","",SUM(Table2[[#This Row],[M3A]]-Table2[[#This Row],[M3B_h]]))</f>
        <v/>
      </c>
      <c r="N700" s="12" t="str">
        <f>IF(Table2[[#This Row],[M4A]]="","",SUM(Table2[[#This Row],[M4A]]-Table2[[#This Row],[M4B_h]]))</f>
        <v/>
      </c>
      <c r="O700" s="14"/>
      <c r="P700" s="14" t="str">
        <f>IF(Table2[[#This Row],[M5A]]="","",SUM(Table2[[#This Row],[M5A]]-Table2[[#This Row],[M5B_h]]))</f>
        <v/>
      </c>
      <c r="Q700" s="14">
        <f>SUM(Table2[[#This Row],[AWAL]],Table2[[#This Row],[M1B]])</f>
        <v>2</v>
      </c>
      <c r="R700" s="14">
        <f>SUM(Table2[[#This Row],[M2B]],Table2[[#This Row],[M2B_h]])</f>
        <v>2</v>
      </c>
      <c r="S700" s="14">
        <f>SUM(Table2[[#This Row],[M3B]],Table2[[#This Row],[M3B_h]])</f>
        <v>2</v>
      </c>
      <c r="T700" s="14">
        <f>SUM(Table2[[#This Row],[M4B]],Table2[[#This Row],[M4B_h]])</f>
        <v>2</v>
      </c>
    </row>
    <row r="701" spans="1:20">
      <c r="A701" s="11">
        <f>IF(Table2[[#This Row],[TT]]=0,"",ROW())</f>
        <v>701</v>
      </c>
      <c r="B701" s="11" t="str">
        <f>LOWER(SUBSTITUTE(SUBSTITUTE(SUBSTITUTE(SUBSTITUTE(SUBSTITUTE(SUBSTITUTE(SUBSTITUTE(SUBSTITUTE(Table2[[#This Row],[NAMA BARANG]]," ",""),"""",""),"-",""),"/",""),"(",""),")",""),"&amp;",""),",",""))</f>
        <v>diaryq32kg318fr</v>
      </c>
      <c r="C701" s="17" t="s">
        <v>853</v>
      </c>
      <c r="D701" s="18">
        <v>5</v>
      </c>
      <c r="E701" s="22">
        <v>240</v>
      </c>
      <c r="F701" s="43">
        <f>IF(Table2[[#This Row],[M5B]]="",Table2[[#This Row],[M5B_h]],SUM(Table2[[#This Row],[M5B_h]],Table2[[#This Row],[M5B]]))</f>
        <v>5</v>
      </c>
      <c r="H701" s="12" t="str">
        <f>IF(Table2[[#This Row],[M1A]]="","",Table2[[#This Row],[M1A]]-Table2[[#This Row],[AWAL]])</f>
        <v/>
      </c>
      <c r="J701" s="12" t="str">
        <f>IF(Table2[[#This Row],[M2A]]="","",SUM(Table2[[#This Row],[M2A]]-Table2[[#This Row],[M2B_h]]))</f>
        <v/>
      </c>
      <c r="L701" s="12" t="str">
        <f>IF(Table2[[#This Row],[M3A]]="","",SUM(Table2[[#This Row],[M3A]]-Table2[[#This Row],[M3B_h]]))</f>
        <v/>
      </c>
      <c r="N701" s="12" t="str">
        <f>IF(Table2[[#This Row],[M4A]]="","",SUM(Table2[[#This Row],[M4A]]-Table2[[#This Row],[M4B_h]]))</f>
        <v/>
      </c>
      <c r="O701" s="14"/>
      <c r="P701" s="14" t="str">
        <f>IF(Table2[[#This Row],[M5A]]="","",SUM(Table2[[#This Row],[M5A]]-Table2[[#This Row],[M5B_h]]))</f>
        <v/>
      </c>
      <c r="Q701" s="14">
        <f>SUM(Table2[[#This Row],[AWAL]],Table2[[#This Row],[M1B]])</f>
        <v>5</v>
      </c>
      <c r="R701" s="14">
        <f>SUM(Table2[[#This Row],[M2B]],Table2[[#This Row],[M2B_h]])</f>
        <v>5</v>
      </c>
      <c r="S701" s="14">
        <f>SUM(Table2[[#This Row],[M3B]],Table2[[#This Row],[M3B_h]])</f>
        <v>5</v>
      </c>
      <c r="T701" s="14">
        <f>SUM(Table2[[#This Row],[M4B]],Table2[[#This Row],[M4B_h]])</f>
        <v>5</v>
      </c>
    </row>
    <row r="702" spans="1:20">
      <c r="A702" s="11">
        <f>IF(Table2[[#This Row],[TT]]=0,"",ROW())</f>
        <v>702</v>
      </c>
      <c r="B702" s="11" t="str">
        <f>LOWER(SUBSTITUTE(SUBSTITUTE(SUBSTITUTE(SUBSTITUTE(SUBSTITUTE(SUBSTITUTE(SUBSTITUTE(SUBSTITUTE(Table2[[#This Row],[NAMA BARANG]]," ",""),"""",""),"-",""),"/",""),"(",""),")",""),"&amp;",""),",",""))</f>
        <v>diaryq64ks001kitty</v>
      </c>
      <c r="C702" s="17" t="s">
        <v>854</v>
      </c>
      <c r="D702" s="18">
        <v>5</v>
      </c>
      <c r="E702" s="22">
        <v>520</v>
      </c>
      <c r="F702" s="43">
        <f>IF(Table2[[#This Row],[M5B]]="",Table2[[#This Row],[M5B_h]],SUM(Table2[[#This Row],[M5B_h]],Table2[[#This Row],[M5B]]))</f>
        <v>5</v>
      </c>
      <c r="H702" s="12" t="str">
        <f>IF(Table2[[#This Row],[M1A]]="","",Table2[[#This Row],[M1A]]-Table2[[#This Row],[AWAL]])</f>
        <v/>
      </c>
      <c r="J702" s="12" t="str">
        <f>IF(Table2[[#This Row],[M2A]]="","",SUM(Table2[[#This Row],[M2A]]-Table2[[#This Row],[M2B_h]]))</f>
        <v/>
      </c>
      <c r="L702" s="12" t="str">
        <f>IF(Table2[[#This Row],[M3A]]="","",SUM(Table2[[#This Row],[M3A]]-Table2[[#This Row],[M3B_h]]))</f>
        <v/>
      </c>
      <c r="N702" s="12" t="str">
        <f>IF(Table2[[#This Row],[M4A]]="","",SUM(Table2[[#This Row],[M4A]]-Table2[[#This Row],[M4B_h]]))</f>
        <v/>
      </c>
      <c r="O702" s="14"/>
      <c r="P702" s="14" t="str">
        <f>IF(Table2[[#This Row],[M5A]]="","",SUM(Table2[[#This Row],[M5A]]-Table2[[#This Row],[M5B_h]]))</f>
        <v/>
      </c>
      <c r="Q702" s="14">
        <f>SUM(Table2[[#This Row],[AWAL]],Table2[[#This Row],[M1B]])</f>
        <v>5</v>
      </c>
      <c r="R702" s="14">
        <f>SUM(Table2[[#This Row],[M2B]],Table2[[#This Row],[M2B_h]])</f>
        <v>5</v>
      </c>
      <c r="S702" s="14">
        <f>SUM(Table2[[#This Row],[M3B]],Table2[[#This Row],[M3B_h]])</f>
        <v>5</v>
      </c>
      <c r="T702" s="14">
        <f>SUM(Table2[[#This Row],[M4B]],Table2[[#This Row],[M4B_h]])</f>
        <v>5</v>
      </c>
    </row>
    <row r="703" spans="1:20">
      <c r="A703" s="11">
        <f>IF(Table2[[#This Row],[TT]]=0,"",ROW())</f>
        <v>703</v>
      </c>
      <c r="B703" s="11" t="str">
        <f>LOWER(SUBSTITUTE(SUBSTITUTE(SUBSTITUTE(SUBSTITUTE(SUBSTITUTE(SUBSTITUTE(SUBSTITUTE(SUBSTITUTE(Table2[[#This Row],[NAMA BARANG]]," ",""),"""",""),"-",""),"/",""),"(",""),")",""),"&amp;",""),",",""))</f>
        <v>diaryq64ks002pr</v>
      </c>
      <c r="C703" s="17" t="s">
        <v>855</v>
      </c>
      <c r="D703" s="18">
        <v>2</v>
      </c>
      <c r="E703" s="22">
        <v>520</v>
      </c>
      <c r="F703" s="43">
        <f>IF(Table2[[#This Row],[M5B]]="",Table2[[#This Row],[M5B_h]],SUM(Table2[[#This Row],[M5B_h]],Table2[[#This Row],[M5B]]))</f>
        <v>2</v>
      </c>
      <c r="H703" s="12" t="str">
        <f>IF(Table2[[#This Row],[M1A]]="","",Table2[[#This Row],[M1A]]-Table2[[#This Row],[AWAL]])</f>
        <v/>
      </c>
      <c r="J703" s="12" t="str">
        <f>IF(Table2[[#This Row],[M2A]]="","",SUM(Table2[[#This Row],[M2A]]-Table2[[#This Row],[M2B_h]]))</f>
        <v/>
      </c>
      <c r="L703" s="12" t="str">
        <f>IF(Table2[[#This Row],[M3A]]="","",SUM(Table2[[#This Row],[M3A]]-Table2[[#This Row],[M3B_h]]))</f>
        <v/>
      </c>
      <c r="N703" s="12" t="str">
        <f>IF(Table2[[#This Row],[M4A]]="","",SUM(Table2[[#This Row],[M4A]]-Table2[[#This Row],[M4B_h]]))</f>
        <v/>
      </c>
      <c r="O703" s="14"/>
      <c r="P703" s="14" t="str">
        <f>IF(Table2[[#This Row],[M5A]]="","",SUM(Table2[[#This Row],[M5A]]-Table2[[#This Row],[M5B_h]]))</f>
        <v/>
      </c>
      <c r="Q703" s="14">
        <f>SUM(Table2[[#This Row],[AWAL]],Table2[[#This Row],[M1B]])</f>
        <v>2</v>
      </c>
      <c r="R703" s="14">
        <f>SUM(Table2[[#This Row],[M2B]],Table2[[#This Row],[M2B_h]])</f>
        <v>2</v>
      </c>
      <c r="S703" s="14">
        <f>SUM(Table2[[#This Row],[M3B]],Table2[[#This Row],[M3B_h]])</f>
        <v>2</v>
      </c>
      <c r="T703" s="14">
        <f>SUM(Table2[[#This Row],[M4B]],Table2[[#This Row],[M4B_h]])</f>
        <v>2</v>
      </c>
    </row>
    <row r="704" spans="1:20">
      <c r="A704" s="11">
        <f>IF(Table2[[#This Row],[TT]]=0,"",ROW())</f>
        <v>704</v>
      </c>
      <c r="B704" s="11" t="str">
        <f>LOWER(SUBSTITUTE(SUBSTITUTE(SUBSTITUTE(SUBSTITUTE(SUBSTITUTE(SUBSTITUTE(SUBSTITUTE(SUBSTITUTE(Table2[[#This Row],[NAMA BARANG]]," ",""),"""",""),"-",""),"/",""),"(",""),")",""),"&amp;",""),",",""))</f>
        <v>diarysampulmikahellokittybsr</v>
      </c>
      <c r="C704" s="17" t="s">
        <v>856</v>
      </c>
      <c r="D704" s="18">
        <v>11</v>
      </c>
      <c r="E704" s="22" t="s">
        <v>43</v>
      </c>
      <c r="F704" s="43">
        <f>IF(Table2[[#This Row],[M5B]]="",Table2[[#This Row],[M5B_h]],SUM(Table2[[#This Row],[M5B_h]],Table2[[#This Row],[M5B]]))</f>
        <v>11</v>
      </c>
      <c r="H704" s="12" t="str">
        <f>IF(Table2[[#This Row],[M1A]]="","",Table2[[#This Row],[M1A]]-Table2[[#This Row],[AWAL]])</f>
        <v/>
      </c>
      <c r="J704" s="12" t="str">
        <f>IF(Table2[[#This Row],[M2A]]="","",SUM(Table2[[#This Row],[M2A]]-Table2[[#This Row],[M2B_h]]))</f>
        <v/>
      </c>
      <c r="L704" s="12" t="str">
        <f>IF(Table2[[#This Row],[M3A]]="","",SUM(Table2[[#This Row],[M3A]]-Table2[[#This Row],[M3B_h]]))</f>
        <v/>
      </c>
      <c r="N704" s="12" t="str">
        <f>IF(Table2[[#This Row],[M4A]]="","",SUM(Table2[[#This Row],[M4A]]-Table2[[#This Row],[M4B_h]]))</f>
        <v/>
      </c>
      <c r="O704" s="14"/>
      <c r="P704" s="14" t="str">
        <f>IF(Table2[[#This Row],[M5A]]="","",SUM(Table2[[#This Row],[M5A]]-Table2[[#This Row],[M5B_h]]))</f>
        <v/>
      </c>
      <c r="Q704" s="14">
        <f>SUM(Table2[[#This Row],[AWAL]],Table2[[#This Row],[M1B]])</f>
        <v>11</v>
      </c>
      <c r="R704" s="14">
        <f>SUM(Table2[[#This Row],[M2B]],Table2[[#This Row],[M2B_h]])</f>
        <v>11</v>
      </c>
      <c r="S704" s="14">
        <f>SUM(Table2[[#This Row],[M3B]],Table2[[#This Row],[M3B_h]])</f>
        <v>11</v>
      </c>
      <c r="T704" s="14">
        <f>SUM(Table2[[#This Row],[M4B]],Table2[[#This Row],[M4B_h]])</f>
        <v>11</v>
      </c>
    </row>
    <row r="705" spans="1:20">
      <c r="A705" s="11">
        <f>IF(Table2[[#This Row],[TT]]=0,"",ROW())</f>
        <v>705</v>
      </c>
      <c r="B705" s="11" t="str">
        <f>LOWER(SUBSTITUTE(SUBSTITUTE(SUBSTITUTE(SUBSTITUTE(SUBSTITUTE(SUBSTITUTE(SUBSTITUTE(SUBSTITUTE(Table2[[#This Row],[NAMA BARANG]]," ",""),"""",""),"-",""),"/",""),"(",""),")",""),"&amp;",""),",",""))</f>
        <v>diarysepakbolabholo</v>
      </c>
      <c r="C705" s="17" t="s">
        <v>857</v>
      </c>
      <c r="D705" s="18">
        <v>1</v>
      </c>
      <c r="E705" s="22" t="s">
        <v>788</v>
      </c>
      <c r="F705" s="43">
        <f>IF(Table2[[#This Row],[M5B]]="",Table2[[#This Row],[M5B_h]],SUM(Table2[[#This Row],[M5B_h]],Table2[[#This Row],[M5B]]))</f>
        <v>1</v>
      </c>
      <c r="H705" s="12" t="str">
        <f>IF(Table2[[#This Row],[M1A]]="","",Table2[[#This Row],[M1A]]-Table2[[#This Row],[AWAL]])</f>
        <v/>
      </c>
      <c r="J705" s="12" t="str">
        <f>IF(Table2[[#This Row],[M2A]]="","",SUM(Table2[[#This Row],[M2A]]-Table2[[#This Row],[M2B_h]]))</f>
        <v/>
      </c>
      <c r="L705" s="12" t="str">
        <f>IF(Table2[[#This Row],[M3A]]="","",SUM(Table2[[#This Row],[M3A]]-Table2[[#This Row],[M3B_h]]))</f>
        <v/>
      </c>
      <c r="N705" s="12" t="str">
        <f>IF(Table2[[#This Row],[M4A]]="","",SUM(Table2[[#This Row],[M4A]]-Table2[[#This Row],[M4B_h]]))</f>
        <v/>
      </c>
      <c r="O705" s="14"/>
      <c r="P705" s="14" t="str">
        <f>IF(Table2[[#This Row],[M5A]]="","",SUM(Table2[[#This Row],[M5A]]-Table2[[#This Row],[M5B_h]]))</f>
        <v/>
      </c>
      <c r="Q705" s="14">
        <f>SUM(Table2[[#This Row],[AWAL]],Table2[[#This Row],[M1B]])</f>
        <v>1</v>
      </c>
      <c r="R705" s="14">
        <f>SUM(Table2[[#This Row],[M2B]],Table2[[#This Row],[M2B_h]])</f>
        <v>1</v>
      </c>
      <c r="S705" s="14">
        <f>SUM(Table2[[#This Row],[M3B]],Table2[[#This Row],[M3B_h]])</f>
        <v>1</v>
      </c>
      <c r="T705" s="14">
        <f>SUM(Table2[[#This Row],[M4B]],Table2[[#This Row],[M4B_h]])</f>
        <v>1</v>
      </c>
    </row>
    <row r="706" spans="1:20">
      <c r="A706" s="11">
        <f>IF(Table2[[#This Row],[TT]]=0,"",ROW())</f>
        <v>706</v>
      </c>
      <c r="B706" s="11" t="str">
        <f>LOWER(SUBSTITUTE(SUBSTITUTE(SUBSTITUTE(SUBSTITUTE(SUBSTITUTE(SUBSTITUTE(SUBSTITUTE(SUBSTITUTE(Table2[[#This Row],[NAMA BARANG]]," ",""),"""",""),"-",""),"/",""),"(",""),")",""),"&amp;",""),",",""))</f>
        <v>diaryshinchanab</v>
      </c>
      <c r="C706" s="17" t="s">
        <v>858</v>
      </c>
      <c r="D706" s="18">
        <v>1</v>
      </c>
      <c r="E706" s="22" t="s">
        <v>859</v>
      </c>
      <c r="F706" s="43">
        <f>IF(Table2[[#This Row],[M5B]]="",Table2[[#This Row],[M5B_h]],SUM(Table2[[#This Row],[M5B_h]],Table2[[#This Row],[M5B]]))</f>
        <v>1</v>
      </c>
      <c r="H706" s="12" t="str">
        <f>IF(Table2[[#This Row],[M1A]]="","",Table2[[#This Row],[M1A]]-Table2[[#This Row],[AWAL]])</f>
        <v/>
      </c>
      <c r="J706" s="12" t="str">
        <f>IF(Table2[[#This Row],[M2A]]="","",SUM(Table2[[#This Row],[M2A]]-Table2[[#This Row],[M2B_h]]))</f>
        <v/>
      </c>
      <c r="L706" s="12" t="str">
        <f>IF(Table2[[#This Row],[M3A]]="","",SUM(Table2[[#This Row],[M3A]]-Table2[[#This Row],[M3B_h]]))</f>
        <v/>
      </c>
      <c r="N706" s="12" t="str">
        <f>IF(Table2[[#This Row],[M4A]]="","",SUM(Table2[[#This Row],[M4A]]-Table2[[#This Row],[M4B_h]]))</f>
        <v/>
      </c>
      <c r="O706" s="14"/>
      <c r="P706" s="14" t="str">
        <f>IF(Table2[[#This Row],[M5A]]="","",SUM(Table2[[#This Row],[M5A]]-Table2[[#This Row],[M5B_h]]))</f>
        <v/>
      </c>
      <c r="Q706" s="14">
        <f>SUM(Table2[[#This Row],[AWAL]],Table2[[#This Row],[M1B]])</f>
        <v>1</v>
      </c>
      <c r="R706" s="14">
        <f>SUM(Table2[[#This Row],[M2B]],Table2[[#This Row],[M2B_h]])</f>
        <v>1</v>
      </c>
      <c r="S706" s="14">
        <f>SUM(Table2[[#This Row],[M3B]],Table2[[#This Row],[M3B_h]])</f>
        <v>1</v>
      </c>
      <c r="T706" s="14">
        <f>SUM(Table2[[#This Row],[M4B]],Table2[[#This Row],[M4B_h]])</f>
        <v>1</v>
      </c>
    </row>
    <row r="707" spans="1:20">
      <c r="A707" s="11">
        <f>IF(Table2[[#This Row],[TT]]=0,"",ROW())</f>
        <v>707</v>
      </c>
      <c r="B707" s="11" t="str">
        <f>LOWER(SUBSTITUTE(SUBSTITUTE(SUBSTITUTE(SUBSTITUTE(SUBSTITUTE(SUBSTITUTE(SUBSTITUTE(SUBSTITUTE(Table2[[#This Row],[NAMA BARANG]]," ",""),"""",""),"-",""),"/",""),"(",""),")",""),"&amp;",""),",",""))</f>
        <v>diaryspiralparohama</v>
      </c>
      <c r="C707" s="17" t="s">
        <v>861</v>
      </c>
      <c r="D707" s="18">
        <v>7</v>
      </c>
      <c r="E707" s="22" t="s">
        <v>190</v>
      </c>
      <c r="F707" s="43">
        <f>IF(Table2[[#This Row],[M5B]]="",Table2[[#This Row],[M5B_h]],SUM(Table2[[#This Row],[M5B_h]],Table2[[#This Row],[M5B]]))</f>
        <v>7</v>
      </c>
      <c r="H707" s="12" t="str">
        <f>IF(Table2[[#This Row],[M1A]]="","",Table2[[#This Row],[M1A]]-Table2[[#This Row],[AWAL]])</f>
        <v/>
      </c>
      <c r="J707" s="12" t="str">
        <f>IF(Table2[[#This Row],[M2A]]="","",SUM(Table2[[#This Row],[M2A]]-Table2[[#This Row],[M2B_h]]))</f>
        <v/>
      </c>
      <c r="L707" s="12" t="str">
        <f>IF(Table2[[#This Row],[M3A]]="","",SUM(Table2[[#This Row],[M3A]]-Table2[[#This Row],[M3B_h]]))</f>
        <v/>
      </c>
      <c r="N707" s="12" t="str">
        <f>IF(Table2[[#This Row],[M4A]]="","",SUM(Table2[[#This Row],[M4A]]-Table2[[#This Row],[M4B_h]]))</f>
        <v/>
      </c>
      <c r="O707" s="14"/>
      <c r="P707" s="14" t="str">
        <f>IF(Table2[[#This Row],[M5A]]="","",SUM(Table2[[#This Row],[M5A]]-Table2[[#This Row],[M5B_h]]))</f>
        <v/>
      </c>
      <c r="Q707" s="14">
        <f>SUM(Table2[[#This Row],[AWAL]],Table2[[#This Row],[M1B]])</f>
        <v>7</v>
      </c>
      <c r="R707" s="14">
        <f>SUM(Table2[[#This Row],[M2B]],Table2[[#This Row],[M2B_h]])</f>
        <v>7</v>
      </c>
      <c r="S707" s="14">
        <f>SUM(Table2[[#This Row],[M3B]],Table2[[#This Row],[M3B_h]])</f>
        <v>7</v>
      </c>
      <c r="T707" s="14">
        <f>SUM(Table2[[#This Row],[M4B]],Table2[[#This Row],[M4B_h]])</f>
        <v>7</v>
      </c>
    </row>
    <row r="708" spans="1:20">
      <c r="A708" s="11">
        <f>IF(Table2[[#This Row],[TT]]=0,"",ROW())</f>
        <v>708</v>
      </c>
      <c r="B708" s="11" t="str">
        <f>LOWER(SUBSTITUTE(SUBSTITUTE(SUBSTITUTE(SUBSTITUTE(SUBSTITUTE(SUBSTITUTE(SUBSTITUTE(SUBSTITUTE(Table2[[#This Row],[NAMA BARANG]]," ",""),"""",""),"-",""),"/",""),"(",""),")",""),"&amp;",""),",",""))</f>
        <v>diaryspoonfd2000hkmmwtptltb</v>
      </c>
      <c r="C708" s="17" t="s">
        <v>862</v>
      </c>
      <c r="D708" s="18">
        <v>10</v>
      </c>
      <c r="E708" s="22" t="s">
        <v>181</v>
      </c>
      <c r="F708" s="43">
        <f>IF(Table2[[#This Row],[M5B]]="",Table2[[#This Row],[M5B_h]],SUM(Table2[[#This Row],[M5B_h]],Table2[[#This Row],[M5B]]))</f>
        <v>10</v>
      </c>
      <c r="H708" s="12" t="str">
        <f>IF(Table2[[#This Row],[M1A]]="","",Table2[[#This Row],[M1A]]-Table2[[#This Row],[AWAL]])</f>
        <v/>
      </c>
      <c r="J708" s="12" t="str">
        <f>IF(Table2[[#This Row],[M2A]]="","",SUM(Table2[[#This Row],[M2A]]-Table2[[#This Row],[M2B_h]]))</f>
        <v/>
      </c>
      <c r="L708" s="12" t="str">
        <f>IF(Table2[[#This Row],[M3A]]="","",SUM(Table2[[#This Row],[M3A]]-Table2[[#This Row],[M3B_h]]))</f>
        <v/>
      </c>
      <c r="N708" s="12" t="str">
        <f>IF(Table2[[#This Row],[M4A]]="","",SUM(Table2[[#This Row],[M4A]]-Table2[[#This Row],[M4B_h]]))</f>
        <v/>
      </c>
      <c r="O708" s="14"/>
      <c r="P708" s="14" t="str">
        <f>IF(Table2[[#This Row],[M5A]]="","",SUM(Table2[[#This Row],[M5A]]-Table2[[#This Row],[M5B_h]]))</f>
        <v/>
      </c>
      <c r="Q708" s="14">
        <f>SUM(Table2[[#This Row],[AWAL]],Table2[[#This Row],[M1B]])</f>
        <v>10</v>
      </c>
      <c r="R708" s="14">
        <f>SUM(Table2[[#This Row],[M2B]],Table2[[#This Row],[M2B_h]])</f>
        <v>10</v>
      </c>
      <c r="S708" s="14">
        <f>SUM(Table2[[#This Row],[M3B]],Table2[[#This Row],[M3B_h]])</f>
        <v>10</v>
      </c>
      <c r="T708" s="14">
        <f>SUM(Table2[[#This Row],[M4B]],Table2[[#This Row],[M4B_h]])</f>
        <v>10</v>
      </c>
    </row>
    <row r="709" spans="1:20">
      <c r="A709" s="11">
        <f>IF(Table2[[#This Row],[TT]]=0,"",ROW())</f>
        <v>709</v>
      </c>
      <c r="B709" s="11" t="str">
        <f>LOWER(SUBSTITUTE(SUBSTITUTE(SUBSTITUTE(SUBSTITUTE(SUBSTITUTE(SUBSTITUTE(SUBSTITUTE(SUBSTITUTE(Table2[[#This Row],[NAMA BARANG]]," ",""),"""",""),"-",""),"/",""),"(",""),")",""),"&amp;",""),",",""))</f>
        <v>diarysystem1000el3m593withlock</v>
      </c>
      <c r="C709" s="17" t="s">
        <v>863</v>
      </c>
      <c r="D709" s="18">
        <v>1</v>
      </c>
      <c r="E709" s="22" t="s">
        <v>864</v>
      </c>
      <c r="F709" s="43">
        <f>IF(Table2[[#This Row],[M5B]]="",Table2[[#This Row],[M5B_h]],SUM(Table2[[#This Row],[M5B_h]],Table2[[#This Row],[M5B]]))</f>
        <v>1</v>
      </c>
      <c r="H709" s="12" t="str">
        <f>IF(Table2[[#This Row],[M1A]]="","",Table2[[#This Row],[M1A]]-Table2[[#This Row],[AWAL]])</f>
        <v/>
      </c>
      <c r="J709" s="12" t="str">
        <f>IF(Table2[[#This Row],[M2A]]="","",SUM(Table2[[#This Row],[M2A]]-Table2[[#This Row],[M2B_h]]))</f>
        <v/>
      </c>
      <c r="L709" s="12" t="str">
        <f>IF(Table2[[#This Row],[M3A]]="","",SUM(Table2[[#This Row],[M3A]]-Table2[[#This Row],[M3B_h]]))</f>
        <v/>
      </c>
      <c r="N709" s="12" t="str">
        <f>IF(Table2[[#This Row],[M4A]]="","",SUM(Table2[[#This Row],[M4A]]-Table2[[#This Row],[M4B_h]]))</f>
        <v/>
      </c>
      <c r="O709" s="14"/>
      <c r="P709" s="14" t="str">
        <f>IF(Table2[[#This Row],[M5A]]="","",SUM(Table2[[#This Row],[M5A]]-Table2[[#This Row],[M5B_h]]))</f>
        <v/>
      </c>
      <c r="Q709" s="14">
        <f>SUM(Table2[[#This Row],[AWAL]],Table2[[#This Row],[M1B]])</f>
        <v>1</v>
      </c>
      <c r="R709" s="14">
        <f>SUM(Table2[[#This Row],[M2B]],Table2[[#This Row],[M2B_h]])</f>
        <v>1</v>
      </c>
      <c r="S709" s="14">
        <f>SUM(Table2[[#This Row],[M3B]],Table2[[#This Row],[M3B_h]])</f>
        <v>1</v>
      </c>
      <c r="T709" s="14">
        <f>SUM(Table2[[#This Row],[M4B]],Table2[[#This Row],[M4B_h]])</f>
        <v>1</v>
      </c>
    </row>
    <row r="710" spans="1:20">
      <c r="A710" s="11">
        <f>IF(Table2[[#This Row],[TT]]=0,"",ROW())</f>
        <v>710</v>
      </c>
      <c r="B710" s="11" t="str">
        <f>LOWER(SUBSTITUTE(SUBSTITUTE(SUBSTITUTE(SUBSTITUTE(SUBSTITUTE(SUBSTITUTE(SUBSTITUTE(SUBSTITUTE(Table2[[#This Row],[NAMA BARANG]]," ",""),"""",""),"-",""),"/",""),"(",""),")",""),"&amp;",""),",",""))</f>
        <v>diarysystemjsld1078bsr</v>
      </c>
      <c r="C710" s="17" t="s">
        <v>865</v>
      </c>
      <c r="D710" s="18">
        <v>12</v>
      </c>
      <c r="E710" s="22" t="s">
        <v>58</v>
      </c>
      <c r="F710" s="43">
        <f>IF(Table2[[#This Row],[M5B]]="",Table2[[#This Row],[M5B_h]],SUM(Table2[[#This Row],[M5B_h]],Table2[[#This Row],[M5B]]))</f>
        <v>12</v>
      </c>
      <c r="H710" s="12" t="str">
        <f>IF(Table2[[#This Row],[M1A]]="","",Table2[[#This Row],[M1A]]-Table2[[#This Row],[AWAL]])</f>
        <v/>
      </c>
      <c r="J710" s="12" t="str">
        <f>IF(Table2[[#This Row],[M2A]]="","",SUM(Table2[[#This Row],[M2A]]-Table2[[#This Row],[M2B_h]]))</f>
        <v/>
      </c>
      <c r="L710" s="12" t="str">
        <f>IF(Table2[[#This Row],[M3A]]="","",SUM(Table2[[#This Row],[M3A]]-Table2[[#This Row],[M3B_h]]))</f>
        <v/>
      </c>
      <c r="N710" s="12" t="str">
        <f>IF(Table2[[#This Row],[M4A]]="","",SUM(Table2[[#This Row],[M4A]]-Table2[[#This Row],[M4B_h]]))</f>
        <v/>
      </c>
      <c r="O710" s="14"/>
      <c r="P710" s="14" t="str">
        <f>IF(Table2[[#This Row],[M5A]]="","",SUM(Table2[[#This Row],[M5A]]-Table2[[#This Row],[M5B_h]]))</f>
        <v/>
      </c>
      <c r="Q710" s="14">
        <f>SUM(Table2[[#This Row],[AWAL]],Table2[[#This Row],[M1B]])</f>
        <v>12</v>
      </c>
      <c r="R710" s="14">
        <f>SUM(Table2[[#This Row],[M2B]],Table2[[#This Row],[M2B_h]])</f>
        <v>12</v>
      </c>
      <c r="S710" s="14">
        <f>SUM(Table2[[#This Row],[M3B]],Table2[[#This Row],[M3B_h]])</f>
        <v>12</v>
      </c>
      <c r="T710" s="14">
        <f>SUM(Table2[[#This Row],[M4B]],Table2[[#This Row],[M4B_h]])</f>
        <v>12</v>
      </c>
    </row>
    <row r="711" spans="1:20">
      <c r="A711" s="11">
        <f>IF(Table2[[#This Row],[TT]]=0,"",ROW())</f>
        <v>711</v>
      </c>
      <c r="B711" s="11" t="str">
        <f>LOWER(SUBSTITUTE(SUBSTITUTE(SUBSTITUTE(SUBSTITUTE(SUBSTITUTE(SUBSTITUTE(SUBSTITUTE(SUBSTITUTE(Table2[[#This Row],[NAMA BARANG]]," ",""),"""",""),"-",""),"/",""),"(",""),")",""),"&amp;",""),",",""))</f>
        <v>diarytgdigimon</v>
      </c>
      <c r="C711" s="17" t="s">
        <v>866</v>
      </c>
      <c r="D711" s="18">
        <v>3</v>
      </c>
      <c r="E711" s="22" t="s">
        <v>181</v>
      </c>
      <c r="F711" s="43">
        <f>IF(Table2[[#This Row],[M5B]]="",Table2[[#This Row],[M5B_h]],SUM(Table2[[#This Row],[M5B_h]],Table2[[#This Row],[M5B]]))</f>
        <v>3</v>
      </c>
      <c r="H711" s="12" t="str">
        <f>IF(Table2[[#This Row],[M1A]]="","",Table2[[#This Row],[M1A]]-Table2[[#This Row],[AWAL]])</f>
        <v/>
      </c>
      <c r="J711" s="12" t="str">
        <f>IF(Table2[[#This Row],[M2A]]="","",SUM(Table2[[#This Row],[M2A]]-Table2[[#This Row],[M2B_h]]))</f>
        <v/>
      </c>
      <c r="L711" s="12" t="str">
        <f>IF(Table2[[#This Row],[M3A]]="","",SUM(Table2[[#This Row],[M3A]]-Table2[[#This Row],[M3B_h]]))</f>
        <v/>
      </c>
      <c r="N711" s="12" t="str">
        <f>IF(Table2[[#This Row],[M4A]]="","",SUM(Table2[[#This Row],[M4A]]-Table2[[#This Row],[M4B_h]]))</f>
        <v/>
      </c>
      <c r="O711" s="14"/>
      <c r="P711" s="14" t="str">
        <f>IF(Table2[[#This Row],[M5A]]="","",SUM(Table2[[#This Row],[M5A]]-Table2[[#This Row],[M5B_h]]))</f>
        <v/>
      </c>
      <c r="Q711" s="14">
        <f>SUM(Table2[[#This Row],[AWAL]],Table2[[#This Row],[M1B]])</f>
        <v>3</v>
      </c>
      <c r="R711" s="14">
        <f>SUM(Table2[[#This Row],[M2B]],Table2[[#This Row],[M2B_h]])</f>
        <v>3</v>
      </c>
      <c r="S711" s="14">
        <f>SUM(Table2[[#This Row],[M3B]],Table2[[#This Row],[M3B_h]])</f>
        <v>3</v>
      </c>
      <c r="T711" s="14">
        <f>SUM(Table2[[#This Row],[M4B]],Table2[[#This Row],[M4B_h]])</f>
        <v>3</v>
      </c>
    </row>
    <row r="712" spans="1:20">
      <c r="A712" s="11">
        <f>IF(Table2[[#This Row],[TT]]=0,"",ROW())</f>
        <v>712</v>
      </c>
      <c r="B712" s="11" t="str">
        <f>LOWER(SUBSTITUTE(SUBSTITUTE(SUBSTITUTE(SUBSTITUTE(SUBSTITUTE(SUBSTITUTE(SUBSTITUTE(SUBSTITUTE(Table2[[#This Row],[NAMA BARANG]]," ",""),"""",""),"-",""),"/",""),"(",""),")",""),"&amp;",""),",",""))</f>
        <v>dispenser+solasi10604</v>
      </c>
      <c r="C712" s="17" t="s">
        <v>867</v>
      </c>
      <c r="D712" s="18">
        <v>7</v>
      </c>
      <c r="E712" s="22" t="s">
        <v>868</v>
      </c>
      <c r="F712" s="43">
        <f>IF(Table2[[#This Row],[M5B]]="",Table2[[#This Row],[M5B_h]],SUM(Table2[[#This Row],[M5B_h]],Table2[[#This Row],[M5B]]))</f>
        <v>7</v>
      </c>
      <c r="H712" s="12" t="str">
        <f>IF(Table2[[#This Row],[M1A]]="","",Table2[[#This Row],[M1A]]-Table2[[#This Row],[AWAL]])</f>
        <v/>
      </c>
      <c r="J712" s="12" t="str">
        <f>IF(Table2[[#This Row],[M2A]]="","",SUM(Table2[[#This Row],[M2A]]-Table2[[#This Row],[M2B_h]]))</f>
        <v/>
      </c>
      <c r="L712" s="12" t="str">
        <f>IF(Table2[[#This Row],[M3A]]="","",SUM(Table2[[#This Row],[M3A]]-Table2[[#This Row],[M3B_h]]))</f>
        <v/>
      </c>
      <c r="N712" s="12" t="str">
        <f>IF(Table2[[#This Row],[M4A]]="","",SUM(Table2[[#This Row],[M4A]]-Table2[[#This Row],[M4B_h]]))</f>
        <v/>
      </c>
      <c r="O712" s="14"/>
      <c r="P712" s="14" t="str">
        <f>IF(Table2[[#This Row],[M5A]]="","",SUM(Table2[[#This Row],[M5A]]-Table2[[#This Row],[M5B_h]]))</f>
        <v/>
      </c>
      <c r="Q712" s="14">
        <f>SUM(Table2[[#This Row],[AWAL]],Table2[[#This Row],[M1B]])</f>
        <v>7</v>
      </c>
      <c r="R712" s="14">
        <f>SUM(Table2[[#This Row],[M2B]],Table2[[#This Row],[M2B_h]])</f>
        <v>7</v>
      </c>
      <c r="S712" s="14">
        <f>SUM(Table2[[#This Row],[M3B]],Table2[[#This Row],[M3B_h]])</f>
        <v>7</v>
      </c>
      <c r="T712" s="14">
        <f>SUM(Table2[[#This Row],[M4B]],Table2[[#This Row],[M4B_h]])</f>
        <v>7</v>
      </c>
    </row>
    <row r="713" spans="1:20">
      <c r="A713" s="11">
        <f>IF(Table2[[#This Row],[TT]]=0,"",ROW())</f>
        <v>713</v>
      </c>
      <c r="B713" s="11" t="str">
        <f>LOWER(SUBSTITUTE(SUBSTITUTE(SUBSTITUTE(SUBSTITUTE(SUBSTITUTE(SUBSTITUTE(SUBSTITUTE(SUBSTITUTE(Table2[[#This Row],[NAMA BARANG]]," ",""),"""",""),"-",""),"/",""),"(",""),")",""),"&amp;",""),",",""))</f>
        <v>dispenserbesienter</v>
      </c>
      <c r="C713" s="21" t="s">
        <v>870</v>
      </c>
      <c r="D713" s="22">
        <v>4</v>
      </c>
      <c r="E713" s="22" t="s">
        <v>46</v>
      </c>
      <c r="F713" s="43">
        <f>IF(Table2[[#This Row],[M5B]]="",Table2[[#This Row],[M5B_h]],SUM(Table2[[#This Row],[M5B_h]],Table2[[#This Row],[M5B]]))</f>
        <v>4</v>
      </c>
      <c r="H713" s="12" t="str">
        <f>IF(Table2[[#This Row],[M1A]]="","",Table2[[#This Row],[M1A]]-Table2[[#This Row],[AWAL]])</f>
        <v/>
      </c>
      <c r="J713" s="12" t="str">
        <f>IF(Table2[[#This Row],[M2A]]="","",SUM(Table2[[#This Row],[M2A]]-Table2[[#This Row],[M2B_h]]))</f>
        <v/>
      </c>
      <c r="L713" s="12" t="str">
        <f>IF(Table2[[#This Row],[M3A]]="","",SUM(Table2[[#This Row],[M3A]]-Table2[[#This Row],[M3B_h]]))</f>
        <v/>
      </c>
      <c r="N713" s="12" t="str">
        <f>IF(Table2[[#This Row],[M4A]]="","",SUM(Table2[[#This Row],[M4A]]-Table2[[#This Row],[M4B_h]]))</f>
        <v/>
      </c>
      <c r="O713" s="14"/>
      <c r="P713" s="14" t="str">
        <f>IF(Table2[[#This Row],[M5A]]="","",SUM(Table2[[#This Row],[M5A]]-Table2[[#This Row],[M5B_h]]))</f>
        <v/>
      </c>
      <c r="Q713" s="14">
        <f>SUM(Table2[[#This Row],[AWAL]],Table2[[#This Row],[M1B]])</f>
        <v>4</v>
      </c>
      <c r="R713" s="14">
        <f>SUM(Table2[[#This Row],[M2B]],Table2[[#This Row],[M2B_h]])</f>
        <v>4</v>
      </c>
      <c r="S713" s="14">
        <f>SUM(Table2[[#This Row],[M3B]],Table2[[#This Row],[M3B_h]])</f>
        <v>4</v>
      </c>
      <c r="T713" s="14">
        <f>SUM(Table2[[#This Row],[M4B]],Table2[[#This Row],[M4B_h]])</f>
        <v>4</v>
      </c>
    </row>
    <row r="714" spans="1:20">
      <c r="A714" s="11">
        <f>IF(Table2[[#This Row],[TT]]=0,"",ROW())</f>
        <v>714</v>
      </c>
      <c r="B714" s="11" t="str">
        <f>LOWER(SUBSTITUTE(SUBSTITUTE(SUBSTITUTE(SUBSTITUTE(SUBSTITUTE(SUBSTITUTE(SUBSTITUTE(SUBSTITUTE(Table2[[#This Row],[NAMA BARANG]]," ",""),"""",""),"-",""),"/",""),"(",""),")",""),"&amp;",""),",",""))</f>
        <v>dispensercamat</v>
      </c>
      <c r="C714" s="17" t="s">
        <v>871</v>
      </c>
      <c r="D714" s="18">
        <v>4</v>
      </c>
      <c r="E714" s="22" t="s">
        <v>103</v>
      </c>
      <c r="F714" s="43">
        <f>IF(Table2[[#This Row],[M5B]]="",Table2[[#This Row],[M5B_h]],SUM(Table2[[#This Row],[M5B_h]],Table2[[#This Row],[M5B]]))</f>
        <v>4</v>
      </c>
      <c r="H714" s="12" t="str">
        <f>IF(Table2[[#This Row],[M1A]]="","",Table2[[#This Row],[M1A]]-Table2[[#This Row],[AWAL]])</f>
        <v/>
      </c>
      <c r="J714" s="12" t="str">
        <f>IF(Table2[[#This Row],[M2A]]="","",SUM(Table2[[#This Row],[M2A]]-Table2[[#This Row],[M2B_h]]))</f>
        <v/>
      </c>
      <c r="L714" s="12" t="str">
        <f>IF(Table2[[#This Row],[M3A]]="","",SUM(Table2[[#This Row],[M3A]]-Table2[[#This Row],[M3B_h]]))</f>
        <v/>
      </c>
      <c r="N714" s="12" t="str">
        <f>IF(Table2[[#This Row],[M4A]]="","",SUM(Table2[[#This Row],[M4A]]-Table2[[#This Row],[M4B_h]]))</f>
        <v/>
      </c>
      <c r="O714" s="14"/>
      <c r="P714" s="14" t="str">
        <f>IF(Table2[[#This Row],[M5A]]="","",SUM(Table2[[#This Row],[M5A]]-Table2[[#This Row],[M5B_h]]))</f>
        <v/>
      </c>
      <c r="Q714" s="14">
        <f>SUM(Table2[[#This Row],[AWAL]],Table2[[#This Row],[M1B]])</f>
        <v>4</v>
      </c>
      <c r="R714" s="14">
        <f>SUM(Table2[[#This Row],[M2B]],Table2[[#This Row],[M2B_h]])</f>
        <v>4</v>
      </c>
      <c r="S714" s="14">
        <f>SUM(Table2[[#This Row],[M3B]],Table2[[#This Row],[M3B_h]])</f>
        <v>4</v>
      </c>
      <c r="T714" s="14">
        <f>SUM(Table2[[#This Row],[M4B]],Table2[[#This Row],[M4B_h]])</f>
        <v>4</v>
      </c>
    </row>
    <row r="715" spans="1:20">
      <c r="A715" s="11">
        <f>IF(Table2[[#This Row],[TT]]=0,"",ROW())</f>
        <v>715</v>
      </c>
      <c r="B715" s="11" t="str">
        <f>LOWER(SUBSTITUTE(SUBSTITUTE(SUBSTITUTE(SUBSTITUTE(SUBSTITUTE(SUBSTITUTE(SUBSTITUTE(SUBSTITUTE(Table2[[#This Row],[NAMA BARANG]]," ",""),"""",""),"-",""),"/",""),"(",""),")",""),"&amp;",""),",",""))</f>
        <v>dispenserkenjoy25</v>
      </c>
      <c r="C715" s="17" t="s">
        <v>874</v>
      </c>
      <c r="D715" s="18">
        <v>12</v>
      </c>
      <c r="E715" s="22">
        <v>175</v>
      </c>
      <c r="F715" s="43">
        <f>IF(Table2[[#This Row],[M5B]]="",Table2[[#This Row],[M5B_h]],SUM(Table2[[#This Row],[M5B_h]],Table2[[#This Row],[M5B]]))</f>
        <v>12</v>
      </c>
      <c r="H715" s="12" t="str">
        <f>IF(Table2[[#This Row],[M1A]]="","",Table2[[#This Row],[M1A]]-Table2[[#This Row],[AWAL]])</f>
        <v/>
      </c>
      <c r="J715" s="12" t="str">
        <f>IF(Table2[[#This Row],[M2A]]="","",SUM(Table2[[#This Row],[M2A]]-Table2[[#This Row],[M2B_h]]))</f>
        <v/>
      </c>
      <c r="L715" s="12" t="str">
        <f>IF(Table2[[#This Row],[M3A]]="","",SUM(Table2[[#This Row],[M3A]]-Table2[[#This Row],[M3B_h]]))</f>
        <v/>
      </c>
      <c r="N715" s="12" t="str">
        <f>IF(Table2[[#This Row],[M4A]]="","",SUM(Table2[[#This Row],[M4A]]-Table2[[#This Row],[M4B_h]]))</f>
        <v/>
      </c>
      <c r="O715" s="14"/>
      <c r="P715" s="14" t="str">
        <f>IF(Table2[[#This Row],[M5A]]="","",SUM(Table2[[#This Row],[M5A]]-Table2[[#This Row],[M5B_h]]))</f>
        <v/>
      </c>
      <c r="Q715" s="14">
        <f>SUM(Table2[[#This Row],[AWAL]],Table2[[#This Row],[M1B]])</f>
        <v>12</v>
      </c>
      <c r="R715" s="14">
        <f>SUM(Table2[[#This Row],[M2B]],Table2[[#This Row],[M2B_h]])</f>
        <v>12</v>
      </c>
      <c r="S715" s="14">
        <f>SUM(Table2[[#This Row],[M3B]],Table2[[#This Row],[M3B_h]])</f>
        <v>12</v>
      </c>
      <c r="T715" s="14">
        <f>SUM(Table2[[#This Row],[M4B]],Table2[[#This Row],[M4B_h]])</f>
        <v>12</v>
      </c>
    </row>
    <row r="716" spans="1:20">
      <c r="A716" s="13">
        <f>IF(Table2[[#This Row],[TT]]=0,"",ROW())</f>
        <v>716</v>
      </c>
      <c r="B716" s="13" t="str">
        <f>LOWER(SUBSTITUTE(SUBSTITUTE(SUBSTITUTE(SUBSTITUTE(SUBSTITUTE(SUBSTITUTE(SUBSTITUTE(SUBSTITUTE(Table2[[#This Row],[NAMA BARANG]]," ",""),"""",""),"-",""),"/",""),"(",""),")",""),"&amp;",""),",",""))</f>
        <v>dispenserkenjoy50</v>
      </c>
      <c r="C716" s="16" t="s">
        <v>2394</v>
      </c>
      <c r="D716" s="18">
        <v>17</v>
      </c>
      <c r="E716" s="47" t="s">
        <v>2625</v>
      </c>
      <c r="F716" s="43">
        <f>IF(Table2[[#This Row],[M5B]]="",Table2[[#This Row],[M5B_h]],SUM(Table2[[#This Row],[M5B_h]],Table2[[#This Row],[M5B]]))</f>
        <v>17</v>
      </c>
      <c r="H716" s="14" t="str">
        <f>IF(Table2[[#This Row],[M1A]]="","",Table2[[#This Row],[M1A]]-Table2[[#This Row],[AWAL]])</f>
        <v/>
      </c>
      <c r="J716" s="14" t="str">
        <f>IF(Table2[[#This Row],[M2A]]="","",SUM(Table2[[#This Row],[M2A]]-Table2[[#This Row],[M2B_h]]))</f>
        <v/>
      </c>
      <c r="L716" s="14" t="str">
        <f>IF(Table2[[#This Row],[M3A]]="","",SUM(Table2[[#This Row],[M3A]]-Table2[[#This Row],[M3B_h]]))</f>
        <v/>
      </c>
      <c r="N716" s="14" t="str">
        <f>IF(Table2[[#This Row],[M4A]]="","",SUM(Table2[[#This Row],[M4A]]-Table2[[#This Row],[M4B_h]]))</f>
        <v/>
      </c>
      <c r="O716" s="14"/>
      <c r="P716" s="14" t="str">
        <f>IF(Table2[[#This Row],[M5A]]="","",SUM(Table2[[#This Row],[M5A]]-Table2[[#This Row],[M5B_h]]))</f>
        <v/>
      </c>
      <c r="Q716" s="14">
        <f>SUM(Table2[[#This Row],[AWAL]],Table2[[#This Row],[M1B]])</f>
        <v>17</v>
      </c>
      <c r="R716" s="14">
        <f>SUM(Table2[[#This Row],[M2B]],Table2[[#This Row],[M2B_h]])</f>
        <v>17</v>
      </c>
      <c r="S716" s="14">
        <f>SUM(Table2[[#This Row],[M3B]],Table2[[#This Row],[M3B_h]])</f>
        <v>17</v>
      </c>
      <c r="T716" s="14">
        <f>SUM(Table2[[#This Row],[M4B]],Table2[[#This Row],[M4B_h]])</f>
        <v>17</v>
      </c>
    </row>
    <row r="717" spans="1:20">
      <c r="A717" s="13">
        <f>IF(Table2[[#This Row],[TT]]=0,"",ROW())</f>
        <v>717</v>
      </c>
      <c r="B717" s="13" t="str">
        <f>LOWER(SUBSTITUTE(SUBSTITUTE(SUBSTITUTE(SUBSTITUTE(SUBSTITUTE(SUBSTITUTE(SUBSTITUTE(SUBSTITUTE(Table2[[#This Row],[NAMA BARANG]]," ",""),"""",""),"-",""),"/",""),"(",""),")",""),"&amp;",""),",",""))</f>
        <v>dispenserkeongvt216</v>
      </c>
      <c r="C717" s="16" t="s">
        <v>875</v>
      </c>
      <c r="D717" s="18">
        <v>29</v>
      </c>
      <c r="E717" s="47" t="s">
        <v>46</v>
      </c>
      <c r="F717" s="43">
        <f>IF(Table2[[#This Row],[M5B]]="",Table2[[#This Row],[M5B_h]],SUM(Table2[[#This Row],[M5B_h]],Table2[[#This Row],[M5B]]))</f>
        <v>29</v>
      </c>
      <c r="H717" s="14" t="str">
        <f>IF(Table2[[#This Row],[M1A]]="","",Table2[[#This Row],[M1A]]-Table2[[#This Row],[AWAL]])</f>
        <v/>
      </c>
      <c r="J717" s="14" t="str">
        <f>IF(Table2[[#This Row],[M2A]]="","",SUM(Table2[[#This Row],[M2A]]-Table2[[#This Row],[M2B_h]]))</f>
        <v/>
      </c>
      <c r="L717" s="14" t="str">
        <f>IF(Table2[[#This Row],[M3A]]="","",SUM(Table2[[#This Row],[M3A]]-Table2[[#This Row],[M3B_h]]))</f>
        <v/>
      </c>
      <c r="N717" s="14" t="str">
        <f>IF(Table2[[#This Row],[M4A]]="","",SUM(Table2[[#This Row],[M4A]]-Table2[[#This Row],[M4B_h]]))</f>
        <v/>
      </c>
      <c r="O717" s="14"/>
      <c r="P717" s="14" t="str">
        <f>IF(Table2[[#This Row],[M5A]]="","",SUM(Table2[[#This Row],[M5A]]-Table2[[#This Row],[M5B_h]]))</f>
        <v/>
      </c>
      <c r="Q717" s="14">
        <f>SUM(Table2[[#This Row],[AWAL]],Table2[[#This Row],[M1B]])</f>
        <v>29</v>
      </c>
      <c r="R717" s="14">
        <f>SUM(Table2[[#This Row],[M2B]],Table2[[#This Row],[M2B_h]])</f>
        <v>29</v>
      </c>
      <c r="S717" s="14">
        <f>SUM(Table2[[#This Row],[M3B]],Table2[[#This Row],[M3B_h]])</f>
        <v>29</v>
      </c>
      <c r="T717" s="14">
        <f>SUM(Table2[[#This Row],[M4B]],Table2[[#This Row],[M4B_h]])</f>
        <v>29</v>
      </c>
    </row>
    <row r="718" spans="1:20">
      <c r="A718" s="11">
        <f>IF(Table2[[#This Row],[TT]]=0,"",ROW())</f>
        <v>718</v>
      </c>
      <c r="B718" s="11" t="str">
        <f>LOWER(SUBSTITUTE(SUBSTITUTE(SUBSTITUTE(SUBSTITUTE(SUBSTITUTE(SUBSTITUTE(SUBSTITUTE(SUBSTITUTE(Table2[[#This Row],[NAMA BARANG]]," ",""),"""",""),"-",""),"/",""),"(",""),")",""),"&amp;",""),",",""))</f>
        <v>dispensermini+refill20st</v>
      </c>
      <c r="C718" s="17" t="s">
        <v>876</v>
      </c>
      <c r="D718" s="18">
        <v>5</v>
      </c>
      <c r="E718" s="22" t="s">
        <v>877</v>
      </c>
      <c r="F718" s="43">
        <f>IF(Table2[[#This Row],[M5B]]="",Table2[[#This Row],[M5B_h]],SUM(Table2[[#This Row],[M5B_h]],Table2[[#This Row],[M5B]]))</f>
        <v>5</v>
      </c>
      <c r="H718" s="12" t="str">
        <f>IF(Table2[[#This Row],[M1A]]="","",Table2[[#This Row],[M1A]]-Table2[[#This Row],[AWAL]])</f>
        <v/>
      </c>
      <c r="J718" s="12" t="str">
        <f>IF(Table2[[#This Row],[M2A]]="","",SUM(Table2[[#This Row],[M2A]]-Table2[[#This Row],[M2B_h]]))</f>
        <v/>
      </c>
      <c r="L718" s="12" t="str">
        <f>IF(Table2[[#This Row],[M3A]]="","",SUM(Table2[[#This Row],[M3A]]-Table2[[#This Row],[M3B_h]]))</f>
        <v/>
      </c>
      <c r="N718" s="12" t="str">
        <f>IF(Table2[[#This Row],[M4A]]="","",SUM(Table2[[#This Row],[M4A]]-Table2[[#This Row],[M4B_h]]))</f>
        <v/>
      </c>
      <c r="O718" s="14"/>
      <c r="P718" s="14" t="str">
        <f>IF(Table2[[#This Row],[M5A]]="","",SUM(Table2[[#This Row],[M5A]]-Table2[[#This Row],[M5B_h]]))</f>
        <v/>
      </c>
      <c r="Q718" s="14">
        <f>SUM(Table2[[#This Row],[AWAL]],Table2[[#This Row],[M1B]])</f>
        <v>5</v>
      </c>
      <c r="R718" s="14">
        <f>SUM(Table2[[#This Row],[M2B]],Table2[[#This Row],[M2B_h]])</f>
        <v>5</v>
      </c>
      <c r="S718" s="14">
        <f>SUM(Table2[[#This Row],[M3B]],Table2[[#This Row],[M3B_h]])</f>
        <v>5</v>
      </c>
      <c r="T718" s="14">
        <f>SUM(Table2[[#This Row],[M4B]],Table2[[#This Row],[M4B_h]])</f>
        <v>5</v>
      </c>
    </row>
    <row r="719" spans="1:20">
      <c r="A719" s="11">
        <f>IF(Table2[[#This Row],[TT]]=0,"",ROW())</f>
        <v>719</v>
      </c>
      <c r="B719" s="11" t="str">
        <f>LOWER(SUBSTITUTE(SUBSTITUTE(SUBSTITUTE(SUBSTITUTE(SUBSTITUTE(SUBSTITUTE(SUBSTITUTE(SUBSTITUTE(Table2[[#This Row],[NAMA BARANG]]," ",""),"""",""),"-",""),"/",""),"(",""),")",""),"&amp;",""),",",""))</f>
        <v>dispenserplakbandbesia806moshi</v>
      </c>
      <c r="C719" s="17" t="s">
        <v>878</v>
      </c>
      <c r="D719" s="18">
        <v>21</v>
      </c>
      <c r="E719" s="22">
        <v>100</v>
      </c>
      <c r="F719" s="43">
        <f>IF(Table2[[#This Row],[M5B]]="",Table2[[#This Row],[M5B_h]],SUM(Table2[[#This Row],[M5B_h]],Table2[[#This Row],[M5B]]))</f>
        <v>20</v>
      </c>
      <c r="H719" s="12" t="str">
        <f>IF(Table2[[#This Row],[M1A]]="","",Table2[[#This Row],[M1A]]-Table2[[#This Row],[AWAL]])</f>
        <v/>
      </c>
      <c r="J719" s="12" t="str">
        <f>IF(Table2[[#This Row],[M2A]]="","",SUM(Table2[[#This Row],[M2A]]-Table2[[#This Row],[M2B_h]]))</f>
        <v/>
      </c>
      <c r="K719" s="12">
        <v>20</v>
      </c>
      <c r="L719" s="12">
        <f>IF(Table2[[#This Row],[M3A]]="","",SUM(Table2[[#This Row],[M3A]]-Table2[[#This Row],[M3B_h]]))</f>
        <v>-1</v>
      </c>
      <c r="N719" s="12" t="str">
        <f>IF(Table2[[#This Row],[M4A]]="","",SUM(Table2[[#This Row],[M4A]]-Table2[[#This Row],[M4B_h]]))</f>
        <v/>
      </c>
      <c r="O719" s="14"/>
      <c r="P719" s="14" t="str">
        <f>IF(Table2[[#This Row],[M5A]]="","",SUM(Table2[[#This Row],[M5A]]-Table2[[#This Row],[M5B_h]]))</f>
        <v/>
      </c>
      <c r="Q719" s="14">
        <f>SUM(Table2[[#This Row],[AWAL]],Table2[[#This Row],[M1B]])</f>
        <v>21</v>
      </c>
      <c r="R719" s="14">
        <f>SUM(Table2[[#This Row],[M2B]],Table2[[#This Row],[M2B_h]])</f>
        <v>21</v>
      </c>
      <c r="S719" s="14">
        <f>SUM(Table2[[#This Row],[M3B]],Table2[[#This Row],[M3B_h]])</f>
        <v>20</v>
      </c>
      <c r="T719" s="14">
        <f>SUM(Table2[[#This Row],[M4B]],Table2[[#This Row],[M4B_h]])</f>
        <v>20</v>
      </c>
    </row>
    <row r="720" spans="1:20">
      <c r="A720" s="11">
        <f>IF(Table2[[#This Row],[TT]]=0,"",ROW())</f>
        <v>720</v>
      </c>
      <c r="B720" s="11" t="str">
        <f>LOWER(SUBSTITUTE(SUBSTITUTE(SUBSTITUTE(SUBSTITUTE(SUBSTITUTE(SUBSTITUTE(SUBSTITUTE(SUBSTITUTE(Table2[[#This Row],[NAMA BARANG]]," ",""),"""",""),"-",""),"/",""),"(",""),")",""),"&amp;",""),",",""))</f>
        <v>dispenserplakbandplastika805moshi</v>
      </c>
      <c r="C720" s="17" t="s">
        <v>879</v>
      </c>
      <c r="D720" s="18">
        <v>13</v>
      </c>
      <c r="E720" s="22" t="s">
        <v>103</v>
      </c>
      <c r="F720" s="43">
        <f>IF(Table2[[#This Row],[M5B]]="",Table2[[#This Row],[M5B_h]],SUM(Table2[[#This Row],[M5B_h]],Table2[[#This Row],[M5B]]))</f>
        <v>13</v>
      </c>
      <c r="H720" s="12" t="str">
        <f>IF(Table2[[#This Row],[M1A]]="","",Table2[[#This Row],[M1A]]-Table2[[#This Row],[AWAL]])</f>
        <v/>
      </c>
      <c r="J720" s="12" t="str">
        <f>IF(Table2[[#This Row],[M2A]]="","",SUM(Table2[[#This Row],[M2A]]-Table2[[#This Row],[M2B_h]]))</f>
        <v/>
      </c>
      <c r="L720" s="12" t="str">
        <f>IF(Table2[[#This Row],[M3A]]="","",SUM(Table2[[#This Row],[M3A]]-Table2[[#This Row],[M3B_h]]))</f>
        <v/>
      </c>
      <c r="N720" s="12" t="str">
        <f>IF(Table2[[#This Row],[M4A]]="","",SUM(Table2[[#This Row],[M4A]]-Table2[[#This Row],[M4B_h]]))</f>
        <v/>
      </c>
      <c r="O720" s="14"/>
      <c r="P720" s="14" t="str">
        <f>IF(Table2[[#This Row],[M5A]]="","",SUM(Table2[[#This Row],[M5A]]-Table2[[#This Row],[M5B_h]]))</f>
        <v/>
      </c>
      <c r="Q720" s="14">
        <f>SUM(Table2[[#This Row],[AWAL]],Table2[[#This Row],[M1B]])</f>
        <v>13</v>
      </c>
      <c r="R720" s="14">
        <f>SUM(Table2[[#This Row],[M2B]],Table2[[#This Row],[M2B_h]])</f>
        <v>13</v>
      </c>
      <c r="S720" s="14">
        <f>SUM(Table2[[#This Row],[M3B]],Table2[[#This Row],[M3B_h]])</f>
        <v>13</v>
      </c>
      <c r="T720" s="14">
        <f>SUM(Table2[[#This Row],[M4B]],Table2[[#This Row],[M4B_h]])</f>
        <v>13</v>
      </c>
    </row>
    <row r="721" spans="1:20">
      <c r="A721" s="11">
        <f>IF(Table2[[#This Row],[TT]]=0,"",ROW())</f>
        <v>721</v>
      </c>
      <c r="B721" s="11" t="str">
        <f>LOWER(SUBSTITUTE(SUBSTITUTE(SUBSTITUTE(SUBSTITUTE(SUBSTITUTE(SUBSTITUTE(SUBSTITUTE(SUBSTITUTE(Table2[[#This Row],[NAMA BARANG]]," ",""),"""",""),"-",""),"/",""),"(",""),")",""),"&amp;",""),",",""))</f>
        <v>dispenserpolarmn305faktur</v>
      </c>
      <c r="C721" s="17" t="s">
        <v>4632</v>
      </c>
      <c r="D721" s="18">
        <v>9</v>
      </c>
      <c r="E721" s="22" t="s">
        <v>77</v>
      </c>
      <c r="F721" s="43">
        <f>IF(Table2[[#This Row],[M5B]]="",Table2[[#This Row],[M5B_h]],SUM(Table2[[#This Row],[M5B_h]],Table2[[#This Row],[M5B]]))</f>
        <v>9</v>
      </c>
      <c r="H721" s="12" t="str">
        <f>IF(Table2[[#This Row],[M1A]]="","",Table2[[#This Row],[M1A]]-Table2[[#This Row],[AWAL]])</f>
        <v/>
      </c>
      <c r="J721" s="12" t="str">
        <f>IF(Table2[[#This Row],[M2A]]="","",SUM(Table2[[#This Row],[M2A]]-Table2[[#This Row],[M2B_h]]))</f>
        <v/>
      </c>
      <c r="L721" s="12" t="str">
        <f>IF(Table2[[#This Row],[M3A]]="","",SUM(Table2[[#This Row],[M3A]]-Table2[[#This Row],[M3B_h]]))</f>
        <v/>
      </c>
      <c r="N721" s="12" t="str">
        <f>IF(Table2[[#This Row],[M4A]]="","",SUM(Table2[[#This Row],[M4A]]-Table2[[#This Row],[M4B_h]]))</f>
        <v/>
      </c>
      <c r="O721" s="14"/>
      <c r="P721" s="14" t="str">
        <f>IF(Table2[[#This Row],[M5A]]="","",SUM(Table2[[#This Row],[M5A]]-Table2[[#This Row],[M5B_h]]))</f>
        <v/>
      </c>
      <c r="Q721" s="14">
        <f>SUM(Table2[[#This Row],[AWAL]],Table2[[#This Row],[M1B]])</f>
        <v>9</v>
      </c>
      <c r="R721" s="14">
        <f>SUM(Table2[[#This Row],[M2B]],Table2[[#This Row],[M2B_h]])</f>
        <v>9</v>
      </c>
      <c r="S721" s="14">
        <f>SUM(Table2[[#This Row],[M3B]],Table2[[#This Row],[M3B_h]])</f>
        <v>9</v>
      </c>
      <c r="T721" s="14">
        <f>SUM(Table2[[#This Row],[M4B]],Table2[[#This Row],[M4B_h]])</f>
        <v>9</v>
      </c>
    </row>
    <row r="722" spans="1:20">
      <c r="A722" s="11">
        <f>IF(Table2[[#This Row],[TT]]=0,"",ROW())</f>
        <v>722</v>
      </c>
      <c r="B722" s="11" t="str">
        <f>LOWER(SUBSTITUTE(SUBSTITUTE(SUBSTITUTE(SUBSTITUTE(SUBSTITUTE(SUBSTITUTE(SUBSTITUTE(SUBSTITUTE(Table2[[#This Row],[NAMA BARANG]]," ",""),"""",""),"-",""),"/",""),"(",""),")",""),"&amp;",""),",",""))</f>
        <v>dispensersy901397013harrypotter</v>
      </c>
      <c r="C722" s="17" t="s">
        <v>881</v>
      </c>
      <c r="D722" s="18">
        <v>13</v>
      </c>
      <c r="E722" s="22" t="s">
        <v>272</v>
      </c>
      <c r="F722" s="43">
        <f>IF(Table2[[#This Row],[M5B]]="",Table2[[#This Row],[M5B_h]],SUM(Table2[[#This Row],[M5B_h]],Table2[[#This Row],[M5B]]))</f>
        <v>13</v>
      </c>
      <c r="H722" s="12" t="str">
        <f>IF(Table2[[#This Row],[M1A]]="","",Table2[[#This Row],[M1A]]-Table2[[#This Row],[AWAL]])</f>
        <v/>
      </c>
      <c r="J722" s="12" t="str">
        <f>IF(Table2[[#This Row],[M2A]]="","",SUM(Table2[[#This Row],[M2A]]-Table2[[#This Row],[M2B_h]]))</f>
        <v/>
      </c>
      <c r="L722" s="12" t="str">
        <f>IF(Table2[[#This Row],[M3A]]="","",SUM(Table2[[#This Row],[M3A]]-Table2[[#This Row],[M3B_h]]))</f>
        <v/>
      </c>
      <c r="N722" s="12" t="str">
        <f>IF(Table2[[#This Row],[M4A]]="","",SUM(Table2[[#This Row],[M4A]]-Table2[[#This Row],[M4B_h]]))</f>
        <v/>
      </c>
      <c r="O722" s="14"/>
      <c r="P722" s="14" t="str">
        <f>IF(Table2[[#This Row],[M5A]]="","",SUM(Table2[[#This Row],[M5A]]-Table2[[#This Row],[M5B_h]]))</f>
        <v/>
      </c>
      <c r="Q722" s="14">
        <f>SUM(Table2[[#This Row],[AWAL]],Table2[[#This Row],[M1B]])</f>
        <v>13</v>
      </c>
      <c r="R722" s="14">
        <f>SUM(Table2[[#This Row],[M2B]],Table2[[#This Row],[M2B_h]])</f>
        <v>13</v>
      </c>
      <c r="S722" s="14">
        <f>SUM(Table2[[#This Row],[M3B]],Table2[[#This Row],[M3B_h]])</f>
        <v>13</v>
      </c>
      <c r="T722" s="14">
        <f>SUM(Table2[[#This Row],[M4B]],Table2[[#This Row],[M4B_h]])</f>
        <v>13</v>
      </c>
    </row>
    <row r="723" spans="1:20">
      <c r="A723" s="11">
        <f>IF(Table2[[#This Row],[TT]]=0,"",ROW())</f>
        <v>723</v>
      </c>
      <c r="B723" s="11" t="str">
        <f>LOWER(SUBSTITUTE(SUBSTITUTE(SUBSTITUTE(SUBSTITUTE(SUBSTITUTE(SUBSTITUTE(SUBSTITUTE(SUBSTITUTE(Table2[[#This Row],[NAMA BARANG]]," ",""),"""",""),"-",""),"/",""),"(",""),")",""),"&amp;",""),",",""))</f>
        <v>dispensertapetz52048</v>
      </c>
      <c r="C723" s="17" t="s">
        <v>882</v>
      </c>
      <c r="D723" s="18">
        <v>4</v>
      </c>
      <c r="E723" s="22">
        <v>72</v>
      </c>
      <c r="F723" s="43">
        <f>IF(Table2[[#This Row],[M5B]]="",Table2[[#This Row],[M5B_h]],SUM(Table2[[#This Row],[M5B_h]],Table2[[#This Row],[M5B]]))</f>
        <v>4</v>
      </c>
      <c r="H723" s="12" t="str">
        <f>IF(Table2[[#This Row],[M1A]]="","",Table2[[#This Row],[M1A]]-Table2[[#This Row],[AWAL]])</f>
        <v/>
      </c>
      <c r="J723" s="12" t="str">
        <f>IF(Table2[[#This Row],[M2A]]="","",SUM(Table2[[#This Row],[M2A]]-Table2[[#This Row],[M2B_h]]))</f>
        <v/>
      </c>
      <c r="L723" s="12" t="str">
        <f>IF(Table2[[#This Row],[M3A]]="","",SUM(Table2[[#This Row],[M3A]]-Table2[[#This Row],[M3B_h]]))</f>
        <v/>
      </c>
      <c r="N723" s="12" t="str">
        <f>IF(Table2[[#This Row],[M4A]]="","",SUM(Table2[[#This Row],[M4A]]-Table2[[#This Row],[M4B_h]]))</f>
        <v/>
      </c>
      <c r="O723" s="14"/>
      <c r="P723" s="14" t="str">
        <f>IF(Table2[[#This Row],[M5A]]="","",SUM(Table2[[#This Row],[M5A]]-Table2[[#This Row],[M5B_h]]))</f>
        <v/>
      </c>
      <c r="Q723" s="14">
        <f>SUM(Table2[[#This Row],[AWAL]],Table2[[#This Row],[M1B]])</f>
        <v>4</v>
      </c>
      <c r="R723" s="14">
        <f>SUM(Table2[[#This Row],[M2B]],Table2[[#This Row],[M2B_h]])</f>
        <v>4</v>
      </c>
      <c r="S723" s="14">
        <f>SUM(Table2[[#This Row],[M3B]],Table2[[#This Row],[M3B_h]])</f>
        <v>4</v>
      </c>
      <c r="T723" s="14">
        <f>SUM(Table2[[#This Row],[M4B]],Table2[[#This Row],[M4B_h]])</f>
        <v>4</v>
      </c>
    </row>
    <row r="724" spans="1:20">
      <c r="A724" s="11" t="str">
        <f>IF(Table2[[#This Row],[TT]]=0,"",ROW())</f>
        <v/>
      </c>
      <c r="B724" s="11" t="str">
        <f>LOWER(SUBSTITUTE(SUBSTITUTE(SUBSTITUTE(SUBSTITUTE(SUBSTITUTE(SUBSTITUTE(SUBSTITUTE(SUBSTITUTE(Table2[[#This Row],[NAMA BARANG]]," ",""),"""",""),"-",""),"/",""),"(",""),")",""),"&amp;",""),",",""))</f>
        <v>dispensertf100</v>
      </c>
      <c r="C724" s="17" t="s">
        <v>883</v>
      </c>
      <c r="D724" s="18">
        <v>2</v>
      </c>
      <c r="E724" s="22">
        <v>24</v>
      </c>
      <c r="F724" s="43">
        <f>IF(Table2[[#This Row],[M5B]]="",Table2[[#This Row],[M5B_h]],SUM(Table2[[#This Row],[M5B_h]],Table2[[#This Row],[M5B]]))</f>
        <v>0</v>
      </c>
      <c r="H724" s="12" t="str">
        <f>IF(Table2[[#This Row],[M1A]]="","",Table2[[#This Row],[M1A]]-Table2[[#This Row],[AWAL]])</f>
        <v/>
      </c>
      <c r="J724" s="12" t="str">
        <f>IF(Table2[[#This Row],[M2A]]="","",SUM(Table2[[#This Row],[M2A]]-Table2[[#This Row],[M2B_h]]))</f>
        <v/>
      </c>
      <c r="K724" s="12">
        <v>0</v>
      </c>
      <c r="L724" s="12">
        <f>IF(Table2[[#This Row],[M3A]]="","",SUM(Table2[[#This Row],[M3A]]-Table2[[#This Row],[M3B_h]]))</f>
        <v>-2</v>
      </c>
      <c r="N724" s="12" t="str">
        <f>IF(Table2[[#This Row],[M4A]]="","",SUM(Table2[[#This Row],[M4A]]-Table2[[#This Row],[M4B_h]]))</f>
        <v/>
      </c>
      <c r="O724" s="14"/>
      <c r="P724" s="14" t="str">
        <f>IF(Table2[[#This Row],[M5A]]="","",SUM(Table2[[#This Row],[M5A]]-Table2[[#This Row],[M5B_h]]))</f>
        <v/>
      </c>
      <c r="Q724" s="14">
        <f>SUM(Table2[[#This Row],[AWAL]],Table2[[#This Row],[M1B]])</f>
        <v>2</v>
      </c>
      <c r="R724" s="14">
        <f>SUM(Table2[[#This Row],[M2B]],Table2[[#This Row],[M2B_h]])</f>
        <v>2</v>
      </c>
      <c r="S724" s="14">
        <f>SUM(Table2[[#This Row],[M3B]],Table2[[#This Row],[M3B_h]])</f>
        <v>0</v>
      </c>
      <c r="T724" s="14">
        <f>SUM(Table2[[#This Row],[M4B]],Table2[[#This Row],[M4B_h]])</f>
        <v>0</v>
      </c>
    </row>
    <row r="725" spans="1:20">
      <c r="A725" s="11">
        <f>IF(Table2[[#This Row],[TT]]=0,"",ROW())</f>
        <v>725</v>
      </c>
      <c r="B725" s="11" t="str">
        <f>LOWER(SUBSTITUTE(SUBSTITUTE(SUBSTITUTE(SUBSTITUTE(SUBSTITUTE(SUBSTITUTE(SUBSTITUTE(SUBSTITUTE(Table2[[#This Row],[NAMA BARANG]]," ",""),"""",""),"-",""),"/",""),"(",""),")",""),"&amp;",""),",",""))</f>
        <v>dispensertopla801</v>
      </c>
      <c r="C725" s="17" t="s">
        <v>2395</v>
      </c>
      <c r="D725" s="18">
        <v>13</v>
      </c>
      <c r="E725" s="22" t="s">
        <v>2488</v>
      </c>
      <c r="F725" s="43">
        <f>IF(Table2[[#This Row],[M5B]]="",Table2[[#This Row],[M5B_h]],SUM(Table2[[#This Row],[M5B_h]],Table2[[#This Row],[M5B]]))</f>
        <v>11</v>
      </c>
      <c r="G725" s="12">
        <v>11</v>
      </c>
      <c r="H725" s="12">
        <f>IF(Table2[[#This Row],[M1A]]="","",Table2[[#This Row],[M1A]]-Table2[[#This Row],[AWAL]])</f>
        <v>-2</v>
      </c>
      <c r="J725" s="12" t="str">
        <f>IF(Table2[[#This Row],[M2A]]="","",SUM(Table2[[#This Row],[M2A]]-Table2[[#This Row],[M2B_h]]))</f>
        <v/>
      </c>
      <c r="L725" s="12" t="str">
        <f>IF(Table2[[#This Row],[M3A]]="","",SUM(Table2[[#This Row],[M3A]]-Table2[[#This Row],[M3B_h]]))</f>
        <v/>
      </c>
      <c r="N725" s="12" t="str">
        <f>IF(Table2[[#This Row],[M4A]]="","",SUM(Table2[[#This Row],[M4A]]-Table2[[#This Row],[M4B_h]]))</f>
        <v/>
      </c>
      <c r="O725" s="14"/>
      <c r="P725" s="14" t="str">
        <f>IF(Table2[[#This Row],[M5A]]="","",SUM(Table2[[#This Row],[M5A]]-Table2[[#This Row],[M5B_h]]))</f>
        <v/>
      </c>
      <c r="Q725" s="14">
        <f>SUM(Table2[[#This Row],[AWAL]],Table2[[#This Row],[M1B]])</f>
        <v>11</v>
      </c>
      <c r="R725" s="14">
        <f>SUM(Table2[[#This Row],[M2B]],Table2[[#This Row],[M2B_h]])</f>
        <v>11</v>
      </c>
      <c r="S725" s="14">
        <f>SUM(Table2[[#This Row],[M3B]],Table2[[#This Row],[M3B_h]])</f>
        <v>11</v>
      </c>
      <c r="T725" s="14">
        <f>SUM(Table2[[#This Row],[M4B]],Table2[[#This Row],[M4B_h]])</f>
        <v>11</v>
      </c>
    </row>
    <row r="726" spans="1:20">
      <c r="A726" s="11">
        <f>IF(Table2[[#This Row],[TT]]=0,"",ROW())</f>
        <v>726</v>
      </c>
      <c r="B726" s="11" t="str">
        <f>LOWER(SUBSTITUTE(SUBSTITUTE(SUBSTITUTE(SUBSTITUTE(SUBSTITUTE(SUBSTITUTE(SUBSTITUTE(SUBSTITUTE(Table2[[#This Row],[NAMA BARANG]]," ",""),"""",""),"-",""),"/",""),"(",""),")",""),"&amp;",""),",",""))</f>
        <v>dispensertopla805</v>
      </c>
      <c r="C726" s="21" t="s">
        <v>884</v>
      </c>
      <c r="D726" s="22">
        <v>4</v>
      </c>
      <c r="E726" s="22" t="s">
        <v>286</v>
      </c>
      <c r="F726" s="43">
        <f>IF(Table2[[#This Row],[M5B]]="",Table2[[#This Row],[M5B_h]],SUM(Table2[[#This Row],[M5B_h]],Table2[[#This Row],[M5B]]))</f>
        <v>1</v>
      </c>
      <c r="G726" s="12">
        <v>2</v>
      </c>
      <c r="H726" s="12">
        <f>IF(Table2[[#This Row],[M1A]]="","",Table2[[#This Row],[M1A]]-Table2[[#This Row],[AWAL]])</f>
        <v>-2</v>
      </c>
      <c r="I726" s="12">
        <v>1</v>
      </c>
      <c r="J726" s="12">
        <f>IF(Table2[[#This Row],[M2A]]="","",SUM(Table2[[#This Row],[M2A]]-Table2[[#This Row],[M2B_h]]))</f>
        <v>-1</v>
      </c>
      <c r="L726" s="12" t="str">
        <f>IF(Table2[[#This Row],[M3A]]="","",SUM(Table2[[#This Row],[M3A]]-Table2[[#This Row],[M3B_h]]))</f>
        <v/>
      </c>
      <c r="N726" s="12" t="str">
        <f>IF(Table2[[#This Row],[M4A]]="","",SUM(Table2[[#This Row],[M4A]]-Table2[[#This Row],[M4B_h]]))</f>
        <v/>
      </c>
      <c r="O726" s="14"/>
      <c r="P726" s="14" t="str">
        <f>IF(Table2[[#This Row],[M5A]]="","",SUM(Table2[[#This Row],[M5A]]-Table2[[#This Row],[M5B_h]]))</f>
        <v/>
      </c>
      <c r="Q726" s="14">
        <f>SUM(Table2[[#This Row],[AWAL]],Table2[[#This Row],[M1B]])</f>
        <v>2</v>
      </c>
      <c r="R726" s="14">
        <f>SUM(Table2[[#This Row],[M2B]],Table2[[#This Row],[M2B_h]])</f>
        <v>1</v>
      </c>
      <c r="S726" s="14">
        <f>SUM(Table2[[#This Row],[M3B]],Table2[[#This Row],[M3B_h]])</f>
        <v>1</v>
      </c>
      <c r="T726" s="14">
        <f>SUM(Table2[[#This Row],[M4B]],Table2[[#This Row],[M4B_h]])</f>
        <v>1</v>
      </c>
    </row>
    <row r="727" spans="1:20">
      <c r="A727" s="11">
        <f>IF(Table2[[#This Row],[TT]]=0,"",ROW())</f>
        <v>727</v>
      </c>
      <c r="B727" s="11" t="str">
        <f>LOWER(SUBSTITUTE(SUBSTITUTE(SUBSTITUTE(SUBSTITUTE(SUBSTITUTE(SUBSTITUTE(SUBSTITUTE(SUBSTITUTE(Table2[[#This Row],[NAMA BARANG]]," ",""),"""",""),"-",""),"/",""),"(",""),")",""),"&amp;",""),",",""))</f>
        <v>documentbagfilef001</v>
      </c>
      <c r="C727" s="21" t="s">
        <v>885</v>
      </c>
      <c r="D727" s="22">
        <v>3</v>
      </c>
      <c r="E727" s="22" t="s">
        <v>340</v>
      </c>
      <c r="F727" s="43">
        <f>IF(Table2[[#This Row],[M5B]]="",Table2[[#This Row],[M5B_h]],SUM(Table2[[#This Row],[M5B_h]],Table2[[#This Row],[M5B]]))</f>
        <v>3</v>
      </c>
      <c r="H727" s="12" t="str">
        <f>IF(Table2[[#This Row],[M1A]]="","",Table2[[#This Row],[M1A]]-Table2[[#This Row],[AWAL]])</f>
        <v/>
      </c>
      <c r="J727" s="12" t="str">
        <f>IF(Table2[[#This Row],[M2A]]="","",SUM(Table2[[#This Row],[M2A]]-Table2[[#This Row],[M2B_h]]))</f>
        <v/>
      </c>
      <c r="L727" s="12" t="str">
        <f>IF(Table2[[#This Row],[M3A]]="","",SUM(Table2[[#This Row],[M3A]]-Table2[[#This Row],[M3B_h]]))</f>
        <v/>
      </c>
      <c r="N727" s="12" t="str">
        <f>IF(Table2[[#This Row],[M4A]]="","",SUM(Table2[[#This Row],[M4A]]-Table2[[#This Row],[M4B_h]]))</f>
        <v/>
      </c>
      <c r="O727" s="14"/>
      <c r="P727" s="14" t="str">
        <f>IF(Table2[[#This Row],[M5A]]="","",SUM(Table2[[#This Row],[M5A]]-Table2[[#This Row],[M5B_h]]))</f>
        <v/>
      </c>
      <c r="Q727" s="14">
        <f>SUM(Table2[[#This Row],[AWAL]],Table2[[#This Row],[M1B]])</f>
        <v>3</v>
      </c>
      <c r="R727" s="14">
        <f>SUM(Table2[[#This Row],[M2B]],Table2[[#This Row],[M2B_h]])</f>
        <v>3</v>
      </c>
      <c r="S727" s="14">
        <f>SUM(Table2[[#This Row],[M3B]],Table2[[#This Row],[M3B_h]])</f>
        <v>3</v>
      </c>
      <c r="T727" s="14">
        <f>SUM(Table2[[#This Row],[M4B]],Table2[[#This Row],[M4B_h]])</f>
        <v>3</v>
      </c>
    </row>
    <row r="728" spans="1:20">
      <c r="A728" s="11">
        <f>IF(Table2[[#This Row],[TT]]=0,"",ROW())</f>
        <v>728</v>
      </c>
      <c r="B728" s="11" t="str">
        <f>LOWER(SUBSTITUTE(SUBSTITUTE(SUBSTITUTE(SUBSTITUTE(SUBSTITUTE(SUBSTITUTE(SUBSTITUTE(SUBSTITUTE(Table2[[#This Row],[NAMA BARANG]]," ",""),"""",""),"-",""),"/",""),"(",""),")",""),"&amp;",""),",",""))</f>
        <v>dokchp20florecionyoeker</v>
      </c>
      <c r="C728" s="17" t="s">
        <v>886</v>
      </c>
      <c r="D728" s="18">
        <v>12</v>
      </c>
      <c r="E728" s="22" t="s">
        <v>52</v>
      </c>
      <c r="F728" s="43">
        <f>IF(Table2[[#This Row],[M5B]]="",Table2[[#This Row],[M5B_h]],SUM(Table2[[#This Row],[M5B_h]],Table2[[#This Row],[M5B]]))</f>
        <v>12</v>
      </c>
      <c r="H728" s="12" t="str">
        <f>IF(Table2[[#This Row],[M1A]]="","",Table2[[#This Row],[M1A]]-Table2[[#This Row],[AWAL]])</f>
        <v/>
      </c>
      <c r="J728" s="12" t="str">
        <f>IF(Table2[[#This Row],[M2A]]="","",SUM(Table2[[#This Row],[M2A]]-Table2[[#This Row],[M2B_h]]))</f>
        <v/>
      </c>
      <c r="L728" s="12" t="str">
        <f>IF(Table2[[#This Row],[M3A]]="","",SUM(Table2[[#This Row],[M3A]]-Table2[[#This Row],[M3B_h]]))</f>
        <v/>
      </c>
      <c r="N728" s="12" t="str">
        <f>IF(Table2[[#This Row],[M4A]]="","",SUM(Table2[[#This Row],[M4A]]-Table2[[#This Row],[M4B_h]]))</f>
        <v/>
      </c>
      <c r="O728" s="14"/>
      <c r="P728" s="14" t="str">
        <f>IF(Table2[[#This Row],[M5A]]="","",SUM(Table2[[#This Row],[M5A]]-Table2[[#This Row],[M5B_h]]))</f>
        <v/>
      </c>
      <c r="Q728" s="14">
        <f>SUM(Table2[[#This Row],[AWAL]],Table2[[#This Row],[M1B]])</f>
        <v>12</v>
      </c>
      <c r="R728" s="14">
        <f>SUM(Table2[[#This Row],[M2B]],Table2[[#This Row],[M2B_h]])</f>
        <v>12</v>
      </c>
      <c r="S728" s="14">
        <f>SUM(Table2[[#This Row],[M3B]],Table2[[#This Row],[M3B_h]])</f>
        <v>12</v>
      </c>
      <c r="T728" s="14">
        <f>SUM(Table2[[#This Row],[M4B]],Table2[[#This Row],[M4B_h]])</f>
        <v>12</v>
      </c>
    </row>
    <row r="729" spans="1:20">
      <c r="A729" s="11">
        <f>IF(Table2[[#This Row],[TT]]=0,"",ROW())</f>
        <v>729</v>
      </c>
      <c r="B729" s="11" t="str">
        <f>LOWER(SUBSTITUTE(SUBSTITUTE(SUBSTITUTE(SUBSTITUTE(SUBSTITUTE(SUBSTITUTE(SUBSTITUTE(SUBSTITUTE(Table2[[#This Row],[NAMA BARANG]]," ",""),"""",""),"-",""),"/",""),"(",""),")",""),"&amp;",""),",",""))</f>
        <v>dokchp60florecionyoeker</v>
      </c>
      <c r="C729" s="17" t="s">
        <v>887</v>
      </c>
      <c r="D729" s="18">
        <v>10</v>
      </c>
      <c r="E729" s="22" t="s">
        <v>52</v>
      </c>
      <c r="F729" s="43">
        <f>IF(Table2[[#This Row],[M5B]]="",Table2[[#This Row],[M5B_h]],SUM(Table2[[#This Row],[M5B_h]],Table2[[#This Row],[M5B]]))</f>
        <v>10</v>
      </c>
      <c r="H729" s="12" t="str">
        <f>IF(Table2[[#This Row],[M1A]]="","",Table2[[#This Row],[M1A]]-Table2[[#This Row],[AWAL]])</f>
        <v/>
      </c>
      <c r="J729" s="12" t="str">
        <f>IF(Table2[[#This Row],[M2A]]="","",SUM(Table2[[#This Row],[M2A]]-Table2[[#This Row],[M2B_h]]))</f>
        <v/>
      </c>
      <c r="L729" s="12" t="str">
        <f>IF(Table2[[#This Row],[M3A]]="","",SUM(Table2[[#This Row],[M3A]]-Table2[[#This Row],[M3B_h]]))</f>
        <v/>
      </c>
      <c r="N729" s="12" t="str">
        <f>IF(Table2[[#This Row],[M4A]]="","",SUM(Table2[[#This Row],[M4A]]-Table2[[#This Row],[M4B_h]]))</f>
        <v/>
      </c>
      <c r="O729" s="14"/>
      <c r="P729" s="14" t="str">
        <f>IF(Table2[[#This Row],[M5A]]="","",SUM(Table2[[#This Row],[M5A]]-Table2[[#This Row],[M5B_h]]))</f>
        <v/>
      </c>
      <c r="Q729" s="14">
        <f>SUM(Table2[[#This Row],[AWAL]],Table2[[#This Row],[M1B]])</f>
        <v>10</v>
      </c>
      <c r="R729" s="14">
        <f>SUM(Table2[[#This Row],[M2B]],Table2[[#This Row],[M2B_h]])</f>
        <v>10</v>
      </c>
      <c r="S729" s="14">
        <f>SUM(Table2[[#This Row],[M3B]],Table2[[#This Row],[M3B_h]])</f>
        <v>10</v>
      </c>
      <c r="T729" s="14">
        <f>SUM(Table2[[#This Row],[M4B]],Table2[[#This Row],[M4B_h]])</f>
        <v>10</v>
      </c>
    </row>
    <row r="730" spans="1:20">
      <c r="A730" s="11">
        <f>IF(Table2[[#This Row],[TT]]=0,"",ROW())</f>
        <v>730</v>
      </c>
      <c r="B730" s="11" t="str">
        <f>LOWER(SUBSTITUTE(SUBSTITUTE(SUBSTITUTE(SUBSTITUTE(SUBSTITUTE(SUBSTITUTE(SUBSTITUTE(SUBSTITUTE(Table2[[#This Row],[NAMA BARANG]]," ",""),"""",""),"-",""),"/",""),"(",""),")",""),"&amp;",""),",",""))</f>
        <v>dokkeepermicrotopkt340h</v>
      </c>
      <c r="C730" s="21" t="s">
        <v>888</v>
      </c>
      <c r="D730" s="22">
        <v>5</v>
      </c>
      <c r="E730" s="22" t="s">
        <v>282</v>
      </c>
      <c r="F730" s="43">
        <f>IF(Table2[[#This Row],[M5B]]="",Table2[[#This Row],[M5B_h]],SUM(Table2[[#This Row],[M5B_h]],Table2[[#This Row],[M5B]]))</f>
        <v>5</v>
      </c>
      <c r="H730" s="12" t="str">
        <f>IF(Table2[[#This Row],[M1A]]="","",Table2[[#This Row],[M1A]]-Table2[[#This Row],[AWAL]])</f>
        <v/>
      </c>
      <c r="J730" s="12" t="str">
        <f>IF(Table2[[#This Row],[M2A]]="","",SUM(Table2[[#This Row],[M2A]]-Table2[[#This Row],[M2B_h]]))</f>
        <v/>
      </c>
      <c r="L730" s="12" t="str">
        <f>IF(Table2[[#This Row],[M3A]]="","",SUM(Table2[[#This Row],[M3A]]-Table2[[#This Row],[M3B_h]]))</f>
        <v/>
      </c>
      <c r="N730" s="12" t="str">
        <f>IF(Table2[[#This Row],[M4A]]="","",SUM(Table2[[#This Row],[M4A]]-Table2[[#This Row],[M4B_h]]))</f>
        <v/>
      </c>
      <c r="O730" s="14"/>
      <c r="P730" s="14" t="str">
        <f>IF(Table2[[#This Row],[M5A]]="","",SUM(Table2[[#This Row],[M5A]]-Table2[[#This Row],[M5B_h]]))</f>
        <v/>
      </c>
      <c r="Q730" s="14">
        <f>SUM(Table2[[#This Row],[AWAL]],Table2[[#This Row],[M1B]])</f>
        <v>5</v>
      </c>
      <c r="R730" s="14">
        <f>SUM(Table2[[#This Row],[M2B]],Table2[[#This Row],[M2B_h]])</f>
        <v>5</v>
      </c>
      <c r="S730" s="14">
        <f>SUM(Table2[[#This Row],[M3B]],Table2[[#This Row],[M3B_h]])</f>
        <v>5</v>
      </c>
      <c r="T730" s="14">
        <f>SUM(Table2[[#This Row],[M4B]],Table2[[#This Row],[M4B_h]])</f>
        <v>5</v>
      </c>
    </row>
    <row r="731" spans="1:20">
      <c r="A731" s="11">
        <f>IF(Table2[[#This Row],[TT]]=0,"",ROW())</f>
        <v>731</v>
      </c>
      <c r="B731" s="11" t="str">
        <f>LOWER(SUBSTITUTE(SUBSTITUTE(SUBSTITUTE(SUBSTITUTE(SUBSTITUTE(SUBSTITUTE(SUBSTITUTE(SUBSTITUTE(Table2[[#This Row],[NAMA BARANG]]," ",""),"""",""),"-",""),"/",""),"(",""),")",""),"&amp;",""),",",""))</f>
        <v>dokumenmicrotopkt320</v>
      </c>
      <c r="C731" s="17" t="s">
        <v>892</v>
      </c>
      <c r="D731" s="18">
        <v>3</v>
      </c>
      <c r="E731" s="22" t="s">
        <v>173</v>
      </c>
      <c r="F731" s="43">
        <f>IF(Table2[[#This Row],[M5B]]="",Table2[[#This Row],[M5B_h]],SUM(Table2[[#This Row],[M5B_h]],Table2[[#This Row],[M5B]]))</f>
        <v>3</v>
      </c>
      <c r="H731" s="12" t="str">
        <f>IF(Table2[[#This Row],[M1A]]="","",Table2[[#This Row],[M1A]]-Table2[[#This Row],[AWAL]])</f>
        <v/>
      </c>
      <c r="J731" s="12" t="str">
        <f>IF(Table2[[#This Row],[M2A]]="","",SUM(Table2[[#This Row],[M2A]]-Table2[[#This Row],[M2B_h]]))</f>
        <v/>
      </c>
      <c r="L731" s="12" t="str">
        <f>IF(Table2[[#This Row],[M3A]]="","",SUM(Table2[[#This Row],[M3A]]-Table2[[#This Row],[M3B_h]]))</f>
        <v/>
      </c>
      <c r="N731" s="12" t="str">
        <f>IF(Table2[[#This Row],[M4A]]="","",SUM(Table2[[#This Row],[M4A]]-Table2[[#This Row],[M4B_h]]))</f>
        <v/>
      </c>
      <c r="O731" s="14"/>
      <c r="P731" s="14" t="str">
        <f>IF(Table2[[#This Row],[M5A]]="","",SUM(Table2[[#This Row],[M5A]]-Table2[[#This Row],[M5B_h]]))</f>
        <v/>
      </c>
      <c r="Q731" s="14">
        <f>SUM(Table2[[#This Row],[AWAL]],Table2[[#This Row],[M1B]])</f>
        <v>3</v>
      </c>
      <c r="R731" s="14">
        <f>SUM(Table2[[#This Row],[M2B]],Table2[[#This Row],[M2B_h]])</f>
        <v>3</v>
      </c>
      <c r="S731" s="14">
        <f>SUM(Table2[[#This Row],[M3B]],Table2[[#This Row],[M3B_h]])</f>
        <v>3</v>
      </c>
      <c r="T731" s="14">
        <f>SUM(Table2[[#This Row],[M4B]],Table2[[#This Row],[M4B_h]])</f>
        <v>3</v>
      </c>
    </row>
    <row r="732" spans="1:20">
      <c r="A732" s="11">
        <f>IF(Table2[[#This Row],[TT]]=0,"",ROW())</f>
        <v>732</v>
      </c>
      <c r="B732" s="11" t="str">
        <f>LOWER(SUBSTITUTE(SUBSTITUTE(SUBSTITUTE(SUBSTITUTE(SUBSTITUTE(SUBSTITUTE(SUBSTITUTE(SUBSTITUTE(Table2[[#This Row],[NAMA BARANG]]," ",""),"""",""),"-",""),"/",""),"(",""),")",""),"&amp;",""),",",""))</f>
        <v>doublefoampolarsp0152f2</v>
      </c>
      <c r="C732" s="17" t="s">
        <v>4716</v>
      </c>
      <c r="D732" s="18">
        <v>5</v>
      </c>
      <c r="E732" s="22" t="s">
        <v>2476</v>
      </c>
      <c r="F732" s="43">
        <f>IF(Table2[[#This Row],[M5B]]="",Table2[[#This Row],[M5B_h]],SUM(Table2[[#This Row],[M5B_h]],Table2[[#This Row],[M5B]]))</f>
        <v>4</v>
      </c>
      <c r="H732" s="12" t="str">
        <f>IF(Table2[[#This Row],[M1A]]="","",Table2[[#This Row],[M1A]]-Table2[[#This Row],[AWAL]])</f>
        <v/>
      </c>
      <c r="J732" s="12" t="str">
        <f>IF(Table2[[#This Row],[M2A]]="","",SUM(Table2[[#This Row],[M2A]]-Table2[[#This Row],[M2B_h]]))</f>
        <v/>
      </c>
      <c r="K732" s="12">
        <v>4</v>
      </c>
      <c r="L732" s="12">
        <f>IF(Table2[[#This Row],[M3A]]="","",SUM(Table2[[#This Row],[M3A]]-Table2[[#This Row],[M3B_h]]))</f>
        <v>-1</v>
      </c>
      <c r="N732" s="12" t="str">
        <f>IF(Table2[[#This Row],[M4A]]="","",SUM(Table2[[#This Row],[M4A]]-Table2[[#This Row],[M4B_h]]))</f>
        <v/>
      </c>
      <c r="O732" s="14"/>
      <c r="P732" s="14" t="str">
        <f>IF(Table2[[#This Row],[M5A]]="","",SUM(Table2[[#This Row],[M5A]]-Table2[[#This Row],[M5B_h]]))</f>
        <v/>
      </c>
      <c r="Q732" s="14">
        <f>SUM(Table2[[#This Row],[AWAL]],Table2[[#This Row],[M1B]])</f>
        <v>5</v>
      </c>
      <c r="R732" s="14">
        <f>SUM(Table2[[#This Row],[M2B]],Table2[[#This Row],[M2B_h]])</f>
        <v>5</v>
      </c>
      <c r="S732" s="14">
        <f>SUM(Table2[[#This Row],[M3B]],Table2[[#This Row],[M3B_h]])</f>
        <v>4</v>
      </c>
      <c r="T732" s="14">
        <f>SUM(Table2[[#This Row],[M4B]],Table2[[#This Row],[M4B_h]])</f>
        <v>4</v>
      </c>
    </row>
    <row r="733" spans="1:20">
      <c r="A733" s="11">
        <f>IF(Table2[[#This Row],[TT]]=0,"",ROW())</f>
        <v>733</v>
      </c>
      <c r="B733" s="11" t="str">
        <f>LOWER(SUBSTITUTE(SUBSTITUTE(SUBSTITUTE(SUBSTITUTE(SUBSTITUTE(SUBSTITUTE(SUBSTITUTE(SUBSTITUTE(Table2[[#This Row],[NAMA BARANG]]," ",""),"""",""),"-",""),"/",""),"(",""),")",""),"&amp;",""),",",""))</f>
        <v>doublefoampolarsp0162f4</v>
      </c>
      <c r="C733" s="17" t="s">
        <v>2384</v>
      </c>
      <c r="D733" s="18">
        <v>6</v>
      </c>
      <c r="E733" s="22" t="s">
        <v>2476</v>
      </c>
      <c r="F733" s="43">
        <f>IF(Table2[[#This Row],[M5B]]="",Table2[[#This Row],[M5B_h]],SUM(Table2[[#This Row],[M5B_h]],Table2[[#This Row],[M5B]]))</f>
        <v>6</v>
      </c>
      <c r="H733" s="12" t="str">
        <f>IF(Table2[[#This Row],[M1A]]="","",Table2[[#This Row],[M1A]]-Table2[[#This Row],[AWAL]])</f>
        <v/>
      </c>
      <c r="J733" s="12" t="str">
        <f>IF(Table2[[#This Row],[M2A]]="","",SUM(Table2[[#This Row],[M2A]]-Table2[[#This Row],[M2B_h]]))</f>
        <v/>
      </c>
      <c r="L733" s="12" t="str">
        <f>IF(Table2[[#This Row],[M3A]]="","",SUM(Table2[[#This Row],[M3A]]-Table2[[#This Row],[M3B_h]]))</f>
        <v/>
      </c>
      <c r="N733" s="12" t="str">
        <f>IF(Table2[[#This Row],[M4A]]="","",SUM(Table2[[#This Row],[M4A]]-Table2[[#This Row],[M4B_h]]))</f>
        <v/>
      </c>
      <c r="O733" s="14"/>
      <c r="P733" s="14" t="str">
        <f>IF(Table2[[#This Row],[M5A]]="","",SUM(Table2[[#This Row],[M5A]]-Table2[[#This Row],[M5B_h]]))</f>
        <v/>
      </c>
      <c r="Q733" s="14">
        <f>SUM(Table2[[#This Row],[AWAL]],Table2[[#This Row],[M1B]])</f>
        <v>6</v>
      </c>
      <c r="R733" s="14">
        <f>SUM(Table2[[#This Row],[M2B]],Table2[[#This Row],[M2B_h]])</f>
        <v>6</v>
      </c>
      <c r="S733" s="14">
        <f>SUM(Table2[[#This Row],[M3B]],Table2[[#This Row],[M3B_h]])</f>
        <v>6</v>
      </c>
      <c r="T733" s="14">
        <f>SUM(Table2[[#This Row],[M4B]],Table2[[#This Row],[M4B_h]])</f>
        <v>6</v>
      </c>
    </row>
    <row r="734" spans="1:20">
      <c r="A734" s="11">
        <f>IF(Table2[[#This Row],[TT]]=0,"",ROW())</f>
        <v>734</v>
      </c>
      <c r="B734" s="11" t="str">
        <f>LOWER(SUBSTITUTE(SUBSTITUTE(SUBSTITUTE(SUBSTITUTE(SUBSTITUTE(SUBSTITUTE(SUBSTITUTE(SUBSTITUTE(Table2[[#This Row],[NAMA BARANG]]," ",""),"""",""),"-",""),"/",""),"(",""),")",""),"&amp;",""),",",""))</f>
        <v>doubletapenippon1hj</v>
      </c>
      <c r="C734" s="17" t="s">
        <v>895</v>
      </c>
      <c r="D734" s="18">
        <v>86</v>
      </c>
      <c r="E734" s="22">
        <v>150</v>
      </c>
      <c r="F734" s="43">
        <f>IF(Table2[[#This Row],[M5B]]="",Table2[[#This Row],[M5B_h]],SUM(Table2[[#This Row],[M5B_h]],Table2[[#This Row],[M5B]]))</f>
        <v>85</v>
      </c>
      <c r="G734" s="12">
        <v>85</v>
      </c>
      <c r="H734" s="12">
        <f>IF(Table2[[#This Row],[M1A]]="","",Table2[[#This Row],[M1A]]-Table2[[#This Row],[AWAL]])</f>
        <v>-1</v>
      </c>
      <c r="J734" s="12" t="str">
        <f>IF(Table2[[#This Row],[M2A]]="","",SUM(Table2[[#This Row],[M2A]]-Table2[[#This Row],[M2B_h]]))</f>
        <v/>
      </c>
      <c r="L734" s="12" t="str">
        <f>IF(Table2[[#This Row],[M3A]]="","",SUM(Table2[[#This Row],[M3A]]-Table2[[#This Row],[M3B_h]]))</f>
        <v/>
      </c>
      <c r="N734" s="12" t="str">
        <f>IF(Table2[[#This Row],[M4A]]="","",SUM(Table2[[#This Row],[M4A]]-Table2[[#This Row],[M4B_h]]))</f>
        <v/>
      </c>
      <c r="O734" s="14"/>
      <c r="P734" s="14" t="str">
        <f>IF(Table2[[#This Row],[M5A]]="","",SUM(Table2[[#This Row],[M5A]]-Table2[[#This Row],[M5B_h]]))</f>
        <v/>
      </c>
      <c r="Q734" s="14">
        <f>SUM(Table2[[#This Row],[AWAL]],Table2[[#This Row],[M1B]])</f>
        <v>85</v>
      </c>
      <c r="R734" s="14">
        <f>SUM(Table2[[#This Row],[M2B]],Table2[[#This Row],[M2B_h]])</f>
        <v>85</v>
      </c>
      <c r="S734" s="14">
        <f>SUM(Table2[[#This Row],[M3B]],Table2[[#This Row],[M3B_h]])</f>
        <v>85</v>
      </c>
      <c r="T734" s="14">
        <f>SUM(Table2[[#This Row],[M4B]],Table2[[#This Row],[M4B_h]])</f>
        <v>85</v>
      </c>
    </row>
    <row r="735" spans="1:20">
      <c r="A735" s="11">
        <f>IF(Table2[[#This Row],[TT]]=0,"",ROW())</f>
        <v>735</v>
      </c>
      <c r="B735" s="11" t="str">
        <f>LOWER(SUBSTITUTE(SUBSTITUTE(SUBSTITUTE(SUBSTITUTE(SUBSTITUTE(SUBSTITUTE(SUBSTITUTE(SUBSTITUTE(Table2[[#This Row],[NAMA BARANG]]," ",""),"""",""),"-",""),"/",""),"(",""),")",""),"&amp;",""),",",""))</f>
        <v>drawingboard2mukads20x30k</v>
      </c>
      <c r="C735" s="17" t="s">
        <v>896</v>
      </c>
      <c r="D735" s="18">
        <v>2</v>
      </c>
      <c r="E735" s="22" t="s">
        <v>11</v>
      </c>
      <c r="F735" s="43">
        <f>IF(Table2[[#This Row],[M5B]]="",Table2[[#This Row],[M5B_h]],SUM(Table2[[#This Row],[M5B_h]],Table2[[#This Row],[M5B]]))</f>
        <v>2</v>
      </c>
      <c r="H735" s="12" t="str">
        <f>IF(Table2[[#This Row],[M1A]]="","",Table2[[#This Row],[M1A]]-Table2[[#This Row],[AWAL]])</f>
        <v/>
      </c>
      <c r="J735" s="12" t="str">
        <f>IF(Table2[[#This Row],[M2A]]="","",SUM(Table2[[#This Row],[M2A]]-Table2[[#This Row],[M2B_h]]))</f>
        <v/>
      </c>
      <c r="L735" s="12" t="str">
        <f>IF(Table2[[#This Row],[M3A]]="","",SUM(Table2[[#This Row],[M3A]]-Table2[[#This Row],[M3B_h]]))</f>
        <v/>
      </c>
      <c r="N735" s="12" t="str">
        <f>IF(Table2[[#This Row],[M4A]]="","",SUM(Table2[[#This Row],[M4A]]-Table2[[#This Row],[M4B_h]]))</f>
        <v/>
      </c>
      <c r="O735" s="14"/>
      <c r="P735" s="14" t="str">
        <f>IF(Table2[[#This Row],[M5A]]="","",SUM(Table2[[#This Row],[M5A]]-Table2[[#This Row],[M5B_h]]))</f>
        <v/>
      </c>
      <c r="Q735" s="14">
        <f>SUM(Table2[[#This Row],[AWAL]],Table2[[#This Row],[M1B]])</f>
        <v>2</v>
      </c>
      <c r="R735" s="14">
        <f>SUM(Table2[[#This Row],[M2B]],Table2[[#This Row],[M2B_h]])</f>
        <v>2</v>
      </c>
      <c r="S735" s="14">
        <f>SUM(Table2[[#This Row],[M3B]],Table2[[#This Row],[M3B_h]])</f>
        <v>2</v>
      </c>
      <c r="T735" s="14">
        <f>SUM(Table2[[#This Row],[M4B]],Table2[[#This Row],[M4B_h]])</f>
        <v>2</v>
      </c>
    </row>
    <row r="736" spans="1:20">
      <c r="A736" s="11">
        <f>IF(Table2[[#This Row],[TT]]=0,"",ROW())</f>
        <v>736</v>
      </c>
      <c r="B736" s="11" t="str">
        <f>LOWER(SUBSTITUTE(SUBSTITUTE(SUBSTITUTE(SUBSTITUTE(SUBSTITUTE(SUBSTITUTE(SUBSTITUTE(SUBSTITUTE(Table2[[#This Row],[NAMA BARANG]]," ",""),"""",""),"-",""),"/",""),"(",""),")",""),"&amp;",""),",",""))</f>
        <v>drawingboard2mukads25x35k</v>
      </c>
      <c r="C736" s="17" t="s">
        <v>897</v>
      </c>
      <c r="D736" s="18">
        <v>2</v>
      </c>
      <c r="E736" s="22" t="s">
        <v>28</v>
      </c>
      <c r="F736" s="43">
        <f>IF(Table2[[#This Row],[M5B]]="",Table2[[#This Row],[M5B_h]],SUM(Table2[[#This Row],[M5B_h]],Table2[[#This Row],[M5B]]))</f>
        <v>2</v>
      </c>
      <c r="H736" s="12" t="str">
        <f>IF(Table2[[#This Row],[M1A]]="","",Table2[[#This Row],[M1A]]-Table2[[#This Row],[AWAL]])</f>
        <v/>
      </c>
      <c r="J736" s="12" t="str">
        <f>IF(Table2[[#This Row],[M2A]]="","",SUM(Table2[[#This Row],[M2A]]-Table2[[#This Row],[M2B_h]]))</f>
        <v/>
      </c>
      <c r="L736" s="12" t="str">
        <f>IF(Table2[[#This Row],[M3A]]="","",SUM(Table2[[#This Row],[M3A]]-Table2[[#This Row],[M3B_h]]))</f>
        <v/>
      </c>
      <c r="N736" s="12" t="str">
        <f>IF(Table2[[#This Row],[M4A]]="","",SUM(Table2[[#This Row],[M4A]]-Table2[[#This Row],[M4B_h]]))</f>
        <v/>
      </c>
      <c r="O736" s="14"/>
      <c r="P736" s="14" t="str">
        <f>IF(Table2[[#This Row],[M5A]]="","",SUM(Table2[[#This Row],[M5A]]-Table2[[#This Row],[M5B_h]]))</f>
        <v/>
      </c>
      <c r="Q736" s="14">
        <f>SUM(Table2[[#This Row],[AWAL]],Table2[[#This Row],[M1B]])</f>
        <v>2</v>
      </c>
      <c r="R736" s="14">
        <f>SUM(Table2[[#This Row],[M2B]],Table2[[#This Row],[M2B_h]])</f>
        <v>2</v>
      </c>
      <c r="S736" s="14">
        <f>SUM(Table2[[#This Row],[M3B]],Table2[[#This Row],[M3B_h]])</f>
        <v>2</v>
      </c>
      <c r="T736" s="14">
        <f>SUM(Table2[[#This Row],[M4B]],Table2[[#This Row],[M4B_h]])</f>
        <v>2</v>
      </c>
    </row>
    <row r="737" spans="1:20">
      <c r="A737" s="11">
        <f>IF(Table2[[#This Row],[TT]]=0,"",ROW())</f>
        <v>737</v>
      </c>
      <c r="B737" s="11" t="str">
        <f>LOWER(SUBSTITUTE(SUBSTITUTE(SUBSTITUTE(SUBSTITUTE(SUBSTITUTE(SUBSTITUTE(SUBSTITUTE(SUBSTITUTE(Table2[[#This Row],[NAMA BARANG]]," ",""),"""",""),"-",""),"/",""),"(",""),")",""),"&amp;",""),",",""))</f>
        <v>drawingboardbt21no.216</v>
      </c>
      <c r="C737" s="17" t="s">
        <v>2409</v>
      </c>
      <c r="D737" s="18">
        <v>3</v>
      </c>
      <c r="E737" s="22" t="s">
        <v>2470</v>
      </c>
      <c r="F737" s="43">
        <f>IF(Table2[[#This Row],[M5B]]="",Table2[[#This Row],[M5B_h]],SUM(Table2[[#This Row],[M5B_h]],Table2[[#This Row],[M5B]]))</f>
        <v>3</v>
      </c>
      <c r="H737" s="12" t="str">
        <f>IF(Table2[[#This Row],[M1A]]="","",Table2[[#This Row],[M1A]]-Table2[[#This Row],[AWAL]])</f>
        <v/>
      </c>
      <c r="J737" s="12" t="str">
        <f>IF(Table2[[#This Row],[M2A]]="","",SUM(Table2[[#This Row],[M2A]]-Table2[[#This Row],[M2B_h]]))</f>
        <v/>
      </c>
      <c r="L737" s="12" t="str">
        <f>IF(Table2[[#This Row],[M3A]]="","",SUM(Table2[[#This Row],[M3A]]-Table2[[#This Row],[M3B_h]]))</f>
        <v/>
      </c>
      <c r="N737" s="12" t="str">
        <f>IF(Table2[[#This Row],[M4A]]="","",SUM(Table2[[#This Row],[M4A]]-Table2[[#This Row],[M4B_h]]))</f>
        <v/>
      </c>
      <c r="O737" s="14"/>
      <c r="P737" s="14" t="str">
        <f>IF(Table2[[#This Row],[M5A]]="","",SUM(Table2[[#This Row],[M5A]]-Table2[[#This Row],[M5B_h]]))</f>
        <v/>
      </c>
      <c r="Q737" s="14">
        <f>SUM(Table2[[#This Row],[AWAL]],Table2[[#This Row],[M1B]])</f>
        <v>3</v>
      </c>
      <c r="R737" s="14">
        <f>SUM(Table2[[#This Row],[M2B]],Table2[[#This Row],[M2B_h]])</f>
        <v>3</v>
      </c>
      <c r="S737" s="14">
        <f>SUM(Table2[[#This Row],[M3B]],Table2[[#This Row],[M3B_h]])</f>
        <v>3</v>
      </c>
      <c r="T737" s="14">
        <f>SUM(Table2[[#This Row],[M4B]],Table2[[#This Row],[M4B_h]])</f>
        <v>3</v>
      </c>
    </row>
    <row r="738" spans="1:20">
      <c r="A738" s="11">
        <f>IF(Table2[[#This Row],[TT]]=0,"",ROW())</f>
        <v>738</v>
      </c>
      <c r="B738" s="11" t="str">
        <f>LOWER(SUBSTITUTE(SUBSTITUTE(SUBSTITUTE(SUBSTITUTE(SUBSTITUTE(SUBSTITUTE(SUBSTITUTE(SUBSTITUTE(Table2[[#This Row],[NAMA BARANG]]," ",""),"""",""),"-",""),"/",""),"(",""),")",""),"&amp;",""),",",""))</f>
        <v>drawingboardfancykecilfd057</v>
      </c>
      <c r="C738" s="17" t="s">
        <v>898</v>
      </c>
      <c r="D738" s="18">
        <v>13</v>
      </c>
      <c r="E738" s="22" t="s">
        <v>39</v>
      </c>
      <c r="F738" s="43">
        <f>IF(Table2[[#This Row],[M5B]]="",Table2[[#This Row],[M5B_h]],SUM(Table2[[#This Row],[M5B_h]],Table2[[#This Row],[M5B]]))</f>
        <v>13</v>
      </c>
      <c r="H738" s="12" t="str">
        <f>IF(Table2[[#This Row],[M1A]]="","",Table2[[#This Row],[M1A]]-Table2[[#This Row],[AWAL]])</f>
        <v/>
      </c>
      <c r="J738" s="12" t="str">
        <f>IF(Table2[[#This Row],[M2A]]="","",SUM(Table2[[#This Row],[M2A]]-Table2[[#This Row],[M2B_h]]))</f>
        <v/>
      </c>
      <c r="L738" s="12" t="str">
        <f>IF(Table2[[#This Row],[M3A]]="","",SUM(Table2[[#This Row],[M3A]]-Table2[[#This Row],[M3B_h]]))</f>
        <v/>
      </c>
      <c r="N738" s="12" t="str">
        <f>IF(Table2[[#This Row],[M4A]]="","",SUM(Table2[[#This Row],[M4A]]-Table2[[#This Row],[M4B_h]]))</f>
        <v/>
      </c>
      <c r="O738" s="14"/>
      <c r="P738" s="14" t="str">
        <f>IF(Table2[[#This Row],[M5A]]="","",SUM(Table2[[#This Row],[M5A]]-Table2[[#This Row],[M5B_h]]))</f>
        <v/>
      </c>
      <c r="Q738" s="14">
        <f>SUM(Table2[[#This Row],[AWAL]],Table2[[#This Row],[M1B]])</f>
        <v>13</v>
      </c>
      <c r="R738" s="14">
        <f>SUM(Table2[[#This Row],[M2B]],Table2[[#This Row],[M2B_h]])</f>
        <v>13</v>
      </c>
      <c r="S738" s="14">
        <f>SUM(Table2[[#This Row],[M3B]],Table2[[#This Row],[M3B_h]])</f>
        <v>13</v>
      </c>
      <c r="T738" s="14">
        <f>SUM(Table2[[#This Row],[M4B]],Table2[[#This Row],[M4B_h]])</f>
        <v>13</v>
      </c>
    </row>
    <row r="739" spans="1:20">
      <c r="A739" s="11">
        <f>IF(Table2[[#This Row],[TT]]=0,"",ROW())</f>
        <v>739</v>
      </c>
      <c r="B739" s="11" t="str">
        <f>LOWER(SUBSTITUTE(SUBSTITUTE(SUBSTITUTE(SUBSTITUTE(SUBSTITUTE(SUBSTITUTE(SUBSTITUTE(SUBSTITUTE(Table2[[#This Row],[NAMA BARANG]]," ",""),"""",""),"-",""),"/",""),"(",""),")",""),"&amp;",""),",",""))</f>
        <v>drawingboardkertas29x21</v>
      </c>
      <c r="C739" s="17" t="s">
        <v>899</v>
      </c>
      <c r="D739" s="18">
        <v>4</v>
      </c>
      <c r="E739" s="22" t="s">
        <v>794</v>
      </c>
      <c r="F739" s="43">
        <f>IF(Table2[[#This Row],[M5B]]="",Table2[[#This Row],[M5B_h]],SUM(Table2[[#This Row],[M5B_h]],Table2[[#This Row],[M5B]]))</f>
        <v>4</v>
      </c>
      <c r="H739" s="12" t="str">
        <f>IF(Table2[[#This Row],[M1A]]="","",Table2[[#This Row],[M1A]]-Table2[[#This Row],[AWAL]])</f>
        <v/>
      </c>
      <c r="J739" s="12" t="str">
        <f>IF(Table2[[#This Row],[M2A]]="","",SUM(Table2[[#This Row],[M2A]]-Table2[[#This Row],[M2B_h]]))</f>
        <v/>
      </c>
      <c r="L739" s="12" t="str">
        <f>IF(Table2[[#This Row],[M3A]]="","",SUM(Table2[[#This Row],[M3A]]-Table2[[#This Row],[M3B_h]]))</f>
        <v/>
      </c>
      <c r="N739" s="12" t="str">
        <f>IF(Table2[[#This Row],[M4A]]="","",SUM(Table2[[#This Row],[M4A]]-Table2[[#This Row],[M4B_h]]))</f>
        <v/>
      </c>
      <c r="O739" s="14"/>
      <c r="P739" s="14" t="str">
        <f>IF(Table2[[#This Row],[M5A]]="","",SUM(Table2[[#This Row],[M5A]]-Table2[[#This Row],[M5B_h]]))</f>
        <v/>
      </c>
      <c r="Q739" s="14">
        <f>SUM(Table2[[#This Row],[AWAL]],Table2[[#This Row],[M1B]])</f>
        <v>4</v>
      </c>
      <c r="R739" s="14">
        <f>SUM(Table2[[#This Row],[M2B]],Table2[[#This Row],[M2B_h]])</f>
        <v>4</v>
      </c>
      <c r="S739" s="14">
        <f>SUM(Table2[[#This Row],[M3B]],Table2[[#This Row],[M3B_h]])</f>
        <v>4</v>
      </c>
      <c r="T739" s="14">
        <f>SUM(Table2[[#This Row],[M4B]],Table2[[#This Row],[M4B_h]])</f>
        <v>4</v>
      </c>
    </row>
    <row r="740" spans="1:20">
      <c r="A740" s="11">
        <f>IF(Table2[[#This Row],[TT]]=0,"",ROW())</f>
        <v>740</v>
      </c>
      <c r="B740" s="11" t="str">
        <f>LOWER(SUBSTITUTE(SUBSTITUTE(SUBSTITUTE(SUBSTITUTE(SUBSTITUTE(SUBSTITUTE(SUBSTITUTE(SUBSTITUTE(Table2[[#This Row],[NAMA BARANG]]," ",""),"""",""),"-",""),"/",""),"(",""),")",""),"&amp;",""),",",""))</f>
        <v>drawingboardkertas29x21</v>
      </c>
      <c r="C740" s="17" t="s">
        <v>900</v>
      </c>
      <c r="D740" s="18">
        <v>5</v>
      </c>
      <c r="E740" s="22" t="s">
        <v>52</v>
      </c>
      <c r="F740" s="43">
        <f>IF(Table2[[#This Row],[M5B]]="",Table2[[#This Row],[M5B_h]],SUM(Table2[[#This Row],[M5B_h]],Table2[[#This Row],[M5B]]))</f>
        <v>5</v>
      </c>
      <c r="H740" s="12" t="str">
        <f>IF(Table2[[#This Row],[M1A]]="","",Table2[[#This Row],[M1A]]-Table2[[#This Row],[AWAL]])</f>
        <v/>
      </c>
      <c r="J740" s="12" t="str">
        <f>IF(Table2[[#This Row],[M2A]]="","",SUM(Table2[[#This Row],[M2A]]-Table2[[#This Row],[M2B_h]]))</f>
        <v/>
      </c>
      <c r="L740" s="12" t="str">
        <f>IF(Table2[[#This Row],[M3A]]="","",SUM(Table2[[#This Row],[M3A]]-Table2[[#This Row],[M3B_h]]))</f>
        <v/>
      </c>
      <c r="N740" s="12" t="str">
        <f>IF(Table2[[#This Row],[M4A]]="","",SUM(Table2[[#This Row],[M4A]]-Table2[[#This Row],[M4B_h]]))</f>
        <v/>
      </c>
      <c r="O740" s="14"/>
      <c r="P740" s="14" t="str">
        <f>IF(Table2[[#This Row],[M5A]]="","",SUM(Table2[[#This Row],[M5A]]-Table2[[#This Row],[M5B_h]]))</f>
        <v/>
      </c>
      <c r="Q740" s="14">
        <f>SUM(Table2[[#This Row],[AWAL]],Table2[[#This Row],[M1B]])</f>
        <v>5</v>
      </c>
      <c r="R740" s="14">
        <f>SUM(Table2[[#This Row],[M2B]],Table2[[#This Row],[M2B_h]])</f>
        <v>5</v>
      </c>
      <c r="S740" s="14">
        <f>SUM(Table2[[#This Row],[M3B]],Table2[[#This Row],[M3B_h]])</f>
        <v>5</v>
      </c>
      <c r="T740" s="14">
        <f>SUM(Table2[[#This Row],[M4B]],Table2[[#This Row],[M4B_h]])</f>
        <v>5</v>
      </c>
    </row>
    <row r="741" spans="1:20">
      <c r="A741" s="11">
        <f>IF(Table2[[#This Row],[TT]]=0,"",ROW())</f>
        <v>741</v>
      </c>
      <c r="B741" s="11" t="str">
        <f>LOWER(SUBSTITUTE(SUBSTITUTE(SUBSTITUTE(SUBSTITUTE(SUBSTITUTE(SUBSTITUTE(SUBSTITUTE(SUBSTITUTE(Table2[[#This Row],[NAMA BARANG]]," ",""),"""",""),"-",""),"/",""),"(",""),")",""),"&amp;",""),",",""))</f>
        <v>drawingboardsh0902d20x30</v>
      </c>
      <c r="C741" s="17" t="s">
        <v>901</v>
      </c>
      <c r="D741" s="18">
        <v>14</v>
      </c>
      <c r="E741" s="22" t="s">
        <v>11</v>
      </c>
      <c r="F741" s="43">
        <f>IF(Table2[[#This Row],[M5B]]="",Table2[[#This Row],[M5B_h]],SUM(Table2[[#This Row],[M5B_h]],Table2[[#This Row],[M5B]]))</f>
        <v>14</v>
      </c>
      <c r="H741" s="12" t="str">
        <f>IF(Table2[[#This Row],[M1A]]="","",Table2[[#This Row],[M1A]]-Table2[[#This Row],[AWAL]])</f>
        <v/>
      </c>
      <c r="J741" s="12" t="str">
        <f>IF(Table2[[#This Row],[M2A]]="","",SUM(Table2[[#This Row],[M2A]]-Table2[[#This Row],[M2B_h]]))</f>
        <v/>
      </c>
      <c r="L741" s="12" t="str">
        <f>IF(Table2[[#This Row],[M3A]]="","",SUM(Table2[[#This Row],[M3A]]-Table2[[#This Row],[M3B_h]]))</f>
        <v/>
      </c>
      <c r="N741" s="12" t="str">
        <f>IF(Table2[[#This Row],[M4A]]="","",SUM(Table2[[#This Row],[M4A]]-Table2[[#This Row],[M4B_h]]))</f>
        <v/>
      </c>
      <c r="O741" s="14"/>
      <c r="P741" s="14" t="str">
        <f>IF(Table2[[#This Row],[M5A]]="","",SUM(Table2[[#This Row],[M5A]]-Table2[[#This Row],[M5B_h]]))</f>
        <v/>
      </c>
      <c r="Q741" s="14">
        <f>SUM(Table2[[#This Row],[AWAL]],Table2[[#This Row],[M1B]])</f>
        <v>14</v>
      </c>
      <c r="R741" s="14">
        <f>SUM(Table2[[#This Row],[M2B]],Table2[[#This Row],[M2B_h]])</f>
        <v>14</v>
      </c>
      <c r="S741" s="14">
        <f>SUM(Table2[[#This Row],[M3B]],Table2[[#This Row],[M3B_h]])</f>
        <v>14</v>
      </c>
      <c r="T741" s="14">
        <f>SUM(Table2[[#This Row],[M4B]],Table2[[#This Row],[M4B_h]])</f>
        <v>14</v>
      </c>
    </row>
    <row r="742" spans="1:20">
      <c r="A742" s="11">
        <f>IF(Table2[[#This Row],[TT]]=0,"",ROW())</f>
        <v>742</v>
      </c>
      <c r="B742" s="11" t="str">
        <f>LOWER(SUBSTITUTE(SUBSTITUTE(SUBSTITUTE(SUBSTITUTE(SUBSTITUTE(SUBSTITUTE(SUBSTITUTE(SUBSTITUTE(Table2[[#This Row],[NAMA BARANG]]," ",""),"""",""),"-",""),"/",""),"(",""),")",""),"&amp;",""),",",""))</f>
        <v>elevatedtray602</v>
      </c>
      <c r="C742" s="17" t="s">
        <v>902</v>
      </c>
      <c r="D742" s="18">
        <v>1</v>
      </c>
      <c r="E742" s="22" t="s">
        <v>903</v>
      </c>
      <c r="F742" s="43">
        <f>IF(Table2[[#This Row],[M5B]]="",Table2[[#This Row],[M5B_h]],SUM(Table2[[#This Row],[M5B_h]],Table2[[#This Row],[M5B]]))</f>
        <v>1</v>
      </c>
      <c r="H742" s="12" t="str">
        <f>IF(Table2[[#This Row],[M1A]]="","",Table2[[#This Row],[M1A]]-Table2[[#This Row],[AWAL]])</f>
        <v/>
      </c>
      <c r="J742" s="12" t="str">
        <f>IF(Table2[[#This Row],[M2A]]="","",SUM(Table2[[#This Row],[M2A]]-Table2[[#This Row],[M2B_h]]))</f>
        <v/>
      </c>
      <c r="L742" s="12" t="str">
        <f>IF(Table2[[#This Row],[M3A]]="","",SUM(Table2[[#This Row],[M3A]]-Table2[[#This Row],[M3B_h]]))</f>
        <v/>
      </c>
      <c r="N742" s="12" t="str">
        <f>IF(Table2[[#This Row],[M4A]]="","",SUM(Table2[[#This Row],[M4A]]-Table2[[#This Row],[M4B_h]]))</f>
        <v/>
      </c>
      <c r="O742" s="14"/>
      <c r="P742" s="14" t="str">
        <f>IF(Table2[[#This Row],[M5A]]="","",SUM(Table2[[#This Row],[M5A]]-Table2[[#This Row],[M5B_h]]))</f>
        <v/>
      </c>
      <c r="Q742" s="14">
        <f>SUM(Table2[[#This Row],[AWAL]],Table2[[#This Row],[M1B]])</f>
        <v>1</v>
      </c>
      <c r="R742" s="14">
        <f>SUM(Table2[[#This Row],[M2B]],Table2[[#This Row],[M2B_h]])</f>
        <v>1</v>
      </c>
      <c r="S742" s="14">
        <f>SUM(Table2[[#This Row],[M3B]],Table2[[#This Row],[M3B_h]])</f>
        <v>1</v>
      </c>
      <c r="T742" s="14">
        <f>SUM(Table2[[#This Row],[M4B]],Table2[[#This Row],[M4B_h]])</f>
        <v>1</v>
      </c>
    </row>
    <row r="743" spans="1:20">
      <c r="A743" s="11">
        <f>IF(Table2[[#This Row],[TT]]=0,"",ROW())</f>
        <v>743</v>
      </c>
      <c r="B743" s="11" t="str">
        <f>LOWER(SUBSTITUTE(SUBSTITUTE(SUBSTITUTE(SUBSTITUTE(SUBSTITUTE(SUBSTITUTE(SUBSTITUTE(SUBSTITUTE(Table2[[#This Row],[NAMA BARANG]]," ",""),"""",""),"-",""),"/",""),"(",""),")",""),"&amp;",""),",",""))</f>
        <v>expandingfile5304</v>
      </c>
      <c r="C743" s="17" t="s">
        <v>906</v>
      </c>
      <c r="D743" s="18">
        <v>12</v>
      </c>
      <c r="E743" s="22" t="s">
        <v>28</v>
      </c>
      <c r="F743" s="43">
        <f>IF(Table2[[#This Row],[M5B]]="",Table2[[#This Row],[M5B_h]],SUM(Table2[[#This Row],[M5B_h]],Table2[[#This Row],[M5B]]))</f>
        <v>12</v>
      </c>
      <c r="H743" s="12" t="str">
        <f>IF(Table2[[#This Row],[M1A]]="","",Table2[[#This Row],[M1A]]-Table2[[#This Row],[AWAL]])</f>
        <v/>
      </c>
      <c r="J743" s="12" t="str">
        <f>IF(Table2[[#This Row],[M2A]]="","",SUM(Table2[[#This Row],[M2A]]-Table2[[#This Row],[M2B_h]]))</f>
        <v/>
      </c>
      <c r="L743" s="12" t="str">
        <f>IF(Table2[[#This Row],[M3A]]="","",SUM(Table2[[#This Row],[M3A]]-Table2[[#This Row],[M3B_h]]))</f>
        <v/>
      </c>
      <c r="N743" s="12" t="str">
        <f>IF(Table2[[#This Row],[M4A]]="","",SUM(Table2[[#This Row],[M4A]]-Table2[[#This Row],[M4B_h]]))</f>
        <v/>
      </c>
      <c r="O743" s="14"/>
      <c r="P743" s="14" t="str">
        <f>IF(Table2[[#This Row],[M5A]]="","",SUM(Table2[[#This Row],[M5A]]-Table2[[#This Row],[M5B_h]]))</f>
        <v/>
      </c>
      <c r="Q743" s="14">
        <f>SUM(Table2[[#This Row],[AWAL]],Table2[[#This Row],[M1B]])</f>
        <v>12</v>
      </c>
      <c r="R743" s="14">
        <f>SUM(Table2[[#This Row],[M2B]],Table2[[#This Row],[M2B_h]])</f>
        <v>12</v>
      </c>
      <c r="S743" s="14">
        <f>SUM(Table2[[#This Row],[M3B]],Table2[[#This Row],[M3B_h]])</f>
        <v>12</v>
      </c>
      <c r="T743" s="14">
        <f>SUM(Table2[[#This Row],[M4B]],Table2[[#This Row],[M4B_h]])</f>
        <v>12</v>
      </c>
    </row>
    <row r="744" spans="1:20">
      <c r="A744" s="11">
        <f>IF(Table2[[#This Row],[TT]]=0,"",ROW())</f>
        <v>744</v>
      </c>
      <c r="B744" s="11" t="str">
        <f>LOWER(SUBSTITUTE(SUBSTITUTE(SUBSTITUTE(SUBSTITUTE(SUBSTITUTE(SUBSTITUTE(SUBSTITUTE(SUBSTITUTE(Table2[[#This Row],[NAMA BARANG]]," ",""),"""",""),"-",""),"/",""),"(",""),")",""),"&amp;",""),",",""))</f>
        <v>expandingfile8402</v>
      </c>
      <c r="C744" s="17" t="s">
        <v>907</v>
      </c>
      <c r="D744" s="18">
        <v>2</v>
      </c>
      <c r="E744" s="22" t="s">
        <v>256</v>
      </c>
      <c r="F744" s="43">
        <f>IF(Table2[[#This Row],[M5B]]="",Table2[[#This Row],[M5B_h]],SUM(Table2[[#This Row],[M5B_h]],Table2[[#This Row],[M5B]]))</f>
        <v>2</v>
      </c>
      <c r="H744" s="12" t="str">
        <f>IF(Table2[[#This Row],[M1A]]="","",Table2[[#This Row],[M1A]]-Table2[[#This Row],[AWAL]])</f>
        <v/>
      </c>
      <c r="J744" s="12" t="str">
        <f>IF(Table2[[#This Row],[M2A]]="","",SUM(Table2[[#This Row],[M2A]]-Table2[[#This Row],[M2B_h]]))</f>
        <v/>
      </c>
      <c r="L744" s="12" t="str">
        <f>IF(Table2[[#This Row],[M3A]]="","",SUM(Table2[[#This Row],[M3A]]-Table2[[#This Row],[M3B_h]]))</f>
        <v/>
      </c>
      <c r="N744" s="12" t="str">
        <f>IF(Table2[[#This Row],[M4A]]="","",SUM(Table2[[#This Row],[M4A]]-Table2[[#This Row],[M4B_h]]))</f>
        <v/>
      </c>
      <c r="O744" s="14"/>
      <c r="P744" s="14" t="str">
        <f>IF(Table2[[#This Row],[M5A]]="","",SUM(Table2[[#This Row],[M5A]]-Table2[[#This Row],[M5B_h]]))</f>
        <v/>
      </c>
      <c r="Q744" s="14">
        <f>SUM(Table2[[#This Row],[AWAL]],Table2[[#This Row],[M1B]])</f>
        <v>2</v>
      </c>
      <c r="R744" s="14">
        <f>SUM(Table2[[#This Row],[M2B]],Table2[[#This Row],[M2B_h]])</f>
        <v>2</v>
      </c>
      <c r="S744" s="14">
        <f>SUM(Table2[[#This Row],[M3B]],Table2[[#This Row],[M3B_h]])</f>
        <v>2</v>
      </c>
      <c r="T744" s="14">
        <f>SUM(Table2[[#This Row],[M4B]],Table2[[#This Row],[M4B_h]])</f>
        <v>2</v>
      </c>
    </row>
    <row r="745" spans="1:20">
      <c r="A745" s="11">
        <f>IF(Table2[[#This Row],[TT]]=0,"",ROW())</f>
        <v>745</v>
      </c>
      <c r="B745" s="11" t="str">
        <f>LOWER(SUBSTITUTE(SUBSTITUTE(SUBSTITUTE(SUBSTITUTE(SUBSTITUTE(SUBSTITUTE(SUBSTITUTE(SUBSTITUTE(Table2[[#This Row],[NAMA BARANG]]," ",""),"""",""),"-",""),"/",""),"(",""),")",""),"&amp;",""),",",""))</f>
        <v>expandingfiletz2012</v>
      </c>
      <c r="C745" s="17" t="s">
        <v>908</v>
      </c>
      <c r="D745" s="18">
        <v>11</v>
      </c>
      <c r="E745" s="22" t="s">
        <v>155</v>
      </c>
      <c r="F745" s="43">
        <f>IF(Table2[[#This Row],[M5B]]="",Table2[[#This Row],[M5B_h]],SUM(Table2[[#This Row],[M5B_h]],Table2[[#This Row],[M5B]]))</f>
        <v>11</v>
      </c>
      <c r="H745" s="12" t="str">
        <f>IF(Table2[[#This Row],[M1A]]="","",Table2[[#This Row],[M1A]]-Table2[[#This Row],[AWAL]])</f>
        <v/>
      </c>
      <c r="J745" s="12" t="str">
        <f>IF(Table2[[#This Row],[M2A]]="","",SUM(Table2[[#This Row],[M2A]]-Table2[[#This Row],[M2B_h]]))</f>
        <v/>
      </c>
      <c r="L745" s="12" t="str">
        <f>IF(Table2[[#This Row],[M3A]]="","",SUM(Table2[[#This Row],[M3A]]-Table2[[#This Row],[M3B_h]]))</f>
        <v/>
      </c>
      <c r="N745" s="12" t="str">
        <f>IF(Table2[[#This Row],[M4A]]="","",SUM(Table2[[#This Row],[M4A]]-Table2[[#This Row],[M4B_h]]))</f>
        <v/>
      </c>
      <c r="O745" s="14"/>
      <c r="P745" s="14" t="str">
        <f>IF(Table2[[#This Row],[M5A]]="","",SUM(Table2[[#This Row],[M5A]]-Table2[[#This Row],[M5B_h]]))</f>
        <v/>
      </c>
      <c r="Q745" s="14">
        <f>SUM(Table2[[#This Row],[AWAL]],Table2[[#This Row],[M1B]])</f>
        <v>11</v>
      </c>
      <c r="R745" s="14">
        <f>SUM(Table2[[#This Row],[M2B]],Table2[[#This Row],[M2B_h]])</f>
        <v>11</v>
      </c>
      <c r="S745" s="14">
        <f>SUM(Table2[[#This Row],[M3B]],Table2[[#This Row],[M3B_h]])</f>
        <v>11</v>
      </c>
      <c r="T745" s="14">
        <f>SUM(Table2[[#This Row],[M4B]],Table2[[#This Row],[M4B_h]])</f>
        <v>11</v>
      </c>
    </row>
    <row r="746" spans="1:20">
      <c r="A746" s="11">
        <f>IF(Table2[[#This Row],[TT]]=0,"",ROW())</f>
        <v>746</v>
      </c>
      <c r="B746" s="11" t="str">
        <f>LOWER(SUBSTITUTE(SUBSTITUTE(SUBSTITUTE(SUBSTITUTE(SUBSTITUTE(SUBSTITUTE(SUBSTITUTE(SUBSTITUTE(Table2[[#This Row],[NAMA BARANG]]," ",""),"""",""),"-",""),"/",""),"(",""),")",""),"&amp;",""),",",""))</f>
        <v>expandingfiletz2016</v>
      </c>
      <c r="C746" s="17" t="s">
        <v>909</v>
      </c>
      <c r="D746" s="18">
        <v>4</v>
      </c>
      <c r="E746" s="22" t="s">
        <v>155</v>
      </c>
      <c r="F746" s="43">
        <f>IF(Table2[[#This Row],[M5B]]="",Table2[[#This Row],[M5B_h]],SUM(Table2[[#This Row],[M5B_h]],Table2[[#This Row],[M5B]]))</f>
        <v>3</v>
      </c>
      <c r="G746" s="12">
        <v>3</v>
      </c>
      <c r="H746" s="12">
        <f>IF(Table2[[#This Row],[M1A]]="","",Table2[[#This Row],[M1A]]-Table2[[#This Row],[AWAL]])</f>
        <v>-1</v>
      </c>
      <c r="J746" s="12" t="str">
        <f>IF(Table2[[#This Row],[M2A]]="","",SUM(Table2[[#This Row],[M2A]]-Table2[[#This Row],[M2B_h]]))</f>
        <v/>
      </c>
      <c r="L746" s="12" t="str">
        <f>IF(Table2[[#This Row],[M3A]]="","",SUM(Table2[[#This Row],[M3A]]-Table2[[#This Row],[M3B_h]]))</f>
        <v/>
      </c>
      <c r="N746" s="12" t="str">
        <f>IF(Table2[[#This Row],[M4A]]="","",SUM(Table2[[#This Row],[M4A]]-Table2[[#This Row],[M4B_h]]))</f>
        <v/>
      </c>
      <c r="O746" s="14"/>
      <c r="P746" s="14" t="str">
        <f>IF(Table2[[#This Row],[M5A]]="","",SUM(Table2[[#This Row],[M5A]]-Table2[[#This Row],[M5B_h]]))</f>
        <v/>
      </c>
      <c r="Q746" s="14">
        <f>SUM(Table2[[#This Row],[AWAL]],Table2[[#This Row],[M1B]])</f>
        <v>3</v>
      </c>
      <c r="R746" s="14">
        <f>SUM(Table2[[#This Row],[M2B]],Table2[[#This Row],[M2B_h]])</f>
        <v>3</v>
      </c>
      <c r="S746" s="14">
        <f>SUM(Table2[[#This Row],[M3B]],Table2[[#This Row],[M3B_h]])</f>
        <v>3</v>
      </c>
      <c r="T746" s="14">
        <f>SUM(Table2[[#This Row],[M4B]],Table2[[#This Row],[M4B_h]])</f>
        <v>3</v>
      </c>
    </row>
    <row r="747" spans="1:20">
      <c r="A747" s="11">
        <f>IF(Table2[[#This Row],[TT]]=0,"",ROW())</f>
        <v>747</v>
      </c>
      <c r="B747" s="11" t="str">
        <f>LOWER(SUBSTITUTE(SUBSTITUTE(SUBSTITUTE(SUBSTITUTE(SUBSTITUTE(SUBSTITUTE(SUBSTITUTE(SUBSTITUTE(Table2[[#This Row],[NAMA BARANG]]," ",""),"""",""),"-",""),"/",""),"(",""),")",""),"&amp;",""),",",""))</f>
        <v>faceshieldanakm</v>
      </c>
      <c r="C747" s="17" t="s">
        <v>912</v>
      </c>
      <c r="D747" s="18">
        <v>1</v>
      </c>
      <c r="E747" s="22" t="s">
        <v>153</v>
      </c>
      <c r="F747" s="43">
        <f>IF(Table2[[#This Row],[M5B]]="",Table2[[#This Row],[M5B_h]],SUM(Table2[[#This Row],[M5B_h]],Table2[[#This Row],[M5B]]))</f>
        <v>1</v>
      </c>
      <c r="H747" s="12" t="str">
        <f>IF(Table2[[#This Row],[M1A]]="","",Table2[[#This Row],[M1A]]-Table2[[#This Row],[AWAL]])</f>
        <v/>
      </c>
      <c r="J747" s="12" t="str">
        <f>IF(Table2[[#This Row],[M2A]]="","",SUM(Table2[[#This Row],[M2A]]-Table2[[#This Row],[M2B_h]]))</f>
        <v/>
      </c>
      <c r="L747" s="12" t="str">
        <f>IF(Table2[[#This Row],[M3A]]="","",SUM(Table2[[#This Row],[M3A]]-Table2[[#This Row],[M3B_h]]))</f>
        <v/>
      </c>
      <c r="N747" s="12" t="str">
        <f>IF(Table2[[#This Row],[M4A]]="","",SUM(Table2[[#This Row],[M4A]]-Table2[[#This Row],[M4B_h]]))</f>
        <v/>
      </c>
      <c r="O747" s="14"/>
      <c r="P747" s="14" t="str">
        <f>IF(Table2[[#This Row],[M5A]]="","",SUM(Table2[[#This Row],[M5A]]-Table2[[#This Row],[M5B_h]]))</f>
        <v/>
      </c>
      <c r="Q747" s="14">
        <f>SUM(Table2[[#This Row],[AWAL]],Table2[[#This Row],[M1B]])</f>
        <v>1</v>
      </c>
      <c r="R747" s="14">
        <f>SUM(Table2[[#This Row],[M2B]],Table2[[#This Row],[M2B_h]])</f>
        <v>1</v>
      </c>
      <c r="S747" s="14">
        <f>SUM(Table2[[#This Row],[M3B]],Table2[[#This Row],[M3B_h]])</f>
        <v>1</v>
      </c>
      <c r="T747" s="14">
        <f>SUM(Table2[[#This Row],[M4B]],Table2[[#This Row],[M4B_h]])</f>
        <v>1</v>
      </c>
    </row>
    <row r="748" spans="1:20">
      <c r="A748" s="11">
        <f>IF(Table2[[#This Row],[TT]]=0,"",ROW())</f>
        <v>748</v>
      </c>
      <c r="B748" s="11" t="str">
        <f>LOWER(SUBSTITUTE(SUBSTITUTE(SUBSTITUTE(SUBSTITUTE(SUBSTITUTE(SUBSTITUTE(SUBSTITUTE(SUBSTITUTE(Table2[[#This Row],[NAMA BARANG]]," ",""),"""",""),"-",""),"/",""),"(",""),")",""),"&amp;",""),",",""))</f>
        <v>faceshielddewasa</v>
      </c>
      <c r="C748" s="17" t="s">
        <v>913</v>
      </c>
      <c r="D748" s="18">
        <v>48</v>
      </c>
      <c r="E748" s="22" t="s">
        <v>153</v>
      </c>
      <c r="F748" s="43">
        <f>IF(Table2[[#This Row],[M5B]]="",Table2[[#This Row],[M5B_h]],SUM(Table2[[#This Row],[M5B_h]],Table2[[#This Row],[M5B]]))</f>
        <v>48</v>
      </c>
      <c r="H748" s="12" t="str">
        <f>IF(Table2[[#This Row],[M1A]]="","",Table2[[#This Row],[M1A]]-Table2[[#This Row],[AWAL]])</f>
        <v/>
      </c>
      <c r="J748" s="12" t="str">
        <f>IF(Table2[[#This Row],[M2A]]="","",SUM(Table2[[#This Row],[M2A]]-Table2[[#This Row],[M2B_h]]))</f>
        <v/>
      </c>
      <c r="L748" s="12" t="str">
        <f>IF(Table2[[#This Row],[M3A]]="","",SUM(Table2[[#This Row],[M3A]]-Table2[[#This Row],[M3B_h]]))</f>
        <v/>
      </c>
      <c r="N748" s="12" t="str">
        <f>IF(Table2[[#This Row],[M4A]]="","",SUM(Table2[[#This Row],[M4A]]-Table2[[#This Row],[M4B_h]]))</f>
        <v/>
      </c>
      <c r="O748" s="14"/>
      <c r="P748" s="14" t="str">
        <f>IF(Table2[[#This Row],[M5A]]="","",SUM(Table2[[#This Row],[M5A]]-Table2[[#This Row],[M5B_h]]))</f>
        <v/>
      </c>
      <c r="Q748" s="14">
        <f>SUM(Table2[[#This Row],[AWAL]],Table2[[#This Row],[M1B]])</f>
        <v>48</v>
      </c>
      <c r="R748" s="14">
        <f>SUM(Table2[[#This Row],[M2B]],Table2[[#This Row],[M2B_h]])</f>
        <v>48</v>
      </c>
      <c r="S748" s="14">
        <f>SUM(Table2[[#This Row],[M3B]],Table2[[#This Row],[M3B_h]])</f>
        <v>48</v>
      </c>
      <c r="T748" s="14">
        <f>SUM(Table2[[#This Row],[M4B]],Table2[[#This Row],[M4B_h]])</f>
        <v>48</v>
      </c>
    </row>
    <row r="749" spans="1:20">
      <c r="A749" s="11">
        <f>IF(Table2[[#This Row],[TT]]=0,"",ROW())</f>
        <v>749</v>
      </c>
      <c r="B749" s="11" t="str">
        <f>LOWER(SUBSTITUTE(SUBSTITUTE(SUBSTITUTE(SUBSTITUTE(SUBSTITUTE(SUBSTITUTE(SUBSTITUTE(SUBSTITUTE(Table2[[#This Row],[NAMA BARANG]]," ",""),"""",""),"-",""),"/",""),"(",""),")",""),"&amp;",""),",",""))</f>
        <v>faceshieldkacamata12</v>
      </c>
      <c r="C749" s="17" t="s">
        <v>914</v>
      </c>
      <c r="D749" s="18">
        <v>6</v>
      </c>
      <c r="E749" s="22" t="s">
        <v>915</v>
      </c>
      <c r="F749" s="43">
        <f>IF(Table2[[#This Row],[M5B]]="",Table2[[#This Row],[M5B_h]],SUM(Table2[[#This Row],[M5B_h]],Table2[[#This Row],[M5B]]))</f>
        <v>6</v>
      </c>
      <c r="H749" s="12" t="str">
        <f>IF(Table2[[#This Row],[M1A]]="","",Table2[[#This Row],[M1A]]-Table2[[#This Row],[AWAL]])</f>
        <v/>
      </c>
      <c r="J749" s="12" t="str">
        <f>IF(Table2[[#This Row],[M2A]]="","",SUM(Table2[[#This Row],[M2A]]-Table2[[#This Row],[M2B_h]]))</f>
        <v/>
      </c>
      <c r="L749" s="12" t="str">
        <f>IF(Table2[[#This Row],[M3A]]="","",SUM(Table2[[#This Row],[M3A]]-Table2[[#This Row],[M3B_h]]))</f>
        <v/>
      </c>
      <c r="N749" s="12" t="str">
        <f>IF(Table2[[#This Row],[M4A]]="","",SUM(Table2[[#This Row],[M4A]]-Table2[[#This Row],[M4B_h]]))</f>
        <v/>
      </c>
      <c r="O749" s="14"/>
      <c r="P749" s="14" t="str">
        <f>IF(Table2[[#This Row],[M5A]]="","",SUM(Table2[[#This Row],[M5A]]-Table2[[#This Row],[M5B_h]]))</f>
        <v/>
      </c>
      <c r="Q749" s="14">
        <f>SUM(Table2[[#This Row],[AWAL]],Table2[[#This Row],[M1B]])</f>
        <v>6</v>
      </c>
      <c r="R749" s="14">
        <f>SUM(Table2[[#This Row],[M2B]],Table2[[#This Row],[M2B_h]])</f>
        <v>6</v>
      </c>
      <c r="S749" s="14">
        <f>SUM(Table2[[#This Row],[M3B]],Table2[[#This Row],[M3B_h]])</f>
        <v>6</v>
      </c>
      <c r="T749" s="14">
        <f>SUM(Table2[[#This Row],[M4B]],Table2[[#This Row],[M4B_h]])</f>
        <v>6</v>
      </c>
    </row>
    <row r="750" spans="1:20">
      <c r="A750" s="11">
        <f>IF(Table2[[#This Row],[TT]]=0,"",ROW())</f>
        <v>750</v>
      </c>
      <c r="B750" s="11" t="str">
        <f>LOWER(SUBSTITUTE(SUBSTITUTE(SUBSTITUTE(SUBSTITUTE(SUBSTITUTE(SUBSTITUTE(SUBSTITUTE(SUBSTITUTE(Table2[[#This Row],[NAMA BARANG]]," ",""),"""",""),"-",""),"/",""),"(",""),")",""),"&amp;",""),",",""))</f>
        <v>fancyset2062</v>
      </c>
      <c r="C750" s="17" t="s">
        <v>916</v>
      </c>
      <c r="D750" s="18">
        <v>11</v>
      </c>
      <c r="E750" s="22" t="s">
        <v>88</v>
      </c>
      <c r="F750" s="43">
        <f>IF(Table2[[#This Row],[M5B]]="",Table2[[#This Row],[M5B_h]],SUM(Table2[[#This Row],[M5B_h]],Table2[[#This Row],[M5B]]))</f>
        <v>11</v>
      </c>
      <c r="H750" s="12" t="str">
        <f>IF(Table2[[#This Row],[M1A]]="","",Table2[[#This Row],[M1A]]-Table2[[#This Row],[AWAL]])</f>
        <v/>
      </c>
      <c r="J750" s="12" t="str">
        <f>IF(Table2[[#This Row],[M2A]]="","",SUM(Table2[[#This Row],[M2A]]-Table2[[#This Row],[M2B_h]]))</f>
        <v/>
      </c>
      <c r="L750" s="12" t="str">
        <f>IF(Table2[[#This Row],[M3A]]="","",SUM(Table2[[#This Row],[M3A]]-Table2[[#This Row],[M3B_h]]))</f>
        <v/>
      </c>
      <c r="N750" s="12" t="str">
        <f>IF(Table2[[#This Row],[M4A]]="","",SUM(Table2[[#This Row],[M4A]]-Table2[[#This Row],[M4B_h]]))</f>
        <v/>
      </c>
      <c r="O750" s="14"/>
      <c r="P750" s="14" t="str">
        <f>IF(Table2[[#This Row],[M5A]]="","",SUM(Table2[[#This Row],[M5A]]-Table2[[#This Row],[M5B_h]]))</f>
        <v/>
      </c>
      <c r="Q750" s="14">
        <f>SUM(Table2[[#This Row],[AWAL]],Table2[[#This Row],[M1B]])</f>
        <v>11</v>
      </c>
      <c r="R750" s="14">
        <f>SUM(Table2[[#This Row],[M2B]],Table2[[#This Row],[M2B_h]])</f>
        <v>11</v>
      </c>
      <c r="S750" s="14">
        <f>SUM(Table2[[#This Row],[M3B]],Table2[[#This Row],[M3B_h]])</f>
        <v>11</v>
      </c>
      <c r="T750" s="14">
        <f>SUM(Table2[[#This Row],[M4B]],Table2[[#This Row],[M4B_h]])</f>
        <v>11</v>
      </c>
    </row>
    <row r="751" spans="1:20">
      <c r="A751" s="11">
        <f>IF(Table2[[#This Row],[TT]]=0,"",ROW())</f>
        <v>751</v>
      </c>
      <c r="B751" s="11" t="str">
        <f>LOWER(SUBSTITUTE(SUBSTITUTE(SUBSTITUTE(SUBSTITUTE(SUBSTITUTE(SUBSTITUTE(SUBSTITUTE(SUBSTITUTE(Table2[[#This Row],[NAMA BARANG]]," ",""),"""",""),"-",""),"/",""),"(",""),")",""),"&amp;",""),",",""))</f>
        <v>fancyset2067</v>
      </c>
      <c r="C751" s="17" t="s">
        <v>917</v>
      </c>
      <c r="D751" s="18">
        <v>1</v>
      </c>
      <c r="E751" s="22" t="s">
        <v>88</v>
      </c>
      <c r="F751" s="43">
        <f>IF(Table2[[#This Row],[M5B]]="",Table2[[#This Row],[M5B_h]],SUM(Table2[[#This Row],[M5B_h]],Table2[[#This Row],[M5B]]))</f>
        <v>1</v>
      </c>
      <c r="H751" s="12" t="str">
        <f>IF(Table2[[#This Row],[M1A]]="","",Table2[[#This Row],[M1A]]-Table2[[#This Row],[AWAL]])</f>
        <v/>
      </c>
      <c r="J751" s="12" t="str">
        <f>IF(Table2[[#This Row],[M2A]]="","",SUM(Table2[[#This Row],[M2A]]-Table2[[#This Row],[M2B_h]]))</f>
        <v/>
      </c>
      <c r="L751" s="12" t="str">
        <f>IF(Table2[[#This Row],[M3A]]="","",SUM(Table2[[#This Row],[M3A]]-Table2[[#This Row],[M3B_h]]))</f>
        <v/>
      </c>
      <c r="N751" s="12" t="str">
        <f>IF(Table2[[#This Row],[M4A]]="","",SUM(Table2[[#This Row],[M4A]]-Table2[[#This Row],[M4B_h]]))</f>
        <v/>
      </c>
      <c r="O751" s="14"/>
      <c r="P751" s="14" t="str">
        <f>IF(Table2[[#This Row],[M5A]]="","",SUM(Table2[[#This Row],[M5A]]-Table2[[#This Row],[M5B_h]]))</f>
        <v/>
      </c>
      <c r="Q751" s="14">
        <f>SUM(Table2[[#This Row],[AWAL]],Table2[[#This Row],[M1B]])</f>
        <v>1</v>
      </c>
      <c r="R751" s="14">
        <f>SUM(Table2[[#This Row],[M2B]],Table2[[#This Row],[M2B_h]])</f>
        <v>1</v>
      </c>
      <c r="S751" s="14">
        <f>SUM(Table2[[#This Row],[M3B]],Table2[[#This Row],[M3B_h]])</f>
        <v>1</v>
      </c>
      <c r="T751" s="14">
        <f>SUM(Table2[[#This Row],[M4B]],Table2[[#This Row],[M4B_h]])</f>
        <v>1</v>
      </c>
    </row>
    <row r="752" spans="1:20">
      <c r="A752" s="11">
        <f>IF(Table2[[#This Row],[TT]]=0,"",ROW())</f>
        <v>752</v>
      </c>
      <c r="B752" s="11" t="str">
        <f>LOWER(SUBSTITUTE(SUBSTITUTE(SUBSTITUTE(SUBSTITUTE(SUBSTITUTE(SUBSTITUTE(SUBSTITUTE(SUBSTITUTE(Table2[[#This Row],[NAMA BARANG]]," ",""),"""",""),"-",""),"/",""),"(",""),")",""),"&amp;",""),",",""))</f>
        <v>fancysetabjbsm30hk1</v>
      </c>
      <c r="C752" s="17" t="s">
        <v>918</v>
      </c>
      <c r="D752" s="18">
        <v>47</v>
      </c>
      <c r="E752" s="22" t="s">
        <v>173</v>
      </c>
      <c r="F752" s="43">
        <f>IF(Table2[[#This Row],[M5B]]="",Table2[[#This Row],[M5B_h]],SUM(Table2[[#This Row],[M5B_h]],Table2[[#This Row],[M5B]]))</f>
        <v>47</v>
      </c>
      <c r="H752" s="12" t="str">
        <f>IF(Table2[[#This Row],[M1A]]="","",Table2[[#This Row],[M1A]]-Table2[[#This Row],[AWAL]])</f>
        <v/>
      </c>
      <c r="J752" s="12" t="str">
        <f>IF(Table2[[#This Row],[M2A]]="","",SUM(Table2[[#This Row],[M2A]]-Table2[[#This Row],[M2B_h]]))</f>
        <v/>
      </c>
      <c r="L752" s="12" t="str">
        <f>IF(Table2[[#This Row],[M3A]]="","",SUM(Table2[[#This Row],[M3A]]-Table2[[#This Row],[M3B_h]]))</f>
        <v/>
      </c>
      <c r="N752" s="12" t="str">
        <f>IF(Table2[[#This Row],[M4A]]="","",SUM(Table2[[#This Row],[M4A]]-Table2[[#This Row],[M4B_h]]))</f>
        <v/>
      </c>
      <c r="O752" s="14"/>
      <c r="P752" s="14" t="str">
        <f>IF(Table2[[#This Row],[M5A]]="","",SUM(Table2[[#This Row],[M5A]]-Table2[[#This Row],[M5B_h]]))</f>
        <v/>
      </c>
      <c r="Q752" s="14">
        <f>SUM(Table2[[#This Row],[AWAL]],Table2[[#This Row],[M1B]])</f>
        <v>47</v>
      </c>
      <c r="R752" s="14">
        <f>SUM(Table2[[#This Row],[M2B]],Table2[[#This Row],[M2B_h]])</f>
        <v>47</v>
      </c>
      <c r="S752" s="14">
        <f>SUM(Table2[[#This Row],[M3B]],Table2[[#This Row],[M3B_h]])</f>
        <v>47</v>
      </c>
      <c r="T752" s="14">
        <f>SUM(Table2[[#This Row],[M4B]],Table2[[#This Row],[M4B_h]])</f>
        <v>47</v>
      </c>
    </row>
    <row r="753" spans="1:20">
      <c r="A753" s="11">
        <f>IF(Table2[[#This Row],[TT]]=0,"",ROW())</f>
        <v>753</v>
      </c>
      <c r="B753" s="11" t="str">
        <f>LOWER(SUBSTITUTE(SUBSTITUTE(SUBSTITUTE(SUBSTITUTE(SUBSTITUTE(SUBSTITUTE(SUBSTITUTE(SUBSTITUTE(Table2[[#This Row],[NAMA BARANG]]," ",""),"""",""),"-",""),"/",""),"(",""),")",""),"&amp;",""),",",""))</f>
        <v>fancysetsf5896ab45696shaun1</v>
      </c>
      <c r="C753" s="17" t="s">
        <v>921</v>
      </c>
      <c r="D753" s="18">
        <v>5</v>
      </c>
      <c r="E753" s="22" t="s">
        <v>173</v>
      </c>
      <c r="F753" s="43">
        <f>IF(Table2[[#This Row],[M5B]]="",Table2[[#This Row],[M5B_h]],SUM(Table2[[#This Row],[M5B_h]],Table2[[#This Row],[M5B]]))</f>
        <v>5</v>
      </c>
      <c r="H753" s="12" t="str">
        <f>IF(Table2[[#This Row],[M1A]]="","",Table2[[#This Row],[M1A]]-Table2[[#This Row],[AWAL]])</f>
        <v/>
      </c>
      <c r="J753" s="12" t="str">
        <f>IF(Table2[[#This Row],[M2A]]="","",SUM(Table2[[#This Row],[M2A]]-Table2[[#This Row],[M2B_h]]))</f>
        <v/>
      </c>
      <c r="L753" s="12" t="str">
        <f>IF(Table2[[#This Row],[M3A]]="","",SUM(Table2[[#This Row],[M3A]]-Table2[[#This Row],[M3B_h]]))</f>
        <v/>
      </c>
      <c r="N753" s="12" t="str">
        <f>IF(Table2[[#This Row],[M4A]]="","",SUM(Table2[[#This Row],[M4A]]-Table2[[#This Row],[M4B_h]]))</f>
        <v/>
      </c>
      <c r="O753" s="14"/>
      <c r="P753" s="14" t="str">
        <f>IF(Table2[[#This Row],[M5A]]="","",SUM(Table2[[#This Row],[M5A]]-Table2[[#This Row],[M5B_h]]))</f>
        <v/>
      </c>
      <c r="Q753" s="14">
        <f>SUM(Table2[[#This Row],[AWAL]],Table2[[#This Row],[M1B]])</f>
        <v>5</v>
      </c>
      <c r="R753" s="14">
        <f>SUM(Table2[[#This Row],[M2B]],Table2[[#This Row],[M2B_h]])</f>
        <v>5</v>
      </c>
      <c r="S753" s="14">
        <f>SUM(Table2[[#This Row],[M3B]],Table2[[#This Row],[M3B_h]])</f>
        <v>5</v>
      </c>
      <c r="T753" s="14">
        <f>SUM(Table2[[#This Row],[M4B]],Table2[[#This Row],[M4B_h]])</f>
        <v>5</v>
      </c>
    </row>
    <row r="754" spans="1:20">
      <c r="A754" s="11">
        <f>IF(Table2[[#This Row],[TT]]=0,"",ROW())</f>
        <v>754</v>
      </c>
      <c r="B754" s="11" t="str">
        <f>LOWER(SUBSTITUTE(SUBSTITUTE(SUBSTITUTE(SUBSTITUTE(SUBSTITUTE(SUBSTITUTE(SUBSTITUTE(SUBSTITUTE(Table2[[#This Row],[NAMA BARANG]]," ",""),"""",""),"-",""),"/",""),"(",""),")",""),"&amp;",""),",",""))</f>
        <v>fancysetxd8005</v>
      </c>
      <c r="C754" s="17" t="s">
        <v>922</v>
      </c>
      <c r="D754" s="18">
        <v>14</v>
      </c>
      <c r="E754" s="22" t="s">
        <v>88</v>
      </c>
      <c r="F754" s="43">
        <f>IF(Table2[[#This Row],[M5B]]="",Table2[[#This Row],[M5B_h]],SUM(Table2[[#This Row],[M5B_h]],Table2[[#This Row],[M5B]]))</f>
        <v>14</v>
      </c>
      <c r="H754" s="12" t="str">
        <f>IF(Table2[[#This Row],[M1A]]="","",Table2[[#This Row],[M1A]]-Table2[[#This Row],[AWAL]])</f>
        <v/>
      </c>
      <c r="J754" s="12" t="str">
        <f>IF(Table2[[#This Row],[M2A]]="","",SUM(Table2[[#This Row],[M2A]]-Table2[[#This Row],[M2B_h]]))</f>
        <v/>
      </c>
      <c r="L754" s="12" t="str">
        <f>IF(Table2[[#This Row],[M3A]]="","",SUM(Table2[[#This Row],[M3A]]-Table2[[#This Row],[M3B_h]]))</f>
        <v/>
      </c>
      <c r="N754" s="12" t="str">
        <f>IF(Table2[[#This Row],[M4A]]="","",SUM(Table2[[#This Row],[M4A]]-Table2[[#This Row],[M4B_h]]))</f>
        <v/>
      </c>
      <c r="O754" s="14"/>
      <c r="P754" s="14" t="str">
        <f>IF(Table2[[#This Row],[M5A]]="","",SUM(Table2[[#This Row],[M5A]]-Table2[[#This Row],[M5B_h]]))</f>
        <v/>
      </c>
      <c r="Q754" s="14">
        <f>SUM(Table2[[#This Row],[AWAL]],Table2[[#This Row],[M1B]])</f>
        <v>14</v>
      </c>
      <c r="R754" s="14">
        <f>SUM(Table2[[#This Row],[M2B]],Table2[[#This Row],[M2B_h]])</f>
        <v>14</v>
      </c>
      <c r="S754" s="14">
        <f>SUM(Table2[[#This Row],[M3B]],Table2[[#This Row],[M3B_h]])</f>
        <v>14</v>
      </c>
      <c r="T754" s="14">
        <f>SUM(Table2[[#This Row],[M4B]],Table2[[#This Row],[M4B_h]])</f>
        <v>14</v>
      </c>
    </row>
    <row r="755" spans="1:20">
      <c r="A755" s="13">
        <f>IF(Table2[[#This Row],[TT]]=0,"",ROW())</f>
        <v>755</v>
      </c>
      <c r="B755" s="13" t="str">
        <f>LOWER(SUBSTITUTE(SUBSTITUTE(SUBSTITUTE(SUBSTITUTE(SUBSTITUTE(SUBSTITUTE(SUBSTITUTE(SUBSTITUTE(Table2[[#This Row],[NAMA BARANG]]," ",""),"""",""),"-",""),"/",""),"(",""),")",""),"&amp;",""),",",""))</f>
        <v>fancysetxd8010b2w3m4q3k22</v>
      </c>
      <c r="C755" s="17" t="s">
        <v>923</v>
      </c>
      <c r="D755" s="18">
        <v>12</v>
      </c>
      <c r="E755" s="22" t="s">
        <v>428</v>
      </c>
      <c r="F755" s="43">
        <f>IF(Table2[[#This Row],[M5B]]="",Table2[[#This Row],[M5B_h]],SUM(Table2[[#This Row],[M5B_h]],Table2[[#This Row],[M5B]]))</f>
        <v>12</v>
      </c>
      <c r="H755" s="14" t="str">
        <f>IF(Table2[[#This Row],[M1A]]="","",Table2[[#This Row],[M1A]]-Table2[[#This Row],[AWAL]])</f>
        <v/>
      </c>
      <c r="J755" s="14" t="str">
        <f>IF(Table2[[#This Row],[M2A]]="","",SUM(Table2[[#This Row],[M2A]]-Table2[[#This Row],[M2B_h]]))</f>
        <v/>
      </c>
      <c r="K755" s="14"/>
      <c r="L755" s="14" t="str">
        <f>IF(Table2[[#This Row],[M3A]]="","",SUM(Table2[[#This Row],[M3A]]-Table2[[#This Row],[M3B_h]]))</f>
        <v/>
      </c>
      <c r="M755" s="14"/>
      <c r="N755" s="14" t="str">
        <f>IF(Table2[[#This Row],[M4A]]="","",SUM(Table2[[#This Row],[M4A]]-Table2[[#This Row],[M4B_h]]))</f>
        <v/>
      </c>
      <c r="O755" s="14"/>
      <c r="P755" s="14" t="str">
        <f>IF(Table2[[#This Row],[M5A]]="","",SUM(Table2[[#This Row],[M5A]]-Table2[[#This Row],[M5B_h]]))</f>
        <v/>
      </c>
      <c r="Q755" s="14">
        <f>SUM(Table2[[#This Row],[AWAL]],Table2[[#This Row],[M1B]])</f>
        <v>12</v>
      </c>
      <c r="R755" s="14">
        <f>SUM(Table2[[#This Row],[M2B]],Table2[[#This Row],[M2B_h]])</f>
        <v>12</v>
      </c>
      <c r="S755" s="14">
        <f>SUM(Table2[[#This Row],[M3B]],Table2[[#This Row],[M3B_h]])</f>
        <v>12</v>
      </c>
      <c r="T755" s="14">
        <f>SUM(Table2[[#This Row],[M4B]],Table2[[#This Row],[M4B_h]])</f>
        <v>12</v>
      </c>
    </row>
    <row r="756" spans="1:20">
      <c r="A756" s="11">
        <f>IF(Table2[[#This Row],[TT]]=0,"",ROW())</f>
        <v>756</v>
      </c>
      <c r="B756" s="11" t="str">
        <f>LOWER(SUBSTITUTE(SUBSTITUTE(SUBSTITUTE(SUBSTITUTE(SUBSTITUTE(SUBSTITUTE(SUBSTITUTE(SUBSTITUTE(Table2[[#This Row],[NAMA BARANG]]," ",""),"""",""),"-",""),"/",""),"(",""),")",""),"&amp;",""),",",""))</f>
        <v>fotoframehjd2105plstbabybird</v>
      </c>
      <c r="C756" s="17" t="s">
        <v>924</v>
      </c>
      <c r="D756" s="18">
        <v>3</v>
      </c>
      <c r="E756" s="22" t="s">
        <v>915</v>
      </c>
      <c r="F756" s="43">
        <f>IF(Table2[[#This Row],[M5B]]="",Table2[[#This Row],[M5B_h]],SUM(Table2[[#This Row],[M5B_h]],Table2[[#This Row],[M5B]]))</f>
        <v>3</v>
      </c>
      <c r="H756" s="12" t="str">
        <f>IF(Table2[[#This Row],[M1A]]="","",Table2[[#This Row],[M1A]]-Table2[[#This Row],[AWAL]])</f>
        <v/>
      </c>
      <c r="J756" s="12" t="str">
        <f>IF(Table2[[#This Row],[M2A]]="","",SUM(Table2[[#This Row],[M2A]]-Table2[[#This Row],[M2B_h]]))</f>
        <v/>
      </c>
      <c r="L756" s="12" t="str">
        <f>IF(Table2[[#This Row],[M3A]]="","",SUM(Table2[[#This Row],[M3A]]-Table2[[#This Row],[M3B_h]]))</f>
        <v/>
      </c>
      <c r="N756" s="12" t="str">
        <f>IF(Table2[[#This Row],[M4A]]="","",SUM(Table2[[#This Row],[M4A]]-Table2[[#This Row],[M4B_h]]))</f>
        <v/>
      </c>
      <c r="O756" s="14"/>
      <c r="P756" s="14" t="str">
        <f>IF(Table2[[#This Row],[M5A]]="","",SUM(Table2[[#This Row],[M5A]]-Table2[[#This Row],[M5B_h]]))</f>
        <v/>
      </c>
      <c r="Q756" s="14">
        <f>SUM(Table2[[#This Row],[AWAL]],Table2[[#This Row],[M1B]])</f>
        <v>3</v>
      </c>
      <c r="R756" s="14">
        <f>SUM(Table2[[#This Row],[M2B]],Table2[[#This Row],[M2B_h]])</f>
        <v>3</v>
      </c>
      <c r="S756" s="14">
        <f>SUM(Table2[[#This Row],[M3B]],Table2[[#This Row],[M3B_h]])</f>
        <v>3</v>
      </c>
      <c r="T756" s="14">
        <f>SUM(Table2[[#This Row],[M4B]],Table2[[#This Row],[M4B_h]])</f>
        <v>3</v>
      </c>
    </row>
    <row r="757" spans="1:20">
      <c r="A757" s="11">
        <f>IF(Table2[[#This Row],[TT]]=0,"",ROW())</f>
        <v>757</v>
      </c>
      <c r="B757" s="11" t="str">
        <f>LOWER(SUBSTITUTE(SUBSTITUTE(SUBSTITUTE(SUBSTITUTE(SUBSTITUTE(SUBSTITUTE(SUBSTITUTE(SUBSTITUTE(Table2[[#This Row],[NAMA BARANG]]," ",""),"""",""),"-",""),"/",""),"(",""),")",""),"&amp;",""),",",""))</f>
        <v>fotoframemagnit+clipsy1361</v>
      </c>
      <c r="C757" s="17" t="s">
        <v>925</v>
      </c>
      <c r="D757" s="18">
        <v>2</v>
      </c>
      <c r="E757" s="22" t="s">
        <v>120</v>
      </c>
      <c r="F757" s="43">
        <f>IF(Table2[[#This Row],[M5B]]="",Table2[[#This Row],[M5B_h]],SUM(Table2[[#This Row],[M5B_h]],Table2[[#This Row],[M5B]]))</f>
        <v>2</v>
      </c>
      <c r="H757" s="12" t="str">
        <f>IF(Table2[[#This Row],[M1A]]="","",Table2[[#This Row],[M1A]]-Table2[[#This Row],[AWAL]])</f>
        <v/>
      </c>
      <c r="J757" s="12" t="str">
        <f>IF(Table2[[#This Row],[M2A]]="","",SUM(Table2[[#This Row],[M2A]]-Table2[[#This Row],[M2B_h]]))</f>
        <v/>
      </c>
      <c r="L757" s="12" t="str">
        <f>IF(Table2[[#This Row],[M3A]]="","",SUM(Table2[[#This Row],[M3A]]-Table2[[#This Row],[M3B_h]]))</f>
        <v/>
      </c>
      <c r="N757" s="12" t="str">
        <f>IF(Table2[[#This Row],[M4A]]="","",SUM(Table2[[#This Row],[M4A]]-Table2[[#This Row],[M4B_h]]))</f>
        <v/>
      </c>
      <c r="O757" s="14"/>
      <c r="P757" s="14" t="str">
        <f>IF(Table2[[#This Row],[M5A]]="","",SUM(Table2[[#This Row],[M5A]]-Table2[[#This Row],[M5B_h]]))</f>
        <v/>
      </c>
      <c r="Q757" s="14">
        <f>SUM(Table2[[#This Row],[AWAL]],Table2[[#This Row],[M1B]])</f>
        <v>2</v>
      </c>
      <c r="R757" s="14">
        <f>SUM(Table2[[#This Row],[M2B]],Table2[[#This Row],[M2B_h]])</f>
        <v>2</v>
      </c>
      <c r="S757" s="14">
        <f>SUM(Table2[[#This Row],[M3B]],Table2[[#This Row],[M3B_h]])</f>
        <v>2</v>
      </c>
      <c r="T757" s="14">
        <f>SUM(Table2[[#This Row],[M4B]],Table2[[#This Row],[M4B_h]])</f>
        <v>2</v>
      </c>
    </row>
    <row r="758" spans="1:20">
      <c r="A758" s="11">
        <f>IF(Table2[[#This Row],[TT]]=0,"",ROW())</f>
        <v>758</v>
      </c>
      <c r="B758" s="11" t="str">
        <f>LOWER(SUBSTITUTE(SUBSTITUTE(SUBSTITUTE(SUBSTITUTE(SUBSTITUTE(SUBSTITUTE(SUBSTITUTE(SUBSTITUTE(Table2[[#This Row],[NAMA BARANG]]," ",""),"""",""),"-",""),"/",""),"(",""),")",""),"&amp;",""),",",""))</f>
        <v>gantungankuncilampu1x12</v>
      </c>
      <c r="C758" s="17" t="s">
        <v>926</v>
      </c>
      <c r="D758" s="18">
        <v>1</v>
      </c>
      <c r="E758" s="22" t="s">
        <v>927</v>
      </c>
      <c r="F758" s="43">
        <f>IF(Table2[[#This Row],[M5B]]="",Table2[[#This Row],[M5B_h]],SUM(Table2[[#This Row],[M5B_h]],Table2[[#This Row],[M5B]]))</f>
        <v>1</v>
      </c>
      <c r="H758" s="12" t="str">
        <f>IF(Table2[[#This Row],[M1A]]="","",Table2[[#This Row],[M1A]]-Table2[[#This Row],[AWAL]])</f>
        <v/>
      </c>
      <c r="J758" s="12" t="str">
        <f>IF(Table2[[#This Row],[M2A]]="","",SUM(Table2[[#This Row],[M2A]]-Table2[[#This Row],[M2B_h]]))</f>
        <v/>
      </c>
      <c r="L758" s="12" t="str">
        <f>IF(Table2[[#This Row],[M3A]]="","",SUM(Table2[[#This Row],[M3A]]-Table2[[#This Row],[M3B_h]]))</f>
        <v/>
      </c>
      <c r="N758" s="12" t="str">
        <f>IF(Table2[[#This Row],[M4A]]="","",SUM(Table2[[#This Row],[M4A]]-Table2[[#This Row],[M4B_h]]))</f>
        <v/>
      </c>
      <c r="O758" s="14"/>
      <c r="P758" s="14" t="str">
        <f>IF(Table2[[#This Row],[M5A]]="","",SUM(Table2[[#This Row],[M5A]]-Table2[[#This Row],[M5B_h]]))</f>
        <v/>
      </c>
      <c r="Q758" s="14">
        <f>SUM(Table2[[#This Row],[AWAL]],Table2[[#This Row],[M1B]])</f>
        <v>1</v>
      </c>
      <c r="R758" s="14">
        <f>SUM(Table2[[#This Row],[M2B]],Table2[[#This Row],[M2B_h]])</f>
        <v>1</v>
      </c>
      <c r="S758" s="14">
        <f>SUM(Table2[[#This Row],[M3B]],Table2[[#This Row],[M3B_h]])</f>
        <v>1</v>
      </c>
      <c r="T758" s="14">
        <f>SUM(Table2[[#This Row],[M4B]],Table2[[#This Row],[M4B_h]])</f>
        <v>1</v>
      </c>
    </row>
    <row r="759" spans="1:20">
      <c r="A759" s="11">
        <f>IF(Table2[[#This Row],[TT]]=0,"",ROW())</f>
        <v>759</v>
      </c>
      <c r="B759" s="11" t="str">
        <f>LOWER(SUBSTITUTE(SUBSTITUTE(SUBSTITUTE(SUBSTITUTE(SUBSTITUTE(SUBSTITUTE(SUBSTITUTE(SUBSTITUTE(Table2[[#This Row],[NAMA BARANG]]," ",""),"""",""),"-",""),"/",""),"(",""),")",""),"&amp;",""),",",""))</f>
        <v>garisan14cmgergaji810264coolcat</v>
      </c>
      <c r="C759" s="17" t="s">
        <v>928</v>
      </c>
      <c r="D759" s="18">
        <v>6</v>
      </c>
      <c r="E759" s="22" t="s">
        <v>531</v>
      </c>
      <c r="F759" s="43">
        <f>IF(Table2[[#This Row],[M5B]]="",Table2[[#This Row],[M5B_h]],SUM(Table2[[#This Row],[M5B_h]],Table2[[#This Row],[M5B]]))</f>
        <v>6</v>
      </c>
      <c r="H759" s="12" t="str">
        <f>IF(Table2[[#This Row],[M1A]]="","",Table2[[#This Row],[M1A]]-Table2[[#This Row],[AWAL]])</f>
        <v/>
      </c>
      <c r="J759" s="12" t="str">
        <f>IF(Table2[[#This Row],[M2A]]="","",SUM(Table2[[#This Row],[M2A]]-Table2[[#This Row],[M2B_h]]))</f>
        <v/>
      </c>
      <c r="L759" s="12" t="str">
        <f>IF(Table2[[#This Row],[M3A]]="","",SUM(Table2[[#This Row],[M3A]]-Table2[[#This Row],[M3B_h]]))</f>
        <v/>
      </c>
      <c r="N759" s="12" t="str">
        <f>IF(Table2[[#This Row],[M4A]]="","",SUM(Table2[[#This Row],[M4A]]-Table2[[#This Row],[M4B_h]]))</f>
        <v/>
      </c>
      <c r="O759" s="14"/>
      <c r="P759" s="14" t="str">
        <f>IF(Table2[[#This Row],[M5A]]="","",SUM(Table2[[#This Row],[M5A]]-Table2[[#This Row],[M5B_h]]))</f>
        <v/>
      </c>
      <c r="Q759" s="14">
        <f>SUM(Table2[[#This Row],[AWAL]],Table2[[#This Row],[M1B]])</f>
        <v>6</v>
      </c>
      <c r="R759" s="14">
        <f>SUM(Table2[[#This Row],[M2B]],Table2[[#This Row],[M2B_h]])</f>
        <v>6</v>
      </c>
      <c r="S759" s="14">
        <f>SUM(Table2[[#This Row],[M3B]],Table2[[#This Row],[M3B_h]])</f>
        <v>6</v>
      </c>
      <c r="T759" s="14">
        <f>SUM(Table2[[#This Row],[M4B]],Table2[[#This Row],[M4B_h]])</f>
        <v>6</v>
      </c>
    </row>
    <row r="760" spans="1:20">
      <c r="A760" s="13">
        <f>IF(Table2[[#This Row],[TT]]=0,"",ROW())</f>
        <v>760</v>
      </c>
      <c r="B760" s="13" t="str">
        <f>LOWER(SUBSTITUTE(SUBSTITUTE(SUBSTITUTE(SUBSTITUTE(SUBSTITUTE(SUBSTITUTE(SUBSTITUTE(SUBSTITUTE(Table2[[#This Row],[NAMA BARANG]]," ",""),"""",""),"-",""),"/",""),"(",""),")",""),"&amp;",""),",",""))</f>
        <v>garisan14cmgergaji810264coolcat</v>
      </c>
      <c r="C760" s="16" t="s">
        <v>928</v>
      </c>
      <c r="D760" s="18">
        <v>1</v>
      </c>
      <c r="E760" s="47" t="s">
        <v>929</v>
      </c>
      <c r="F760" s="43">
        <f>IF(Table2[[#This Row],[M5B]]="",Table2[[#This Row],[M5B_h]],SUM(Table2[[#This Row],[M5B_h]],Table2[[#This Row],[M5B]]))</f>
        <v>1</v>
      </c>
      <c r="H760" s="14" t="str">
        <f>IF(Table2[[#This Row],[M1A]]="","",Table2[[#This Row],[M1A]]-Table2[[#This Row],[AWAL]])</f>
        <v/>
      </c>
      <c r="J760" s="14" t="str">
        <f>IF(Table2[[#This Row],[M2A]]="","",SUM(Table2[[#This Row],[M2A]]-Table2[[#This Row],[M2B_h]]))</f>
        <v/>
      </c>
      <c r="L760" s="14" t="str">
        <f>IF(Table2[[#This Row],[M3A]]="","",SUM(Table2[[#This Row],[M3A]]-Table2[[#This Row],[M3B_h]]))</f>
        <v/>
      </c>
      <c r="N760" s="14" t="str">
        <f>IF(Table2[[#This Row],[M4A]]="","",SUM(Table2[[#This Row],[M4A]]-Table2[[#This Row],[M4B_h]]))</f>
        <v/>
      </c>
      <c r="O760" s="14"/>
      <c r="P760" s="14" t="str">
        <f>IF(Table2[[#This Row],[M5A]]="","",SUM(Table2[[#This Row],[M5A]]-Table2[[#This Row],[M5B_h]]))</f>
        <v/>
      </c>
      <c r="Q760" s="14">
        <f>SUM(Table2[[#This Row],[AWAL]],Table2[[#This Row],[M1B]])</f>
        <v>1</v>
      </c>
      <c r="R760" s="14">
        <f>SUM(Table2[[#This Row],[M2B]],Table2[[#This Row],[M2B_h]])</f>
        <v>1</v>
      </c>
      <c r="S760" s="14">
        <f>SUM(Table2[[#This Row],[M3B]],Table2[[#This Row],[M3B_h]])</f>
        <v>1</v>
      </c>
      <c r="T760" s="14">
        <f>SUM(Table2[[#This Row],[M4B]],Table2[[#This Row],[M4B_h]])</f>
        <v>1</v>
      </c>
    </row>
    <row r="761" spans="1:20">
      <c r="A761" s="11">
        <f>IF(Table2[[#This Row],[TT]]=0,"",ROW())</f>
        <v>761</v>
      </c>
      <c r="B761" s="11" t="str">
        <f>LOWER(SUBSTITUTE(SUBSTITUTE(SUBSTITUTE(SUBSTITUTE(SUBSTITUTE(SUBSTITUTE(SUBSTITUTE(SUBSTITUTE(Table2[[#This Row],[NAMA BARANG]]," ",""),"""",""),"-",""),"/",""),"(",""),")",""),"&amp;",""),",",""))</f>
        <v>garisan14cmgergaji9358bear1disp=12</v>
      </c>
      <c r="C761" s="21" t="s">
        <v>930</v>
      </c>
      <c r="D761" s="22">
        <v>5</v>
      </c>
      <c r="E761" s="22" t="s">
        <v>531</v>
      </c>
      <c r="F761" s="43">
        <f>IF(Table2[[#This Row],[M5B]]="",Table2[[#This Row],[M5B_h]],SUM(Table2[[#This Row],[M5B_h]],Table2[[#This Row],[M5B]]))</f>
        <v>5</v>
      </c>
      <c r="H761" s="12" t="str">
        <f>IF(Table2[[#This Row],[M1A]]="","",Table2[[#This Row],[M1A]]-Table2[[#This Row],[AWAL]])</f>
        <v/>
      </c>
      <c r="J761" s="12" t="str">
        <f>IF(Table2[[#This Row],[M2A]]="","",SUM(Table2[[#This Row],[M2A]]-Table2[[#This Row],[M2B_h]]))</f>
        <v/>
      </c>
      <c r="L761" s="12" t="str">
        <f>IF(Table2[[#This Row],[M3A]]="","",SUM(Table2[[#This Row],[M3A]]-Table2[[#This Row],[M3B_h]]))</f>
        <v/>
      </c>
      <c r="N761" s="12" t="str">
        <f>IF(Table2[[#This Row],[M4A]]="","",SUM(Table2[[#This Row],[M4A]]-Table2[[#This Row],[M4B_h]]))</f>
        <v/>
      </c>
      <c r="O761" s="14"/>
      <c r="P761" s="14" t="str">
        <f>IF(Table2[[#This Row],[M5A]]="","",SUM(Table2[[#This Row],[M5A]]-Table2[[#This Row],[M5B_h]]))</f>
        <v/>
      </c>
      <c r="Q761" s="14">
        <f>SUM(Table2[[#This Row],[AWAL]],Table2[[#This Row],[M1B]])</f>
        <v>5</v>
      </c>
      <c r="R761" s="14">
        <f>SUM(Table2[[#This Row],[M2B]],Table2[[#This Row],[M2B_h]])</f>
        <v>5</v>
      </c>
      <c r="S761" s="14">
        <f>SUM(Table2[[#This Row],[M3B]],Table2[[#This Row],[M3B_h]])</f>
        <v>5</v>
      </c>
      <c r="T761" s="14">
        <f>SUM(Table2[[#This Row],[M4B]],Table2[[#This Row],[M4B_h]])</f>
        <v>5</v>
      </c>
    </row>
    <row r="762" spans="1:20">
      <c r="A762" s="13">
        <f>IF(Table2[[#This Row],[TT]]=0,"",ROW())</f>
        <v>762</v>
      </c>
      <c r="B762" s="13" t="str">
        <f>LOWER(SUBSTITUTE(SUBSTITUTE(SUBSTITUTE(SUBSTITUTE(SUBSTITUTE(SUBSTITUTE(SUBSTITUTE(SUBSTITUTE(Table2[[#This Row],[NAMA BARANG]]," ",""),"""",""),"-",""),"/",""),"(",""),")",""),"&amp;",""),",",""))</f>
        <v>garisan15308903girl</v>
      </c>
      <c r="C762" s="17" t="s">
        <v>931</v>
      </c>
      <c r="D762" s="18">
        <v>2</v>
      </c>
      <c r="E762" s="22" t="s">
        <v>93</v>
      </c>
      <c r="F762" s="43">
        <f>IF(Table2[[#This Row],[M5B]]="",Table2[[#This Row],[M5B_h]],SUM(Table2[[#This Row],[M5B_h]],Table2[[#This Row],[M5B]]))</f>
        <v>2</v>
      </c>
      <c r="H762" s="14" t="str">
        <f>IF(Table2[[#This Row],[M1A]]="","",Table2[[#This Row],[M1A]]-Table2[[#This Row],[AWAL]])</f>
        <v/>
      </c>
      <c r="J762" s="14" t="str">
        <f>IF(Table2[[#This Row],[M2A]]="","",SUM(Table2[[#This Row],[M2A]]-Table2[[#This Row],[M2B_h]]))</f>
        <v/>
      </c>
      <c r="L762" s="14" t="str">
        <f>IF(Table2[[#This Row],[M3A]]="","",SUM(Table2[[#This Row],[M3A]]-Table2[[#This Row],[M3B_h]]))</f>
        <v/>
      </c>
      <c r="N762" s="14" t="str">
        <f>IF(Table2[[#This Row],[M4A]]="","",SUM(Table2[[#This Row],[M4A]]-Table2[[#This Row],[M4B_h]]))</f>
        <v/>
      </c>
      <c r="O762" s="14"/>
      <c r="P762" s="14" t="str">
        <f>IF(Table2[[#This Row],[M5A]]="","",SUM(Table2[[#This Row],[M5A]]-Table2[[#This Row],[M5B_h]]))</f>
        <v/>
      </c>
      <c r="Q762" s="14">
        <f>SUM(Table2[[#This Row],[AWAL]],Table2[[#This Row],[M1B]])</f>
        <v>2</v>
      </c>
      <c r="R762" s="14">
        <f>SUM(Table2[[#This Row],[M2B]],Table2[[#This Row],[M2B_h]])</f>
        <v>2</v>
      </c>
      <c r="S762" s="14">
        <f>SUM(Table2[[#This Row],[M3B]],Table2[[#This Row],[M3B_h]])</f>
        <v>2</v>
      </c>
      <c r="T762" s="14">
        <f>SUM(Table2[[#This Row],[M4B]],Table2[[#This Row],[M4B_h]])</f>
        <v>2</v>
      </c>
    </row>
    <row r="763" spans="1:20">
      <c r="A763" s="11">
        <f>IF(Table2[[#This Row],[TT]]=0,"",ROW())</f>
        <v>763</v>
      </c>
      <c r="B763" s="11" t="str">
        <f>LOWER(SUBSTITUTE(SUBSTITUTE(SUBSTITUTE(SUBSTITUTE(SUBSTITUTE(SUBSTITUTE(SUBSTITUTE(SUBSTITUTE(Table2[[#This Row],[NAMA BARANG]]," ",""),"""",""),"-",""),"/",""),"(",""),")",""),"&amp;",""),",",""))</f>
        <v>garisan15cm31184</v>
      </c>
      <c r="C763" s="17" t="s">
        <v>932</v>
      </c>
      <c r="D763" s="18">
        <v>7</v>
      </c>
      <c r="E763" s="22" t="s">
        <v>238</v>
      </c>
      <c r="F763" s="43">
        <f>IF(Table2[[#This Row],[M5B]]="",Table2[[#This Row],[M5B_h]],SUM(Table2[[#This Row],[M5B_h]],Table2[[#This Row],[M5B]]))</f>
        <v>7</v>
      </c>
      <c r="H763" s="12" t="str">
        <f>IF(Table2[[#This Row],[M1A]]="","",Table2[[#This Row],[M1A]]-Table2[[#This Row],[AWAL]])</f>
        <v/>
      </c>
      <c r="J763" s="12" t="str">
        <f>IF(Table2[[#This Row],[M2A]]="","",SUM(Table2[[#This Row],[M2A]]-Table2[[#This Row],[M2B_h]]))</f>
        <v/>
      </c>
      <c r="L763" s="12" t="str">
        <f>IF(Table2[[#This Row],[M3A]]="","",SUM(Table2[[#This Row],[M3A]]-Table2[[#This Row],[M3B_h]]))</f>
        <v/>
      </c>
      <c r="N763" s="12" t="str">
        <f>IF(Table2[[#This Row],[M4A]]="","",SUM(Table2[[#This Row],[M4A]]-Table2[[#This Row],[M4B_h]]))</f>
        <v/>
      </c>
      <c r="O763" s="14"/>
      <c r="P763" s="14" t="str">
        <f>IF(Table2[[#This Row],[M5A]]="","",SUM(Table2[[#This Row],[M5A]]-Table2[[#This Row],[M5B_h]]))</f>
        <v/>
      </c>
      <c r="Q763" s="14">
        <f>SUM(Table2[[#This Row],[AWAL]],Table2[[#This Row],[M1B]])</f>
        <v>7</v>
      </c>
      <c r="R763" s="14">
        <f>SUM(Table2[[#This Row],[M2B]],Table2[[#This Row],[M2B_h]])</f>
        <v>7</v>
      </c>
      <c r="S763" s="14">
        <f>SUM(Table2[[#This Row],[M3B]],Table2[[#This Row],[M3B_h]])</f>
        <v>7</v>
      </c>
      <c r="T763" s="14">
        <f>SUM(Table2[[#This Row],[M4B]],Table2[[#This Row],[M4B_h]])</f>
        <v>7</v>
      </c>
    </row>
    <row r="764" spans="1:20">
      <c r="A764" s="11">
        <f>IF(Table2[[#This Row],[TT]]=0,"",ROW())</f>
        <v>764</v>
      </c>
      <c r="B764" s="11" t="str">
        <f>LOWER(SUBSTITUTE(SUBSTITUTE(SUBSTITUTE(SUBSTITUTE(SUBSTITUTE(SUBSTITUTE(SUBSTITUTE(SUBSTITUTE(Table2[[#This Row],[NAMA BARANG]]," ",""),"""",""),"-",""),"/",""),"(",""),")",""),"&amp;",""),",",""))</f>
        <v>garisan15cm536750cartoonnetwork48</v>
      </c>
      <c r="C764" s="17" t="s">
        <v>933</v>
      </c>
      <c r="D764" s="18">
        <v>62</v>
      </c>
      <c r="E764" s="22" t="s">
        <v>177</v>
      </c>
      <c r="F764" s="43">
        <f>IF(Table2[[#This Row],[M5B]]="",Table2[[#This Row],[M5B_h]],SUM(Table2[[#This Row],[M5B_h]],Table2[[#This Row],[M5B]]))</f>
        <v>62</v>
      </c>
      <c r="H764" s="12" t="str">
        <f>IF(Table2[[#This Row],[M1A]]="","",Table2[[#This Row],[M1A]]-Table2[[#This Row],[AWAL]])</f>
        <v/>
      </c>
      <c r="J764" s="12" t="str">
        <f>IF(Table2[[#This Row],[M2A]]="","",SUM(Table2[[#This Row],[M2A]]-Table2[[#This Row],[M2B_h]]))</f>
        <v/>
      </c>
      <c r="L764" s="12" t="str">
        <f>IF(Table2[[#This Row],[M3A]]="","",SUM(Table2[[#This Row],[M3A]]-Table2[[#This Row],[M3B_h]]))</f>
        <v/>
      </c>
      <c r="N764" s="12" t="str">
        <f>IF(Table2[[#This Row],[M4A]]="","",SUM(Table2[[#This Row],[M4A]]-Table2[[#This Row],[M4B_h]]))</f>
        <v/>
      </c>
      <c r="O764" s="14"/>
      <c r="P764" s="14" t="str">
        <f>IF(Table2[[#This Row],[M5A]]="","",SUM(Table2[[#This Row],[M5A]]-Table2[[#This Row],[M5B_h]]))</f>
        <v/>
      </c>
      <c r="Q764" s="14">
        <f>SUM(Table2[[#This Row],[AWAL]],Table2[[#This Row],[M1B]])</f>
        <v>62</v>
      </c>
      <c r="R764" s="14">
        <f>SUM(Table2[[#This Row],[M2B]],Table2[[#This Row],[M2B_h]])</f>
        <v>62</v>
      </c>
      <c r="S764" s="14">
        <f>SUM(Table2[[#This Row],[M3B]],Table2[[#This Row],[M3B_h]])</f>
        <v>62</v>
      </c>
      <c r="T764" s="14">
        <f>SUM(Table2[[#This Row],[M4B]],Table2[[#This Row],[M4B_h]])</f>
        <v>62</v>
      </c>
    </row>
    <row r="765" spans="1:20">
      <c r="A765" s="11">
        <f>IF(Table2[[#This Row],[TT]]=0,"",ROW())</f>
        <v>765</v>
      </c>
      <c r="B765" s="11" t="str">
        <f>LOWER(SUBSTITUTE(SUBSTITUTE(SUBSTITUTE(SUBSTITUTE(SUBSTITUTE(SUBSTITUTE(SUBSTITUTE(SUBSTITUTE(Table2[[#This Row],[NAMA BARANG]]," ",""),"""",""),"-",""),"/",""),"(",""),")",""),"&amp;",""),",",""))</f>
        <v>garisan15cmab0067</v>
      </c>
      <c r="C765" s="17" t="s">
        <v>934</v>
      </c>
      <c r="D765" s="18">
        <v>2</v>
      </c>
      <c r="E765" s="22" t="s">
        <v>93</v>
      </c>
      <c r="F765" s="43">
        <f>IF(Table2[[#This Row],[M5B]]="",Table2[[#This Row],[M5B_h]],SUM(Table2[[#This Row],[M5B_h]],Table2[[#This Row],[M5B]]))</f>
        <v>2</v>
      </c>
      <c r="H765" s="12" t="str">
        <f>IF(Table2[[#This Row],[M1A]]="","",Table2[[#This Row],[M1A]]-Table2[[#This Row],[AWAL]])</f>
        <v/>
      </c>
      <c r="J765" s="12" t="str">
        <f>IF(Table2[[#This Row],[M2A]]="","",SUM(Table2[[#This Row],[M2A]]-Table2[[#This Row],[M2B_h]]))</f>
        <v/>
      </c>
      <c r="L765" s="12" t="str">
        <f>IF(Table2[[#This Row],[M3A]]="","",SUM(Table2[[#This Row],[M3A]]-Table2[[#This Row],[M3B_h]]))</f>
        <v/>
      </c>
      <c r="N765" s="12" t="str">
        <f>IF(Table2[[#This Row],[M4A]]="","",SUM(Table2[[#This Row],[M4A]]-Table2[[#This Row],[M4B_h]]))</f>
        <v/>
      </c>
      <c r="O765" s="14"/>
      <c r="P765" s="14" t="str">
        <f>IF(Table2[[#This Row],[M5A]]="","",SUM(Table2[[#This Row],[M5A]]-Table2[[#This Row],[M5B_h]]))</f>
        <v/>
      </c>
      <c r="Q765" s="14">
        <f>SUM(Table2[[#This Row],[AWAL]],Table2[[#This Row],[M1B]])</f>
        <v>2</v>
      </c>
      <c r="R765" s="14">
        <f>SUM(Table2[[#This Row],[M2B]],Table2[[#This Row],[M2B_h]])</f>
        <v>2</v>
      </c>
      <c r="S765" s="14">
        <f>SUM(Table2[[#This Row],[M3B]],Table2[[#This Row],[M3B_h]])</f>
        <v>2</v>
      </c>
      <c r="T765" s="14">
        <f>SUM(Table2[[#This Row],[M4B]],Table2[[#This Row],[M4B_h]])</f>
        <v>2</v>
      </c>
    </row>
    <row r="766" spans="1:20">
      <c r="A766" s="11">
        <f>IF(Table2[[#This Row],[TT]]=0,"",ROW())</f>
        <v>766</v>
      </c>
      <c r="B766" s="11" t="str">
        <f>LOWER(SUBSTITUTE(SUBSTITUTE(SUBSTITUTE(SUBSTITUTE(SUBSTITUTE(SUBSTITUTE(SUBSTITUTE(SUBSTITUTE(Table2[[#This Row],[NAMA BARANG]]," ",""),"""",""),"-",""),"/",""),"(",""),")",""),"&amp;",""),",",""))</f>
        <v>garisan15cmab851200pc</v>
      </c>
      <c r="C766" s="21" t="s">
        <v>935</v>
      </c>
      <c r="D766" s="22">
        <v>6</v>
      </c>
      <c r="E766" s="22" t="s">
        <v>246</v>
      </c>
      <c r="F766" s="43">
        <f>IF(Table2[[#This Row],[M5B]]="",Table2[[#This Row],[M5B_h]],SUM(Table2[[#This Row],[M5B_h]],Table2[[#This Row],[M5B]]))</f>
        <v>6</v>
      </c>
      <c r="H766" s="12" t="str">
        <f>IF(Table2[[#This Row],[M1A]]="","",Table2[[#This Row],[M1A]]-Table2[[#This Row],[AWAL]])</f>
        <v/>
      </c>
      <c r="J766" s="12" t="str">
        <f>IF(Table2[[#This Row],[M2A]]="","",SUM(Table2[[#This Row],[M2A]]-Table2[[#This Row],[M2B_h]]))</f>
        <v/>
      </c>
      <c r="L766" s="12" t="str">
        <f>IF(Table2[[#This Row],[M3A]]="","",SUM(Table2[[#This Row],[M3A]]-Table2[[#This Row],[M3B_h]]))</f>
        <v/>
      </c>
      <c r="N766" s="12" t="str">
        <f>IF(Table2[[#This Row],[M4A]]="","",SUM(Table2[[#This Row],[M4A]]-Table2[[#This Row],[M4B_h]]))</f>
        <v/>
      </c>
      <c r="O766" s="14"/>
      <c r="P766" s="14" t="str">
        <f>IF(Table2[[#This Row],[M5A]]="","",SUM(Table2[[#This Row],[M5A]]-Table2[[#This Row],[M5B_h]]))</f>
        <v/>
      </c>
      <c r="Q766" s="14">
        <f>SUM(Table2[[#This Row],[AWAL]],Table2[[#This Row],[M1B]])</f>
        <v>6</v>
      </c>
      <c r="R766" s="14">
        <f>SUM(Table2[[#This Row],[M2B]],Table2[[#This Row],[M2B_h]])</f>
        <v>6</v>
      </c>
      <c r="S766" s="14">
        <f>SUM(Table2[[#This Row],[M3B]],Table2[[#This Row],[M3B_h]])</f>
        <v>6</v>
      </c>
      <c r="T766" s="14">
        <f>SUM(Table2[[#This Row],[M4B]],Table2[[#This Row],[M4B_h]])</f>
        <v>6</v>
      </c>
    </row>
    <row r="767" spans="1:20">
      <c r="A767" s="11">
        <f>IF(Table2[[#This Row],[TT]]=0,"",ROW())</f>
        <v>767</v>
      </c>
      <c r="B767" s="11" t="str">
        <f>LOWER(SUBSTITUTE(SUBSTITUTE(SUBSTITUTE(SUBSTITUTE(SUBSTITUTE(SUBSTITUTE(SUBSTITUTE(SUBSTITUTE(Table2[[#This Row],[NAMA BARANG]]," ",""),"""",""),"-",""),"/",""),"(",""),")",""),"&amp;",""),",",""))</f>
        <v>garisan15cmant006nike</v>
      </c>
      <c r="C767" s="17" t="s">
        <v>936</v>
      </c>
      <c r="D767" s="18">
        <v>6</v>
      </c>
      <c r="E767" s="22" t="s">
        <v>531</v>
      </c>
      <c r="F767" s="43">
        <f>IF(Table2[[#This Row],[M5B]]="",Table2[[#This Row],[M5B_h]],SUM(Table2[[#This Row],[M5B_h]],Table2[[#This Row],[M5B]]))</f>
        <v>6</v>
      </c>
      <c r="H767" s="12" t="str">
        <f>IF(Table2[[#This Row],[M1A]]="","",Table2[[#This Row],[M1A]]-Table2[[#This Row],[AWAL]])</f>
        <v/>
      </c>
      <c r="J767" s="12" t="str">
        <f>IF(Table2[[#This Row],[M2A]]="","",SUM(Table2[[#This Row],[M2A]]-Table2[[#This Row],[M2B_h]]))</f>
        <v/>
      </c>
      <c r="L767" s="12" t="str">
        <f>IF(Table2[[#This Row],[M3A]]="","",SUM(Table2[[#This Row],[M3A]]-Table2[[#This Row],[M3B_h]]))</f>
        <v/>
      </c>
      <c r="N767" s="12" t="str">
        <f>IF(Table2[[#This Row],[M4A]]="","",SUM(Table2[[#This Row],[M4A]]-Table2[[#This Row],[M4B_h]]))</f>
        <v/>
      </c>
      <c r="O767" s="14"/>
      <c r="P767" s="14" t="str">
        <f>IF(Table2[[#This Row],[M5A]]="","",SUM(Table2[[#This Row],[M5A]]-Table2[[#This Row],[M5B_h]]))</f>
        <v/>
      </c>
      <c r="Q767" s="14">
        <f>SUM(Table2[[#This Row],[AWAL]],Table2[[#This Row],[M1B]])</f>
        <v>6</v>
      </c>
      <c r="R767" s="14">
        <f>SUM(Table2[[#This Row],[M2B]],Table2[[#This Row],[M2B_h]])</f>
        <v>6</v>
      </c>
      <c r="S767" s="14">
        <f>SUM(Table2[[#This Row],[M3B]],Table2[[#This Row],[M3B_h]])</f>
        <v>6</v>
      </c>
      <c r="T767" s="14">
        <f>SUM(Table2[[#This Row],[M4B]],Table2[[#This Row],[M4B_h]])</f>
        <v>6</v>
      </c>
    </row>
    <row r="768" spans="1:20">
      <c r="A768" s="11">
        <f>IF(Table2[[#This Row],[TT]]=0,"",ROW())</f>
        <v>768</v>
      </c>
      <c r="B768" s="11" t="str">
        <f>LOWER(SUBSTITUTE(SUBSTITUTE(SUBSTITUTE(SUBSTITUTE(SUBSTITUTE(SUBSTITUTE(SUBSTITUTE(SUBSTITUTE(Table2[[#This Row],[NAMA BARANG]]," ",""),"""",""),"-",""),"/",""),"(",""),")",""),"&amp;",""),",",""))</f>
        <v>garisan15cmb30palubear</v>
      </c>
      <c r="C768" s="17" t="s">
        <v>937</v>
      </c>
      <c r="D768" s="18">
        <v>1</v>
      </c>
      <c r="E768" s="22" t="s">
        <v>531</v>
      </c>
      <c r="F768" s="43">
        <f>IF(Table2[[#This Row],[M5B]]="",Table2[[#This Row],[M5B_h]],SUM(Table2[[#This Row],[M5B_h]],Table2[[#This Row],[M5B]]))</f>
        <v>1</v>
      </c>
      <c r="H768" s="12" t="str">
        <f>IF(Table2[[#This Row],[M1A]]="","",Table2[[#This Row],[M1A]]-Table2[[#This Row],[AWAL]])</f>
        <v/>
      </c>
      <c r="J768" s="12" t="str">
        <f>IF(Table2[[#This Row],[M2A]]="","",SUM(Table2[[#This Row],[M2A]]-Table2[[#This Row],[M2B_h]]))</f>
        <v/>
      </c>
      <c r="L768" s="12" t="str">
        <f>IF(Table2[[#This Row],[M3A]]="","",SUM(Table2[[#This Row],[M3A]]-Table2[[#This Row],[M3B_h]]))</f>
        <v/>
      </c>
      <c r="N768" s="12" t="str">
        <f>IF(Table2[[#This Row],[M4A]]="","",SUM(Table2[[#This Row],[M4A]]-Table2[[#This Row],[M4B_h]]))</f>
        <v/>
      </c>
      <c r="O768" s="14"/>
      <c r="P768" s="14" t="str">
        <f>IF(Table2[[#This Row],[M5A]]="","",SUM(Table2[[#This Row],[M5A]]-Table2[[#This Row],[M5B_h]]))</f>
        <v/>
      </c>
      <c r="Q768" s="14">
        <f>SUM(Table2[[#This Row],[AWAL]],Table2[[#This Row],[M1B]])</f>
        <v>1</v>
      </c>
      <c r="R768" s="14">
        <f>SUM(Table2[[#This Row],[M2B]],Table2[[#This Row],[M2B_h]])</f>
        <v>1</v>
      </c>
      <c r="S768" s="14">
        <f>SUM(Table2[[#This Row],[M3B]],Table2[[#This Row],[M3B_h]])</f>
        <v>1</v>
      </c>
      <c r="T768" s="14">
        <f>SUM(Table2[[#This Row],[M4B]],Table2[[#This Row],[M4B_h]])</f>
        <v>1</v>
      </c>
    </row>
    <row r="769" spans="1:20">
      <c r="A769" s="11">
        <f>IF(Table2[[#This Row],[TT]]=0,"",ROW())</f>
        <v>769</v>
      </c>
      <c r="B769" s="11" t="str">
        <f>LOWER(SUBSTITUTE(SUBSTITUTE(SUBSTITUTE(SUBSTITUTE(SUBSTITUTE(SUBSTITUTE(SUBSTITUTE(SUBSTITUTE(Table2[[#This Row],[NAMA BARANG]]," ",""),"""",""),"-",""),"/",""),"(",""),")",""),"&amp;",""),",",""))</f>
        <v>garisan15cmlentursmurf110021x36</v>
      </c>
      <c r="C769" s="17" t="s">
        <v>938</v>
      </c>
      <c r="D769" s="18">
        <v>6</v>
      </c>
      <c r="E769" s="22" t="s">
        <v>269</v>
      </c>
      <c r="F769" s="43">
        <f>IF(Table2[[#This Row],[M5B]]="",Table2[[#This Row],[M5B_h]],SUM(Table2[[#This Row],[M5B_h]],Table2[[#This Row],[M5B]]))</f>
        <v>6</v>
      </c>
      <c r="H769" s="12" t="str">
        <f>IF(Table2[[#This Row],[M1A]]="","",Table2[[#This Row],[M1A]]-Table2[[#This Row],[AWAL]])</f>
        <v/>
      </c>
      <c r="J769" s="12" t="str">
        <f>IF(Table2[[#This Row],[M2A]]="","",SUM(Table2[[#This Row],[M2A]]-Table2[[#This Row],[M2B_h]]))</f>
        <v/>
      </c>
      <c r="L769" s="12" t="str">
        <f>IF(Table2[[#This Row],[M3A]]="","",SUM(Table2[[#This Row],[M3A]]-Table2[[#This Row],[M3B_h]]))</f>
        <v/>
      </c>
      <c r="N769" s="12" t="str">
        <f>IF(Table2[[#This Row],[M4A]]="","",SUM(Table2[[#This Row],[M4A]]-Table2[[#This Row],[M4B_h]]))</f>
        <v/>
      </c>
      <c r="O769" s="14"/>
      <c r="P769" s="14" t="str">
        <f>IF(Table2[[#This Row],[M5A]]="","",SUM(Table2[[#This Row],[M5A]]-Table2[[#This Row],[M5B_h]]))</f>
        <v/>
      </c>
      <c r="Q769" s="14">
        <f>SUM(Table2[[#This Row],[AWAL]],Table2[[#This Row],[M1B]])</f>
        <v>6</v>
      </c>
      <c r="R769" s="14">
        <f>SUM(Table2[[#This Row],[M2B]],Table2[[#This Row],[M2B_h]])</f>
        <v>6</v>
      </c>
      <c r="S769" s="14">
        <f>SUM(Table2[[#This Row],[M3B]],Table2[[#This Row],[M3B_h]])</f>
        <v>6</v>
      </c>
      <c r="T769" s="14">
        <f>SUM(Table2[[#This Row],[M4B]],Table2[[#This Row],[M4B_h]])</f>
        <v>6</v>
      </c>
    </row>
    <row r="770" spans="1:20">
      <c r="A770" s="11">
        <f>IF(Table2[[#This Row],[TT]]=0,"",ROW())</f>
        <v>770</v>
      </c>
      <c r="B770" s="11" t="str">
        <f>LOWER(SUBSTITUTE(SUBSTITUTE(SUBSTITUTE(SUBSTITUTE(SUBSTITUTE(SUBSTITUTE(SUBSTITUTE(SUBSTITUTE(Table2[[#This Row],[NAMA BARANG]]," ",""),"""",""),"-",""),"/",""),"(",""),")",""),"&amp;",""),",",""))</f>
        <v>garisan15cmlipat022940</v>
      </c>
      <c r="C770" s="17" t="s">
        <v>939</v>
      </c>
      <c r="D770" s="18">
        <v>2</v>
      </c>
      <c r="E770" s="22" t="s">
        <v>513</v>
      </c>
      <c r="F770" s="43">
        <f>IF(Table2[[#This Row],[M5B]]="",Table2[[#This Row],[M5B_h]],SUM(Table2[[#This Row],[M5B_h]],Table2[[#This Row],[M5B]]))</f>
        <v>2</v>
      </c>
      <c r="H770" s="12" t="str">
        <f>IF(Table2[[#This Row],[M1A]]="","",Table2[[#This Row],[M1A]]-Table2[[#This Row],[AWAL]])</f>
        <v/>
      </c>
      <c r="J770" s="12" t="str">
        <f>IF(Table2[[#This Row],[M2A]]="","",SUM(Table2[[#This Row],[M2A]]-Table2[[#This Row],[M2B_h]]))</f>
        <v/>
      </c>
      <c r="L770" s="12" t="str">
        <f>IF(Table2[[#This Row],[M3A]]="","",SUM(Table2[[#This Row],[M3A]]-Table2[[#This Row],[M3B_h]]))</f>
        <v/>
      </c>
      <c r="N770" s="12" t="str">
        <f>IF(Table2[[#This Row],[M4A]]="","",SUM(Table2[[#This Row],[M4A]]-Table2[[#This Row],[M4B_h]]))</f>
        <v/>
      </c>
      <c r="O770" s="14"/>
      <c r="P770" s="14" t="str">
        <f>IF(Table2[[#This Row],[M5A]]="","",SUM(Table2[[#This Row],[M5A]]-Table2[[#This Row],[M5B_h]]))</f>
        <v/>
      </c>
      <c r="Q770" s="14">
        <f>SUM(Table2[[#This Row],[AWAL]],Table2[[#This Row],[M1B]])</f>
        <v>2</v>
      </c>
      <c r="R770" s="14">
        <f>SUM(Table2[[#This Row],[M2B]],Table2[[#This Row],[M2B_h]])</f>
        <v>2</v>
      </c>
      <c r="S770" s="14">
        <f>SUM(Table2[[#This Row],[M3B]],Table2[[#This Row],[M3B_h]])</f>
        <v>2</v>
      </c>
      <c r="T770" s="14">
        <f>SUM(Table2[[#This Row],[M4B]],Table2[[#This Row],[M4B_h]])</f>
        <v>2</v>
      </c>
    </row>
    <row r="771" spans="1:20">
      <c r="A771" s="11">
        <f>IF(Table2[[#This Row],[TT]]=0,"",ROW())</f>
        <v>771</v>
      </c>
      <c r="B771" s="11" t="str">
        <f>LOWER(SUBSTITUTE(SUBSTITUTE(SUBSTITUTE(SUBSTITUTE(SUBSTITUTE(SUBSTITUTE(SUBSTITUTE(SUBSTITUTE(Table2[[#This Row],[NAMA BARANG]]," ",""),"""",""),"-",""),"/",""),"(",""),")",""),"&amp;",""),",",""))</f>
        <v>garisan15cmyd151630</v>
      </c>
      <c r="C771" s="17" t="s">
        <v>3287</v>
      </c>
      <c r="D771" s="18">
        <v>11</v>
      </c>
      <c r="E771" s="22" t="s">
        <v>3288</v>
      </c>
      <c r="F771" s="43">
        <f>IF(Table2[[#This Row],[M5B]]="",Table2[[#This Row],[M5B_h]],SUM(Table2[[#This Row],[M5B_h]],Table2[[#This Row],[M5B]]))</f>
        <v>11</v>
      </c>
      <c r="H771" s="12" t="str">
        <f>IF(Table2[[#This Row],[M1A]]="","",Table2[[#This Row],[M1A]]-Table2[[#This Row],[AWAL]])</f>
        <v/>
      </c>
      <c r="J771" s="12" t="str">
        <f>IF(Table2[[#This Row],[M2A]]="","",SUM(Table2[[#This Row],[M2A]]-Table2[[#This Row],[M2B_h]]))</f>
        <v/>
      </c>
      <c r="L771" s="12" t="str">
        <f>IF(Table2[[#This Row],[M3A]]="","",SUM(Table2[[#This Row],[M3A]]-Table2[[#This Row],[M3B_h]]))</f>
        <v/>
      </c>
      <c r="N771" s="12" t="str">
        <f>IF(Table2[[#This Row],[M4A]]="","",SUM(Table2[[#This Row],[M4A]]-Table2[[#This Row],[M4B_h]]))</f>
        <v/>
      </c>
      <c r="O771" s="14"/>
      <c r="P771" s="14" t="str">
        <f>IF(Table2[[#This Row],[M5A]]="","",SUM(Table2[[#This Row],[M5A]]-Table2[[#This Row],[M5B_h]]))</f>
        <v/>
      </c>
      <c r="Q771" s="14">
        <f>SUM(Table2[[#This Row],[AWAL]],Table2[[#This Row],[M1B]])</f>
        <v>11</v>
      </c>
      <c r="R771" s="14">
        <f>SUM(Table2[[#This Row],[M2B]],Table2[[#This Row],[M2B_h]])</f>
        <v>11</v>
      </c>
      <c r="S771" s="14">
        <f>SUM(Table2[[#This Row],[M3B]],Table2[[#This Row],[M3B_h]])</f>
        <v>11</v>
      </c>
      <c r="T771" s="14">
        <f>SUM(Table2[[#This Row],[M4B]],Table2[[#This Row],[M4B_h]])</f>
        <v>11</v>
      </c>
    </row>
    <row r="772" spans="1:20">
      <c r="A772" s="13">
        <f>IF(Table2[[#This Row],[TT]]=0,"",ROW())</f>
        <v>772</v>
      </c>
      <c r="B772" s="13" t="str">
        <f>LOWER(SUBSTITUTE(SUBSTITUTE(SUBSTITUTE(SUBSTITUTE(SUBSTITUTE(SUBSTITUTE(SUBSTITUTE(SUBSTITUTE(Table2[[#This Row],[NAMA BARANG]]," ",""),"""",""),"-",""),"/",""),"(",""),")",""),"&amp;",""),",",""))</f>
        <v>garisan18cm32284transformer</v>
      </c>
      <c r="C772" s="16" t="s">
        <v>940</v>
      </c>
      <c r="D772" s="18">
        <v>3</v>
      </c>
      <c r="E772" s="47" t="s">
        <v>238</v>
      </c>
      <c r="F772" s="43">
        <f>IF(Table2[[#This Row],[M5B]]="",Table2[[#This Row],[M5B_h]],SUM(Table2[[#This Row],[M5B_h]],Table2[[#This Row],[M5B]]))</f>
        <v>3</v>
      </c>
      <c r="H772" s="14" t="str">
        <f>IF(Table2[[#This Row],[M1A]]="","",Table2[[#This Row],[M1A]]-Table2[[#This Row],[AWAL]])</f>
        <v/>
      </c>
      <c r="J772" s="14" t="str">
        <f>IF(Table2[[#This Row],[M2A]]="","",SUM(Table2[[#This Row],[M2A]]-Table2[[#This Row],[M2B_h]]))</f>
        <v/>
      </c>
      <c r="L772" s="14" t="str">
        <f>IF(Table2[[#This Row],[M3A]]="","",SUM(Table2[[#This Row],[M3A]]-Table2[[#This Row],[M3B_h]]))</f>
        <v/>
      </c>
      <c r="N772" s="14" t="str">
        <f>IF(Table2[[#This Row],[M4A]]="","",SUM(Table2[[#This Row],[M4A]]-Table2[[#This Row],[M4B_h]]))</f>
        <v/>
      </c>
      <c r="O772" s="14"/>
      <c r="P772" s="14" t="str">
        <f>IF(Table2[[#This Row],[M5A]]="","",SUM(Table2[[#This Row],[M5A]]-Table2[[#This Row],[M5B_h]]))</f>
        <v/>
      </c>
      <c r="Q772" s="14">
        <f>SUM(Table2[[#This Row],[AWAL]],Table2[[#This Row],[M1B]])</f>
        <v>3</v>
      </c>
      <c r="R772" s="14">
        <f>SUM(Table2[[#This Row],[M2B]],Table2[[#This Row],[M2B_h]])</f>
        <v>3</v>
      </c>
      <c r="S772" s="14">
        <f>SUM(Table2[[#This Row],[M3B]],Table2[[#This Row],[M3B_h]])</f>
        <v>3</v>
      </c>
      <c r="T772" s="14">
        <f>SUM(Table2[[#This Row],[M4B]],Table2[[#This Row],[M4B_h]])</f>
        <v>3</v>
      </c>
    </row>
    <row r="773" spans="1:20">
      <c r="A773" s="11">
        <f>IF(Table2[[#This Row],[TT]]=0,"",ROW())</f>
        <v>773</v>
      </c>
      <c r="B773" s="11" t="str">
        <f>LOWER(SUBSTITUTE(SUBSTITUTE(SUBSTITUTE(SUBSTITUTE(SUBSTITUTE(SUBSTITUTE(SUBSTITUTE(SUBSTITUTE(Table2[[#This Row],[NAMA BARANG]]," ",""),"""",""),"-",""),"/",""),"(",""),")",""),"&amp;",""),",",""))</f>
        <v>garisan18cm5014</v>
      </c>
      <c r="C773" s="17" t="s">
        <v>941</v>
      </c>
      <c r="D773" s="18">
        <v>1</v>
      </c>
      <c r="E773" s="22" t="s">
        <v>272</v>
      </c>
      <c r="F773" s="43">
        <f>IF(Table2[[#This Row],[M5B]]="",Table2[[#This Row],[M5B_h]],SUM(Table2[[#This Row],[M5B_h]],Table2[[#This Row],[M5B]]))</f>
        <v>1</v>
      </c>
      <c r="H773" s="12" t="str">
        <f>IF(Table2[[#This Row],[M1A]]="","",Table2[[#This Row],[M1A]]-Table2[[#This Row],[AWAL]])</f>
        <v/>
      </c>
      <c r="J773" s="12" t="str">
        <f>IF(Table2[[#This Row],[M2A]]="","",SUM(Table2[[#This Row],[M2A]]-Table2[[#This Row],[M2B_h]]))</f>
        <v/>
      </c>
      <c r="L773" s="12" t="str">
        <f>IF(Table2[[#This Row],[M3A]]="","",SUM(Table2[[#This Row],[M3A]]-Table2[[#This Row],[M3B_h]]))</f>
        <v/>
      </c>
      <c r="N773" s="12" t="str">
        <f>IF(Table2[[#This Row],[M4A]]="","",SUM(Table2[[#This Row],[M4A]]-Table2[[#This Row],[M4B_h]]))</f>
        <v/>
      </c>
      <c r="O773" s="14"/>
      <c r="P773" s="14" t="str">
        <f>IF(Table2[[#This Row],[M5A]]="","",SUM(Table2[[#This Row],[M5A]]-Table2[[#This Row],[M5B_h]]))</f>
        <v/>
      </c>
      <c r="Q773" s="14">
        <f>SUM(Table2[[#This Row],[AWAL]],Table2[[#This Row],[M1B]])</f>
        <v>1</v>
      </c>
      <c r="R773" s="14">
        <f>SUM(Table2[[#This Row],[M2B]],Table2[[#This Row],[M2B_h]])</f>
        <v>1</v>
      </c>
      <c r="S773" s="14">
        <f>SUM(Table2[[#This Row],[M3B]],Table2[[#This Row],[M3B_h]])</f>
        <v>1</v>
      </c>
      <c r="T773" s="14">
        <f>SUM(Table2[[#This Row],[M4B]],Table2[[#This Row],[M4B_h]])</f>
        <v>1</v>
      </c>
    </row>
    <row r="774" spans="1:20">
      <c r="A774" s="15">
        <f>IF(Table2[[#This Row],[TT]]=0,"",ROW())</f>
        <v>774</v>
      </c>
      <c r="B774" s="15" t="str">
        <f>LOWER(SUBSTITUTE(SUBSTITUTE(SUBSTITUTE(SUBSTITUTE(SUBSTITUTE(SUBSTITUTE(SUBSTITUTE(SUBSTITUTE(Table2[[#This Row],[NAMA BARANG]]," ",""),"""",""),"-",""),"/",""),"(",""),")",""),"&amp;",""),",",""))</f>
        <v>garisan18cmdney4d</v>
      </c>
      <c r="C774" s="17" t="s">
        <v>942</v>
      </c>
      <c r="D774" s="18">
        <v>3</v>
      </c>
      <c r="E774" s="22" t="s">
        <v>943</v>
      </c>
      <c r="F774" s="44">
        <f>IF(Table2[[#This Row],[M5B]]="",Table2[[#This Row],[M5B_h]],SUM(Table2[[#This Row],[M5B_h]],Table2[[#This Row],[M5B]]))</f>
        <v>3</v>
      </c>
      <c r="G774" s="16"/>
      <c r="H774" s="41" t="str">
        <f>IF(Table2[[#This Row],[M1A]]="","",Table2[[#This Row],[M1A]]-Table2[[#This Row],[AWAL]])</f>
        <v/>
      </c>
      <c r="I774" s="16"/>
      <c r="J774" s="41" t="str">
        <f>IF(Table2[[#This Row],[M2A]]="","",SUM(Table2[[#This Row],[M2A]]-Table2[[#This Row],[M2B_h]]))</f>
        <v/>
      </c>
      <c r="K774" s="16"/>
      <c r="L774" s="41" t="str">
        <f>IF(Table2[[#This Row],[M3A]]="","",SUM(Table2[[#This Row],[M3A]]-Table2[[#This Row],[M3B_h]]))</f>
        <v/>
      </c>
      <c r="M774" s="41"/>
      <c r="N774" s="41" t="str">
        <f>IF(Table2[[#This Row],[M4A]]="","",SUM(Table2[[#This Row],[M4A]]-Table2[[#This Row],[M4B_h]]))</f>
        <v/>
      </c>
      <c r="O774" s="14"/>
      <c r="P774" s="14" t="str">
        <f>IF(Table2[[#This Row],[M5A]]="","",SUM(Table2[[#This Row],[M5A]]-Table2[[#This Row],[M5B_h]]))</f>
        <v/>
      </c>
      <c r="Q774" s="14">
        <f>SUM(Table2[[#This Row],[AWAL]],Table2[[#This Row],[M1B]])</f>
        <v>3</v>
      </c>
      <c r="R774" s="14">
        <f>SUM(Table2[[#This Row],[M2B]],Table2[[#This Row],[M2B_h]])</f>
        <v>3</v>
      </c>
      <c r="S774" s="14">
        <f>SUM(Table2[[#This Row],[M3B]],Table2[[#This Row],[M3B_h]])</f>
        <v>3</v>
      </c>
      <c r="T774" s="14">
        <f>SUM(Table2[[#This Row],[M4B]],Table2[[#This Row],[M4B_h]])</f>
        <v>3</v>
      </c>
    </row>
    <row r="775" spans="1:20">
      <c r="A775" s="11">
        <f>IF(Table2[[#This Row],[TT]]=0,"",ROW())</f>
        <v>775</v>
      </c>
      <c r="B775" s="11" t="str">
        <f>LOWER(SUBSTITUTE(SUBSTITUTE(SUBSTITUTE(SUBSTITUTE(SUBSTITUTE(SUBSTITUTE(SUBSTITUTE(SUBSTITUTE(Table2[[#This Row],[NAMA BARANG]]," ",""),"""",""),"-",""),"/",""),"(",""),")",""),"&amp;",""),",",""))</f>
        <v>garisan18cmsy130824pchk1hp8</v>
      </c>
      <c r="C775" s="17" t="s">
        <v>944</v>
      </c>
      <c r="D775" s="18">
        <v>9</v>
      </c>
      <c r="E775" s="22" t="s">
        <v>19</v>
      </c>
      <c r="F775" s="43">
        <f>IF(Table2[[#This Row],[M5B]]="",Table2[[#This Row],[M5B_h]],SUM(Table2[[#This Row],[M5B_h]],Table2[[#This Row],[M5B]]))</f>
        <v>9</v>
      </c>
      <c r="H775" s="12" t="str">
        <f>IF(Table2[[#This Row],[M1A]]="","",Table2[[#This Row],[M1A]]-Table2[[#This Row],[AWAL]])</f>
        <v/>
      </c>
      <c r="J775" s="12" t="str">
        <f>IF(Table2[[#This Row],[M2A]]="","",SUM(Table2[[#This Row],[M2A]]-Table2[[#This Row],[M2B_h]]))</f>
        <v/>
      </c>
      <c r="L775" s="12" t="str">
        <f>IF(Table2[[#This Row],[M3A]]="","",SUM(Table2[[#This Row],[M3A]]-Table2[[#This Row],[M3B_h]]))</f>
        <v/>
      </c>
      <c r="N775" s="12" t="str">
        <f>IF(Table2[[#This Row],[M4A]]="","",SUM(Table2[[#This Row],[M4A]]-Table2[[#This Row],[M4B_h]]))</f>
        <v/>
      </c>
      <c r="O775" s="14"/>
      <c r="P775" s="14" t="str">
        <f>IF(Table2[[#This Row],[M5A]]="","",SUM(Table2[[#This Row],[M5A]]-Table2[[#This Row],[M5B_h]]))</f>
        <v/>
      </c>
      <c r="Q775" s="14">
        <f>SUM(Table2[[#This Row],[AWAL]],Table2[[#This Row],[M1B]])</f>
        <v>9</v>
      </c>
      <c r="R775" s="14">
        <f>SUM(Table2[[#This Row],[M2B]],Table2[[#This Row],[M2B_h]])</f>
        <v>9</v>
      </c>
      <c r="S775" s="14">
        <f>SUM(Table2[[#This Row],[M3B]],Table2[[#This Row],[M3B_h]])</f>
        <v>9</v>
      </c>
      <c r="T775" s="14">
        <f>SUM(Table2[[#This Row],[M4B]],Table2[[#This Row],[M4B_h]])</f>
        <v>9</v>
      </c>
    </row>
    <row r="776" spans="1:20">
      <c r="A776" s="11">
        <f>IF(Table2[[#This Row],[TT]]=0,"",ROW())</f>
        <v>776</v>
      </c>
      <c r="B776" s="11" t="str">
        <f>LOWER(SUBSTITUTE(SUBSTITUTE(SUBSTITUTE(SUBSTITUTE(SUBSTITUTE(SUBSTITUTE(SUBSTITUTE(SUBSTITUTE(Table2[[#This Row],[NAMA BARANG]]," ",""),"""",""),"-",""),"/",""),"(",""),")",""),"&amp;",""),",",""))</f>
        <v>garisan20cm109100</v>
      </c>
      <c r="C776" s="17" t="s">
        <v>945</v>
      </c>
      <c r="D776" s="18">
        <v>1</v>
      </c>
      <c r="E776" s="22" t="s">
        <v>497</v>
      </c>
      <c r="F776" s="43">
        <f>IF(Table2[[#This Row],[M5B]]="",Table2[[#This Row],[M5B_h]],SUM(Table2[[#This Row],[M5B_h]],Table2[[#This Row],[M5B]]))</f>
        <v>1</v>
      </c>
      <c r="H776" s="12" t="str">
        <f>IF(Table2[[#This Row],[M1A]]="","",Table2[[#This Row],[M1A]]-Table2[[#This Row],[AWAL]])</f>
        <v/>
      </c>
      <c r="J776" s="12" t="str">
        <f>IF(Table2[[#This Row],[M2A]]="","",SUM(Table2[[#This Row],[M2A]]-Table2[[#This Row],[M2B_h]]))</f>
        <v/>
      </c>
      <c r="L776" s="12" t="str">
        <f>IF(Table2[[#This Row],[M3A]]="","",SUM(Table2[[#This Row],[M3A]]-Table2[[#This Row],[M3B_h]]))</f>
        <v/>
      </c>
      <c r="N776" s="12" t="str">
        <f>IF(Table2[[#This Row],[M4A]]="","",SUM(Table2[[#This Row],[M4A]]-Table2[[#This Row],[M4B_h]]))</f>
        <v/>
      </c>
      <c r="O776" s="14"/>
      <c r="P776" s="14" t="str">
        <f>IF(Table2[[#This Row],[M5A]]="","",SUM(Table2[[#This Row],[M5A]]-Table2[[#This Row],[M5B_h]]))</f>
        <v/>
      </c>
      <c r="Q776" s="14">
        <f>SUM(Table2[[#This Row],[AWAL]],Table2[[#This Row],[M1B]])</f>
        <v>1</v>
      </c>
      <c r="R776" s="14">
        <f>SUM(Table2[[#This Row],[M2B]],Table2[[#This Row],[M2B_h]])</f>
        <v>1</v>
      </c>
      <c r="S776" s="14">
        <f>SUM(Table2[[#This Row],[M3B]],Table2[[#This Row],[M3B_h]])</f>
        <v>1</v>
      </c>
      <c r="T776" s="14">
        <f>SUM(Table2[[#This Row],[M4B]],Table2[[#This Row],[M4B_h]])</f>
        <v>1</v>
      </c>
    </row>
    <row r="777" spans="1:20">
      <c r="A777" s="11">
        <f>IF(Table2[[#This Row],[TT]]=0,"",ROW())</f>
        <v>777</v>
      </c>
      <c r="B777" s="11" t="str">
        <f>LOWER(SUBSTITUTE(SUBSTITUTE(SUBSTITUTE(SUBSTITUTE(SUBSTITUTE(SUBSTITUTE(SUBSTITUTE(SUBSTITUTE(Table2[[#This Row],[NAMA BARANG]]," ",""),"""",""),"-",""),"/",""),"(",""),")",""),"&amp;",""),",",""))</f>
        <v>garisan20cm20111020102</v>
      </c>
      <c r="C777" s="17" t="s">
        <v>946</v>
      </c>
      <c r="D777" s="18">
        <v>12</v>
      </c>
      <c r="E777" s="22" t="s">
        <v>246</v>
      </c>
      <c r="F777" s="43">
        <f>IF(Table2[[#This Row],[M5B]]="",Table2[[#This Row],[M5B_h]],SUM(Table2[[#This Row],[M5B_h]],Table2[[#This Row],[M5B]]))</f>
        <v>12</v>
      </c>
      <c r="H777" s="12" t="str">
        <f>IF(Table2[[#This Row],[M1A]]="","",Table2[[#This Row],[M1A]]-Table2[[#This Row],[AWAL]])</f>
        <v/>
      </c>
      <c r="J777" s="12" t="str">
        <f>IF(Table2[[#This Row],[M2A]]="","",SUM(Table2[[#This Row],[M2A]]-Table2[[#This Row],[M2B_h]]))</f>
        <v/>
      </c>
      <c r="L777" s="12" t="str">
        <f>IF(Table2[[#This Row],[M3A]]="","",SUM(Table2[[#This Row],[M3A]]-Table2[[#This Row],[M3B_h]]))</f>
        <v/>
      </c>
      <c r="N777" s="12" t="str">
        <f>IF(Table2[[#This Row],[M4A]]="","",SUM(Table2[[#This Row],[M4A]]-Table2[[#This Row],[M4B_h]]))</f>
        <v/>
      </c>
      <c r="O777" s="14"/>
      <c r="P777" s="14" t="str">
        <f>IF(Table2[[#This Row],[M5A]]="","",SUM(Table2[[#This Row],[M5A]]-Table2[[#This Row],[M5B_h]]))</f>
        <v/>
      </c>
      <c r="Q777" s="14">
        <f>SUM(Table2[[#This Row],[AWAL]],Table2[[#This Row],[M1B]])</f>
        <v>12</v>
      </c>
      <c r="R777" s="14">
        <f>SUM(Table2[[#This Row],[M2B]],Table2[[#This Row],[M2B_h]])</f>
        <v>12</v>
      </c>
      <c r="S777" s="14">
        <f>SUM(Table2[[#This Row],[M3B]],Table2[[#This Row],[M3B_h]])</f>
        <v>12</v>
      </c>
      <c r="T777" s="14">
        <f>SUM(Table2[[#This Row],[M4B]],Table2[[#This Row],[M4B_h]])</f>
        <v>12</v>
      </c>
    </row>
    <row r="778" spans="1:20">
      <c r="A778" s="11">
        <f>IF(Table2[[#This Row],[TT]]=0,"",ROW())</f>
        <v>778</v>
      </c>
      <c r="B778" s="11" t="str">
        <f>LOWER(SUBSTITUTE(SUBSTITUTE(SUBSTITUTE(SUBSTITUTE(SUBSTITUTE(SUBSTITUTE(SUBSTITUTE(SUBSTITUTE(Table2[[#This Row],[NAMA BARANG]]," ",""),"""",""),"-",""),"/",""),"(",""),")",""),"&amp;",""),",",""))</f>
        <v>garisan20cm2020disney1x36</v>
      </c>
      <c r="C778" s="17" t="s">
        <v>947</v>
      </c>
      <c r="D778" s="18">
        <v>3</v>
      </c>
      <c r="E778" s="22" t="s">
        <v>50</v>
      </c>
      <c r="F778" s="43">
        <f>IF(Table2[[#This Row],[M5B]]="",Table2[[#This Row],[M5B_h]],SUM(Table2[[#This Row],[M5B_h]],Table2[[#This Row],[M5B]]))</f>
        <v>3</v>
      </c>
      <c r="H778" s="12" t="str">
        <f>IF(Table2[[#This Row],[M1A]]="","",Table2[[#This Row],[M1A]]-Table2[[#This Row],[AWAL]])</f>
        <v/>
      </c>
      <c r="J778" s="12" t="str">
        <f>IF(Table2[[#This Row],[M2A]]="","",SUM(Table2[[#This Row],[M2A]]-Table2[[#This Row],[M2B_h]]))</f>
        <v/>
      </c>
      <c r="L778" s="12" t="str">
        <f>IF(Table2[[#This Row],[M3A]]="","",SUM(Table2[[#This Row],[M3A]]-Table2[[#This Row],[M3B_h]]))</f>
        <v/>
      </c>
      <c r="N778" s="12" t="str">
        <f>IF(Table2[[#This Row],[M4A]]="","",SUM(Table2[[#This Row],[M4A]]-Table2[[#This Row],[M4B_h]]))</f>
        <v/>
      </c>
      <c r="O778" s="14"/>
      <c r="P778" s="14" t="str">
        <f>IF(Table2[[#This Row],[M5A]]="","",SUM(Table2[[#This Row],[M5A]]-Table2[[#This Row],[M5B_h]]))</f>
        <v/>
      </c>
      <c r="Q778" s="14">
        <f>SUM(Table2[[#This Row],[AWAL]],Table2[[#This Row],[M1B]])</f>
        <v>3</v>
      </c>
      <c r="R778" s="14">
        <f>SUM(Table2[[#This Row],[M2B]],Table2[[#This Row],[M2B_h]])</f>
        <v>3</v>
      </c>
      <c r="S778" s="14">
        <f>SUM(Table2[[#This Row],[M3B]],Table2[[#This Row],[M3B_h]])</f>
        <v>3</v>
      </c>
      <c r="T778" s="14">
        <f>SUM(Table2[[#This Row],[M4B]],Table2[[#This Row],[M4B_h]])</f>
        <v>3</v>
      </c>
    </row>
    <row r="779" spans="1:20">
      <c r="A779" s="11">
        <f>IF(Table2[[#This Row],[TT]]=0,"",ROW())</f>
        <v>779</v>
      </c>
      <c r="B779" s="11" t="str">
        <f>LOWER(SUBSTITUTE(SUBSTITUTE(SUBSTITUTE(SUBSTITUTE(SUBSTITUTE(SUBSTITUTE(SUBSTITUTE(SUBSTITUTE(Table2[[#This Row],[NAMA BARANG]]," ",""),"""",""),"-",""),"/",""),"(",""),")",""),"&amp;",""),",",""))</f>
        <v>garisan20cm8803ab40</v>
      </c>
      <c r="C779" s="17" t="s">
        <v>948</v>
      </c>
      <c r="D779" s="18">
        <v>2</v>
      </c>
      <c r="E779" s="22" t="s">
        <v>513</v>
      </c>
      <c r="F779" s="43">
        <f>IF(Table2[[#This Row],[M5B]]="",Table2[[#This Row],[M5B_h]],SUM(Table2[[#This Row],[M5B_h]],Table2[[#This Row],[M5B]]))</f>
        <v>2</v>
      </c>
      <c r="H779" s="12" t="str">
        <f>IF(Table2[[#This Row],[M1A]]="","",Table2[[#This Row],[M1A]]-Table2[[#This Row],[AWAL]])</f>
        <v/>
      </c>
      <c r="J779" s="12" t="str">
        <f>IF(Table2[[#This Row],[M2A]]="","",SUM(Table2[[#This Row],[M2A]]-Table2[[#This Row],[M2B_h]]))</f>
        <v/>
      </c>
      <c r="L779" s="12" t="str">
        <f>IF(Table2[[#This Row],[M3A]]="","",SUM(Table2[[#This Row],[M3A]]-Table2[[#This Row],[M3B_h]]))</f>
        <v/>
      </c>
      <c r="N779" s="12" t="str">
        <f>IF(Table2[[#This Row],[M4A]]="","",SUM(Table2[[#This Row],[M4A]]-Table2[[#This Row],[M4B_h]]))</f>
        <v/>
      </c>
      <c r="O779" s="14"/>
      <c r="P779" s="14" t="str">
        <f>IF(Table2[[#This Row],[M5A]]="","",SUM(Table2[[#This Row],[M5A]]-Table2[[#This Row],[M5B_h]]))</f>
        <v/>
      </c>
      <c r="Q779" s="14">
        <f>SUM(Table2[[#This Row],[AWAL]],Table2[[#This Row],[M1B]])</f>
        <v>2</v>
      </c>
      <c r="R779" s="14">
        <f>SUM(Table2[[#This Row],[M2B]],Table2[[#This Row],[M2B_h]])</f>
        <v>2</v>
      </c>
      <c r="S779" s="14">
        <f>SUM(Table2[[#This Row],[M3B]],Table2[[#This Row],[M3B_h]])</f>
        <v>2</v>
      </c>
      <c r="T779" s="14">
        <f>SUM(Table2[[#This Row],[M4B]],Table2[[#This Row],[M4B_h]])</f>
        <v>2</v>
      </c>
    </row>
    <row r="780" spans="1:20">
      <c r="A780" s="11">
        <f>IF(Table2[[#This Row],[TT]]=0,"",ROW())</f>
        <v>780</v>
      </c>
      <c r="B780" s="11" t="str">
        <f>LOWER(SUBSTITUTE(SUBSTITUTE(SUBSTITUTE(SUBSTITUTE(SUBSTITUTE(SUBSTITUTE(SUBSTITUTE(SUBSTITUTE(Table2[[#This Row],[NAMA BARANG]]," ",""),"""",""),"-",""),"/",""),"(",""),")",""),"&amp;",""),",",""))</f>
        <v>garisan20cmfancybabymouse</v>
      </c>
      <c r="C780" s="17" t="s">
        <v>949</v>
      </c>
      <c r="D780" s="18">
        <v>52</v>
      </c>
      <c r="E780" s="22" t="s">
        <v>634</v>
      </c>
      <c r="F780" s="43">
        <f>IF(Table2[[#This Row],[M5B]]="",Table2[[#This Row],[M5B_h]],SUM(Table2[[#This Row],[M5B_h]],Table2[[#This Row],[M5B]]))</f>
        <v>52</v>
      </c>
      <c r="H780" s="12" t="str">
        <f>IF(Table2[[#This Row],[M1A]]="","",Table2[[#This Row],[M1A]]-Table2[[#This Row],[AWAL]])</f>
        <v/>
      </c>
      <c r="J780" s="12" t="str">
        <f>IF(Table2[[#This Row],[M2A]]="","",SUM(Table2[[#This Row],[M2A]]-Table2[[#This Row],[M2B_h]]))</f>
        <v/>
      </c>
      <c r="L780" s="12" t="str">
        <f>IF(Table2[[#This Row],[M3A]]="","",SUM(Table2[[#This Row],[M3A]]-Table2[[#This Row],[M3B_h]]))</f>
        <v/>
      </c>
      <c r="N780" s="12" t="str">
        <f>IF(Table2[[#This Row],[M4A]]="","",SUM(Table2[[#This Row],[M4A]]-Table2[[#This Row],[M4B_h]]))</f>
        <v/>
      </c>
      <c r="O780" s="14"/>
      <c r="P780" s="14" t="str">
        <f>IF(Table2[[#This Row],[M5A]]="","",SUM(Table2[[#This Row],[M5A]]-Table2[[#This Row],[M5B_h]]))</f>
        <v/>
      </c>
      <c r="Q780" s="14">
        <f>SUM(Table2[[#This Row],[AWAL]],Table2[[#This Row],[M1B]])</f>
        <v>52</v>
      </c>
      <c r="R780" s="14">
        <f>SUM(Table2[[#This Row],[M2B]],Table2[[#This Row],[M2B_h]])</f>
        <v>52</v>
      </c>
      <c r="S780" s="14">
        <f>SUM(Table2[[#This Row],[M3B]],Table2[[#This Row],[M3B_h]])</f>
        <v>52</v>
      </c>
      <c r="T780" s="14">
        <f>SUM(Table2[[#This Row],[M4B]],Table2[[#This Row],[M4B_h]])</f>
        <v>52</v>
      </c>
    </row>
    <row r="781" spans="1:20">
      <c r="A781" s="11">
        <f>IF(Table2[[#This Row],[TT]]=0,"",ROW())</f>
        <v>781</v>
      </c>
      <c r="B781" s="11" t="str">
        <f>LOWER(SUBSTITUTE(SUBSTITUTE(SUBSTITUTE(SUBSTITUTE(SUBSTITUTE(SUBSTITUTE(SUBSTITUTE(SUBSTITUTE(Table2[[#This Row],[NAMA BARANG]]," ",""),"""",""),"-",""),"/",""),"(",""),")",""),"&amp;",""),",",""))</f>
        <v>garisan20cmfancycutmouse</v>
      </c>
      <c r="C781" s="17" t="s">
        <v>950</v>
      </c>
      <c r="D781" s="18">
        <v>17</v>
      </c>
      <c r="E781" s="22" t="s">
        <v>634</v>
      </c>
      <c r="F781" s="43">
        <f>IF(Table2[[#This Row],[M5B]]="",Table2[[#This Row],[M5B_h]],SUM(Table2[[#This Row],[M5B_h]],Table2[[#This Row],[M5B]]))</f>
        <v>17</v>
      </c>
      <c r="H781" s="12" t="str">
        <f>IF(Table2[[#This Row],[M1A]]="","",Table2[[#This Row],[M1A]]-Table2[[#This Row],[AWAL]])</f>
        <v/>
      </c>
      <c r="J781" s="12" t="str">
        <f>IF(Table2[[#This Row],[M2A]]="","",SUM(Table2[[#This Row],[M2A]]-Table2[[#This Row],[M2B_h]]))</f>
        <v/>
      </c>
      <c r="L781" s="12" t="str">
        <f>IF(Table2[[#This Row],[M3A]]="","",SUM(Table2[[#This Row],[M3A]]-Table2[[#This Row],[M3B_h]]))</f>
        <v/>
      </c>
      <c r="N781" s="12" t="str">
        <f>IF(Table2[[#This Row],[M4A]]="","",SUM(Table2[[#This Row],[M4A]]-Table2[[#This Row],[M4B_h]]))</f>
        <v/>
      </c>
      <c r="O781" s="14"/>
      <c r="P781" s="14" t="str">
        <f>IF(Table2[[#This Row],[M5A]]="","",SUM(Table2[[#This Row],[M5A]]-Table2[[#This Row],[M5B_h]]))</f>
        <v/>
      </c>
      <c r="Q781" s="14">
        <f>SUM(Table2[[#This Row],[AWAL]],Table2[[#This Row],[M1B]])</f>
        <v>17</v>
      </c>
      <c r="R781" s="14">
        <f>SUM(Table2[[#This Row],[M2B]],Table2[[#This Row],[M2B_h]])</f>
        <v>17</v>
      </c>
      <c r="S781" s="14">
        <f>SUM(Table2[[#This Row],[M3B]],Table2[[#This Row],[M3B_h]])</f>
        <v>17</v>
      </c>
      <c r="T781" s="14">
        <f>SUM(Table2[[#This Row],[M4B]],Table2[[#This Row],[M4B_h]])</f>
        <v>17</v>
      </c>
    </row>
    <row r="782" spans="1:20">
      <c r="A782" s="11">
        <f>IF(Table2[[#This Row],[TT]]=0,"",ROW())</f>
        <v>782</v>
      </c>
      <c r="B782" s="11" t="str">
        <f>LOWER(SUBSTITUTE(SUBSTITUTE(SUBSTITUTE(SUBSTITUTE(SUBSTITUTE(SUBSTITUTE(SUBSTITUTE(SUBSTITUTE(Table2[[#This Row],[NAMA BARANG]]," ",""),"""",""),"-",""),"/",""),"(",""),")",""),"&amp;",""),",",""))</f>
        <v>garisan20cmfancymouse</v>
      </c>
      <c r="C782" s="17" t="s">
        <v>951</v>
      </c>
      <c r="D782" s="18">
        <v>1</v>
      </c>
      <c r="E782" s="22" t="s">
        <v>634</v>
      </c>
      <c r="F782" s="43">
        <f>IF(Table2[[#This Row],[M5B]]="",Table2[[#This Row],[M5B_h]],SUM(Table2[[#This Row],[M5B_h]],Table2[[#This Row],[M5B]]))</f>
        <v>1</v>
      </c>
      <c r="H782" s="12" t="str">
        <f>IF(Table2[[#This Row],[M1A]]="","",Table2[[#This Row],[M1A]]-Table2[[#This Row],[AWAL]])</f>
        <v/>
      </c>
      <c r="J782" s="12" t="str">
        <f>IF(Table2[[#This Row],[M2A]]="","",SUM(Table2[[#This Row],[M2A]]-Table2[[#This Row],[M2B_h]]))</f>
        <v/>
      </c>
      <c r="L782" s="12" t="str">
        <f>IF(Table2[[#This Row],[M3A]]="","",SUM(Table2[[#This Row],[M3A]]-Table2[[#This Row],[M3B_h]]))</f>
        <v/>
      </c>
      <c r="N782" s="12" t="str">
        <f>IF(Table2[[#This Row],[M4A]]="","",SUM(Table2[[#This Row],[M4A]]-Table2[[#This Row],[M4B_h]]))</f>
        <v/>
      </c>
      <c r="O782" s="14"/>
      <c r="P782" s="14" t="str">
        <f>IF(Table2[[#This Row],[M5A]]="","",SUM(Table2[[#This Row],[M5A]]-Table2[[#This Row],[M5B_h]]))</f>
        <v/>
      </c>
      <c r="Q782" s="14">
        <f>SUM(Table2[[#This Row],[AWAL]],Table2[[#This Row],[M1B]])</f>
        <v>1</v>
      </c>
      <c r="R782" s="14">
        <f>SUM(Table2[[#This Row],[M2B]],Table2[[#This Row],[M2B_h]])</f>
        <v>1</v>
      </c>
      <c r="S782" s="14">
        <f>SUM(Table2[[#This Row],[M3B]],Table2[[#This Row],[M3B_h]])</f>
        <v>1</v>
      </c>
      <c r="T782" s="14">
        <f>SUM(Table2[[#This Row],[M4B]],Table2[[#This Row],[M4B_h]])</f>
        <v>1</v>
      </c>
    </row>
    <row r="783" spans="1:20">
      <c r="A783" s="11">
        <f>IF(Table2[[#This Row],[TT]]=0,"",ROW())</f>
        <v>783</v>
      </c>
      <c r="B783" s="11" t="str">
        <f>LOWER(SUBSTITUTE(SUBSTITUTE(SUBSTITUTE(SUBSTITUTE(SUBSTITUTE(SUBSTITUTE(SUBSTITUTE(SUBSTITUTE(Table2[[#This Row],[NAMA BARANG]]," ",""),"""",""),"-",""),"/",""),"(",""),")",""),"&amp;",""),",",""))</f>
        <v>garisan20cmfancypaviabear</v>
      </c>
      <c r="C783" s="17" t="s">
        <v>952</v>
      </c>
      <c r="D783" s="18">
        <v>22</v>
      </c>
      <c r="E783" s="22" t="s">
        <v>634</v>
      </c>
      <c r="F783" s="43">
        <f>IF(Table2[[#This Row],[M5B]]="",Table2[[#This Row],[M5B_h]],SUM(Table2[[#This Row],[M5B_h]],Table2[[#This Row],[M5B]]))</f>
        <v>22</v>
      </c>
      <c r="H783" s="12" t="str">
        <f>IF(Table2[[#This Row],[M1A]]="","",Table2[[#This Row],[M1A]]-Table2[[#This Row],[AWAL]])</f>
        <v/>
      </c>
      <c r="J783" s="12" t="str">
        <f>IF(Table2[[#This Row],[M2A]]="","",SUM(Table2[[#This Row],[M2A]]-Table2[[#This Row],[M2B_h]]))</f>
        <v/>
      </c>
      <c r="L783" s="12" t="str">
        <f>IF(Table2[[#This Row],[M3A]]="","",SUM(Table2[[#This Row],[M3A]]-Table2[[#This Row],[M3B_h]]))</f>
        <v/>
      </c>
      <c r="N783" s="12" t="str">
        <f>IF(Table2[[#This Row],[M4A]]="","",SUM(Table2[[#This Row],[M4A]]-Table2[[#This Row],[M4B_h]]))</f>
        <v/>
      </c>
      <c r="O783" s="14"/>
      <c r="P783" s="14" t="str">
        <f>IF(Table2[[#This Row],[M5A]]="","",SUM(Table2[[#This Row],[M5A]]-Table2[[#This Row],[M5B_h]]))</f>
        <v/>
      </c>
      <c r="Q783" s="14">
        <f>SUM(Table2[[#This Row],[AWAL]],Table2[[#This Row],[M1B]])</f>
        <v>22</v>
      </c>
      <c r="R783" s="14">
        <f>SUM(Table2[[#This Row],[M2B]],Table2[[#This Row],[M2B_h]])</f>
        <v>22</v>
      </c>
      <c r="S783" s="14">
        <f>SUM(Table2[[#This Row],[M3B]],Table2[[#This Row],[M3B_h]])</f>
        <v>22</v>
      </c>
      <c r="T783" s="14">
        <f>SUM(Table2[[#This Row],[M4B]],Table2[[#This Row],[M4B_h]])</f>
        <v>22</v>
      </c>
    </row>
    <row r="784" spans="1:20">
      <c r="A784" s="11">
        <f>IF(Table2[[#This Row],[TT]]=0,"",ROW())</f>
        <v>784</v>
      </c>
      <c r="B784" s="11" t="str">
        <f>LOWER(SUBSTITUTE(SUBSTITUTE(SUBSTITUTE(SUBSTITUTE(SUBSTITUTE(SUBSTITUTE(SUBSTITUTE(SUBSTITUTE(Table2[[#This Row],[NAMA BARANG]]," ",""),"""",""),"-",""),"/",""),"(",""),")",""),"&amp;",""),",",""))</f>
        <v>garisan20cmfancyprettywhite</v>
      </c>
      <c r="C784" s="17" t="s">
        <v>953</v>
      </c>
      <c r="D784" s="18">
        <v>54</v>
      </c>
      <c r="E784" s="22" t="s">
        <v>634</v>
      </c>
      <c r="F784" s="43">
        <f>IF(Table2[[#This Row],[M5B]]="",Table2[[#This Row],[M5B_h]],SUM(Table2[[#This Row],[M5B_h]],Table2[[#This Row],[M5B]]))</f>
        <v>54</v>
      </c>
      <c r="H784" s="12" t="str">
        <f>IF(Table2[[#This Row],[M1A]]="","",Table2[[#This Row],[M1A]]-Table2[[#This Row],[AWAL]])</f>
        <v/>
      </c>
      <c r="J784" s="12" t="str">
        <f>IF(Table2[[#This Row],[M2A]]="","",SUM(Table2[[#This Row],[M2A]]-Table2[[#This Row],[M2B_h]]))</f>
        <v/>
      </c>
      <c r="L784" s="12" t="str">
        <f>IF(Table2[[#This Row],[M3A]]="","",SUM(Table2[[#This Row],[M3A]]-Table2[[#This Row],[M3B_h]]))</f>
        <v/>
      </c>
      <c r="N784" s="12" t="str">
        <f>IF(Table2[[#This Row],[M4A]]="","",SUM(Table2[[#This Row],[M4A]]-Table2[[#This Row],[M4B_h]]))</f>
        <v/>
      </c>
      <c r="O784" s="14"/>
      <c r="P784" s="14" t="str">
        <f>IF(Table2[[#This Row],[M5A]]="","",SUM(Table2[[#This Row],[M5A]]-Table2[[#This Row],[M5B_h]]))</f>
        <v/>
      </c>
      <c r="Q784" s="14">
        <f>SUM(Table2[[#This Row],[AWAL]],Table2[[#This Row],[M1B]])</f>
        <v>54</v>
      </c>
      <c r="R784" s="14">
        <f>SUM(Table2[[#This Row],[M2B]],Table2[[#This Row],[M2B_h]])</f>
        <v>54</v>
      </c>
      <c r="S784" s="14">
        <f>SUM(Table2[[#This Row],[M3B]],Table2[[#This Row],[M3B_h]])</f>
        <v>54</v>
      </c>
      <c r="T784" s="14">
        <f>SUM(Table2[[#This Row],[M4B]],Table2[[#This Row],[M4B_h]])</f>
        <v>54</v>
      </c>
    </row>
    <row r="785" spans="1:20">
      <c r="A785" s="11">
        <f>IF(Table2[[#This Row],[TT]]=0,"",ROW())</f>
        <v>785</v>
      </c>
      <c r="B785" s="11" t="str">
        <f>LOWER(SUBSTITUTE(SUBSTITUTE(SUBSTITUTE(SUBSTITUTE(SUBSTITUTE(SUBSTITUTE(SUBSTITUTE(SUBSTITUTE(Table2[[#This Row],[NAMA BARANG]]," ",""),"""",""),"-",""),"/",""),"(",""),")",""),"&amp;",""),",",""))</f>
        <v>garisan20cmfancyspidermanbiru</v>
      </c>
      <c r="C785" s="17" t="s">
        <v>954</v>
      </c>
      <c r="D785" s="18">
        <v>17</v>
      </c>
      <c r="E785" s="22" t="s">
        <v>634</v>
      </c>
      <c r="F785" s="43">
        <f>IF(Table2[[#This Row],[M5B]]="",Table2[[#This Row],[M5B_h]],SUM(Table2[[#This Row],[M5B_h]],Table2[[#This Row],[M5B]]))</f>
        <v>17</v>
      </c>
      <c r="H785" s="12" t="str">
        <f>IF(Table2[[#This Row],[M1A]]="","",Table2[[#This Row],[M1A]]-Table2[[#This Row],[AWAL]])</f>
        <v/>
      </c>
      <c r="J785" s="12" t="str">
        <f>IF(Table2[[#This Row],[M2A]]="","",SUM(Table2[[#This Row],[M2A]]-Table2[[#This Row],[M2B_h]]))</f>
        <v/>
      </c>
      <c r="L785" s="12" t="str">
        <f>IF(Table2[[#This Row],[M3A]]="","",SUM(Table2[[#This Row],[M3A]]-Table2[[#This Row],[M3B_h]]))</f>
        <v/>
      </c>
      <c r="N785" s="12" t="str">
        <f>IF(Table2[[#This Row],[M4A]]="","",SUM(Table2[[#This Row],[M4A]]-Table2[[#This Row],[M4B_h]]))</f>
        <v/>
      </c>
      <c r="O785" s="14"/>
      <c r="P785" s="14" t="str">
        <f>IF(Table2[[#This Row],[M5A]]="","",SUM(Table2[[#This Row],[M5A]]-Table2[[#This Row],[M5B_h]]))</f>
        <v/>
      </c>
      <c r="Q785" s="14">
        <f>SUM(Table2[[#This Row],[AWAL]],Table2[[#This Row],[M1B]])</f>
        <v>17</v>
      </c>
      <c r="R785" s="14">
        <f>SUM(Table2[[#This Row],[M2B]],Table2[[#This Row],[M2B_h]])</f>
        <v>17</v>
      </c>
      <c r="S785" s="14">
        <f>SUM(Table2[[#This Row],[M3B]],Table2[[#This Row],[M3B_h]])</f>
        <v>17</v>
      </c>
      <c r="T785" s="14">
        <f>SUM(Table2[[#This Row],[M4B]],Table2[[#This Row],[M4B_h]])</f>
        <v>17</v>
      </c>
    </row>
    <row r="786" spans="1:20">
      <c r="A786" s="11">
        <f>IF(Table2[[#This Row],[TT]]=0,"",ROW())</f>
        <v>786</v>
      </c>
      <c r="B786" s="11" t="str">
        <f>LOWER(SUBSTITUTE(SUBSTITUTE(SUBSTITUTE(SUBSTITUTE(SUBSTITUTE(SUBSTITUTE(SUBSTITUTE(SUBSTITUTE(Table2[[#This Row],[NAMA BARANG]]," ",""),"""",""),"-",""),"/",""),"(",""),")",""),"&amp;",""),",",""))</f>
        <v>garisan20cmfancysuperman</v>
      </c>
      <c r="C786" s="17" t="s">
        <v>955</v>
      </c>
      <c r="D786" s="18">
        <v>10</v>
      </c>
      <c r="E786" s="22" t="s">
        <v>634</v>
      </c>
      <c r="F786" s="43">
        <f>IF(Table2[[#This Row],[M5B]]="",Table2[[#This Row],[M5B_h]],SUM(Table2[[#This Row],[M5B_h]],Table2[[#This Row],[M5B]]))</f>
        <v>10</v>
      </c>
      <c r="H786" s="12" t="str">
        <f>IF(Table2[[#This Row],[M1A]]="","",Table2[[#This Row],[M1A]]-Table2[[#This Row],[AWAL]])</f>
        <v/>
      </c>
      <c r="J786" s="12" t="str">
        <f>IF(Table2[[#This Row],[M2A]]="","",SUM(Table2[[#This Row],[M2A]]-Table2[[#This Row],[M2B_h]]))</f>
        <v/>
      </c>
      <c r="L786" s="12" t="str">
        <f>IF(Table2[[#This Row],[M3A]]="","",SUM(Table2[[#This Row],[M3A]]-Table2[[#This Row],[M3B_h]]))</f>
        <v/>
      </c>
      <c r="N786" s="12" t="str">
        <f>IF(Table2[[#This Row],[M4A]]="","",SUM(Table2[[#This Row],[M4A]]-Table2[[#This Row],[M4B_h]]))</f>
        <v/>
      </c>
      <c r="O786" s="14"/>
      <c r="P786" s="14" t="str">
        <f>IF(Table2[[#This Row],[M5A]]="","",SUM(Table2[[#This Row],[M5A]]-Table2[[#This Row],[M5B_h]]))</f>
        <v/>
      </c>
      <c r="Q786" s="14">
        <f>SUM(Table2[[#This Row],[AWAL]],Table2[[#This Row],[M1B]])</f>
        <v>10</v>
      </c>
      <c r="R786" s="14">
        <f>SUM(Table2[[#This Row],[M2B]],Table2[[#This Row],[M2B_h]])</f>
        <v>10</v>
      </c>
      <c r="S786" s="14">
        <f>SUM(Table2[[#This Row],[M3B]],Table2[[#This Row],[M3B_h]])</f>
        <v>10</v>
      </c>
      <c r="T786" s="14">
        <f>SUM(Table2[[#This Row],[M4B]],Table2[[#This Row],[M4B_h]])</f>
        <v>10</v>
      </c>
    </row>
    <row r="787" spans="1:20">
      <c r="A787" s="11">
        <f>IF(Table2[[#This Row],[TT]]=0,"",ROW())</f>
        <v>787</v>
      </c>
      <c r="B787" s="11" t="str">
        <f>LOWER(SUBSTITUTE(SUBSTITUTE(SUBSTITUTE(SUBSTITUTE(SUBSTITUTE(SUBSTITUTE(SUBSTITUTE(SUBSTITUTE(Table2[[#This Row],[NAMA BARANG]]," ",""),"""",""),"-",""),"/",""),"(",""),")",""),"&amp;",""),",",""))</f>
        <v>garisan20cmholo93201disp=10pc</v>
      </c>
      <c r="C787" s="17" t="s">
        <v>956</v>
      </c>
      <c r="D787" s="18">
        <v>11</v>
      </c>
      <c r="E787" s="22" t="s">
        <v>50</v>
      </c>
      <c r="F787" s="43">
        <f>IF(Table2[[#This Row],[M5B]]="",Table2[[#This Row],[M5B_h]],SUM(Table2[[#This Row],[M5B_h]],Table2[[#This Row],[M5B]]))</f>
        <v>11</v>
      </c>
      <c r="H787" s="12" t="str">
        <f>IF(Table2[[#This Row],[M1A]]="","",Table2[[#This Row],[M1A]]-Table2[[#This Row],[AWAL]])</f>
        <v/>
      </c>
      <c r="J787" s="12" t="str">
        <f>IF(Table2[[#This Row],[M2A]]="","",SUM(Table2[[#This Row],[M2A]]-Table2[[#This Row],[M2B_h]]))</f>
        <v/>
      </c>
      <c r="L787" s="12" t="str">
        <f>IF(Table2[[#This Row],[M3A]]="","",SUM(Table2[[#This Row],[M3A]]-Table2[[#This Row],[M3B_h]]))</f>
        <v/>
      </c>
      <c r="N787" s="12" t="str">
        <f>IF(Table2[[#This Row],[M4A]]="","",SUM(Table2[[#This Row],[M4A]]-Table2[[#This Row],[M4B_h]]))</f>
        <v/>
      </c>
      <c r="O787" s="14"/>
      <c r="P787" s="14" t="str">
        <f>IF(Table2[[#This Row],[M5A]]="","",SUM(Table2[[#This Row],[M5A]]-Table2[[#This Row],[M5B_h]]))</f>
        <v/>
      </c>
      <c r="Q787" s="14">
        <f>SUM(Table2[[#This Row],[AWAL]],Table2[[#This Row],[M1B]])</f>
        <v>11</v>
      </c>
      <c r="R787" s="14">
        <f>SUM(Table2[[#This Row],[M2B]],Table2[[#This Row],[M2B_h]])</f>
        <v>11</v>
      </c>
      <c r="S787" s="14">
        <f>SUM(Table2[[#This Row],[M3B]],Table2[[#This Row],[M3B_h]])</f>
        <v>11</v>
      </c>
      <c r="T787" s="14">
        <f>SUM(Table2[[#This Row],[M4B]],Table2[[#This Row],[M4B_h]])</f>
        <v>11</v>
      </c>
    </row>
    <row r="788" spans="1:20">
      <c r="A788" s="11">
        <f>IF(Table2[[#This Row],[TT]]=0,"",ROW())</f>
        <v>788</v>
      </c>
      <c r="B788" s="11" t="str">
        <f>LOWER(SUBSTITUTE(SUBSTITUTE(SUBSTITUTE(SUBSTITUTE(SUBSTITUTE(SUBSTITUTE(SUBSTITUTE(SUBSTITUTE(Table2[[#This Row],[NAMA BARANG]]," ",""),"""",""),"-",""),"/",""),"(",""),")",""),"&amp;",""),",",""))</f>
        <v>garisan30cmabjadangka3008</v>
      </c>
      <c r="C788" s="17" t="s">
        <v>957</v>
      </c>
      <c r="D788" s="18">
        <v>8</v>
      </c>
      <c r="E788" s="22" t="s">
        <v>133</v>
      </c>
      <c r="F788" s="43">
        <f>IF(Table2[[#This Row],[M5B]]="",Table2[[#This Row],[M5B_h]],SUM(Table2[[#This Row],[M5B_h]],Table2[[#This Row],[M5B]]))</f>
        <v>8</v>
      </c>
      <c r="H788" s="12" t="str">
        <f>IF(Table2[[#This Row],[M1A]]="","",Table2[[#This Row],[M1A]]-Table2[[#This Row],[AWAL]])</f>
        <v/>
      </c>
      <c r="J788" s="12" t="str">
        <f>IF(Table2[[#This Row],[M2A]]="","",SUM(Table2[[#This Row],[M2A]]-Table2[[#This Row],[M2B_h]]))</f>
        <v/>
      </c>
      <c r="L788" s="12" t="str">
        <f>IF(Table2[[#This Row],[M3A]]="","",SUM(Table2[[#This Row],[M3A]]-Table2[[#This Row],[M3B_h]]))</f>
        <v/>
      </c>
      <c r="N788" s="12" t="str">
        <f>IF(Table2[[#This Row],[M4A]]="","",SUM(Table2[[#This Row],[M4A]]-Table2[[#This Row],[M4B_h]]))</f>
        <v/>
      </c>
      <c r="O788" s="14"/>
      <c r="P788" s="14" t="str">
        <f>IF(Table2[[#This Row],[M5A]]="","",SUM(Table2[[#This Row],[M5A]]-Table2[[#This Row],[M5B_h]]))</f>
        <v/>
      </c>
      <c r="Q788" s="14">
        <f>SUM(Table2[[#This Row],[AWAL]],Table2[[#This Row],[M1B]])</f>
        <v>8</v>
      </c>
      <c r="R788" s="14">
        <f>SUM(Table2[[#This Row],[M2B]],Table2[[#This Row],[M2B_h]])</f>
        <v>8</v>
      </c>
      <c r="S788" s="14">
        <f>SUM(Table2[[#This Row],[M3B]],Table2[[#This Row],[M3B_h]])</f>
        <v>8</v>
      </c>
      <c r="T788" s="14">
        <f>SUM(Table2[[#This Row],[M4B]],Table2[[#This Row],[M4B_h]])</f>
        <v>8</v>
      </c>
    </row>
    <row r="789" spans="1:20">
      <c r="A789" s="11">
        <f>IF(Table2[[#This Row],[TT]]=0,"",ROW())</f>
        <v>789</v>
      </c>
      <c r="B789" s="11" t="str">
        <f>LOWER(SUBSTITUTE(SUBSTITUTE(SUBSTITUTE(SUBSTITUTE(SUBSTITUTE(SUBSTITUTE(SUBSTITUTE(SUBSTITUTE(Table2[[#This Row],[NAMA BARANG]]," ",""),"""",""),"-",""),"/",""),"(",""),")",""),"&amp;",""),",",""))</f>
        <v>garisan30cm1105bt21</v>
      </c>
      <c r="C789" s="17" t="s">
        <v>958</v>
      </c>
      <c r="D789" s="18">
        <v>26</v>
      </c>
      <c r="E789" s="22" t="s">
        <v>19</v>
      </c>
      <c r="F789" s="43">
        <f>IF(Table2[[#This Row],[M5B]]="",Table2[[#This Row],[M5B_h]],SUM(Table2[[#This Row],[M5B_h]],Table2[[#This Row],[M5B]]))</f>
        <v>26</v>
      </c>
      <c r="H789" s="12" t="str">
        <f>IF(Table2[[#This Row],[M1A]]="","",Table2[[#This Row],[M1A]]-Table2[[#This Row],[AWAL]])</f>
        <v/>
      </c>
      <c r="J789" s="12" t="str">
        <f>IF(Table2[[#This Row],[M2A]]="","",SUM(Table2[[#This Row],[M2A]]-Table2[[#This Row],[M2B_h]]))</f>
        <v/>
      </c>
      <c r="L789" s="12" t="str">
        <f>IF(Table2[[#This Row],[M3A]]="","",SUM(Table2[[#This Row],[M3A]]-Table2[[#This Row],[M3B_h]]))</f>
        <v/>
      </c>
      <c r="N789" s="12" t="str">
        <f>IF(Table2[[#This Row],[M4A]]="","",SUM(Table2[[#This Row],[M4A]]-Table2[[#This Row],[M4B_h]]))</f>
        <v/>
      </c>
      <c r="O789" s="14"/>
      <c r="P789" s="14" t="str">
        <f>IF(Table2[[#This Row],[M5A]]="","",SUM(Table2[[#This Row],[M5A]]-Table2[[#This Row],[M5B_h]]))</f>
        <v/>
      </c>
      <c r="Q789" s="14">
        <f>SUM(Table2[[#This Row],[AWAL]],Table2[[#This Row],[M1B]])</f>
        <v>26</v>
      </c>
      <c r="R789" s="14">
        <f>SUM(Table2[[#This Row],[M2B]],Table2[[#This Row],[M2B_h]])</f>
        <v>26</v>
      </c>
      <c r="S789" s="14">
        <f>SUM(Table2[[#This Row],[M3B]],Table2[[#This Row],[M3B_h]])</f>
        <v>26</v>
      </c>
      <c r="T789" s="14">
        <f>SUM(Table2[[#This Row],[M4B]],Table2[[#This Row],[M4B_h]])</f>
        <v>26</v>
      </c>
    </row>
    <row r="790" spans="1:20">
      <c r="A790" s="11">
        <f>IF(Table2[[#This Row],[TT]]=0,"",ROW())</f>
        <v>790</v>
      </c>
      <c r="B790" s="11" t="str">
        <f>LOWER(SUBSTITUTE(SUBSTITUTE(SUBSTITUTE(SUBSTITUTE(SUBSTITUTE(SUBSTITUTE(SUBSTITUTE(SUBSTITUTE(Table2[[#This Row],[NAMA BARANG]]," ",""),"""",""),"-",""),"/",""),"(",""),")",""),"&amp;",""),",",""))</f>
        <v>garisan30cm1105disney</v>
      </c>
      <c r="C790" s="17" t="s">
        <v>959</v>
      </c>
      <c r="D790" s="18">
        <v>0</v>
      </c>
      <c r="E790" s="22" t="s">
        <v>19</v>
      </c>
      <c r="F790" s="43">
        <f>IF(Table2[[#This Row],[M5B]]="",Table2[[#This Row],[M5B_h]],SUM(Table2[[#This Row],[M5B_h]],Table2[[#This Row],[M5B]]))</f>
        <v>9</v>
      </c>
      <c r="G790" s="12">
        <v>9</v>
      </c>
      <c r="H790" s="12">
        <f>IF(Table2[[#This Row],[M1A]]="","",Table2[[#This Row],[M1A]]-Table2[[#This Row],[AWAL]])</f>
        <v>9</v>
      </c>
      <c r="J790" s="12" t="str">
        <f>IF(Table2[[#This Row],[M2A]]="","",SUM(Table2[[#This Row],[M2A]]-Table2[[#This Row],[M2B_h]]))</f>
        <v/>
      </c>
      <c r="L790" s="12" t="str">
        <f>IF(Table2[[#This Row],[M3A]]="","",SUM(Table2[[#This Row],[M3A]]-Table2[[#This Row],[M3B_h]]))</f>
        <v/>
      </c>
      <c r="N790" s="12" t="str">
        <f>IF(Table2[[#This Row],[M4A]]="","",SUM(Table2[[#This Row],[M4A]]-Table2[[#This Row],[M4B_h]]))</f>
        <v/>
      </c>
      <c r="O790" s="14"/>
      <c r="P790" s="14" t="str">
        <f>IF(Table2[[#This Row],[M5A]]="","",SUM(Table2[[#This Row],[M5A]]-Table2[[#This Row],[M5B_h]]))</f>
        <v/>
      </c>
      <c r="Q790" s="14">
        <f>SUM(Table2[[#This Row],[AWAL]],Table2[[#This Row],[M1B]])</f>
        <v>9</v>
      </c>
      <c r="R790" s="14">
        <f>SUM(Table2[[#This Row],[M2B]],Table2[[#This Row],[M2B_h]])</f>
        <v>9</v>
      </c>
      <c r="S790" s="14">
        <f>SUM(Table2[[#This Row],[M3B]],Table2[[#This Row],[M3B_h]])</f>
        <v>9</v>
      </c>
      <c r="T790" s="14">
        <f>SUM(Table2[[#This Row],[M4B]],Table2[[#This Row],[M4B_h]])</f>
        <v>9</v>
      </c>
    </row>
    <row r="791" spans="1:20">
      <c r="A791" s="11">
        <f>IF(Table2[[#This Row],[TT]]=0,"",ROW())</f>
        <v>791</v>
      </c>
      <c r="B791" s="11" t="str">
        <f>LOWER(SUBSTITUTE(SUBSTITUTE(SUBSTITUTE(SUBSTITUTE(SUBSTITUTE(SUBSTITUTE(SUBSTITUTE(SUBSTITUTE(Table2[[#This Row],[NAMA BARANG]]," ",""),"""",""),"-",""),"/",""),"(",""),")",""),"&amp;",""),",",""))</f>
        <v>garisan30cm2109lebar</v>
      </c>
      <c r="C791" s="17" t="s">
        <v>960</v>
      </c>
      <c r="D791" s="18">
        <v>1</v>
      </c>
      <c r="E791" s="22" t="s">
        <v>141</v>
      </c>
      <c r="F791" s="43">
        <f>IF(Table2[[#This Row],[M5B]]="",Table2[[#This Row],[M5B_h]],SUM(Table2[[#This Row],[M5B_h]],Table2[[#This Row],[M5B]]))</f>
        <v>1</v>
      </c>
      <c r="H791" s="12" t="str">
        <f>IF(Table2[[#This Row],[M1A]]="","",Table2[[#This Row],[M1A]]-Table2[[#This Row],[AWAL]])</f>
        <v/>
      </c>
      <c r="J791" s="12" t="str">
        <f>IF(Table2[[#This Row],[M2A]]="","",SUM(Table2[[#This Row],[M2A]]-Table2[[#This Row],[M2B_h]]))</f>
        <v/>
      </c>
      <c r="L791" s="12" t="str">
        <f>IF(Table2[[#This Row],[M3A]]="","",SUM(Table2[[#This Row],[M3A]]-Table2[[#This Row],[M3B_h]]))</f>
        <v/>
      </c>
      <c r="N791" s="12" t="str">
        <f>IF(Table2[[#This Row],[M4A]]="","",SUM(Table2[[#This Row],[M4A]]-Table2[[#This Row],[M4B_h]]))</f>
        <v/>
      </c>
      <c r="O791" s="14"/>
      <c r="P791" s="14" t="str">
        <f>IF(Table2[[#This Row],[M5A]]="","",SUM(Table2[[#This Row],[M5A]]-Table2[[#This Row],[M5B_h]]))</f>
        <v/>
      </c>
      <c r="Q791" s="14">
        <f>SUM(Table2[[#This Row],[AWAL]],Table2[[#This Row],[M1B]])</f>
        <v>1</v>
      </c>
      <c r="R791" s="14">
        <f>SUM(Table2[[#This Row],[M2B]],Table2[[#This Row],[M2B_h]])</f>
        <v>1</v>
      </c>
      <c r="S791" s="14">
        <f>SUM(Table2[[#This Row],[M3B]],Table2[[#This Row],[M3B_h]])</f>
        <v>1</v>
      </c>
      <c r="T791" s="14">
        <f>SUM(Table2[[#This Row],[M4B]],Table2[[#This Row],[M4B_h]])</f>
        <v>1</v>
      </c>
    </row>
    <row r="792" spans="1:20">
      <c r="A792" s="11">
        <f>IF(Table2[[#This Row],[TT]]=0,"",ROW())</f>
        <v>792</v>
      </c>
      <c r="B792" s="11" t="str">
        <f>LOWER(SUBSTITUTE(SUBSTITUTE(SUBSTITUTE(SUBSTITUTE(SUBSTITUTE(SUBSTITUTE(SUBSTITUTE(SUBSTITUTE(Table2[[#This Row],[NAMA BARANG]]," ",""),"""",""),"-",""),"/",""),"(",""),")",""),"&amp;",""),",",""))</f>
        <v>garisan30cm70460</v>
      </c>
      <c r="C792" s="17" t="s">
        <v>961</v>
      </c>
      <c r="D792" s="18">
        <v>8</v>
      </c>
      <c r="E792" s="22" t="s">
        <v>131</v>
      </c>
      <c r="F792" s="43">
        <f>IF(Table2[[#This Row],[M5B]]="",Table2[[#This Row],[M5B_h]],SUM(Table2[[#This Row],[M5B_h]],Table2[[#This Row],[M5B]]))</f>
        <v>8</v>
      </c>
      <c r="H792" s="12" t="str">
        <f>IF(Table2[[#This Row],[M1A]]="","",Table2[[#This Row],[M1A]]-Table2[[#This Row],[AWAL]])</f>
        <v/>
      </c>
      <c r="J792" s="12" t="str">
        <f>IF(Table2[[#This Row],[M2A]]="","",SUM(Table2[[#This Row],[M2A]]-Table2[[#This Row],[M2B_h]]))</f>
        <v/>
      </c>
      <c r="L792" s="12" t="str">
        <f>IF(Table2[[#This Row],[M3A]]="","",SUM(Table2[[#This Row],[M3A]]-Table2[[#This Row],[M3B_h]]))</f>
        <v/>
      </c>
      <c r="N792" s="12" t="str">
        <f>IF(Table2[[#This Row],[M4A]]="","",SUM(Table2[[#This Row],[M4A]]-Table2[[#This Row],[M4B_h]]))</f>
        <v/>
      </c>
      <c r="O792" s="14"/>
      <c r="P792" s="14" t="str">
        <f>IF(Table2[[#This Row],[M5A]]="","",SUM(Table2[[#This Row],[M5A]]-Table2[[#This Row],[M5B_h]]))</f>
        <v/>
      </c>
      <c r="Q792" s="14">
        <f>SUM(Table2[[#This Row],[AWAL]],Table2[[#This Row],[M1B]])</f>
        <v>8</v>
      </c>
      <c r="R792" s="14">
        <f>SUM(Table2[[#This Row],[M2B]],Table2[[#This Row],[M2B_h]])</f>
        <v>8</v>
      </c>
      <c r="S792" s="14">
        <f>SUM(Table2[[#This Row],[M3B]],Table2[[#This Row],[M3B_h]])</f>
        <v>8</v>
      </c>
      <c r="T792" s="14">
        <f>SUM(Table2[[#This Row],[M4B]],Table2[[#This Row],[M4B_h]])</f>
        <v>8</v>
      </c>
    </row>
    <row r="793" spans="1:20">
      <c r="A793" s="11">
        <f>IF(Table2[[#This Row],[TT]]=0,"",ROW())</f>
        <v>793</v>
      </c>
      <c r="B793" s="11" t="str">
        <f>LOWER(SUBSTITUTE(SUBSTITUTE(SUBSTITUTE(SUBSTITUTE(SUBSTITUTE(SUBSTITUTE(SUBSTITUTE(SUBSTITUTE(Table2[[#This Row],[NAMA BARANG]]," ",""),"""",""),"-",""),"/",""),"(",""),")",""),"&amp;",""),",",""))</f>
        <v>garisan30cm8541x48</v>
      </c>
      <c r="C793" s="17" t="s">
        <v>962</v>
      </c>
      <c r="D793" s="18">
        <v>3</v>
      </c>
      <c r="E793" s="22" t="s">
        <v>50</v>
      </c>
      <c r="F793" s="43">
        <f>IF(Table2[[#This Row],[M5B]]="",Table2[[#This Row],[M5B_h]],SUM(Table2[[#This Row],[M5B_h]],Table2[[#This Row],[M5B]]))</f>
        <v>3</v>
      </c>
      <c r="H793" s="12" t="str">
        <f>IF(Table2[[#This Row],[M1A]]="","",Table2[[#This Row],[M1A]]-Table2[[#This Row],[AWAL]])</f>
        <v/>
      </c>
      <c r="J793" s="12" t="str">
        <f>IF(Table2[[#This Row],[M2A]]="","",SUM(Table2[[#This Row],[M2A]]-Table2[[#This Row],[M2B_h]]))</f>
        <v/>
      </c>
      <c r="L793" s="12" t="str">
        <f>IF(Table2[[#This Row],[M3A]]="","",SUM(Table2[[#This Row],[M3A]]-Table2[[#This Row],[M3B_h]]))</f>
        <v/>
      </c>
      <c r="N793" s="12" t="str">
        <f>IF(Table2[[#This Row],[M4A]]="","",SUM(Table2[[#This Row],[M4A]]-Table2[[#This Row],[M4B_h]]))</f>
        <v/>
      </c>
      <c r="O793" s="14"/>
      <c r="P793" s="14" t="str">
        <f>IF(Table2[[#This Row],[M5A]]="","",SUM(Table2[[#This Row],[M5A]]-Table2[[#This Row],[M5B_h]]))</f>
        <v/>
      </c>
      <c r="Q793" s="14">
        <f>SUM(Table2[[#This Row],[AWAL]],Table2[[#This Row],[M1B]])</f>
        <v>3</v>
      </c>
      <c r="R793" s="14">
        <f>SUM(Table2[[#This Row],[M2B]],Table2[[#This Row],[M2B_h]])</f>
        <v>3</v>
      </c>
      <c r="S793" s="14">
        <f>SUM(Table2[[#This Row],[M3B]],Table2[[#This Row],[M3B_h]])</f>
        <v>3</v>
      </c>
      <c r="T793" s="14">
        <f>SUM(Table2[[#This Row],[M4B]],Table2[[#This Row],[M4B_h]])</f>
        <v>3</v>
      </c>
    </row>
    <row r="794" spans="1:20">
      <c r="A794" s="11">
        <f>IF(Table2[[#This Row],[TT]]=0,"",ROW())</f>
        <v>794</v>
      </c>
      <c r="B794" s="11" t="str">
        <f>LOWER(SUBSTITUTE(SUBSTITUTE(SUBSTITUTE(SUBSTITUTE(SUBSTITUTE(SUBSTITUTE(SUBSTITUTE(SUBSTITUTE(Table2[[#This Row],[NAMA BARANG]]," ",""),"""",""),"-",""),"/",""),"(",""),")",""),"&amp;",""),",",""))</f>
        <v>garisan30cmabk30</v>
      </c>
      <c r="C794" s="21" t="s">
        <v>963</v>
      </c>
      <c r="D794" s="22">
        <v>3</v>
      </c>
      <c r="E794" s="22" t="s">
        <v>50</v>
      </c>
      <c r="F794" s="43">
        <f>IF(Table2[[#This Row],[M5B]]="",Table2[[#This Row],[M5B_h]],SUM(Table2[[#This Row],[M5B_h]],Table2[[#This Row],[M5B]]))</f>
        <v>3</v>
      </c>
      <c r="H794" s="12" t="str">
        <f>IF(Table2[[#This Row],[M1A]]="","",Table2[[#This Row],[M1A]]-Table2[[#This Row],[AWAL]])</f>
        <v/>
      </c>
      <c r="J794" s="12" t="str">
        <f>IF(Table2[[#This Row],[M2A]]="","",SUM(Table2[[#This Row],[M2A]]-Table2[[#This Row],[M2B_h]]))</f>
        <v/>
      </c>
      <c r="L794" s="12" t="str">
        <f>IF(Table2[[#This Row],[M3A]]="","",SUM(Table2[[#This Row],[M3A]]-Table2[[#This Row],[M3B_h]]))</f>
        <v/>
      </c>
      <c r="N794" s="12" t="str">
        <f>IF(Table2[[#This Row],[M4A]]="","",SUM(Table2[[#This Row],[M4A]]-Table2[[#This Row],[M4B_h]]))</f>
        <v/>
      </c>
      <c r="O794" s="14"/>
      <c r="P794" s="14" t="str">
        <f>IF(Table2[[#This Row],[M5A]]="","",SUM(Table2[[#This Row],[M5A]]-Table2[[#This Row],[M5B_h]]))</f>
        <v/>
      </c>
      <c r="Q794" s="14">
        <f>SUM(Table2[[#This Row],[AWAL]],Table2[[#This Row],[M1B]])</f>
        <v>3</v>
      </c>
      <c r="R794" s="14">
        <f>SUM(Table2[[#This Row],[M2B]],Table2[[#This Row],[M2B_h]])</f>
        <v>3</v>
      </c>
      <c r="S794" s="14">
        <f>SUM(Table2[[#This Row],[M3B]],Table2[[#This Row],[M3B_h]])</f>
        <v>3</v>
      </c>
      <c r="T794" s="14">
        <f>SUM(Table2[[#This Row],[M4B]],Table2[[#This Row],[M4B_h]])</f>
        <v>3</v>
      </c>
    </row>
    <row r="795" spans="1:20">
      <c r="A795" s="11">
        <f>IF(Table2[[#This Row],[TT]]=0,"",ROW())</f>
        <v>795</v>
      </c>
      <c r="B795" s="11" t="str">
        <f>LOWER(SUBSTITUTE(SUBSTITUTE(SUBSTITUTE(SUBSTITUTE(SUBSTITUTE(SUBSTITUTE(SUBSTITUTE(SUBSTITUTE(Table2[[#This Row],[NAMA BARANG]]," ",""),"""",""),"-",""),"/",""),"(",""),")",""),"&amp;",""),",",""))</f>
        <v>garisan30cmaluminium1530</v>
      </c>
      <c r="C795" s="17" t="s">
        <v>964</v>
      </c>
      <c r="D795" s="18">
        <v>2</v>
      </c>
      <c r="E795" s="22" t="s">
        <v>133</v>
      </c>
      <c r="F795" s="43">
        <f>IF(Table2[[#This Row],[M5B]]="",Table2[[#This Row],[M5B_h]],SUM(Table2[[#This Row],[M5B_h]],Table2[[#This Row],[M5B]]))</f>
        <v>2</v>
      </c>
      <c r="H795" s="12" t="str">
        <f>IF(Table2[[#This Row],[M1A]]="","",Table2[[#This Row],[M1A]]-Table2[[#This Row],[AWAL]])</f>
        <v/>
      </c>
      <c r="J795" s="12" t="str">
        <f>IF(Table2[[#This Row],[M2A]]="","",SUM(Table2[[#This Row],[M2A]]-Table2[[#This Row],[M2B_h]]))</f>
        <v/>
      </c>
      <c r="L795" s="12" t="str">
        <f>IF(Table2[[#This Row],[M3A]]="","",SUM(Table2[[#This Row],[M3A]]-Table2[[#This Row],[M3B_h]]))</f>
        <v/>
      </c>
      <c r="N795" s="12" t="str">
        <f>IF(Table2[[#This Row],[M4A]]="","",SUM(Table2[[#This Row],[M4A]]-Table2[[#This Row],[M4B_h]]))</f>
        <v/>
      </c>
      <c r="O795" s="14"/>
      <c r="P795" s="14" t="str">
        <f>IF(Table2[[#This Row],[M5A]]="","",SUM(Table2[[#This Row],[M5A]]-Table2[[#This Row],[M5B_h]]))</f>
        <v/>
      </c>
      <c r="Q795" s="14">
        <f>SUM(Table2[[#This Row],[AWAL]],Table2[[#This Row],[M1B]])</f>
        <v>2</v>
      </c>
      <c r="R795" s="14">
        <f>SUM(Table2[[#This Row],[M2B]],Table2[[#This Row],[M2B_h]])</f>
        <v>2</v>
      </c>
      <c r="S795" s="14">
        <f>SUM(Table2[[#This Row],[M3B]],Table2[[#This Row],[M3B_h]])</f>
        <v>2</v>
      </c>
      <c r="T795" s="14">
        <f>SUM(Table2[[#This Row],[M4B]],Table2[[#This Row],[M4B_h]])</f>
        <v>2</v>
      </c>
    </row>
    <row r="796" spans="1:20">
      <c r="A796" s="11">
        <f>IF(Table2[[#This Row],[TT]]=0,"",ROW())</f>
        <v>796</v>
      </c>
      <c r="B796" s="11" t="str">
        <f>LOWER(SUBSTITUTE(SUBSTITUTE(SUBSTITUTE(SUBSTITUTE(SUBSTITUTE(SUBSTITUTE(SUBSTITUTE(SUBSTITUTE(Table2[[#This Row],[NAMA BARANG]]," ",""),"""",""),"-",""),"/",""),"(",""),")",""),"&amp;",""),",",""))</f>
        <v>garisan30cmbesijospetiimporter</v>
      </c>
      <c r="C796" s="17" t="s">
        <v>968</v>
      </c>
      <c r="D796" s="18">
        <v>21</v>
      </c>
      <c r="E796" s="22" t="s">
        <v>131</v>
      </c>
      <c r="F796" s="43">
        <f>IF(Table2[[#This Row],[M5B]]="",Table2[[#This Row],[M5B_h]],SUM(Table2[[#This Row],[M5B_h]],Table2[[#This Row],[M5B]]))</f>
        <v>21</v>
      </c>
      <c r="H796" s="12" t="str">
        <f>IF(Table2[[#This Row],[M1A]]="","",Table2[[#This Row],[M1A]]-Table2[[#This Row],[AWAL]])</f>
        <v/>
      </c>
      <c r="J796" s="12" t="str">
        <f>IF(Table2[[#This Row],[M2A]]="","",SUM(Table2[[#This Row],[M2A]]-Table2[[#This Row],[M2B_h]]))</f>
        <v/>
      </c>
      <c r="L796" s="12" t="str">
        <f>IF(Table2[[#This Row],[M3A]]="","",SUM(Table2[[#This Row],[M3A]]-Table2[[#This Row],[M3B_h]]))</f>
        <v/>
      </c>
      <c r="N796" s="12" t="str">
        <f>IF(Table2[[#This Row],[M4A]]="","",SUM(Table2[[#This Row],[M4A]]-Table2[[#This Row],[M4B_h]]))</f>
        <v/>
      </c>
      <c r="O796" s="14"/>
      <c r="P796" s="14" t="str">
        <f>IF(Table2[[#This Row],[M5A]]="","",SUM(Table2[[#This Row],[M5A]]-Table2[[#This Row],[M5B_h]]))</f>
        <v/>
      </c>
      <c r="Q796" s="14">
        <f>SUM(Table2[[#This Row],[AWAL]],Table2[[#This Row],[M1B]])</f>
        <v>21</v>
      </c>
      <c r="R796" s="14">
        <f>SUM(Table2[[#This Row],[M2B]],Table2[[#This Row],[M2B_h]])</f>
        <v>21</v>
      </c>
      <c r="S796" s="14">
        <f>SUM(Table2[[#This Row],[M3B]],Table2[[#This Row],[M3B_h]])</f>
        <v>21</v>
      </c>
      <c r="T796" s="14">
        <f>SUM(Table2[[#This Row],[M4B]],Table2[[#This Row],[M4B_h]])</f>
        <v>21</v>
      </c>
    </row>
    <row r="797" spans="1:20">
      <c r="A797" s="11">
        <f>IF(Table2[[#This Row],[TT]]=0,"",ROW())</f>
        <v>797</v>
      </c>
      <c r="B797" s="11" t="str">
        <f>LOWER(SUBSTITUTE(SUBSTITUTE(SUBSTITUTE(SUBSTITUTE(SUBSTITUTE(SUBSTITUTE(SUBSTITUTE(SUBSTITUTE(Table2[[#This Row],[NAMA BARANG]]," ",""),"""",""),"-",""),"/",""),"(",""),")",""),"&amp;",""),",",""))</f>
        <v>garisan30cmbesipmjp</v>
      </c>
      <c r="C797" s="17" t="s">
        <v>969</v>
      </c>
      <c r="D797" s="18">
        <v>14</v>
      </c>
      <c r="E797" s="22" t="s">
        <v>177</v>
      </c>
      <c r="F797" s="43">
        <f>IF(Table2[[#This Row],[M5B]]="",Table2[[#This Row],[M5B_h]],SUM(Table2[[#This Row],[M5B_h]],Table2[[#This Row],[M5B]]))</f>
        <v>14</v>
      </c>
      <c r="H797" s="12" t="str">
        <f>IF(Table2[[#This Row],[M1A]]="","",Table2[[#This Row],[M1A]]-Table2[[#This Row],[AWAL]])</f>
        <v/>
      </c>
      <c r="J797" s="12" t="str">
        <f>IF(Table2[[#This Row],[M2A]]="","",SUM(Table2[[#This Row],[M2A]]-Table2[[#This Row],[M2B_h]]))</f>
        <v/>
      </c>
      <c r="L797" s="12" t="str">
        <f>IF(Table2[[#This Row],[M3A]]="","",SUM(Table2[[#This Row],[M3A]]-Table2[[#This Row],[M3B_h]]))</f>
        <v/>
      </c>
      <c r="N797" s="12" t="str">
        <f>IF(Table2[[#This Row],[M4A]]="","",SUM(Table2[[#This Row],[M4A]]-Table2[[#This Row],[M4B_h]]))</f>
        <v/>
      </c>
      <c r="O797" s="14"/>
      <c r="P797" s="14" t="str">
        <f>IF(Table2[[#This Row],[M5A]]="","",SUM(Table2[[#This Row],[M5A]]-Table2[[#This Row],[M5B_h]]))</f>
        <v/>
      </c>
      <c r="Q797" s="14">
        <f>SUM(Table2[[#This Row],[AWAL]],Table2[[#This Row],[M1B]])</f>
        <v>14</v>
      </c>
      <c r="R797" s="14">
        <f>SUM(Table2[[#This Row],[M2B]],Table2[[#This Row],[M2B_h]])</f>
        <v>14</v>
      </c>
      <c r="S797" s="14">
        <f>SUM(Table2[[#This Row],[M3B]],Table2[[#This Row],[M3B_h]])</f>
        <v>14</v>
      </c>
      <c r="T797" s="14">
        <f>SUM(Table2[[#This Row],[M4B]],Table2[[#This Row],[M4B_h]])</f>
        <v>14</v>
      </c>
    </row>
    <row r="798" spans="1:20">
      <c r="A798" s="11">
        <f>IF(Table2[[#This Row],[TT]]=0,"",ROW())</f>
        <v>798</v>
      </c>
      <c r="B798" s="11" t="str">
        <f>LOWER(SUBSTITUTE(SUBSTITUTE(SUBSTITUTE(SUBSTITUTE(SUBSTITUTE(SUBSTITUTE(SUBSTITUTE(SUBSTITUTE(Table2[[#This Row],[NAMA BARANG]]," ",""),"""",""),"-",""),"/",""),"(",""),")",""),"&amp;",""),",",""))</f>
        <v>garisan30cmdf3109</v>
      </c>
      <c r="C798" s="17" t="s">
        <v>971</v>
      </c>
      <c r="D798" s="18">
        <v>6</v>
      </c>
      <c r="E798" s="22" t="s">
        <v>198</v>
      </c>
      <c r="F798" s="43">
        <f>IF(Table2[[#This Row],[M5B]]="",Table2[[#This Row],[M5B_h]],SUM(Table2[[#This Row],[M5B_h]],Table2[[#This Row],[M5B]]))</f>
        <v>6</v>
      </c>
      <c r="H798" s="12" t="str">
        <f>IF(Table2[[#This Row],[M1A]]="","",Table2[[#This Row],[M1A]]-Table2[[#This Row],[AWAL]])</f>
        <v/>
      </c>
      <c r="J798" s="12" t="str">
        <f>IF(Table2[[#This Row],[M2A]]="","",SUM(Table2[[#This Row],[M2A]]-Table2[[#This Row],[M2B_h]]))</f>
        <v/>
      </c>
      <c r="L798" s="12" t="str">
        <f>IF(Table2[[#This Row],[M3A]]="","",SUM(Table2[[#This Row],[M3A]]-Table2[[#This Row],[M3B_h]]))</f>
        <v/>
      </c>
      <c r="N798" s="12" t="str">
        <f>IF(Table2[[#This Row],[M4A]]="","",SUM(Table2[[#This Row],[M4A]]-Table2[[#This Row],[M4B_h]]))</f>
        <v/>
      </c>
      <c r="O798" s="14"/>
      <c r="P798" s="14" t="str">
        <f>IF(Table2[[#This Row],[M5A]]="","",SUM(Table2[[#This Row],[M5A]]-Table2[[#This Row],[M5B_h]]))</f>
        <v/>
      </c>
      <c r="Q798" s="14">
        <f>SUM(Table2[[#This Row],[AWAL]],Table2[[#This Row],[M1B]])</f>
        <v>6</v>
      </c>
      <c r="R798" s="14">
        <f>SUM(Table2[[#This Row],[M2B]],Table2[[#This Row],[M2B_h]])</f>
        <v>6</v>
      </c>
      <c r="S798" s="14">
        <f>SUM(Table2[[#This Row],[M3B]],Table2[[#This Row],[M3B_h]])</f>
        <v>6</v>
      </c>
      <c r="T798" s="14">
        <f>SUM(Table2[[#This Row],[M4B]],Table2[[#This Row],[M4B_h]])</f>
        <v>6</v>
      </c>
    </row>
    <row r="799" spans="1:20">
      <c r="A799" s="11">
        <f>IF(Table2[[#This Row],[TT]]=0,"",ROW())</f>
        <v>799</v>
      </c>
      <c r="B799" s="11" t="str">
        <f>LOWER(SUBSTITUTE(SUBSTITUTE(SUBSTITUTE(SUBSTITUTE(SUBSTITUTE(SUBSTITUTE(SUBSTITUTE(SUBSTITUTE(Table2[[#This Row],[NAMA BARANG]]," ",""),"""",""),"-",""),"/",""),"(",""),")",""),"&amp;",""),",",""))</f>
        <v>garisan30cmdf6969</v>
      </c>
      <c r="C799" s="17" t="s">
        <v>972</v>
      </c>
      <c r="D799" s="18">
        <v>5</v>
      </c>
      <c r="E799" s="22" t="s">
        <v>2627</v>
      </c>
      <c r="F799" s="43">
        <f>IF(Table2[[#This Row],[M5B]]="",Table2[[#This Row],[M5B_h]],SUM(Table2[[#This Row],[M5B_h]],Table2[[#This Row],[M5B]]))</f>
        <v>5</v>
      </c>
      <c r="H799" s="12" t="str">
        <f>IF(Table2[[#This Row],[M1A]]="","",Table2[[#This Row],[M1A]]-Table2[[#This Row],[AWAL]])</f>
        <v/>
      </c>
      <c r="J799" s="12" t="str">
        <f>IF(Table2[[#This Row],[M2A]]="","",SUM(Table2[[#This Row],[M2A]]-Table2[[#This Row],[M2B_h]]))</f>
        <v/>
      </c>
      <c r="L799" s="12" t="str">
        <f>IF(Table2[[#This Row],[M3A]]="","",SUM(Table2[[#This Row],[M3A]]-Table2[[#This Row],[M3B_h]]))</f>
        <v/>
      </c>
      <c r="N799" s="12" t="str">
        <f>IF(Table2[[#This Row],[M4A]]="","",SUM(Table2[[#This Row],[M4A]]-Table2[[#This Row],[M4B_h]]))</f>
        <v/>
      </c>
      <c r="O799" s="14"/>
      <c r="P799" s="14" t="str">
        <f>IF(Table2[[#This Row],[M5A]]="","",SUM(Table2[[#This Row],[M5A]]-Table2[[#This Row],[M5B_h]]))</f>
        <v/>
      </c>
      <c r="Q799" s="14">
        <f>SUM(Table2[[#This Row],[AWAL]],Table2[[#This Row],[M1B]])</f>
        <v>5</v>
      </c>
      <c r="R799" s="14">
        <f>SUM(Table2[[#This Row],[M2B]],Table2[[#This Row],[M2B_h]])</f>
        <v>5</v>
      </c>
      <c r="S799" s="14">
        <f>SUM(Table2[[#This Row],[M3B]],Table2[[#This Row],[M3B_h]])</f>
        <v>5</v>
      </c>
      <c r="T799" s="14">
        <f>SUM(Table2[[#This Row],[M4B]],Table2[[#This Row],[M4B_h]])</f>
        <v>5</v>
      </c>
    </row>
    <row r="800" spans="1:20">
      <c r="A800" s="11">
        <f>IF(Table2[[#This Row],[TT]]=0,"",ROW())</f>
        <v>800</v>
      </c>
      <c r="B800" s="11" t="str">
        <f>LOWER(SUBSTITUTE(SUBSTITUTE(SUBSTITUTE(SUBSTITUTE(SUBSTITUTE(SUBSTITUTE(SUBSTITUTE(SUBSTITUTE(Table2[[#This Row],[NAMA BARANG]]," ",""),"""",""),"-",""),"/",""),"(",""),")",""),"&amp;",""),",",""))</f>
        <v>garisan30cmenter</v>
      </c>
      <c r="C800" s="17" t="s">
        <v>2694</v>
      </c>
      <c r="D800" s="18">
        <v>3</v>
      </c>
      <c r="E800" s="22" t="s">
        <v>2615</v>
      </c>
      <c r="F800" s="43">
        <f>IF(Table2[[#This Row],[M5B]]="",Table2[[#This Row],[M5B_h]],SUM(Table2[[#This Row],[M5B_h]],Table2[[#This Row],[M5B]]))</f>
        <v>24</v>
      </c>
      <c r="H800" s="12" t="str">
        <f>IF(Table2[[#This Row],[M1A]]="","",Table2[[#This Row],[M1A]]-Table2[[#This Row],[AWAL]])</f>
        <v/>
      </c>
      <c r="I800" s="12">
        <v>14</v>
      </c>
      <c r="J800" s="12">
        <f>IF(Table2[[#This Row],[M2A]]="","",SUM(Table2[[#This Row],[M2A]]-Table2[[#This Row],[M2B_h]]))</f>
        <v>11</v>
      </c>
      <c r="K800" s="12">
        <v>24</v>
      </c>
      <c r="L800" s="12">
        <f>IF(Table2[[#This Row],[M3A]]="","",SUM(Table2[[#This Row],[M3A]]-Table2[[#This Row],[M3B_h]]))</f>
        <v>10</v>
      </c>
      <c r="N800" s="12" t="str">
        <f>IF(Table2[[#This Row],[M4A]]="","",SUM(Table2[[#This Row],[M4A]]-Table2[[#This Row],[M4B_h]]))</f>
        <v/>
      </c>
      <c r="O800" s="14"/>
      <c r="P800" s="14" t="str">
        <f>IF(Table2[[#This Row],[M5A]]="","",SUM(Table2[[#This Row],[M5A]]-Table2[[#This Row],[M5B_h]]))</f>
        <v/>
      </c>
      <c r="Q800" s="14">
        <f>SUM(Table2[[#This Row],[AWAL]],Table2[[#This Row],[M1B]])</f>
        <v>3</v>
      </c>
      <c r="R800" s="14">
        <f>SUM(Table2[[#This Row],[M2B]],Table2[[#This Row],[M2B_h]])</f>
        <v>14</v>
      </c>
      <c r="S800" s="14">
        <f>SUM(Table2[[#This Row],[M3B]],Table2[[#This Row],[M3B_h]])</f>
        <v>24</v>
      </c>
      <c r="T800" s="14">
        <f>SUM(Table2[[#This Row],[M4B]],Table2[[#This Row],[M4B_h]])</f>
        <v>24</v>
      </c>
    </row>
    <row r="801" spans="1:20">
      <c r="A801" s="11">
        <f>IF(Table2[[#This Row],[TT]]=0,"",ROW())</f>
        <v>801</v>
      </c>
      <c r="B801" s="11" t="str">
        <f>LOWER(SUBSTITUTE(SUBSTITUTE(SUBSTITUTE(SUBSTITUTE(SUBSTITUTE(SUBSTITUTE(SUBSTITUTE(SUBSTITUTE(Table2[[#This Row],[NAMA BARANG]]," ",""),"""",""),"-",""),"/",""),"(",""),")",""),"&amp;",""),",",""))</f>
        <v>garisan30cmfancyk300aba30</v>
      </c>
      <c r="C801" s="17" t="s">
        <v>973</v>
      </c>
      <c r="D801" s="18">
        <v>4</v>
      </c>
      <c r="E801" s="22" t="s">
        <v>139</v>
      </c>
      <c r="F801" s="43">
        <f>IF(Table2[[#This Row],[M5B]]="",Table2[[#This Row],[M5B_h]],SUM(Table2[[#This Row],[M5B_h]],Table2[[#This Row],[M5B]]))</f>
        <v>4</v>
      </c>
      <c r="H801" s="12" t="str">
        <f>IF(Table2[[#This Row],[M1A]]="","",Table2[[#This Row],[M1A]]-Table2[[#This Row],[AWAL]])</f>
        <v/>
      </c>
      <c r="J801" s="12" t="str">
        <f>IF(Table2[[#This Row],[M2A]]="","",SUM(Table2[[#This Row],[M2A]]-Table2[[#This Row],[M2B_h]]))</f>
        <v/>
      </c>
      <c r="L801" s="12" t="str">
        <f>IF(Table2[[#This Row],[M3A]]="","",SUM(Table2[[#This Row],[M3A]]-Table2[[#This Row],[M3B_h]]))</f>
        <v/>
      </c>
      <c r="N801" s="12" t="str">
        <f>IF(Table2[[#This Row],[M4A]]="","",SUM(Table2[[#This Row],[M4A]]-Table2[[#This Row],[M4B_h]]))</f>
        <v/>
      </c>
      <c r="O801" s="14"/>
      <c r="P801" s="14" t="str">
        <f>IF(Table2[[#This Row],[M5A]]="","",SUM(Table2[[#This Row],[M5A]]-Table2[[#This Row],[M5B_h]]))</f>
        <v/>
      </c>
      <c r="Q801" s="14">
        <f>SUM(Table2[[#This Row],[AWAL]],Table2[[#This Row],[M1B]])</f>
        <v>4</v>
      </c>
      <c r="R801" s="14">
        <f>SUM(Table2[[#This Row],[M2B]],Table2[[#This Row],[M2B_h]])</f>
        <v>4</v>
      </c>
      <c r="S801" s="14">
        <f>SUM(Table2[[#This Row],[M3B]],Table2[[#This Row],[M3B_h]])</f>
        <v>4</v>
      </c>
      <c r="T801" s="14">
        <f>SUM(Table2[[#This Row],[M4B]],Table2[[#This Row],[M4B_h]])</f>
        <v>4</v>
      </c>
    </row>
    <row r="802" spans="1:20">
      <c r="A802" s="11">
        <f>IF(Table2[[#This Row],[TT]]=0,"",ROW())</f>
        <v>802</v>
      </c>
      <c r="B802" s="11" t="str">
        <f>LOWER(SUBSTITUTE(SUBSTITUTE(SUBSTITUTE(SUBSTITUTE(SUBSTITUTE(SUBSTITUTE(SUBSTITUTE(SUBSTITUTE(Table2[[#This Row],[NAMA BARANG]]," ",""),"""",""),"-",""),"/",""),"(",""),")",""),"&amp;",""),",",""))</f>
        <v>garisan30cmfancykm7101</v>
      </c>
      <c r="C802" s="17" t="s">
        <v>974</v>
      </c>
      <c r="D802" s="18">
        <v>2</v>
      </c>
      <c r="E802" s="22" t="s">
        <v>198</v>
      </c>
      <c r="F802" s="43">
        <f>IF(Table2[[#This Row],[M5B]]="",Table2[[#This Row],[M5B_h]],SUM(Table2[[#This Row],[M5B_h]],Table2[[#This Row],[M5B]]))</f>
        <v>2</v>
      </c>
      <c r="H802" s="12" t="str">
        <f>IF(Table2[[#This Row],[M1A]]="","",Table2[[#This Row],[M1A]]-Table2[[#This Row],[AWAL]])</f>
        <v/>
      </c>
      <c r="J802" s="12" t="str">
        <f>IF(Table2[[#This Row],[M2A]]="","",SUM(Table2[[#This Row],[M2A]]-Table2[[#This Row],[M2B_h]]))</f>
        <v/>
      </c>
      <c r="L802" s="12" t="str">
        <f>IF(Table2[[#This Row],[M3A]]="","",SUM(Table2[[#This Row],[M3A]]-Table2[[#This Row],[M3B_h]]))</f>
        <v/>
      </c>
      <c r="N802" s="12" t="str">
        <f>IF(Table2[[#This Row],[M4A]]="","",SUM(Table2[[#This Row],[M4A]]-Table2[[#This Row],[M4B_h]]))</f>
        <v/>
      </c>
      <c r="O802" s="14"/>
      <c r="P802" s="14" t="str">
        <f>IF(Table2[[#This Row],[M5A]]="","",SUM(Table2[[#This Row],[M5A]]-Table2[[#This Row],[M5B_h]]))</f>
        <v/>
      </c>
      <c r="Q802" s="14">
        <f>SUM(Table2[[#This Row],[AWAL]],Table2[[#This Row],[M1B]])</f>
        <v>2</v>
      </c>
      <c r="R802" s="14">
        <f>SUM(Table2[[#This Row],[M2B]],Table2[[#This Row],[M2B_h]])</f>
        <v>2</v>
      </c>
      <c r="S802" s="14">
        <f>SUM(Table2[[#This Row],[M3B]],Table2[[#This Row],[M3B_h]])</f>
        <v>2</v>
      </c>
      <c r="T802" s="14">
        <f>SUM(Table2[[#This Row],[M4B]],Table2[[#This Row],[M4B_h]])</f>
        <v>2</v>
      </c>
    </row>
    <row r="803" spans="1:20">
      <c r="A803" s="11">
        <f>IF(Table2[[#This Row],[TT]]=0,"",ROW())</f>
        <v>803</v>
      </c>
      <c r="B803" s="11" t="str">
        <f>LOWER(SUBSTITUTE(SUBSTITUTE(SUBSTITUTE(SUBSTITUTE(SUBSTITUTE(SUBSTITUTE(SUBSTITUTE(SUBSTITUTE(Table2[[#This Row],[NAMA BARANG]]," ",""),"""",""),"-",""),"/",""),"(",""),")",""),"&amp;",""),",",""))</f>
        <v>garisan30cmhk6970</v>
      </c>
      <c r="C803" s="17" t="s">
        <v>975</v>
      </c>
      <c r="D803" s="18">
        <v>1</v>
      </c>
      <c r="E803" s="22" t="s">
        <v>146</v>
      </c>
      <c r="F803" s="43">
        <f>IF(Table2[[#This Row],[M5B]]="",Table2[[#This Row],[M5B_h]],SUM(Table2[[#This Row],[M5B_h]],Table2[[#This Row],[M5B]]))</f>
        <v>1</v>
      </c>
      <c r="H803" s="12" t="str">
        <f>IF(Table2[[#This Row],[M1A]]="","",Table2[[#This Row],[M1A]]-Table2[[#This Row],[AWAL]])</f>
        <v/>
      </c>
      <c r="J803" s="12" t="str">
        <f>IF(Table2[[#This Row],[M2A]]="","",SUM(Table2[[#This Row],[M2A]]-Table2[[#This Row],[M2B_h]]))</f>
        <v/>
      </c>
      <c r="L803" s="12" t="str">
        <f>IF(Table2[[#This Row],[M3A]]="","",SUM(Table2[[#This Row],[M3A]]-Table2[[#This Row],[M3B_h]]))</f>
        <v/>
      </c>
      <c r="N803" s="12" t="str">
        <f>IF(Table2[[#This Row],[M4A]]="","",SUM(Table2[[#This Row],[M4A]]-Table2[[#This Row],[M4B_h]]))</f>
        <v/>
      </c>
      <c r="O803" s="14"/>
      <c r="P803" s="14" t="str">
        <f>IF(Table2[[#This Row],[M5A]]="","",SUM(Table2[[#This Row],[M5A]]-Table2[[#This Row],[M5B_h]]))</f>
        <v/>
      </c>
      <c r="Q803" s="14">
        <f>SUM(Table2[[#This Row],[AWAL]],Table2[[#This Row],[M1B]])</f>
        <v>1</v>
      </c>
      <c r="R803" s="14">
        <f>SUM(Table2[[#This Row],[M2B]],Table2[[#This Row],[M2B_h]])</f>
        <v>1</v>
      </c>
      <c r="S803" s="14">
        <f>SUM(Table2[[#This Row],[M3B]],Table2[[#This Row],[M3B_h]])</f>
        <v>1</v>
      </c>
      <c r="T803" s="14">
        <f>SUM(Table2[[#This Row],[M4B]],Table2[[#This Row],[M4B_h]])</f>
        <v>1</v>
      </c>
    </row>
    <row r="804" spans="1:20">
      <c r="A804" s="11">
        <f>IF(Table2[[#This Row],[TT]]=0,"",ROW())</f>
        <v>804</v>
      </c>
      <c r="B804" s="11" t="str">
        <f>LOWER(SUBSTITUTE(SUBSTITUTE(SUBSTITUTE(SUBSTITUTE(SUBSTITUTE(SUBSTITUTE(SUBSTITUTE(SUBSTITUTE(Table2[[#This Row],[NAMA BARANG]]," ",""),"""",""),"-",""),"/",""),"(",""),")",""),"&amp;",""),",",""))</f>
        <v>garisan30cmjnt67860</v>
      </c>
      <c r="C804" s="17" t="s">
        <v>976</v>
      </c>
      <c r="D804" s="18">
        <v>8</v>
      </c>
      <c r="E804" s="22" t="s">
        <v>200</v>
      </c>
      <c r="F804" s="43">
        <f>IF(Table2[[#This Row],[M5B]]="",Table2[[#This Row],[M5B_h]],SUM(Table2[[#This Row],[M5B_h]],Table2[[#This Row],[M5B]]))</f>
        <v>8</v>
      </c>
      <c r="H804" s="12" t="str">
        <f>IF(Table2[[#This Row],[M1A]]="","",Table2[[#This Row],[M1A]]-Table2[[#This Row],[AWAL]])</f>
        <v/>
      </c>
      <c r="J804" s="12" t="str">
        <f>IF(Table2[[#This Row],[M2A]]="","",SUM(Table2[[#This Row],[M2A]]-Table2[[#This Row],[M2B_h]]))</f>
        <v/>
      </c>
      <c r="L804" s="12" t="str">
        <f>IF(Table2[[#This Row],[M3A]]="","",SUM(Table2[[#This Row],[M3A]]-Table2[[#This Row],[M3B_h]]))</f>
        <v/>
      </c>
      <c r="N804" s="12" t="str">
        <f>IF(Table2[[#This Row],[M4A]]="","",SUM(Table2[[#This Row],[M4A]]-Table2[[#This Row],[M4B_h]]))</f>
        <v/>
      </c>
      <c r="O804" s="14"/>
      <c r="P804" s="14" t="str">
        <f>IF(Table2[[#This Row],[M5A]]="","",SUM(Table2[[#This Row],[M5A]]-Table2[[#This Row],[M5B_h]]))</f>
        <v/>
      </c>
      <c r="Q804" s="14">
        <f>SUM(Table2[[#This Row],[AWAL]],Table2[[#This Row],[M1B]])</f>
        <v>8</v>
      </c>
      <c r="R804" s="14">
        <f>SUM(Table2[[#This Row],[M2B]],Table2[[#This Row],[M2B_h]])</f>
        <v>8</v>
      </c>
      <c r="S804" s="14">
        <f>SUM(Table2[[#This Row],[M3B]],Table2[[#This Row],[M3B_h]])</f>
        <v>8</v>
      </c>
      <c r="T804" s="14">
        <f>SUM(Table2[[#This Row],[M4B]],Table2[[#This Row],[M4B_h]])</f>
        <v>8</v>
      </c>
    </row>
    <row r="805" spans="1:20">
      <c r="A805" s="11">
        <f>IF(Table2[[#This Row],[TT]]=0,"",ROW())</f>
        <v>805</v>
      </c>
      <c r="B805" s="11" t="str">
        <f>LOWER(SUBSTITUTE(SUBSTITUTE(SUBSTITUTE(SUBSTITUTE(SUBSTITUTE(SUBSTITUTE(SUBSTITUTE(SUBSTITUTE(Table2[[#This Row],[NAMA BARANG]]," ",""),"""",""),"-",""),"/",""),"(",""),")",""),"&amp;",""),",",""))</f>
        <v>garisan30cmlebarbiglens36</v>
      </c>
      <c r="C805" s="17" t="s">
        <v>977</v>
      </c>
      <c r="D805" s="18">
        <v>4</v>
      </c>
      <c r="E805" s="22" t="s">
        <v>14</v>
      </c>
      <c r="F805" s="43">
        <f>IF(Table2[[#This Row],[M5B]]="",Table2[[#This Row],[M5B_h]],SUM(Table2[[#This Row],[M5B_h]],Table2[[#This Row],[M5B]]))</f>
        <v>4</v>
      </c>
      <c r="H805" s="12" t="str">
        <f>IF(Table2[[#This Row],[M1A]]="","",Table2[[#This Row],[M1A]]-Table2[[#This Row],[AWAL]])</f>
        <v/>
      </c>
      <c r="J805" s="12" t="str">
        <f>IF(Table2[[#This Row],[M2A]]="","",SUM(Table2[[#This Row],[M2A]]-Table2[[#This Row],[M2B_h]]))</f>
        <v/>
      </c>
      <c r="L805" s="12" t="str">
        <f>IF(Table2[[#This Row],[M3A]]="","",SUM(Table2[[#This Row],[M3A]]-Table2[[#This Row],[M3B_h]]))</f>
        <v/>
      </c>
      <c r="N805" s="12" t="str">
        <f>IF(Table2[[#This Row],[M4A]]="","",SUM(Table2[[#This Row],[M4A]]-Table2[[#This Row],[M4B_h]]))</f>
        <v/>
      </c>
      <c r="O805" s="14"/>
      <c r="P805" s="14" t="str">
        <f>IF(Table2[[#This Row],[M5A]]="","",SUM(Table2[[#This Row],[M5A]]-Table2[[#This Row],[M5B_h]]))</f>
        <v/>
      </c>
      <c r="Q805" s="14">
        <f>SUM(Table2[[#This Row],[AWAL]],Table2[[#This Row],[M1B]])</f>
        <v>4</v>
      </c>
      <c r="R805" s="14">
        <f>SUM(Table2[[#This Row],[M2B]],Table2[[#This Row],[M2B_h]])</f>
        <v>4</v>
      </c>
      <c r="S805" s="14">
        <f>SUM(Table2[[#This Row],[M3B]],Table2[[#This Row],[M3B_h]])</f>
        <v>4</v>
      </c>
      <c r="T805" s="14">
        <f>SUM(Table2[[#This Row],[M4B]],Table2[[#This Row],[M4B_h]])</f>
        <v>4</v>
      </c>
    </row>
    <row r="806" spans="1:20">
      <c r="A806" s="11">
        <f>IF(Table2[[#This Row],[TT]]=0,"",ROW())</f>
        <v>806</v>
      </c>
      <c r="B806" s="11" t="str">
        <f>LOWER(SUBSTITUTE(SUBSTITUTE(SUBSTITUTE(SUBSTITUTE(SUBSTITUTE(SUBSTITUTE(SUBSTITUTE(SUBSTITUTE(Table2[[#This Row],[NAMA BARANG]]," ",""),"""",""),"-",""),"/",""),"(",""),")",""),"&amp;",""),",",""))</f>
        <v>garisan30cmlebardisneycinderella</v>
      </c>
      <c r="C806" s="17" t="s">
        <v>978</v>
      </c>
      <c r="D806" s="18">
        <v>10</v>
      </c>
      <c r="E806" s="22" t="s">
        <v>19</v>
      </c>
      <c r="F806" s="43">
        <f>IF(Table2[[#This Row],[M5B]]="",Table2[[#This Row],[M5B_h]],SUM(Table2[[#This Row],[M5B_h]],Table2[[#This Row],[M5B]]))</f>
        <v>10</v>
      </c>
      <c r="H806" s="12" t="str">
        <f>IF(Table2[[#This Row],[M1A]]="","",Table2[[#This Row],[M1A]]-Table2[[#This Row],[AWAL]])</f>
        <v/>
      </c>
      <c r="J806" s="12" t="str">
        <f>IF(Table2[[#This Row],[M2A]]="","",SUM(Table2[[#This Row],[M2A]]-Table2[[#This Row],[M2B_h]]))</f>
        <v/>
      </c>
      <c r="L806" s="12" t="str">
        <f>IF(Table2[[#This Row],[M3A]]="","",SUM(Table2[[#This Row],[M3A]]-Table2[[#This Row],[M3B_h]]))</f>
        <v/>
      </c>
      <c r="N806" s="12" t="str">
        <f>IF(Table2[[#This Row],[M4A]]="","",SUM(Table2[[#This Row],[M4A]]-Table2[[#This Row],[M4B_h]]))</f>
        <v/>
      </c>
      <c r="O806" s="14"/>
      <c r="P806" s="14" t="str">
        <f>IF(Table2[[#This Row],[M5A]]="","",SUM(Table2[[#This Row],[M5A]]-Table2[[#This Row],[M5B_h]]))</f>
        <v/>
      </c>
      <c r="Q806" s="14">
        <f>SUM(Table2[[#This Row],[AWAL]],Table2[[#This Row],[M1B]])</f>
        <v>10</v>
      </c>
      <c r="R806" s="14">
        <f>SUM(Table2[[#This Row],[M2B]],Table2[[#This Row],[M2B_h]])</f>
        <v>10</v>
      </c>
      <c r="S806" s="14">
        <f>SUM(Table2[[#This Row],[M3B]],Table2[[#This Row],[M3B_h]])</f>
        <v>10</v>
      </c>
      <c r="T806" s="14">
        <f>SUM(Table2[[#This Row],[M4B]],Table2[[#This Row],[M4B_h]])</f>
        <v>10</v>
      </c>
    </row>
    <row r="807" spans="1:20">
      <c r="A807" s="11">
        <f>IF(Table2[[#This Row],[TT]]=0,"",ROW())</f>
        <v>807</v>
      </c>
      <c r="B807" s="11" t="str">
        <f>LOWER(SUBSTITUTE(SUBSTITUTE(SUBSTITUTE(SUBSTITUTE(SUBSTITUTE(SUBSTITUTE(SUBSTITUTE(SUBSTITUTE(Table2[[#This Row],[NAMA BARANG]]," ",""),"""",""),"-",""),"/",""),"(",""),")",""),"&amp;",""),",",""))</f>
        <v>garisan30cmlebardisneydonaldduck</v>
      </c>
      <c r="C807" s="17" t="s">
        <v>979</v>
      </c>
      <c r="D807" s="18">
        <v>6</v>
      </c>
      <c r="E807" s="22" t="s">
        <v>19</v>
      </c>
      <c r="F807" s="43">
        <f>IF(Table2[[#This Row],[M5B]]="",Table2[[#This Row],[M5B_h]],SUM(Table2[[#This Row],[M5B_h]],Table2[[#This Row],[M5B]]))</f>
        <v>6</v>
      </c>
      <c r="H807" s="12" t="str">
        <f>IF(Table2[[#This Row],[M1A]]="","",Table2[[#This Row],[M1A]]-Table2[[#This Row],[AWAL]])</f>
        <v/>
      </c>
      <c r="J807" s="12" t="str">
        <f>IF(Table2[[#This Row],[M2A]]="","",SUM(Table2[[#This Row],[M2A]]-Table2[[#This Row],[M2B_h]]))</f>
        <v/>
      </c>
      <c r="L807" s="12" t="str">
        <f>IF(Table2[[#This Row],[M3A]]="","",SUM(Table2[[#This Row],[M3A]]-Table2[[#This Row],[M3B_h]]))</f>
        <v/>
      </c>
      <c r="N807" s="12" t="str">
        <f>IF(Table2[[#This Row],[M4A]]="","",SUM(Table2[[#This Row],[M4A]]-Table2[[#This Row],[M4B_h]]))</f>
        <v/>
      </c>
      <c r="O807" s="14"/>
      <c r="P807" s="14" t="str">
        <f>IF(Table2[[#This Row],[M5A]]="","",SUM(Table2[[#This Row],[M5A]]-Table2[[#This Row],[M5B_h]]))</f>
        <v/>
      </c>
      <c r="Q807" s="14">
        <f>SUM(Table2[[#This Row],[AWAL]],Table2[[#This Row],[M1B]])</f>
        <v>6</v>
      </c>
      <c r="R807" s="14">
        <f>SUM(Table2[[#This Row],[M2B]],Table2[[#This Row],[M2B_h]])</f>
        <v>6</v>
      </c>
      <c r="S807" s="14">
        <f>SUM(Table2[[#This Row],[M3B]],Table2[[#This Row],[M3B_h]])</f>
        <v>6</v>
      </c>
      <c r="T807" s="14">
        <f>SUM(Table2[[#This Row],[M4B]],Table2[[#This Row],[M4B_h]])</f>
        <v>6</v>
      </c>
    </row>
    <row r="808" spans="1:20">
      <c r="A808" s="11">
        <f>IF(Table2[[#This Row],[TT]]=0,"",ROW())</f>
        <v>808</v>
      </c>
      <c r="B808" s="11" t="str">
        <f>LOWER(SUBSTITUTE(SUBSTITUTE(SUBSTITUTE(SUBSTITUTE(SUBSTITUTE(SUBSTITUTE(SUBSTITUTE(SUBSTITUTE(Table2[[#This Row],[NAMA BARANG]]," ",""),"""",""),"-",""),"/",""),"(",""),")",""),"&amp;",""),",",""))</f>
        <v>garisan30cmlebardisneydonaldduckfamily</v>
      </c>
      <c r="C808" s="17" t="s">
        <v>980</v>
      </c>
      <c r="D808" s="18">
        <v>15</v>
      </c>
      <c r="E808" s="22" t="s">
        <v>19</v>
      </c>
      <c r="F808" s="43">
        <f>IF(Table2[[#This Row],[M5B]]="",Table2[[#This Row],[M5B_h]],SUM(Table2[[#This Row],[M5B_h]],Table2[[#This Row],[M5B]]))</f>
        <v>15</v>
      </c>
      <c r="H808" s="12" t="str">
        <f>IF(Table2[[#This Row],[M1A]]="","",Table2[[#This Row],[M1A]]-Table2[[#This Row],[AWAL]])</f>
        <v/>
      </c>
      <c r="J808" s="12" t="str">
        <f>IF(Table2[[#This Row],[M2A]]="","",SUM(Table2[[#This Row],[M2A]]-Table2[[#This Row],[M2B_h]]))</f>
        <v/>
      </c>
      <c r="L808" s="12" t="str">
        <f>IF(Table2[[#This Row],[M3A]]="","",SUM(Table2[[#This Row],[M3A]]-Table2[[#This Row],[M3B_h]]))</f>
        <v/>
      </c>
      <c r="N808" s="12" t="str">
        <f>IF(Table2[[#This Row],[M4A]]="","",SUM(Table2[[#This Row],[M4A]]-Table2[[#This Row],[M4B_h]]))</f>
        <v/>
      </c>
      <c r="O808" s="14"/>
      <c r="P808" s="14" t="str">
        <f>IF(Table2[[#This Row],[M5A]]="","",SUM(Table2[[#This Row],[M5A]]-Table2[[#This Row],[M5B_h]]))</f>
        <v/>
      </c>
      <c r="Q808" s="14">
        <f>SUM(Table2[[#This Row],[AWAL]],Table2[[#This Row],[M1B]])</f>
        <v>15</v>
      </c>
      <c r="R808" s="14">
        <f>SUM(Table2[[#This Row],[M2B]],Table2[[#This Row],[M2B_h]])</f>
        <v>15</v>
      </c>
      <c r="S808" s="14">
        <f>SUM(Table2[[#This Row],[M3B]],Table2[[#This Row],[M3B_h]])</f>
        <v>15</v>
      </c>
      <c r="T808" s="14">
        <f>SUM(Table2[[#This Row],[M4B]],Table2[[#This Row],[M4B_h]])</f>
        <v>15</v>
      </c>
    </row>
    <row r="809" spans="1:20">
      <c r="A809" s="11">
        <f>IF(Table2[[#This Row],[TT]]=0,"",ROW())</f>
        <v>809</v>
      </c>
      <c r="B809" s="11" t="str">
        <f>LOWER(SUBSTITUTE(SUBSTITUTE(SUBSTITUTE(SUBSTITUTE(SUBSTITUTE(SUBSTITUTE(SUBSTITUTE(SUBSTITUTE(Table2[[#This Row],[NAMA BARANG]]," ",""),"""",""),"-",""),"/",""),"(",""),")",""),"&amp;",""),",",""))</f>
        <v>garisan30cmlebardisneymickeymouse</v>
      </c>
      <c r="C809" s="17" t="s">
        <v>981</v>
      </c>
      <c r="D809" s="18">
        <v>1</v>
      </c>
      <c r="E809" s="22" t="s">
        <v>19</v>
      </c>
      <c r="F809" s="43">
        <f>IF(Table2[[#This Row],[M5B]]="",Table2[[#This Row],[M5B_h]],SUM(Table2[[#This Row],[M5B_h]],Table2[[#This Row],[M5B]]))</f>
        <v>1</v>
      </c>
      <c r="H809" s="12" t="str">
        <f>IF(Table2[[#This Row],[M1A]]="","",Table2[[#This Row],[M1A]]-Table2[[#This Row],[AWAL]])</f>
        <v/>
      </c>
      <c r="J809" s="12" t="str">
        <f>IF(Table2[[#This Row],[M2A]]="","",SUM(Table2[[#This Row],[M2A]]-Table2[[#This Row],[M2B_h]]))</f>
        <v/>
      </c>
      <c r="L809" s="12" t="str">
        <f>IF(Table2[[#This Row],[M3A]]="","",SUM(Table2[[#This Row],[M3A]]-Table2[[#This Row],[M3B_h]]))</f>
        <v/>
      </c>
      <c r="N809" s="12" t="str">
        <f>IF(Table2[[#This Row],[M4A]]="","",SUM(Table2[[#This Row],[M4A]]-Table2[[#This Row],[M4B_h]]))</f>
        <v/>
      </c>
      <c r="O809" s="14"/>
      <c r="P809" s="14" t="str">
        <f>IF(Table2[[#This Row],[M5A]]="","",SUM(Table2[[#This Row],[M5A]]-Table2[[#This Row],[M5B_h]]))</f>
        <v/>
      </c>
      <c r="Q809" s="14">
        <f>SUM(Table2[[#This Row],[AWAL]],Table2[[#This Row],[M1B]])</f>
        <v>1</v>
      </c>
      <c r="R809" s="14">
        <f>SUM(Table2[[#This Row],[M2B]],Table2[[#This Row],[M2B_h]])</f>
        <v>1</v>
      </c>
      <c r="S809" s="14">
        <f>SUM(Table2[[#This Row],[M3B]],Table2[[#This Row],[M3B_h]])</f>
        <v>1</v>
      </c>
      <c r="T809" s="14">
        <f>SUM(Table2[[#This Row],[M4B]],Table2[[#This Row],[M4B_h]])</f>
        <v>1</v>
      </c>
    </row>
    <row r="810" spans="1:20">
      <c r="A810" s="11">
        <f>IF(Table2[[#This Row],[TT]]=0,"",ROW())</f>
        <v>810</v>
      </c>
      <c r="B810" s="11" t="str">
        <f>LOWER(SUBSTITUTE(SUBSTITUTE(SUBSTITUTE(SUBSTITUTE(SUBSTITUTE(SUBSTITUTE(SUBSTITUTE(SUBSTITUTE(Table2[[#This Row],[NAMA BARANG]]," ",""),"""",""),"-",""),"/",""),"(",""),")",""),"&amp;",""),",",""))</f>
        <v>garisan30cmlebardisneyminmiecute</v>
      </c>
      <c r="C810" s="17" t="s">
        <v>982</v>
      </c>
      <c r="D810" s="18">
        <v>2</v>
      </c>
      <c r="E810" s="22" t="s">
        <v>19</v>
      </c>
      <c r="F810" s="43">
        <f>IF(Table2[[#This Row],[M5B]]="",Table2[[#This Row],[M5B_h]],SUM(Table2[[#This Row],[M5B_h]],Table2[[#This Row],[M5B]]))</f>
        <v>2</v>
      </c>
      <c r="H810" s="12" t="str">
        <f>IF(Table2[[#This Row],[M1A]]="","",Table2[[#This Row],[M1A]]-Table2[[#This Row],[AWAL]])</f>
        <v/>
      </c>
      <c r="J810" s="12" t="str">
        <f>IF(Table2[[#This Row],[M2A]]="","",SUM(Table2[[#This Row],[M2A]]-Table2[[#This Row],[M2B_h]]))</f>
        <v/>
      </c>
      <c r="L810" s="12" t="str">
        <f>IF(Table2[[#This Row],[M3A]]="","",SUM(Table2[[#This Row],[M3A]]-Table2[[#This Row],[M3B_h]]))</f>
        <v/>
      </c>
      <c r="N810" s="12" t="str">
        <f>IF(Table2[[#This Row],[M4A]]="","",SUM(Table2[[#This Row],[M4A]]-Table2[[#This Row],[M4B_h]]))</f>
        <v/>
      </c>
      <c r="O810" s="14"/>
      <c r="P810" s="14" t="str">
        <f>IF(Table2[[#This Row],[M5A]]="","",SUM(Table2[[#This Row],[M5A]]-Table2[[#This Row],[M5B_h]]))</f>
        <v/>
      </c>
      <c r="Q810" s="14">
        <f>SUM(Table2[[#This Row],[AWAL]],Table2[[#This Row],[M1B]])</f>
        <v>2</v>
      </c>
      <c r="R810" s="14">
        <f>SUM(Table2[[#This Row],[M2B]],Table2[[#This Row],[M2B_h]])</f>
        <v>2</v>
      </c>
      <c r="S810" s="14">
        <f>SUM(Table2[[#This Row],[M3B]],Table2[[#This Row],[M3B_h]])</f>
        <v>2</v>
      </c>
      <c r="T810" s="14">
        <f>SUM(Table2[[#This Row],[M4B]],Table2[[#This Row],[M4B_h]])</f>
        <v>2</v>
      </c>
    </row>
    <row r="811" spans="1:20">
      <c r="A811" s="11">
        <f>IF(Table2[[#This Row],[TT]]=0,"",ROW())</f>
        <v>811</v>
      </c>
      <c r="B811" s="11" t="str">
        <f>LOWER(SUBSTITUTE(SUBSTITUTE(SUBSTITUTE(SUBSTITUTE(SUBSTITUTE(SUBSTITUTE(SUBSTITUTE(SUBSTITUTE(Table2[[#This Row],[NAMA BARANG]]," ",""),"""",""),"-",""),"/",""),"(",""),")",""),"&amp;",""),",",""))</f>
        <v>garisan30cmlebardisneyminmietr01</v>
      </c>
      <c r="C811" s="17" t="s">
        <v>983</v>
      </c>
      <c r="D811" s="18">
        <v>45</v>
      </c>
      <c r="E811" s="22" t="s">
        <v>984</v>
      </c>
      <c r="F811" s="43">
        <f>IF(Table2[[#This Row],[M5B]]="",Table2[[#This Row],[M5B_h]],SUM(Table2[[#This Row],[M5B_h]],Table2[[#This Row],[M5B]]))</f>
        <v>45</v>
      </c>
      <c r="H811" s="12" t="str">
        <f>IF(Table2[[#This Row],[M1A]]="","",Table2[[#This Row],[M1A]]-Table2[[#This Row],[AWAL]])</f>
        <v/>
      </c>
      <c r="J811" s="12" t="str">
        <f>IF(Table2[[#This Row],[M2A]]="","",SUM(Table2[[#This Row],[M2A]]-Table2[[#This Row],[M2B_h]]))</f>
        <v/>
      </c>
      <c r="L811" s="12" t="str">
        <f>IF(Table2[[#This Row],[M3A]]="","",SUM(Table2[[#This Row],[M3A]]-Table2[[#This Row],[M3B_h]]))</f>
        <v/>
      </c>
      <c r="N811" s="12" t="str">
        <f>IF(Table2[[#This Row],[M4A]]="","",SUM(Table2[[#This Row],[M4A]]-Table2[[#This Row],[M4B_h]]))</f>
        <v/>
      </c>
      <c r="O811" s="14"/>
      <c r="P811" s="14" t="str">
        <f>IF(Table2[[#This Row],[M5A]]="","",SUM(Table2[[#This Row],[M5A]]-Table2[[#This Row],[M5B_h]]))</f>
        <v/>
      </c>
      <c r="Q811" s="14">
        <f>SUM(Table2[[#This Row],[AWAL]],Table2[[#This Row],[M1B]])</f>
        <v>45</v>
      </c>
      <c r="R811" s="14">
        <f>SUM(Table2[[#This Row],[M2B]],Table2[[#This Row],[M2B_h]])</f>
        <v>45</v>
      </c>
      <c r="S811" s="14">
        <f>SUM(Table2[[#This Row],[M3B]],Table2[[#This Row],[M3B_h]])</f>
        <v>45</v>
      </c>
      <c r="T811" s="14">
        <f>SUM(Table2[[#This Row],[M4B]],Table2[[#This Row],[M4B_h]])</f>
        <v>45</v>
      </c>
    </row>
    <row r="812" spans="1:20">
      <c r="A812" s="11">
        <f>IF(Table2[[#This Row],[TT]]=0,"",ROW())</f>
        <v>812</v>
      </c>
      <c r="B812" s="11" t="str">
        <f>LOWER(SUBSTITUTE(SUBSTITUTE(SUBSTITUTE(SUBSTITUTE(SUBSTITUTE(SUBSTITUTE(SUBSTITUTE(SUBSTITUTE(Table2[[#This Row],[NAMA BARANG]]," ",""),"""",""),"-",""),"/",""),"(",""),")",""),"&amp;",""),",",""))</f>
        <v>garisan30cmlebardisneypaurora</v>
      </c>
      <c r="C812" s="17" t="s">
        <v>985</v>
      </c>
      <c r="D812" s="18">
        <v>2</v>
      </c>
      <c r="E812" s="22" t="s">
        <v>19</v>
      </c>
      <c r="F812" s="43">
        <f>IF(Table2[[#This Row],[M5B]]="",Table2[[#This Row],[M5B_h]],SUM(Table2[[#This Row],[M5B_h]],Table2[[#This Row],[M5B]]))</f>
        <v>2</v>
      </c>
      <c r="H812" s="12" t="str">
        <f>IF(Table2[[#This Row],[M1A]]="","",Table2[[#This Row],[M1A]]-Table2[[#This Row],[AWAL]])</f>
        <v/>
      </c>
      <c r="J812" s="12" t="str">
        <f>IF(Table2[[#This Row],[M2A]]="","",SUM(Table2[[#This Row],[M2A]]-Table2[[#This Row],[M2B_h]]))</f>
        <v/>
      </c>
      <c r="L812" s="12" t="str">
        <f>IF(Table2[[#This Row],[M3A]]="","",SUM(Table2[[#This Row],[M3A]]-Table2[[#This Row],[M3B_h]]))</f>
        <v/>
      </c>
      <c r="N812" s="12" t="str">
        <f>IF(Table2[[#This Row],[M4A]]="","",SUM(Table2[[#This Row],[M4A]]-Table2[[#This Row],[M4B_h]]))</f>
        <v/>
      </c>
      <c r="O812" s="14"/>
      <c r="P812" s="14" t="str">
        <f>IF(Table2[[#This Row],[M5A]]="","",SUM(Table2[[#This Row],[M5A]]-Table2[[#This Row],[M5B_h]]))</f>
        <v/>
      </c>
      <c r="Q812" s="14">
        <f>SUM(Table2[[#This Row],[AWAL]],Table2[[#This Row],[M1B]])</f>
        <v>2</v>
      </c>
      <c r="R812" s="14">
        <f>SUM(Table2[[#This Row],[M2B]],Table2[[#This Row],[M2B_h]])</f>
        <v>2</v>
      </c>
      <c r="S812" s="14">
        <f>SUM(Table2[[#This Row],[M3B]],Table2[[#This Row],[M3B_h]])</f>
        <v>2</v>
      </c>
      <c r="T812" s="14">
        <f>SUM(Table2[[#This Row],[M4B]],Table2[[#This Row],[M4B_h]])</f>
        <v>2</v>
      </c>
    </row>
    <row r="813" spans="1:20">
      <c r="A813" s="11">
        <f>IF(Table2[[#This Row],[TT]]=0,"",ROW())</f>
        <v>813</v>
      </c>
      <c r="B813" s="11" t="str">
        <f>LOWER(SUBSTITUTE(SUBSTITUTE(SUBSTITUTE(SUBSTITUTE(SUBSTITUTE(SUBSTITUTE(SUBSTITUTE(SUBSTITUTE(Table2[[#This Row],[NAMA BARANG]]," ",""),"""",""),"-",""),"/",""),"(",""),")",""),"&amp;",""),",",""))</f>
        <v>garisan30cmlebardisneyspdabu</v>
      </c>
      <c r="C813" s="17" t="s">
        <v>986</v>
      </c>
      <c r="D813" s="18">
        <v>6</v>
      </c>
      <c r="E813" s="22" t="s">
        <v>984</v>
      </c>
      <c r="F813" s="43">
        <f>IF(Table2[[#This Row],[M5B]]="",Table2[[#This Row],[M5B_h]],SUM(Table2[[#This Row],[M5B_h]],Table2[[#This Row],[M5B]]))</f>
        <v>6</v>
      </c>
      <c r="H813" s="12" t="str">
        <f>IF(Table2[[#This Row],[M1A]]="","",Table2[[#This Row],[M1A]]-Table2[[#This Row],[AWAL]])</f>
        <v/>
      </c>
      <c r="J813" s="12" t="str">
        <f>IF(Table2[[#This Row],[M2A]]="","",SUM(Table2[[#This Row],[M2A]]-Table2[[#This Row],[M2B_h]]))</f>
        <v/>
      </c>
      <c r="L813" s="12" t="str">
        <f>IF(Table2[[#This Row],[M3A]]="","",SUM(Table2[[#This Row],[M3A]]-Table2[[#This Row],[M3B_h]]))</f>
        <v/>
      </c>
      <c r="N813" s="12" t="str">
        <f>IF(Table2[[#This Row],[M4A]]="","",SUM(Table2[[#This Row],[M4A]]-Table2[[#This Row],[M4B_h]]))</f>
        <v/>
      </c>
      <c r="O813" s="14"/>
      <c r="P813" s="14" t="str">
        <f>IF(Table2[[#This Row],[M5A]]="","",SUM(Table2[[#This Row],[M5A]]-Table2[[#This Row],[M5B_h]]))</f>
        <v/>
      </c>
      <c r="Q813" s="14">
        <f>SUM(Table2[[#This Row],[AWAL]],Table2[[#This Row],[M1B]])</f>
        <v>6</v>
      </c>
      <c r="R813" s="14">
        <f>SUM(Table2[[#This Row],[M2B]],Table2[[#This Row],[M2B_h]])</f>
        <v>6</v>
      </c>
      <c r="S813" s="14">
        <f>SUM(Table2[[#This Row],[M3B]],Table2[[#This Row],[M3B_h]])</f>
        <v>6</v>
      </c>
      <c r="T813" s="14">
        <f>SUM(Table2[[#This Row],[M4B]],Table2[[#This Row],[M4B_h]])</f>
        <v>6</v>
      </c>
    </row>
    <row r="814" spans="1:20">
      <c r="A814" s="11">
        <f>IF(Table2[[#This Row],[TT]]=0,"",ROW())</f>
        <v>814</v>
      </c>
      <c r="B814" s="11" t="str">
        <f>LOWER(SUBSTITUTE(SUBSTITUTE(SUBSTITUTE(SUBSTITUTE(SUBSTITUTE(SUBSTITUTE(SUBSTITUTE(SUBSTITUTE(Table2[[#This Row],[NAMA BARANG]]," ",""),"""",""),"-",""),"/",""),"(",""),")",""),"&amp;",""),",",""))</f>
        <v>garisan30cmlebardisneyspdbiru</v>
      </c>
      <c r="C814" s="17" t="s">
        <v>987</v>
      </c>
      <c r="D814" s="18">
        <v>12</v>
      </c>
      <c r="E814" s="22" t="s">
        <v>984</v>
      </c>
      <c r="F814" s="43">
        <f>IF(Table2[[#This Row],[M5B]]="",Table2[[#This Row],[M5B_h]],SUM(Table2[[#This Row],[M5B_h]],Table2[[#This Row],[M5B]]))</f>
        <v>12</v>
      </c>
      <c r="H814" s="12" t="str">
        <f>IF(Table2[[#This Row],[M1A]]="","",Table2[[#This Row],[M1A]]-Table2[[#This Row],[AWAL]])</f>
        <v/>
      </c>
      <c r="J814" s="12" t="str">
        <f>IF(Table2[[#This Row],[M2A]]="","",SUM(Table2[[#This Row],[M2A]]-Table2[[#This Row],[M2B_h]]))</f>
        <v/>
      </c>
      <c r="L814" s="12" t="str">
        <f>IF(Table2[[#This Row],[M3A]]="","",SUM(Table2[[#This Row],[M3A]]-Table2[[#This Row],[M3B_h]]))</f>
        <v/>
      </c>
      <c r="N814" s="12" t="str">
        <f>IF(Table2[[#This Row],[M4A]]="","",SUM(Table2[[#This Row],[M4A]]-Table2[[#This Row],[M4B_h]]))</f>
        <v/>
      </c>
      <c r="O814" s="14"/>
      <c r="P814" s="14" t="str">
        <f>IF(Table2[[#This Row],[M5A]]="","",SUM(Table2[[#This Row],[M5A]]-Table2[[#This Row],[M5B_h]]))</f>
        <v/>
      </c>
      <c r="Q814" s="14">
        <f>SUM(Table2[[#This Row],[AWAL]],Table2[[#This Row],[M1B]])</f>
        <v>12</v>
      </c>
      <c r="R814" s="14">
        <f>SUM(Table2[[#This Row],[M2B]],Table2[[#This Row],[M2B_h]])</f>
        <v>12</v>
      </c>
      <c r="S814" s="14">
        <f>SUM(Table2[[#This Row],[M3B]],Table2[[#This Row],[M3B_h]])</f>
        <v>12</v>
      </c>
      <c r="T814" s="14">
        <f>SUM(Table2[[#This Row],[M4B]],Table2[[#This Row],[M4B_h]])</f>
        <v>12</v>
      </c>
    </row>
    <row r="815" spans="1:20">
      <c r="A815" s="11">
        <f>IF(Table2[[#This Row],[TT]]=0,"",ROW())</f>
        <v>815</v>
      </c>
      <c r="B815" s="11" t="str">
        <f>LOWER(SUBSTITUTE(SUBSTITUTE(SUBSTITUTE(SUBSTITUTE(SUBSTITUTE(SUBSTITUTE(SUBSTITUTE(SUBSTITUTE(Table2[[#This Row],[NAMA BARANG]]," ",""),"""",""),"-",""),"/",""),"(",""),")",""),"&amp;",""),",",""))</f>
        <v>garisan30cmlebardisneyspdk</v>
      </c>
      <c r="C815" s="17" t="s">
        <v>988</v>
      </c>
      <c r="D815" s="18">
        <v>5</v>
      </c>
      <c r="E815" s="22" t="s">
        <v>984</v>
      </c>
      <c r="F815" s="43">
        <f>IF(Table2[[#This Row],[M5B]]="",Table2[[#This Row],[M5B_h]],SUM(Table2[[#This Row],[M5B_h]],Table2[[#This Row],[M5B]]))</f>
        <v>5</v>
      </c>
      <c r="H815" s="12" t="str">
        <f>IF(Table2[[#This Row],[M1A]]="","",Table2[[#This Row],[M1A]]-Table2[[#This Row],[AWAL]])</f>
        <v/>
      </c>
      <c r="J815" s="12" t="str">
        <f>IF(Table2[[#This Row],[M2A]]="","",SUM(Table2[[#This Row],[M2A]]-Table2[[#This Row],[M2B_h]]))</f>
        <v/>
      </c>
      <c r="L815" s="12" t="str">
        <f>IF(Table2[[#This Row],[M3A]]="","",SUM(Table2[[#This Row],[M3A]]-Table2[[#This Row],[M3B_h]]))</f>
        <v/>
      </c>
      <c r="N815" s="12" t="str">
        <f>IF(Table2[[#This Row],[M4A]]="","",SUM(Table2[[#This Row],[M4A]]-Table2[[#This Row],[M4B_h]]))</f>
        <v/>
      </c>
      <c r="O815" s="14"/>
      <c r="P815" s="14" t="str">
        <f>IF(Table2[[#This Row],[M5A]]="","",SUM(Table2[[#This Row],[M5A]]-Table2[[#This Row],[M5B_h]]))</f>
        <v/>
      </c>
      <c r="Q815" s="14">
        <f>SUM(Table2[[#This Row],[AWAL]],Table2[[#This Row],[M1B]])</f>
        <v>5</v>
      </c>
      <c r="R815" s="14">
        <f>SUM(Table2[[#This Row],[M2B]],Table2[[#This Row],[M2B_h]])</f>
        <v>5</v>
      </c>
      <c r="S815" s="14">
        <f>SUM(Table2[[#This Row],[M3B]],Table2[[#This Row],[M3B_h]])</f>
        <v>5</v>
      </c>
      <c r="T815" s="14">
        <f>SUM(Table2[[#This Row],[M4B]],Table2[[#This Row],[M4B_h]])</f>
        <v>5</v>
      </c>
    </row>
    <row r="816" spans="1:20">
      <c r="A816" s="11">
        <f>IF(Table2[[#This Row],[TT]]=0,"",ROW())</f>
        <v>816</v>
      </c>
      <c r="B816" s="11" t="str">
        <f>LOWER(SUBSTITUTE(SUBSTITUTE(SUBSTITUTE(SUBSTITUTE(SUBSTITUTE(SUBSTITUTE(SUBSTITUTE(SUBSTITUTE(Table2[[#This Row],[NAMA BARANG]]," ",""),"""",""),"-",""),"/",""),"(",""),")",""),"&amp;",""),",",""))</f>
        <v>garisan30cmlebarkuning</v>
      </c>
      <c r="C816" s="17" t="s">
        <v>989</v>
      </c>
      <c r="D816" s="18">
        <v>41</v>
      </c>
      <c r="E816" s="22" t="s">
        <v>19</v>
      </c>
      <c r="F816" s="43">
        <f>IF(Table2[[#This Row],[M5B]]="",Table2[[#This Row],[M5B_h]],SUM(Table2[[#This Row],[M5B_h]],Table2[[#This Row],[M5B]]))</f>
        <v>41</v>
      </c>
      <c r="H816" s="12" t="str">
        <f>IF(Table2[[#This Row],[M1A]]="","",Table2[[#This Row],[M1A]]-Table2[[#This Row],[AWAL]])</f>
        <v/>
      </c>
      <c r="J816" s="12" t="str">
        <f>IF(Table2[[#This Row],[M2A]]="","",SUM(Table2[[#This Row],[M2A]]-Table2[[#This Row],[M2B_h]]))</f>
        <v/>
      </c>
      <c r="L816" s="12" t="str">
        <f>IF(Table2[[#This Row],[M3A]]="","",SUM(Table2[[#This Row],[M3A]]-Table2[[#This Row],[M3B_h]]))</f>
        <v/>
      </c>
      <c r="N816" s="12" t="str">
        <f>IF(Table2[[#This Row],[M4A]]="","",SUM(Table2[[#This Row],[M4A]]-Table2[[#This Row],[M4B_h]]))</f>
        <v/>
      </c>
      <c r="O816" s="14"/>
      <c r="P816" s="14" t="str">
        <f>IF(Table2[[#This Row],[M5A]]="","",SUM(Table2[[#This Row],[M5A]]-Table2[[#This Row],[M5B_h]]))</f>
        <v/>
      </c>
      <c r="Q816" s="14">
        <f>SUM(Table2[[#This Row],[AWAL]],Table2[[#This Row],[M1B]])</f>
        <v>41</v>
      </c>
      <c r="R816" s="14">
        <f>SUM(Table2[[#This Row],[M2B]],Table2[[#This Row],[M2B_h]])</f>
        <v>41</v>
      </c>
      <c r="S816" s="14">
        <f>SUM(Table2[[#This Row],[M3B]],Table2[[#This Row],[M3B_h]])</f>
        <v>41</v>
      </c>
      <c r="T816" s="14">
        <f>SUM(Table2[[#This Row],[M4B]],Table2[[#This Row],[M4B_h]])</f>
        <v>41</v>
      </c>
    </row>
    <row r="817" spans="1:20">
      <c r="A817" s="11">
        <f>IF(Table2[[#This Row],[TT]]=0,"",ROW())</f>
        <v>817</v>
      </c>
      <c r="B817" s="11" t="str">
        <f>LOWER(SUBSTITUTE(SUBSTITUTE(SUBSTITUTE(SUBSTITUTE(SUBSTITUTE(SUBSTITUTE(SUBSTITUTE(SUBSTITUTE(Table2[[#This Row],[NAMA BARANG]]," ",""),"""",""),"-",""),"/",""),"(",""),")",""),"&amp;",""),",",""))</f>
        <v>garisan30cmlipat00824</v>
      </c>
      <c r="C817" s="17" t="s">
        <v>4294</v>
      </c>
      <c r="D817" s="18">
        <v>26</v>
      </c>
      <c r="E817" s="22" t="s">
        <v>2999</v>
      </c>
      <c r="F817" s="43">
        <f>IF(Table2[[#This Row],[M5B]]="",Table2[[#This Row],[M5B_h]],SUM(Table2[[#This Row],[M5B_h]],Table2[[#This Row],[M5B]]))</f>
        <v>24</v>
      </c>
      <c r="G817" s="12">
        <v>25</v>
      </c>
      <c r="H817" s="12">
        <f>IF(Table2[[#This Row],[M1A]]="","",Table2[[#This Row],[M1A]]-Table2[[#This Row],[AWAL]])</f>
        <v>-1</v>
      </c>
      <c r="J817" s="12" t="str">
        <f>IF(Table2[[#This Row],[M2A]]="","",SUM(Table2[[#This Row],[M2A]]-Table2[[#This Row],[M2B_h]]))</f>
        <v/>
      </c>
      <c r="K817" s="12">
        <v>24</v>
      </c>
      <c r="L817" s="12">
        <f>IF(Table2[[#This Row],[M3A]]="","",SUM(Table2[[#This Row],[M3A]]-Table2[[#This Row],[M3B_h]]))</f>
        <v>-1</v>
      </c>
      <c r="N817" s="12" t="str">
        <f>IF(Table2[[#This Row],[M4A]]="","",SUM(Table2[[#This Row],[M4A]]-Table2[[#This Row],[M4B_h]]))</f>
        <v/>
      </c>
      <c r="O817" s="14"/>
      <c r="P817" s="14" t="str">
        <f>IF(Table2[[#This Row],[M5A]]="","",SUM(Table2[[#This Row],[M5A]]-Table2[[#This Row],[M5B_h]]))</f>
        <v/>
      </c>
      <c r="Q817" s="14">
        <f>SUM(Table2[[#This Row],[AWAL]],Table2[[#This Row],[M1B]])</f>
        <v>25</v>
      </c>
      <c r="R817" s="14">
        <f>SUM(Table2[[#This Row],[M2B]],Table2[[#This Row],[M2B_h]])</f>
        <v>25</v>
      </c>
      <c r="S817" s="14">
        <f>SUM(Table2[[#This Row],[M3B]],Table2[[#This Row],[M3B_h]])</f>
        <v>24</v>
      </c>
      <c r="T817" s="14">
        <f>SUM(Table2[[#This Row],[M4B]],Table2[[#This Row],[M4B_h]])</f>
        <v>24</v>
      </c>
    </row>
    <row r="818" spans="1:20">
      <c r="A818" s="13">
        <f>IF(Table2[[#This Row],[TT]]=0,"",ROW())</f>
        <v>818</v>
      </c>
      <c r="B818" s="13" t="str">
        <f>LOWER(SUBSTITUTE(SUBSTITUTE(SUBSTITUTE(SUBSTITUTE(SUBSTITUTE(SUBSTITUTE(SUBSTITUTE(SUBSTITUTE(Table2[[#This Row],[NAMA BARANG]]," ",""),"""",""),"-",""),"/",""),"(",""),")",""),"&amp;",""),",",""))</f>
        <v>garisan30cmlipatcv501224</v>
      </c>
      <c r="C818" s="16" t="s">
        <v>992</v>
      </c>
      <c r="D818" s="18">
        <v>2</v>
      </c>
      <c r="E818" s="47" t="s">
        <v>77</v>
      </c>
      <c r="F818" s="43">
        <f>IF(Table2[[#This Row],[M5B]]="",Table2[[#This Row],[M5B_h]],SUM(Table2[[#This Row],[M5B_h]],Table2[[#This Row],[M5B]]))</f>
        <v>2</v>
      </c>
      <c r="H818" s="14" t="str">
        <f>IF(Table2[[#This Row],[M1A]]="","",Table2[[#This Row],[M1A]]-Table2[[#This Row],[AWAL]])</f>
        <v/>
      </c>
      <c r="J818" s="14" t="str">
        <f>IF(Table2[[#This Row],[M2A]]="","",SUM(Table2[[#This Row],[M2A]]-Table2[[#This Row],[M2B_h]]))</f>
        <v/>
      </c>
      <c r="L818" s="14" t="str">
        <f>IF(Table2[[#This Row],[M3A]]="","",SUM(Table2[[#This Row],[M3A]]-Table2[[#This Row],[M3B_h]]))</f>
        <v/>
      </c>
      <c r="N818" s="14" t="str">
        <f>IF(Table2[[#This Row],[M4A]]="","",SUM(Table2[[#This Row],[M4A]]-Table2[[#This Row],[M4B_h]]))</f>
        <v/>
      </c>
      <c r="P818" s="14" t="str">
        <f>IF(Table2[[#This Row],[M5A]]="","",SUM(Table2[[#This Row],[M5A]]-Table2[[#This Row],[M5B_h]]))</f>
        <v/>
      </c>
      <c r="Q818" s="14">
        <f>SUM(Table2[[#This Row],[AWAL]],Table2[[#This Row],[M1B]])</f>
        <v>2</v>
      </c>
      <c r="R818" s="14">
        <f>SUM(Table2[[#This Row],[M2B]],Table2[[#This Row],[M2B_h]])</f>
        <v>2</v>
      </c>
      <c r="S818" s="14">
        <f>SUM(Table2[[#This Row],[M3B]],Table2[[#This Row],[M3B_h]])</f>
        <v>2</v>
      </c>
      <c r="T818" s="14">
        <f>SUM(Table2[[#This Row],[M4B]],Table2[[#This Row],[M4B_h]])</f>
        <v>2</v>
      </c>
    </row>
    <row r="819" spans="1:20">
      <c r="A819" s="11">
        <f>IF(Table2[[#This Row],[TT]]=0,"",ROW())</f>
        <v>819</v>
      </c>
      <c r="B819" s="11" t="str">
        <f>LOWER(SUBSTITUTE(SUBSTITUTE(SUBSTITUTE(SUBSTITUTE(SUBSTITUTE(SUBSTITUTE(SUBSTITUTE(SUBSTITUTE(Table2[[#This Row],[NAMA BARANG]]," ",""),"""",""),"-",""),"/",""),"(",""),")",""),"&amp;",""),",",""))</f>
        <v>garisan30cmmicrotop930</v>
      </c>
      <c r="C819" s="17" t="s">
        <v>994</v>
      </c>
      <c r="D819" s="18">
        <v>5</v>
      </c>
      <c r="E819" s="22" t="s">
        <v>116</v>
      </c>
      <c r="F819" s="43">
        <f>IF(Table2[[#This Row],[M5B]]="",Table2[[#This Row],[M5B_h]],SUM(Table2[[#This Row],[M5B_h]],Table2[[#This Row],[M5B]]))</f>
        <v>5</v>
      </c>
      <c r="H819" s="12" t="str">
        <f>IF(Table2[[#This Row],[M1A]]="","",Table2[[#This Row],[M1A]]-Table2[[#This Row],[AWAL]])</f>
        <v/>
      </c>
      <c r="J819" s="12" t="str">
        <f>IF(Table2[[#This Row],[M2A]]="","",SUM(Table2[[#This Row],[M2A]]-Table2[[#This Row],[M2B_h]]))</f>
        <v/>
      </c>
      <c r="L819" s="12" t="str">
        <f>IF(Table2[[#This Row],[M3A]]="","",SUM(Table2[[#This Row],[M3A]]-Table2[[#This Row],[M3B_h]]))</f>
        <v/>
      </c>
      <c r="N819" s="12" t="str">
        <f>IF(Table2[[#This Row],[M4A]]="","",SUM(Table2[[#This Row],[M4A]]-Table2[[#This Row],[M4B_h]]))</f>
        <v/>
      </c>
      <c r="O819" s="14"/>
      <c r="P819" s="14" t="str">
        <f>IF(Table2[[#This Row],[M5A]]="","",SUM(Table2[[#This Row],[M5A]]-Table2[[#This Row],[M5B_h]]))</f>
        <v/>
      </c>
      <c r="Q819" s="14">
        <f>SUM(Table2[[#This Row],[AWAL]],Table2[[#This Row],[M1B]])</f>
        <v>5</v>
      </c>
      <c r="R819" s="14">
        <f>SUM(Table2[[#This Row],[M2B]],Table2[[#This Row],[M2B_h]])</f>
        <v>5</v>
      </c>
      <c r="S819" s="14">
        <f>SUM(Table2[[#This Row],[M3B]],Table2[[#This Row],[M3B_h]])</f>
        <v>5</v>
      </c>
      <c r="T819" s="14">
        <f>SUM(Table2[[#This Row],[M4B]],Table2[[#This Row],[M4B_h]])</f>
        <v>5</v>
      </c>
    </row>
    <row r="820" spans="1:20">
      <c r="A820" s="11">
        <f>IF(Table2[[#This Row],[TT]]=0,"",ROW())</f>
        <v>820</v>
      </c>
      <c r="B820" s="11" t="str">
        <f>LOWER(SUBSTITUTE(SUBSTITUTE(SUBSTITUTE(SUBSTITUTE(SUBSTITUTE(SUBSTITUTE(SUBSTITUTE(SUBSTITUTE(Table2[[#This Row],[NAMA BARANG]]," ",""),"""",""),"-",""),"/",""),"(",""),")",""),"&amp;",""),",",""))</f>
        <v>garisan30cmmill.deluxe120</v>
      </c>
      <c r="C820" s="17" t="s">
        <v>995</v>
      </c>
      <c r="D820" s="18">
        <v>17</v>
      </c>
      <c r="E820" s="22" t="s">
        <v>19</v>
      </c>
      <c r="F820" s="43">
        <f>IF(Table2[[#This Row],[M5B]]="",Table2[[#This Row],[M5B_h]],SUM(Table2[[#This Row],[M5B_h]],Table2[[#This Row],[M5B]]))</f>
        <v>17</v>
      </c>
      <c r="H820" s="12" t="str">
        <f>IF(Table2[[#This Row],[M1A]]="","",Table2[[#This Row],[M1A]]-Table2[[#This Row],[AWAL]])</f>
        <v/>
      </c>
      <c r="J820" s="12" t="str">
        <f>IF(Table2[[#This Row],[M2A]]="","",SUM(Table2[[#This Row],[M2A]]-Table2[[#This Row],[M2B_h]]))</f>
        <v/>
      </c>
      <c r="L820" s="12" t="str">
        <f>IF(Table2[[#This Row],[M3A]]="","",SUM(Table2[[#This Row],[M3A]]-Table2[[#This Row],[M3B_h]]))</f>
        <v/>
      </c>
      <c r="N820" s="12" t="str">
        <f>IF(Table2[[#This Row],[M4A]]="","",SUM(Table2[[#This Row],[M4A]]-Table2[[#This Row],[M4B_h]]))</f>
        <v/>
      </c>
      <c r="O820" s="14"/>
      <c r="P820" s="14" t="str">
        <f>IF(Table2[[#This Row],[M5A]]="","",SUM(Table2[[#This Row],[M5A]]-Table2[[#This Row],[M5B_h]]))</f>
        <v/>
      </c>
      <c r="Q820" s="14">
        <f>SUM(Table2[[#This Row],[AWAL]],Table2[[#This Row],[M1B]])</f>
        <v>17</v>
      </c>
      <c r="R820" s="14">
        <f>SUM(Table2[[#This Row],[M2B]],Table2[[#This Row],[M2B_h]])</f>
        <v>17</v>
      </c>
      <c r="S820" s="14">
        <f>SUM(Table2[[#This Row],[M3B]],Table2[[#This Row],[M3B_h]])</f>
        <v>17</v>
      </c>
      <c r="T820" s="14">
        <f>SUM(Table2[[#This Row],[M4B]],Table2[[#This Row],[M4B_h]])</f>
        <v>17</v>
      </c>
    </row>
    <row r="821" spans="1:20">
      <c r="A821" s="11">
        <f>IF(Table2[[#This Row],[TT]]=0,"",ROW())</f>
        <v>821</v>
      </c>
      <c r="B821" s="11" t="str">
        <f>LOWER(SUBSTITUTE(SUBSTITUTE(SUBSTITUTE(SUBSTITUTE(SUBSTITUTE(SUBSTITUTE(SUBSTITUTE(SUBSTITUTE(Table2[[#This Row],[NAMA BARANG]]," ",""),"""",""),"-",""),"/",""),"(",""),")",""),"&amp;",""),",",""))</f>
        <v>garisan30cmplastikk88057703</v>
      </c>
      <c r="C821" s="17" t="s">
        <v>996</v>
      </c>
      <c r="D821" s="18">
        <v>5</v>
      </c>
      <c r="E821" s="22" t="s">
        <v>177</v>
      </c>
      <c r="F821" s="43">
        <f>IF(Table2[[#This Row],[M5B]]="",Table2[[#This Row],[M5B_h]],SUM(Table2[[#This Row],[M5B_h]],Table2[[#This Row],[M5B]]))</f>
        <v>5</v>
      </c>
      <c r="H821" s="12" t="str">
        <f>IF(Table2[[#This Row],[M1A]]="","",Table2[[#This Row],[M1A]]-Table2[[#This Row],[AWAL]])</f>
        <v/>
      </c>
      <c r="J821" s="12" t="str">
        <f>IF(Table2[[#This Row],[M2A]]="","",SUM(Table2[[#This Row],[M2A]]-Table2[[#This Row],[M2B_h]]))</f>
        <v/>
      </c>
      <c r="L821" s="12" t="str">
        <f>IF(Table2[[#This Row],[M3A]]="","",SUM(Table2[[#This Row],[M3A]]-Table2[[#This Row],[M3B_h]]))</f>
        <v/>
      </c>
      <c r="N821" s="12" t="str">
        <f>IF(Table2[[#This Row],[M4A]]="","",SUM(Table2[[#This Row],[M4A]]-Table2[[#This Row],[M4B_h]]))</f>
        <v/>
      </c>
      <c r="O821" s="14"/>
      <c r="P821" s="14" t="str">
        <f>IF(Table2[[#This Row],[M5A]]="","",SUM(Table2[[#This Row],[M5A]]-Table2[[#This Row],[M5B_h]]))</f>
        <v/>
      </c>
      <c r="Q821" s="14">
        <f>SUM(Table2[[#This Row],[AWAL]],Table2[[#This Row],[M1B]])</f>
        <v>5</v>
      </c>
      <c r="R821" s="14">
        <f>SUM(Table2[[#This Row],[M2B]],Table2[[#This Row],[M2B_h]])</f>
        <v>5</v>
      </c>
      <c r="S821" s="14">
        <f>SUM(Table2[[#This Row],[M3B]],Table2[[#This Row],[M3B_h]])</f>
        <v>5</v>
      </c>
      <c r="T821" s="14">
        <f>SUM(Table2[[#This Row],[M4B]],Table2[[#This Row],[M4B_h]])</f>
        <v>5</v>
      </c>
    </row>
    <row r="822" spans="1:20">
      <c r="A822" s="11">
        <f>IF(Table2[[#This Row],[TT]]=0,"",ROW())</f>
        <v>822</v>
      </c>
      <c r="B822" s="11" t="str">
        <f>LOWER(SUBSTITUTE(SUBSTITUTE(SUBSTITUTE(SUBSTITUTE(SUBSTITUTE(SUBSTITUTE(SUBSTITUTE(SUBSTITUTE(Table2[[#This Row],[NAMA BARANG]]," ",""),"""",""),"-",""),"/",""),"(",""),")",""),"&amp;",""),",",""))</f>
        <v>garisan30cmsp6968</v>
      </c>
      <c r="C822" s="17" t="s">
        <v>997</v>
      </c>
      <c r="D822" s="18">
        <v>5</v>
      </c>
      <c r="E822" s="22" t="s">
        <v>116</v>
      </c>
      <c r="F822" s="43">
        <f>IF(Table2[[#This Row],[M5B]]="",Table2[[#This Row],[M5B_h]],SUM(Table2[[#This Row],[M5B_h]],Table2[[#This Row],[M5B]]))</f>
        <v>5</v>
      </c>
      <c r="H822" s="12" t="str">
        <f>IF(Table2[[#This Row],[M1A]]="","",Table2[[#This Row],[M1A]]-Table2[[#This Row],[AWAL]])</f>
        <v/>
      </c>
      <c r="J822" s="12" t="str">
        <f>IF(Table2[[#This Row],[M2A]]="","",SUM(Table2[[#This Row],[M2A]]-Table2[[#This Row],[M2B_h]]))</f>
        <v/>
      </c>
      <c r="L822" s="12" t="str">
        <f>IF(Table2[[#This Row],[M3A]]="","",SUM(Table2[[#This Row],[M3A]]-Table2[[#This Row],[M3B_h]]))</f>
        <v/>
      </c>
      <c r="N822" s="12" t="str">
        <f>IF(Table2[[#This Row],[M4A]]="","",SUM(Table2[[#This Row],[M4A]]-Table2[[#This Row],[M4B_h]]))</f>
        <v/>
      </c>
      <c r="O822" s="14"/>
      <c r="P822" s="14" t="str">
        <f>IF(Table2[[#This Row],[M5A]]="","",SUM(Table2[[#This Row],[M5A]]-Table2[[#This Row],[M5B_h]]))</f>
        <v/>
      </c>
      <c r="Q822" s="14">
        <f>SUM(Table2[[#This Row],[AWAL]],Table2[[#This Row],[M1B]])</f>
        <v>5</v>
      </c>
      <c r="R822" s="14">
        <f>SUM(Table2[[#This Row],[M2B]],Table2[[#This Row],[M2B_h]])</f>
        <v>5</v>
      </c>
      <c r="S822" s="14">
        <f>SUM(Table2[[#This Row],[M3B]],Table2[[#This Row],[M3B_h]])</f>
        <v>5</v>
      </c>
      <c r="T822" s="14">
        <f>SUM(Table2[[#This Row],[M4B]],Table2[[#This Row],[M4B_h]])</f>
        <v>5</v>
      </c>
    </row>
    <row r="823" spans="1:20">
      <c r="A823" s="11">
        <f>IF(Table2[[#This Row],[TT]]=0,"",ROW())</f>
        <v>823</v>
      </c>
      <c r="B823" s="11" t="str">
        <f>LOWER(SUBSTITUTE(SUBSTITUTE(SUBSTITUTE(SUBSTITUTE(SUBSTITUTE(SUBSTITUTE(SUBSTITUTE(SUBSTITUTE(Table2[[#This Row],[NAMA BARANG]]," ",""),"""",""),"-",""),"/",""),"(",""),")",""),"&amp;",""),",",""))</f>
        <v>garisan30cmvtrobesi</v>
      </c>
      <c r="C823" s="17" t="s">
        <v>4435</v>
      </c>
      <c r="D823" s="18">
        <v>56</v>
      </c>
      <c r="E823" s="22" t="s">
        <v>2637</v>
      </c>
      <c r="F823" s="43">
        <f>IF(Table2[[#This Row],[M5B]]="",Table2[[#This Row],[M5B_h]],SUM(Table2[[#This Row],[M5B_h]],Table2[[#This Row],[M5B]]))</f>
        <v>51</v>
      </c>
      <c r="H823" s="12" t="str">
        <f>IF(Table2[[#This Row],[M1A]]="","",Table2[[#This Row],[M1A]]-Table2[[#This Row],[AWAL]])</f>
        <v/>
      </c>
      <c r="I823" s="12">
        <v>53</v>
      </c>
      <c r="J823" s="12">
        <f>IF(Table2[[#This Row],[M2A]]="","",SUM(Table2[[#This Row],[M2A]]-Table2[[#This Row],[M2B_h]]))</f>
        <v>-3</v>
      </c>
      <c r="K823" s="12">
        <v>51</v>
      </c>
      <c r="L823" s="12">
        <f>IF(Table2[[#This Row],[M3A]]="","",SUM(Table2[[#This Row],[M3A]]-Table2[[#This Row],[M3B_h]]))</f>
        <v>-2</v>
      </c>
      <c r="N823" s="12" t="str">
        <f>IF(Table2[[#This Row],[M4A]]="","",SUM(Table2[[#This Row],[M4A]]-Table2[[#This Row],[M4B_h]]))</f>
        <v/>
      </c>
      <c r="O823" s="14"/>
      <c r="P823" s="14" t="str">
        <f>IF(Table2[[#This Row],[M5A]]="","",SUM(Table2[[#This Row],[M5A]]-Table2[[#This Row],[M5B_h]]))</f>
        <v/>
      </c>
      <c r="Q823" s="14">
        <f>SUM(Table2[[#This Row],[AWAL]],Table2[[#This Row],[M1B]])</f>
        <v>56</v>
      </c>
      <c r="R823" s="14">
        <f>SUM(Table2[[#This Row],[M2B]],Table2[[#This Row],[M2B_h]])</f>
        <v>53</v>
      </c>
      <c r="S823" s="14">
        <f>SUM(Table2[[#This Row],[M3B]],Table2[[#This Row],[M3B_h]])</f>
        <v>51</v>
      </c>
      <c r="T823" s="14">
        <f>SUM(Table2[[#This Row],[M4B]],Table2[[#This Row],[M4B_h]])</f>
        <v>51</v>
      </c>
    </row>
    <row r="824" spans="1:20">
      <c r="A824" s="13">
        <f>IF(Table2[[#This Row],[TT]]=0,"",ROW())</f>
        <v>824</v>
      </c>
      <c r="B824" s="13" t="str">
        <f>LOWER(SUBSTITUTE(SUBSTITUTE(SUBSTITUTE(SUBSTITUTE(SUBSTITUTE(SUBSTITUTE(SUBSTITUTE(SUBSTITUTE(Table2[[#This Row],[NAMA BARANG]]," ",""),"""",""),"-",""),"/",""),"(",""),")",""),"&amp;",""),",",""))</f>
        <v>garisan50cmenterblk</v>
      </c>
      <c r="C824" s="16" t="s">
        <v>998</v>
      </c>
      <c r="D824" s="18">
        <v>13</v>
      </c>
      <c r="E824" s="47" t="s">
        <v>79</v>
      </c>
      <c r="F824" s="43">
        <f>IF(Table2[[#This Row],[M5B]]="",Table2[[#This Row],[M5B_h]],SUM(Table2[[#This Row],[M5B_h]],Table2[[#This Row],[M5B]]))</f>
        <v>13</v>
      </c>
      <c r="H824" s="14" t="str">
        <f>IF(Table2[[#This Row],[M1A]]="","",Table2[[#This Row],[M1A]]-Table2[[#This Row],[AWAL]])</f>
        <v/>
      </c>
      <c r="J824" s="14" t="str">
        <f>IF(Table2[[#This Row],[M2A]]="","",SUM(Table2[[#This Row],[M2A]]-Table2[[#This Row],[M2B_h]]))</f>
        <v/>
      </c>
      <c r="L824" s="14" t="str">
        <f>IF(Table2[[#This Row],[M3A]]="","",SUM(Table2[[#This Row],[M3A]]-Table2[[#This Row],[M3B_h]]))</f>
        <v/>
      </c>
      <c r="N824" s="14" t="str">
        <f>IF(Table2[[#This Row],[M4A]]="","",SUM(Table2[[#This Row],[M4A]]-Table2[[#This Row],[M4B_h]]))</f>
        <v/>
      </c>
      <c r="O824" s="14"/>
      <c r="P824" s="14" t="str">
        <f>IF(Table2[[#This Row],[M5A]]="","",SUM(Table2[[#This Row],[M5A]]-Table2[[#This Row],[M5B_h]]))</f>
        <v/>
      </c>
      <c r="Q824" s="14">
        <f>SUM(Table2[[#This Row],[AWAL]],Table2[[#This Row],[M1B]])</f>
        <v>13</v>
      </c>
      <c r="R824" s="14">
        <f>SUM(Table2[[#This Row],[M2B]],Table2[[#This Row],[M2B_h]])</f>
        <v>13</v>
      </c>
      <c r="S824" s="14">
        <f>SUM(Table2[[#This Row],[M3B]],Table2[[#This Row],[M3B_h]])</f>
        <v>13</v>
      </c>
      <c r="T824" s="14">
        <f>SUM(Table2[[#This Row],[M4B]],Table2[[#This Row],[M4B_h]])</f>
        <v>13</v>
      </c>
    </row>
    <row r="825" spans="1:20">
      <c r="A825" s="11">
        <f>IF(Table2[[#This Row],[TT]]=0,"",ROW())</f>
        <v>825</v>
      </c>
      <c r="B825" s="11" t="str">
        <f>LOWER(SUBSTITUTE(SUBSTITUTE(SUBSTITUTE(SUBSTITUTE(SUBSTITUTE(SUBSTITUTE(SUBSTITUTE(SUBSTITUTE(Table2[[#This Row],[NAMA BARANG]]," ",""),"""",""),"-",""),"/",""),"(",""),")",""),"&amp;",""),",",""))</f>
        <v>garisan8240set</v>
      </c>
      <c r="C825" s="17" t="s">
        <v>999</v>
      </c>
      <c r="D825" s="18">
        <v>3</v>
      </c>
      <c r="E825" s="22" t="s">
        <v>1000</v>
      </c>
      <c r="F825" s="43">
        <f>IF(Table2[[#This Row],[M5B]]="",Table2[[#This Row],[M5B_h]],SUM(Table2[[#This Row],[M5B_h]],Table2[[#This Row],[M5B]]))</f>
        <v>3</v>
      </c>
      <c r="H825" s="12" t="str">
        <f>IF(Table2[[#This Row],[M1A]]="","",Table2[[#This Row],[M1A]]-Table2[[#This Row],[AWAL]])</f>
        <v/>
      </c>
      <c r="J825" s="12" t="str">
        <f>IF(Table2[[#This Row],[M2A]]="","",SUM(Table2[[#This Row],[M2A]]-Table2[[#This Row],[M2B_h]]))</f>
        <v/>
      </c>
      <c r="L825" s="12" t="str">
        <f>IF(Table2[[#This Row],[M3A]]="","",SUM(Table2[[#This Row],[M3A]]-Table2[[#This Row],[M3B_h]]))</f>
        <v/>
      </c>
      <c r="N825" s="12" t="str">
        <f>IF(Table2[[#This Row],[M4A]]="","",SUM(Table2[[#This Row],[M4A]]-Table2[[#This Row],[M4B_h]]))</f>
        <v/>
      </c>
      <c r="O825" s="14"/>
      <c r="P825" s="14" t="str">
        <f>IF(Table2[[#This Row],[M5A]]="","",SUM(Table2[[#This Row],[M5A]]-Table2[[#This Row],[M5B_h]]))</f>
        <v/>
      </c>
      <c r="Q825" s="14">
        <f>SUM(Table2[[#This Row],[AWAL]],Table2[[#This Row],[M1B]])</f>
        <v>3</v>
      </c>
      <c r="R825" s="14">
        <f>SUM(Table2[[#This Row],[M2B]],Table2[[#This Row],[M2B_h]])</f>
        <v>3</v>
      </c>
      <c r="S825" s="14">
        <f>SUM(Table2[[#This Row],[M3B]],Table2[[#This Row],[M3B_h]])</f>
        <v>3</v>
      </c>
      <c r="T825" s="14">
        <f>SUM(Table2[[#This Row],[M4B]],Table2[[#This Row],[M4B_h]])</f>
        <v>3</v>
      </c>
    </row>
    <row r="826" spans="1:20">
      <c r="A826" s="11">
        <f>IF(Table2[[#This Row],[TT]]=0,"",ROW())</f>
        <v>826</v>
      </c>
      <c r="B826" s="11" t="str">
        <f>LOWER(SUBSTITUTE(SUBSTITUTE(SUBSTITUTE(SUBSTITUTE(SUBSTITUTE(SUBSTITUTE(SUBSTITUTE(SUBSTITUTE(Table2[[#This Row],[NAMA BARANG]]," ",""),"""",""),"-",""),"/",""),"(",""),")",""),"&amp;",""),",",""))</f>
        <v>garisan858a</v>
      </c>
      <c r="C826" s="17" t="s">
        <v>1001</v>
      </c>
      <c r="D826" s="18">
        <v>2</v>
      </c>
      <c r="E826" s="22" t="s">
        <v>139</v>
      </c>
      <c r="F826" s="43">
        <f>IF(Table2[[#This Row],[M5B]]="",Table2[[#This Row],[M5B_h]],SUM(Table2[[#This Row],[M5B_h]],Table2[[#This Row],[M5B]]))</f>
        <v>2</v>
      </c>
      <c r="H826" s="12" t="str">
        <f>IF(Table2[[#This Row],[M1A]]="","",Table2[[#This Row],[M1A]]-Table2[[#This Row],[AWAL]])</f>
        <v/>
      </c>
      <c r="J826" s="12" t="str">
        <f>IF(Table2[[#This Row],[M2A]]="","",SUM(Table2[[#This Row],[M2A]]-Table2[[#This Row],[M2B_h]]))</f>
        <v/>
      </c>
      <c r="L826" s="12" t="str">
        <f>IF(Table2[[#This Row],[M3A]]="","",SUM(Table2[[#This Row],[M3A]]-Table2[[#This Row],[M3B_h]]))</f>
        <v/>
      </c>
      <c r="N826" s="12" t="str">
        <f>IF(Table2[[#This Row],[M4A]]="","",SUM(Table2[[#This Row],[M4A]]-Table2[[#This Row],[M4B_h]]))</f>
        <v/>
      </c>
      <c r="O826" s="14"/>
      <c r="P826" s="14" t="str">
        <f>IF(Table2[[#This Row],[M5A]]="","",SUM(Table2[[#This Row],[M5A]]-Table2[[#This Row],[M5B_h]]))</f>
        <v/>
      </c>
      <c r="Q826" s="14">
        <f>SUM(Table2[[#This Row],[AWAL]],Table2[[#This Row],[M1B]])</f>
        <v>2</v>
      </c>
      <c r="R826" s="14">
        <f>SUM(Table2[[#This Row],[M2B]],Table2[[#This Row],[M2B_h]])</f>
        <v>2</v>
      </c>
      <c r="S826" s="14">
        <f>SUM(Table2[[#This Row],[M3B]],Table2[[#This Row],[M3B_h]])</f>
        <v>2</v>
      </c>
      <c r="T826" s="14">
        <f>SUM(Table2[[#This Row],[M4B]],Table2[[#This Row],[M4B_h]])</f>
        <v>2</v>
      </c>
    </row>
    <row r="827" spans="1:20">
      <c r="A827" s="11">
        <f>IF(Table2[[#This Row],[TT]]=0,"",ROW())</f>
        <v>827</v>
      </c>
      <c r="B827" s="11" t="str">
        <f>LOWER(SUBSTITUTE(SUBSTITUTE(SUBSTITUTE(SUBSTITUTE(SUBSTITUTE(SUBSTITUTE(SUBSTITUTE(SUBSTITUTE(Table2[[#This Row],[NAMA BARANG]]," ",""),"""",""),"-",""),"/",""),"(",""),")",""),"&amp;",""),",",""))</f>
        <v>garisan88301box60pc</v>
      </c>
      <c r="C827" s="17" t="s">
        <v>1002</v>
      </c>
      <c r="D827" s="18">
        <v>7</v>
      </c>
      <c r="E827" s="22" t="s">
        <v>50</v>
      </c>
      <c r="F827" s="43">
        <f>IF(Table2[[#This Row],[M5B]]="",Table2[[#This Row],[M5B_h]],SUM(Table2[[#This Row],[M5B_h]],Table2[[#This Row],[M5B]]))</f>
        <v>7</v>
      </c>
      <c r="H827" s="12" t="str">
        <f>IF(Table2[[#This Row],[M1A]]="","",Table2[[#This Row],[M1A]]-Table2[[#This Row],[AWAL]])</f>
        <v/>
      </c>
      <c r="J827" s="12" t="str">
        <f>IF(Table2[[#This Row],[M2A]]="","",SUM(Table2[[#This Row],[M2A]]-Table2[[#This Row],[M2B_h]]))</f>
        <v/>
      </c>
      <c r="L827" s="12" t="str">
        <f>IF(Table2[[#This Row],[M3A]]="","",SUM(Table2[[#This Row],[M3A]]-Table2[[#This Row],[M3B_h]]))</f>
        <v/>
      </c>
      <c r="N827" s="12" t="str">
        <f>IF(Table2[[#This Row],[M4A]]="","",SUM(Table2[[#This Row],[M4A]]-Table2[[#This Row],[M4B_h]]))</f>
        <v/>
      </c>
      <c r="O827" s="14"/>
      <c r="P827" s="14" t="str">
        <f>IF(Table2[[#This Row],[M5A]]="","",SUM(Table2[[#This Row],[M5A]]-Table2[[#This Row],[M5B_h]]))</f>
        <v/>
      </c>
      <c r="Q827" s="14">
        <f>SUM(Table2[[#This Row],[AWAL]],Table2[[#This Row],[M1B]])</f>
        <v>7</v>
      </c>
      <c r="R827" s="14">
        <f>SUM(Table2[[#This Row],[M2B]],Table2[[#This Row],[M2B_h]])</f>
        <v>7</v>
      </c>
      <c r="S827" s="14">
        <f>SUM(Table2[[#This Row],[M3B]],Table2[[#This Row],[M3B_h]])</f>
        <v>7</v>
      </c>
      <c r="T827" s="14">
        <f>SUM(Table2[[#This Row],[M4B]],Table2[[#This Row],[M4B_h]])</f>
        <v>7</v>
      </c>
    </row>
    <row r="828" spans="1:20">
      <c r="A828" s="11">
        <f>IF(Table2[[#This Row],[TT]]=0,"",ROW())</f>
        <v>828</v>
      </c>
      <c r="B828" s="11" t="str">
        <f>LOWER(SUBSTITUTE(SUBSTITUTE(SUBSTITUTE(SUBSTITUTE(SUBSTITUTE(SUBSTITUTE(SUBSTITUTE(SUBSTITUTE(Table2[[#This Row],[NAMA BARANG]]," ",""),"""",""),"-",""),"/",""),"(",""),")",""),"&amp;",""),",",""))</f>
        <v>garisanbesi30yoeker5030</v>
      </c>
      <c r="C828" s="17" t="s">
        <v>3033</v>
      </c>
      <c r="D828" s="18">
        <v>10</v>
      </c>
      <c r="E828" s="22" t="s">
        <v>2637</v>
      </c>
      <c r="F828" s="43">
        <f>IF(Table2[[#This Row],[M5B]]="",Table2[[#This Row],[M5B_h]],SUM(Table2[[#This Row],[M5B_h]],Table2[[#This Row],[M5B]]))</f>
        <v>10</v>
      </c>
      <c r="H828" s="12" t="str">
        <f>IF(Table2[[#This Row],[M1A]]="","",Table2[[#This Row],[M1A]]-Table2[[#This Row],[AWAL]])</f>
        <v/>
      </c>
      <c r="J828" s="12" t="str">
        <f>IF(Table2[[#This Row],[M2A]]="","",SUM(Table2[[#This Row],[M2A]]-Table2[[#This Row],[M2B_h]]))</f>
        <v/>
      </c>
      <c r="L828" s="12" t="str">
        <f>IF(Table2[[#This Row],[M3A]]="","",SUM(Table2[[#This Row],[M3A]]-Table2[[#This Row],[M3B_h]]))</f>
        <v/>
      </c>
      <c r="N828" s="12" t="str">
        <f>IF(Table2[[#This Row],[M4A]]="","",SUM(Table2[[#This Row],[M4A]]-Table2[[#This Row],[M4B_h]]))</f>
        <v/>
      </c>
      <c r="O828" s="14"/>
      <c r="P828" s="14" t="str">
        <f>IF(Table2[[#This Row],[M5A]]="","",SUM(Table2[[#This Row],[M5A]]-Table2[[#This Row],[M5B_h]]))</f>
        <v/>
      </c>
      <c r="Q828" s="14">
        <f>SUM(Table2[[#This Row],[AWAL]],Table2[[#This Row],[M1B]])</f>
        <v>10</v>
      </c>
      <c r="R828" s="14">
        <f>SUM(Table2[[#This Row],[M2B]],Table2[[#This Row],[M2B_h]])</f>
        <v>10</v>
      </c>
      <c r="S828" s="14">
        <f>SUM(Table2[[#This Row],[M3B]],Table2[[#This Row],[M3B_h]])</f>
        <v>10</v>
      </c>
      <c r="T828" s="14">
        <f>SUM(Table2[[#This Row],[M4B]],Table2[[#This Row],[M4B_h]])</f>
        <v>10</v>
      </c>
    </row>
    <row r="829" spans="1:20">
      <c r="A829" s="13">
        <f>IF(Table2[[#This Row],[TT]]=0,"",ROW())</f>
        <v>829</v>
      </c>
      <c r="B829" s="13" t="str">
        <f>LOWER(SUBSTITUTE(SUBSTITUTE(SUBSTITUTE(SUBSTITUTE(SUBSTITUTE(SUBSTITUTE(SUBSTITUTE(SUBSTITUTE(Table2[[#This Row],[NAMA BARANG]]," ",""),"""",""),"-",""),"/",""),"(",""),")",""),"&amp;",""),",",""))</f>
        <v>garisanbt20cm</v>
      </c>
      <c r="C829" s="16" t="s">
        <v>2722</v>
      </c>
      <c r="D829" s="25">
        <v>0</v>
      </c>
      <c r="E829" s="47" t="s">
        <v>2723</v>
      </c>
      <c r="F829" s="43">
        <f>IF(Table2[[#This Row],[M5B]]="",Table2[[#This Row],[M5B_h]],SUM(Table2[[#This Row],[M5B_h]],Table2[[#This Row],[M5B]]))</f>
        <v>2</v>
      </c>
      <c r="H829" s="14" t="str">
        <f>IF(Table2[[#This Row],[M1A]]="","",Table2[[#This Row],[M1A]]-Table2[[#This Row],[AWAL]])</f>
        <v/>
      </c>
      <c r="I829" s="12">
        <v>2</v>
      </c>
      <c r="J829" s="14">
        <f>IF(Table2[[#This Row],[M2A]]="","",SUM(Table2[[#This Row],[M2A]]-Table2[[#This Row],[M2B_h]]))</f>
        <v>2</v>
      </c>
      <c r="L829" s="14" t="str">
        <f>IF(Table2[[#This Row],[M3A]]="","",SUM(Table2[[#This Row],[M3A]]-Table2[[#This Row],[M3B_h]]))</f>
        <v/>
      </c>
      <c r="N829" s="14" t="str">
        <f>IF(Table2[[#This Row],[M4A]]="","",SUM(Table2[[#This Row],[M4A]]-Table2[[#This Row],[M4B_h]]))</f>
        <v/>
      </c>
      <c r="O829" s="14"/>
      <c r="P829" s="14" t="str">
        <f>IF(Table2[[#This Row],[M5A]]="","",SUM(Table2[[#This Row],[M5A]]-Table2[[#This Row],[M5B_h]]))</f>
        <v/>
      </c>
      <c r="Q829" s="14">
        <f>SUM(Table2[[#This Row],[AWAL]],Table2[[#This Row],[M1B]])</f>
        <v>0</v>
      </c>
      <c r="R829" s="14">
        <f>SUM(Table2[[#This Row],[M2B]],Table2[[#This Row],[M2B_h]])</f>
        <v>2</v>
      </c>
      <c r="S829" s="14">
        <f>SUM(Table2[[#This Row],[M3B]],Table2[[#This Row],[M3B_h]])</f>
        <v>2</v>
      </c>
      <c r="T829" s="14">
        <f>SUM(Table2[[#This Row],[M4B]],Table2[[#This Row],[M4B_h]])</f>
        <v>2</v>
      </c>
    </row>
    <row r="830" spans="1:20">
      <c r="A830" s="13">
        <f>IF(Table2[[#This Row],[TT]]=0,"",ROW())</f>
        <v>830</v>
      </c>
      <c r="B830" s="13" t="str">
        <f>LOWER(SUBSTITUTE(SUBSTITUTE(SUBSTITUTE(SUBSTITUTE(SUBSTITUTE(SUBSTITUTE(SUBSTITUTE(SUBSTITUTE(Table2[[#This Row],[NAMA BARANG]]," ",""),"""",""),"-",""),"/",""),"(",""),")",""),"&amp;",""),",",""))</f>
        <v>garisanbt840</v>
      </c>
      <c r="C830" s="16" t="s">
        <v>2396</v>
      </c>
      <c r="D830" s="18">
        <v>1</v>
      </c>
      <c r="E830" s="47" t="s">
        <v>2430</v>
      </c>
      <c r="F830" s="43">
        <f>IF(Table2[[#This Row],[M5B]]="",Table2[[#This Row],[M5B_h]],SUM(Table2[[#This Row],[M5B_h]],Table2[[#This Row],[M5B]]))</f>
        <v>1</v>
      </c>
      <c r="H830" s="14" t="str">
        <f>IF(Table2[[#This Row],[M1A]]="","",Table2[[#This Row],[M1A]]-Table2[[#This Row],[AWAL]])</f>
        <v/>
      </c>
      <c r="J830" s="14" t="str">
        <f>IF(Table2[[#This Row],[M2A]]="","",SUM(Table2[[#This Row],[M2A]]-Table2[[#This Row],[M2B_h]]))</f>
        <v/>
      </c>
      <c r="L830" s="14" t="str">
        <f>IF(Table2[[#This Row],[M3A]]="","",SUM(Table2[[#This Row],[M3A]]-Table2[[#This Row],[M3B_h]]))</f>
        <v/>
      </c>
      <c r="N830" s="14" t="str">
        <f>IF(Table2[[#This Row],[M4A]]="","",SUM(Table2[[#This Row],[M4A]]-Table2[[#This Row],[M4B_h]]))</f>
        <v/>
      </c>
      <c r="O830" s="14"/>
      <c r="P830" s="14" t="str">
        <f>IF(Table2[[#This Row],[M5A]]="","",SUM(Table2[[#This Row],[M5A]]-Table2[[#This Row],[M5B_h]]))</f>
        <v/>
      </c>
      <c r="Q830" s="14">
        <f>SUM(Table2[[#This Row],[AWAL]],Table2[[#This Row],[M1B]])</f>
        <v>1</v>
      </c>
      <c r="R830" s="14">
        <f>SUM(Table2[[#This Row],[M2B]],Table2[[#This Row],[M2B_h]])</f>
        <v>1</v>
      </c>
      <c r="S830" s="14">
        <f>SUM(Table2[[#This Row],[M3B]],Table2[[#This Row],[M3B_h]])</f>
        <v>1</v>
      </c>
      <c r="T830" s="14">
        <f>SUM(Table2[[#This Row],[M4B]],Table2[[#This Row],[M4B_h]])</f>
        <v>1</v>
      </c>
    </row>
    <row r="831" spans="1:20">
      <c r="A831" s="13">
        <f>IF(Table2[[#This Row],[TT]]=0,"",ROW())</f>
        <v>831</v>
      </c>
      <c r="B831" s="13" t="str">
        <f>LOWER(SUBSTITUTE(SUBSTITUTE(SUBSTITUTE(SUBSTITUTE(SUBSTITUTE(SUBSTITUTE(SUBSTITUTE(SUBSTITUTE(Table2[[#This Row],[NAMA BARANG]]," ",""),"""",""),"-",""),"/",""),"(",""),")",""),"&amp;",""),",",""))</f>
        <v>garisanbusur3.12tp</v>
      </c>
      <c r="C831" s="16" t="s">
        <v>4691</v>
      </c>
      <c r="D831" s="25">
        <v>0</v>
      </c>
      <c r="E831" s="47" t="s">
        <v>2757</v>
      </c>
      <c r="F831" s="43">
        <f>IF(Table2[[#This Row],[M5B]]="",Table2[[#This Row],[M5B_h]],SUM(Table2[[#This Row],[M5B_h]],Table2[[#This Row],[M5B]]))</f>
        <v>1</v>
      </c>
      <c r="H831" s="14" t="str">
        <f>IF(Table2[[#This Row],[M1A]]="","",Table2[[#This Row],[M1A]]-Table2[[#This Row],[AWAL]])</f>
        <v/>
      </c>
      <c r="I831" s="12">
        <v>1</v>
      </c>
      <c r="J831" s="14">
        <f>IF(Table2[[#This Row],[M2A]]="","",SUM(Table2[[#This Row],[M2A]]-Table2[[#This Row],[M2B_h]]))</f>
        <v>1</v>
      </c>
      <c r="L831" s="14" t="str">
        <f>IF(Table2[[#This Row],[M3A]]="","",SUM(Table2[[#This Row],[M3A]]-Table2[[#This Row],[M3B_h]]))</f>
        <v/>
      </c>
      <c r="N831" s="14" t="str">
        <f>IF(Table2[[#This Row],[M4A]]="","",SUM(Table2[[#This Row],[M4A]]-Table2[[#This Row],[M4B_h]]))</f>
        <v/>
      </c>
      <c r="O831" s="14"/>
      <c r="P831" s="14" t="str">
        <f>IF(Table2[[#This Row],[M5A]]="","",SUM(Table2[[#This Row],[M5A]]-Table2[[#This Row],[M5B_h]]))</f>
        <v/>
      </c>
      <c r="Q831" s="14">
        <f>SUM(Table2[[#This Row],[AWAL]],Table2[[#This Row],[M1B]])</f>
        <v>0</v>
      </c>
      <c r="R831" s="14">
        <f>SUM(Table2[[#This Row],[M2B]],Table2[[#This Row],[M2B_h]])</f>
        <v>1</v>
      </c>
      <c r="S831" s="14">
        <f>SUM(Table2[[#This Row],[M3B]],Table2[[#This Row],[M3B_h]])</f>
        <v>1</v>
      </c>
      <c r="T831" s="14">
        <f>SUM(Table2[[#This Row],[M4B]],Table2[[#This Row],[M4B_h]])</f>
        <v>1</v>
      </c>
    </row>
    <row r="832" spans="1:20">
      <c r="A832" s="13">
        <f>IF(Table2[[#This Row],[TT]]=0,"",ROW())</f>
        <v>832</v>
      </c>
      <c r="B832" s="13" t="str">
        <f>LOWER(SUBSTITUTE(SUBSTITUTE(SUBSTITUTE(SUBSTITUTE(SUBSTITUTE(SUBSTITUTE(SUBSTITUTE(SUBSTITUTE(Table2[[#This Row],[NAMA BARANG]]," ",""),"""",""),"-",""),"/",""),"(",""),")",""),"&amp;",""),",",""))</f>
        <v>garisanbusurno.4tebal</v>
      </c>
      <c r="C832" s="16" t="s">
        <v>4689</v>
      </c>
      <c r="D832" s="25">
        <v>0</v>
      </c>
      <c r="E832" s="47" t="s">
        <v>4690</v>
      </c>
      <c r="F832" s="43">
        <f>IF(Table2[[#This Row],[M5B]]="",Table2[[#This Row],[M5B_h]],SUM(Table2[[#This Row],[M5B_h]],Table2[[#This Row],[M5B]]))</f>
        <v>1</v>
      </c>
      <c r="H832" s="14" t="str">
        <f>IF(Table2[[#This Row],[M1A]]="","",Table2[[#This Row],[M1A]]-Table2[[#This Row],[AWAL]])</f>
        <v/>
      </c>
      <c r="I832" s="12">
        <v>1</v>
      </c>
      <c r="J832" s="14">
        <f>IF(Table2[[#This Row],[M2A]]="","",SUM(Table2[[#This Row],[M2A]]-Table2[[#This Row],[M2B_h]]))</f>
        <v>1</v>
      </c>
      <c r="L832" s="14" t="str">
        <f>IF(Table2[[#This Row],[M3A]]="","",SUM(Table2[[#This Row],[M3A]]-Table2[[#This Row],[M3B_h]]))</f>
        <v/>
      </c>
      <c r="N832" s="14" t="str">
        <f>IF(Table2[[#This Row],[M4A]]="","",SUM(Table2[[#This Row],[M4A]]-Table2[[#This Row],[M4B_h]]))</f>
        <v/>
      </c>
      <c r="O832" s="14"/>
      <c r="P832" s="14" t="str">
        <f>IF(Table2[[#This Row],[M5A]]="","",SUM(Table2[[#This Row],[M5A]]-Table2[[#This Row],[M5B_h]]))</f>
        <v/>
      </c>
      <c r="Q832" s="14">
        <f>SUM(Table2[[#This Row],[AWAL]],Table2[[#This Row],[M1B]])</f>
        <v>0</v>
      </c>
      <c r="R832" s="14">
        <f>SUM(Table2[[#This Row],[M2B]],Table2[[#This Row],[M2B_h]])</f>
        <v>1</v>
      </c>
      <c r="S832" s="14">
        <f>SUM(Table2[[#This Row],[M3B]],Table2[[#This Row],[M3B_h]])</f>
        <v>1</v>
      </c>
      <c r="T832" s="14">
        <f>SUM(Table2[[#This Row],[M4B]],Table2[[#This Row],[M4B_h]])</f>
        <v>1</v>
      </c>
    </row>
    <row r="833" spans="1:20">
      <c r="A833" s="11">
        <f>IF(Table2[[#This Row],[TT]]=0,"",ROW())</f>
        <v>833</v>
      </c>
      <c r="B833" s="11" t="str">
        <f>LOWER(SUBSTITUTE(SUBSTITUTE(SUBSTITUTE(SUBSTITUTE(SUBSTITUTE(SUBSTITUTE(SUBSTITUTE(SUBSTITUTE(Table2[[#This Row],[NAMA BARANG]]," ",""),"""",""),"-",""),"/",""),"(",""),")",""),"&amp;",""),",",""))</f>
        <v>garisanfj201115cmsablon4pc24</v>
      </c>
      <c r="C833" s="17" t="s">
        <v>1004</v>
      </c>
      <c r="D833" s="18">
        <v>1</v>
      </c>
      <c r="E833" s="22" t="s">
        <v>246</v>
      </c>
      <c r="F833" s="43">
        <f>IF(Table2[[#This Row],[M5B]]="",Table2[[#This Row],[M5B_h]],SUM(Table2[[#This Row],[M5B_h]],Table2[[#This Row],[M5B]]))</f>
        <v>1</v>
      </c>
      <c r="H833" s="12" t="str">
        <f>IF(Table2[[#This Row],[M1A]]="","",Table2[[#This Row],[M1A]]-Table2[[#This Row],[AWAL]])</f>
        <v/>
      </c>
      <c r="J833" s="12" t="str">
        <f>IF(Table2[[#This Row],[M2A]]="","",SUM(Table2[[#This Row],[M2A]]-Table2[[#This Row],[M2B_h]]))</f>
        <v/>
      </c>
      <c r="L833" s="12" t="str">
        <f>IF(Table2[[#This Row],[M3A]]="","",SUM(Table2[[#This Row],[M3A]]-Table2[[#This Row],[M3B_h]]))</f>
        <v/>
      </c>
      <c r="N833" s="12" t="str">
        <f>IF(Table2[[#This Row],[M4A]]="","",SUM(Table2[[#This Row],[M4A]]-Table2[[#This Row],[M4B_h]]))</f>
        <v/>
      </c>
      <c r="O833" s="14"/>
      <c r="P833" s="14" t="str">
        <f>IF(Table2[[#This Row],[M5A]]="","",SUM(Table2[[#This Row],[M5A]]-Table2[[#This Row],[M5B_h]]))</f>
        <v/>
      </c>
      <c r="Q833" s="14">
        <f>SUM(Table2[[#This Row],[AWAL]],Table2[[#This Row],[M1B]])</f>
        <v>1</v>
      </c>
      <c r="R833" s="14">
        <f>SUM(Table2[[#This Row],[M2B]],Table2[[#This Row],[M2B_h]])</f>
        <v>1</v>
      </c>
      <c r="S833" s="14">
        <f>SUM(Table2[[#This Row],[M3B]],Table2[[#This Row],[M3B_h]])</f>
        <v>1</v>
      </c>
      <c r="T833" s="14">
        <f>SUM(Table2[[#This Row],[M4B]],Table2[[#This Row],[M4B_h]])</f>
        <v>1</v>
      </c>
    </row>
    <row r="834" spans="1:20">
      <c r="A834" s="11">
        <f>IF(Table2[[#This Row],[TT]]=0,"",ROW())</f>
        <v>834</v>
      </c>
      <c r="B834" s="11" t="str">
        <f>LOWER(SUBSTITUTE(SUBSTITUTE(SUBSTITUTE(SUBSTITUTE(SUBSTITUTE(SUBSTITUTE(SUBSTITUTE(SUBSTITUTE(Table2[[#This Row],[NAMA BARANG]]," ",""),"""",""),"-",""),"/",""),"(",""),")",""),"&amp;",""),",",""))</f>
        <v>garisanfs133148</v>
      </c>
      <c r="C834" s="17" t="s">
        <v>1005</v>
      </c>
      <c r="D834" s="18">
        <v>1</v>
      </c>
      <c r="E834" s="22" t="s">
        <v>246</v>
      </c>
      <c r="F834" s="43">
        <f>IF(Table2[[#This Row],[M5B]]="",Table2[[#This Row],[M5B_h]],SUM(Table2[[#This Row],[M5B_h]],Table2[[#This Row],[M5B]]))</f>
        <v>1</v>
      </c>
      <c r="H834" s="12" t="str">
        <f>IF(Table2[[#This Row],[M1A]]="","",Table2[[#This Row],[M1A]]-Table2[[#This Row],[AWAL]])</f>
        <v/>
      </c>
      <c r="J834" s="12" t="str">
        <f>IF(Table2[[#This Row],[M2A]]="","",SUM(Table2[[#This Row],[M2A]]-Table2[[#This Row],[M2B_h]]))</f>
        <v/>
      </c>
      <c r="L834" s="12" t="str">
        <f>IF(Table2[[#This Row],[M3A]]="","",SUM(Table2[[#This Row],[M3A]]-Table2[[#This Row],[M3B_h]]))</f>
        <v/>
      </c>
      <c r="N834" s="12" t="str">
        <f>IF(Table2[[#This Row],[M4A]]="","",SUM(Table2[[#This Row],[M4A]]-Table2[[#This Row],[M4B_h]]))</f>
        <v/>
      </c>
      <c r="O834" s="14"/>
      <c r="P834" s="14" t="str">
        <f>IF(Table2[[#This Row],[M5A]]="","",SUM(Table2[[#This Row],[M5A]]-Table2[[#This Row],[M5B_h]]))</f>
        <v/>
      </c>
      <c r="Q834" s="14">
        <f>SUM(Table2[[#This Row],[AWAL]],Table2[[#This Row],[M1B]])</f>
        <v>1</v>
      </c>
      <c r="R834" s="14">
        <f>SUM(Table2[[#This Row],[M2B]],Table2[[#This Row],[M2B_h]])</f>
        <v>1</v>
      </c>
      <c r="S834" s="14">
        <f>SUM(Table2[[#This Row],[M3B]],Table2[[#This Row],[M3B_h]])</f>
        <v>1</v>
      </c>
      <c r="T834" s="14">
        <f>SUM(Table2[[#This Row],[M4B]],Table2[[#This Row],[M4B_h]])</f>
        <v>1</v>
      </c>
    </row>
    <row r="835" spans="1:20">
      <c r="A835" s="11">
        <f>IF(Table2[[#This Row],[TT]]=0,"",ROW())</f>
        <v>835</v>
      </c>
      <c r="B835" s="11" t="str">
        <f>LOWER(SUBSTITUTE(SUBSTITUTE(SUBSTITUTE(SUBSTITUTE(SUBSTITUTE(SUBSTITUTE(SUBSTITUTE(SUBSTITUTE(Table2[[#This Row],[NAMA BARANG]]," ",""),"""",""),"-",""),"/",""),"(",""),")",""),"&amp;",""),",",""))</f>
        <v>garisangasta0731polkadot</v>
      </c>
      <c r="C835" s="17" t="s">
        <v>1006</v>
      </c>
      <c r="D835" s="18">
        <v>3</v>
      </c>
      <c r="E835" s="22" t="s">
        <v>116</v>
      </c>
      <c r="F835" s="43">
        <f>IF(Table2[[#This Row],[M5B]]="",Table2[[#This Row],[M5B_h]],SUM(Table2[[#This Row],[M5B_h]],Table2[[#This Row],[M5B]]))</f>
        <v>3</v>
      </c>
      <c r="H835" s="12" t="str">
        <f>IF(Table2[[#This Row],[M1A]]="","",Table2[[#This Row],[M1A]]-Table2[[#This Row],[AWAL]])</f>
        <v/>
      </c>
      <c r="J835" s="12" t="str">
        <f>IF(Table2[[#This Row],[M2A]]="","",SUM(Table2[[#This Row],[M2A]]-Table2[[#This Row],[M2B_h]]))</f>
        <v/>
      </c>
      <c r="L835" s="12" t="str">
        <f>IF(Table2[[#This Row],[M3A]]="","",SUM(Table2[[#This Row],[M3A]]-Table2[[#This Row],[M3B_h]]))</f>
        <v/>
      </c>
      <c r="N835" s="12" t="str">
        <f>IF(Table2[[#This Row],[M4A]]="","",SUM(Table2[[#This Row],[M4A]]-Table2[[#This Row],[M4B_h]]))</f>
        <v/>
      </c>
      <c r="O835" s="14"/>
      <c r="P835" s="14" t="str">
        <f>IF(Table2[[#This Row],[M5A]]="","",SUM(Table2[[#This Row],[M5A]]-Table2[[#This Row],[M5B_h]]))</f>
        <v/>
      </c>
      <c r="Q835" s="14">
        <f>SUM(Table2[[#This Row],[AWAL]],Table2[[#This Row],[M1B]])</f>
        <v>3</v>
      </c>
      <c r="R835" s="14">
        <f>SUM(Table2[[#This Row],[M2B]],Table2[[#This Row],[M2B_h]])</f>
        <v>3</v>
      </c>
      <c r="S835" s="14">
        <f>SUM(Table2[[#This Row],[M3B]],Table2[[#This Row],[M3B_h]])</f>
        <v>3</v>
      </c>
      <c r="T835" s="14">
        <f>SUM(Table2[[#This Row],[M4B]],Table2[[#This Row],[M4B_h]])</f>
        <v>3</v>
      </c>
    </row>
    <row r="836" spans="1:20">
      <c r="A836" s="11">
        <f>IF(Table2[[#This Row],[TT]]=0,"",ROW())</f>
        <v>836</v>
      </c>
      <c r="B836" s="11" t="str">
        <f>LOWER(SUBSTITUTE(SUBSTITUTE(SUBSTITUTE(SUBSTITUTE(SUBSTITUTE(SUBSTITUTE(SUBSTITUTE(SUBSTITUTE(Table2[[#This Row],[NAMA BARANG]]," ",""),"""",""),"-",""),"/",""),"(",""),")",""),"&amp;",""),",",""))</f>
        <v>garisangasta0732</v>
      </c>
      <c r="C836" s="17" t="s">
        <v>1007</v>
      </c>
      <c r="D836" s="18">
        <v>8</v>
      </c>
      <c r="E836" s="22" t="s">
        <v>116</v>
      </c>
      <c r="F836" s="43">
        <f>IF(Table2[[#This Row],[M5B]]="",Table2[[#This Row],[M5B_h]],SUM(Table2[[#This Row],[M5B_h]],Table2[[#This Row],[M5B]]))</f>
        <v>8</v>
      </c>
      <c r="H836" s="12" t="str">
        <f>IF(Table2[[#This Row],[M1A]]="","",Table2[[#This Row],[M1A]]-Table2[[#This Row],[AWAL]])</f>
        <v/>
      </c>
      <c r="J836" s="12" t="str">
        <f>IF(Table2[[#This Row],[M2A]]="","",SUM(Table2[[#This Row],[M2A]]-Table2[[#This Row],[M2B_h]]))</f>
        <v/>
      </c>
      <c r="L836" s="12" t="str">
        <f>IF(Table2[[#This Row],[M3A]]="","",SUM(Table2[[#This Row],[M3A]]-Table2[[#This Row],[M3B_h]]))</f>
        <v/>
      </c>
      <c r="N836" s="12" t="str">
        <f>IF(Table2[[#This Row],[M4A]]="","",SUM(Table2[[#This Row],[M4A]]-Table2[[#This Row],[M4B_h]]))</f>
        <v/>
      </c>
      <c r="O836" s="14"/>
      <c r="P836" s="14" t="str">
        <f>IF(Table2[[#This Row],[M5A]]="","",SUM(Table2[[#This Row],[M5A]]-Table2[[#This Row],[M5B_h]]))</f>
        <v/>
      </c>
      <c r="Q836" s="14">
        <f>SUM(Table2[[#This Row],[AWAL]],Table2[[#This Row],[M1B]])</f>
        <v>8</v>
      </c>
      <c r="R836" s="14">
        <f>SUM(Table2[[#This Row],[M2B]],Table2[[#This Row],[M2B_h]])</f>
        <v>8</v>
      </c>
      <c r="S836" s="14">
        <f>SUM(Table2[[#This Row],[M3B]],Table2[[#This Row],[M3B_h]])</f>
        <v>8</v>
      </c>
      <c r="T836" s="14">
        <f>SUM(Table2[[#This Row],[M4B]],Table2[[#This Row],[M4B_h]])</f>
        <v>8</v>
      </c>
    </row>
    <row r="837" spans="1:20">
      <c r="A837" s="11">
        <f>IF(Table2[[#This Row],[TT]]=0,"",ROW())</f>
        <v>837</v>
      </c>
      <c r="B837" s="11" t="str">
        <f>LOWER(SUBSTITUTE(SUBSTITUTE(SUBSTITUTE(SUBSTITUTE(SUBSTITUTE(SUBSTITUTE(SUBSTITUTE(SUBSTITUTE(Table2[[#This Row],[NAMA BARANG]]," ",""),"""",""),"-",""),"/",""),"(",""),")",""),"&amp;",""),",",""))</f>
        <v>garisangasta0733polkadot</v>
      </c>
      <c r="C837" s="17" t="s">
        <v>1008</v>
      </c>
      <c r="D837" s="18">
        <v>3</v>
      </c>
      <c r="E837" s="22" t="s">
        <v>116</v>
      </c>
      <c r="F837" s="43">
        <f>IF(Table2[[#This Row],[M5B]]="",Table2[[#This Row],[M5B_h]],SUM(Table2[[#This Row],[M5B_h]],Table2[[#This Row],[M5B]]))</f>
        <v>3</v>
      </c>
      <c r="H837" s="12" t="str">
        <f>IF(Table2[[#This Row],[M1A]]="","",Table2[[#This Row],[M1A]]-Table2[[#This Row],[AWAL]])</f>
        <v/>
      </c>
      <c r="J837" s="12" t="str">
        <f>IF(Table2[[#This Row],[M2A]]="","",SUM(Table2[[#This Row],[M2A]]-Table2[[#This Row],[M2B_h]]))</f>
        <v/>
      </c>
      <c r="L837" s="12" t="str">
        <f>IF(Table2[[#This Row],[M3A]]="","",SUM(Table2[[#This Row],[M3A]]-Table2[[#This Row],[M3B_h]]))</f>
        <v/>
      </c>
      <c r="N837" s="12" t="str">
        <f>IF(Table2[[#This Row],[M4A]]="","",SUM(Table2[[#This Row],[M4A]]-Table2[[#This Row],[M4B_h]]))</f>
        <v/>
      </c>
      <c r="O837" s="14"/>
      <c r="P837" s="14" t="str">
        <f>IF(Table2[[#This Row],[M5A]]="","",SUM(Table2[[#This Row],[M5A]]-Table2[[#This Row],[M5B_h]]))</f>
        <v/>
      </c>
      <c r="Q837" s="14">
        <f>SUM(Table2[[#This Row],[AWAL]],Table2[[#This Row],[M1B]])</f>
        <v>3</v>
      </c>
      <c r="R837" s="14">
        <f>SUM(Table2[[#This Row],[M2B]],Table2[[#This Row],[M2B_h]])</f>
        <v>3</v>
      </c>
      <c r="S837" s="14">
        <f>SUM(Table2[[#This Row],[M3B]],Table2[[#This Row],[M3B_h]])</f>
        <v>3</v>
      </c>
      <c r="T837" s="14">
        <f>SUM(Table2[[#This Row],[M4B]],Table2[[#This Row],[M4B_h]])</f>
        <v>3</v>
      </c>
    </row>
    <row r="838" spans="1:20">
      <c r="A838" s="11">
        <f>IF(Table2[[#This Row],[TT]]=0,"",ROW())</f>
        <v>838</v>
      </c>
      <c r="B838" s="11" t="str">
        <f>LOWER(SUBSTITUTE(SUBSTITUTE(SUBSTITUTE(SUBSTITUTE(SUBSTITUTE(SUBSTITUTE(SUBSTITUTE(SUBSTITUTE(Table2[[#This Row],[NAMA BARANG]]," ",""),"""",""),"-",""),"/",""),"(",""),")",""),"&amp;",""),",",""))</f>
        <v>garisankayu1m</v>
      </c>
      <c r="C838" s="17" t="s">
        <v>3263</v>
      </c>
      <c r="D838" s="18">
        <v>9</v>
      </c>
      <c r="E838" s="22" t="s">
        <v>2577</v>
      </c>
      <c r="F838" s="43">
        <f>IF(Table2[[#This Row],[M5B]]="",Table2[[#This Row],[M5B_h]],SUM(Table2[[#This Row],[M5B_h]],Table2[[#This Row],[M5B]]))</f>
        <v>8</v>
      </c>
      <c r="H838" s="12" t="str">
        <f>IF(Table2[[#This Row],[M1A]]="","",Table2[[#This Row],[M1A]]-Table2[[#This Row],[AWAL]])</f>
        <v/>
      </c>
      <c r="J838" s="12" t="str">
        <f>IF(Table2[[#This Row],[M2A]]="","",SUM(Table2[[#This Row],[M2A]]-Table2[[#This Row],[M2B_h]]))</f>
        <v/>
      </c>
      <c r="K838" s="12">
        <v>8</v>
      </c>
      <c r="L838" s="12">
        <f>IF(Table2[[#This Row],[M3A]]="","",SUM(Table2[[#This Row],[M3A]]-Table2[[#This Row],[M3B_h]]))</f>
        <v>-1</v>
      </c>
      <c r="N838" s="12" t="str">
        <f>IF(Table2[[#This Row],[M4A]]="","",SUM(Table2[[#This Row],[M4A]]-Table2[[#This Row],[M4B_h]]))</f>
        <v/>
      </c>
      <c r="O838" s="14"/>
      <c r="P838" s="14" t="str">
        <f>IF(Table2[[#This Row],[M5A]]="","",SUM(Table2[[#This Row],[M5A]]-Table2[[#This Row],[M5B_h]]))</f>
        <v/>
      </c>
      <c r="Q838" s="14">
        <f>SUM(Table2[[#This Row],[AWAL]],Table2[[#This Row],[M1B]])</f>
        <v>9</v>
      </c>
      <c r="R838" s="14">
        <f>SUM(Table2[[#This Row],[M2B]],Table2[[#This Row],[M2B_h]])</f>
        <v>9</v>
      </c>
      <c r="S838" s="14">
        <f>SUM(Table2[[#This Row],[M3B]],Table2[[#This Row],[M3B_h]])</f>
        <v>8</v>
      </c>
      <c r="T838" s="14">
        <f>SUM(Table2[[#This Row],[M4B]],Table2[[#This Row],[M4B_h]])</f>
        <v>8</v>
      </c>
    </row>
    <row r="839" spans="1:20">
      <c r="A839" s="13">
        <f>IF(Table2[[#This Row],[TT]]=0,"",ROW())</f>
        <v>839</v>
      </c>
      <c r="B839" s="13" t="str">
        <f>LOWER(SUBSTITUTE(SUBSTITUTE(SUBSTITUTE(SUBSTITUTE(SUBSTITUTE(SUBSTITUTE(SUBSTITUTE(SUBSTITUTE(Table2[[#This Row],[NAMA BARANG]]," ",""),"""",""),"-",""),"/",""),"(",""),")",""),"&amp;",""),",",""))</f>
        <v>garisankj003</v>
      </c>
      <c r="C839" s="16" t="s">
        <v>1011</v>
      </c>
      <c r="D839" s="18">
        <v>7</v>
      </c>
      <c r="E839" s="47" t="s">
        <v>153</v>
      </c>
      <c r="F839" s="43">
        <f>IF(Table2[[#This Row],[M5B]]="",Table2[[#This Row],[M5B_h]],SUM(Table2[[#This Row],[M5B_h]],Table2[[#This Row],[M5B]]))</f>
        <v>7</v>
      </c>
      <c r="H839" s="14" t="str">
        <f>IF(Table2[[#This Row],[M1A]]="","",Table2[[#This Row],[M1A]]-Table2[[#This Row],[AWAL]])</f>
        <v/>
      </c>
      <c r="J839" s="14" t="str">
        <f>IF(Table2[[#This Row],[M2A]]="","",SUM(Table2[[#This Row],[M2A]]-Table2[[#This Row],[M2B_h]]))</f>
        <v/>
      </c>
      <c r="L839" s="14" t="str">
        <f>IF(Table2[[#This Row],[M3A]]="","",SUM(Table2[[#This Row],[M3A]]-Table2[[#This Row],[M3B_h]]))</f>
        <v/>
      </c>
      <c r="N839" s="14" t="str">
        <f>IF(Table2[[#This Row],[M4A]]="","",SUM(Table2[[#This Row],[M4A]]-Table2[[#This Row],[M4B_h]]))</f>
        <v/>
      </c>
      <c r="P839" s="14" t="str">
        <f>IF(Table2[[#This Row],[M5A]]="","",SUM(Table2[[#This Row],[M5A]]-Table2[[#This Row],[M5B_h]]))</f>
        <v/>
      </c>
      <c r="Q839" s="14">
        <f>SUM(Table2[[#This Row],[AWAL]],Table2[[#This Row],[M1B]])</f>
        <v>7</v>
      </c>
      <c r="R839" s="14">
        <f>SUM(Table2[[#This Row],[M2B]],Table2[[#This Row],[M2B_h]])</f>
        <v>7</v>
      </c>
      <c r="S839" s="14">
        <f>SUM(Table2[[#This Row],[M3B]],Table2[[#This Row],[M3B_h]])</f>
        <v>7</v>
      </c>
      <c r="T839" s="14">
        <f>SUM(Table2[[#This Row],[M4B]],Table2[[#This Row],[M4B_h]])</f>
        <v>7</v>
      </c>
    </row>
    <row r="840" spans="1:20">
      <c r="A840" s="11">
        <f>IF(Table2[[#This Row],[TT]]=0,"",ROW())</f>
        <v>840</v>
      </c>
      <c r="B840" s="11" t="str">
        <f>LOWER(SUBSTITUTE(SUBSTITUTE(SUBSTITUTE(SUBSTITUTE(SUBSTITUTE(SUBSTITUTE(SUBSTITUTE(SUBSTITUTE(Table2[[#This Row],[NAMA BARANG]]," ",""),"""",""),"-",""),"/",""),"(",""),")",""),"&amp;",""),",",""))</f>
        <v>garisankj012</v>
      </c>
      <c r="C840" s="17" t="s">
        <v>1012</v>
      </c>
      <c r="D840" s="18">
        <v>9</v>
      </c>
      <c r="E840" s="22" t="s">
        <v>153</v>
      </c>
      <c r="F840" s="43">
        <f>IF(Table2[[#This Row],[M5B]]="",Table2[[#This Row],[M5B_h]],SUM(Table2[[#This Row],[M5B_h]],Table2[[#This Row],[M5B]]))</f>
        <v>9</v>
      </c>
      <c r="H840" s="12" t="str">
        <f>IF(Table2[[#This Row],[M1A]]="","",Table2[[#This Row],[M1A]]-Table2[[#This Row],[AWAL]])</f>
        <v/>
      </c>
      <c r="J840" s="12" t="str">
        <f>IF(Table2[[#This Row],[M2A]]="","",SUM(Table2[[#This Row],[M2A]]-Table2[[#This Row],[M2B_h]]))</f>
        <v/>
      </c>
      <c r="L840" s="12" t="str">
        <f>IF(Table2[[#This Row],[M3A]]="","",SUM(Table2[[#This Row],[M3A]]-Table2[[#This Row],[M3B_h]]))</f>
        <v/>
      </c>
      <c r="N840" s="12" t="str">
        <f>IF(Table2[[#This Row],[M4A]]="","",SUM(Table2[[#This Row],[M4A]]-Table2[[#This Row],[M4B_h]]))</f>
        <v/>
      </c>
      <c r="O840" s="14"/>
      <c r="P840" s="14" t="str">
        <f>IF(Table2[[#This Row],[M5A]]="","",SUM(Table2[[#This Row],[M5A]]-Table2[[#This Row],[M5B_h]]))</f>
        <v/>
      </c>
      <c r="Q840" s="14">
        <f>SUM(Table2[[#This Row],[AWAL]],Table2[[#This Row],[M1B]])</f>
        <v>9</v>
      </c>
      <c r="R840" s="14">
        <f>SUM(Table2[[#This Row],[M2B]],Table2[[#This Row],[M2B_h]])</f>
        <v>9</v>
      </c>
      <c r="S840" s="14">
        <f>SUM(Table2[[#This Row],[M3B]],Table2[[#This Row],[M3B_h]])</f>
        <v>9</v>
      </c>
      <c r="T840" s="14">
        <f>SUM(Table2[[#This Row],[M4B]],Table2[[#This Row],[M4B_h]])</f>
        <v>9</v>
      </c>
    </row>
    <row r="841" spans="1:20">
      <c r="A841" s="11">
        <f>IF(Table2[[#This Row],[TT]]=0,"",ROW())</f>
        <v>841</v>
      </c>
      <c r="B841" s="11" t="str">
        <f>LOWER(SUBSTITUTE(SUBSTITUTE(SUBSTITUTE(SUBSTITUTE(SUBSTITUTE(SUBSTITUTE(SUBSTITUTE(SUBSTITUTE(Table2[[#This Row],[NAMA BARANG]]," ",""),"""",""),"-",""),"/",""),"(",""),")",""),"&amp;",""),",",""))</f>
        <v>garisankj013</v>
      </c>
      <c r="C841" s="17" t="s">
        <v>1013</v>
      </c>
      <c r="D841" s="18">
        <v>1</v>
      </c>
      <c r="E841" s="22" t="s">
        <v>153</v>
      </c>
      <c r="F841" s="43">
        <f>IF(Table2[[#This Row],[M5B]]="",Table2[[#This Row],[M5B_h]],SUM(Table2[[#This Row],[M5B_h]],Table2[[#This Row],[M5B]]))</f>
        <v>1</v>
      </c>
      <c r="H841" s="12" t="str">
        <f>IF(Table2[[#This Row],[M1A]]="","",Table2[[#This Row],[M1A]]-Table2[[#This Row],[AWAL]])</f>
        <v/>
      </c>
      <c r="J841" s="12" t="str">
        <f>IF(Table2[[#This Row],[M2A]]="","",SUM(Table2[[#This Row],[M2A]]-Table2[[#This Row],[M2B_h]]))</f>
        <v/>
      </c>
      <c r="L841" s="12" t="str">
        <f>IF(Table2[[#This Row],[M3A]]="","",SUM(Table2[[#This Row],[M3A]]-Table2[[#This Row],[M3B_h]]))</f>
        <v/>
      </c>
      <c r="N841" s="12" t="str">
        <f>IF(Table2[[#This Row],[M4A]]="","",SUM(Table2[[#This Row],[M4A]]-Table2[[#This Row],[M4B_h]]))</f>
        <v/>
      </c>
      <c r="O841" s="14"/>
      <c r="P841" s="14" t="str">
        <f>IF(Table2[[#This Row],[M5A]]="","",SUM(Table2[[#This Row],[M5A]]-Table2[[#This Row],[M5B_h]]))</f>
        <v/>
      </c>
      <c r="Q841" s="14">
        <f>SUM(Table2[[#This Row],[AWAL]],Table2[[#This Row],[M1B]])</f>
        <v>1</v>
      </c>
      <c r="R841" s="14">
        <f>SUM(Table2[[#This Row],[M2B]],Table2[[#This Row],[M2B_h]])</f>
        <v>1</v>
      </c>
      <c r="S841" s="14">
        <f>SUM(Table2[[#This Row],[M3B]],Table2[[#This Row],[M3B_h]])</f>
        <v>1</v>
      </c>
      <c r="T841" s="14">
        <f>SUM(Table2[[#This Row],[M4B]],Table2[[#This Row],[M4B_h]])</f>
        <v>1</v>
      </c>
    </row>
    <row r="842" spans="1:20">
      <c r="A842" s="11">
        <f>IF(Table2[[#This Row],[TT]]=0,"",ROW())</f>
        <v>842</v>
      </c>
      <c r="B842" s="11" t="str">
        <f>LOWER(SUBSTITUTE(SUBSTITUTE(SUBSTITUTE(SUBSTITUTE(SUBSTITUTE(SUBSTITUTE(SUBSTITUTE(SUBSTITUTE(Table2[[#This Row],[NAMA BARANG]]," ",""),"""",""),"-",""),"/",""),"(",""),")",""),"&amp;",""),",",""))</f>
        <v>garisanrl15rbroller24</v>
      </c>
      <c r="C842" s="17" t="s">
        <v>1014</v>
      </c>
      <c r="D842" s="18">
        <v>5</v>
      </c>
      <c r="E842" s="22" t="s">
        <v>50</v>
      </c>
      <c r="F842" s="43">
        <f>IF(Table2[[#This Row],[M5B]]="",Table2[[#This Row],[M5B_h]],SUM(Table2[[#This Row],[M5B_h]],Table2[[#This Row],[M5B]]))</f>
        <v>5</v>
      </c>
      <c r="H842" s="12" t="str">
        <f>IF(Table2[[#This Row],[M1A]]="","",Table2[[#This Row],[M1A]]-Table2[[#This Row],[AWAL]])</f>
        <v/>
      </c>
      <c r="J842" s="12" t="str">
        <f>IF(Table2[[#This Row],[M2A]]="","",SUM(Table2[[#This Row],[M2A]]-Table2[[#This Row],[M2B_h]]))</f>
        <v/>
      </c>
      <c r="L842" s="12" t="str">
        <f>IF(Table2[[#This Row],[M3A]]="","",SUM(Table2[[#This Row],[M3A]]-Table2[[#This Row],[M3B_h]]))</f>
        <v/>
      </c>
      <c r="N842" s="12" t="str">
        <f>IF(Table2[[#This Row],[M4A]]="","",SUM(Table2[[#This Row],[M4A]]-Table2[[#This Row],[M4B_h]]))</f>
        <v/>
      </c>
      <c r="O842" s="14"/>
      <c r="P842" s="14" t="str">
        <f>IF(Table2[[#This Row],[M5A]]="","",SUM(Table2[[#This Row],[M5A]]-Table2[[#This Row],[M5B_h]]))</f>
        <v/>
      </c>
      <c r="Q842" s="14">
        <f>SUM(Table2[[#This Row],[AWAL]],Table2[[#This Row],[M1B]])</f>
        <v>5</v>
      </c>
      <c r="R842" s="14">
        <f>SUM(Table2[[#This Row],[M2B]],Table2[[#This Row],[M2B_h]])</f>
        <v>5</v>
      </c>
      <c r="S842" s="14">
        <f>SUM(Table2[[#This Row],[M3B]],Table2[[#This Row],[M3B_h]])</f>
        <v>5</v>
      </c>
      <c r="T842" s="14">
        <f>SUM(Table2[[#This Row],[M4B]],Table2[[#This Row],[M4B_h]])</f>
        <v>5</v>
      </c>
    </row>
    <row r="843" spans="1:20">
      <c r="A843" s="11">
        <f>IF(Table2[[#This Row],[TT]]=0,"",ROW())</f>
        <v>843</v>
      </c>
      <c r="B843" s="11" t="str">
        <f>LOWER(SUBSTITUTE(SUBSTITUTE(SUBSTITUTE(SUBSTITUTE(SUBSTITUTE(SUBSTITUTE(SUBSTITUTE(SUBSTITUTE(Table2[[#This Row],[NAMA BARANG]]," ",""),"""",""),"-",""),"/",""),"(",""),")",""),"&amp;",""),",",""))</f>
        <v>garisanrl15wd1x36</v>
      </c>
      <c r="C843" s="17" t="s">
        <v>1015</v>
      </c>
      <c r="D843" s="18">
        <v>1</v>
      </c>
      <c r="E843" s="22" t="s">
        <v>50</v>
      </c>
      <c r="F843" s="43">
        <f>IF(Table2[[#This Row],[M5B]]="",Table2[[#This Row],[M5B_h]],SUM(Table2[[#This Row],[M5B_h]],Table2[[#This Row],[M5B]]))</f>
        <v>1</v>
      </c>
      <c r="H843" s="12" t="str">
        <f>IF(Table2[[#This Row],[M1A]]="","",Table2[[#This Row],[M1A]]-Table2[[#This Row],[AWAL]])</f>
        <v/>
      </c>
      <c r="J843" s="12" t="str">
        <f>IF(Table2[[#This Row],[M2A]]="","",SUM(Table2[[#This Row],[M2A]]-Table2[[#This Row],[M2B_h]]))</f>
        <v/>
      </c>
      <c r="L843" s="12" t="str">
        <f>IF(Table2[[#This Row],[M3A]]="","",SUM(Table2[[#This Row],[M3A]]-Table2[[#This Row],[M3B_h]]))</f>
        <v/>
      </c>
      <c r="N843" s="12" t="str">
        <f>IF(Table2[[#This Row],[M4A]]="","",SUM(Table2[[#This Row],[M4A]]-Table2[[#This Row],[M4B_h]]))</f>
        <v/>
      </c>
      <c r="O843" s="14"/>
      <c r="P843" s="14" t="str">
        <f>IF(Table2[[#This Row],[M5A]]="","",SUM(Table2[[#This Row],[M5A]]-Table2[[#This Row],[M5B_h]]))</f>
        <v/>
      </c>
      <c r="Q843" s="14">
        <f>SUM(Table2[[#This Row],[AWAL]],Table2[[#This Row],[M1B]])</f>
        <v>1</v>
      </c>
      <c r="R843" s="14">
        <f>SUM(Table2[[#This Row],[M2B]],Table2[[#This Row],[M2B_h]])</f>
        <v>1</v>
      </c>
      <c r="S843" s="14">
        <f>SUM(Table2[[#This Row],[M3B]],Table2[[#This Row],[M3B_h]])</f>
        <v>1</v>
      </c>
      <c r="T843" s="14">
        <f>SUM(Table2[[#This Row],[M4B]],Table2[[#This Row],[M4B_h]])</f>
        <v>1</v>
      </c>
    </row>
    <row r="844" spans="1:20">
      <c r="A844" s="11">
        <f>IF(Table2[[#This Row],[TT]]=0,"",ROW())</f>
        <v>844</v>
      </c>
      <c r="B844" s="11" t="str">
        <f>LOWER(SUBSTITUTE(SUBSTITUTE(SUBSTITUTE(SUBSTITUTE(SUBSTITUTE(SUBSTITUTE(SUBSTITUTE(SUBSTITUTE(Table2[[#This Row],[NAMA BARANG]]," ",""),"""",""),"-",""),"/",""),"(",""),")",""),"&amp;",""),",",""))</f>
        <v>garisanrotary1020josbsr</v>
      </c>
      <c r="C844" s="17" t="s">
        <v>1016</v>
      </c>
      <c r="D844" s="18">
        <v>27</v>
      </c>
      <c r="E844" s="22" t="s">
        <v>141</v>
      </c>
      <c r="F844" s="43">
        <f>IF(Table2[[#This Row],[M5B]]="",Table2[[#This Row],[M5B_h]],SUM(Table2[[#This Row],[M5B_h]],Table2[[#This Row],[M5B]]))</f>
        <v>27</v>
      </c>
      <c r="H844" s="12" t="str">
        <f>IF(Table2[[#This Row],[M1A]]="","",Table2[[#This Row],[M1A]]-Table2[[#This Row],[AWAL]])</f>
        <v/>
      </c>
      <c r="J844" s="12" t="str">
        <f>IF(Table2[[#This Row],[M2A]]="","",SUM(Table2[[#This Row],[M2A]]-Table2[[#This Row],[M2B_h]]))</f>
        <v/>
      </c>
      <c r="L844" s="12" t="str">
        <f>IF(Table2[[#This Row],[M3A]]="","",SUM(Table2[[#This Row],[M3A]]-Table2[[#This Row],[M3B_h]]))</f>
        <v/>
      </c>
      <c r="N844" s="12" t="str">
        <f>IF(Table2[[#This Row],[M4A]]="","",SUM(Table2[[#This Row],[M4A]]-Table2[[#This Row],[M4B_h]]))</f>
        <v/>
      </c>
      <c r="O844" s="14"/>
      <c r="P844" s="14" t="str">
        <f>IF(Table2[[#This Row],[M5A]]="","",SUM(Table2[[#This Row],[M5A]]-Table2[[#This Row],[M5B_h]]))</f>
        <v/>
      </c>
      <c r="Q844" s="14">
        <f>SUM(Table2[[#This Row],[AWAL]],Table2[[#This Row],[M1B]])</f>
        <v>27</v>
      </c>
      <c r="R844" s="14">
        <f>SUM(Table2[[#This Row],[M2B]],Table2[[#This Row],[M2B_h]])</f>
        <v>27</v>
      </c>
      <c r="S844" s="14">
        <f>SUM(Table2[[#This Row],[M3B]],Table2[[#This Row],[M3B_h]])</f>
        <v>27</v>
      </c>
      <c r="T844" s="14">
        <f>SUM(Table2[[#This Row],[M4B]],Table2[[#This Row],[M4B_h]])</f>
        <v>27</v>
      </c>
    </row>
    <row r="845" spans="1:20">
      <c r="A845" s="11">
        <f>IF(Table2[[#This Row],[TT]]=0,"",ROW())</f>
        <v>845</v>
      </c>
      <c r="B845" s="11" t="str">
        <f>LOWER(SUBSTITUTE(SUBSTITUTE(SUBSTITUTE(SUBSTITUTE(SUBSTITUTE(SUBSTITUTE(SUBSTITUTE(SUBSTITUTE(Table2[[#This Row],[NAMA BARANG]]," ",""),"""",""),"-",""),"/",""),"(",""),")",""),"&amp;",""),",",""))</f>
        <v>garisanrotary5klg</v>
      </c>
      <c r="C845" s="17" t="s">
        <v>1017</v>
      </c>
      <c r="D845" s="18">
        <v>4</v>
      </c>
      <c r="E845" s="22" t="s">
        <v>141</v>
      </c>
      <c r="F845" s="43">
        <f>IF(Table2[[#This Row],[M5B]]="",Table2[[#This Row],[M5B_h]],SUM(Table2[[#This Row],[M5B_h]],Table2[[#This Row],[M5B]]))</f>
        <v>4</v>
      </c>
      <c r="H845" s="12" t="str">
        <f>IF(Table2[[#This Row],[M1A]]="","",Table2[[#This Row],[M1A]]-Table2[[#This Row],[AWAL]])</f>
        <v/>
      </c>
      <c r="J845" s="12" t="str">
        <f>IF(Table2[[#This Row],[M2A]]="","",SUM(Table2[[#This Row],[M2A]]-Table2[[#This Row],[M2B_h]]))</f>
        <v/>
      </c>
      <c r="L845" s="12" t="str">
        <f>IF(Table2[[#This Row],[M3A]]="","",SUM(Table2[[#This Row],[M3A]]-Table2[[#This Row],[M3B_h]]))</f>
        <v/>
      </c>
      <c r="N845" s="12" t="str">
        <f>IF(Table2[[#This Row],[M4A]]="","",SUM(Table2[[#This Row],[M4A]]-Table2[[#This Row],[M4B_h]]))</f>
        <v/>
      </c>
      <c r="O845" s="14"/>
      <c r="P845" s="14" t="str">
        <f>IF(Table2[[#This Row],[M5A]]="","",SUM(Table2[[#This Row],[M5A]]-Table2[[#This Row],[M5B_h]]))</f>
        <v/>
      </c>
      <c r="Q845" s="14">
        <f>SUM(Table2[[#This Row],[AWAL]],Table2[[#This Row],[M1B]])</f>
        <v>4</v>
      </c>
      <c r="R845" s="14">
        <f>SUM(Table2[[#This Row],[M2B]],Table2[[#This Row],[M2B_h]])</f>
        <v>4</v>
      </c>
      <c r="S845" s="14">
        <f>SUM(Table2[[#This Row],[M3B]],Table2[[#This Row],[M3B_h]])</f>
        <v>4</v>
      </c>
      <c r="T845" s="14">
        <f>SUM(Table2[[#This Row],[M4B]],Table2[[#This Row],[M4B_h]])</f>
        <v>4</v>
      </c>
    </row>
    <row r="846" spans="1:20">
      <c r="A846" s="11">
        <f>IF(Table2[[#This Row],[TT]]=0,"",ROW())</f>
        <v>846</v>
      </c>
      <c r="B846" s="11" t="str">
        <f>LOWER(SUBSTITUTE(SUBSTITUTE(SUBSTITUTE(SUBSTITUTE(SUBSTITUTE(SUBSTITUTE(SUBSTITUTE(SUBSTITUTE(Table2[[#This Row],[NAMA BARANG]]," ",""),"""",""),"-",""),"/",""),"(",""),")",""),"&amp;",""),",",""))</f>
        <v>garisanrotary9043</v>
      </c>
      <c r="C846" s="17" t="s">
        <v>1018</v>
      </c>
      <c r="D846" s="18">
        <v>5</v>
      </c>
      <c r="E846" s="22" t="s">
        <v>387</v>
      </c>
      <c r="F846" s="43">
        <f>IF(Table2[[#This Row],[M5B]]="",Table2[[#This Row],[M5B_h]],SUM(Table2[[#This Row],[M5B_h]],Table2[[#This Row],[M5B]]))</f>
        <v>5</v>
      </c>
      <c r="H846" s="12" t="str">
        <f>IF(Table2[[#This Row],[M1A]]="","",Table2[[#This Row],[M1A]]-Table2[[#This Row],[AWAL]])</f>
        <v/>
      </c>
      <c r="J846" s="12" t="str">
        <f>IF(Table2[[#This Row],[M2A]]="","",SUM(Table2[[#This Row],[M2A]]-Table2[[#This Row],[M2B_h]]))</f>
        <v/>
      </c>
      <c r="L846" s="12" t="str">
        <f>IF(Table2[[#This Row],[M3A]]="","",SUM(Table2[[#This Row],[M3A]]-Table2[[#This Row],[M3B_h]]))</f>
        <v/>
      </c>
      <c r="N846" s="12" t="str">
        <f>IF(Table2[[#This Row],[M4A]]="","",SUM(Table2[[#This Row],[M4A]]-Table2[[#This Row],[M4B_h]]))</f>
        <v/>
      </c>
      <c r="O846" s="14"/>
      <c r="P846" s="14" t="str">
        <f>IF(Table2[[#This Row],[M5A]]="","",SUM(Table2[[#This Row],[M5A]]-Table2[[#This Row],[M5B_h]]))</f>
        <v/>
      </c>
      <c r="Q846" s="14">
        <f>SUM(Table2[[#This Row],[AWAL]],Table2[[#This Row],[M1B]])</f>
        <v>5</v>
      </c>
      <c r="R846" s="14">
        <f>SUM(Table2[[#This Row],[M2B]],Table2[[#This Row],[M2B_h]])</f>
        <v>5</v>
      </c>
      <c r="S846" s="14">
        <f>SUM(Table2[[#This Row],[M3B]],Table2[[#This Row],[M3B_h]])</f>
        <v>5</v>
      </c>
      <c r="T846" s="14">
        <f>SUM(Table2[[#This Row],[M4B]],Table2[[#This Row],[M4B_h]])</f>
        <v>5</v>
      </c>
    </row>
    <row r="847" spans="1:20">
      <c r="A847" s="11">
        <f>IF(Table2[[#This Row],[TT]]=0,"",ROW())</f>
        <v>847</v>
      </c>
      <c r="B847" s="11" t="str">
        <f>LOWER(SUBSTITUTE(SUBSTITUTE(SUBSTITUTE(SUBSTITUTE(SUBSTITUTE(SUBSTITUTE(SUBSTITUTE(SUBSTITUTE(Table2[[#This Row],[NAMA BARANG]]," ",""),"""",""),"-",""),"/",""),"(",""),")",""),"&amp;",""),",",""))</f>
        <v>garisansablonikan633n324</v>
      </c>
      <c r="C847" s="17" t="s">
        <v>1022</v>
      </c>
      <c r="D847" s="18">
        <v>2</v>
      </c>
      <c r="E847" s="22" t="s">
        <v>120</v>
      </c>
      <c r="F847" s="43">
        <f>IF(Table2[[#This Row],[M5B]]="",Table2[[#This Row],[M5B_h]],SUM(Table2[[#This Row],[M5B_h]],Table2[[#This Row],[M5B]]))</f>
        <v>2</v>
      </c>
      <c r="H847" s="12" t="str">
        <f>IF(Table2[[#This Row],[M1A]]="","",Table2[[#This Row],[M1A]]-Table2[[#This Row],[AWAL]])</f>
        <v/>
      </c>
      <c r="J847" s="12" t="str">
        <f>IF(Table2[[#This Row],[M2A]]="","",SUM(Table2[[#This Row],[M2A]]-Table2[[#This Row],[M2B_h]]))</f>
        <v/>
      </c>
      <c r="L847" s="12" t="str">
        <f>IF(Table2[[#This Row],[M3A]]="","",SUM(Table2[[#This Row],[M3A]]-Table2[[#This Row],[M3B_h]]))</f>
        <v/>
      </c>
      <c r="N847" s="12" t="str">
        <f>IF(Table2[[#This Row],[M4A]]="","",SUM(Table2[[#This Row],[M4A]]-Table2[[#This Row],[M4B_h]]))</f>
        <v/>
      </c>
      <c r="O847" s="14"/>
      <c r="P847" s="14" t="str">
        <f>IF(Table2[[#This Row],[M5A]]="","",SUM(Table2[[#This Row],[M5A]]-Table2[[#This Row],[M5B_h]]))</f>
        <v/>
      </c>
      <c r="Q847" s="14">
        <f>SUM(Table2[[#This Row],[AWAL]],Table2[[#This Row],[M1B]])</f>
        <v>2</v>
      </c>
      <c r="R847" s="14">
        <f>SUM(Table2[[#This Row],[M2B]],Table2[[#This Row],[M2B_h]])</f>
        <v>2</v>
      </c>
      <c r="S847" s="14">
        <f>SUM(Table2[[#This Row],[M3B]],Table2[[#This Row],[M3B_h]])</f>
        <v>2</v>
      </c>
      <c r="T847" s="14">
        <f>SUM(Table2[[#This Row],[M4B]],Table2[[#This Row],[M4B_h]])</f>
        <v>2</v>
      </c>
    </row>
    <row r="848" spans="1:20">
      <c r="A848" s="11">
        <f>IF(Table2[[#This Row],[TT]]=0,"",ROW())</f>
        <v>848</v>
      </c>
      <c r="B848" s="11" t="str">
        <f>LOWER(SUBSTITUTE(SUBSTITUTE(SUBSTITUTE(SUBSTITUTE(SUBSTITUTE(SUBSTITUTE(SUBSTITUTE(SUBSTITUTE(Table2[[#This Row],[NAMA BARANG]]," ",""),"""",""),"-",""),"/",""),"(",""),")",""),"&amp;",""),",",""))</f>
        <v>garisanset101118cm</v>
      </c>
      <c r="C848" s="21" t="s">
        <v>1023</v>
      </c>
      <c r="D848" s="22">
        <v>1</v>
      </c>
      <c r="E848" s="22" t="s">
        <v>133</v>
      </c>
      <c r="F848" s="43">
        <f>IF(Table2[[#This Row],[M5B]]="",Table2[[#This Row],[M5B_h]],SUM(Table2[[#This Row],[M5B_h]],Table2[[#This Row],[M5B]]))</f>
        <v>1</v>
      </c>
      <c r="H848" s="12" t="str">
        <f>IF(Table2[[#This Row],[M1A]]="","",Table2[[#This Row],[M1A]]-Table2[[#This Row],[AWAL]])</f>
        <v/>
      </c>
      <c r="J848" s="12" t="str">
        <f>IF(Table2[[#This Row],[M2A]]="","",SUM(Table2[[#This Row],[M2A]]-Table2[[#This Row],[M2B_h]]))</f>
        <v/>
      </c>
      <c r="L848" s="12" t="str">
        <f>IF(Table2[[#This Row],[M3A]]="","",SUM(Table2[[#This Row],[M3A]]-Table2[[#This Row],[M3B_h]]))</f>
        <v/>
      </c>
      <c r="N848" s="12" t="str">
        <f>IF(Table2[[#This Row],[M4A]]="","",SUM(Table2[[#This Row],[M4A]]-Table2[[#This Row],[M4B_h]]))</f>
        <v/>
      </c>
      <c r="O848" s="14"/>
      <c r="P848" s="14" t="str">
        <f>IF(Table2[[#This Row],[M5A]]="","",SUM(Table2[[#This Row],[M5A]]-Table2[[#This Row],[M5B_h]]))</f>
        <v/>
      </c>
      <c r="Q848" s="14">
        <f>SUM(Table2[[#This Row],[AWAL]],Table2[[#This Row],[M1B]])</f>
        <v>1</v>
      </c>
      <c r="R848" s="14">
        <f>SUM(Table2[[#This Row],[M2B]],Table2[[#This Row],[M2B_h]])</f>
        <v>1</v>
      </c>
      <c r="S848" s="14">
        <f>SUM(Table2[[#This Row],[M3B]],Table2[[#This Row],[M3B_h]])</f>
        <v>1</v>
      </c>
      <c r="T848" s="14">
        <f>SUM(Table2[[#This Row],[M4B]],Table2[[#This Row],[M4B_h]])</f>
        <v>1</v>
      </c>
    </row>
    <row r="849" spans="1:20">
      <c r="A849" s="11">
        <f>IF(Table2[[#This Row],[TT]]=0,"",ROW())</f>
        <v>849</v>
      </c>
      <c r="B849" s="11" t="str">
        <f>LOWER(SUBSTITUTE(SUBSTITUTE(SUBSTITUTE(SUBSTITUTE(SUBSTITUTE(SUBSTITUTE(SUBSTITUTE(SUBSTITUTE(Table2[[#This Row],[NAMA BARANG]]," ",""),"""",""),"-",""),"/",""),"(",""),")",""),"&amp;",""),",",""))</f>
        <v>garisanset1411</v>
      </c>
      <c r="C849" s="17" t="s">
        <v>1025</v>
      </c>
      <c r="D849" s="18">
        <v>2</v>
      </c>
      <c r="E849" s="22">
        <v>800</v>
      </c>
      <c r="F849" s="43">
        <f>IF(Table2[[#This Row],[M5B]]="",Table2[[#This Row],[M5B_h]],SUM(Table2[[#This Row],[M5B_h]],Table2[[#This Row],[M5B]]))</f>
        <v>2</v>
      </c>
      <c r="H849" s="12" t="str">
        <f>IF(Table2[[#This Row],[M1A]]="","",Table2[[#This Row],[M1A]]-Table2[[#This Row],[AWAL]])</f>
        <v/>
      </c>
      <c r="J849" s="12" t="str">
        <f>IF(Table2[[#This Row],[M2A]]="","",SUM(Table2[[#This Row],[M2A]]-Table2[[#This Row],[M2B_h]]))</f>
        <v/>
      </c>
      <c r="L849" s="12" t="str">
        <f>IF(Table2[[#This Row],[M3A]]="","",SUM(Table2[[#This Row],[M3A]]-Table2[[#This Row],[M3B_h]]))</f>
        <v/>
      </c>
      <c r="N849" s="12" t="str">
        <f>IF(Table2[[#This Row],[M4A]]="","",SUM(Table2[[#This Row],[M4A]]-Table2[[#This Row],[M4B_h]]))</f>
        <v/>
      </c>
      <c r="O849" s="14"/>
      <c r="P849" s="14" t="str">
        <f>IF(Table2[[#This Row],[M5A]]="","",SUM(Table2[[#This Row],[M5A]]-Table2[[#This Row],[M5B_h]]))</f>
        <v/>
      </c>
      <c r="Q849" s="14">
        <f>SUM(Table2[[#This Row],[AWAL]],Table2[[#This Row],[M1B]])</f>
        <v>2</v>
      </c>
      <c r="R849" s="14">
        <f>SUM(Table2[[#This Row],[M2B]],Table2[[#This Row],[M2B_h]])</f>
        <v>2</v>
      </c>
      <c r="S849" s="14">
        <f>SUM(Table2[[#This Row],[M3B]],Table2[[#This Row],[M3B_h]])</f>
        <v>2</v>
      </c>
      <c r="T849" s="14">
        <f>SUM(Table2[[#This Row],[M4B]],Table2[[#This Row],[M4B_h]])</f>
        <v>2</v>
      </c>
    </row>
    <row r="850" spans="1:20">
      <c r="A850" s="11">
        <f>IF(Table2[[#This Row],[TT]]=0,"",ROW())</f>
        <v>850</v>
      </c>
      <c r="B850" s="11" t="str">
        <f>LOWER(SUBSTITUTE(SUBSTITUTE(SUBSTITUTE(SUBSTITUTE(SUBSTITUTE(SUBSTITUTE(SUBSTITUTE(SUBSTITUTE(Table2[[#This Row],[NAMA BARANG]]," ",""),"""",""),"-",""),"/",""),"(",""),")",""),"&amp;",""),",",""))</f>
        <v>garisanset15cm815girl30</v>
      </c>
      <c r="C850" s="17" t="s">
        <v>1026</v>
      </c>
      <c r="D850" s="18">
        <v>4</v>
      </c>
      <c r="E850" s="22" t="s">
        <v>1027</v>
      </c>
      <c r="F850" s="43">
        <f>IF(Table2[[#This Row],[M5B]]="",Table2[[#This Row],[M5B_h]],SUM(Table2[[#This Row],[M5B_h]],Table2[[#This Row],[M5B]]))</f>
        <v>4</v>
      </c>
      <c r="H850" s="12" t="str">
        <f>IF(Table2[[#This Row],[M1A]]="","",Table2[[#This Row],[M1A]]-Table2[[#This Row],[AWAL]])</f>
        <v/>
      </c>
      <c r="J850" s="12" t="str">
        <f>IF(Table2[[#This Row],[M2A]]="","",SUM(Table2[[#This Row],[M2A]]-Table2[[#This Row],[M2B_h]]))</f>
        <v/>
      </c>
      <c r="L850" s="12" t="str">
        <f>IF(Table2[[#This Row],[M3A]]="","",SUM(Table2[[#This Row],[M3A]]-Table2[[#This Row],[M3B_h]]))</f>
        <v/>
      </c>
      <c r="N850" s="12" t="str">
        <f>IF(Table2[[#This Row],[M4A]]="","",SUM(Table2[[#This Row],[M4A]]-Table2[[#This Row],[M4B_h]]))</f>
        <v/>
      </c>
      <c r="O850" s="14"/>
      <c r="P850" s="14" t="str">
        <f>IF(Table2[[#This Row],[M5A]]="","",SUM(Table2[[#This Row],[M5A]]-Table2[[#This Row],[M5B_h]]))</f>
        <v/>
      </c>
      <c r="Q850" s="14">
        <f>SUM(Table2[[#This Row],[AWAL]],Table2[[#This Row],[M1B]])</f>
        <v>4</v>
      </c>
      <c r="R850" s="14">
        <f>SUM(Table2[[#This Row],[M2B]],Table2[[#This Row],[M2B_h]])</f>
        <v>4</v>
      </c>
      <c r="S850" s="14">
        <f>SUM(Table2[[#This Row],[M3B]],Table2[[#This Row],[M3B_h]])</f>
        <v>4</v>
      </c>
      <c r="T850" s="14">
        <f>SUM(Table2[[#This Row],[M4B]],Table2[[#This Row],[M4B_h]])</f>
        <v>4</v>
      </c>
    </row>
    <row r="851" spans="1:20">
      <c r="A851" s="11">
        <f>IF(Table2[[#This Row],[TT]]=0,"",ROW())</f>
        <v>851</v>
      </c>
      <c r="B851" s="11" t="str">
        <f>LOWER(SUBSTITUTE(SUBSTITUTE(SUBSTITUTE(SUBSTITUTE(SUBSTITUTE(SUBSTITUTE(SUBSTITUTE(SUBSTITUTE(Table2[[#This Row],[NAMA BARANG]]," ",""),"""",""),"-",""),"/",""),"(",""),")",""),"&amp;",""),",",""))</f>
        <v>garisanset2175pvc20cm50</v>
      </c>
      <c r="C851" s="17" t="s">
        <v>1028</v>
      </c>
      <c r="D851" s="18">
        <v>2</v>
      </c>
      <c r="E851" s="22" t="s">
        <v>54</v>
      </c>
      <c r="F851" s="43">
        <f>IF(Table2[[#This Row],[M5B]]="",Table2[[#This Row],[M5B_h]],SUM(Table2[[#This Row],[M5B_h]],Table2[[#This Row],[M5B]]))</f>
        <v>2</v>
      </c>
      <c r="H851" s="12" t="str">
        <f>IF(Table2[[#This Row],[M1A]]="","",Table2[[#This Row],[M1A]]-Table2[[#This Row],[AWAL]])</f>
        <v/>
      </c>
      <c r="J851" s="12" t="str">
        <f>IF(Table2[[#This Row],[M2A]]="","",SUM(Table2[[#This Row],[M2A]]-Table2[[#This Row],[M2B_h]]))</f>
        <v/>
      </c>
      <c r="L851" s="12" t="str">
        <f>IF(Table2[[#This Row],[M3A]]="","",SUM(Table2[[#This Row],[M3A]]-Table2[[#This Row],[M3B_h]]))</f>
        <v/>
      </c>
      <c r="N851" s="12" t="str">
        <f>IF(Table2[[#This Row],[M4A]]="","",SUM(Table2[[#This Row],[M4A]]-Table2[[#This Row],[M4B_h]]))</f>
        <v/>
      </c>
      <c r="O851" s="14"/>
      <c r="P851" s="14" t="str">
        <f>IF(Table2[[#This Row],[M5A]]="","",SUM(Table2[[#This Row],[M5A]]-Table2[[#This Row],[M5B_h]]))</f>
        <v/>
      </c>
      <c r="Q851" s="14">
        <f>SUM(Table2[[#This Row],[AWAL]],Table2[[#This Row],[M1B]])</f>
        <v>2</v>
      </c>
      <c r="R851" s="14">
        <f>SUM(Table2[[#This Row],[M2B]],Table2[[#This Row],[M2B_h]])</f>
        <v>2</v>
      </c>
      <c r="S851" s="14">
        <f>SUM(Table2[[#This Row],[M3B]],Table2[[#This Row],[M3B_h]])</f>
        <v>2</v>
      </c>
      <c r="T851" s="14">
        <f>SUM(Table2[[#This Row],[M4B]],Table2[[#This Row],[M4B_h]])</f>
        <v>2</v>
      </c>
    </row>
    <row r="852" spans="1:20">
      <c r="A852" s="11">
        <f>IF(Table2[[#This Row],[TT]]=0,"",ROW())</f>
        <v>852</v>
      </c>
      <c r="B852" s="11" t="str">
        <f>LOWER(SUBSTITUTE(SUBSTITUTE(SUBSTITUTE(SUBSTITUTE(SUBSTITUTE(SUBSTITUTE(SUBSTITUTE(SUBSTITUTE(Table2[[#This Row],[NAMA BARANG]]," ",""),"""",""),"-",""),"/",""),"(",""),")",""),"&amp;",""),",",""))</f>
        <v>garisanset330cmyencheng</v>
      </c>
      <c r="C852" s="17" t="s">
        <v>4296</v>
      </c>
      <c r="D852" s="18">
        <v>1</v>
      </c>
      <c r="E852" s="22" t="s">
        <v>66</v>
      </c>
      <c r="F852" s="43">
        <f>IF(Table2[[#This Row],[M5B]]="",Table2[[#This Row],[M5B_h]],SUM(Table2[[#This Row],[M5B_h]],Table2[[#This Row],[M5B]]))</f>
        <v>1</v>
      </c>
      <c r="H852" s="12" t="str">
        <f>IF(Table2[[#This Row],[M1A]]="","",Table2[[#This Row],[M1A]]-Table2[[#This Row],[AWAL]])</f>
        <v/>
      </c>
      <c r="J852" s="12" t="str">
        <f>IF(Table2[[#This Row],[M2A]]="","",SUM(Table2[[#This Row],[M2A]]-Table2[[#This Row],[M2B_h]]))</f>
        <v/>
      </c>
      <c r="L852" s="12" t="str">
        <f>IF(Table2[[#This Row],[M3A]]="","",SUM(Table2[[#This Row],[M3A]]-Table2[[#This Row],[M3B_h]]))</f>
        <v/>
      </c>
      <c r="N852" s="12" t="str">
        <f>IF(Table2[[#This Row],[M4A]]="","",SUM(Table2[[#This Row],[M4A]]-Table2[[#This Row],[M4B_h]]))</f>
        <v/>
      </c>
      <c r="O852" s="14"/>
      <c r="P852" s="14" t="str">
        <f>IF(Table2[[#This Row],[M5A]]="","",SUM(Table2[[#This Row],[M5A]]-Table2[[#This Row],[M5B_h]]))</f>
        <v/>
      </c>
      <c r="Q852" s="14">
        <f>SUM(Table2[[#This Row],[AWAL]],Table2[[#This Row],[M1B]])</f>
        <v>1</v>
      </c>
      <c r="R852" s="14">
        <f>SUM(Table2[[#This Row],[M2B]],Table2[[#This Row],[M2B_h]])</f>
        <v>1</v>
      </c>
      <c r="S852" s="14">
        <f>SUM(Table2[[#This Row],[M3B]],Table2[[#This Row],[M3B_h]])</f>
        <v>1</v>
      </c>
      <c r="T852" s="14">
        <f>SUM(Table2[[#This Row],[M4B]],Table2[[#This Row],[M4B_h]])</f>
        <v>1</v>
      </c>
    </row>
    <row r="853" spans="1:20">
      <c r="A853" s="11">
        <f>IF(Table2[[#This Row],[TT]]=0,"",ROW())</f>
        <v>853</v>
      </c>
      <c r="B853" s="11" t="str">
        <f>LOWER(SUBSTITUTE(SUBSTITUTE(SUBSTITUTE(SUBSTITUTE(SUBSTITUTE(SUBSTITUTE(SUBSTITUTE(SUBSTITUTE(Table2[[#This Row],[NAMA BARANG]]," ",""),"""",""),"-",""),"/",""),"(",""),")",""),"&amp;",""),",",""))</f>
        <v>garisanset30cm5010m.mousebrbwtpdinosaurus</v>
      </c>
      <c r="C853" s="17" t="s">
        <v>4297</v>
      </c>
      <c r="D853" s="18">
        <v>7</v>
      </c>
      <c r="E853" s="22" t="s">
        <v>135</v>
      </c>
      <c r="F853" s="43">
        <f>IF(Table2[[#This Row],[M5B]]="",Table2[[#This Row],[M5B_h]],SUM(Table2[[#This Row],[M5B_h]],Table2[[#This Row],[M5B]]))</f>
        <v>7</v>
      </c>
      <c r="H853" s="12" t="str">
        <f>IF(Table2[[#This Row],[M1A]]="","",Table2[[#This Row],[M1A]]-Table2[[#This Row],[AWAL]])</f>
        <v/>
      </c>
      <c r="J853" s="12" t="str">
        <f>IF(Table2[[#This Row],[M2A]]="","",SUM(Table2[[#This Row],[M2A]]-Table2[[#This Row],[M2B_h]]))</f>
        <v/>
      </c>
      <c r="L853" s="12" t="str">
        <f>IF(Table2[[#This Row],[M3A]]="","",SUM(Table2[[#This Row],[M3A]]-Table2[[#This Row],[M3B_h]]))</f>
        <v/>
      </c>
      <c r="N853" s="12" t="str">
        <f>IF(Table2[[#This Row],[M4A]]="","",SUM(Table2[[#This Row],[M4A]]-Table2[[#This Row],[M4B_h]]))</f>
        <v/>
      </c>
      <c r="O853" s="14"/>
      <c r="P853" s="14" t="str">
        <f>IF(Table2[[#This Row],[M5A]]="","",SUM(Table2[[#This Row],[M5A]]-Table2[[#This Row],[M5B_h]]))</f>
        <v/>
      </c>
      <c r="Q853" s="14">
        <f>SUM(Table2[[#This Row],[AWAL]],Table2[[#This Row],[M1B]])</f>
        <v>7</v>
      </c>
      <c r="R853" s="14">
        <f>SUM(Table2[[#This Row],[M2B]],Table2[[#This Row],[M2B_h]])</f>
        <v>7</v>
      </c>
      <c r="S853" s="14">
        <f>SUM(Table2[[#This Row],[M3B]],Table2[[#This Row],[M3B_h]])</f>
        <v>7</v>
      </c>
      <c r="T853" s="14">
        <f>SUM(Table2[[#This Row],[M4B]],Table2[[#This Row],[M4B_h]])</f>
        <v>7</v>
      </c>
    </row>
    <row r="854" spans="1:20">
      <c r="A854" s="11">
        <f>IF(Table2[[#This Row],[TT]]=0,"",ROW())</f>
        <v>854</v>
      </c>
      <c r="B854" s="11" t="str">
        <f>LOWER(SUBSTITUTE(SUBSTITUTE(SUBSTITUTE(SUBSTITUTE(SUBSTITUTE(SUBSTITUTE(SUBSTITUTE(SUBSTITUTE(Table2[[#This Row],[NAMA BARANG]]," ",""),"""",""),"-",""),"/",""),"(",""),")",""),"&amp;",""),",",""))</f>
        <v>garisanset340013019</v>
      </c>
      <c r="C854" s="17" t="s">
        <v>1029</v>
      </c>
      <c r="D854" s="18">
        <v>7</v>
      </c>
      <c r="E854" s="22" t="s">
        <v>79</v>
      </c>
      <c r="F854" s="43">
        <f>IF(Table2[[#This Row],[M5B]]="",Table2[[#This Row],[M5B_h]],SUM(Table2[[#This Row],[M5B_h]],Table2[[#This Row],[M5B]]))</f>
        <v>7</v>
      </c>
      <c r="H854" s="12" t="str">
        <f>IF(Table2[[#This Row],[M1A]]="","",Table2[[#This Row],[M1A]]-Table2[[#This Row],[AWAL]])</f>
        <v/>
      </c>
      <c r="J854" s="12" t="str">
        <f>IF(Table2[[#This Row],[M2A]]="","",SUM(Table2[[#This Row],[M2A]]-Table2[[#This Row],[M2B_h]]))</f>
        <v/>
      </c>
      <c r="L854" s="12" t="str">
        <f>IF(Table2[[#This Row],[M3A]]="","",SUM(Table2[[#This Row],[M3A]]-Table2[[#This Row],[M3B_h]]))</f>
        <v/>
      </c>
      <c r="N854" s="12" t="str">
        <f>IF(Table2[[#This Row],[M4A]]="","",SUM(Table2[[#This Row],[M4A]]-Table2[[#This Row],[M4B_h]]))</f>
        <v/>
      </c>
      <c r="O854" s="14"/>
      <c r="P854" s="14" t="str">
        <f>IF(Table2[[#This Row],[M5A]]="","",SUM(Table2[[#This Row],[M5A]]-Table2[[#This Row],[M5B_h]]))</f>
        <v/>
      </c>
      <c r="Q854" s="14">
        <f>SUM(Table2[[#This Row],[AWAL]],Table2[[#This Row],[M1B]])</f>
        <v>7</v>
      </c>
      <c r="R854" s="14">
        <f>SUM(Table2[[#This Row],[M2B]],Table2[[#This Row],[M2B_h]])</f>
        <v>7</v>
      </c>
      <c r="S854" s="14">
        <f>SUM(Table2[[#This Row],[M3B]],Table2[[#This Row],[M3B_h]])</f>
        <v>7</v>
      </c>
      <c r="T854" s="14">
        <f>SUM(Table2[[#This Row],[M4B]],Table2[[#This Row],[M4B_h]])</f>
        <v>7</v>
      </c>
    </row>
    <row r="855" spans="1:20">
      <c r="A855" s="11">
        <f>IF(Table2[[#This Row],[TT]]=0,"",ROW())</f>
        <v>855</v>
      </c>
      <c r="B855" s="11" t="str">
        <f>LOWER(SUBSTITUTE(SUBSTITUTE(SUBSTITUTE(SUBSTITUTE(SUBSTITUTE(SUBSTITUTE(SUBSTITUTE(SUBSTITUTE(Table2[[#This Row],[NAMA BARANG]]," ",""),"""",""),"-",""),"/",""),"(",""),")",""),"&amp;",""),",",""))</f>
        <v>garisanset60815cm50</v>
      </c>
      <c r="C855" s="17" t="s">
        <v>4298</v>
      </c>
      <c r="D855" s="18">
        <v>1</v>
      </c>
      <c r="E855" s="22" t="s">
        <v>497</v>
      </c>
      <c r="F855" s="43">
        <f>IF(Table2[[#This Row],[M5B]]="",Table2[[#This Row],[M5B_h]],SUM(Table2[[#This Row],[M5B_h]],Table2[[#This Row],[M5B]]))</f>
        <v>1</v>
      </c>
      <c r="H855" s="12" t="str">
        <f>IF(Table2[[#This Row],[M1A]]="","",Table2[[#This Row],[M1A]]-Table2[[#This Row],[AWAL]])</f>
        <v/>
      </c>
      <c r="J855" s="12" t="str">
        <f>IF(Table2[[#This Row],[M2A]]="","",SUM(Table2[[#This Row],[M2A]]-Table2[[#This Row],[M2B_h]]))</f>
        <v/>
      </c>
      <c r="L855" s="12" t="str">
        <f>IF(Table2[[#This Row],[M3A]]="","",SUM(Table2[[#This Row],[M3A]]-Table2[[#This Row],[M3B_h]]))</f>
        <v/>
      </c>
      <c r="N855" s="12" t="str">
        <f>IF(Table2[[#This Row],[M4A]]="","",SUM(Table2[[#This Row],[M4A]]-Table2[[#This Row],[M4B_h]]))</f>
        <v/>
      </c>
      <c r="O855" s="14"/>
      <c r="P855" s="14" t="str">
        <f>IF(Table2[[#This Row],[M5A]]="","",SUM(Table2[[#This Row],[M5A]]-Table2[[#This Row],[M5B_h]]))</f>
        <v/>
      </c>
      <c r="Q855" s="14">
        <f>SUM(Table2[[#This Row],[AWAL]],Table2[[#This Row],[M1B]])</f>
        <v>1</v>
      </c>
      <c r="R855" s="14">
        <f>SUM(Table2[[#This Row],[M2B]],Table2[[#This Row],[M2B_h]])</f>
        <v>1</v>
      </c>
      <c r="S855" s="14">
        <f>SUM(Table2[[#This Row],[M3B]],Table2[[#This Row],[M3B_h]])</f>
        <v>1</v>
      </c>
      <c r="T855" s="14">
        <f>SUM(Table2[[#This Row],[M4B]],Table2[[#This Row],[M4B_h]])</f>
        <v>1</v>
      </c>
    </row>
    <row r="856" spans="1:20">
      <c r="A856" s="11">
        <f>IF(Table2[[#This Row],[TT]]=0,"",ROW())</f>
        <v>856</v>
      </c>
      <c r="B856" s="11" t="str">
        <f>LOWER(SUBSTITUTE(SUBSTITUTE(SUBSTITUTE(SUBSTITUTE(SUBSTITUTE(SUBSTITUTE(SUBSTITUTE(SUBSTITUTE(Table2[[#This Row],[NAMA BARANG]]," ",""),"""",""),"-",""),"/",""),"(",""),")",""),"&amp;",""),",",""))</f>
        <v>garisanset7006blk</v>
      </c>
      <c r="C856" s="17" t="s">
        <v>1030</v>
      </c>
      <c r="D856" s="18">
        <v>51</v>
      </c>
      <c r="E856" s="22" t="s">
        <v>1027</v>
      </c>
      <c r="F856" s="43">
        <f>IF(Table2[[#This Row],[M5B]]="",Table2[[#This Row],[M5B_h]],SUM(Table2[[#This Row],[M5B_h]],Table2[[#This Row],[M5B]]))</f>
        <v>51</v>
      </c>
      <c r="H856" s="12" t="str">
        <f>IF(Table2[[#This Row],[M1A]]="","",Table2[[#This Row],[M1A]]-Table2[[#This Row],[AWAL]])</f>
        <v/>
      </c>
      <c r="J856" s="12" t="str">
        <f>IF(Table2[[#This Row],[M2A]]="","",SUM(Table2[[#This Row],[M2A]]-Table2[[#This Row],[M2B_h]]))</f>
        <v/>
      </c>
      <c r="L856" s="12" t="str">
        <f>IF(Table2[[#This Row],[M3A]]="","",SUM(Table2[[#This Row],[M3A]]-Table2[[#This Row],[M3B_h]]))</f>
        <v/>
      </c>
      <c r="N856" s="12" t="str">
        <f>IF(Table2[[#This Row],[M4A]]="","",SUM(Table2[[#This Row],[M4A]]-Table2[[#This Row],[M4B_h]]))</f>
        <v/>
      </c>
      <c r="O856" s="14"/>
      <c r="P856" s="14" t="str">
        <f>IF(Table2[[#This Row],[M5A]]="","",SUM(Table2[[#This Row],[M5A]]-Table2[[#This Row],[M5B_h]]))</f>
        <v/>
      </c>
      <c r="Q856" s="14">
        <f>SUM(Table2[[#This Row],[AWAL]],Table2[[#This Row],[M1B]])</f>
        <v>51</v>
      </c>
      <c r="R856" s="14">
        <f>SUM(Table2[[#This Row],[M2B]],Table2[[#This Row],[M2B_h]])</f>
        <v>51</v>
      </c>
      <c r="S856" s="14">
        <f>SUM(Table2[[#This Row],[M3B]],Table2[[#This Row],[M3B_h]])</f>
        <v>51</v>
      </c>
      <c r="T856" s="14">
        <f>SUM(Table2[[#This Row],[M4B]],Table2[[#This Row],[M4B_h]])</f>
        <v>51</v>
      </c>
    </row>
    <row r="857" spans="1:20">
      <c r="A857" s="11">
        <f>IF(Table2[[#This Row],[TT]]=0,"",ROW())</f>
        <v>857</v>
      </c>
      <c r="B857" s="11" t="str">
        <f>LOWER(SUBSTITUTE(SUBSTITUTE(SUBSTITUTE(SUBSTITUTE(SUBSTITUTE(SUBSTITUTE(SUBSTITUTE(SUBSTITUTE(Table2[[#This Row],[NAMA BARANG]]," ",""),"""",""),"-",""),"/",""),"(",""),")",""),"&amp;",""),",",""))</f>
        <v>garisanset8020</v>
      </c>
      <c r="C857" s="17" t="s">
        <v>1031</v>
      </c>
      <c r="D857" s="18">
        <v>2</v>
      </c>
      <c r="E857" s="22" t="s">
        <v>188</v>
      </c>
      <c r="F857" s="43">
        <f>IF(Table2[[#This Row],[M5B]]="",Table2[[#This Row],[M5B_h]],SUM(Table2[[#This Row],[M5B_h]],Table2[[#This Row],[M5B]]))</f>
        <v>2</v>
      </c>
      <c r="H857" s="12" t="str">
        <f>IF(Table2[[#This Row],[M1A]]="","",Table2[[#This Row],[M1A]]-Table2[[#This Row],[AWAL]])</f>
        <v/>
      </c>
      <c r="J857" s="12" t="str">
        <f>IF(Table2[[#This Row],[M2A]]="","",SUM(Table2[[#This Row],[M2A]]-Table2[[#This Row],[M2B_h]]))</f>
        <v/>
      </c>
      <c r="L857" s="12" t="str">
        <f>IF(Table2[[#This Row],[M3A]]="","",SUM(Table2[[#This Row],[M3A]]-Table2[[#This Row],[M3B_h]]))</f>
        <v/>
      </c>
      <c r="N857" s="12" t="str">
        <f>IF(Table2[[#This Row],[M4A]]="","",SUM(Table2[[#This Row],[M4A]]-Table2[[#This Row],[M4B_h]]))</f>
        <v/>
      </c>
      <c r="O857" s="14"/>
      <c r="P857" s="14" t="str">
        <f>IF(Table2[[#This Row],[M5A]]="","",SUM(Table2[[#This Row],[M5A]]-Table2[[#This Row],[M5B_h]]))</f>
        <v/>
      </c>
      <c r="Q857" s="14">
        <f>SUM(Table2[[#This Row],[AWAL]],Table2[[#This Row],[M1B]])</f>
        <v>2</v>
      </c>
      <c r="R857" s="14">
        <f>SUM(Table2[[#This Row],[M2B]],Table2[[#This Row],[M2B_h]])</f>
        <v>2</v>
      </c>
      <c r="S857" s="14">
        <f>SUM(Table2[[#This Row],[M3B]],Table2[[#This Row],[M3B_h]])</f>
        <v>2</v>
      </c>
      <c r="T857" s="14">
        <f>SUM(Table2[[#This Row],[M4B]],Table2[[#This Row],[M4B_h]])</f>
        <v>2</v>
      </c>
    </row>
    <row r="858" spans="1:20">
      <c r="A858" s="11">
        <f>IF(Table2[[#This Row],[TT]]=0,"",ROW())</f>
        <v>858</v>
      </c>
      <c r="B858" s="11" t="str">
        <f>LOWER(SUBSTITUTE(SUBSTITUTE(SUBSTITUTE(SUBSTITUTE(SUBSTITUTE(SUBSTITUTE(SUBSTITUTE(SUBSTITUTE(Table2[[#This Row],[NAMA BARANG]]," ",""),"""",""),"-",""),"/",""),"(",""),")",""),"&amp;",""),",",""))</f>
        <v>garisanset818</v>
      </c>
      <c r="C858" s="17" t="s">
        <v>1032</v>
      </c>
      <c r="D858" s="18">
        <v>4</v>
      </c>
      <c r="E858" s="22" t="s">
        <v>54</v>
      </c>
      <c r="F858" s="43">
        <f>IF(Table2[[#This Row],[M5B]]="",Table2[[#This Row],[M5B_h]],SUM(Table2[[#This Row],[M5B_h]],Table2[[#This Row],[M5B]]))</f>
        <v>4</v>
      </c>
      <c r="H858" s="12" t="str">
        <f>IF(Table2[[#This Row],[M1A]]="","",Table2[[#This Row],[M1A]]-Table2[[#This Row],[AWAL]])</f>
        <v/>
      </c>
      <c r="J858" s="12" t="str">
        <f>IF(Table2[[#This Row],[M2A]]="","",SUM(Table2[[#This Row],[M2A]]-Table2[[#This Row],[M2B_h]]))</f>
        <v/>
      </c>
      <c r="L858" s="12" t="str">
        <f>IF(Table2[[#This Row],[M3A]]="","",SUM(Table2[[#This Row],[M3A]]-Table2[[#This Row],[M3B_h]]))</f>
        <v/>
      </c>
      <c r="N858" s="12" t="str">
        <f>IF(Table2[[#This Row],[M4A]]="","",SUM(Table2[[#This Row],[M4A]]-Table2[[#This Row],[M4B_h]]))</f>
        <v/>
      </c>
      <c r="O858" s="14"/>
      <c r="P858" s="14" t="str">
        <f>IF(Table2[[#This Row],[M5A]]="","",SUM(Table2[[#This Row],[M5A]]-Table2[[#This Row],[M5B_h]]))</f>
        <v/>
      </c>
      <c r="Q858" s="14">
        <f>SUM(Table2[[#This Row],[AWAL]],Table2[[#This Row],[M1B]])</f>
        <v>4</v>
      </c>
      <c r="R858" s="14">
        <f>SUM(Table2[[#This Row],[M2B]],Table2[[#This Row],[M2B_h]])</f>
        <v>4</v>
      </c>
      <c r="S858" s="14">
        <f>SUM(Table2[[#This Row],[M3B]],Table2[[#This Row],[M3B_h]])</f>
        <v>4</v>
      </c>
      <c r="T858" s="14">
        <f>SUM(Table2[[#This Row],[M4B]],Table2[[#This Row],[M4B_h]])</f>
        <v>4</v>
      </c>
    </row>
    <row r="859" spans="1:20">
      <c r="A859" s="11">
        <f>IF(Table2[[#This Row],[TT]]=0,"",ROW())</f>
        <v>859</v>
      </c>
      <c r="B859" s="11" t="str">
        <f>LOWER(SUBSTITUTE(SUBSTITUTE(SUBSTITUTE(SUBSTITUTE(SUBSTITUTE(SUBSTITUTE(SUBSTITUTE(SUBSTITUTE(Table2[[#This Row],[NAMA BARANG]]," ",""),"""",""),"-",""),"/",""),"(",""),")",""),"&amp;",""),",",""))</f>
        <v>garisanset825350set</v>
      </c>
      <c r="C859" s="17" t="s">
        <v>1033</v>
      </c>
      <c r="D859" s="18">
        <v>7</v>
      </c>
      <c r="E859" s="22" t="s">
        <v>54</v>
      </c>
      <c r="F859" s="43">
        <f>IF(Table2[[#This Row],[M5B]]="",Table2[[#This Row],[M5B_h]],SUM(Table2[[#This Row],[M5B_h]],Table2[[#This Row],[M5B]]))</f>
        <v>7</v>
      </c>
      <c r="H859" s="12" t="str">
        <f>IF(Table2[[#This Row],[M1A]]="","",Table2[[#This Row],[M1A]]-Table2[[#This Row],[AWAL]])</f>
        <v/>
      </c>
      <c r="J859" s="12" t="str">
        <f>IF(Table2[[#This Row],[M2A]]="","",SUM(Table2[[#This Row],[M2A]]-Table2[[#This Row],[M2B_h]]))</f>
        <v/>
      </c>
      <c r="L859" s="12" t="str">
        <f>IF(Table2[[#This Row],[M3A]]="","",SUM(Table2[[#This Row],[M3A]]-Table2[[#This Row],[M3B_h]]))</f>
        <v/>
      </c>
      <c r="N859" s="12" t="str">
        <f>IF(Table2[[#This Row],[M4A]]="","",SUM(Table2[[#This Row],[M4A]]-Table2[[#This Row],[M4B_h]]))</f>
        <v/>
      </c>
      <c r="O859" s="14"/>
      <c r="P859" s="14" t="str">
        <f>IF(Table2[[#This Row],[M5A]]="","",SUM(Table2[[#This Row],[M5A]]-Table2[[#This Row],[M5B_h]]))</f>
        <v/>
      </c>
      <c r="Q859" s="14">
        <f>SUM(Table2[[#This Row],[AWAL]],Table2[[#This Row],[M1B]])</f>
        <v>7</v>
      </c>
      <c r="R859" s="14">
        <f>SUM(Table2[[#This Row],[M2B]],Table2[[#This Row],[M2B_h]])</f>
        <v>7</v>
      </c>
      <c r="S859" s="14">
        <f>SUM(Table2[[#This Row],[M3B]],Table2[[#This Row],[M3B_h]])</f>
        <v>7</v>
      </c>
      <c r="T859" s="14">
        <f>SUM(Table2[[#This Row],[M4B]],Table2[[#This Row],[M4B_h]])</f>
        <v>7</v>
      </c>
    </row>
    <row r="860" spans="1:20">
      <c r="A860" s="11">
        <f>IF(Table2[[#This Row],[TT]]=0,"",ROW())</f>
        <v>860</v>
      </c>
      <c r="B860" s="11" t="str">
        <f>LOWER(SUBSTITUTE(SUBSTITUTE(SUBSTITUTE(SUBSTITUTE(SUBSTITUTE(SUBSTITUTE(SUBSTITUTE(SUBSTITUTE(Table2[[#This Row],[NAMA BARANG]]," ",""),"""",""),"-",""),"/",""),"(",""),")",""),"&amp;",""),",",""))</f>
        <v>garisansetcow201660</v>
      </c>
      <c r="C860" s="17" t="s">
        <v>1034</v>
      </c>
      <c r="D860" s="18">
        <v>1</v>
      </c>
      <c r="E860" s="22" t="s">
        <v>50</v>
      </c>
      <c r="F860" s="43">
        <f>IF(Table2[[#This Row],[M5B]]="",Table2[[#This Row],[M5B_h]],SUM(Table2[[#This Row],[M5B_h]],Table2[[#This Row],[M5B]]))</f>
        <v>1</v>
      </c>
      <c r="H860" s="12" t="str">
        <f>IF(Table2[[#This Row],[M1A]]="","",Table2[[#This Row],[M1A]]-Table2[[#This Row],[AWAL]])</f>
        <v/>
      </c>
      <c r="J860" s="12" t="str">
        <f>IF(Table2[[#This Row],[M2A]]="","",SUM(Table2[[#This Row],[M2A]]-Table2[[#This Row],[M2B_h]]))</f>
        <v/>
      </c>
      <c r="L860" s="12" t="str">
        <f>IF(Table2[[#This Row],[M3A]]="","",SUM(Table2[[#This Row],[M3A]]-Table2[[#This Row],[M3B_h]]))</f>
        <v/>
      </c>
      <c r="N860" s="12" t="str">
        <f>IF(Table2[[#This Row],[M4A]]="","",SUM(Table2[[#This Row],[M4A]]-Table2[[#This Row],[M4B_h]]))</f>
        <v/>
      </c>
      <c r="O860" s="14"/>
      <c r="P860" s="14" t="str">
        <f>IF(Table2[[#This Row],[M5A]]="","",SUM(Table2[[#This Row],[M5A]]-Table2[[#This Row],[M5B_h]]))</f>
        <v/>
      </c>
      <c r="Q860" s="14">
        <f>SUM(Table2[[#This Row],[AWAL]],Table2[[#This Row],[M1B]])</f>
        <v>1</v>
      </c>
      <c r="R860" s="14">
        <f>SUM(Table2[[#This Row],[M2B]],Table2[[#This Row],[M2B_h]])</f>
        <v>1</v>
      </c>
      <c r="S860" s="14">
        <f>SUM(Table2[[#This Row],[M3B]],Table2[[#This Row],[M3B_h]])</f>
        <v>1</v>
      </c>
      <c r="T860" s="14">
        <f>SUM(Table2[[#This Row],[M4B]],Table2[[#This Row],[M4B_h]])</f>
        <v>1</v>
      </c>
    </row>
    <row r="861" spans="1:20">
      <c r="A861" s="11">
        <f>IF(Table2[[#This Row],[TT]]=0,"",ROW())</f>
        <v>861</v>
      </c>
      <c r="B861" s="11" t="str">
        <f>LOWER(SUBSTITUTE(SUBSTITUTE(SUBSTITUTE(SUBSTITUTE(SUBSTITUTE(SUBSTITUTE(SUBSTITUTE(SUBSTITUTE(Table2[[#This Row],[NAMA BARANG]]," ",""),"""",""),"-",""),"/",""),"(",""),")",""),"&amp;",""),",",""))</f>
        <v>garisansetelephant201660</v>
      </c>
      <c r="C861" s="17" t="s">
        <v>1035</v>
      </c>
      <c r="D861" s="18">
        <v>2</v>
      </c>
      <c r="E861" s="22" t="s">
        <v>50</v>
      </c>
      <c r="F861" s="43">
        <f>IF(Table2[[#This Row],[M5B]]="",Table2[[#This Row],[M5B_h]],SUM(Table2[[#This Row],[M5B_h]],Table2[[#This Row],[M5B]]))</f>
        <v>2</v>
      </c>
      <c r="H861" s="12" t="str">
        <f>IF(Table2[[#This Row],[M1A]]="","",Table2[[#This Row],[M1A]]-Table2[[#This Row],[AWAL]])</f>
        <v/>
      </c>
      <c r="J861" s="12" t="str">
        <f>IF(Table2[[#This Row],[M2A]]="","",SUM(Table2[[#This Row],[M2A]]-Table2[[#This Row],[M2B_h]]))</f>
        <v/>
      </c>
      <c r="L861" s="12" t="str">
        <f>IF(Table2[[#This Row],[M3A]]="","",SUM(Table2[[#This Row],[M3A]]-Table2[[#This Row],[M3B_h]]))</f>
        <v/>
      </c>
      <c r="N861" s="12" t="str">
        <f>IF(Table2[[#This Row],[M4A]]="","",SUM(Table2[[#This Row],[M4A]]-Table2[[#This Row],[M4B_h]]))</f>
        <v/>
      </c>
      <c r="O861" s="14"/>
      <c r="P861" s="14" t="str">
        <f>IF(Table2[[#This Row],[M5A]]="","",SUM(Table2[[#This Row],[M5A]]-Table2[[#This Row],[M5B_h]]))</f>
        <v/>
      </c>
      <c r="Q861" s="14">
        <f>SUM(Table2[[#This Row],[AWAL]],Table2[[#This Row],[M1B]])</f>
        <v>2</v>
      </c>
      <c r="R861" s="14">
        <f>SUM(Table2[[#This Row],[M2B]],Table2[[#This Row],[M2B_h]])</f>
        <v>2</v>
      </c>
      <c r="S861" s="14">
        <f>SUM(Table2[[#This Row],[M3B]],Table2[[#This Row],[M3B_h]])</f>
        <v>2</v>
      </c>
      <c r="T861" s="14">
        <f>SUM(Table2[[#This Row],[M4B]],Table2[[#This Row],[M4B_h]])</f>
        <v>2</v>
      </c>
    </row>
    <row r="862" spans="1:20">
      <c r="A862" s="11">
        <f>IF(Table2[[#This Row],[TT]]=0,"",ROW())</f>
        <v>862</v>
      </c>
      <c r="B862" s="11" t="str">
        <f>LOWER(SUBSTITUTE(SUBSTITUTE(SUBSTITUTE(SUBSTITUTE(SUBSTITUTE(SUBSTITUTE(SUBSTITUTE(SUBSTITUTE(Table2[[#This Row],[NAMA BARANG]]," ",""),"""",""),"-",""),"/",""),"(",""),")",""),"&amp;",""),",",""))</f>
        <v>garisansetδ9102pony</v>
      </c>
      <c r="C862" s="17" t="s">
        <v>4501</v>
      </c>
      <c r="D862" s="18">
        <v>1</v>
      </c>
      <c r="E862" s="22">
        <v>640</v>
      </c>
      <c r="F862" s="43">
        <f>IF(Table2[[#This Row],[M5B]]="",Table2[[#This Row],[M5B_h]],SUM(Table2[[#This Row],[M5B_h]],Table2[[#This Row],[M5B]]))</f>
        <v>1</v>
      </c>
      <c r="H862" s="12" t="str">
        <f>IF(Table2[[#This Row],[M1A]]="","",Table2[[#This Row],[M1A]]-Table2[[#This Row],[AWAL]])</f>
        <v/>
      </c>
      <c r="J862" s="12" t="str">
        <f>IF(Table2[[#This Row],[M2A]]="","",SUM(Table2[[#This Row],[M2A]]-Table2[[#This Row],[M2B_h]]))</f>
        <v/>
      </c>
      <c r="L862" s="12" t="str">
        <f>IF(Table2[[#This Row],[M3A]]="","",SUM(Table2[[#This Row],[M3A]]-Table2[[#This Row],[M3B_h]]))</f>
        <v/>
      </c>
      <c r="N862" s="12" t="str">
        <f>IF(Table2[[#This Row],[M4A]]="","",SUM(Table2[[#This Row],[M4A]]-Table2[[#This Row],[M4B_h]]))</f>
        <v/>
      </c>
      <c r="O862" s="14"/>
      <c r="P862" s="14" t="str">
        <f>IF(Table2[[#This Row],[M5A]]="","",SUM(Table2[[#This Row],[M5A]]-Table2[[#This Row],[M5B_h]]))</f>
        <v/>
      </c>
      <c r="Q862" s="14">
        <f>SUM(Table2[[#This Row],[AWAL]],Table2[[#This Row],[M1B]])</f>
        <v>1</v>
      </c>
      <c r="R862" s="14">
        <f>SUM(Table2[[#This Row],[M2B]],Table2[[#This Row],[M2B_h]])</f>
        <v>1</v>
      </c>
      <c r="S862" s="14">
        <f>SUM(Table2[[#This Row],[M3B]],Table2[[#This Row],[M3B_h]])</f>
        <v>1</v>
      </c>
      <c r="T862" s="14">
        <f>SUM(Table2[[#This Row],[M4B]],Table2[[#This Row],[M4B_h]])</f>
        <v>1</v>
      </c>
    </row>
    <row r="863" spans="1:20">
      <c r="A863" s="11">
        <f>IF(Table2[[#This Row],[TT]]=0,"",ROW())</f>
        <v>863</v>
      </c>
      <c r="B863" s="11" t="str">
        <f>LOWER(SUBSTITUTE(SUBSTITUTE(SUBSTITUTE(SUBSTITUTE(SUBSTITUTE(SUBSTITUTE(SUBSTITUTE(SUBSTITUTE(Table2[[#This Row],[NAMA BARANG]]," ",""),"""",""),"-",""),"/",""),"(",""),")",""),"&amp;",""),",",""))</f>
        <v>garisansireia1101jiyu</v>
      </c>
      <c r="C863" s="17" t="s">
        <v>1036</v>
      </c>
      <c r="D863" s="18">
        <v>5</v>
      </c>
      <c r="E863" s="22" t="s">
        <v>1037</v>
      </c>
      <c r="F863" s="43">
        <f>IF(Table2[[#This Row],[M5B]]="",Table2[[#This Row],[M5B_h]],SUM(Table2[[#This Row],[M5B_h]],Table2[[#This Row],[M5B]]))</f>
        <v>5</v>
      </c>
      <c r="H863" s="12" t="str">
        <f>IF(Table2[[#This Row],[M1A]]="","",Table2[[#This Row],[M1A]]-Table2[[#This Row],[AWAL]])</f>
        <v/>
      </c>
      <c r="J863" s="12" t="str">
        <f>IF(Table2[[#This Row],[M2A]]="","",SUM(Table2[[#This Row],[M2A]]-Table2[[#This Row],[M2B_h]]))</f>
        <v/>
      </c>
      <c r="L863" s="12" t="str">
        <f>IF(Table2[[#This Row],[M3A]]="","",SUM(Table2[[#This Row],[M3A]]-Table2[[#This Row],[M3B_h]]))</f>
        <v/>
      </c>
      <c r="N863" s="12" t="str">
        <f>IF(Table2[[#This Row],[M4A]]="","",SUM(Table2[[#This Row],[M4A]]-Table2[[#This Row],[M4B_h]]))</f>
        <v/>
      </c>
      <c r="O863" s="14"/>
      <c r="P863" s="14" t="str">
        <f>IF(Table2[[#This Row],[M5A]]="","",SUM(Table2[[#This Row],[M5A]]-Table2[[#This Row],[M5B_h]]))</f>
        <v/>
      </c>
      <c r="Q863" s="14">
        <f>SUM(Table2[[#This Row],[AWAL]],Table2[[#This Row],[M1B]])</f>
        <v>5</v>
      </c>
      <c r="R863" s="14">
        <f>SUM(Table2[[#This Row],[M2B]],Table2[[#This Row],[M2B_h]])</f>
        <v>5</v>
      </c>
      <c r="S863" s="14">
        <f>SUM(Table2[[#This Row],[M3B]],Table2[[#This Row],[M3B_h]])</f>
        <v>5</v>
      </c>
      <c r="T863" s="14">
        <f>SUM(Table2[[#This Row],[M4B]],Table2[[#This Row],[M4B_h]])</f>
        <v>5</v>
      </c>
    </row>
    <row r="864" spans="1:20">
      <c r="A864" s="11">
        <f>IF(Table2[[#This Row],[TT]]=0,"",ROW())</f>
        <v>864</v>
      </c>
      <c r="B864" s="11" t="str">
        <f>LOWER(SUBSTITUTE(SUBSTITUTE(SUBSTITUTE(SUBSTITUTE(SUBSTITUTE(SUBSTITUTE(SUBSTITUTE(SUBSTITUTE(Table2[[#This Row],[NAMA BARANG]]," ",""),"""",""),"-",""),"/",""),"(",""),")",""),"&amp;",""),",",""))</f>
        <v>garisanso7235heartstationery24cmbesi</v>
      </c>
      <c r="C864" s="17" t="s">
        <v>1038</v>
      </c>
      <c r="D864" s="18">
        <v>2</v>
      </c>
      <c r="E864" s="22" t="s">
        <v>356</v>
      </c>
      <c r="F864" s="43">
        <f>IF(Table2[[#This Row],[M5B]]="",Table2[[#This Row],[M5B_h]],SUM(Table2[[#This Row],[M5B_h]],Table2[[#This Row],[M5B]]))</f>
        <v>2</v>
      </c>
      <c r="H864" s="12" t="str">
        <f>IF(Table2[[#This Row],[M1A]]="","",Table2[[#This Row],[M1A]]-Table2[[#This Row],[AWAL]])</f>
        <v/>
      </c>
      <c r="J864" s="12" t="str">
        <f>IF(Table2[[#This Row],[M2A]]="","",SUM(Table2[[#This Row],[M2A]]-Table2[[#This Row],[M2B_h]]))</f>
        <v/>
      </c>
      <c r="L864" s="12" t="str">
        <f>IF(Table2[[#This Row],[M3A]]="","",SUM(Table2[[#This Row],[M3A]]-Table2[[#This Row],[M3B_h]]))</f>
        <v/>
      </c>
      <c r="N864" s="12" t="str">
        <f>IF(Table2[[#This Row],[M4A]]="","",SUM(Table2[[#This Row],[M4A]]-Table2[[#This Row],[M4B_h]]))</f>
        <v/>
      </c>
      <c r="O864" s="14"/>
      <c r="P864" s="14" t="str">
        <f>IF(Table2[[#This Row],[M5A]]="","",SUM(Table2[[#This Row],[M5A]]-Table2[[#This Row],[M5B_h]]))</f>
        <v/>
      </c>
      <c r="Q864" s="14">
        <f>SUM(Table2[[#This Row],[AWAL]],Table2[[#This Row],[M1B]])</f>
        <v>2</v>
      </c>
      <c r="R864" s="14">
        <f>SUM(Table2[[#This Row],[M2B]],Table2[[#This Row],[M2B_h]])</f>
        <v>2</v>
      </c>
      <c r="S864" s="14">
        <f>SUM(Table2[[#This Row],[M3B]],Table2[[#This Row],[M3B_h]])</f>
        <v>2</v>
      </c>
      <c r="T864" s="14">
        <f>SUM(Table2[[#This Row],[M4B]],Table2[[#This Row],[M4B_h]])</f>
        <v>2</v>
      </c>
    </row>
    <row r="865" spans="1:20">
      <c r="A865" s="13">
        <f>IF(Table2[[#This Row],[TT]]=0,"",ROW())</f>
        <v>865</v>
      </c>
      <c r="B865" s="13" t="str">
        <f>LOWER(SUBSTITUTE(SUBSTITUTE(SUBSTITUTE(SUBSTITUTE(SUBSTITUTE(SUBSTITUTE(SUBSTITUTE(SUBSTITUTE(Table2[[#This Row],[NAMA BARANG]]," ",""),"""",""),"-",""),"/",""),"(",""),")",""),"&amp;",""),",",""))</f>
        <v>garisantf1988</v>
      </c>
      <c r="C865" s="17" t="s">
        <v>4700</v>
      </c>
      <c r="D865" s="18"/>
      <c r="E865" s="22" t="s">
        <v>2627</v>
      </c>
      <c r="F865" s="43">
        <f>IF(Table2[[#This Row],[M5B]]="",Table2[[#This Row],[M5B_h]],SUM(Table2[[#This Row],[M5B_h]],Table2[[#This Row],[M5B]]))</f>
        <v>2</v>
      </c>
      <c r="H865" s="14" t="str">
        <f>IF(Table2[[#This Row],[M1A]]="","",Table2[[#This Row],[M1A]]-Table2[[#This Row],[AWAL]])</f>
        <v/>
      </c>
      <c r="I865" s="12">
        <v>2</v>
      </c>
      <c r="J865" s="14">
        <f>IF(Table2[[#This Row],[M2A]]="","",SUM(Table2[[#This Row],[M2A]]-Table2[[#This Row],[M2B_h]]))</f>
        <v>2</v>
      </c>
      <c r="L865" s="14" t="str">
        <f>IF(Table2[[#This Row],[M3A]]="","",SUM(Table2[[#This Row],[M3A]]-Table2[[#This Row],[M3B_h]]))</f>
        <v/>
      </c>
      <c r="N865" s="14" t="str">
        <f>IF(Table2[[#This Row],[M4A]]="","",SUM(Table2[[#This Row],[M4A]]-Table2[[#This Row],[M4B_h]]))</f>
        <v/>
      </c>
      <c r="O865" s="14"/>
      <c r="P865" s="14" t="str">
        <f>IF(Table2[[#This Row],[M5A]]="","",SUM(Table2[[#This Row],[M5A]]-Table2[[#This Row],[M5B_h]]))</f>
        <v/>
      </c>
      <c r="Q865" s="14">
        <f>SUM(Table2[[#This Row],[AWAL]],Table2[[#This Row],[M1B]])</f>
        <v>0</v>
      </c>
      <c r="R865" s="14">
        <f>SUM(Table2[[#This Row],[M2B]],Table2[[#This Row],[M2B_h]])</f>
        <v>2</v>
      </c>
      <c r="S865" s="14">
        <f>SUM(Table2[[#This Row],[M3B]],Table2[[#This Row],[M3B_h]])</f>
        <v>2</v>
      </c>
      <c r="T865" s="14">
        <f>SUM(Table2[[#This Row],[M4B]],Table2[[#This Row],[M4B_h]])</f>
        <v>2</v>
      </c>
    </row>
    <row r="866" spans="1:20">
      <c r="A866" s="13">
        <f>IF(Table2[[#This Row],[TT]]=0,"",ROW())</f>
        <v>866</v>
      </c>
      <c r="B866" s="13" t="str">
        <f>LOWER(SUBSTITUTE(SUBSTITUTE(SUBSTITUTE(SUBSTITUTE(SUBSTITUTE(SUBSTITUTE(SUBSTITUTE(SUBSTITUTE(Table2[[#This Row],[NAMA BARANG]]," ",""),"""",""),"-",""),"/",""),"(",""),")",""),"&amp;",""),",",""))</f>
        <v>garisantf1989lingkaran</v>
      </c>
      <c r="C866" s="17" t="s">
        <v>4701</v>
      </c>
      <c r="D866" s="18"/>
      <c r="E866" s="22" t="s">
        <v>2567</v>
      </c>
      <c r="F866" s="43">
        <f>IF(Table2[[#This Row],[M5B]]="",Table2[[#This Row],[M5B_h]],SUM(Table2[[#This Row],[M5B_h]],Table2[[#This Row],[M5B]]))</f>
        <v>1</v>
      </c>
      <c r="H866" s="14" t="str">
        <f>IF(Table2[[#This Row],[M1A]]="","",Table2[[#This Row],[M1A]]-Table2[[#This Row],[AWAL]])</f>
        <v/>
      </c>
      <c r="I866" s="12">
        <v>1</v>
      </c>
      <c r="J866" s="14">
        <f>IF(Table2[[#This Row],[M2A]]="","",SUM(Table2[[#This Row],[M2A]]-Table2[[#This Row],[M2B_h]]))</f>
        <v>1</v>
      </c>
      <c r="L866" s="14" t="str">
        <f>IF(Table2[[#This Row],[M3A]]="","",SUM(Table2[[#This Row],[M3A]]-Table2[[#This Row],[M3B_h]]))</f>
        <v/>
      </c>
      <c r="N866" s="14" t="str">
        <f>IF(Table2[[#This Row],[M4A]]="","",SUM(Table2[[#This Row],[M4A]]-Table2[[#This Row],[M4B_h]]))</f>
        <v/>
      </c>
      <c r="O866" s="14"/>
      <c r="P866" s="14" t="str">
        <f>IF(Table2[[#This Row],[M5A]]="","",SUM(Table2[[#This Row],[M5A]]-Table2[[#This Row],[M5B_h]]))</f>
        <v/>
      </c>
      <c r="Q866" s="14">
        <f>SUM(Table2[[#This Row],[AWAL]],Table2[[#This Row],[M1B]])</f>
        <v>0</v>
      </c>
      <c r="R866" s="14">
        <f>SUM(Table2[[#This Row],[M2B]],Table2[[#This Row],[M2B_h]])</f>
        <v>1</v>
      </c>
      <c r="S866" s="14">
        <f>SUM(Table2[[#This Row],[M3B]],Table2[[#This Row],[M3B_h]])</f>
        <v>1</v>
      </c>
      <c r="T866" s="14">
        <f>SUM(Table2[[#This Row],[M4B]],Table2[[#This Row],[M4B_h]])</f>
        <v>1</v>
      </c>
    </row>
    <row r="867" spans="1:20">
      <c r="A867" s="11">
        <f>IF(Table2[[#This Row],[TT]]=0,"",ROW())</f>
        <v>867</v>
      </c>
      <c r="B867" s="11" t="str">
        <f>LOWER(SUBSTITUTE(SUBSTITUTE(SUBSTITUTE(SUBSTITUTE(SUBSTITUTE(SUBSTITUTE(SUBSTITUTE(SUBSTITUTE(Table2[[#This Row],[NAMA BARANG]]," ",""),"""",""),"-",""),"/",""),"(",""),")",""),"&amp;",""),",",""))</f>
        <v>garisanumptn50</v>
      </c>
      <c r="C867" s="17" t="s">
        <v>1039</v>
      </c>
      <c r="D867" s="18">
        <v>1</v>
      </c>
      <c r="E867" s="22" t="s">
        <v>1040</v>
      </c>
      <c r="F867" s="43">
        <f>IF(Table2[[#This Row],[M5B]]="",Table2[[#This Row],[M5B_h]],SUM(Table2[[#This Row],[M5B_h]],Table2[[#This Row],[M5B]]))</f>
        <v>1</v>
      </c>
      <c r="H867" s="12" t="str">
        <f>IF(Table2[[#This Row],[M1A]]="","",Table2[[#This Row],[M1A]]-Table2[[#This Row],[AWAL]])</f>
        <v/>
      </c>
      <c r="J867" s="12" t="str">
        <f>IF(Table2[[#This Row],[M2A]]="","",SUM(Table2[[#This Row],[M2A]]-Table2[[#This Row],[M2B_h]]))</f>
        <v/>
      </c>
      <c r="L867" s="12" t="str">
        <f>IF(Table2[[#This Row],[M3A]]="","",SUM(Table2[[#This Row],[M3A]]-Table2[[#This Row],[M3B_h]]))</f>
        <v/>
      </c>
      <c r="N867" s="12" t="str">
        <f>IF(Table2[[#This Row],[M4A]]="","",SUM(Table2[[#This Row],[M4A]]-Table2[[#This Row],[M4B_h]]))</f>
        <v/>
      </c>
      <c r="O867" s="14"/>
      <c r="P867" s="14" t="str">
        <f>IF(Table2[[#This Row],[M5A]]="","",SUM(Table2[[#This Row],[M5A]]-Table2[[#This Row],[M5B_h]]))</f>
        <v/>
      </c>
      <c r="Q867" s="14">
        <f>SUM(Table2[[#This Row],[AWAL]],Table2[[#This Row],[M1B]])</f>
        <v>1</v>
      </c>
      <c r="R867" s="14">
        <f>SUM(Table2[[#This Row],[M2B]],Table2[[#This Row],[M2B_h]])</f>
        <v>1</v>
      </c>
      <c r="S867" s="14">
        <f>SUM(Table2[[#This Row],[M3B]],Table2[[#This Row],[M3B_h]])</f>
        <v>1</v>
      </c>
      <c r="T867" s="14">
        <f>SUM(Table2[[#This Row],[M4B]],Table2[[#This Row],[M4B_h]])</f>
        <v>1</v>
      </c>
    </row>
    <row r="868" spans="1:20">
      <c r="A868" s="13">
        <f>IF(Table2[[#This Row],[TT]]=0,"",ROW())</f>
        <v>868</v>
      </c>
      <c r="B868" s="13" t="str">
        <f>LOWER(SUBSTITUTE(SUBSTITUTE(SUBSTITUTE(SUBSTITUTE(SUBSTITUTE(SUBSTITUTE(SUBSTITUTE(SUBSTITUTE(Table2[[#This Row],[NAMA BARANG]]," ",""),"""",""),"-",""),"/",""),"(",""),")",""),"&amp;",""),",",""))</f>
        <v>garisanvc08430cmfaktur</v>
      </c>
      <c r="C868" s="17" t="s">
        <v>2990</v>
      </c>
      <c r="D868" s="18">
        <v>4</v>
      </c>
      <c r="E868" s="22" t="s">
        <v>2654</v>
      </c>
      <c r="F868" s="43">
        <f>IF(Table2[[#This Row],[M5B]]="",Table2[[#This Row],[M5B_h]],SUM(Table2[[#This Row],[M5B_h]],Table2[[#This Row],[M5B]]))</f>
        <v>4</v>
      </c>
      <c r="H868" s="14" t="str">
        <f>IF(Table2[[#This Row],[M1A]]="","",Table2[[#This Row],[M1A]]-Table2[[#This Row],[AWAL]])</f>
        <v/>
      </c>
      <c r="J868" s="14" t="str">
        <f>IF(Table2[[#This Row],[M2A]]="","",SUM(Table2[[#This Row],[M2A]]-Table2[[#This Row],[M2B_h]]))</f>
        <v/>
      </c>
      <c r="K868" s="14"/>
      <c r="L868" s="14" t="str">
        <f>IF(Table2[[#This Row],[M3A]]="","",SUM(Table2[[#This Row],[M3A]]-Table2[[#This Row],[M3B_h]]))</f>
        <v/>
      </c>
      <c r="M868" s="14"/>
      <c r="N868" s="14" t="str">
        <f>IF(Table2[[#This Row],[M4A]]="","",SUM(Table2[[#This Row],[M4A]]-Table2[[#This Row],[M4B_h]]))</f>
        <v/>
      </c>
      <c r="O868" s="14"/>
      <c r="P868" s="14" t="str">
        <f>IF(Table2[[#This Row],[M5A]]="","",SUM(Table2[[#This Row],[M5A]]-Table2[[#This Row],[M5B_h]]))</f>
        <v/>
      </c>
      <c r="Q868" s="14">
        <f>SUM(Table2[[#This Row],[AWAL]],Table2[[#This Row],[M1B]])</f>
        <v>4</v>
      </c>
      <c r="R868" s="14">
        <f>SUM(Table2[[#This Row],[M2B]],Table2[[#This Row],[M2B_h]])</f>
        <v>4</v>
      </c>
      <c r="S868" s="14">
        <f>SUM(Table2[[#This Row],[M3B]],Table2[[#This Row],[M3B_h]])</f>
        <v>4</v>
      </c>
      <c r="T868" s="14">
        <f>SUM(Table2[[#This Row],[M4B]],Table2[[#This Row],[M4B_h]])</f>
        <v>4</v>
      </c>
    </row>
    <row r="869" spans="1:20">
      <c r="A869" s="11">
        <f>IF(Table2[[#This Row],[TT]]=0,"",ROW())</f>
        <v>869</v>
      </c>
      <c r="B869" s="11" t="str">
        <f>LOWER(SUBSTITUTE(SUBSTITUTE(SUBSTITUTE(SUBSTITUTE(SUBSTITUTE(SUBSTITUTE(SUBSTITUTE(SUBSTITUTE(Table2[[#This Row],[NAMA BARANG]]," ",""),"""",""),"-",""),"/",""),"(",""),")",""),"&amp;",""),",",""))</f>
        <v>garisanxd151615cmlentur1x36pr1</v>
      </c>
      <c r="C869" s="17" t="s">
        <v>4467</v>
      </c>
      <c r="D869" s="18">
        <v>11</v>
      </c>
      <c r="E869" s="22" t="s">
        <v>269</v>
      </c>
      <c r="F869" s="43">
        <f>IF(Table2[[#This Row],[M5B]]="",Table2[[#This Row],[M5B_h]],SUM(Table2[[#This Row],[M5B_h]],Table2[[#This Row],[M5B]]))</f>
        <v>11</v>
      </c>
      <c r="H869" s="12" t="str">
        <f>IF(Table2[[#This Row],[M1A]]="","",Table2[[#This Row],[M1A]]-Table2[[#This Row],[AWAL]])</f>
        <v/>
      </c>
      <c r="J869" s="12" t="str">
        <f>IF(Table2[[#This Row],[M2A]]="","",SUM(Table2[[#This Row],[M2A]]-Table2[[#This Row],[M2B_h]]))</f>
        <v/>
      </c>
      <c r="L869" s="12" t="str">
        <f>IF(Table2[[#This Row],[M3A]]="","",SUM(Table2[[#This Row],[M3A]]-Table2[[#This Row],[M3B_h]]))</f>
        <v/>
      </c>
      <c r="N869" s="12" t="str">
        <f>IF(Table2[[#This Row],[M4A]]="","",SUM(Table2[[#This Row],[M4A]]-Table2[[#This Row],[M4B_h]]))</f>
        <v/>
      </c>
      <c r="O869" s="14"/>
      <c r="P869" s="14" t="str">
        <f>IF(Table2[[#This Row],[M5A]]="","",SUM(Table2[[#This Row],[M5A]]-Table2[[#This Row],[M5B_h]]))</f>
        <v/>
      </c>
      <c r="Q869" s="14">
        <f>SUM(Table2[[#This Row],[AWAL]],Table2[[#This Row],[M1B]])</f>
        <v>11</v>
      </c>
      <c r="R869" s="14">
        <f>SUM(Table2[[#This Row],[M2B]],Table2[[#This Row],[M2B_h]])</f>
        <v>11</v>
      </c>
      <c r="S869" s="14">
        <f>SUM(Table2[[#This Row],[M3B]],Table2[[#This Row],[M3B_h]])</f>
        <v>11</v>
      </c>
      <c r="T869" s="14">
        <f>SUM(Table2[[#This Row],[M4B]],Table2[[#This Row],[M4B_h]])</f>
        <v>11</v>
      </c>
    </row>
    <row r="870" spans="1:20">
      <c r="A870" s="11">
        <f>IF(Table2[[#This Row],[TT]]=0,"",ROW())</f>
        <v>870</v>
      </c>
      <c r="B870" s="11" t="str">
        <f>LOWER(SUBSTITUTE(SUBSTITUTE(SUBSTITUTE(SUBSTITUTE(SUBSTITUTE(SUBSTITUTE(SUBSTITUTE(SUBSTITUTE(Table2[[#This Row],[NAMA BARANG]]," ",""),"""",""),"-",""),"/",""),"(",""),")",""),"&amp;",""),",",""))</f>
        <v>garisanxt9971x60</v>
      </c>
      <c r="C870" s="16" t="s">
        <v>1041</v>
      </c>
      <c r="D870" s="25">
        <v>1</v>
      </c>
      <c r="E870" s="47" t="s">
        <v>238</v>
      </c>
      <c r="F870" s="43">
        <f>IF(Table2[[#This Row],[M5B]]="",Table2[[#This Row],[M5B_h]],SUM(Table2[[#This Row],[M5B_h]],Table2[[#This Row],[M5B]]))</f>
        <v>1</v>
      </c>
      <c r="H870" s="12" t="str">
        <f>IF(Table2[[#This Row],[M1A]]="","",Table2[[#This Row],[M1A]]-Table2[[#This Row],[AWAL]])</f>
        <v/>
      </c>
      <c r="J870" s="12" t="str">
        <f>IF(Table2[[#This Row],[M2A]]="","",SUM(Table2[[#This Row],[M2A]]-Table2[[#This Row],[M2B_h]]))</f>
        <v/>
      </c>
      <c r="L870" s="12" t="str">
        <f>IF(Table2[[#This Row],[M3A]]="","",SUM(Table2[[#This Row],[M3A]]-Table2[[#This Row],[M3B_h]]))</f>
        <v/>
      </c>
      <c r="N870" s="12" t="str">
        <f>IF(Table2[[#This Row],[M4A]]="","",SUM(Table2[[#This Row],[M4A]]-Table2[[#This Row],[M4B_h]]))</f>
        <v/>
      </c>
      <c r="O870" s="14"/>
      <c r="P870" s="14" t="str">
        <f>IF(Table2[[#This Row],[M5A]]="","",SUM(Table2[[#This Row],[M5A]]-Table2[[#This Row],[M5B_h]]))</f>
        <v/>
      </c>
      <c r="Q870" s="14">
        <f>SUM(Table2[[#This Row],[AWAL]],Table2[[#This Row],[M1B]])</f>
        <v>1</v>
      </c>
      <c r="R870" s="14">
        <f>SUM(Table2[[#This Row],[M2B]],Table2[[#This Row],[M2B_h]])</f>
        <v>1</v>
      </c>
      <c r="S870" s="14">
        <f>SUM(Table2[[#This Row],[M3B]],Table2[[#This Row],[M3B_h]])</f>
        <v>1</v>
      </c>
      <c r="T870" s="14">
        <f>SUM(Table2[[#This Row],[M4B]],Table2[[#This Row],[M4B_h]])</f>
        <v>1</v>
      </c>
    </row>
    <row r="871" spans="1:20">
      <c r="A871" s="15">
        <f>IF(Table2[[#This Row],[TT]]=0,"",ROW())</f>
        <v>871</v>
      </c>
      <c r="B871" s="15" t="str">
        <f>LOWER(SUBSTITUTE(SUBSTITUTE(SUBSTITUTE(SUBSTITUTE(SUBSTITUTE(SUBSTITUTE(SUBSTITUTE(SUBSTITUTE(Table2[[#This Row],[NAMA BARANG]]," ",""),"""",""),"-",""),"/",""),"(",""),")",""),"&amp;",""),",",""))</f>
        <v>garisanys2020</v>
      </c>
      <c r="C871" s="17" t="s">
        <v>1042</v>
      </c>
      <c r="D871" s="18">
        <v>9</v>
      </c>
      <c r="E871" s="22" t="s">
        <v>116</v>
      </c>
      <c r="F871" s="44">
        <f>IF(Table2[[#This Row],[M5B]]="",Table2[[#This Row],[M5B_h]],SUM(Table2[[#This Row],[M5B_h]],Table2[[#This Row],[M5B]]))</f>
        <v>9</v>
      </c>
      <c r="G871" s="16"/>
      <c r="H871" s="41" t="str">
        <f>IF(Table2[[#This Row],[M1A]]="","",Table2[[#This Row],[M1A]]-Table2[[#This Row],[AWAL]])</f>
        <v/>
      </c>
      <c r="I871" s="16"/>
      <c r="J871" s="41" t="str">
        <f>IF(Table2[[#This Row],[M2A]]="","",SUM(Table2[[#This Row],[M2A]]-Table2[[#This Row],[M2B_h]]))</f>
        <v/>
      </c>
      <c r="K871" s="16"/>
      <c r="L871" s="41" t="str">
        <f>IF(Table2[[#This Row],[M3A]]="","",SUM(Table2[[#This Row],[M3A]]-Table2[[#This Row],[M3B_h]]))</f>
        <v/>
      </c>
      <c r="M871" s="41"/>
      <c r="N871" s="41" t="str">
        <f>IF(Table2[[#This Row],[M4A]]="","",SUM(Table2[[#This Row],[M4A]]-Table2[[#This Row],[M4B_h]]))</f>
        <v/>
      </c>
      <c r="O871" s="14"/>
      <c r="P871" s="14" t="str">
        <f>IF(Table2[[#This Row],[M5A]]="","",SUM(Table2[[#This Row],[M5A]]-Table2[[#This Row],[M5B_h]]))</f>
        <v/>
      </c>
      <c r="Q871" s="14">
        <f>SUM(Table2[[#This Row],[AWAL]],Table2[[#This Row],[M1B]])</f>
        <v>9</v>
      </c>
      <c r="R871" s="14">
        <f>SUM(Table2[[#This Row],[M2B]],Table2[[#This Row],[M2B_h]])</f>
        <v>9</v>
      </c>
      <c r="S871" s="14">
        <f>SUM(Table2[[#This Row],[M3B]],Table2[[#This Row],[M3B_h]])</f>
        <v>9</v>
      </c>
      <c r="T871" s="14">
        <f>SUM(Table2[[#This Row],[M4B]],Table2[[#This Row],[M4B_h]])</f>
        <v>9</v>
      </c>
    </row>
    <row r="872" spans="1:20">
      <c r="A872" s="15">
        <f>IF(Table2[[#This Row],[TT]]=0,"",ROW())</f>
        <v>872</v>
      </c>
      <c r="B872" s="15" t="str">
        <f>LOWER(SUBSTITUTE(SUBSTITUTE(SUBSTITUTE(SUBSTITUTE(SUBSTITUTE(SUBSTITUTE(SUBSTITUTE(SUBSTITUTE(Table2[[#This Row],[NAMA BARANG]]," ",""),"""",""),"-",""),"/",""),"(",""),")",""),"&amp;",""),",",""))</f>
        <v>garisanys3030</v>
      </c>
      <c r="C872" s="17" t="s">
        <v>1043</v>
      </c>
      <c r="D872" s="18">
        <v>4</v>
      </c>
      <c r="E872" s="22" t="s">
        <v>116</v>
      </c>
      <c r="F872" s="44">
        <f>IF(Table2[[#This Row],[M5B]]="",Table2[[#This Row],[M5B_h]],SUM(Table2[[#This Row],[M5B_h]],Table2[[#This Row],[M5B]]))</f>
        <v>4</v>
      </c>
      <c r="G872" s="16"/>
      <c r="H872" s="41" t="str">
        <f>IF(Table2[[#This Row],[M1A]]="","",Table2[[#This Row],[M1A]]-Table2[[#This Row],[AWAL]])</f>
        <v/>
      </c>
      <c r="I872" s="16"/>
      <c r="J872" s="41" t="str">
        <f>IF(Table2[[#This Row],[M2A]]="","",SUM(Table2[[#This Row],[M2A]]-Table2[[#This Row],[M2B_h]]))</f>
        <v/>
      </c>
      <c r="K872" s="16"/>
      <c r="L872" s="41" t="str">
        <f>IF(Table2[[#This Row],[M3A]]="","",SUM(Table2[[#This Row],[M3A]]-Table2[[#This Row],[M3B_h]]))</f>
        <v/>
      </c>
      <c r="M872" s="41"/>
      <c r="N872" s="41" t="str">
        <f>IF(Table2[[#This Row],[M4A]]="","",SUM(Table2[[#This Row],[M4A]]-Table2[[#This Row],[M4B_h]]))</f>
        <v/>
      </c>
      <c r="O872" s="14"/>
      <c r="P872" s="14" t="str">
        <f>IF(Table2[[#This Row],[M5A]]="","",SUM(Table2[[#This Row],[M5A]]-Table2[[#This Row],[M5B_h]]))</f>
        <v/>
      </c>
      <c r="Q872" s="14">
        <f>SUM(Table2[[#This Row],[AWAL]],Table2[[#This Row],[M1B]])</f>
        <v>4</v>
      </c>
      <c r="R872" s="14">
        <f>SUM(Table2[[#This Row],[M2B]],Table2[[#This Row],[M2B_h]])</f>
        <v>4</v>
      </c>
      <c r="S872" s="14">
        <f>SUM(Table2[[#This Row],[M3B]],Table2[[#This Row],[M3B_h]])</f>
        <v>4</v>
      </c>
      <c r="T872" s="14">
        <f>SUM(Table2[[#This Row],[M4B]],Table2[[#This Row],[M4B_h]])</f>
        <v>4</v>
      </c>
    </row>
    <row r="873" spans="1:20">
      <c r="A873" s="11">
        <f>IF(Table2[[#This Row],[TT]]=0,"",ROW())</f>
        <v>873</v>
      </c>
      <c r="B873" s="11" t="str">
        <f>LOWER(SUBSTITUTE(SUBSTITUTE(SUBSTITUTE(SUBSTITUTE(SUBSTITUTE(SUBSTITUTE(SUBSTITUTE(SUBSTITUTE(Table2[[#This Row],[NAMA BARANG]]," ",""),"""",""),"-",""),"/",""),"(",""),")",""),"&amp;",""),",",""))</f>
        <v>giftcardhl847kotakgliter250</v>
      </c>
      <c r="C873" s="17" t="s">
        <v>1044</v>
      </c>
      <c r="D873" s="18">
        <v>1</v>
      </c>
      <c r="E873" s="22" t="s">
        <v>399</v>
      </c>
      <c r="F873" s="43">
        <f>IF(Table2[[#This Row],[M5B]]="",Table2[[#This Row],[M5B_h]],SUM(Table2[[#This Row],[M5B_h]],Table2[[#This Row],[M5B]]))</f>
        <v>1</v>
      </c>
      <c r="H873" s="12" t="str">
        <f>IF(Table2[[#This Row],[M1A]]="","",Table2[[#This Row],[M1A]]-Table2[[#This Row],[AWAL]])</f>
        <v/>
      </c>
      <c r="J873" s="12" t="str">
        <f>IF(Table2[[#This Row],[M2A]]="","",SUM(Table2[[#This Row],[M2A]]-Table2[[#This Row],[M2B_h]]))</f>
        <v/>
      </c>
      <c r="L873" s="12" t="str">
        <f>IF(Table2[[#This Row],[M3A]]="","",SUM(Table2[[#This Row],[M3A]]-Table2[[#This Row],[M3B_h]]))</f>
        <v/>
      </c>
      <c r="N873" s="12" t="str">
        <f>IF(Table2[[#This Row],[M4A]]="","",SUM(Table2[[#This Row],[M4A]]-Table2[[#This Row],[M4B_h]]))</f>
        <v/>
      </c>
      <c r="O873" s="14"/>
      <c r="P873" s="14" t="str">
        <f>IF(Table2[[#This Row],[M5A]]="","",SUM(Table2[[#This Row],[M5A]]-Table2[[#This Row],[M5B_h]]))</f>
        <v/>
      </c>
      <c r="Q873" s="14">
        <f>SUM(Table2[[#This Row],[AWAL]],Table2[[#This Row],[M1B]])</f>
        <v>1</v>
      </c>
      <c r="R873" s="14">
        <f>SUM(Table2[[#This Row],[M2B]],Table2[[#This Row],[M2B_h]])</f>
        <v>1</v>
      </c>
      <c r="S873" s="14">
        <f>SUM(Table2[[#This Row],[M3B]],Table2[[#This Row],[M3B_h]])</f>
        <v>1</v>
      </c>
      <c r="T873" s="14">
        <f>SUM(Table2[[#This Row],[M4B]],Table2[[#This Row],[M4B_h]])</f>
        <v>1</v>
      </c>
    </row>
    <row r="874" spans="1:20">
      <c r="A874" s="13">
        <f>IF(Table2[[#This Row],[TT]]=0,"",ROW())</f>
        <v>874</v>
      </c>
      <c r="B874" s="13" t="str">
        <f>LOWER(SUBSTITUTE(SUBSTITUTE(SUBSTITUTE(SUBSTITUTE(SUBSTITUTE(SUBSTITUTE(SUBSTITUTE(SUBSTITUTE(Table2[[#This Row],[NAMA BARANG]]," ",""),"""",""),"-",""),"/",""),"(",""),")",""),"&amp;",""),",",""))</f>
        <v>gkhpdisneygthp1</v>
      </c>
      <c r="C874" s="16" t="s">
        <v>1045</v>
      </c>
      <c r="D874" s="18">
        <v>1</v>
      </c>
      <c r="E874" s="47" t="s">
        <v>19</v>
      </c>
      <c r="F874" s="43">
        <f>IF(Table2[[#This Row],[M5B]]="",Table2[[#This Row],[M5B_h]],SUM(Table2[[#This Row],[M5B_h]],Table2[[#This Row],[M5B]]))</f>
        <v>1</v>
      </c>
      <c r="H874" s="14" t="str">
        <f>IF(Table2[[#This Row],[M1A]]="","",Table2[[#This Row],[M1A]]-Table2[[#This Row],[AWAL]])</f>
        <v/>
      </c>
      <c r="J874" s="14" t="str">
        <f>IF(Table2[[#This Row],[M2A]]="","",SUM(Table2[[#This Row],[M2A]]-Table2[[#This Row],[M2B_h]]))</f>
        <v/>
      </c>
      <c r="L874" s="14" t="str">
        <f>IF(Table2[[#This Row],[M3A]]="","",SUM(Table2[[#This Row],[M3A]]-Table2[[#This Row],[M3B_h]]))</f>
        <v/>
      </c>
      <c r="N874" s="14" t="str">
        <f>IF(Table2[[#This Row],[M4A]]="","",SUM(Table2[[#This Row],[M4A]]-Table2[[#This Row],[M4B_h]]))</f>
        <v/>
      </c>
      <c r="O874" s="14"/>
      <c r="P874" s="14" t="str">
        <f>IF(Table2[[#This Row],[M5A]]="","",SUM(Table2[[#This Row],[M5A]]-Table2[[#This Row],[M5B_h]]))</f>
        <v/>
      </c>
      <c r="Q874" s="14">
        <f>SUM(Table2[[#This Row],[AWAL]],Table2[[#This Row],[M1B]])</f>
        <v>1</v>
      </c>
      <c r="R874" s="14">
        <f>SUM(Table2[[#This Row],[M2B]],Table2[[#This Row],[M2B_h]])</f>
        <v>1</v>
      </c>
      <c r="S874" s="14">
        <f>SUM(Table2[[#This Row],[M3B]],Table2[[#This Row],[M3B_h]])</f>
        <v>1</v>
      </c>
      <c r="T874" s="14">
        <f>SUM(Table2[[#This Row],[M4B]],Table2[[#This Row],[M4B_h]])</f>
        <v>1</v>
      </c>
    </row>
    <row r="875" spans="1:20">
      <c r="A875" s="11">
        <f>IF(Table2[[#This Row],[TT]]=0,"",ROW())</f>
        <v>875</v>
      </c>
      <c r="B875" s="11" t="str">
        <f>LOWER(SUBSTITUTE(SUBSTITUTE(SUBSTITUTE(SUBSTITUTE(SUBSTITUTE(SUBSTITUTE(SUBSTITUTE(SUBSTITUTE(Table2[[#This Row],[NAMA BARANG]]," ",""),"""",""),"-",""),"/",""),"(",""),")",""),"&amp;",""),",",""))</f>
        <v>gliter6128891</v>
      </c>
      <c r="C875" s="17" t="s">
        <v>1046</v>
      </c>
      <c r="D875" s="18">
        <v>9</v>
      </c>
      <c r="E875" s="22" t="s">
        <v>103</v>
      </c>
      <c r="F875" s="43">
        <f>IF(Table2[[#This Row],[M5B]]="",Table2[[#This Row],[M5B_h]],SUM(Table2[[#This Row],[M5B_h]],Table2[[#This Row],[M5B]]))</f>
        <v>9</v>
      </c>
      <c r="H875" s="12" t="str">
        <f>IF(Table2[[#This Row],[M1A]]="","",Table2[[#This Row],[M1A]]-Table2[[#This Row],[AWAL]])</f>
        <v/>
      </c>
      <c r="J875" s="12" t="str">
        <f>IF(Table2[[#This Row],[M2A]]="","",SUM(Table2[[#This Row],[M2A]]-Table2[[#This Row],[M2B_h]]))</f>
        <v/>
      </c>
      <c r="L875" s="12" t="str">
        <f>IF(Table2[[#This Row],[M3A]]="","",SUM(Table2[[#This Row],[M3A]]-Table2[[#This Row],[M3B_h]]))</f>
        <v/>
      </c>
      <c r="N875" s="12" t="str">
        <f>IF(Table2[[#This Row],[M4A]]="","",SUM(Table2[[#This Row],[M4A]]-Table2[[#This Row],[M4B_h]]))</f>
        <v/>
      </c>
      <c r="O875" s="14"/>
      <c r="P875" s="14" t="str">
        <f>IF(Table2[[#This Row],[M5A]]="","",SUM(Table2[[#This Row],[M5A]]-Table2[[#This Row],[M5B_h]]))</f>
        <v/>
      </c>
      <c r="Q875" s="14">
        <f>SUM(Table2[[#This Row],[AWAL]],Table2[[#This Row],[M1B]])</f>
        <v>9</v>
      </c>
      <c r="R875" s="14">
        <f>SUM(Table2[[#This Row],[M2B]],Table2[[#This Row],[M2B_h]])</f>
        <v>9</v>
      </c>
      <c r="S875" s="14">
        <f>SUM(Table2[[#This Row],[M3B]],Table2[[#This Row],[M3B_h]])</f>
        <v>9</v>
      </c>
      <c r="T875" s="14">
        <f>SUM(Table2[[#This Row],[M4B]],Table2[[#This Row],[M4B_h]])</f>
        <v>9</v>
      </c>
    </row>
    <row r="876" spans="1:20">
      <c r="A876" s="11">
        <f>IF(Table2[[#This Row],[TT]]=0,"",ROW())</f>
        <v>876</v>
      </c>
      <c r="B876" s="11" t="str">
        <f>LOWER(SUBSTITUTE(SUBSTITUTE(SUBSTITUTE(SUBSTITUTE(SUBSTITUTE(SUBSTITUTE(SUBSTITUTE(SUBSTITUTE(Table2[[#This Row],[NAMA BARANG]]," ",""),"""",""),"-",""),"/",""),"(",""),")",""),"&amp;",""),",",""))</f>
        <v>gliter806</v>
      </c>
      <c r="C876" s="17" t="s">
        <v>1047</v>
      </c>
      <c r="D876" s="18">
        <v>4</v>
      </c>
      <c r="E876" s="22">
        <v>288</v>
      </c>
      <c r="F876" s="43">
        <f>IF(Table2[[#This Row],[M5B]]="",Table2[[#This Row],[M5B_h]],SUM(Table2[[#This Row],[M5B_h]],Table2[[#This Row],[M5B]]))</f>
        <v>4</v>
      </c>
      <c r="H876" s="12" t="str">
        <f>IF(Table2[[#This Row],[M1A]]="","",Table2[[#This Row],[M1A]]-Table2[[#This Row],[AWAL]])</f>
        <v/>
      </c>
      <c r="J876" s="12" t="str">
        <f>IF(Table2[[#This Row],[M2A]]="","",SUM(Table2[[#This Row],[M2A]]-Table2[[#This Row],[M2B_h]]))</f>
        <v/>
      </c>
      <c r="L876" s="12" t="str">
        <f>IF(Table2[[#This Row],[M3A]]="","",SUM(Table2[[#This Row],[M3A]]-Table2[[#This Row],[M3B_h]]))</f>
        <v/>
      </c>
      <c r="N876" s="12" t="str">
        <f>IF(Table2[[#This Row],[M4A]]="","",SUM(Table2[[#This Row],[M4A]]-Table2[[#This Row],[M4B_h]]))</f>
        <v/>
      </c>
      <c r="O876" s="14"/>
      <c r="P876" s="14" t="str">
        <f>IF(Table2[[#This Row],[M5A]]="","",SUM(Table2[[#This Row],[M5A]]-Table2[[#This Row],[M5B_h]]))</f>
        <v/>
      </c>
      <c r="Q876" s="14">
        <f>SUM(Table2[[#This Row],[AWAL]],Table2[[#This Row],[M1B]])</f>
        <v>4</v>
      </c>
      <c r="R876" s="14">
        <f>SUM(Table2[[#This Row],[M2B]],Table2[[#This Row],[M2B_h]])</f>
        <v>4</v>
      </c>
      <c r="S876" s="14">
        <f>SUM(Table2[[#This Row],[M3B]],Table2[[#This Row],[M3B_h]])</f>
        <v>4</v>
      </c>
      <c r="T876" s="14">
        <f>SUM(Table2[[#This Row],[M4B]],Table2[[#This Row],[M4B_h]])</f>
        <v>4</v>
      </c>
    </row>
    <row r="877" spans="1:20">
      <c r="A877" s="11">
        <f>IF(Table2[[#This Row],[TT]]=0,"",ROW())</f>
        <v>877</v>
      </c>
      <c r="B877" s="11" t="str">
        <f>LOWER(SUBSTITUTE(SUBSTITUTE(SUBSTITUTE(SUBSTITUTE(SUBSTITUTE(SUBSTITUTE(SUBSTITUTE(SUBSTITUTE(Table2[[#This Row],[NAMA BARANG]]," ",""),"""",""),"-",""),"/",""),"(",""),")",""),"&amp;",""),",",""))</f>
        <v>gliter91069006</v>
      </c>
      <c r="C877" s="17" t="s">
        <v>1048</v>
      </c>
      <c r="D877" s="18">
        <v>18</v>
      </c>
      <c r="E877" s="22" t="s">
        <v>1049</v>
      </c>
      <c r="F877" s="43">
        <f>IF(Table2[[#This Row],[M5B]]="",Table2[[#This Row],[M5B_h]],SUM(Table2[[#This Row],[M5B_h]],Table2[[#This Row],[M5B]]))</f>
        <v>18</v>
      </c>
      <c r="H877" s="12" t="str">
        <f>IF(Table2[[#This Row],[M1A]]="","",Table2[[#This Row],[M1A]]-Table2[[#This Row],[AWAL]])</f>
        <v/>
      </c>
      <c r="J877" s="12" t="str">
        <f>IF(Table2[[#This Row],[M2A]]="","",SUM(Table2[[#This Row],[M2A]]-Table2[[#This Row],[M2B_h]]))</f>
        <v/>
      </c>
      <c r="L877" s="12" t="str">
        <f>IF(Table2[[#This Row],[M3A]]="","",SUM(Table2[[#This Row],[M3A]]-Table2[[#This Row],[M3B_h]]))</f>
        <v/>
      </c>
      <c r="N877" s="12" t="str">
        <f>IF(Table2[[#This Row],[M4A]]="","",SUM(Table2[[#This Row],[M4A]]-Table2[[#This Row],[M4B_h]]))</f>
        <v/>
      </c>
      <c r="O877" s="14"/>
      <c r="P877" s="14" t="str">
        <f>IF(Table2[[#This Row],[M5A]]="","",SUM(Table2[[#This Row],[M5A]]-Table2[[#This Row],[M5B_h]]))</f>
        <v/>
      </c>
      <c r="Q877" s="14">
        <f>SUM(Table2[[#This Row],[AWAL]],Table2[[#This Row],[M1B]])</f>
        <v>18</v>
      </c>
      <c r="R877" s="14">
        <f>SUM(Table2[[#This Row],[M2B]],Table2[[#This Row],[M2B_h]])</f>
        <v>18</v>
      </c>
      <c r="S877" s="14">
        <f>SUM(Table2[[#This Row],[M3B]],Table2[[#This Row],[M3B_h]])</f>
        <v>18</v>
      </c>
      <c r="T877" s="14">
        <f>SUM(Table2[[#This Row],[M4B]],Table2[[#This Row],[M4B_h]])</f>
        <v>18</v>
      </c>
    </row>
    <row r="878" spans="1:20">
      <c r="A878" s="11">
        <f>IF(Table2[[#This Row],[TT]]=0,"",ROW())</f>
        <v>878</v>
      </c>
      <c r="B878" s="11" t="str">
        <f>LOWER(SUBSTITUTE(SUBSTITUTE(SUBSTITUTE(SUBSTITUTE(SUBSTITUTE(SUBSTITUTE(SUBSTITUTE(SUBSTITUTE(Table2[[#This Row],[NAMA BARANG]]," ",""),"""",""),"-",""),"/",""),"(",""),")",""),"&amp;",""),",",""))</f>
        <v>glitercg88912metalik</v>
      </c>
      <c r="C878" s="17" t="s">
        <v>4600</v>
      </c>
      <c r="D878" s="18">
        <v>4</v>
      </c>
      <c r="E878" s="22" t="s">
        <v>1050</v>
      </c>
      <c r="F878" s="43">
        <f>IF(Table2[[#This Row],[M5B]]="",Table2[[#This Row],[M5B_h]],SUM(Table2[[#This Row],[M5B_h]],Table2[[#This Row],[M5B]]))</f>
        <v>4</v>
      </c>
      <c r="H878" s="12" t="str">
        <f>IF(Table2[[#This Row],[M1A]]="","",Table2[[#This Row],[M1A]]-Table2[[#This Row],[AWAL]])</f>
        <v/>
      </c>
      <c r="J878" s="12" t="str">
        <f>IF(Table2[[#This Row],[M2A]]="","",SUM(Table2[[#This Row],[M2A]]-Table2[[#This Row],[M2B_h]]))</f>
        <v/>
      </c>
      <c r="L878" s="12" t="str">
        <f>IF(Table2[[#This Row],[M3A]]="","",SUM(Table2[[#This Row],[M3A]]-Table2[[#This Row],[M3B_h]]))</f>
        <v/>
      </c>
      <c r="N878" s="12" t="str">
        <f>IF(Table2[[#This Row],[M4A]]="","",SUM(Table2[[#This Row],[M4A]]-Table2[[#This Row],[M4B_h]]))</f>
        <v/>
      </c>
      <c r="O878" s="14"/>
      <c r="P878" s="14" t="str">
        <f>IF(Table2[[#This Row],[M5A]]="","",SUM(Table2[[#This Row],[M5A]]-Table2[[#This Row],[M5B_h]]))</f>
        <v/>
      </c>
      <c r="Q878" s="14">
        <f>SUM(Table2[[#This Row],[AWAL]],Table2[[#This Row],[M1B]])</f>
        <v>4</v>
      </c>
      <c r="R878" s="14">
        <f>SUM(Table2[[#This Row],[M2B]],Table2[[#This Row],[M2B_h]])</f>
        <v>4</v>
      </c>
      <c r="S878" s="14">
        <f>SUM(Table2[[#This Row],[M3B]],Table2[[#This Row],[M3B_h]])</f>
        <v>4</v>
      </c>
      <c r="T878" s="14">
        <f>SUM(Table2[[#This Row],[M4B]],Table2[[#This Row],[M4B_h]])</f>
        <v>4</v>
      </c>
    </row>
    <row r="879" spans="1:20">
      <c r="A879" s="11">
        <f>IF(Table2[[#This Row],[TT]]=0,"",ROW())</f>
        <v>879</v>
      </c>
      <c r="B879" s="11" t="str">
        <f>LOWER(SUBSTITUTE(SUBSTITUTE(SUBSTITUTE(SUBSTITUTE(SUBSTITUTE(SUBSTITUTE(SUBSTITUTE(SUBSTITUTE(Table2[[#This Row],[NAMA BARANG]]," ",""),"""",""),"-",""),"/",""),"(",""),")",""),"&amp;",""),",",""))</f>
        <v>glitercg88913emas</v>
      </c>
      <c r="C879" s="21" t="s">
        <v>1051</v>
      </c>
      <c r="D879" s="22">
        <v>1</v>
      </c>
      <c r="E879" s="22" t="s">
        <v>1050</v>
      </c>
      <c r="F879" s="43">
        <f>IF(Table2[[#This Row],[M5B]]="",Table2[[#This Row],[M5B_h]],SUM(Table2[[#This Row],[M5B_h]],Table2[[#This Row],[M5B]]))</f>
        <v>1</v>
      </c>
      <c r="H879" s="12" t="str">
        <f>IF(Table2[[#This Row],[M1A]]="","",Table2[[#This Row],[M1A]]-Table2[[#This Row],[AWAL]])</f>
        <v/>
      </c>
      <c r="J879" s="12" t="str">
        <f>IF(Table2[[#This Row],[M2A]]="","",SUM(Table2[[#This Row],[M2A]]-Table2[[#This Row],[M2B_h]]))</f>
        <v/>
      </c>
      <c r="L879" s="12" t="str">
        <f>IF(Table2[[#This Row],[M3A]]="","",SUM(Table2[[#This Row],[M3A]]-Table2[[#This Row],[M3B_h]]))</f>
        <v/>
      </c>
      <c r="N879" s="12" t="str">
        <f>IF(Table2[[#This Row],[M4A]]="","",SUM(Table2[[#This Row],[M4A]]-Table2[[#This Row],[M4B_h]]))</f>
        <v/>
      </c>
      <c r="O879" s="14"/>
      <c r="P879" s="14" t="str">
        <f>IF(Table2[[#This Row],[M5A]]="","",SUM(Table2[[#This Row],[M5A]]-Table2[[#This Row],[M5B_h]]))</f>
        <v/>
      </c>
      <c r="Q879" s="14">
        <f>SUM(Table2[[#This Row],[AWAL]],Table2[[#This Row],[M1B]])</f>
        <v>1</v>
      </c>
      <c r="R879" s="14">
        <f>SUM(Table2[[#This Row],[M2B]],Table2[[#This Row],[M2B_h]])</f>
        <v>1</v>
      </c>
      <c r="S879" s="14">
        <f>SUM(Table2[[#This Row],[M3B]],Table2[[#This Row],[M3B_h]])</f>
        <v>1</v>
      </c>
      <c r="T879" s="14">
        <f>SUM(Table2[[#This Row],[M4B]],Table2[[#This Row],[M4B_h]])</f>
        <v>1</v>
      </c>
    </row>
    <row r="880" spans="1:20">
      <c r="A880" s="11">
        <f>IF(Table2[[#This Row],[TT]]=0,"",ROW())</f>
        <v>880</v>
      </c>
      <c r="B880" s="11" t="str">
        <f>LOWER(SUBSTITUTE(SUBSTITUTE(SUBSTITUTE(SUBSTITUTE(SUBSTITUTE(SUBSTITUTE(SUBSTITUTE(SUBSTITUTE(Table2[[#This Row],[NAMA BARANG]]," ",""),"""",""),"-",""),"/",""),"(",""),")",""),"&amp;",""),",",""))</f>
        <v>gliterg816metallik</v>
      </c>
      <c r="C880" s="17" t="s">
        <v>1052</v>
      </c>
      <c r="D880" s="18">
        <v>5</v>
      </c>
      <c r="E880" s="22" t="s">
        <v>103</v>
      </c>
      <c r="F880" s="43">
        <f>IF(Table2[[#This Row],[M5B]]="",Table2[[#This Row],[M5B_h]],SUM(Table2[[#This Row],[M5B_h]],Table2[[#This Row],[M5B]]))</f>
        <v>5</v>
      </c>
      <c r="H880" s="12" t="str">
        <f>IF(Table2[[#This Row],[M1A]]="","",Table2[[#This Row],[M1A]]-Table2[[#This Row],[AWAL]])</f>
        <v/>
      </c>
      <c r="J880" s="12" t="str">
        <f>IF(Table2[[#This Row],[M2A]]="","",SUM(Table2[[#This Row],[M2A]]-Table2[[#This Row],[M2B_h]]))</f>
        <v/>
      </c>
      <c r="L880" s="12" t="str">
        <f>IF(Table2[[#This Row],[M3A]]="","",SUM(Table2[[#This Row],[M3A]]-Table2[[#This Row],[M3B_h]]))</f>
        <v/>
      </c>
      <c r="N880" s="12" t="str">
        <f>IF(Table2[[#This Row],[M4A]]="","",SUM(Table2[[#This Row],[M4A]]-Table2[[#This Row],[M4B_h]]))</f>
        <v/>
      </c>
      <c r="O880" s="14"/>
      <c r="P880" s="14" t="str">
        <f>IF(Table2[[#This Row],[M5A]]="","",SUM(Table2[[#This Row],[M5A]]-Table2[[#This Row],[M5B_h]]))</f>
        <v/>
      </c>
      <c r="Q880" s="14">
        <f>SUM(Table2[[#This Row],[AWAL]],Table2[[#This Row],[M1B]])</f>
        <v>5</v>
      </c>
      <c r="R880" s="14">
        <f>SUM(Table2[[#This Row],[M2B]],Table2[[#This Row],[M2B_h]])</f>
        <v>5</v>
      </c>
      <c r="S880" s="14">
        <f>SUM(Table2[[#This Row],[M3B]],Table2[[#This Row],[M3B_h]])</f>
        <v>5</v>
      </c>
      <c r="T880" s="14">
        <f>SUM(Table2[[#This Row],[M4B]],Table2[[#This Row],[M4B_h]])</f>
        <v>5</v>
      </c>
    </row>
    <row r="881" spans="1:20">
      <c r="A881" s="11">
        <f>IF(Table2[[#This Row],[TT]]=0,"",ROW())</f>
        <v>881</v>
      </c>
      <c r="B881" s="11" t="str">
        <f>LOWER(SUBSTITUTE(SUBSTITUTE(SUBSTITUTE(SUBSTITUTE(SUBSTITUTE(SUBSTITUTE(SUBSTITUTE(SUBSTITUTE(Table2[[#This Row],[NAMA BARANG]]," ",""),"""",""),"-",""),"/",""),"(",""),")",""),"&amp;",""),",",""))</f>
        <v>gliterglue88914</v>
      </c>
      <c r="C881" s="17" t="s">
        <v>1053</v>
      </c>
      <c r="D881" s="18">
        <v>11</v>
      </c>
      <c r="E881" s="22">
        <v>288</v>
      </c>
      <c r="F881" s="43">
        <f>IF(Table2[[#This Row],[M5B]]="",Table2[[#This Row],[M5B_h]],SUM(Table2[[#This Row],[M5B_h]],Table2[[#This Row],[M5B]]))</f>
        <v>11</v>
      </c>
      <c r="H881" s="12" t="str">
        <f>IF(Table2[[#This Row],[M1A]]="","",Table2[[#This Row],[M1A]]-Table2[[#This Row],[AWAL]])</f>
        <v/>
      </c>
      <c r="J881" s="12" t="str">
        <f>IF(Table2[[#This Row],[M2A]]="","",SUM(Table2[[#This Row],[M2A]]-Table2[[#This Row],[M2B_h]]))</f>
        <v/>
      </c>
      <c r="L881" s="12" t="str">
        <f>IF(Table2[[#This Row],[M3A]]="","",SUM(Table2[[#This Row],[M3A]]-Table2[[#This Row],[M3B_h]]))</f>
        <v/>
      </c>
      <c r="N881" s="12" t="str">
        <f>IF(Table2[[#This Row],[M4A]]="","",SUM(Table2[[#This Row],[M4A]]-Table2[[#This Row],[M4B_h]]))</f>
        <v/>
      </c>
      <c r="O881" s="14"/>
      <c r="P881" s="14" t="str">
        <f>IF(Table2[[#This Row],[M5A]]="","",SUM(Table2[[#This Row],[M5A]]-Table2[[#This Row],[M5B_h]]))</f>
        <v/>
      </c>
      <c r="Q881" s="14">
        <f>SUM(Table2[[#This Row],[AWAL]],Table2[[#This Row],[M1B]])</f>
        <v>11</v>
      </c>
      <c r="R881" s="14">
        <f>SUM(Table2[[#This Row],[M2B]],Table2[[#This Row],[M2B_h]])</f>
        <v>11</v>
      </c>
      <c r="S881" s="14">
        <f>SUM(Table2[[#This Row],[M3B]],Table2[[#This Row],[M3B_h]])</f>
        <v>11</v>
      </c>
      <c r="T881" s="14">
        <f>SUM(Table2[[#This Row],[M4B]],Table2[[#This Row],[M4B_h]])</f>
        <v>11</v>
      </c>
    </row>
    <row r="882" spans="1:20">
      <c r="A882" s="11">
        <f>IF(Table2[[#This Row],[TT]]=0,"",ROW())</f>
        <v>882</v>
      </c>
      <c r="B882" s="11" t="str">
        <f>LOWER(SUBSTITUTE(SUBSTITUTE(SUBSTITUTE(SUBSTITUTE(SUBSTITUTE(SUBSTITUTE(SUBSTITUTE(SUBSTITUTE(Table2[[#This Row],[NAMA BARANG]]," ",""),"""",""),"-",""),"/",""),"(",""),")",""),"&amp;",""),",",""))</f>
        <v>gliterglue88915</v>
      </c>
      <c r="C882" s="17" t="s">
        <v>1054</v>
      </c>
      <c r="D882" s="18">
        <v>7</v>
      </c>
      <c r="E882" s="22" t="s">
        <v>103</v>
      </c>
      <c r="F882" s="43">
        <f>IF(Table2[[#This Row],[M5B]]="",Table2[[#This Row],[M5B_h]],SUM(Table2[[#This Row],[M5B_h]],Table2[[#This Row],[M5B]]))</f>
        <v>7</v>
      </c>
      <c r="H882" s="12" t="str">
        <f>IF(Table2[[#This Row],[M1A]]="","",Table2[[#This Row],[M1A]]-Table2[[#This Row],[AWAL]])</f>
        <v/>
      </c>
      <c r="J882" s="12" t="str">
        <f>IF(Table2[[#This Row],[M2A]]="","",SUM(Table2[[#This Row],[M2A]]-Table2[[#This Row],[M2B_h]]))</f>
        <v/>
      </c>
      <c r="L882" s="12" t="str">
        <f>IF(Table2[[#This Row],[M3A]]="","",SUM(Table2[[#This Row],[M3A]]-Table2[[#This Row],[M3B_h]]))</f>
        <v/>
      </c>
      <c r="N882" s="12" t="str">
        <f>IF(Table2[[#This Row],[M4A]]="","",SUM(Table2[[#This Row],[M4A]]-Table2[[#This Row],[M4B_h]]))</f>
        <v/>
      </c>
      <c r="O882" s="14"/>
      <c r="P882" s="14" t="str">
        <f>IF(Table2[[#This Row],[M5A]]="","",SUM(Table2[[#This Row],[M5A]]-Table2[[#This Row],[M5B_h]]))</f>
        <v/>
      </c>
      <c r="Q882" s="14">
        <f>SUM(Table2[[#This Row],[AWAL]],Table2[[#This Row],[M1B]])</f>
        <v>7</v>
      </c>
      <c r="R882" s="14">
        <f>SUM(Table2[[#This Row],[M2B]],Table2[[#This Row],[M2B_h]])</f>
        <v>7</v>
      </c>
      <c r="S882" s="14">
        <f>SUM(Table2[[#This Row],[M3B]],Table2[[#This Row],[M3B_h]])</f>
        <v>7</v>
      </c>
      <c r="T882" s="14">
        <f>SUM(Table2[[#This Row],[M4B]],Table2[[#This Row],[M4B_h]])</f>
        <v>7</v>
      </c>
    </row>
    <row r="883" spans="1:20">
      <c r="A883" s="11">
        <f>IF(Table2[[#This Row],[TT]]=0,"",ROW())</f>
        <v>883</v>
      </c>
      <c r="B883" s="11" t="str">
        <f>LOWER(SUBSTITUTE(SUBSTITUTE(SUBSTITUTE(SUBSTITUTE(SUBSTITUTE(SUBSTITUTE(SUBSTITUTE(SUBSTITUTE(Table2[[#This Row],[NAMA BARANG]]," ",""),"""",""),"-",""),"/",""),"(",""),")",""),"&amp;",""),",",""))</f>
        <v>gliterglue88916pelangi</v>
      </c>
      <c r="C883" s="17" t="s">
        <v>1055</v>
      </c>
      <c r="D883" s="18">
        <v>4</v>
      </c>
      <c r="E883" s="22">
        <v>288</v>
      </c>
      <c r="F883" s="43">
        <f>IF(Table2[[#This Row],[M5B]]="",Table2[[#This Row],[M5B_h]],SUM(Table2[[#This Row],[M5B_h]],Table2[[#This Row],[M5B]]))</f>
        <v>4</v>
      </c>
      <c r="H883" s="12" t="str">
        <f>IF(Table2[[#This Row],[M1A]]="","",Table2[[#This Row],[M1A]]-Table2[[#This Row],[AWAL]])</f>
        <v/>
      </c>
      <c r="J883" s="12" t="str">
        <f>IF(Table2[[#This Row],[M2A]]="","",SUM(Table2[[#This Row],[M2A]]-Table2[[#This Row],[M2B_h]]))</f>
        <v/>
      </c>
      <c r="L883" s="12" t="str">
        <f>IF(Table2[[#This Row],[M3A]]="","",SUM(Table2[[#This Row],[M3A]]-Table2[[#This Row],[M3B_h]]))</f>
        <v/>
      </c>
      <c r="N883" s="12" t="str">
        <f>IF(Table2[[#This Row],[M4A]]="","",SUM(Table2[[#This Row],[M4A]]-Table2[[#This Row],[M4B_h]]))</f>
        <v/>
      </c>
      <c r="O883" s="14"/>
      <c r="P883" s="14" t="str">
        <f>IF(Table2[[#This Row],[M5A]]="","",SUM(Table2[[#This Row],[M5A]]-Table2[[#This Row],[M5B_h]]))</f>
        <v/>
      </c>
      <c r="Q883" s="14">
        <f>SUM(Table2[[#This Row],[AWAL]],Table2[[#This Row],[M1B]])</f>
        <v>4</v>
      </c>
      <c r="R883" s="14">
        <f>SUM(Table2[[#This Row],[M2B]],Table2[[#This Row],[M2B_h]])</f>
        <v>4</v>
      </c>
      <c r="S883" s="14">
        <f>SUM(Table2[[#This Row],[M3B]],Table2[[#This Row],[M3B_h]])</f>
        <v>4</v>
      </c>
      <c r="T883" s="14">
        <f>SUM(Table2[[#This Row],[M4B]],Table2[[#This Row],[M4B_h]])</f>
        <v>4</v>
      </c>
    </row>
    <row r="884" spans="1:20">
      <c r="A884" s="11">
        <f>IF(Table2[[#This Row],[TT]]=0,"",ROW())</f>
        <v>884</v>
      </c>
      <c r="B884" s="11" t="str">
        <f>LOWER(SUBSTITUTE(SUBSTITUTE(SUBSTITUTE(SUBSTITUTE(SUBSTITUTE(SUBSTITUTE(SUBSTITUTE(SUBSTITUTE(Table2[[#This Row],[NAMA BARANG]]," ",""),"""",""),"-",""),"/",""),"(",""),")",""),"&amp;",""),",",""))</f>
        <v>gliterjbs0031</v>
      </c>
      <c r="C884" s="17" t="s">
        <v>1056</v>
      </c>
      <c r="D884" s="18">
        <v>1</v>
      </c>
      <c r="E884" s="22">
        <v>288</v>
      </c>
      <c r="F884" s="43">
        <f>IF(Table2[[#This Row],[M5B]]="",Table2[[#This Row],[M5B_h]],SUM(Table2[[#This Row],[M5B_h]],Table2[[#This Row],[M5B]]))</f>
        <v>1</v>
      </c>
      <c r="H884" s="12" t="str">
        <f>IF(Table2[[#This Row],[M1A]]="","",Table2[[#This Row],[M1A]]-Table2[[#This Row],[AWAL]])</f>
        <v/>
      </c>
      <c r="J884" s="12" t="str">
        <f>IF(Table2[[#This Row],[M2A]]="","",SUM(Table2[[#This Row],[M2A]]-Table2[[#This Row],[M2B_h]]))</f>
        <v/>
      </c>
      <c r="L884" s="12" t="str">
        <f>IF(Table2[[#This Row],[M3A]]="","",SUM(Table2[[#This Row],[M3A]]-Table2[[#This Row],[M3B_h]]))</f>
        <v/>
      </c>
      <c r="N884" s="12" t="str">
        <f>IF(Table2[[#This Row],[M4A]]="","",SUM(Table2[[#This Row],[M4A]]-Table2[[#This Row],[M4B_h]]))</f>
        <v/>
      </c>
      <c r="O884" s="14"/>
      <c r="P884" s="14" t="str">
        <f>IF(Table2[[#This Row],[M5A]]="","",SUM(Table2[[#This Row],[M5A]]-Table2[[#This Row],[M5B_h]]))</f>
        <v/>
      </c>
      <c r="Q884" s="14">
        <f>SUM(Table2[[#This Row],[AWAL]],Table2[[#This Row],[M1B]])</f>
        <v>1</v>
      </c>
      <c r="R884" s="14">
        <f>SUM(Table2[[#This Row],[M2B]],Table2[[#This Row],[M2B_h]])</f>
        <v>1</v>
      </c>
      <c r="S884" s="14">
        <f>SUM(Table2[[#This Row],[M3B]],Table2[[#This Row],[M3B_h]])</f>
        <v>1</v>
      </c>
      <c r="T884" s="14">
        <f>SUM(Table2[[#This Row],[M4B]],Table2[[#This Row],[M4B_h]])</f>
        <v>1</v>
      </c>
    </row>
    <row r="885" spans="1:20">
      <c r="A885" s="11">
        <f>IF(Table2[[#This Row],[TT]]=0,"",ROW())</f>
        <v>885</v>
      </c>
      <c r="B885" s="11" t="str">
        <f>LOWER(SUBSTITUTE(SUBSTITUTE(SUBSTITUTE(SUBSTITUTE(SUBSTITUTE(SUBSTITUTE(SUBSTITUTE(SUBSTITUTE(Table2[[#This Row],[NAMA BARANG]]," ",""),"""",""),"-",""),"/",""),"(",""),")",""),"&amp;",""),",",""))</f>
        <v>gliterjbs004</v>
      </c>
      <c r="C885" s="17" t="s">
        <v>1057</v>
      </c>
      <c r="D885" s="18">
        <v>1</v>
      </c>
      <c r="E885" s="22" t="s">
        <v>1058</v>
      </c>
      <c r="F885" s="43">
        <f>IF(Table2[[#This Row],[M5B]]="",Table2[[#This Row],[M5B_h]],SUM(Table2[[#This Row],[M5B_h]],Table2[[#This Row],[M5B]]))</f>
        <v>1</v>
      </c>
      <c r="H885" s="12" t="str">
        <f>IF(Table2[[#This Row],[M1A]]="","",Table2[[#This Row],[M1A]]-Table2[[#This Row],[AWAL]])</f>
        <v/>
      </c>
      <c r="J885" s="12" t="str">
        <f>IF(Table2[[#This Row],[M2A]]="","",SUM(Table2[[#This Row],[M2A]]-Table2[[#This Row],[M2B_h]]))</f>
        <v/>
      </c>
      <c r="L885" s="12" t="str">
        <f>IF(Table2[[#This Row],[M3A]]="","",SUM(Table2[[#This Row],[M3A]]-Table2[[#This Row],[M3B_h]]))</f>
        <v/>
      </c>
      <c r="N885" s="12" t="str">
        <f>IF(Table2[[#This Row],[M4A]]="","",SUM(Table2[[#This Row],[M4A]]-Table2[[#This Row],[M4B_h]]))</f>
        <v/>
      </c>
      <c r="O885" s="14"/>
      <c r="P885" s="14" t="str">
        <f>IF(Table2[[#This Row],[M5A]]="","",SUM(Table2[[#This Row],[M5A]]-Table2[[#This Row],[M5B_h]]))</f>
        <v/>
      </c>
      <c r="Q885" s="14">
        <f>SUM(Table2[[#This Row],[AWAL]],Table2[[#This Row],[M1B]])</f>
        <v>1</v>
      </c>
      <c r="R885" s="14">
        <f>SUM(Table2[[#This Row],[M2B]],Table2[[#This Row],[M2B_h]])</f>
        <v>1</v>
      </c>
      <c r="S885" s="14">
        <f>SUM(Table2[[#This Row],[M3B]],Table2[[#This Row],[M3B_h]])</f>
        <v>1</v>
      </c>
      <c r="T885" s="14">
        <f>SUM(Table2[[#This Row],[M4B]],Table2[[#This Row],[M4B_h]])</f>
        <v>1</v>
      </c>
    </row>
    <row r="886" spans="1:20">
      <c r="A886" s="11">
        <f>IF(Table2[[#This Row],[TT]]=0,"",ROW())</f>
        <v>886</v>
      </c>
      <c r="B886" s="11" t="str">
        <f>LOWER(SUBSTITUTE(SUBSTITUTE(SUBSTITUTE(SUBSTITUTE(SUBSTITUTE(SUBSTITUTE(SUBSTITUTE(SUBSTITUTE(Table2[[#This Row],[NAMA BARANG]]," ",""),"""",""),"-",""),"/",""),"(",""),")",""),"&amp;",""),",",""))</f>
        <v>glitermetalikcampur</v>
      </c>
      <c r="C886" s="17" t="s">
        <v>1059</v>
      </c>
      <c r="D886" s="18">
        <v>8</v>
      </c>
      <c r="E886" s="22" t="s">
        <v>1058</v>
      </c>
      <c r="F886" s="43">
        <f>IF(Table2[[#This Row],[M5B]]="",Table2[[#This Row],[M5B_h]],SUM(Table2[[#This Row],[M5B_h]],Table2[[#This Row],[M5B]]))</f>
        <v>8</v>
      </c>
      <c r="H886" s="12" t="str">
        <f>IF(Table2[[#This Row],[M1A]]="","",Table2[[#This Row],[M1A]]-Table2[[#This Row],[AWAL]])</f>
        <v/>
      </c>
      <c r="J886" s="12" t="str">
        <f>IF(Table2[[#This Row],[M2A]]="","",SUM(Table2[[#This Row],[M2A]]-Table2[[#This Row],[M2B_h]]))</f>
        <v/>
      </c>
      <c r="L886" s="12" t="str">
        <f>IF(Table2[[#This Row],[M3A]]="","",SUM(Table2[[#This Row],[M3A]]-Table2[[#This Row],[M3B_h]]))</f>
        <v/>
      </c>
      <c r="N886" s="12" t="str">
        <f>IF(Table2[[#This Row],[M4A]]="","",SUM(Table2[[#This Row],[M4A]]-Table2[[#This Row],[M4B_h]]))</f>
        <v/>
      </c>
      <c r="O886" s="14"/>
      <c r="P886" s="14" t="str">
        <f>IF(Table2[[#This Row],[M5A]]="","",SUM(Table2[[#This Row],[M5A]]-Table2[[#This Row],[M5B_h]]))</f>
        <v/>
      </c>
      <c r="Q886" s="14">
        <f>SUM(Table2[[#This Row],[AWAL]],Table2[[#This Row],[M1B]])</f>
        <v>8</v>
      </c>
      <c r="R886" s="14">
        <f>SUM(Table2[[#This Row],[M2B]],Table2[[#This Row],[M2B_h]])</f>
        <v>8</v>
      </c>
      <c r="S886" s="14">
        <f>SUM(Table2[[#This Row],[M3B]],Table2[[#This Row],[M3B_h]])</f>
        <v>8</v>
      </c>
      <c r="T886" s="14">
        <f>SUM(Table2[[#This Row],[M4B]],Table2[[#This Row],[M4B_h]])</f>
        <v>8</v>
      </c>
    </row>
    <row r="887" spans="1:20">
      <c r="A887" s="11">
        <f>IF(Table2[[#This Row],[TT]]=0,"",ROW())</f>
        <v>887</v>
      </c>
      <c r="B887" s="11" t="str">
        <f>LOWER(SUBSTITUTE(SUBSTITUTE(SUBSTITUTE(SUBSTITUTE(SUBSTITUTE(SUBSTITUTE(SUBSTITUTE(SUBSTITUTE(Table2[[#This Row],[NAMA BARANG]]," ",""),"""",""),"-",""),"/",""),"(",""),")",""),"&amp;",""),",",""))</f>
        <v>gliterpolos</v>
      </c>
      <c r="C887" s="17" t="s">
        <v>1060</v>
      </c>
      <c r="D887" s="18">
        <v>8</v>
      </c>
      <c r="E887" s="22">
        <v>288</v>
      </c>
      <c r="F887" s="43">
        <f>IF(Table2[[#This Row],[M5B]]="",Table2[[#This Row],[M5B_h]],SUM(Table2[[#This Row],[M5B_h]],Table2[[#This Row],[M5B]]))</f>
        <v>8</v>
      </c>
      <c r="H887" s="12" t="str">
        <f>IF(Table2[[#This Row],[M1A]]="","",Table2[[#This Row],[M1A]]-Table2[[#This Row],[AWAL]])</f>
        <v/>
      </c>
      <c r="J887" s="12" t="str">
        <f>IF(Table2[[#This Row],[M2A]]="","",SUM(Table2[[#This Row],[M2A]]-Table2[[#This Row],[M2B_h]]))</f>
        <v/>
      </c>
      <c r="L887" s="12" t="str">
        <f>IF(Table2[[#This Row],[M3A]]="","",SUM(Table2[[#This Row],[M3A]]-Table2[[#This Row],[M3B_h]]))</f>
        <v/>
      </c>
      <c r="N887" s="12" t="str">
        <f>IF(Table2[[#This Row],[M4A]]="","",SUM(Table2[[#This Row],[M4A]]-Table2[[#This Row],[M4B_h]]))</f>
        <v/>
      </c>
      <c r="O887" s="14"/>
      <c r="P887" s="14" t="str">
        <f>IF(Table2[[#This Row],[M5A]]="","",SUM(Table2[[#This Row],[M5A]]-Table2[[#This Row],[M5B_h]]))</f>
        <v/>
      </c>
      <c r="Q887" s="14">
        <f>SUM(Table2[[#This Row],[AWAL]],Table2[[#This Row],[M1B]])</f>
        <v>8</v>
      </c>
      <c r="R887" s="14">
        <f>SUM(Table2[[#This Row],[M2B]],Table2[[#This Row],[M2B_h]])</f>
        <v>8</v>
      </c>
      <c r="S887" s="14">
        <f>SUM(Table2[[#This Row],[M3B]],Table2[[#This Row],[M3B_h]])</f>
        <v>8</v>
      </c>
      <c r="T887" s="14">
        <f>SUM(Table2[[#This Row],[M4B]],Table2[[#This Row],[M4B_h]])</f>
        <v>8</v>
      </c>
    </row>
    <row r="888" spans="1:20">
      <c r="A888" s="11">
        <f>IF(Table2[[#This Row],[TT]]=0,"",ROW())</f>
        <v>888</v>
      </c>
      <c r="B888" s="11" t="str">
        <f>LOWER(SUBSTITUTE(SUBSTITUTE(SUBSTITUTE(SUBSTITUTE(SUBSTITUTE(SUBSTITUTE(SUBSTITUTE(SUBSTITUTE(Table2[[#This Row],[NAMA BARANG]]," ",""),"""",""),"-",""),"/",""),"(",""),")",""),"&amp;",""),",",""))</f>
        <v>gliterpowder15grcc888</v>
      </c>
      <c r="C888" s="17" t="s">
        <v>1061</v>
      </c>
      <c r="D888" s="18">
        <v>20</v>
      </c>
      <c r="E888" s="22" t="s">
        <v>188</v>
      </c>
      <c r="F888" s="43">
        <f>IF(Table2[[#This Row],[M5B]]="",Table2[[#This Row],[M5B_h]],SUM(Table2[[#This Row],[M5B_h]],Table2[[#This Row],[M5B]]))</f>
        <v>20</v>
      </c>
      <c r="H888" s="12" t="str">
        <f>IF(Table2[[#This Row],[M1A]]="","",Table2[[#This Row],[M1A]]-Table2[[#This Row],[AWAL]])</f>
        <v/>
      </c>
      <c r="J888" s="12" t="str">
        <f>IF(Table2[[#This Row],[M2A]]="","",SUM(Table2[[#This Row],[M2A]]-Table2[[#This Row],[M2B_h]]))</f>
        <v/>
      </c>
      <c r="L888" s="12" t="str">
        <f>IF(Table2[[#This Row],[M3A]]="","",SUM(Table2[[#This Row],[M3A]]-Table2[[#This Row],[M3B_h]]))</f>
        <v/>
      </c>
      <c r="N888" s="12" t="str">
        <f>IF(Table2[[#This Row],[M4A]]="","",SUM(Table2[[#This Row],[M4A]]-Table2[[#This Row],[M4B_h]]))</f>
        <v/>
      </c>
      <c r="O888" s="14"/>
      <c r="P888" s="14" t="str">
        <f>IF(Table2[[#This Row],[M5A]]="","",SUM(Table2[[#This Row],[M5A]]-Table2[[#This Row],[M5B_h]]))</f>
        <v/>
      </c>
      <c r="Q888" s="14">
        <f>SUM(Table2[[#This Row],[AWAL]],Table2[[#This Row],[M1B]])</f>
        <v>20</v>
      </c>
      <c r="R888" s="14">
        <f>SUM(Table2[[#This Row],[M2B]],Table2[[#This Row],[M2B_h]])</f>
        <v>20</v>
      </c>
      <c r="S888" s="14">
        <f>SUM(Table2[[#This Row],[M3B]],Table2[[#This Row],[M3B_h]])</f>
        <v>20</v>
      </c>
      <c r="T888" s="14">
        <f>SUM(Table2[[#This Row],[M4B]],Table2[[#This Row],[M4B_h]])</f>
        <v>20</v>
      </c>
    </row>
    <row r="889" spans="1:20">
      <c r="A889" s="11">
        <f>IF(Table2[[#This Row],[TT]]=0,"",ROW())</f>
        <v>889</v>
      </c>
      <c r="B889" s="11" t="str">
        <f>LOWER(SUBSTITUTE(SUBSTITUTE(SUBSTITUTE(SUBSTITUTE(SUBSTITUTE(SUBSTITUTE(SUBSTITUTE(SUBSTITUTE(Table2[[#This Row],[NAMA BARANG]]," ",""),"""",""),"-",""),"/",""),"(",""),")",""),"&amp;",""),",",""))</f>
        <v>gliterpvc1288917</v>
      </c>
      <c r="C889" s="17" t="s">
        <v>1062</v>
      </c>
      <c r="D889" s="18">
        <v>43</v>
      </c>
      <c r="E889" s="22" t="s">
        <v>139</v>
      </c>
      <c r="F889" s="43">
        <f>IF(Table2[[#This Row],[M5B]]="",Table2[[#This Row],[M5B_h]],SUM(Table2[[#This Row],[M5B_h]],Table2[[#This Row],[M5B]]))</f>
        <v>43</v>
      </c>
      <c r="H889" s="12" t="str">
        <f>IF(Table2[[#This Row],[M1A]]="","",Table2[[#This Row],[M1A]]-Table2[[#This Row],[AWAL]])</f>
        <v/>
      </c>
      <c r="J889" s="12" t="str">
        <f>IF(Table2[[#This Row],[M2A]]="","",SUM(Table2[[#This Row],[M2A]]-Table2[[#This Row],[M2B_h]]))</f>
        <v/>
      </c>
      <c r="L889" s="12" t="str">
        <f>IF(Table2[[#This Row],[M3A]]="","",SUM(Table2[[#This Row],[M3A]]-Table2[[#This Row],[M3B_h]]))</f>
        <v/>
      </c>
      <c r="N889" s="12" t="str">
        <f>IF(Table2[[#This Row],[M4A]]="","",SUM(Table2[[#This Row],[M4A]]-Table2[[#This Row],[M4B_h]]))</f>
        <v/>
      </c>
      <c r="O889" s="14"/>
      <c r="P889" s="14" t="str">
        <f>IF(Table2[[#This Row],[M5A]]="","",SUM(Table2[[#This Row],[M5A]]-Table2[[#This Row],[M5B_h]]))</f>
        <v/>
      </c>
      <c r="Q889" s="14">
        <f>SUM(Table2[[#This Row],[AWAL]],Table2[[#This Row],[M1B]])</f>
        <v>43</v>
      </c>
      <c r="R889" s="14">
        <f>SUM(Table2[[#This Row],[M2B]],Table2[[#This Row],[M2B_h]])</f>
        <v>43</v>
      </c>
      <c r="S889" s="14">
        <f>SUM(Table2[[#This Row],[M3B]],Table2[[#This Row],[M3B_h]])</f>
        <v>43</v>
      </c>
      <c r="T889" s="14">
        <f>SUM(Table2[[#This Row],[M4B]],Table2[[#This Row],[M4B_h]])</f>
        <v>43</v>
      </c>
    </row>
    <row r="890" spans="1:20">
      <c r="A890" s="11">
        <f>IF(Table2[[#This Row],[TT]]=0,"",ROW())</f>
        <v>890</v>
      </c>
      <c r="B890" s="11" t="str">
        <f>LOWER(SUBSTITUTE(SUBSTITUTE(SUBSTITUTE(SUBSTITUTE(SUBSTITUTE(SUBSTITUTE(SUBSTITUTE(SUBSTITUTE(Table2[[#This Row],[NAMA BARANG]]," ",""),"""",""),"-",""),"/",""),"(",""),")",""),"&amp;",""),",",""))</f>
        <v>glitertabungphs</v>
      </c>
      <c r="C890" s="17" t="s">
        <v>1063</v>
      </c>
      <c r="D890" s="18">
        <v>14</v>
      </c>
      <c r="E890" s="22">
        <v>288</v>
      </c>
      <c r="F890" s="43">
        <f>IF(Table2[[#This Row],[M5B]]="",Table2[[#This Row],[M5B_h]],SUM(Table2[[#This Row],[M5B_h]],Table2[[#This Row],[M5B]]))</f>
        <v>14</v>
      </c>
      <c r="H890" s="12" t="str">
        <f>IF(Table2[[#This Row],[M1A]]="","",Table2[[#This Row],[M1A]]-Table2[[#This Row],[AWAL]])</f>
        <v/>
      </c>
      <c r="J890" s="12" t="str">
        <f>IF(Table2[[#This Row],[M2A]]="","",SUM(Table2[[#This Row],[M2A]]-Table2[[#This Row],[M2B_h]]))</f>
        <v/>
      </c>
      <c r="L890" s="12" t="str">
        <f>IF(Table2[[#This Row],[M3A]]="","",SUM(Table2[[#This Row],[M3A]]-Table2[[#This Row],[M3B_h]]))</f>
        <v/>
      </c>
      <c r="N890" s="12" t="str">
        <f>IF(Table2[[#This Row],[M4A]]="","",SUM(Table2[[#This Row],[M4A]]-Table2[[#This Row],[M4B_h]]))</f>
        <v/>
      </c>
      <c r="O890" s="14"/>
      <c r="P890" s="14" t="str">
        <f>IF(Table2[[#This Row],[M5A]]="","",SUM(Table2[[#This Row],[M5A]]-Table2[[#This Row],[M5B_h]]))</f>
        <v/>
      </c>
      <c r="Q890" s="14">
        <f>SUM(Table2[[#This Row],[AWAL]],Table2[[#This Row],[M1B]])</f>
        <v>14</v>
      </c>
      <c r="R890" s="14">
        <f>SUM(Table2[[#This Row],[M2B]],Table2[[#This Row],[M2B_h]])</f>
        <v>14</v>
      </c>
      <c r="S890" s="14">
        <f>SUM(Table2[[#This Row],[M3B]],Table2[[#This Row],[M3B_h]])</f>
        <v>14</v>
      </c>
      <c r="T890" s="14">
        <f>SUM(Table2[[#This Row],[M4B]],Table2[[#This Row],[M4B_h]])</f>
        <v>14</v>
      </c>
    </row>
    <row r="891" spans="1:20">
      <c r="A891" s="11">
        <f>IF(Table2[[#This Row],[TT]]=0,"",ROW())</f>
        <v>891</v>
      </c>
      <c r="B891" s="11" t="str">
        <f>LOWER(SUBSTITUTE(SUBSTITUTE(SUBSTITUTE(SUBSTITUTE(SUBSTITUTE(SUBSTITUTE(SUBSTITUTE(SUBSTITUTE(Table2[[#This Row],[NAMA BARANG]]," ",""),"""",""),"-",""),"/",""),"(",""),")",""),"&amp;",""),",",""))</f>
        <v>glittergf32</v>
      </c>
      <c r="C891" s="17" t="s">
        <v>1064</v>
      </c>
      <c r="D891" s="18">
        <v>29</v>
      </c>
      <c r="E891" s="22" t="s">
        <v>39</v>
      </c>
      <c r="F891" s="43">
        <f>IF(Table2[[#This Row],[M5B]]="",Table2[[#This Row],[M5B_h]],SUM(Table2[[#This Row],[M5B_h]],Table2[[#This Row],[M5B]]))</f>
        <v>29</v>
      </c>
      <c r="H891" s="12" t="str">
        <f>IF(Table2[[#This Row],[M1A]]="","",Table2[[#This Row],[M1A]]-Table2[[#This Row],[AWAL]])</f>
        <v/>
      </c>
      <c r="J891" s="12" t="str">
        <f>IF(Table2[[#This Row],[M2A]]="","",SUM(Table2[[#This Row],[M2A]]-Table2[[#This Row],[M2B_h]]))</f>
        <v/>
      </c>
      <c r="L891" s="12" t="str">
        <f>IF(Table2[[#This Row],[M3A]]="","",SUM(Table2[[#This Row],[M3A]]-Table2[[#This Row],[M3B_h]]))</f>
        <v/>
      </c>
      <c r="N891" s="12" t="str">
        <f>IF(Table2[[#This Row],[M4A]]="","",SUM(Table2[[#This Row],[M4A]]-Table2[[#This Row],[M4B_h]]))</f>
        <v/>
      </c>
      <c r="O891" s="14"/>
      <c r="P891" s="14" t="str">
        <f>IF(Table2[[#This Row],[M5A]]="","",SUM(Table2[[#This Row],[M5A]]-Table2[[#This Row],[M5B_h]]))</f>
        <v/>
      </c>
      <c r="Q891" s="14">
        <f>SUM(Table2[[#This Row],[AWAL]],Table2[[#This Row],[M1B]])</f>
        <v>29</v>
      </c>
      <c r="R891" s="14">
        <f>SUM(Table2[[#This Row],[M2B]],Table2[[#This Row],[M2B_h]])</f>
        <v>29</v>
      </c>
      <c r="S891" s="14">
        <f>SUM(Table2[[#This Row],[M3B]],Table2[[#This Row],[M3B_h]])</f>
        <v>29</v>
      </c>
      <c r="T891" s="14">
        <f>SUM(Table2[[#This Row],[M4B]],Table2[[#This Row],[M4B_h]])</f>
        <v>29</v>
      </c>
    </row>
    <row r="892" spans="1:20">
      <c r="A892" s="11">
        <f>IF(Table2[[#This Row],[TT]]=0,"",ROW())</f>
        <v>892</v>
      </c>
      <c r="B892" s="11" t="str">
        <f>LOWER(SUBSTITUTE(SUBSTITUTE(SUBSTITUTE(SUBSTITUTE(SUBSTITUTE(SUBSTITUTE(SUBSTITUTE(SUBSTITUTE(Table2[[#This Row],[NAMA BARANG]]," ",""),"""",""),"-",""),"/",""),"(",""),")",""),"&amp;",""),",",""))</f>
        <v>guntackers2308</v>
      </c>
      <c r="C892" s="17" t="s">
        <v>1065</v>
      </c>
      <c r="D892" s="18">
        <v>1</v>
      </c>
      <c r="E892" s="22" t="s">
        <v>256</v>
      </c>
      <c r="F892" s="43">
        <f>IF(Table2[[#This Row],[M5B]]="",Table2[[#This Row],[M5B_h]],SUM(Table2[[#This Row],[M5B_h]],Table2[[#This Row],[M5B]]))</f>
        <v>1</v>
      </c>
      <c r="H892" s="12" t="str">
        <f>IF(Table2[[#This Row],[M1A]]="","",Table2[[#This Row],[M1A]]-Table2[[#This Row],[AWAL]])</f>
        <v/>
      </c>
      <c r="J892" s="12" t="str">
        <f>IF(Table2[[#This Row],[M2A]]="","",SUM(Table2[[#This Row],[M2A]]-Table2[[#This Row],[M2B_h]]))</f>
        <v/>
      </c>
      <c r="L892" s="12" t="str">
        <f>IF(Table2[[#This Row],[M3A]]="","",SUM(Table2[[#This Row],[M3A]]-Table2[[#This Row],[M3B_h]]))</f>
        <v/>
      </c>
      <c r="N892" s="12" t="str">
        <f>IF(Table2[[#This Row],[M4A]]="","",SUM(Table2[[#This Row],[M4A]]-Table2[[#This Row],[M4B_h]]))</f>
        <v/>
      </c>
      <c r="O892" s="14"/>
      <c r="P892" s="14" t="str">
        <f>IF(Table2[[#This Row],[M5A]]="","",SUM(Table2[[#This Row],[M5A]]-Table2[[#This Row],[M5B_h]]))</f>
        <v/>
      </c>
      <c r="Q892" s="14">
        <f>SUM(Table2[[#This Row],[AWAL]],Table2[[#This Row],[M1B]])</f>
        <v>1</v>
      </c>
      <c r="R892" s="14">
        <f>SUM(Table2[[#This Row],[M2B]],Table2[[#This Row],[M2B_h]])</f>
        <v>1</v>
      </c>
      <c r="S892" s="14">
        <f>SUM(Table2[[#This Row],[M3B]],Table2[[#This Row],[M3B_h]])</f>
        <v>1</v>
      </c>
      <c r="T892" s="14">
        <f>SUM(Table2[[#This Row],[M4B]],Table2[[#This Row],[M4B_h]])</f>
        <v>1</v>
      </c>
    </row>
    <row r="893" spans="1:20">
      <c r="A893" s="11">
        <f>IF(Table2[[#This Row],[TT]]=0,"",ROW())</f>
        <v>893</v>
      </c>
      <c r="B893" s="11" t="str">
        <f>LOWER(SUBSTITUTE(SUBSTITUTE(SUBSTITUTE(SUBSTITUTE(SUBSTITUTE(SUBSTITUTE(SUBSTITUTE(SUBSTITUTE(Table2[[#This Row],[NAMA BARANG]]," ",""),"""",""),"-",""),"/",""),"(",""),")",""),"&amp;",""),",",""))</f>
        <v>gunting206j1cola</v>
      </c>
      <c r="C893" s="17" t="s">
        <v>1066</v>
      </c>
      <c r="D893" s="18">
        <v>1</v>
      </c>
      <c r="E893" s="22" t="s">
        <v>133</v>
      </c>
      <c r="F893" s="43">
        <f>IF(Table2[[#This Row],[M5B]]="",Table2[[#This Row],[M5B_h]],SUM(Table2[[#This Row],[M5B_h]],Table2[[#This Row],[M5B]]))</f>
        <v>1</v>
      </c>
      <c r="H893" s="12" t="str">
        <f>IF(Table2[[#This Row],[M1A]]="","",Table2[[#This Row],[M1A]]-Table2[[#This Row],[AWAL]])</f>
        <v/>
      </c>
      <c r="J893" s="12" t="str">
        <f>IF(Table2[[#This Row],[M2A]]="","",SUM(Table2[[#This Row],[M2A]]-Table2[[#This Row],[M2B_h]]))</f>
        <v/>
      </c>
      <c r="L893" s="12" t="str">
        <f>IF(Table2[[#This Row],[M3A]]="","",SUM(Table2[[#This Row],[M3A]]-Table2[[#This Row],[M3B_h]]))</f>
        <v/>
      </c>
      <c r="N893" s="12" t="str">
        <f>IF(Table2[[#This Row],[M4A]]="","",SUM(Table2[[#This Row],[M4A]]-Table2[[#This Row],[M4B_h]]))</f>
        <v/>
      </c>
      <c r="O893" s="14"/>
      <c r="P893" s="14" t="str">
        <f>IF(Table2[[#This Row],[M5A]]="","",SUM(Table2[[#This Row],[M5A]]-Table2[[#This Row],[M5B_h]]))</f>
        <v/>
      </c>
      <c r="Q893" s="14">
        <f>SUM(Table2[[#This Row],[AWAL]],Table2[[#This Row],[M1B]])</f>
        <v>1</v>
      </c>
      <c r="R893" s="14">
        <f>SUM(Table2[[#This Row],[M2B]],Table2[[#This Row],[M2B_h]])</f>
        <v>1</v>
      </c>
      <c r="S893" s="14">
        <f>SUM(Table2[[#This Row],[M3B]],Table2[[#This Row],[M3B_h]])</f>
        <v>1</v>
      </c>
      <c r="T893" s="14">
        <f>SUM(Table2[[#This Row],[M4B]],Table2[[#This Row],[M4B_h]])</f>
        <v>1</v>
      </c>
    </row>
    <row r="894" spans="1:20">
      <c r="A894" s="11">
        <f>IF(Table2[[#This Row],[TT]]=0,"",ROW())</f>
        <v>894</v>
      </c>
      <c r="B894" s="11" t="str">
        <f>LOWER(SUBSTITUTE(SUBSTITUTE(SUBSTITUTE(SUBSTITUTE(SUBSTITUTE(SUBSTITUTE(SUBSTITUTE(SUBSTITUTE(Table2[[#This Row],[NAMA BARANG]]," ",""),"""",""),"-",""),"/",""),"(",""),")",""),"&amp;",""),",",""))</f>
        <v>gunting206j2kmas</v>
      </c>
      <c r="C894" s="17" t="s">
        <v>1067</v>
      </c>
      <c r="D894" s="18">
        <v>2</v>
      </c>
      <c r="E894" s="22" t="s">
        <v>133</v>
      </c>
      <c r="F894" s="43">
        <f>IF(Table2[[#This Row],[M5B]]="",Table2[[#This Row],[M5B_h]],SUM(Table2[[#This Row],[M5B_h]],Table2[[#This Row],[M5B]]))</f>
        <v>2</v>
      </c>
      <c r="H894" s="12" t="str">
        <f>IF(Table2[[#This Row],[M1A]]="","",Table2[[#This Row],[M1A]]-Table2[[#This Row],[AWAL]])</f>
        <v/>
      </c>
      <c r="J894" s="12" t="str">
        <f>IF(Table2[[#This Row],[M2A]]="","",SUM(Table2[[#This Row],[M2A]]-Table2[[#This Row],[M2B_h]]))</f>
        <v/>
      </c>
      <c r="L894" s="12" t="str">
        <f>IF(Table2[[#This Row],[M3A]]="","",SUM(Table2[[#This Row],[M3A]]-Table2[[#This Row],[M3B_h]]))</f>
        <v/>
      </c>
      <c r="N894" s="12" t="str">
        <f>IF(Table2[[#This Row],[M4A]]="","",SUM(Table2[[#This Row],[M4A]]-Table2[[#This Row],[M4B_h]]))</f>
        <v/>
      </c>
      <c r="O894" s="14"/>
      <c r="P894" s="14" t="str">
        <f>IF(Table2[[#This Row],[M5A]]="","",SUM(Table2[[#This Row],[M5A]]-Table2[[#This Row],[M5B_h]]))</f>
        <v/>
      </c>
      <c r="Q894" s="14">
        <f>SUM(Table2[[#This Row],[AWAL]],Table2[[#This Row],[M1B]])</f>
        <v>2</v>
      </c>
      <c r="R894" s="14">
        <f>SUM(Table2[[#This Row],[M2B]],Table2[[#This Row],[M2B_h]])</f>
        <v>2</v>
      </c>
      <c r="S894" s="14">
        <f>SUM(Table2[[#This Row],[M3B]],Table2[[#This Row],[M3B_h]])</f>
        <v>2</v>
      </c>
      <c r="T894" s="14">
        <f>SUM(Table2[[#This Row],[M4B]],Table2[[#This Row],[M4B_h]])</f>
        <v>2</v>
      </c>
    </row>
    <row r="895" spans="1:20">
      <c r="A895" s="11">
        <f>IF(Table2[[#This Row],[TT]]=0,"",ROW())</f>
        <v>895</v>
      </c>
      <c r="B895" s="11" t="str">
        <f>LOWER(SUBSTITUTE(SUBSTITUTE(SUBSTITUTE(SUBSTITUTE(SUBSTITUTE(SUBSTITUTE(SUBSTITUTE(SUBSTITUTE(Table2[[#This Row],[NAMA BARANG]]," ",""),"""",""),"-",""),"/",""),"(",""),")",""),"&amp;",""),",",""))</f>
        <v>gunting304j1kecil</v>
      </c>
      <c r="C895" s="17" t="s">
        <v>1068</v>
      </c>
      <c r="D895" s="18">
        <v>3</v>
      </c>
      <c r="E895" s="22" t="s">
        <v>133</v>
      </c>
      <c r="F895" s="43">
        <f>IF(Table2[[#This Row],[M5B]]="",Table2[[#This Row],[M5B_h]],SUM(Table2[[#This Row],[M5B_h]],Table2[[#This Row],[M5B]]))</f>
        <v>3</v>
      </c>
      <c r="H895" s="12" t="str">
        <f>IF(Table2[[#This Row],[M1A]]="","",Table2[[#This Row],[M1A]]-Table2[[#This Row],[AWAL]])</f>
        <v/>
      </c>
      <c r="J895" s="12" t="str">
        <f>IF(Table2[[#This Row],[M2A]]="","",SUM(Table2[[#This Row],[M2A]]-Table2[[#This Row],[M2B_h]]))</f>
        <v/>
      </c>
      <c r="L895" s="12" t="str">
        <f>IF(Table2[[#This Row],[M3A]]="","",SUM(Table2[[#This Row],[M3A]]-Table2[[#This Row],[M3B_h]]))</f>
        <v/>
      </c>
      <c r="N895" s="12" t="str">
        <f>IF(Table2[[#This Row],[M4A]]="","",SUM(Table2[[#This Row],[M4A]]-Table2[[#This Row],[M4B_h]]))</f>
        <v/>
      </c>
      <c r="O895" s="14"/>
      <c r="P895" s="14" t="str">
        <f>IF(Table2[[#This Row],[M5A]]="","",SUM(Table2[[#This Row],[M5A]]-Table2[[#This Row],[M5B_h]]))</f>
        <v/>
      </c>
      <c r="Q895" s="14">
        <f>SUM(Table2[[#This Row],[AWAL]],Table2[[#This Row],[M1B]])</f>
        <v>3</v>
      </c>
      <c r="R895" s="14">
        <f>SUM(Table2[[#This Row],[M2B]],Table2[[#This Row],[M2B_h]])</f>
        <v>3</v>
      </c>
      <c r="S895" s="14">
        <f>SUM(Table2[[#This Row],[M3B]],Table2[[#This Row],[M3B_h]])</f>
        <v>3</v>
      </c>
      <c r="T895" s="14">
        <f>SUM(Table2[[#This Row],[M4B]],Table2[[#This Row],[M4B_h]])</f>
        <v>3</v>
      </c>
    </row>
    <row r="896" spans="1:20">
      <c r="A896" s="11">
        <f>IF(Table2[[#This Row],[TT]]=0,"",ROW())</f>
        <v>896</v>
      </c>
      <c r="B896" s="11" t="str">
        <f>LOWER(SUBSTITUTE(SUBSTITUTE(SUBSTITUTE(SUBSTITUTE(SUBSTITUTE(SUBSTITUTE(SUBSTITUTE(SUBSTITUTE(Table2[[#This Row],[NAMA BARANG]]," ",""),"""",""),"-",""),"/",""),"(",""),")",""),"&amp;",""),",",""))</f>
        <v>gunting304j2kmas</v>
      </c>
      <c r="C896" s="21" t="s">
        <v>1069</v>
      </c>
      <c r="D896" s="22">
        <v>3</v>
      </c>
      <c r="E896" s="22" t="s">
        <v>133</v>
      </c>
      <c r="F896" s="43">
        <f>IF(Table2[[#This Row],[M5B]]="",Table2[[#This Row],[M5B_h]],SUM(Table2[[#This Row],[M5B_h]],Table2[[#This Row],[M5B]]))</f>
        <v>3</v>
      </c>
      <c r="H896" s="12" t="str">
        <f>IF(Table2[[#This Row],[M1A]]="","",Table2[[#This Row],[M1A]]-Table2[[#This Row],[AWAL]])</f>
        <v/>
      </c>
      <c r="J896" s="12" t="str">
        <f>IF(Table2[[#This Row],[M2A]]="","",SUM(Table2[[#This Row],[M2A]]-Table2[[#This Row],[M2B_h]]))</f>
        <v/>
      </c>
      <c r="L896" s="12" t="str">
        <f>IF(Table2[[#This Row],[M3A]]="","",SUM(Table2[[#This Row],[M3A]]-Table2[[#This Row],[M3B_h]]))</f>
        <v/>
      </c>
      <c r="N896" s="12" t="str">
        <f>IF(Table2[[#This Row],[M4A]]="","",SUM(Table2[[#This Row],[M4A]]-Table2[[#This Row],[M4B_h]]))</f>
        <v/>
      </c>
      <c r="O896" s="14"/>
      <c r="P896" s="14" t="str">
        <f>IF(Table2[[#This Row],[M5A]]="","",SUM(Table2[[#This Row],[M5A]]-Table2[[#This Row],[M5B_h]]))</f>
        <v/>
      </c>
      <c r="Q896" s="14">
        <f>SUM(Table2[[#This Row],[AWAL]],Table2[[#This Row],[M1B]])</f>
        <v>3</v>
      </c>
      <c r="R896" s="14">
        <f>SUM(Table2[[#This Row],[M2B]],Table2[[#This Row],[M2B_h]])</f>
        <v>3</v>
      </c>
      <c r="S896" s="14">
        <f>SUM(Table2[[#This Row],[M3B]],Table2[[#This Row],[M3B_h]])</f>
        <v>3</v>
      </c>
      <c r="T896" s="14">
        <f>SUM(Table2[[#This Row],[M4B]],Table2[[#This Row],[M4B_h]])</f>
        <v>3</v>
      </c>
    </row>
    <row r="897" spans="1:20">
      <c r="A897" s="11">
        <f>IF(Table2[[#This Row],[TT]]=0,"",ROW())</f>
        <v>897</v>
      </c>
      <c r="B897" s="11" t="str">
        <f>LOWER(SUBSTITUTE(SUBSTITUTE(SUBSTITUTE(SUBSTITUTE(SUBSTITUTE(SUBSTITUTE(SUBSTITUTE(SUBSTITUTE(Table2[[#This Row],[NAMA BARANG]]," ",""),"""",""),"-",""),"/",""),"(",""),")",""),"&amp;",""),",",""))</f>
        <v>guntingdavisdul6</v>
      </c>
      <c r="C897" s="21" t="s">
        <v>1071</v>
      </c>
      <c r="D897" s="22">
        <v>2</v>
      </c>
      <c r="E897" s="22" t="s">
        <v>131</v>
      </c>
      <c r="F897" s="43">
        <f>IF(Table2[[#This Row],[M5B]]="",Table2[[#This Row],[M5B_h]],SUM(Table2[[#This Row],[M5B_h]],Table2[[#This Row],[M5B]]))</f>
        <v>2</v>
      </c>
      <c r="H897" s="12" t="str">
        <f>IF(Table2[[#This Row],[M1A]]="","",Table2[[#This Row],[M1A]]-Table2[[#This Row],[AWAL]])</f>
        <v/>
      </c>
      <c r="J897" s="12" t="str">
        <f>IF(Table2[[#This Row],[M2A]]="","",SUM(Table2[[#This Row],[M2A]]-Table2[[#This Row],[M2B_h]]))</f>
        <v/>
      </c>
      <c r="L897" s="12" t="str">
        <f>IF(Table2[[#This Row],[M3A]]="","",SUM(Table2[[#This Row],[M3A]]-Table2[[#This Row],[M3B_h]]))</f>
        <v/>
      </c>
      <c r="N897" s="12" t="str">
        <f>IF(Table2[[#This Row],[M4A]]="","",SUM(Table2[[#This Row],[M4A]]-Table2[[#This Row],[M4B_h]]))</f>
        <v/>
      </c>
      <c r="O897" s="14"/>
      <c r="P897" s="14" t="str">
        <f>IF(Table2[[#This Row],[M5A]]="","",SUM(Table2[[#This Row],[M5A]]-Table2[[#This Row],[M5B_h]]))</f>
        <v/>
      </c>
      <c r="Q897" s="14">
        <f>SUM(Table2[[#This Row],[AWAL]],Table2[[#This Row],[M1B]])</f>
        <v>2</v>
      </c>
      <c r="R897" s="14">
        <f>SUM(Table2[[#This Row],[M2B]],Table2[[#This Row],[M2B_h]])</f>
        <v>2</v>
      </c>
      <c r="S897" s="14">
        <f>SUM(Table2[[#This Row],[M3B]],Table2[[#This Row],[M3B_h]])</f>
        <v>2</v>
      </c>
      <c r="T897" s="14">
        <f>SUM(Table2[[#This Row],[M4B]],Table2[[#This Row],[M4B_h]])</f>
        <v>2</v>
      </c>
    </row>
    <row r="898" spans="1:20">
      <c r="A898" s="11">
        <f>IF(Table2[[#This Row],[TT]]=0,"",ROW())</f>
        <v>898</v>
      </c>
      <c r="B898" s="11" t="str">
        <f>LOWER(SUBSTITUTE(SUBSTITUTE(SUBSTITUTE(SUBSTITUTE(SUBSTITUTE(SUBSTITUTE(SUBSTITUTE(SUBSTITUTE(Table2[[#This Row],[NAMA BARANG]]," ",""),"""",""),"-",""),"/",""),"(",""),")",""),"&amp;",""),",",""))</f>
        <v>guntingdavism</v>
      </c>
      <c r="C898" s="17" t="s">
        <v>4365</v>
      </c>
      <c r="D898" s="18">
        <v>1</v>
      </c>
      <c r="E898" s="22" t="s">
        <v>131</v>
      </c>
      <c r="F898" s="43">
        <f>IF(Table2[[#This Row],[M5B]]="",Table2[[#This Row],[M5B_h]],SUM(Table2[[#This Row],[M5B_h]],Table2[[#This Row],[M5B]]))</f>
        <v>1</v>
      </c>
      <c r="H898" s="12" t="str">
        <f>IF(Table2[[#This Row],[M1A]]="","",Table2[[#This Row],[M1A]]-Table2[[#This Row],[AWAL]])</f>
        <v/>
      </c>
      <c r="J898" s="12" t="str">
        <f>IF(Table2[[#This Row],[M2A]]="","",SUM(Table2[[#This Row],[M2A]]-Table2[[#This Row],[M2B_h]]))</f>
        <v/>
      </c>
      <c r="L898" s="12" t="str">
        <f>IF(Table2[[#This Row],[M3A]]="","",SUM(Table2[[#This Row],[M3A]]-Table2[[#This Row],[M3B_h]]))</f>
        <v/>
      </c>
      <c r="N898" s="12" t="str">
        <f>IF(Table2[[#This Row],[M4A]]="","",SUM(Table2[[#This Row],[M4A]]-Table2[[#This Row],[M4B_h]]))</f>
        <v/>
      </c>
      <c r="O898" s="14"/>
      <c r="P898" s="14" t="str">
        <f>IF(Table2[[#This Row],[M5A]]="","",SUM(Table2[[#This Row],[M5A]]-Table2[[#This Row],[M5B_h]]))</f>
        <v/>
      </c>
      <c r="Q898" s="14">
        <f>SUM(Table2[[#This Row],[AWAL]],Table2[[#This Row],[M1B]])</f>
        <v>1</v>
      </c>
      <c r="R898" s="14">
        <f>SUM(Table2[[#This Row],[M2B]],Table2[[#This Row],[M2B_h]])</f>
        <v>1</v>
      </c>
      <c r="S898" s="14">
        <f>SUM(Table2[[#This Row],[M3B]],Table2[[#This Row],[M3B_h]])</f>
        <v>1</v>
      </c>
      <c r="T898" s="14">
        <f>SUM(Table2[[#This Row],[M4B]],Table2[[#This Row],[M4B_h]])</f>
        <v>1</v>
      </c>
    </row>
    <row r="899" spans="1:20">
      <c r="A899" s="13">
        <f>IF(Table2[[#This Row],[TT]]=0,"",ROW())</f>
        <v>899</v>
      </c>
      <c r="B899" s="13" t="str">
        <f>LOWER(SUBSTITUTE(SUBSTITUTE(SUBSTITUTE(SUBSTITUTE(SUBSTITUTE(SUBSTITUTE(SUBSTITUTE(SUBSTITUTE(Table2[[#This Row],[NAMA BARANG]]," ",""),"""",""),"-",""),"/",""),"(",""),")",""),"&amp;",""),",",""))</f>
        <v>guntinggunindooss</v>
      </c>
      <c r="C899" s="16" t="s">
        <v>2908</v>
      </c>
      <c r="D899" s="18">
        <v>2</v>
      </c>
      <c r="E899" s="47" t="s">
        <v>2430</v>
      </c>
      <c r="F899" s="43">
        <f>IF(Table2[[#This Row],[M5B]]="",Table2[[#This Row],[M5B_h]],SUM(Table2[[#This Row],[M5B_h]],Table2[[#This Row],[M5B]]))</f>
        <v>1</v>
      </c>
      <c r="H899" s="14" t="str">
        <f>IF(Table2[[#This Row],[M1A]]="","",Table2[[#This Row],[M1A]]-Table2[[#This Row],[AWAL]])</f>
        <v/>
      </c>
      <c r="I899" s="12">
        <v>1</v>
      </c>
      <c r="J899" s="14">
        <f>IF(Table2[[#This Row],[M2A]]="","",SUM(Table2[[#This Row],[M2A]]-Table2[[#This Row],[M2B_h]]))</f>
        <v>-1</v>
      </c>
      <c r="L899" s="14" t="str">
        <f>IF(Table2[[#This Row],[M3A]]="","",SUM(Table2[[#This Row],[M3A]]-Table2[[#This Row],[M3B_h]]))</f>
        <v/>
      </c>
      <c r="N899" s="14" t="str">
        <f>IF(Table2[[#This Row],[M4A]]="","",SUM(Table2[[#This Row],[M4A]]-Table2[[#This Row],[M4B_h]]))</f>
        <v/>
      </c>
      <c r="O899" s="14"/>
      <c r="P899" s="14" t="str">
        <f>IF(Table2[[#This Row],[M5A]]="","",SUM(Table2[[#This Row],[M5A]]-Table2[[#This Row],[M5B_h]]))</f>
        <v/>
      </c>
      <c r="Q899" s="14">
        <f>SUM(Table2[[#This Row],[AWAL]],Table2[[#This Row],[M1B]])</f>
        <v>2</v>
      </c>
      <c r="R899" s="14">
        <f>SUM(Table2[[#This Row],[M2B]],Table2[[#This Row],[M2B_h]])</f>
        <v>1</v>
      </c>
      <c r="S899" s="14">
        <f>SUM(Table2[[#This Row],[M3B]],Table2[[#This Row],[M3B_h]])</f>
        <v>1</v>
      </c>
      <c r="T899" s="14">
        <f>SUM(Table2[[#This Row],[M4B]],Table2[[#This Row],[M4B_h]])</f>
        <v>1</v>
      </c>
    </row>
    <row r="900" spans="1:20">
      <c r="A900" s="11">
        <f>IF(Table2[[#This Row],[TT]]=0,"",ROW())</f>
        <v>900</v>
      </c>
      <c r="B900" s="11" t="str">
        <f>LOWER(SUBSTITUTE(SUBSTITUTE(SUBSTITUTE(SUBSTITUTE(SUBSTITUTE(SUBSTITUTE(SUBSTITUTE(SUBSTITUTE(Table2[[#This Row],[NAMA BARANG]]," ",""),"""",""),"-",""),"/",""),"(",""),")",""),"&amp;",""),",",""))</f>
        <v>guntinght707t</v>
      </c>
      <c r="C900" s="17" t="s">
        <v>1072</v>
      </c>
      <c r="D900" s="18">
        <v>2</v>
      </c>
      <c r="E900" s="22" t="s">
        <v>181</v>
      </c>
      <c r="F900" s="43">
        <f>IF(Table2[[#This Row],[M5B]]="",Table2[[#This Row],[M5B_h]],SUM(Table2[[#This Row],[M5B_h]],Table2[[#This Row],[M5B]]))</f>
        <v>2</v>
      </c>
      <c r="H900" s="12" t="str">
        <f>IF(Table2[[#This Row],[M1A]]="","",Table2[[#This Row],[M1A]]-Table2[[#This Row],[AWAL]])</f>
        <v/>
      </c>
      <c r="J900" s="12" t="str">
        <f>IF(Table2[[#This Row],[M2A]]="","",SUM(Table2[[#This Row],[M2A]]-Table2[[#This Row],[M2B_h]]))</f>
        <v/>
      </c>
      <c r="L900" s="12" t="str">
        <f>IF(Table2[[#This Row],[M3A]]="","",SUM(Table2[[#This Row],[M3A]]-Table2[[#This Row],[M3B_h]]))</f>
        <v/>
      </c>
      <c r="N900" s="12" t="str">
        <f>IF(Table2[[#This Row],[M4A]]="","",SUM(Table2[[#This Row],[M4A]]-Table2[[#This Row],[M4B_h]]))</f>
        <v/>
      </c>
      <c r="O900" s="14"/>
      <c r="P900" s="14" t="str">
        <f>IF(Table2[[#This Row],[M5A]]="","",SUM(Table2[[#This Row],[M5A]]-Table2[[#This Row],[M5B_h]]))</f>
        <v/>
      </c>
      <c r="Q900" s="14">
        <f>SUM(Table2[[#This Row],[AWAL]],Table2[[#This Row],[M1B]])</f>
        <v>2</v>
      </c>
      <c r="R900" s="14">
        <f>SUM(Table2[[#This Row],[M2B]],Table2[[#This Row],[M2B_h]])</f>
        <v>2</v>
      </c>
      <c r="S900" s="14">
        <f>SUM(Table2[[#This Row],[M3B]],Table2[[#This Row],[M3B_h]])</f>
        <v>2</v>
      </c>
      <c r="T900" s="14">
        <f>SUM(Table2[[#This Row],[M4B]],Table2[[#This Row],[M4B_h]])</f>
        <v>2</v>
      </c>
    </row>
    <row r="901" spans="1:20">
      <c r="A901" s="11">
        <f>IF(Table2[[#This Row],[TT]]=0,"",ROW())</f>
        <v>901</v>
      </c>
      <c r="B901" s="11" t="str">
        <f>LOWER(SUBSTITUTE(SUBSTITUTE(SUBSTITUTE(SUBSTITUTE(SUBSTITUTE(SUBSTITUTE(SUBSTITUTE(SUBSTITUTE(Table2[[#This Row],[NAMA BARANG]]," ",""),"""",""),"-",""),"/",""),"(",""),")",""),"&amp;",""),",",""))</f>
        <v>guntingidealk100</v>
      </c>
      <c r="C901" s="17" t="s">
        <v>1073</v>
      </c>
      <c r="D901" s="18">
        <v>7</v>
      </c>
      <c r="E901" s="22" t="s">
        <v>77</v>
      </c>
      <c r="F901" s="43">
        <f>IF(Table2[[#This Row],[M5B]]="",Table2[[#This Row],[M5B_h]],SUM(Table2[[#This Row],[M5B_h]],Table2[[#This Row],[M5B]]))</f>
        <v>7</v>
      </c>
      <c r="H901" s="12" t="str">
        <f>IF(Table2[[#This Row],[M1A]]="","",Table2[[#This Row],[M1A]]-Table2[[#This Row],[AWAL]])</f>
        <v/>
      </c>
      <c r="J901" s="12" t="str">
        <f>IF(Table2[[#This Row],[M2A]]="","",SUM(Table2[[#This Row],[M2A]]-Table2[[#This Row],[M2B_h]]))</f>
        <v/>
      </c>
      <c r="L901" s="12" t="str">
        <f>IF(Table2[[#This Row],[M3A]]="","",SUM(Table2[[#This Row],[M3A]]-Table2[[#This Row],[M3B_h]]))</f>
        <v/>
      </c>
      <c r="N901" s="12" t="str">
        <f>IF(Table2[[#This Row],[M4A]]="","",SUM(Table2[[#This Row],[M4A]]-Table2[[#This Row],[M4B_h]]))</f>
        <v/>
      </c>
      <c r="O901" s="14"/>
      <c r="P901" s="14" t="str">
        <f>IF(Table2[[#This Row],[M5A]]="","",SUM(Table2[[#This Row],[M5A]]-Table2[[#This Row],[M5B_h]]))</f>
        <v/>
      </c>
      <c r="Q901" s="14">
        <f>SUM(Table2[[#This Row],[AWAL]],Table2[[#This Row],[M1B]])</f>
        <v>7</v>
      </c>
      <c r="R901" s="14">
        <f>SUM(Table2[[#This Row],[M2B]],Table2[[#This Row],[M2B_h]])</f>
        <v>7</v>
      </c>
      <c r="S901" s="14">
        <f>SUM(Table2[[#This Row],[M3B]],Table2[[#This Row],[M3B_h]])</f>
        <v>7</v>
      </c>
      <c r="T901" s="14">
        <f>SUM(Table2[[#This Row],[M4B]],Table2[[#This Row],[M4B_h]])</f>
        <v>7</v>
      </c>
    </row>
    <row r="902" spans="1:20">
      <c r="A902" s="11">
        <f>IF(Table2[[#This Row],[TT]]=0,"",ROW())</f>
        <v>902</v>
      </c>
      <c r="B902" s="11" t="str">
        <f>LOWER(SUBSTITUTE(SUBSTITUTE(SUBSTITUTE(SUBSTITUTE(SUBSTITUTE(SUBSTITUTE(SUBSTITUTE(SUBSTITUTE(Table2[[#This Row],[NAMA BARANG]]," ",""),"""",""),"-",""),"/",""),"(",""),")",""),"&amp;",""),",",""))</f>
        <v>guntingidealk200</v>
      </c>
      <c r="C902" s="17" t="s">
        <v>1074</v>
      </c>
      <c r="D902" s="18">
        <v>14</v>
      </c>
      <c r="E902" s="22" t="s">
        <v>77</v>
      </c>
      <c r="F902" s="43">
        <f>IF(Table2[[#This Row],[M5B]]="",Table2[[#This Row],[M5B_h]],SUM(Table2[[#This Row],[M5B_h]],Table2[[#This Row],[M5B]]))</f>
        <v>14</v>
      </c>
      <c r="H902" s="12" t="str">
        <f>IF(Table2[[#This Row],[M1A]]="","",Table2[[#This Row],[M1A]]-Table2[[#This Row],[AWAL]])</f>
        <v/>
      </c>
      <c r="J902" s="12" t="str">
        <f>IF(Table2[[#This Row],[M2A]]="","",SUM(Table2[[#This Row],[M2A]]-Table2[[#This Row],[M2B_h]]))</f>
        <v/>
      </c>
      <c r="L902" s="12" t="str">
        <f>IF(Table2[[#This Row],[M3A]]="","",SUM(Table2[[#This Row],[M3A]]-Table2[[#This Row],[M3B_h]]))</f>
        <v/>
      </c>
      <c r="N902" s="12" t="str">
        <f>IF(Table2[[#This Row],[M4A]]="","",SUM(Table2[[#This Row],[M4A]]-Table2[[#This Row],[M4B_h]]))</f>
        <v/>
      </c>
      <c r="O902" s="14"/>
      <c r="P902" s="14" t="str">
        <f>IF(Table2[[#This Row],[M5A]]="","",SUM(Table2[[#This Row],[M5A]]-Table2[[#This Row],[M5B_h]]))</f>
        <v/>
      </c>
      <c r="Q902" s="14">
        <f>SUM(Table2[[#This Row],[AWAL]],Table2[[#This Row],[M1B]])</f>
        <v>14</v>
      </c>
      <c r="R902" s="14">
        <f>SUM(Table2[[#This Row],[M2B]],Table2[[#This Row],[M2B_h]])</f>
        <v>14</v>
      </c>
      <c r="S902" s="14">
        <f>SUM(Table2[[#This Row],[M3B]],Table2[[#This Row],[M3B_h]])</f>
        <v>14</v>
      </c>
      <c r="T902" s="14">
        <f>SUM(Table2[[#This Row],[M4B]],Table2[[#This Row],[M4B_h]])</f>
        <v>14</v>
      </c>
    </row>
    <row r="903" spans="1:20">
      <c r="A903" s="11">
        <f>IF(Table2[[#This Row],[TT]]=0,"",ROW())</f>
        <v>903</v>
      </c>
      <c r="B903" s="11" t="str">
        <f>LOWER(SUBSTITUTE(SUBSTITUTE(SUBSTITUTE(SUBSTITUTE(SUBSTITUTE(SUBSTITUTE(SUBSTITUTE(SUBSTITUTE(Table2[[#This Row],[NAMA BARANG]]," ",""),"""",""),"-",""),"/",""),"(",""),")",""),"&amp;",""),",",""))</f>
        <v>guntingidealk300</v>
      </c>
      <c r="C903" s="17" t="s">
        <v>4601</v>
      </c>
      <c r="D903" s="18">
        <v>12</v>
      </c>
      <c r="E903" s="22" t="s">
        <v>2457</v>
      </c>
      <c r="F903" s="43">
        <f>IF(Table2[[#This Row],[M5B]]="",Table2[[#This Row],[M5B_h]],SUM(Table2[[#This Row],[M5B_h]],Table2[[#This Row],[M5B]]))</f>
        <v>12</v>
      </c>
      <c r="H903" s="12" t="str">
        <f>IF(Table2[[#This Row],[M1A]]="","",Table2[[#This Row],[M1A]]-Table2[[#This Row],[AWAL]])</f>
        <v/>
      </c>
      <c r="J903" s="12" t="str">
        <f>IF(Table2[[#This Row],[M2A]]="","",SUM(Table2[[#This Row],[M2A]]-Table2[[#This Row],[M2B_h]]))</f>
        <v/>
      </c>
      <c r="L903" s="12" t="str">
        <f>IF(Table2[[#This Row],[M3A]]="","",SUM(Table2[[#This Row],[M3A]]-Table2[[#This Row],[M3B_h]]))</f>
        <v/>
      </c>
      <c r="N903" s="12" t="str">
        <f>IF(Table2[[#This Row],[M4A]]="","",SUM(Table2[[#This Row],[M4A]]-Table2[[#This Row],[M4B_h]]))</f>
        <v/>
      </c>
      <c r="O903" s="14"/>
      <c r="P903" s="14" t="str">
        <f>IF(Table2[[#This Row],[M5A]]="","",SUM(Table2[[#This Row],[M5A]]-Table2[[#This Row],[M5B_h]]))</f>
        <v/>
      </c>
      <c r="Q903" s="14">
        <f>SUM(Table2[[#This Row],[AWAL]],Table2[[#This Row],[M1B]])</f>
        <v>12</v>
      </c>
      <c r="R903" s="14">
        <f>SUM(Table2[[#This Row],[M2B]],Table2[[#This Row],[M2B_h]])</f>
        <v>12</v>
      </c>
      <c r="S903" s="14">
        <f>SUM(Table2[[#This Row],[M3B]],Table2[[#This Row],[M3B_h]])</f>
        <v>12</v>
      </c>
      <c r="T903" s="14">
        <f>SUM(Table2[[#This Row],[M4B]],Table2[[#This Row],[M4B_h]])</f>
        <v>12</v>
      </c>
    </row>
    <row r="904" spans="1:20">
      <c r="A904" s="11">
        <f>IF(Table2[[#This Row],[TT]]=0,"",ROW())</f>
        <v>904</v>
      </c>
      <c r="B904" s="11" t="str">
        <f>LOWER(SUBSTITUTE(SUBSTITUTE(SUBSTITUTE(SUBSTITUTE(SUBSTITUTE(SUBSTITUTE(SUBSTITUTE(SUBSTITUTE(Table2[[#This Row],[NAMA BARANG]]," ",""),"""",""),"-",""),"/",""),"(",""),")",""),"&amp;",""),",",""))</f>
        <v>guntingidealk400</v>
      </c>
      <c r="C904" s="17" t="s">
        <v>1075</v>
      </c>
      <c r="D904" s="18">
        <v>2</v>
      </c>
      <c r="E904" s="22" t="s">
        <v>66</v>
      </c>
      <c r="F904" s="43">
        <f>IF(Table2[[#This Row],[M5B]]="",Table2[[#This Row],[M5B_h]],SUM(Table2[[#This Row],[M5B_h]],Table2[[#This Row],[M5B]]))</f>
        <v>2</v>
      </c>
      <c r="H904" s="12" t="str">
        <f>IF(Table2[[#This Row],[M1A]]="","",Table2[[#This Row],[M1A]]-Table2[[#This Row],[AWAL]])</f>
        <v/>
      </c>
      <c r="J904" s="12" t="str">
        <f>IF(Table2[[#This Row],[M2A]]="","",SUM(Table2[[#This Row],[M2A]]-Table2[[#This Row],[M2B_h]]))</f>
        <v/>
      </c>
      <c r="L904" s="12" t="str">
        <f>IF(Table2[[#This Row],[M3A]]="","",SUM(Table2[[#This Row],[M3A]]-Table2[[#This Row],[M3B_h]]))</f>
        <v/>
      </c>
      <c r="N904" s="12" t="str">
        <f>IF(Table2[[#This Row],[M4A]]="","",SUM(Table2[[#This Row],[M4A]]-Table2[[#This Row],[M4B_h]]))</f>
        <v/>
      </c>
      <c r="O904" s="14"/>
      <c r="P904" s="14" t="str">
        <f>IF(Table2[[#This Row],[M5A]]="","",SUM(Table2[[#This Row],[M5A]]-Table2[[#This Row],[M5B_h]]))</f>
        <v/>
      </c>
      <c r="Q904" s="14">
        <f>SUM(Table2[[#This Row],[AWAL]],Table2[[#This Row],[M1B]])</f>
        <v>2</v>
      </c>
      <c r="R904" s="14">
        <f>SUM(Table2[[#This Row],[M2B]],Table2[[#This Row],[M2B_h]])</f>
        <v>2</v>
      </c>
      <c r="S904" s="14">
        <f>SUM(Table2[[#This Row],[M3B]],Table2[[#This Row],[M3B_h]])</f>
        <v>2</v>
      </c>
      <c r="T904" s="14">
        <f>SUM(Table2[[#This Row],[M4B]],Table2[[#This Row],[M4B_h]])</f>
        <v>2</v>
      </c>
    </row>
    <row r="905" spans="1:20">
      <c r="A905" s="11">
        <f>IF(Table2[[#This Row],[TT]]=0,"",ROW())</f>
        <v>905</v>
      </c>
      <c r="B905" s="11" t="str">
        <f>LOWER(SUBSTITUTE(SUBSTITUTE(SUBSTITUTE(SUBSTITUTE(SUBSTITUTE(SUBSTITUTE(SUBSTITUTE(SUBSTITUTE(Table2[[#This Row],[NAMA BARANG]]," ",""),"""",""),"-",""),"/",""),"(",""),")",""),"&amp;",""),",",""))</f>
        <v>guntingidealk500</v>
      </c>
      <c r="C905" s="17" t="s">
        <v>4602</v>
      </c>
      <c r="D905" s="18">
        <v>12</v>
      </c>
      <c r="E905" s="22" t="s">
        <v>2434</v>
      </c>
      <c r="F905" s="43">
        <f>IF(Table2[[#This Row],[M5B]]="",Table2[[#This Row],[M5B_h]],SUM(Table2[[#This Row],[M5B_h]],Table2[[#This Row],[M5B]]))</f>
        <v>12</v>
      </c>
      <c r="H905" s="12" t="str">
        <f>IF(Table2[[#This Row],[M1A]]="","",Table2[[#This Row],[M1A]]-Table2[[#This Row],[AWAL]])</f>
        <v/>
      </c>
      <c r="J905" s="12" t="str">
        <f>IF(Table2[[#This Row],[M2A]]="","",SUM(Table2[[#This Row],[M2A]]-Table2[[#This Row],[M2B_h]]))</f>
        <v/>
      </c>
      <c r="L905" s="12" t="str">
        <f>IF(Table2[[#This Row],[M3A]]="","",SUM(Table2[[#This Row],[M3A]]-Table2[[#This Row],[M3B_h]]))</f>
        <v/>
      </c>
      <c r="N905" s="12" t="str">
        <f>IF(Table2[[#This Row],[M4A]]="","",SUM(Table2[[#This Row],[M4A]]-Table2[[#This Row],[M4B_h]]))</f>
        <v/>
      </c>
      <c r="O905" s="14"/>
      <c r="P905" s="14" t="str">
        <f>IF(Table2[[#This Row],[M5A]]="","",SUM(Table2[[#This Row],[M5A]]-Table2[[#This Row],[M5B_h]]))</f>
        <v/>
      </c>
      <c r="Q905" s="14">
        <f>SUM(Table2[[#This Row],[AWAL]],Table2[[#This Row],[M1B]])</f>
        <v>12</v>
      </c>
      <c r="R905" s="14">
        <f>SUM(Table2[[#This Row],[M2B]],Table2[[#This Row],[M2B_h]])</f>
        <v>12</v>
      </c>
      <c r="S905" s="14">
        <f>SUM(Table2[[#This Row],[M3B]],Table2[[#This Row],[M3B_h]])</f>
        <v>12</v>
      </c>
      <c r="T905" s="14">
        <f>SUM(Table2[[#This Row],[M4B]],Table2[[#This Row],[M4B_h]])</f>
        <v>12</v>
      </c>
    </row>
    <row r="906" spans="1:20">
      <c r="A906" s="11">
        <f>IF(Table2[[#This Row],[TT]]=0,"",ROW())</f>
        <v>906</v>
      </c>
      <c r="B906" s="11" t="str">
        <f>LOWER(SUBSTITUTE(SUBSTITUTE(SUBSTITUTE(SUBSTITUTE(SUBSTITUTE(SUBSTITUTE(SUBSTITUTE(SUBSTITUTE(Table2[[#This Row],[NAMA BARANG]]," ",""),"""",""),"-",""),"/",""),"(",""),")",""),"&amp;",""),",",""))</f>
        <v>guntinginficosc100blk</v>
      </c>
      <c r="C906" s="17" t="s">
        <v>1076</v>
      </c>
      <c r="D906" s="18">
        <v>3</v>
      </c>
      <c r="E906" s="22" t="s">
        <v>181</v>
      </c>
      <c r="F906" s="43">
        <f>IF(Table2[[#This Row],[M5B]]="",Table2[[#This Row],[M5B_h]],SUM(Table2[[#This Row],[M5B_h]],Table2[[#This Row],[M5B]]))</f>
        <v>3</v>
      </c>
      <c r="H906" s="12" t="str">
        <f>IF(Table2[[#This Row],[M1A]]="","",Table2[[#This Row],[M1A]]-Table2[[#This Row],[AWAL]])</f>
        <v/>
      </c>
      <c r="J906" s="12" t="str">
        <f>IF(Table2[[#This Row],[M2A]]="","",SUM(Table2[[#This Row],[M2A]]-Table2[[#This Row],[M2B_h]]))</f>
        <v/>
      </c>
      <c r="L906" s="12" t="str">
        <f>IF(Table2[[#This Row],[M3A]]="","",SUM(Table2[[#This Row],[M3A]]-Table2[[#This Row],[M3B_h]]))</f>
        <v/>
      </c>
      <c r="N906" s="12" t="str">
        <f>IF(Table2[[#This Row],[M4A]]="","",SUM(Table2[[#This Row],[M4A]]-Table2[[#This Row],[M4B_h]]))</f>
        <v/>
      </c>
      <c r="O906" s="14"/>
      <c r="P906" s="14" t="str">
        <f>IF(Table2[[#This Row],[M5A]]="","",SUM(Table2[[#This Row],[M5A]]-Table2[[#This Row],[M5B_h]]))</f>
        <v/>
      </c>
      <c r="Q906" s="14">
        <f>SUM(Table2[[#This Row],[AWAL]],Table2[[#This Row],[M1B]])</f>
        <v>3</v>
      </c>
      <c r="R906" s="14">
        <f>SUM(Table2[[#This Row],[M2B]],Table2[[#This Row],[M2B_h]])</f>
        <v>3</v>
      </c>
      <c r="S906" s="14">
        <f>SUM(Table2[[#This Row],[M3B]],Table2[[#This Row],[M3B_h]])</f>
        <v>3</v>
      </c>
      <c r="T906" s="14">
        <f>SUM(Table2[[#This Row],[M4B]],Table2[[#This Row],[M4B_h]])</f>
        <v>3</v>
      </c>
    </row>
    <row r="907" spans="1:20">
      <c r="A907" s="11">
        <f>IF(Table2[[#This Row],[TT]]=0,"",ROW())</f>
        <v>907</v>
      </c>
      <c r="B907" s="11" t="str">
        <f>LOWER(SUBSTITUTE(SUBSTITUTE(SUBSTITUTE(SUBSTITUTE(SUBSTITUTE(SUBSTITUTE(SUBSTITUTE(SUBSTITUTE(Table2[[#This Row],[NAMA BARANG]]," ",""),"""",""),"-",""),"/",""),"(",""),")",""),"&amp;",""),",",""))</f>
        <v>guntinginficosc40</v>
      </c>
      <c r="C907" s="17" t="s">
        <v>1077</v>
      </c>
      <c r="D907" s="18">
        <v>6</v>
      </c>
      <c r="E907" s="22" t="s">
        <v>32</v>
      </c>
      <c r="F907" s="43">
        <f>IF(Table2[[#This Row],[M5B]]="",Table2[[#This Row],[M5B_h]],SUM(Table2[[#This Row],[M5B_h]],Table2[[#This Row],[M5B]]))</f>
        <v>6</v>
      </c>
      <c r="H907" s="12" t="str">
        <f>IF(Table2[[#This Row],[M1A]]="","",Table2[[#This Row],[M1A]]-Table2[[#This Row],[AWAL]])</f>
        <v/>
      </c>
      <c r="J907" s="12" t="str">
        <f>IF(Table2[[#This Row],[M2A]]="","",SUM(Table2[[#This Row],[M2A]]-Table2[[#This Row],[M2B_h]]))</f>
        <v/>
      </c>
      <c r="L907" s="12" t="str">
        <f>IF(Table2[[#This Row],[M3A]]="","",SUM(Table2[[#This Row],[M3A]]-Table2[[#This Row],[M3B_h]]))</f>
        <v/>
      </c>
      <c r="N907" s="12" t="str">
        <f>IF(Table2[[#This Row],[M4A]]="","",SUM(Table2[[#This Row],[M4A]]-Table2[[#This Row],[M4B_h]]))</f>
        <v/>
      </c>
      <c r="O907" s="14"/>
      <c r="P907" s="14" t="str">
        <f>IF(Table2[[#This Row],[M5A]]="","",SUM(Table2[[#This Row],[M5A]]-Table2[[#This Row],[M5B_h]]))</f>
        <v/>
      </c>
      <c r="Q907" s="14">
        <f>SUM(Table2[[#This Row],[AWAL]],Table2[[#This Row],[M1B]])</f>
        <v>6</v>
      </c>
      <c r="R907" s="14">
        <f>SUM(Table2[[#This Row],[M2B]],Table2[[#This Row],[M2B_h]])</f>
        <v>6</v>
      </c>
      <c r="S907" s="14">
        <f>SUM(Table2[[#This Row],[M3B]],Table2[[#This Row],[M3B_h]])</f>
        <v>6</v>
      </c>
      <c r="T907" s="14">
        <f>SUM(Table2[[#This Row],[M4B]],Table2[[#This Row],[M4B_h]])</f>
        <v>6</v>
      </c>
    </row>
    <row r="908" spans="1:20">
      <c r="A908" s="11">
        <f>IF(Table2[[#This Row],[TT]]=0,"",ROW())</f>
        <v>908</v>
      </c>
      <c r="B908" s="11" t="str">
        <f>LOWER(SUBSTITUTE(SUBSTITUTE(SUBSTITUTE(SUBSTITUTE(SUBSTITUTE(SUBSTITUTE(SUBSTITUTE(SUBSTITUTE(Table2[[#This Row],[NAMA BARANG]]," ",""),"""",""),"-",""),"/",""),"(",""),")",""),"&amp;",""),",",""))</f>
        <v>guntinginficosc50</v>
      </c>
      <c r="C908" s="17" t="s">
        <v>1078</v>
      </c>
      <c r="D908" s="18">
        <v>13</v>
      </c>
      <c r="E908" s="22" t="s">
        <v>32</v>
      </c>
      <c r="F908" s="43">
        <f>IF(Table2[[#This Row],[M5B]]="",Table2[[#This Row],[M5B_h]],SUM(Table2[[#This Row],[M5B_h]],Table2[[#This Row],[M5B]]))</f>
        <v>12</v>
      </c>
      <c r="G908" s="12">
        <v>12</v>
      </c>
      <c r="H908" s="12">
        <f>IF(Table2[[#This Row],[M1A]]="","",Table2[[#This Row],[M1A]]-Table2[[#This Row],[AWAL]])</f>
        <v>-1</v>
      </c>
      <c r="J908" s="12" t="str">
        <f>IF(Table2[[#This Row],[M2A]]="","",SUM(Table2[[#This Row],[M2A]]-Table2[[#This Row],[M2B_h]]))</f>
        <v/>
      </c>
      <c r="L908" s="12" t="str">
        <f>IF(Table2[[#This Row],[M3A]]="","",SUM(Table2[[#This Row],[M3A]]-Table2[[#This Row],[M3B_h]]))</f>
        <v/>
      </c>
      <c r="N908" s="12" t="str">
        <f>IF(Table2[[#This Row],[M4A]]="","",SUM(Table2[[#This Row],[M4A]]-Table2[[#This Row],[M4B_h]]))</f>
        <v/>
      </c>
      <c r="O908" s="14"/>
      <c r="P908" s="14" t="str">
        <f>IF(Table2[[#This Row],[M5A]]="","",SUM(Table2[[#This Row],[M5A]]-Table2[[#This Row],[M5B_h]]))</f>
        <v/>
      </c>
      <c r="Q908" s="14">
        <f>SUM(Table2[[#This Row],[AWAL]],Table2[[#This Row],[M1B]])</f>
        <v>12</v>
      </c>
      <c r="R908" s="14">
        <f>SUM(Table2[[#This Row],[M2B]],Table2[[#This Row],[M2B_h]])</f>
        <v>12</v>
      </c>
      <c r="S908" s="14">
        <f>SUM(Table2[[#This Row],[M3B]],Table2[[#This Row],[M3B_h]])</f>
        <v>12</v>
      </c>
      <c r="T908" s="14">
        <f>SUM(Table2[[#This Row],[M4B]],Table2[[#This Row],[M4B_h]])</f>
        <v>12</v>
      </c>
    </row>
    <row r="909" spans="1:20">
      <c r="A909" s="11">
        <f>IF(Table2[[#This Row],[TT]]=0,"",ROW())</f>
        <v>909</v>
      </c>
      <c r="B909" s="11" t="str">
        <f>LOWER(SUBSTITUTE(SUBSTITUTE(SUBSTITUTE(SUBSTITUTE(SUBSTITUTE(SUBSTITUTE(SUBSTITUTE(SUBSTITUTE(Table2[[#This Row],[NAMA BARANG]]," ",""),"""",""),"-",""),"/",""),"(",""),")",""),"&amp;",""),",",""))</f>
        <v>guntingjuniorj100</v>
      </c>
      <c r="C909" s="17" t="s">
        <v>2959</v>
      </c>
      <c r="D909" s="18">
        <v>7</v>
      </c>
      <c r="E909" s="22" t="s">
        <v>77</v>
      </c>
      <c r="F909" s="43">
        <f>IF(Table2[[#This Row],[M5B]]="",Table2[[#This Row],[M5B_h]],SUM(Table2[[#This Row],[M5B_h]],Table2[[#This Row],[M5B]]))</f>
        <v>7</v>
      </c>
      <c r="H909" s="12" t="str">
        <f>IF(Table2[[#This Row],[M1A]]="","",Table2[[#This Row],[M1A]]-Table2[[#This Row],[AWAL]])</f>
        <v/>
      </c>
      <c r="J909" s="12" t="str">
        <f>IF(Table2[[#This Row],[M2A]]="","",SUM(Table2[[#This Row],[M2A]]-Table2[[#This Row],[M2B_h]]))</f>
        <v/>
      </c>
      <c r="L909" s="12" t="str">
        <f>IF(Table2[[#This Row],[M3A]]="","",SUM(Table2[[#This Row],[M3A]]-Table2[[#This Row],[M3B_h]]))</f>
        <v/>
      </c>
      <c r="N909" s="12" t="str">
        <f>IF(Table2[[#This Row],[M4A]]="","",SUM(Table2[[#This Row],[M4A]]-Table2[[#This Row],[M4B_h]]))</f>
        <v/>
      </c>
      <c r="O909" s="14"/>
      <c r="P909" s="14" t="str">
        <f>IF(Table2[[#This Row],[M5A]]="","",SUM(Table2[[#This Row],[M5A]]-Table2[[#This Row],[M5B_h]]))</f>
        <v/>
      </c>
      <c r="Q909" s="14">
        <f>SUM(Table2[[#This Row],[AWAL]],Table2[[#This Row],[M1B]])</f>
        <v>7</v>
      </c>
      <c r="R909" s="14">
        <f>SUM(Table2[[#This Row],[M2B]],Table2[[#This Row],[M2B_h]])</f>
        <v>7</v>
      </c>
      <c r="S909" s="14">
        <f>SUM(Table2[[#This Row],[M3B]],Table2[[#This Row],[M3B_h]])</f>
        <v>7</v>
      </c>
      <c r="T909" s="14">
        <f>SUM(Table2[[#This Row],[M4B]],Table2[[#This Row],[M4B_h]])</f>
        <v>7</v>
      </c>
    </row>
    <row r="910" spans="1:20">
      <c r="A910" s="11">
        <f>IF(Table2[[#This Row],[TT]]=0,"",ROW())</f>
        <v>910</v>
      </c>
      <c r="B910" s="11" t="str">
        <f>LOWER(SUBSTITUTE(SUBSTITUTE(SUBSTITUTE(SUBSTITUTE(SUBSTITUTE(SUBSTITUTE(SUBSTITUTE(SUBSTITUTE(Table2[[#This Row],[NAMA BARANG]]," ",""),"""",""),"-",""),"/",""),"(",""),")",""),"&amp;",""),",",""))</f>
        <v>guntingjuniorj200</v>
      </c>
      <c r="C910" s="17" t="s">
        <v>2960</v>
      </c>
      <c r="D910" s="18">
        <v>5</v>
      </c>
      <c r="E910" s="22" t="s">
        <v>2461</v>
      </c>
      <c r="F910" s="43">
        <f>IF(Table2[[#This Row],[M5B]]="",Table2[[#This Row],[M5B_h]],SUM(Table2[[#This Row],[M5B_h]],Table2[[#This Row],[M5B]]))</f>
        <v>5</v>
      </c>
      <c r="H910" s="12" t="str">
        <f>IF(Table2[[#This Row],[M1A]]="","",Table2[[#This Row],[M1A]]-Table2[[#This Row],[AWAL]])</f>
        <v/>
      </c>
      <c r="J910" s="12" t="str">
        <f>IF(Table2[[#This Row],[M2A]]="","",SUM(Table2[[#This Row],[M2A]]-Table2[[#This Row],[M2B_h]]))</f>
        <v/>
      </c>
      <c r="L910" s="12" t="str">
        <f>IF(Table2[[#This Row],[M3A]]="","",SUM(Table2[[#This Row],[M3A]]-Table2[[#This Row],[M3B_h]]))</f>
        <v/>
      </c>
      <c r="N910" s="12" t="str">
        <f>IF(Table2[[#This Row],[M4A]]="","",SUM(Table2[[#This Row],[M4A]]-Table2[[#This Row],[M4B_h]]))</f>
        <v/>
      </c>
      <c r="O910" s="14"/>
      <c r="P910" s="14" t="str">
        <f>IF(Table2[[#This Row],[M5A]]="","",SUM(Table2[[#This Row],[M5A]]-Table2[[#This Row],[M5B_h]]))</f>
        <v/>
      </c>
      <c r="Q910" s="14">
        <f>SUM(Table2[[#This Row],[AWAL]],Table2[[#This Row],[M1B]])</f>
        <v>5</v>
      </c>
      <c r="R910" s="14">
        <f>SUM(Table2[[#This Row],[M2B]],Table2[[#This Row],[M2B_h]])</f>
        <v>5</v>
      </c>
      <c r="S910" s="14">
        <f>SUM(Table2[[#This Row],[M3B]],Table2[[#This Row],[M3B_h]])</f>
        <v>5</v>
      </c>
      <c r="T910" s="14">
        <f>SUM(Table2[[#This Row],[M4B]],Table2[[#This Row],[M4B_h]])</f>
        <v>5</v>
      </c>
    </row>
    <row r="911" spans="1:20">
      <c r="A911" s="11">
        <f>IF(Table2[[#This Row],[TT]]=0,"",ROW())</f>
        <v>911</v>
      </c>
      <c r="B911" s="11" t="str">
        <f>LOWER(SUBSTITUTE(SUBSTITUTE(SUBSTITUTE(SUBSTITUTE(SUBSTITUTE(SUBSTITUTE(SUBSTITUTE(SUBSTITUTE(Table2[[#This Row],[NAMA BARANG]]," ",""),"""",""),"-",""),"/",""),"(",""),")",""),"&amp;",""),",",""))</f>
        <v>guntingjuniorj300</v>
      </c>
      <c r="C911" s="17" t="s">
        <v>2936</v>
      </c>
      <c r="D911" s="18">
        <v>11</v>
      </c>
      <c r="E911" s="22" t="s">
        <v>2457</v>
      </c>
      <c r="F911" s="43">
        <f>IF(Table2[[#This Row],[M5B]]="",Table2[[#This Row],[M5B_h]],SUM(Table2[[#This Row],[M5B_h]],Table2[[#This Row],[M5B]]))</f>
        <v>11</v>
      </c>
      <c r="H911" s="12" t="str">
        <f>IF(Table2[[#This Row],[M1A]]="","",Table2[[#This Row],[M1A]]-Table2[[#This Row],[AWAL]])</f>
        <v/>
      </c>
      <c r="J911" s="12" t="str">
        <f>IF(Table2[[#This Row],[M2A]]="","",SUM(Table2[[#This Row],[M2A]]-Table2[[#This Row],[M2B_h]]))</f>
        <v/>
      </c>
      <c r="L911" s="12" t="str">
        <f>IF(Table2[[#This Row],[M3A]]="","",SUM(Table2[[#This Row],[M3A]]-Table2[[#This Row],[M3B_h]]))</f>
        <v/>
      </c>
      <c r="N911" s="12" t="str">
        <f>IF(Table2[[#This Row],[M4A]]="","",SUM(Table2[[#This Row],[M4A]]-Table2[[#This Row],[M4B_h]]))</f>
        <v/>
      </c>
      <c r="O911" s="14"/>
      <c r="P911" s="14" t="str">
        <f>IF(Table2[[#This Row],[M5A]]="","",SUM(Table2[[#This Row],[M5A]]-Table2[[#This Row],[M5B_h]]))</f>
        <v/>
      </c>
      <c r="Q911" s="14">
        <f>SUM(Table2[[#This Row],[AWAL]],Table2[[#This Row],[M1B]])</f>
        <v>11</v>
      </c>
      <c r="R911" s="14">
        <f>SUM(Table2[[#This Row],[M2B]],Table2[[#This Row],[M2B_h]])</f>
        <v>11</v>
      </c>
      <c r="S911" s="14">
        <f>SUM(Table2[[#This Row],[M3B]],Table2[[#This Row],[M3B_h]])</f>
        <v>11</v>
      </c>
      <c r="T911" s="14">
        <f>SUM(Table2[[#This Row],[M4B]],Table2[[#This Row],[M4B_h]])</f>
        <v>11</v>
      </c>
    </row>
    <row r="912" spans="1:20">
      <c r="A912" s="11">
        <f>IF(Table2[[#This Row],[TT]]=0,"",ROW())</f>
        <v>912</v>
      </c>
      <c r="B912" s="11" t="str">
        <f>LOWER(SUBSTITUTE(SUBSTITUTE(SUBSTITUTE(SUBSTITUTE(SUBSTITUTE(SUBSTITUTE(SUBSTITUTE(SUBSTITUTE(Table2[[#This Row],[NAMA BARANG]]," ",""),"""",""),"-",""),"/",""),"(",""),")",""),"&amp;",""),",",""))</f>
        <v>guntingjuniorj400</v>
      </c>
      <c r="C912" s="17" t="s">
        <v>1079</v>
      </c>
      <c r="D912" s="18">
        <v>6</v>
      </c>
      <c r="E912" s="22" t="s">
        <v>2457</v>
      </c>
      <c r="F912" s="43">
        <f>IF(Table2[[#This Row],[M5B]]="",Table2[[#This Row],[M5B_h]],SUM(Table2[[#This Row],[M5B_h]],Table2[[#This Row],[M5B]]))</f>
        <v>6</v>
      </c>
      <c r="H912" s="12" t="str">
        <f>IF(Table2[[#This Row],[M1A]]="","",Table2[[#This Row],[M1A]]-Table2[[#This Row],[AWAL]])</f>
        <v/>
      </c>
      <c r="J912" s="12" t="str">
        <f>IF(Table2[[#This Row],[M2A]]="","",SUM(Table2[[#This Row],[M2A]]-Table2[[#This Row],[M2B_h]]))</f>
        <v/>
      </c>
      <c r="L912" s="12" t="str">
        <f>IF(Table2[[#This Row],[M3A]]="","",SUM(Table2[[#This Row],[M3A]]-Table2[[#This Row],[M3B_h]]))</f>
        <v/>
      </c>
      <c r="N912" s="12" t="str">
        <f>IF(Table2[[#This Row],[M4A]]="","",SUM(Table2[[#This Row],[M4A]]-Table2[[#This Row],[M4B_h]]))</f>
        <v/>
      </c>
      <c r="O912" s="14"/>
      <c r="P912" s="14" t="str">
        <f>IF(Table2[[#This Row],[M5A]]="","",SUM(Table2[[#This Row],[M5A]]-Table2[[#This Row],[M5B_h]]))</f>
        <v/>
      </c>
      <c r="Q912" s="14">
        <f>SUM(Table2[[#This Row],[AWAL]],Table2[[#This Row],[M1B]])</f>
        <v>6</v>
      </c>
      <c r="R912" s="14">
        <f>SUM(Table2[[#This Row],[M2B]],Table2[[#This Row],[M2B_h]])</f>
        <v>6</v>
      </c>
      <c r="S912" s="14">
        <f>SUM(Table2[[#This Row],[M3B]],Table2[[#This Row],[M3B_h]])</f>
        <v>6</v>
      </c>
      <c r="T912" s="14">
        <f>SUM(Table2[[#This Row],[M4B]],Table2[[#This Row],[M4B_h]])</f>
        <v>6</v>
      </c>
    </row>
    <row r="913" spans="1:20">
      <c r="A913" s="13">
        <f>IF(Table2[[#This Row],[TT]]=0,"",ROW())</f>
        <v>913</v>
      </c>
      <c r="B913" s="13" t="str">
        <f>LOWER(SUBSTITUTE(SUBSTITUTE(SUBSTITUTE(SUBSTITUTE(SUBSTITUTE(SUBSTITUTE(SUBSTITUTE(SUBSTITUTE(Table2[[#This Row],[NAMA BARANG]]," ",""),"""",""),"-",""),"/",""),"(",""),")",""),"&amp;",""),",",""))</f>
        <v>guntingjuniorj500</v>
      </c>
      <c r="C913" s="16" t="s">
        <v>2937</v>
      </c>
      <c r="D913" s="18">
        <v>12</v>
      </c>
      <c r="E913" s="47" t="s">
        <v>2434</v>
      </c>
      <c r="F913" s="43">
        <f>IF(Table2[[#This Row],[M5B]]="",Table2[[#This Row],[M5B_h]],SUM(Table2[[#This Row],[M5B_h]],Table2[[#This Row],[M5B]]))</f>
        <v>12</v>
      </c>
      <c r="H913" s="14" t="str">
        <f>IF(Table2[[#This Row],[M1A]]="","",Table2[[#This Row],[M1A]]-Table2[[#This Row],[AWAL]])</f>
        <v/>
      </c>
      <c r="J913" s="14" t="str">
        <f>IF(Table2[[#This Row],[M2A]]="","",SUM(Table2[[#This Row],[M2A]]-Table2[[#This Row],[M2B_h]]))</f>
        <v/>
      </c>
      <c r="L913" s="14" t="str">
        <f>IF(Table2[[#This Row],[M3A]]="","",SUM(Table2[[#This Row],[M3A]]-Table2[[#This Row],[M3B_h]]))</f>
        <v/>
      </c>
      <c r="N913" s="14" t="str">
        <f>IF(Table2[[#This Row],[M4A]]="","",SUM(Table2[[#This Row],[M4A]]-Table2[[#This Row],[M4B_h]]))</f>
        <v/>
      </c>
      <c r="O913" s="14"/>
      <c r="P913" s="14" t="str">
        <f>IF(Table2[[#This Row],[M5A]]="","",SUM(Table2[[#This Row],[M5A]]-Table2[[#This Row],[M5B_h]]))</f>
        <v/>
      </c>
      <c r="Q913" s="14">
        <f>SUM(Table2[[#This Row],[AWAL]],Table2[[#This Row],[M1B]])</f>
        <v>12</v>
      </c>
      <c r="R913" s="14">
        <f>SUM(Table2[[#This Row],[M2B]],Table2[[#This Row],[M2B_h]])</f>
        <v>12</v>
      </c>
      <c r="S913" s="14">
        <f>SUM(Table2[[#This Row],[M3B]],Table2[[#This Row],[M3B_h]])</f>
        <v>12</v>
      </c>
      <c r="T913" s="14">
        <f>SUM(Table2[[#This Row],[M4B]],Table2[[#This Row],[M4B_h]])</f>
        <v>12</v>
      </c>
    </row>
    <row r="914" spans="1:20">
      <c r="A914" s="11">
        <f>IF(Table2[[#This Row],[TT]]=0,"",ROW())</f>
        <v>914</v>
      </c>
      <c r="B914" s="11" t="str">
        <f>LOWER(SUBSTITUTE(SUBSTITUTE(SUBSTITUTE(SUBSTITUTE(SUBSTITUTE(SUBSTITUTE(SUBSTITUTE(SUBSTITUTE(Table2[[#This Row],[NAMA BARANG]]," ",""),"""",""),"-",""),"/",""),"(",""),")",""),"&amp;",""),",",""))</f>
        <v>guntingkaibo</v>
      </c>
      <c r="C914" s="17" t="s">
        <v>1080</v>
      </c>
      <c r="D914" s="18">
        <v>3</v>
      </c>
      <c r="E914" s="22" t="s">
        <v>2995</v>
      </c>
      <c r="F914" s="43">
        <f>IF(Table2[[#This Row],[M5B]]="",Table2[[#This Row],[M5B_h]],SUM(Table2[[#This Row],[M5B_h]],Table2[[#This Row],[M5B]]))</f>
        <v>3</v>
      </c>
      <c r="H914" s="12" t="str">
        <f>IF(Table2[[#This Row],[M1A]]="","",Table2[[#This Row],[M1A]]-Table2[[#This Row],[AWAL]])</f>
        <v/>
      </c>
      <c r="J914" s="12" t="str">
        <f>IF(Table2[[#This Row],[M2A]]="","",SUM(Table2[[#This Row],[M2A]]-Table2[[#This Row],[M2B_h]]))</f>
        <v/>
      </c>
      <c r="L914" s="12" t="str">
        <f>IF(Table2[[#This Row],[M3A]]="","",SUM(Table2[[#This Row],[M3A]]-Table2[[#This Row],[M3B_h]]))</f>
        <v/>
      </c>
      <c r="N914" s="12" t="str">
        <f>IF(Table2[[#This Row],[M4A]]="","",SUM(Table2[[#This Row],[M4A]]-Table2[[#This Row],[M4B_h]]))</f>
        <v/>
      </c>
      <c r="O914" s="14"/>
      <c r="P914" s="14" t="str">
        <f>IF(Table2[[#This Row],[M5A]]="","",SUM(Table2[[#This Row],[M5A]]-Table2[[#This Row],[M5B_h]]))</f>
        <v/>
      </c>
      <c r="Q914" s="14">
        <f>SUM(Table2[[#This Row],[AWAL]],Table2[[#This Row],[M1B]])</f>
        <v>3</v>
      </c>
      <c r="R914" s="14">
        <f>SUM(Table2[[#This Row],[M2B]],Table2[[#This Row],[M2B_h]])</f>
        <v>3</v>
      </c>
      <c r="S914" s="14">
        <f>SUM(Table2[[#This Row],[M3B]],Table2[[#This Row],[M3B_h]])</f>
        <v>3</v>
      </c>
      <c r="T914" s="14">
        <f>SUM(Table2[[#This Row],[M4B]],Table2[[#This Row],[M4B_h]])</f>
        <v>3</v>
      </c>
    </row>
    <row r="915" spans="1:20">
      <c r="A915" s="13">
        <f>IF(Table2[[#This Row],[TT]]=0,"",ROW())</f>
        <v>915</v>
      </c>
      <c r="B915" s="13" t="str">
        <f>LOWER(SUBSTITUTE(SUBSTITUTE(SUBSTITUTE(SUBSTITUTE(SUBSTITUTE(SUBSTITUTE(SUBSTITUTE(SUBSTITUTE(Table2[[#This Row],[NAMA BARANG]]," ",""),"""",""),"-",""),"/",""),"(",""),")",""),"&amp;",""),",",""))</f>
        <v>guntingksc401bc4pc</v>
      </c>
      <c r="C915" s="16" t="s">
        <v>1081</v>
      </c>
      <c r="D915" s="18">
        <v>3</v>
      </c>
      <c r="E915" s="47" t="s">
        <v>1082</v>
      </c>
      <c r="F915" s="43">
        <f>IF(Table2[[#This Row],[M5B]]="",Table2[[#This Row],[M5B_h]],SUM(Table2[[#This Row],[M5B_h]],Table2[[#This Row],[M5B]]))</f>
        <v>3</v>
      </c>
      <c r="H915" s="14" t="str">
        <f>IF(Table2[[#This Row],[M1A]]="","",Table2[[#This Row],[M1A]]-Table2[[#This Row],[AWAL]])</f>
        <v/>
      </c>
      <c r="J915" s="14" t="str">
        <f>IF(Table2[[#This Row],[M2A]]="","",SUM(Table2[[#This Row],[M2A]]-Table2[[#This Row],[M2B_h]]))</f>
        <v/>
      </c>
      <c r="L915" s="14" t="str">
        <f>IF(Table2[[#This Row],[M3A]]="","",SUM(Table2[[#This Row],[M3A]]-Table2[[#This Row],[M3B_h]]))</f>
        <v/>
      </c>
      <c r="N915" s="14" t="str">
        <f>IF(Table2[[#This Row],[M4A]]="","",SUM(Table2[[#This Row],[M4A]]-Table2[[#This Row],[M4B_h]]))</f>
        <v/>
      </c>
      <c r="O915" s="14"/>
      <c r="P915" s="14" t="str">
        <f>IF(Table2[[#This Row],[M5A]]="","",SUM(Table2[[#This Row],[M5A]]-Table2[[#This Row],[M5B_h]]))</f>
        <v/>
      </c>
      <c r="Q915" s="14">
        <f>SUM(Table2[[#This Row],[AWAL]],Table2[[#This Row],[M1B]])</f>
        <v>3</v>
      </c>
      <c r="R915" s="14">
        <f>SUM(Table2[[#This Row],[M2B]],Table2[[#This Row],[M2B_h]])</f>
        <v>3</v>
      </c>
      <c r="S915" s="14">
        <f>SUM(Table2[[#This Row],[M3B]],Table2[[#This Row],[M3B_h]])</f>
        <v>3</v>
      </c>
      <c r="T915" s="14">
        <f>SUM(Table2[[#This Row],[M4B]],Table2[[#This Row],[M4B_h]])</f>
        <v>3</v>
      </c>
    </row>
    <row r="916" spans="1:20">
      <c r="A916" s="11">
        <f>IF(Table2[[#This Row],[TT]]=0,"",ROW())</f>
        <v>916</v>
      </c>
      <c r="B916" s="11" t="str">
        <f>LOWER(SUBSTITUTE(SUBSTITUTE(SUBSTITUTE(SUBSTITUTE(SUBSTITUTE(SUBSTITUTE(SUBSTITUTE(SUBSTITUTE(Table2[[#This Row],[NAMA BARANG]]," ",""),"""",""),"-",""),"/",""),"(",""),")",""),"&amp;",""),",",""))</f>
        <v>guntingkuku777h211b</v>
      </c>
      <c r="C916" s="17" t="s">
        <v>1083</v>
      </c>
      <c r="D916" s="18">
        <v>37</v>
      </c>
      <c r="E916" s="22" t="s">
        <v>131</v>
      </c>
      <c r="F916" s="43">
        <f>IF(Table2[[#This Row],[M5B]]="",Table2[[#This Row],[M5B_h]],SUM(Table2[[#This Row],[M5B_h]],Table2[[#This Row],[M5B]]))</f>
        <v>37</v>
      </c>
      <c r="H916" s="12" t="str">
        <f>IF(Table2[[#This Row],[M1A]]="","",Table2[[#This Row],[M1A]]-Table2[[#This Row],[AWAL]])</f>
        <v/>
      </c>
      <c r="J916" s="12" t="str">
        <f>IF(Table2[[#This Row],[M2A]]="","",SUM(Table2[[#This Row],[M2A]]-Table2[[#This Row],[M2B_h]]))</f>
        <v/>
      </c>
      <c r="L916" s="12" t="str">
        <f>IF(Table2[[#This Row],[M3A]]="","",SUM(Table2[[#This Row],[M3A]]-Table2[[#This Row],[M3B_h]]))</f>
        <v/>
      </c>
      <c r="N916" s="12" t="str">
        <f>IF(Table2[[#This Row],[M4A]]="","",SUM(Table2[[#This Row],[M4A]]-Table2[[#This Row],[M4B_h]]))</f>
        <v/>
      </c>
      <c r="O916" s="14"/>
      <c r="P916" s="14" t="str">
        <f>IF(Table2[[#This Row],[M5A]]="","",SUM(Table2[[#This Row],[M5A]]-Table2[[#This Row],[M5B_h]]))</f>
        <v/>
      </c>
      <c r="Q916" s="14">
        <f>SUM(Table2[[#This Row],[AWAL]],Table2[[#This Row],[M1B]])</f>
        <v>37</v>
      </c>
      <c r="R916" s="14">
        <f>SUM(Table2[[#This Row],[M2B]],Table2[[#This Row],[M2B_h]])</f>
        <v>37</v>
      </c>
      <c r="S916" s="14">
        <f>SUM(Table2[[#This Row],[M3B]],Table2[[#This Row],[M3B_h]])</f>
        <v>37</v>
      </c>
      <c r="T916" s="14">
        <f>SUM(Table2[[#This Row],[M4B]],Table2[[#This Row],[M4B_h]])</f>
        <v>37</v>
      </c>
    </row>
    <row r="917" spans="1:20">
      <c r="A917" s="11">
        <f>IF(Table2[[#This Row],[TT]]=0,"",ROW())</f>
        <v>917</v>
      </c>
      <c r="B917" s="11" t="str">
        <f>LOWER(SUBSTITUTE(SUBSTITUTE(SUBSTITUTE(SUBSTITUTE(SUBSTITUTE(SUBSTITUTE(SUBSTITUTE(SUBSTITUTE(Table2[[#This Row],[NAMA BARANG]]," ",""),"""",""),"-",""),"/",""),"(",""),")",""),"&amp;",""),",",""))</f>
        <v>guntingkuku9macam</v>
      </c>
      <c r="C917" s="17" t="s">
        <v>1084</v>
      </c>
      <c r="D917" s="18">
        <v>1</v>
      </c>
      <c r="E917" s="22" t="s">
        <v>116</v>
      </c>
      <c r="F917" s="43">
        <f>IF(Table2[[#This Row],[M5B]]="",Table2[[#This Row],[M5B_h]],SUM(Table2[[#This Row],[M5B_h]],Table2[[#This Row],[M5B]]))</f>
        <v>1</v>
      </c>
      <c r="H917" s="12" t="str">
        <f>IF(Table2[[#This Row],[M1A]]="","",Table2[[#This Row],[M1A]]-Table2[[#This Row],[AWAL]])</f>
        <v/>
      </c>
      <c r="J917" s="12" t="str">
        <f>IF(Table2[[#This Row],[M2A]]="","",SUM(Table2[[#This Row],[M2A]]-Table2[[#This Row],[M2B_h]]))</f>
        <v/>
      </c>
      <c r="L917" s="12" t="str">
        <f>IF(Table2[[#This Row],[M3A]]="","",SUM(Table2[[#This Row],[M3A]]-Table2[[#This Row],[M3B_h]]))</f>
        <v/>
      </c>
      <c r="N917" s="12" t="str">
        <f>IF(Table2[[#This Row],[M4A]]="","",SUM(Table2[[#This Row],[M4A]]-Table2[[#This Row],[M4B_h]]))</f>
        <v/>
      </c>
      <c r="O917" s="14"/>
      <c r="P917" s="14" t="str">
        <f>IF(Table2[[#This Row],[M5A]]="","",SUM(Table2[[#This Row],[M5A]]-Table2[[#This Row],[M5B_h]]))</f>
        <v/>
      </c>
      <c r="Q917" s="14">
        <f>SUM(Table2[[#This Row],[AWAL]],Table2[[#This Row],[M1B]])</f>
        <v>1</v>
      </c>
      <c r="R917" s="14">
        <f>SUM(Table2[[#This Row],[M2B]],Table2[[#This Row],[M2B_h]])</f>
        <v>1</v>
      </c>
      <c r="S917" s="14">
        <f>SUM(Table2[[#This Row],[M3B]],Table2[[#This Row],[M3B_h]])</f>
        <v>1</v>
      </c>
      <c r="T917" s="14">
        <f>SUM(Table2[[#This Row],[M4B]],Table2[[#This Row],[M4B_h]])</f>
        <v>1</v>
      </c>
    </row>
    <row r="918" spans="1:20">
      <c r="A918" s="11">
        <f>IF(Table2[[#This Row],[TT]]=0,"",ROW())</f>
        <v>918</v>
      </c>
      <c r="B918" s="11" t="str">
        <f>LOWER(SUBSTITUTE(SUBSTITUTE(SUBSTITUTE(SUBSTITUTE(SUBSTITUTE(SUBSTITUTE(SUBSTITUTE(SUBSTITUTE(Table2[[#This Row],[NAMA BARANG]]," ",""),"""",""),"-",""),"/",""),"(",""),")",""),"&amp;",""),",",""))</f>
        <v>guntingkukugum010</v>
      </c>
      <c r="C918" s="17" t="s">
        <v>1085</v>
      </c>
      <c r="D918" s="18">
        <v>4</v>
      </c>
      <c r="E918" s="22" t="s">
        <v>915</v>
      </c>
      <c r="F918" s="43">
        <f>IF(Table2[[#This Row],[M5B]]="",Table2[[#This Row],[M5B_h]],SUM(Table2[[#This Row],[M5B_h]],Table2[[#This Row],[M5B]]))</f>
        <v>4</v>
      </c>
      <c r="H918" s="12" t="str">
        <f>IF(Table2[[#This Row],[M1A]]="","",Table2[[#This Row],[M1A]]-Table2[[#This Row],[AWAL]])</f>
        <v/>
      </c>
      <c r="J918" s="12" t="str">
        <f>IF(Table2[[#This Row],[M2A]]="","",SUM(Table2[[#This Row],[M2A]]-Table2[[#This Row],[M2B_h]]))</f>
        <v/>
      </c>
      <c r="L918" s="12" t="str">
        <f>IF(Table2[[#This Row],[M3A]]="","",SUM(Table2[[#This Row],[M3A]]-Table2[[#This Row],[M3B_h]]))</f>
        <v/>
      </c>
      <c r="N918" s="12" t="str">
        <f>IF(Table2[[#This Row],[M4A]]="","",SUM(Table2[[#This Row],[M4A]]-Table2[[#This Row],[M4B_h]]))</f>
        <v/>
      </c>
      <c r="O918" s="14"/>
      <c r="P918" s="14" t="str">
        <f>IF(Table2[[#This Row],[M5A]]="","",SUM(Table2[[#This Row],[M5A]]-Table2[[#This Row],[M5B_h]]))</f>
        <v/>
      </c>
      <c r="Q918" s="14">
        <f>SUM(Table2[[#This Row],[AWAL]],Table2[[#This Row],[M1B]])</f>
        <v>4</v>
      </c>
      <c r="R918" s="14">
        <f>SUM(Table2[[#This Row],[M2B]],Table2[[#This Row],[M2B_h]])</f>
        <v>4</v>
      </c>
      <c r="S918" s="14">
        <f>SUM(Table2[[#This Row],[M3B]],Table2[[#This Row],[M3B_h]])</f>
        <v>4</v>
      </c>
      <c r="T918" s="14">
        <f>SUM(Table2[[#This Row],[M4B]],Table2[[#This Row],[M4B_h]])</f>
        <v>4</v>
      </c>
    </row>
    <row r="919" spans="1:20">
      <c r="A919" s="11">
        <f>IF(Table2[[#This Row],[TT]]=0,"",ROW())</f>
        <v>919</v>
      </c>
      <c r="B919" s="11" t="str">
        <f>LOWER(SUBSTITUTE(SUBSTITUTE(SUBSTITUTE(SUBSTITUTE(SUBSTITUTE(SUBSTITUTE(SUBSTITUTE(SUBSTITUTE(Table2[[#This Row],[NAMA BARANG]]," ",""),"""",""),"-",""),"/",""),"(",""),")",""),"&amp;",""),",",""))</f>
        <v>guntingkukupolos602</v>
      </c>
      <c r="C919" s="17" t="s">
        <v>1086</v>
      </c>
      <c r="D919" s="18">
        <v>3</v>
      </c>
      <c r="E919" s="22" t="s">
        <v>116</v>
      </c>
      <c r="F919" s="43">
        <f>IF(Table2[[#This Row],[M5B]]="",Table2[[#This Row],[M5B_h]],SUM(Table2[[#This Row],[M5B_h]],Table2[[#This Row],[M5B]]))</f>
        <v>3</v>
      </c>
      <c r="H919" s="12" t="str">
        <f>IF(Table2[[#This Row],[M1A]]="","",Table2[[#This Row],[M1A]]-Table2[[#This Row],[AWAL]])</f>
        <v/>
      </c>
      <c r="J919" s="12" t="str">
        <f>IF(Table2[[#This Row],[M2A]]="","",SUM(Table2[[#This Row],[M2A]]-Table2[[#This Row],[M2B_h]]))</f>
        <v/>
      </c>
      <c r="L919" s="12" t="str">
        <f>IF(Table2[[#This Row],[M3A]]="","",SUM(Table2[[#This Row],[M3A]]-Table2[[#This Row],[M3B_h]]))</f>
        <v/>
      </c>
      <c r="N919" s="12" t="str">
        <f>IF(Table2[[#This Row],[M4A]]="","",SUM(Table2[[#This Row],[M4A]]-Table2[[#This Row],[M4B_h]]))</f>
        <v/>
      </c>
      <c r="O919" s="14"/>
      <c r="P919" s="14" t="str">
        <f>IF(Table2[[#This Row],[M5A]]="","",SUM(Table2[[#This Row],[M5A]]-Table2[[#This Row],[M5B_h]]))</f>
        <v/>
      </c>
      <c r="Q919" s="14">
        <f>SUM(Table2[[#This Row],[AWAL]],Table2[[#This Row],[M1B]])</f>
        <v>3</v>
      </c>
      <c r="R919" s="14">
        <f>SUM(Table2[[#This Row],[M2B]],Table2[[#This Row],[M2B_h]])</f>
        <v>3</v>
      </c>
      <c r="S919" s="14">
        <f>SUM(Table2[[#This Row],[M3B]],Table2[[#This Row],[M3B_h]])</f>
        <v>3</v>
      </c>
      <c r="T919" s="14">
        <f>SUM(Table2[[#This Row],[M4B]],Table2[[#This Row],[M4B_h]])</f>
        <v>3</v>
      </c>
    </row>
    <row r="920" spans="1:20">
      <c r="A920" s="11">
        <f>IF(Table2[[#This Row],[TT]]=0,"",ROW())</f>
        <v>920</v>
      </c>
      <c r="B920" s="11" t="str">
        <f>LOWER(SUBSTITUTE(SUBSTITUTE(SUBSTITUTE(SUBSTITUTE(SUBSTITUTE(SUBSTITUTE(SUBSTITUTE(SUBSTITUTE(Table2[[#This Row],[NAMA BARANG]]," ",""),"""",""),"-",""),"/",""),"(",""),")",""),"&amp;",""),",",""))</f>
        <v>guntingkukuvanartf1</v>
      </c>
      <c r="C920" s="17" t="s">
        <v>1087</v>
      </c>
      <c r="D920" s="18">
        <v>16</v>
      </c>
      <c r="E920" s="22" t="s">
        <v>116</v>
      </c>
      <c r="F920" s="43">
        <f>IF(Table2[[#This Row],[M5B]]="",Table2[[#This Row],[M5B_h]],SUM(Table2[[#This Row],[M5B_h]],Table2[[#This Row],[M5B]]))</f>
        <v>16</v>
      </c>
      <c r="H920" s="12" t="str">
        <f>IF(Table2[[#This Row],[M1A]]="","",Table2[[#This Row],[M1A]]-Table2[[#This Row],[AWAL]])</f>
        <v/>
      </c>
      <c r="J920" s="12" t="str">
        <f>IF(Table2[[#This Row],[M2A]]="","",SUM(Table2[[#This Row],[M2A]]-Table2[[#This Row],[M2B_h]]))</f>
        <v/>
      </c>
      <c r="L920" s="12" t="str">
        <f>IF(Table2[[#This Row],[M3A]]="","",SUM(Table2[[#This Row],[M3A]]-Table2[[#This Row],[M3B_h]]))</f>
        <v/>
      </c>
      <c r="N920" s="12" t="str">
        <f>IF(Table2[[#This Row],[M4A]]="","",SUM(Table2[[#This Row],[M4A]]-Table2[[#This Row],[M4B_h]]))</f>
        <v/>
      </c>
      <c r="O920" s="14"/>
      <c r="P920" s="14" t="str">
        <f>IF(Table2[[#This Row],[M5A]]="","",SUM(Table2[[#This Row],[M5A]]-Table2[[#This Row],[M5B_h]]))</f>
        <v/>
      </c>
      <c r="Q920" s="14">
        <f>SUM(Table2[[#This Row],[AWAL]],Table2[[#This Row],[M1B]])</f>
        <v>16</v>
      </c>
      <c r="R920" s="14">
        <f>SUM(Table2[[#This Row],[M2B]],Table2[[#This Row],[M2B_h]])</f>
        <v>16</v>
      </c>
      <c r="S920" s="14">
        <f>SUM(Table2[[#This Row],[M3B]],Table2[[#This Row],[M3B_h]])</f>
        <v>16</v>
      </c>
      <c r="T920" s="14">
        <f>SUM(Table2[[#This Row],[M4B]],Table2[[#This Row],[M4B_h]])</f>
        <v>16</v>
      </c>
    </row>
    <row r="921" spans="1:20">
      <c r="A921" s="11">
        <f>IF(Table2[[#This Row],[TT]]=0,"",ROW())</f>
        <v>921</v>
      </c>
      <c r="B921" s="11" t="str">
        <f>LOWER(SUBSTITUTE(SUBSTITUTE(SUBSTITUTE(SUBSTITUTE(SUBSTITUTE(SUBSTITUTE(SUBSTITUTE(SUBSTITUTE(Table2[[#This Row],[NAMA BARANG]]," ",""),"""",""),"-",""),"/",""),"(",""),")",""),"&amp;",""),",",""))</f>
        <v>guntingkukuvanartf2</v>
      </c>
      <c r="C921" s="17" t="s">
        <v>1088</v>
      </c>
      <c r="D921" s="18">
        <v>15</v>
      </c>
      <c r="E921" s="22" t="s">
        <v>116</v>
      </c>
      <c r="F921" s="43">
        <f>IF(Table2[[#This Row],[M5B]]="",Table2[[#This Row],[M5B_h]],SUM(Table2[[#This Row],[M5B_h]],Table2[[#This Row],[M5B]]))</f>
        <v>15</v>
      </c>
      <c r="H921" s="12" t="str">
        <f>IF(Table2[[#This Row],[M1A]]="","",Table2[[#This Row],[M1A]]-Table2[[#This Row],[AWAL]])</f>
        <v/>
      </c>
      <c r="J921" s="12" t="str">
        <f>IF(Table2[[#This Row],[M2A]]="","",SUM(Table2[[#This Row],[M2A]]-Table2[[#This Row],[M2B_h]]))</f>
        <v/>
      </c>
      <c r="L921" s="12" t="str">
        <f>IF(Table2[[#This Row],[M3A]]="","",SUM(Table2[[#This Row],[M3A]]-Table2[[#This Row],[M3B_h]]))</f>
        <v/>
      </c>
      <c r="N921" s="12" t="str">
        <f>IF(Table2[[#This Row],[M4A]]="","",SUM(Table2[[#This Row],[M4A]]-Table2[[#This Row],[M4B_h]]))</f>
        <v/>
      </c>
      <c r="O921" s="14"/>
      <c r="P921" s="14" t="str">
        <f>IF(Table2[[#This Row],[M5A]]="","",SUM(Table2[[#This Row],[M5A]]-Table2[[#This Row],[M5B_h]]))</f>
        <v/>
      </c>
      <c r="Q921" s="14">
        <f>SUM(Table2[[#This Row],[AWAL]],Table2[[#This Row],[M1B]])</f>
        <v>15</v>
      </c>
      <c r="R921" s="14">
        <f>SUM(Table2[[#This Row],[M2B]],Table2[[#This Row],[M2B_h]])</f>
        <v>15</v>
      </c>
      <c r="S921" s="14">
        <f>SUM(Table2[[#This Row],[M3B]],Table2[[#This Row],[M3B_h]])</f>
        <v>15</v>
      </c>
      <c r="T921" s="14">
        <f>SUM(Table2[[#This Row],[M4B]],Table2[[#This Row],[M4B_h]])</f>
        <v>15</v>
      </c>
    </row>
    <row r="922" spans="1:20">
      <c r="A922" s="11">
        <f>IF(Table2[[#This Row],[TT]]=0,"",ROW())</f>
        <v>922</v>
      </c>
      <c r="B922" s="11" t="str">
        <f>LOWER(SUBSTITUTE(SUBSTITUTE(SUBSTITUTE(SUBSTITUTE(SUBSTITUTE(SUBSTITUTE(SUBSTITUTE(SUBSTITUTE(Table2[[#This Row],[NAMA BARANG]]," ",""),"""",""),"-",""),"/",""),"(",""),")",""),"&amp;",""),",",""))</f>
        <v>guntingkukuvanartf3</v>
      </c>
      <c r="C922" s="17" t="s">
        <v>1089</v>
      </c>
      <c r="D922" s="18">
        <v>15</v>
      </c>
      <c r="E922" s="22" t="s">
        <v>116</v>
      </c>
      <c r="F922" s="43">
        <f>IF(Table2[[#This Row],[M5B]]="",Table2[[#This Row],[M5B_h]],SUM(Table2[[#This Row],[M5B_h]],Table2[[#This Row],[M5B]]))</f>
        <v>15</v>
      </c>
      <c r="H922" s="12" t="str">
        <f>IF(Table2[[#This Row],[M1A]]="","",Table2[[#This Row],[M1A]]-Table2[[#This Row],[AWAL]])</f>
        <v/>
      </c>
      <c r="J922" s="12" t="str">
        <f>IF(Table2[[#This Row],[M2A]]="","",SUM(Table2[[#This Row],[M2A]]-Table2[[#This Row],[M2B_h]]))</f>
        <v/>
      </c>
      <c r="L922" s="12" t="str">
        <f>IF(Table2[[#This Row],[M3A]]="","",SUM(Table2[[#This Row],[M3A]]-Table2[[#This Row],[M3B_h]]))</f>
        <v/>
      </c>
      <c r="N922" s="12" t="str">
        <f>IF(Table2[[#This Row],[M4A]]="","",SUM(Table2[[#This Row],[M4A]]-Table2[[#This Row],[M4B_h]]))</f>
        <v/>
      </c>
      <c r="O922" s="14"/>
      <c r="P922" s="14" t="str">
        <f>IF(Table2[[#This Row],[M5A]]="","",SUM(Table2[[#This Row],[M5A]]-Table2[[#This Row],[M5B_h]]))</f>
        <v/>
      </c>
      <c r="Q922" s="14">
        <f>SUM(Table2[[#This Row],[AWAL]],Table2[[#This Row],[M1B]])</f>
        <v>15</v>
      </c>
      <c r="R922" s="14">
        <f>SUM(Table2[[#This Row],[M2B]],Table2[[#This Row],[M2B_h]])</f>
        <v>15</v>
      </c>
      <c r="S922" s="14">
        <f>SUM(Table2[[#This Row],[M3B]],Table2[[#This Row],[M3B_h]])</f>
        <v>15</v>
      </c>
      <c r="T922" s="14">
        <f>SUM(Table2[[#This Row],[M4B]],Table2[[#This Row],[M4B_h]])</f>
        <v>15</v>
      </c>
    </row>
    <row r="923" spans="1:20">
      <c r="A923" s="11">
        <f>IF(Table2[[#This Row],[TT]]=0,"",ROW())</f>
        <v>923</v>
      </c>
      <c r="B923" s="11" t="str">
        <f>LOWER(SUBSTITUTE(SUBSTITUTE(SUBSTITUTE(SUBSTITUTE(SUBSTITUTE(SUBSTITUTE(SUBSTITUTE(SUBSTITUTE(Table2[[#This Row],[NAMA BARANG]]," ",""),"""",""),"-",""),"/",""),"(",""),")",""),"&amp;",""),",",""))</f>
        <v>guntingkukuvanartf4</v>
      </c>
      <c r="C923" s="17" t="s">
        <v>1090</v>
      </c>
      <c r="D923" s="18">
        <v>14</v>
      </c>
      <c r="E923" s="22" t="s">
        <v>116</v>
      </c>
      <c r="F923" s="43">
        <f>IF(Table2[[#This Row],[M5B]]="",Table2[[#This Row],[M5B_h]],SUM(Table2[[#This Row],[M5B_h]],Table2[[#This Row],[M5B]]))</f>
        <v>14</v>
      </c>
      <c r="H923" s="12" t="str">
        <f>IF(Table2[[#This Row],[M1A]]="","",Table2[[#This Row],[M1A]]-Table2[[#This Row],[AWAL]])</f>
        <v/>
      </c>
      <c r="J923" s="12" t="str">
        <f>IF(Table2[[#This Row],[M2A]]="","",SUM(Table2[[#This Row],[M2A]]-Table2[[#This Row],[M2B_h]]))</f>
        <v/>
      </c>
      <c r="L923" s="12" t="str">
        <f>IF(Table2[[#This Row],[M3A]]="","",SUM(Table2[[#This Row],[M3A]]-Table2[[#This Row],[M3B_h]]))</f>
        <v/>
      </c>
      <c r="N923" s="12" t="str">
        <f>IF(Table2[[#This Row],[M4A]]="","",SUM(Table2[[#This Row],[M4A]]-Table2[[#This Row],[M4B_h]]))</f>
        <v/>
      </c>
      <c r="O923" s="14"/>
      <c r="P923" s="14" t="str">
        <f>IF(Table2[[#This Row],[M5A]]="","",SUM(Table2[[#This Row],[M5A]]-Table2[[#This Row],[M5B_h]]))</f>
        <v/>
      </c>
      <c r="Q923" s="14">
        <f>SUM(Table2[[#This Row],[AWAL]],Table2[[#This Row],[M1B]])</f>
        <v>14</v>
      </c>
      <c r="R923" s="14">
        <f>SUM(Table2[[#This Row],[M2B]],Table2[[#This Row],[M2B_h]])</f>
        <v>14</v>
      </c>
      <c r="S923" s="14">
        <f>SUM(Table2[[#This Row],[M3B]],Table2[[#This Row],[M3B_h]])</f>
        <v>14</v>
      </c>
      <c r="T923" s="14">
        <f>SUM(Table2[[#This Row],[M4B]],Table2[[#This Row],[M4B_h]])</f>
        <v>14</v>
      </c>
    </row>
    <row r="924" spans="1:20">
      <c r="A924" s="11">
        <f>IF(Table2[[#This Row],[TT]]=0,"",ROW())</f>
        <v>924</v>
      </c>
      <c r="B924" s="11" t="str">
        <f>LOWER(SUBSTITUTE(SUBSTITUTE(SUBSTITUTE(SUBSTITUTE(SUBSTITUTE(SUBSTITUTE(SUBSTITUTE(SUBSTITUTE(Table2[[#This Row],[NAMA BARANG]]," ",""),"""",""),"-",""),"/",""),"(",""),")",""),"&amp;",""),",",""))</f>
        <v>guntingkukuvancogk605</v>
      </c>
      <c r="C924" s="17" t="s">
        <v>3442</v>
      </c>
      <c r="D924" s="18">
        <v>2</v>
      </c>
      <c r="E924" s="22" t="s">
        <v>131</v>
      </c>
      <c r="F924" s="43">
        <f>IF(Table2[[#This Row],[M5B]]="",Table2[[#This Row],[M5B_h]],SUM(Table2[[#This Row],[M5B_h]],Table2[[#This Row],[M5B]]))</f>
        <v>2</v>
      </c>
      <c r="H924" s="12" t="str">
        <f>IF(Table2[[#This Row],[M1A]]="","",Table2[[#This Row],[M1A]]-Table2[[#This Row],[AWAL]])</f>
        <v/>
      </c>
      <c r="J924" s="12" t="str">
        <f>IF(Table2[[#This Row],[M2A]]="","",SUM(Table2[[#This Row],[M2A]]-Table2[[#This Row],[M2B_h]]))</f>
        <v/>
      </c>
      <c r="L924" s="12" t="str">
        <f>IF(Table2[[#This Row],[M3A]]="","",SUM(Table2[[#This Row],[M3A]]-Table2[[#This Row],[M3B_h]]))</f>
        <v/>
      </c>
      <c r="N924" s="12" t="str">
        <f>IF(Table2[[#This Row],[M4A]]="","",SUM(Table2[[#This Row],[M4A]]-Table2[[#This Row],[M4B_h]]))</f>
        <v/>
      </c>
      <c r="O924" s="14"/>
      <c r="P924" s="14" t="str">
        <f>IF(Table2[[#This Row],[M5A]]="","",SUM(Table2[[#This Row],[M5A]]-Table2[[#This Row],[M5B_h]]))</f>
        <v/>
      </c>
      <c r="Q924" s="14">
        <f>SUM(Table2[[#This Row],[AWAL]],Table2[[#This Row],[M1B]])</f>
        <v>2</v>
      </c>
      <c r="R924" s="14">
        <f>SUM(Table2[[#This Row],[M2B]],Table2[[#This Row],[M2B_h]])</f>
        <v>2</v>
      </c>
      <c r="S924" s="14">
        <f>SUM(Table2[[#This Row],[M3B]],Table2[[#This Row],[M3B_h]])</f>
        <v>2</v>
      </c>
      <c r="T924" s="14">
        <f>SUM(Table2[[#This Row],[M4B]],Table2[[#This Row],[M4B_h]])</f>
        <v>2</v>
      </c>
    </row>
    <row r="925" spans="1:20">
      <c r="A925" s="11">
        <f>IF(Table2[[#This Row],[TT]]=0,"",ROW())</f>
        <v>925</v>
      </c>
      <c r="B925" s="11" t="str">
        <f>LOWER(SUBSTITUTE(SUBSTITUTE(SUBSTITUTE(SUBSTITUTE(SUBSTITUTE(SUBSTITUTE(SUBSTITUTE(SUBSTITUTE(Table2[[#This Row],[NAMA BARANG]]," ",""),"""",""),"-",""),"/",""),"(",""),")",""),"&amp;",""),",",""))</f>
        <v>guntinglipatbesarl</v>
      </c>
      <c r="C925" s="17" t="s">
        <v>1091</v>
      </c>
      <c r="D925" s="18">
        <v>2</v>
      </c>
      <c r="E925" s="22" t="s">
        <v>131</v>
      </c>
      <c r="F925" s="43">
        <f>IF(Table2[[#This Row],[M5B]]="",Table2[[#This Row],[M5B_h]],SUM(Table2[[#This Row],[M5B_h]],Table2[[#This Row],[M5B]]))</f>
        <v>2</v>
      </c>
      <c r="H925" s="12" t="str">
        <f>IF(Table2[[#This Row],[M1A]]="","",Table2[[#This Row],[M1A]]-Table2[[#This Row],[AWAL]])</f>
        <v/>
      </c>
      <c r="J925" s="12" t="str">
        <f>IF(Table2[[#This Row],[M2A]]="","",SUM(Table2[[#This Row],[M2A]]-Table2[[#This Row],[M2B_h]]))</f>
        <v/>
      </c>
      <c r="L925" s="12" t="str">
        <f>IF(Table2[[#This Row],[M3A]]="","",SUM(Table2[[#This Row],[M3A]]-Table2[[#This Row],[M3B_h]]))</f>
        <v/>
      </c>
      <c r="N925" s="12" t="str">
        <f>IF(Table2[[#This Row],[M4A]]="","",SUM(Table2[[#This Row],[M4A]]-Table2[[#This Row],[M4B_h]]))</f>
        <v/>
      </c>
      <c r="O925" s="14"/>
      <c r="P925" s="14" t="str">
        <f>IF(Table2[[#This Row],[M5A]]="","",SUM(Table2[[#This Row],[M5A]]-Table2[[#This Row],[M5B_h]]))</f>
        <v/>
      </c>
      <c r="Q925" s="14">
        <f>SUM(Table2[[#This Row],[AWAL]],Table2[[#This Row],[M1B]])</f>
        <v>2</v>
      </c>
      <c r="R925" s="14">
        <f>SUM(Table2[[#This Row],[M2B]],Table2[[#This Row],[M2B_h]])</f>
        <v>2</v>
      </c>
      <c r="S925" s="14">
        <f>SUM(Table2[[#This Row],[M3B]],Table2[[#This Row],[M3B_h]])</f>
        <v>2</v>
      </c>
      <c r="T925" s="14">
        <f>SUM(Table2[[#This Row],[M4B]],Table2[[#This Row],[M4B_h]])</f>
        <v>2</v>
      </c>
    </row>
    <row r="926" spans="1:20">
      <c r="A926" s="11">
        <f>IF(Table2[[#This Row],[TT]]=0,"",ROW())</f>
        <v>926</v>
      </c>
      <c r="B926" s="11" t="str">
        <f>LOWER(SUBSTITUTE(SUBSTITUTE(SUBSTITUTE(SUBSTITUTE(SUBSTITUTE(SUBSTITUTE(SUBSTITUTE(SUBSTITUTE(Table2[[#This Row],[NAMA BARANG]]," ",""),"""",""),"-",""),"/",""),"(",""),")",""),"&amp;",""),",",""))</f>
        <v>guntinglipathts</v>
      </c>
      <c r="C926" s="17" t="s">
        <v>1092</v>
      </c>
      <c r="D926" s="18">
        <v>4</v>
      </c>
      <c r="E926" s="22" t="s">
        <v>116</v>
      </c>
      <c r="F926" s="43">
        <f>IF(Table2[[#This Row],[M5B]]="",Table2[[#This Row],[M5B_h]],SUM(Table2[[#This Row],[M5B_h]],Table2[[#This Row],[M5B]]))</f>
        <v>4</v>
      </c>
      <c r="H926" s="12" t="str">
        <f>IF(Table2[[#This Row],[M1A]]="","",Table2[[#This Row],[M1A]]-Table2[[#This Row],[AWAL]])</f>
        <v/>
      </c>
      <c r="J926" s="12" t="str">
        <f>IF(Table2[[#This Row],[M2A]]="","",SUM(Table2[[#This Row],[M2A]]-Table2[[#This Row],[M2B_h]]))</f>
        <v/>
      </c>
      <c r="L926" s="12" t="str">
        <f>IF(Table2[[#This Row],[M3A]]="","",SUM(Table2[[#This Row],[M3A]]-Table2[[#This Row],[M3B_h]]))</f>
        <v/>
      </c>
      <c r="N926" s="12" t="str">
        <f>IF(Table2[[#This Row],[M4A]]="","",SUM(Table2[[#This Row],[M4A]]-Table2[[#This Row],[M4B_h]]))</f>
        <v/>
      </c>
      <c r="O926" s="14"/>
      <c r="P926" s="14" t="str">
        <f>IF(Table2[[#This Row],[M5A]]="","",SUM(Table2[[#This Row],[M5A]]-Table2[[#This Row],[M5B_h]]))</f>
        <v/>
      </c>
      <c r="Q926" s="14">
        <f>SUM(Table2[[#This Row],[AWAL]],Table2[[#This Row],[M1B]])</f>
        <v>4</v>
      </c>
      <c r="R926" s="14">
        <f>SUM(Table2[[#This Row],[M2B]],Table2[[#This Row],[M2B_h]])</f>
        <v>4</v>
      </c>
      <c r="S926" s="14">
        <f>SUM(Table2[[#This Row],[M3B]],Table2[[#This Row],[M3B_h]])</f>
        <v>4</v>
      </c>
      <c r="T926" s="14">
        <f>SUM(Table2[[#This Row],[M4B]],Table2[[#This Row],[M4B_h]])</f>
        <v>4</v>
      </c>
    </row>
    <row r="927" spans="1:20">
      <c r="A927" s="11">
        <f>IF(Table2[[#This Row],[TT]]=0,"",ROW())</f>
        <v>927</v>
      </c>
      <c r="B927" s="11" t="str">
        <f>LOWER(SUBSTITUTE(SUBSTITUTE(SUBSTITUTE(SUBSTITUTE(SUBSTITUTE(SUBSTITUTE(SUBSTITUTE(SUBSTITUTE(Table2[[#This Row],[NAMA BARANG]]," ",""),"""",""),"-",""),"/",""),"(",""),")",""),"&amp;",""),",",""))</f>
        <v>guntingprimass01</v>
      </c>
      <c r="C927" s="17" t="s">
        <v>1094</v>
      </c>
      <c r="D927" s="18">
        <v>3</v>
      </c>
      <c r="E927" s="22" t="s">
        <v>83</v>
      </c>
      <c r="F927" s="43">
        <f>IF(Table2[[#This Row],[M5B]]="",Table2[[#This Row],[M5B_h]],SUM(Table2[[#This Row],[M5B_h]],Table2[[#This Row],[M5B]]))</f>
        <v>3</v>
      </c>
      <c r="H927" s="12" t="str">
        <f>IF(Table2[[#This Row],[M1A]]="","",Table2[[#This Row],[M1A]]-Table2[[#This Row],[AWAL]])</f>
        <v/>
      </c>
      <c r="J927" s="12" t="str">
        <f>IF(Table2[[#This Row],[M2A]]="","",SUM(Table2[[#This Row],[M2A]]-Table2[[#This Row],[M2B_h]]))</f>
        <v/>
      </c>
      <c r="L927" s="12" t="str">
        <f>IF(Table2[[#This Row],[M3A]]="","",SUM(Table2[[#This Row],[M3A]]-Table2[[#This Row],[M3B_h]]))</f>
        <v/>
      </c>
      <c r="N927" s="12" t="str">
        <f>IF(Table2[[#This Row],[M4A]]="","",SUM(Table2[[#This Row],[M4A]]-Table2[[#This Row],[M4B_h]]))</f>
        <v/>
      </c>
      <c r="O927" s="14"/>
      <c r="P927" s="14" t="str">
        <f>IF(Table2[[#This Row],[M5A]]="","",SUM(Table2[[#This Row],[M5A]]-Table2[[#This Row],[M5B_h]]))</f>
        <v/>
      </c>
      <c r="Q927" s="14">
        <f>SUM(Table2[[#This Row],[AWAL]],Table2[[#This Row],[M1B]])</f>
        <v>3</v>
      </c>
      <c r="R927" s="14">
        <f>SUM(Table2[[#This Row],[M2B]],Table2[[#This Row],[M2B_h]])</f>
        <v>3</v>
      </c>
      <c r="S927" s="14">
        <f>SUM(Table2[[#This Row],[M3B]],Table2[[#This Row],[M3B_h]])</f>
        <v>3</v>
      </c>
      <c r="T927" s="14">
        <f>SUM(Table2[[#This Row],[M4B]],Table2[[#This Row],[M4B_h]])</f>
        <v>3</v>
      </c>
    </row>
    <row r="928" spans="1:20">
      <c r="A928" s="11">
        <f>IF(Table2[[#This Row],[TT]]=0,"",ROW())</f>
        <v>928</v>
      </c>
      <c r="B928" s="11" t="str">
        <f>LOWER(SUBSTITUTE(SUBSTITUTE(SUBSTITUTE(SUBSTITUTE(SUBSTITUTE(SUBSTITUTE(SUBSTITUTE(SUBSTITUTE(Table2[[#This Row],[NAMA BARANG]]," ",""),"""",""),"-",""),"/",""),"(",""),")",""),"&amp;",""),",",""))</f>
        <v>guntingrambutt826</v>
      </c>
      <c r="C928" s="17" t="s">
        <v>1095</v>
      </c>
      <c r="D928" s="18">
        <v>6</v>
      </c>
      <c r="E928" s="22" t="s">
        <v>190</v>
      </c>
      <c r="F928" s="43">
        <f>IF(Table2[[#This Row],[M5B]]="",Table2[[#This Row],[M5B_h]],SUM(Table2[[#This Row],[M5B_h]],Table2[[#This Row],[M5B]]))</f>
        <v>6</v>
      </c>
      <c r="H928" s="12" t="str">
        <f>IF(Table2[[#This Row],[M1A]]="","",Table2[[#This Row],[M1A]]-Table2[[#This Row],[AWAL]])</f>
        <v/>
      </c>
      <c r="J928" s="12" t="str">
        <f>IF(Table2[[#This Row],[M2A]]="","",SUM(Table2[[#This Row],[M2A]]-Table2[[#This Row],[M2B_h]]))</f>
        <v/>
      </c>
      <c r="L928" s="12" t="str">
        <f>IF(Table2[[#This Row],[M3A]]="","",SUM(Table2[[#This Row],[M3A]]-Table2[[#This Row],[M3B_h]]))</f>
        <v/>
      </c>
      <c r="N928" s="12" t="str">
        <f>IF(Table2[[#This Row],[M4A]]="","",SUM(Table2[[#This Row],[M4A]]-Table2[[#This Row],[M4B_h]]))</f>
        <v/>
      </c>
      <c r="O928" s="14"/>
      <c r="P928" s="14" t="str">
        <f>IF(Table2[[#This Row],[M5A]]="","",SUM(Table2[[#This Row],[M5A]]-Table2[[#This Row],[M5B_h]]))</f>
        <v/>
      </c>
      <c r="Q928" s="14">
        <f>SUM(Table2[[#This Row],[AWAL]],Table2[[#This Row],[M1B]])</f>
        <v>6</v>
      </c>
      <c r="R928" s="14">
        <f>SUM(Table2[[#This Row],[M2B]],Table2[[#This Row],[M2B_h]])</f>
        <v>6</v>
      </c>
      <c r="S928" s="14">
        <f>SUM(Table2[[#This Row],[M3B]],Table2[[#This Row],[M3B_h]])</f>
        <v>6</v>
      </c>
      <c r="T928" s="14">
        <f>SUM(Table2[[#This Row],[M4B]],Table2[[#This Row],[M4B_h]])</f>
        <v>6</v>
      </c>
    </row>
    <row r="929" spans="1:20">
      <c r="A929" s="11">
        <f>IF(Table2[[#This Row],[TT]]=0,"",ROW())</f>
        <v>929</v>
      </c>
      <c r="B929" s="11" t="str">
        <f>LOWER(SUBSTITUTE(SUBSTITUTE(SUBSTITUTE(SUBSTITUTE(SUBSTITUTE(SUBSTITUTE(SUBSTITUTE(SUBSTITUTE(Table2[[#This Row],[NAMA BARANG]]," ",""),"""",""),"-",""),"/",""),"(",""),")",""),"&amp;",""),",",""))</f>
        <v>guntingrambuttg690</v>
      </c>
      <c r="C929" s="17" t="s">
        <v>1096</v>
      </c>
      <c r="D929" s="18">
        <v>1</v>
      </c>
      <c r="E929" s="22" t="s">
        <v>190</v>
      </c>
      <c r="F929" s="43">
        <f>IF(Table2[[#This Row],[M5B]]="",Table2[[#This Row],[M5B_h]],SUM(Table2[[#This Row],[M5B_h]],Table2[[#This Row],[M5B]]))</f>
        <v>1</v>
      </c>
      <c r="H929" s="12" t="str">
        <f>IF(Table2[[#This Row],[M1A]]="","",Table2[[#This Row],[M1A]]-Table2[[#This Row],[AWAL]])</f>
        <v/>
      </c>
      <c r="J929" s="12" t="str">
        <f>IF(Table2[[#This Row],[M2A]]="","",SUM(Table2[[#This Row],[M2A]]-Table2[[#This Row],[M2B_h]]))</f>
        <v/>
      </c>
      <c r="L929" s="12" t="str">
        <f>IF(Table2[[#This Row],[M3A]]="","",SUM(Table2[[#This Row],[M3A]]-Table2[[#This Row],[M3B_h]]))</f>
        <v/>
      </c>
      <c r="N929" s="12" t="str">
        <f>IF(Table2[[#This Row],[M4A]]="","",SUM(Table2[[#This Row],[M4A]]-Table2[[#This Row],[M4B_h]]))</f>
        <v/>
      </c>
      <c r="O929" s="14"/>
      <c r="P929" s="14" t="str">
        <f>IF(Table2[[#This Row],[M5A]]="","",SUM(Table2[[#This Row],[M5A]]-Table2[[#This Row],[M5B_h]]))</f>
        <v/>
      </c>
      <c r="Q929" s="14">
        <f>SUM(Table2[[#This Row],[AWAL]],Table2[[#This Row],[M1B]])</f>
        <v>1</v>
      </c>
      <c r="R929" s="14">
        <f>SUM(Table2[[#This Row],[M2B]],Table2[[#This Row],[M2B_h]])</f>
        <v>1</v>
      </c>
      <c r="S929" s="14">
        <f>SUM(Table2[[#This Row],[M3B]],Table2[[#This Row],[M3B_h]])</f>
        <v>1</v>
      </c>
      <c r="T929" s="14">
        <f>SUM(Table2[[#This Row],[M4B]],Table2[[#This Row],[M4B_h]])</f>
        <v>1</v>
      </c>
    </row>
    <row r="930" spans="1:20">
      <c r="A930" s="11">
        <f>IF(Table2[[#This Row],[TT]]=0,"",ROW())</f>
        <v>930</v>
      </c>
      <c r="B930" s="11" t="str">
        <f>LOWER(SUBSTITUTE(SUBSTITUTE(SUBSTITUTE(SUBSTITUTE(SUBSTITUTE(SUBSTITUTE(SUBSTITUTE(SUBSTITUTE(Table2[[#This Row],[NAMA BARANG]]," ",""),"""",""),"-",""),"/",""),"(",""),")",""),"&amp;",""),",",""))</f>
        <v>guntingsc165</v>
      </c>
      <c r="C930" s="17" t="s">
        <v>1097</v>
      </c>
      <c r="D930" s="18">
        <v>6</v>
      </c>
      <c r="E930" s="22" t="s">
        <v>43</v>
      </c>
      <c r="F930" s="43">
        <f>IF(Table2[[#This Row],[M5B]]="",Table2[[#This Row],[M5B_h]],SUM(Table2[[#This Row],[M5B_h]],Table2[[#This Row],[M5B]]))</f>
        <v>6</v>
      </c>
      <c r="H930" s="12" t="str">
        <f>IF(Table2[[#This Row],[M1A]]="","",Table2[[#This Row],[M1A]]-Table2[[#This Row],[AWAL]])</f>
        <v/>
      </c>
      <c r="J930" s="12" t="str">
        <f>IF(Table2[[#This Row],[M2A]]="","",SUM(Table2[[#This Row],[M2A]]-Table2[[#This Row],[M2B_h]]))</f>
        <v/>
      </c>
      <c r="L930" s="12" t="str">
        <f>IF(Table2[[#This Row],[M3A]]="","",SUM(Table2[[#This Row],[M3A]]-Table2[[#This Row],[M3B_h]]))</f>
        <v/>
      </c>
      <c r="N930" s="12" t="str">
        <f>IF(Table2[[#This Row],[M4A]]="","",SUM(Table2[[#This Row],[M4A]]-Table2[[#This Row],[M4B_h]]))</f>
        <v/>
      </c>
      <c r="O930" s="14"/>
      <c r="P930" s="14" t="str">
        <f>IF(Table2[[#This Row],[M5A]]="","",SUM(Table2[[#This Row],[M5A]]-Table2[[#This Row],[M5B_h]]))</f>
        <v/>
      </c>
      <c r="Q930" s="14">
        <f>SUM(Table2[[#This Row],[AWAL]],Table2[[#This Row],[M1B]])</f>
        <v>6</v>
      </c>
      <c r="R930" s="14">
        <f>SUM(Table2[[#This Row],[M2B]],Table2[[#This Row],[M2B_h]])</f>
        <v>6</v>
      </c>
      <c r="S930" s="14">
        <f>SUM(Table2[[#This Row],[M3B]],Table2[[#This Row],[M3B_h]])</f>
        <v>6</v>
      </c>
      <c r="T930" s="14">
        <f>SUM(Table2[[#This Row],[M4B]],Table2[[#This Row],[M4B_h]])</f>
        <v>6</v>
      </c>
    </row>
    <row r="931" spans="1:20">
      <c r="A931" s="11">
        <f>IF(Table2[[#This Row],[TT]]=0,"",ROW())</f>
        <v>931</v>
      </c>
      <c r="B931" s="11" t="str">
        <f>LOWER(SUBSTITUTE(SUBSTITUTE(SUBSTITUTE(SUBSTITUTE(SUBSTITUTE(SUBSTITUTE(SUBSTITUTE(SUBSTITUTE(Table2[[#This Row],[NAMA BARANG]]," ",""),"""",""),"-",""),"/",""),"(",""),")",""),"&amp;",""),",",""))</f>
        <v>guntingsetsc826</v>
      </c>
      <c r="C931" s="17" t="s">
        <v>1098</v>
      </c>
      <c r="D931" s="18">
        <v>5</v>
      </c>
      <c r="E931" s="22" t="s">
        <v>1099</v>
      </c>
      <c r="F931" s="43">
        <f>IF(Table2[[#This Row],[M5B]]="",Table2[[#This Row],[M5B_h]],SUM(Table2[[#This Row],[M5B_h]],Table2[[#This Row],[M5B]]))</f>
        <v>5</v>
      </c>
      <c r="H931" s="12" t="str">
        <f>IF(Table2[[#This Row],[M1A]]="","",Table2[[#This Row],[M1A]]-Table2[[#This Row],[AWAL]])</f>
        <v/>
      </c>
      <c r="J931" s="12" t="str">
        <f>IF(Table2[[#This Row],[M2A]]="","",SUM(Table2[[#This Row],[M2A]]-Table2[[#This Row],[M2B_h]]))</f>
        <v/>
      </c>
      <c r="L931" s="12" t="str">
        <f>IF(Table2[[#This Row],[M3A]]="","",SUM(Table2[[#This Row],[M3A]]-Table2[[#This Row],[M3B_h]]))</f>
        <v/>
      </c>
      <c r="N931" s="12" t="str">
        <f>IF(Table2[[#This Row],[M4A]]="","",SUM(Table2[[#This Row],[M4A]]-Table2[[#This Row],[M4B_h]]))</f>
        <v/>
      </c>
      <c r="O931" s="14"/>
      <c r="P931" s="14" t="str">
        <f>IF(Table2[[#This Row],[M5A]]="","",SUM(Table2[[#This Row],[M5A]]-Table2[[#This Row],[M5B_h]]))</f>
        <v/>
      </c>
      <c r="Q931" s="14">
        <f>SUM(Table2[[#This Row],[AWAL]],Table2[[#This Row],[M1B]])</f>
        <v>5</v>
      </c>
      <c r="R931" s="14">
        <f>SUM(Table2[[#This Row],[M2B]],Table2[[#This Row],[M2B_h]])</f>
        <v>5</v>
      </c>
      <c r="S931" s="14">
        <f>SUM(Table2[[#This Row],[M3B]],Table2[[#This Row],[M3B_h]])</f>
        <v>5</v>
      </c>
      <c r="T931" s="14">
        <f>SUM(Table2[[#This Row],[M4B]],Table2[[#This Row],[M4B_h]])</f>
        <v>5</v>
      </c>
    </row>
    <row r="932" spans="1:20">
      <c r="A932" s="11">
        <f>IF(Table2[[#This Row],[TT]]=0,"",ROW())</f>
        <v>932</v>
      </c>
      <c r="B932" s="11" t="str">
        <f>LOWER(SUBSTITUTE(SUBSTITUTE(SUBSTITUTE(SUBSTITUTE(SUBSTITUTE(SUBSTITUTE(SUBSTITUTE(SUBSTITUTE(Table2[[#This Row],[NAMA BARANG]]," ",""),"""",""),"-",""),"/",""),"(",""),")",""),"&amp;",""),",",""))</f>
        <v>guntingsh2302plstmini1x52</v>
      </c>
      <c r="C932" s="21" t="s">
        <v>1100</v>
      </c>
      <c r="D932" s="22">
        <v>5</v>
      </c>
      <c r="E932" s="22" t="s">
        <v>1082</v>
      </c>
      <c r="F932" s="43">
        <f>IF(Table2[[#This Row],[M5B]]="",Table2[[#This Row],[M5B_h]],SUM(Table2[[#This Row],[M5B_h]],Table2[[#This Row],[M5B]]))</f>
        <v>5</v>
      </c>
      <c r="H932" s="12" t="str">
        <f>IF(Table2[[#This Row],[M1A]]="","",Table2[[#This Row],[M1A]]-Table2[[#This Row],[AWAL]])</f>
        <v/>
      </c>
      <c r="J932" s="12" t="str">
        <f>IF(Table2[[#This Row],[M2A]]="","",SUM(Table2[[#This Row],[M2A]]-Table2[[#This Row],[M2B_h]]))</f>
        <v/>
      </c>
      <c r="L932" s="12" t="str">
        <f>IF(Table2[[#This Row],[M3A]]="","",SUM(Table2[[#This Row],[M3A]]-Table2[[#This Row],[M3B_h]]))</f>
        <v/>
      </c>
      <c r="N932" s="12" t="str">
        <f>IF(Table2[[#This Row],[M4A]]="","",SUM(Table2[[#This Row],[M4A]]-Table2[[#This Row],[M4B_h]]))</f>
        <v/>
      </c>
      <c r="O932" s="14"/>
      <c r="P932" s="14" t="str">
        <f>IF(Table2[[#This Row],[M5A]]="","",SUM(Table2[[#This Row],[M5A]]-Table2[[#This Row],[M5B_h]]))</f>
        <v/>
      </c>
      <c r="Q932" s="14">
        <f>SUM(Table2[[#This Row],[AWAL]],Table2[[#This Row],[M1B]])</f>
        <v>5</v>
      </c>
      <c r="R932" s="14">
        <f>SUM(Table2[[#This Row],[M2B]],Table2[[#This Row],[M2B_h]])</f>
        <v>5</v>
      </c>
      <c r="S932" s="14">
        <f>SUM(Table2[[#This Row],[M3B]],Table2[[#This Row],[M3B_h]])</f>
        <v>5</v>
      </c>
      <c r="T932" s="14">
        <f>SUM(Table2[[#This Row],[M4B]],Table2[[#This Row],[M4B_h]])</f>
        <v>5</v>
      </c>
    </row>
    <row r="933" spans="1:20">
      <c r="A933" s="11">
        <f>IF(Table2[[#This Row],[TT]]=0,"",ROW())</f>
        <v>933</v>
      </c>
      <c r="B933" s="11" t="str">
        <f>LOWER(SUBSTITUTE(SUBSTITUTE(SUBSTITUTE(SUBSTITUTE(SUBSTITUTE(SUBSTITUTE(SUBSTITUTE(SUBSTITUTE(Table2[[#This Row],[NAMA BARANG]]," ",""),"""",""),"-",""),"/",""),"(",""),")",""),"&amp;",""),",",""))</f>
        <v>guntingsistermflmix</v>
      </c>
      <c r="C933" s="17" t="s">
        <v>1101</v>
      </c>
      <c r="D933" s="18">
        <v>5</v>
      </c>
      <c r="E933" s="22" t="s">
        <v>43</v>
      </c>
      <c r="F933" s="43">
        <f>IF(Table2[[#This Row],[M5B]]="",Table2[[#This Row],[M5B_h]],SUM(Table2[[#This Row],[M5B_h]],Table2[[#This Row],[M5B]]))</f>
        <v>5</v>
      </c>
      <c r="H933" s="12" t="str">
        <f>IF(Table2[[#This Row],[M1A]]="","",Table2[[#This Row],[M1A]]-Table2[[#This Row],[AWAL]])</f>
        <v/>
      </c>
      <c r="J933" s="12" t="str">
        <f>IF(Table2[[#This Row],[M2A]]="","",SUM(Table2[[#This Row],[M2A]]-Table2[[#This Row],[M2B_h]]))</f>
        <v/>
      </c>
      <c r="L933" s="12" t="str">
        <f>IF(Table2[[#This Row],[M3A]]="","",SUM(Table2[[#This Row],[M3A]]-Table2[[#This Row],[M3B_h]]))</f>
        <v/>
      </c>
      <c r="N933" s="12" t="str">
        <f>IF(Table2[[#This Row],[M4A]]="","",SUM(Table2[[#This Row],[M4A]]-Table2[[#This Row],[M4B_h]]))</f>
        <v/>
      </c>
      <c r="O933" s="14"/>
      <c r="P933" s="14" t="str">
        <f>IF(Table2[[#This Row],[M5A]]="","",SUM(Table2[[#This Row],[M5A]]-Table2[[#This Row],[M5B_h]]))</f>
        <v/>
      </c>
      <c r="Q933" s="14">
        <f>SUM(Table2[[#This Row],[AWAL]],Table2[[#This Row],[M1B]])</f>
        <v>5</v>
      </c>
      <c r="R933" s="14">
        <f>SUM(Table2[[#This Row],[M2B]],Table2[[#This Row],[M2B_h]])</f>
        <v>5</v>
      </c>
      <c r="S933" s="14">
        <f>SUM(Table2[[#This Row],[M3B]],Table2[[#This Row],[M3B_h]])</f>
        <v>5</v>
      </c>
      <c r="T933" s="14">
        <f>SUM(Table2[[#This Row],[M4B]],Table2[[#This Row],[M4B_h]])</f>
        <v>5</v>
      </c>
    </row>
    <row r="934" spans="1:20">
      <c r="A934" s="11">
        <f>IF(Table2[[#This Row],[TT]]=0,"",ROW())</f>
        <v>934</v>
      </c>
      <c r="B934" s="11" t="str">
        <f>LOWER(SUBSTITUTE(SUBSTITUTE(SUBSTITUTE(SUBSTITUTE(SUBSTITUTE(SUBSTITUTE(SUBSTITUTE(SUBSTITUTE(Table2[[#This Row],[NAMA BARANG]]," ",""),"""",""),"-",""),"/",""),"(",""),")",""),"&amp;",""),",",""))</f>
        <v>guntingsistermfm</v>
      </c>
      <c r="C934" s="17" t="s">
        <v>1102</v>
      </c>
      <c r="D934" s="18">
        <v>1</v>
      </c>
      <c r="E934" s="22" t="s">
        <v>181</v>
      </c>
      <c r="F934" s="43">
        <f>IF(Table2[[#This Row],[M5B]]="",Table2[[#This Row],[M5B_h]],SUM(Table2[[#This Row],[M5B_h]],Table2[[#This Row],[M5B]]))</f>
        <v>1</v>
      </c>
      <c r="H934" s="12" t="str">
        <f>IF(Table2[[#This Row],[M1A]]="","",Table2[[#This Row],[M1A]]-Table2[[#This Row],[AWAL]])</f>
        <v/>
      </c>
      <c r="J934" s="12" t="str">
        <f>IF(Table2[[#This Row],[M2A]]="","",SUM(Table2[[#This Row],[M2A]]-Table2[[#This Row],[M2B_h]]))</f>
        <v/>
      </c>
      <c r="L934" s="12" t="str">
        <f>IF(Table2[[#This Row],[M3A]]="","",SUM(Table2[[#This Row],[M3A]]-Table2[[#This Row],[M3B_h]]))</f>
        <v/>
      </c>
      <c r="N934" s="12" t="str">
        <f>IF(Table2[[#This Row],[M4A]]="","",SUM(Table2[[#This Row],[M4A]]-Table2[[#This Row],[M4B_h]]))</f>
        <v/>
      </c>
      <c r="O934" s="14"/>
      <c r="P934" s="14" t="str">
        <f>IF(Table2[[#This Row],[M5A]]="","",SUM(Table2[[#This Row],[M5A]]-Table2[[#This Row],[M5B_h]]))</f>
        <v/>
      </c>
      <c r="Q934" s="14">
        <f>SUM(Table2[[#This Row],[AWAL]],Table2[[#This Row],[M1B]])</f>
        <v>1</v>
      </c>
      <c r="R934" s="14">
        <f>SUM(Table2[[#This Row],[M2B]],Table2[[#This Row],[M2B_h]])</f>
        <v>1</v>
      </c>
      <c r="S934" s="14">
        <f>SUM(Table2[[#This Row],[M3B]],Table2[[#This Row],[M3B_h]])</f>
        <v>1</v>
      </c>
      <c r="T934" s="14">
        <f>SUM(Table2[[#This Row],[M4B]],Table2[[#This Row],[M4B_h]])</f>
        <v>1</v>
      </c>
    </row>
    <row r="935" spans="1:20">
      <c r="A935" s="11">
        <f>IF(Table2[[#This Row],[TT]]=0,"",ROW())</f>
        <v>935</v>
      </c>
      <c r="B935" s="11" t="str">
        <f>LOWER(SUBSTITUTE(SUBSTITUTE(SUBSTITUTE(SUBSTITUTE(SUBSTITUTE(SUBSTITUTE(SUBSTITUTE(SUBSTITUTE(Table2[[#This Row],[NAMA BARANG]]," ",""),"""",""),"-",""),"/",""),"(",""),")",""),"&amp;",""),",",""))</f>
        <v>guntingtrendllatas</v>
      </c>
      <c r="C935" s="17" t="s">
        <v>1104</v>
      </c>
      <c r="D935" s="18">
        <v>5</v>
      </c>
      <c r="E935" s="22" t="s">
        <v>83</v>
      </c>
      <c r="F935" s="43">
        <f>IF(Table2[[#This Row],[M5B]]="",Table2[[#This Row],[M5B_h]],SUM(Table2[[#This Row],[M5B_h]],Table2[[#This Row],[M5B]]))</f>
        <v>5</v>
      </c>
      <c r="H935" s="12" t="str">
        <f>IF(Table2[[#This Row],[M1A]]="","",Table2[[#This Row],[M1A]]-Table2[[#This Row],[AWAL]])</f>
        <v/>
      </c>
      <c r="J935" s="12" t="str">
        <f>IF(Table2[[#This Row],[M2A]]="","",SUM(Table2[[#This Row],[M2A]]-Table2[[#This Row],[M2B_h]]))</f>
        <v/>
      </c>
      <c r="L935" s="12" t="str">
        <f>IF(Table2[[#This Row],[M3A]]="","",SUM(Table2[[#This Row],[M3A]]-Table2[[#This Row],[M3B_h]]))</f>
        <v/>
      </c>
      <c r="N935" s="12" t="str">
        <f>IF(Table2[[#This Row],[M4A]]="","",SUM(Table2[[#This Row],[M4A]]-Table2[[#This Row],[M4B_h]]))</f>
        <v/>
      </c>
      <c r="O935" s="14"/>
      <c r="P935" s="14" t="str">
        <f>IF(Table2[[#This Row],[M5A]]="","",SUM(Table2[[#This Row],[M5A]]-Table2[[#This Row],[M5B_h]]))</f>
        <v/>
      </c>
      <c r="Q935" s="14">
        <f>SUM(Table2[[#This Row],[AWAL]],Table2[[#This Row],[M1B]])</f>
        <v>5</v>
      </c>
      <c r="R935" s="14">
        <f>SUM(Table2[[#This Row],[M2B]],Table2[[#This Row],[M2B_h]])</f>
        <v>5</v>
      </c>
      <c r="S935" s="14">
        <f>SUM(Table2[[#This Row],[M3B]],Table2[[#This Row],[M3B_h]])</f>
        <v>5</v>
      </c>
      <c r="T935" s="14">
        <f>SUM(Table2[[#This Row],[M4B]],Table2[[#This Row],[M4B_h]])</f>
        <v>5</v>
      </c>
    </row>
    <row r="936" spans="1:20">
      <c r="A936" s="11">
        <f>IF(Table2[[#This Row],[TT]]=0,"",ROW())</f>
        <v>936</v>
      </c>
      <c r="B936" s="11" t="str">
        <f>LOWER(SUBSTITUTE(SUBSTITUTE(SUBSTITUTE(SUBSTITUTE(SUBSTITUTE(SUBSTITUTE(SUBSTITUTE(SUBSTITUTE(Table2[[#This Row],[NAMA BARANG]]," ",""),"""",""),"-",""),"/",""),"(",""),")",""),"&amp;",""),",",""))</f>
        <v>guntingtrendss</v>
      </c>
      <c r="C936" s="17" t="s">
        <v>1106</v>
      </c>
      <c r="D936" s="18">
        <v>16</v>
      </c>
      <c r="E936" s="22" t="s">
        <v>83</v>
      </c>
      <c r="F936" s="43">
        <f>IF(Table2[[#This Row],[M5B]]="",Table2[[#This Row],[M5B_h]],SUM(Table2[[#This Row],[M5B_h]],Table2[[#This Row],[M5B]]))</f>
        <v>15</v>
      </c>
      <c r="H936" s="12" t="str">
        <f>IF(Table2[[#This Row],[M1A]]="","",Table2[[#This Row],[M1A]]-Table2[[#This Row],[AWAL]])</f>
        <v/>
      </c>
      <c r="J936" s="12" t="str">
        <f>IF(Table2[[#This Row],[M2A]]="","",SUM(Table2[[#This Row],[M2A]]-Table2[[#This Row],[M2B_h]]))</f>
        <v/>
      </c>
      <c r="K936" s="12">
        <v>15</v>
      </c>
      <c r="L936" s="12">
        <f>IF(Table2[[#This Row],[M3A]]="","",SUM(Table2[[#This Row],[M3A]]-Table2[[#This Row],[M3B_h]]))</f>
        <v>-1</v>
      </c>
      <c r="N936" s="12" t="str">
        <f>IF(Table2[[#This Row],[M4A]]="","",SUM(Table2[[#This Row],[M4A]]-Table2[[#This Row],[M4B_h]]))</f>
        <v/>
      </c>
      <c r="O936" s="14"/>
      <c r="P936" s="14" t="str">
        <f>IF(Table2[[#This Row],[M5A]]="","",SUM(Table2[[#This Row],[M5A]]-Table2[[#This Row],[M5B_h]]))</f>
        <v/>
      </c>
      <c r="Q936" s="14">
        <f>SUM(Table2[[#This Row],[AWAL]],Table2[[#This Row],[M1B]])</f>
        <v>16</v>
      </c>
      <c r="R936" s="14">
        <f>SUM(Table2[[#This Row],[M2B]],Table2[[#This Row],[M2B_h]])</f>
        <v>16</v>
      </c>
      <c r="S936" s="14">
        <f>SUM(Table2[[#This Row],[M3B]],Table2[[#This Row],[M3B_h]])</f>
        <v>15</v>
      </c>
      <c r="T936" s="14">
        <f>SUM(Table2[[#This Row],[M4B]],Table2[[#This Row],[M4B_h]])</f>
        <v>15</v>
      </c>
    </row>
    <row r="937" spans="1:20">
      <c r="A937" s="11">
        <f>IF(Table2[[#This Row],[TT]]=0,"",ROW())</f>
        <v>937</v>
      </c>
      <c r="B937" s="11" t="str">
        <f>LOWER(SUBSTITUTE(SUBSTITUTE(SUBSTITUTE(SUBSTITUTE(SUBSTITUTE(SUBSTITUTE(SUBSTITUTE(SUBSTITUTE(Table2[[#This Row],[NAMA BARANG]]," ",""),"""",""),"-",""),"/",""),"(",""),")",""),"&amp;",""),",",""))</f>
        <v>handcountercompas999</v>
      </c>
      <c r="C937" s="17" t="s">
        <v>1108</v>
      </c>
      <c r="D937" s="18">
        <v>1</v>
      </c>
      <c r="E937" s="22" t="s">
        <v>173</v>
      </c>
      <c r="F937" s="43">
        <f>IF(Table2[[#This Row],[M5B]]="",Table2[[#This Row],[M5B_h]],SUM(Table2[[#This Row],[M5B_h]],Table2[[#This Row],[M5B]]))</f>
        <v>1</v>
      </c>
      <c r="H937" s="12" t="str">
        <f>IF(Table2[[#This Row],[M1A]]="","",Table2[[#This Row],[M1A]]-Table2[[#This Row],[AWAL]])</f>
        <v/>
      </c>
      <c r="J937" s="12" t="str">
        <f>IF(Table2[[#This Row],[M2A]]="","",SUM(Table2[[#This Row],[M2A]]-Table2[[#This Row],[M2B_h]]))</f>
        <v/>
      </c>
      <c r="L937" s="12" t="str">
        <f>IF(Table2[[#This Row],[M3A]]="","",SUM(Table2[[#This Row],[M3A]]-Table2[[#This Row],[M3B_h]]))</f>
        <v/>
      </c>
      <c r="N937" s="12" t="str">
        <f>IF(Table2[[#This Row],[M4A]]="","",SUM(Table2[[#This Row],[M4A]]-Table2[[#This Row],[M4B_h]]))</f>
        <v/>
      </c>
      <c r="O937" s="14"/>
      <c r="P937" s="14" t="str">
        <f>IF(Table2[[#This Row],[M5A]]="","",SUM(Table2[[#This Row],[M5A]]-Table2[[#This Row],[M5B_h]]))</f>
        <v/>
      </c>
      <c r="Q937" s="14">
        <f>SUM(Table2[[#This Row],[AWAL]],Table2[[#This Row],[M1B]])</f>
        <v>1</v>
      </c>
      <c r="R937" s="14">
        <f>SUM(Table2[[#This Row],[M2B]],Table2[[#This Row],[M2B_h]])</f>
        <v>1</v>
      </c>
      <c r="S937" s="14">
        <f>SUM(Table2[[#This Row],[M3B]],Table2[[#This Row],[M3B_h]])</f>
        <v>1</v>
      </c>
      <c r="T937" s="14">
        <f>SUM(Table2[[#This Row],[M4B]],Table2[[#This Row],[M4B_h]])</f>
        <v>1</v>
      </c>
    </row>
    <row r="938" spans="1:20">
      <c r="A938" s="11">
        <f>IF(Table2[[#This Row],[TT]]=0,"",ROW())</f>
        <v>938</v>
      </c>
      <c r="B938" s="11" t="str">
        <f>LOWER(SUBSTITUTE(SUBSTITUTE(SUBSTITUTE(SUBSTITUTE(SUBSTITUTE(SUBSTITUTE(SUBSTITUTE(SUBSTITUTE(Table2[[#This Row],[NAMA BARANG]]," ",""),"""",""),"-",""),"/",""),"(",""),")",""),"&amp;",""),",",""))</f>
        <v>idcard61224+tali24b</v>
      </c>
      <c r="C938" s="17" t="s">
        <v>1109</v>
      </c>
      <c r="D938" s="18">
        <v>44</v>
      </c>
      <c r="E938" s="22">
        <v>2000</v>
      </c>
      <c r="F938" s="43">
        <f>IF(Table2[[#This Row],[M5B]]="",Table2[[#This Row],[M5B_h]],SUM(Table2[[#This Row],[M5B_h]],Table2[[#This Row],[M5B]]))</f>
        <v>44</v>
      </c>
      <c r="H938" s="12" t="str">
        <f>IF(Table2[[#This Row],[M1A]]="","",Table2[[#This Row],[M1A]]-Table2[[#This Row],[AWAL]])</f>
        <v/>
      </c>
      <c r="J938" s="12" t="str">
        <f>IF(Table2[[#This Row],[M2A]]="","",SUM(Table2[[#This Row],[M2A]]-Table2[[#This Row],[M2B_h]]))</f>
        <v/>
      </c>
      <c r="L938" s="12" t="str">
        <f>IF(Table2[[#This Row],[M3A]]="","",SUM(Table2[[#This Row],[M3A]]-Table2[[#This Row],[M3B_h]]))</f>
        <v/>
      </c>
      <c r="N938" s="12" t="str">
        <f>IF(Table2[[#This Row],[M4A]]="","",SUM(Table2[[#This Row],[M4A]]-Table2[[#This Row],[M4B_h]]))</f>
        <v/>
      </c>
      <c r="O938" s="14"/>
      <c r="P938" s="14" t="str">
        <f>IF(Table2[[#This Row],[M5A]]="","",SUM(Table2[[#This Row],[M5A]]-Table2[[#This Row],[M5B_h]]))</f>
        <v/>
      </c>
      <c r="Q938" s="14">
        <f>SUM(Table2[[#This Row],[AWAL]],Table2[[#This Row],[M1B]])</f>
        <v>44</v>
      </c>
      <c r="R938" s="14">
        <f>SUM(Table2[[#This Row],[M2B]],Table2[[#This Row],[M2B_h]])</f>
        <v>44</v>
      </c>
      <c r="S938" s="14">
        <f>SUM(Table2[[#This Row],[M3B]],Table2[[#This Row],[M3B_h]])</f>
        <v>44</v>
      </c>
      <c r="T938" s="14">
        <f>SUM(Table2[[#This Row],[M4B]],Table2[[#This Row],[M4B_h]])</f>
        <v>44</v>
      </c>
    </row>
    <row r="939" spans="1:20">
      <c r="A939" s="11">
        <f>IF(Table2[[#This Row],[TT]]=0,"",ROW())</f>
        <v>939</v>
      </c>
      <c r="B939" s="11" t="str">
        <f>LOWER(SUBSTITUTE(SUBSTITUTE(SUBSTITUTE(SUBSTITUTE(SUBSTITUTE(SUBSTITUTE(SUBSTITUTE(SUBSTITUTE(Table2[[#This Row],[NAMA BARANG]]," ",""),"""",""),"-",""),"/",""),"(",""),")",""),"&amp;",""),",",""))</f>
        <v>idcard61224+tali24birutua</v>
      </c>
      <c r="C939" s="17" t="s">
        <v>1110</v>
      </c>
      <c r="D939" s="18">
        <v>42</v>
      </c>
      <c r="E939" s="22">
        <v>2000</v>
      </c>
      <c r="F939" s="43">
        <f>IF(Table2[[#This Row],[M5B]]="",Table2[[#This Row],[M5B_h]],SUM(Table2[[#This Row],[M5B_h]],Table2[[#This Row],[M5B]]))</f>
        <v>42</v>
      </c>
      <c r="H939" s="12" t="str">
        <f>IF(Table2[[#This Row],[M1A]]="","",Table2[[#This Row],[M1A]]-Table2[[#This Row],[AWAL]])</f>
        <v/>
      </c>
      <c r="J939" s="12" t="str">
        <f>IF(Table2[[#This Row],[M2A]]="","",SUM(Table2[[#This Row],[M2A]]-Table2[[#This Row],[M2B_h]]))</f>
        <v/>
      </c>
      <c r="L939" s="12" t="str">
        <f>IF(Table2[[#This Row],[M3A]]="","",SUM(Table2[[#This Row],[M3A]]-Table2[[#This Row],[M3B_h]]))</f>
        <v/>
      </c>
      <c r="N939" s="12" t="str">
        <f>IF(Table2[[#This Row],[M4A]]="","",SUM(Table2[[#This Row],[M4A]]-Table2[[#This Row],[M4B_h]]))</f>
        <v/>
      </c>
      <c r="O939" s="14"/>
      <c r="P939" s="14" t="str">
        <f>IF(Table2[[#This Row],[M5A]]="","",SUM(Table2[[#This Row],[M5A]]-Table2[[#This Row],[M5B_h]]))</f>
        <v/>
      </c>
      <c r="Q939" s="14">
        <f>SUM(Table2[[#This Row],[AWAL]],Table2[[#This Row],[M1B]])</f>
        <v>42</v>
      </c>
      <c r="R939" s="14">
        <f>SUM(Table2[[#This Row],[M2B]],Table2[[#This Row],[M2B_h]])</f>
        <v>42</v>
      </c>
      <c r="S939" s="14">
        <f>SUM(Table2[[#This Row],[M3B]],Table2[[#This Row],[M3B_h]])</f>
        <v>42</v>
      </c>
      <c r="T939" s="14">
        <f>SUM(Table2[[#This Row],[M4B]],Table2[[#This Row],[M4B_h]])</f>
        <v>42</v>
      </c>
    </row>
    <row r="940" spans="1:20">
      <c r="A940" s="11">
        <f>IF(Table2[[#This Row],[TT]]=0,"",ROW())</f>
        <v>940</v>
      </c>
      <c r="B940" s="11" t="str">
        <f>LOWER(SUBSTITUTE(SUBSTITUTE(SUBSTITUTE(SUBSTITUTE(SUBSTITUTE(SUBSTITUTE(SUBSTITUTE(SUBSTITUTE(Table2[[#This Row],[NAMA BARANG]]," ",""),"""",""),"-",""),"/",""),"(",""),")",""),"&amp;",""),",",""))</f>
        <v>idcard61224+tali24k</v>
      </c>
      <c r="C940" s="17" t="s">
        <v>1111</v>
      </c>
      <c r="D940" s="18">
        <v>44</v>
      </c>
      <c r="E940" s="22">
        <v>2000</v>
      </c>
      <c r="F940" s="43">
        <f>IF(Table2[[#This Row],[M5B]]="",Table2[[#This Row],[M5B_h]],SUM(Table2[[#This Row],[M5B_h]],Table2[[#This Row],[M5B]]))</f>
        <v>44</v>
      </c>
      <c r="H940" s="12" t="str">
        <f>IF(Table2[[#This Row],[M1A]]="","",Table2[[#This Row],[M1A]]-Table2[[#This Row],[AWAL]])</f>
        <v/>
      </c>
      <c r="J940" s="12" t="str">
        <f>IF(Table2[[#This Row],[M2A]]="","",SUM(Table2[[#This Row],[M2A]]-Table2[[#This Row],[M2B_h]]))</f>
        <v/>
      </c>
      <c r="L940" s="12" t="str">
        <f>IF(Table2[[#This Row],[M3A]]="","",SUM(Table2[[#This Row],[M3A]]-Table2[[#This Row],[M3B_h]]))</f>
        <v/>
      </c>
      <c r="N940" s="12" t="str">
        <f>IF(Table2[[#This Row],[M4A]]="","",SUM(Table2[[#This Row],[M4A]]-Table2[[#This Row],[M4B_h]]))</f>
        <v/>
      </c>
      <c r="O940" s="14"/>
      <c r="P940" s="14" t="str">
        <f>IF(Table2[[#This Row],[M5A]]="","",SUM(Table2[[#This Row],[M5A]]-Table2[[#This Row],[M5B_h]]))</f>
        <v/>
      </c>
      <c r="Q940" s="14">
        <f>SUM(Table2[[#This Row],[AWAL]],Table2[[#This Row],[M1B]])</f>
        <v>44</v>
      </c>
      <c r="R940" s="14">
        <f>SUM(Table2[[#This Row],[M2B]],Table2[[#This Row],[M2B_h]])</f>
        <v>44</v>
      </c>
      <c r="S940" s="14">
        <f>SUM(Table2[[#This Row],[M3B]],Table2[[#This Row],[M3B_h]])</f>
        <v>44</v>
      </c>
      <c r="T940" s="14">
        <f>SUM(Table2[[#This Row],[M4B]],Table2[[#This Row],[M4B_h]])</f>
        <v>44</v>
      </c>
    </row>
    <row r="941" spans="1:20">
      <c r="A941" s="11">
        <f>IF(Table2[[#This Row],[TT]]=0,"",ROW())</f>
        <v>941</v>
      </c>
      <c r="B941" s="11" t="str">
        <f>LOWER(SUBSTITUTE(SUBSTITUTE(SUBSTITUTE(SUBSTITUTE(SUBSTITUTE(SUBSTITUTE(SUBSTITUTE(SUBSTITUTE(Table2[[#This Row],[NAMA BARANG]]," ",""),"""",""),"-",""),"/",""),"(",""),")",""),"&amp;",""),",",""))</f>
        <v>idcard61224+tali24m</v>
      </c>
      <c r="C941" s="17" t="s">
        <v>1112</v>
      </c>
      <c r="D941" s="18">
        <v>45</v>
      </c>
      <c r="E941" s="22">
        <v>2000</v>
      </c>
      <c r="F941" s="43">
        <f>IF(Table2[[#This Row],[M5B]]="",Table2[[#This Row],[M5B_h]],SUM(Table2[[#This Row],[M5B_h]],Table2[[#This Row],[M5B]]))</f>
        <v>45</v>
      </c>
      <c r="H941" s="12" t="str">
        <f>IF(Table2[[#This Row],[M1A]]="","",Table2[[#This Row],[M1A]]-Table2[[#This Row],[AWAL]])</f>
        <v/>
      </c>
      <c r="J941" s="12" t="str">
        <f>IF(Table2[[#This Row],[M2A]]="","",SUM(Table2[[#This Row],[M2A]]-Table2[[#This Row],[M2B_h]]))</f>
        <v/>
      </c>
      <c r="L941" s="12" t="str">
        <f>IF(Table2[[#This Row],[M3A]]="","",SUM(Table2[[#This Row],[M3A]]-Table2[[#This Row],[M3B_h]]))</f>
        <v/>
      </c>
      <c r="N941" s="12" t="str">
        <f>IF(Table2[[#This Row],[M4A]]="","",SUM(Table2[[#This Row],[M4A]]-Table2[[#This Row],[M4B_h]]))</f>
        <v/>
      </c>
      <c r="O941" s="14"/>
      <c r="P941" s="14" t="str">
        <f>IF(Table2[[#This Row],[M5A]]="","",SUM(Table2[[#This Row],[M5A]]-Table2[[#This Row],[M5B_h]]))</f>
        <v/>
      </c>
      <c r="Q941" s="14">
        <f>SUM(Table2[[#This Row],[AWAL]],Table2[[#This Row],[M1B]])</f>
        <v>45</v>
      </c>
      <c r="R941" s="14">
        <f>SUM(Table2[[#This Row],[M2B]],Table2[[#This Row],[M2B_h]])</f>
        <v>45</v>
      </c>
      <c r="S941" s="14">
        <f>SUM(Table2[[#This Row],[M3B]],Table2[[#This Row],[M3B_h]])</f>
        <v>45</v>
      </c>
      <c r="T941" s="14">
        <f>SUM(Table2[[#This Row],[M4B]],Table2[[#This Row],[M4B_h]])</f>
        <v>45</v>
      </c>
    </row>
    <row r="942" spans="1:20">
      <c r="A942" s="11">
        <f>IF(Table2[[#This Row],[TT]]=0,"",ROW())</f>
        <v>942</v>
      </c>
      <c r="B942" s="11" t="str">
        <f>LOWER(SUBSTITUTE(SUBSTITUTE(SUBSTITUTE(SUBSTITUTE(SUBSTITUTE(SUBSTITUTE(SUBSTITUTE(SUBSTITUTE(Table2[[#This Row],[NAMA BARANG]]," ",""),"""",""),"-",""),"/",""),"(",""),")",""),"&amp;",""),",",""))</f>
        <v>idcard61224+tali24orange</v>
      </c>
      <c r="C942" s="17" t="s">
        <v>1113</v>
      </c>
      <c r="D942" s="18">
        <v>43</v>
      </c>
      <c r="E942" s="22">
        <v>2000</v>
      </c>
      <c r="F942" s="43">
        <f>IF(Table2[[#This Row],[M5B]]="",Table2[[#This Row],[M5B_h]],SUM(Table2[[#This Row],[M5B_h]],Table2[[#This Row],[M5B]]))</f>
        <v>43</v>
      </c>
      <c r="H942" s="12" t="str">
        <f>IF(Table2[[#This Row],[M1A]]="","",Table2[[#This Row],[M1A]]-Table2[[#This Row],[AWAL]])</f>
        <v/>
      </c>
      <c r="J942" s="12" t="str">
        <f>IF(Table2[[#This Row],[M2A]]="","",SUM(Table2[[#This Row],[M2A]]-Table2[[#This Row],[M2B_h]]))</f>
        <v/>
      </c>
      <c r="L942" s="12" t="str">
        <f>IF(Table2[[#This Row],[M3A]]="","",SUM(Table2[[#This Row],[M3A]]-Table2[[#This Row],[M3B_h]]))</f>
        <v/>
      </c>
      <c r="N942" s="12" t="str">
        <f>IF(Table2[[#This Row],[M4A]]="","",SUM(Table2[[#This Row],[M4A]]-Table2[[#This Row],[M4B_h]]))</f>
        <v/>
      </c>
      <c r="O942" s="14"/>
      <c r="P942" s="14" t="str">
        <f>IF(Table2[[#This Row],[M5A]]="","",SUM(Table2[[#This Row],[M5A]]-Table2[[#This Row],[M5B_h]]))</f>
        <v/>
      </c>
      <c r="Q942" s="14">
        <f>SUM(Table2[[#This Row],[AWAL]],Table2[[#This Row],[M1B]])</f>
        <v>43</v>
      </c>
      <c r="R942" s="14">
        <f>SUM(Table2[[#This Row],[M2B]],Table2[[#This Row],[M2B_h]])</f>
        <v>43</v>
      </c>
      <c r="S942" s="14">
        <f>SUM(Table2[[#This Row],[M3B]],Table2[[#This Row],[M3B_h]])</f>
        <v>43</v>
      </c>
      <c r="T942" s="14">
        <f>SUM(Table2[[#This Row],[M4B]],Table2[[#This Row],[M4B_h]])</f>
        <v>43</v>
      </c>
    </row>
    <row r="943" spans="1:20">
      <c r="A943" s="13">
        <f>IF(Table2[[#This Row],[TT]]=0,"",ROW())</f>
        <v>943</v>
      </c>
      <c r="B943" s="13" t="str">
        <f>LOWER(SUBSTITUTE(SUBSTITUTE(SUBSTITUTE(SUBSTITUTE(SUBSTITUTE(SUBSTITUTE(SUBSTITUTE(SUBSTITUTE(Table2[[#This Row],[NAMA BARANG]]," ",""),"""",""),"-",""),"/",""),"(",""),")",""),"&amp;",""),",",""))</f>
        <v>idcard61224+tali24pink</v>
      </c>
      <c r="C943" s="17" t="s">
        <v>1114</v>
      </c>
      <c r="D943" s="18">
        <v>46</v>
      </c>
      <c r="E943" s="22">
        <v>2000</v>
      </c>
      <c r="F943" s="43">
        <f>IF(Table2[[#This Row],[M5B]]="",Table2[[#This Row],[M5B_h]],SUM(Table2[[#This Row],[M5B_h]],Table2[[#This Row],[M5B]]))</f>
        <v>46</v>
      </c>
      <c r="H943" s="14" t="str">
        <f>IF(Table2[[#This Row],[M1A]]="","",Table2[[#This Row],[M1A]]-Table2[[#This Row],[AWAL]])</f>
        <v/>
      </c>
      <c r="J943" s="12" t="str">
        <f>IF(Table2[[#This Row],[M2A]]="","",SUM(Table2[[#This Row],[M2A]]-Table2[[#This Row],[M2B_h]]))</f>
        <v/>
      </c>
      <c r="L943" s="12" t="str">
        <f>IF(Table2[[#This Row],[M3A]]="","",SUM(Table2[[#This Row],[M3A]]-Table2[[#This Row],[M3B_h]]))</f>
        <v/>
      </c>
      <c r="N943" s="12" t="str">
        <f>IF(Table2[[#This Row],[M4A]]="","",SUM(Table2[[#This Row],[M4A]]-Table2[[#This Row],[M4B_h]]))</f>
        <v/>
      </c>
      <c r="O943" s="14"/>
      <c r="P943" s="14" t="str">
        <f>IF(Table2[[#This Row],[M5A]]="","",SUM(Table2[[#This Row],[M5A]]-Table2[[#This Row],[M5B_h]]))</f>
        <v/>
      </c>
      <c r="Q943" s="14">
        <f>SUM(Table2[[#This Row],[AWAL]],Table2[[#This Row],[M1B]])</f>
        <v>46</v>
      </c>
      <c r="R943" s="14">
        <f>SUM(Table2[[#This Row],[M2B]],Table2[[#This Row],[M2B_h]])</f>
        <v>46</v>
      </c>
      <c r="S943" s="14">
        <f>SUM(Table2[[#This Row],[M3B]],Table2[[#This Row],[M3B_h]])</f>
        <v>46</v>
      </c>
      <c r="T943" s="14">
        <f>SUM(Table2[[#This Row],[M4B]],Table2[[#This Row],[M4B_h]])</f>
        <v>46</v>
      </c>
    </row>
    <row r="944" spans="1:20">
      <c r="A944" s="11">
        <f>IF(Table2[[#This Row],[TT]]=0,"",ROW())</f>
        <v>944</v>
      </c>
      <c r="B944" s="11" t="str">
        <f>LOWER(SUBSTITUTE(SUBSTITUTE(SUBSTITUTE(SUBSTITUTE(SUBSTITUTE(SUBSTITUTE(SUBSTITUTE(SUBSTITUTE(Table2[[#This Row],[NAMA BARANG]]," ",""),"""",""),"-",""),"/",""),"(",""),")",""),"&amp;",""),",",""))</f>
        <v>idcarda1jelek</v>
      </c>
      <c r="C944" s="17" t="s">
        <v>4323</v>
      </c>
      <c r="D944" s="18">
        <v>2</v>
      </c>
      <c r="E944" s="22">
        <v>8000</v>
      </c>
      <c r="F944" s="43">
        <f>IF(Table2[[#This Row],[M5B]]="",Table2[[#This Row],[M5B_h]],SUM(Table2[[#This Row],[M5B_h]],Table2[[#This Row],[M5B]]))</f>
        <v>2</v>
      </c>
      <c r="H944" s="12" t="str">
        <f>IF(Table2[[#This Row],[M1A]]="","",Table2[[#This Row],[M1A]]-Table2[[#This Row],[AWAL]])</f>
        <v/>
      </c>
      <c r="J944" s="12" t="str">
        <f>IF(Table2[[#This Row],[M2A]]="","",SUM(Table2[[#This Row],[M2A]]-Table2[[#This Row],[M2B_h]]))</f>
        <v/>
      </c>
      <c r="L944" s="12" t="str">
        <f>IF(Table2[[#This Row],[M3A]]="","",SUM(Table2[[#This Row],[M3A]]-Table2[[#This Row],[M3B_h]]))</f>
        <v/>
      </c>
      <c r="N944" s="12" t="str">
        <f>IF(Table2[[#This Row],[M4A]]="","",SUM(Table2[[#This Row],[M4A]]-Table2[[#This Row],[M4B_h]]))</f>
        <v/>
      </c>
      <c r="O944" s="14"/>
      <c r="P944" s="14" t="str">
        <f>IF(Table2[[#This Row],[M5A]]="","",SUM(Table2[[#This Row],[M5A]]-Table2[[#This Row],[M5B_h]]))</f>
        <v/>
      </c>
      <c r="Q944" s="14">
        <f>SUM(Table2[[#This Row],[AWAL]],Table2[[#This Row],[M1B]])</f>
        <v>2</v>
      </c>
      <c r="R944" s="14">
        <f>SUM(Table2[[#This Row],[M2B]],Table2[[#This Row],[M2B_h]])</f>
        <v>2</v>
      </c>
      <c r="S944" s="14">
        <f>SUM(Table2[[#This Row],[M3B]],Table2[[#This Row],[M3B_h]])</f>
        <v>2</v>
      </c>
      <c r="T944" s="14">
        <f>SUM(Table2[[#This Row],[M4B]],Table2[[#This Row],[M4B_h]])</f>
        <v>2</v>
      </c>
    </row>
    <row r="945" spans="1:20">
      <c r="A945" s="11">
        <f>IF(Table2[[#This Row],[TT]]=0,"",ROW())</f>
        <v>945</v>
      </c>
      <c r="B945" s="11" t="str">
        <f>LOWER(SUBSTITUTE(SUBSTITUTE(SUBSTITUTE(SUBSTITUTE(SUBSTITUTE(SUBSTITUTE(SUBSTITUTE(SUBSTITUTE(Table2[[#This Row],[NAMA BARANG]]," ",""),"""",""),"-",""),"/",""),"(",""),")",""),"&amp;",""),",",""))</f>
        <v>idcarda1amanda</v>
      </c>
      <c r="C945" s="17" t="s">
        <v>1115</v>
      </c>
      <c r="D945" s="18">
        <v>3</v>
      </c>
      <c r="E945" s="22" t="s">
        <v>1116</v>
      </c>
      <c r="F945" s="43">
        <f>IF(Table2[[#This Row],[M5B]]="",Table2[[#This Row],[M5B_h]],SUM(Table2[[#This Row],[M5B_h]],Table2[[#This Row],[M5B]]))</f>
        <v>3</v>
      </c>
      <c r="H945" s="12" t="str">
        <f>IF(Table2[[#This Row],[M1A]]="","",Table2[[#This Row],[M1A]]-Table2[[#This Row],[AWAL]])</f>
        <v/>
      </c>
      <c r="J945" s="12" t="str">
        <f>IF(Table2[[#This Row],[M2A]]="","",SUM(Table2[[#This Row],[M2A]]-Table2[[#This Row],[M2B_h]]))</f>
        <v/>
      </c>
      <c r="L945" s="12" t="str">
        <f>IF(Table2[[#This Row],[M3A]]="","",SUM(Table2[[#This Row],[M3A]]-Table2[[#This Row],[M3B_h]]))</f>
        <v/>
      </c>
      <c r="N945" s="12" t="str">
        <f>IF(Table2[[#This Row],[M4A]]="","",SUM(Table2[[#This Row],[M4A]]-Table2[[#This Row],[M4B_h]]))</f>
        <v/>
      </c>
      <c r="O945" s="14"/>
      <c r="P945" s="14" t="str">
        <f>IF(Table2[[#This Row],[M5A]]="","",SUM(Table2[[#This Row],[M5A]]-Table2[[#This Row],[M5B_h]]))</f>
        <v/>
      </c>
      <c r="Q945" s="14">
        <f>SUM(Table2[[#This Row],[AWAL]],Table2[[#This Row],[M1B]])</f>
        <v>3</v>
      </c>
      <c r="R945" s="14">
        <f>SUM(Table2[[#This Row],[M2B]],Table2[[#This Row],[M2B_h]])</f>
        <v>3</v>
      </c>
      <c r="S945" s="14">
        <f>SUM(Table2[[#This Row],[M3B]],Table2[[#This Row],[M3B_h]])</f>
        <v>3</v>
      </c>
      <c r="T945" s="14">
        <f>SUM(Table2[[#This Row],[M4B]],Table2[[#This Row],[M4B_h]])</f>
        <v>3</v>
      </c>
    </row>
    <row r="946" spans="1:20">
      <c r="A946" s="94">
        <f>IF(Table2[[#This Row],[TT]]=0,"",ROW())</f>
        <v>946</v>
      </c>
      <c r="B946" s="94" t="str">
        <f>LOWER(SUBSTITUTE(SUBSTITUTE(SUBSTITUTE(SUBSTITUTE(SUBSTITUTE(SUBSTITUTE(SUBSTITUTE(SUBSTITUTE(Table2[[#This Row],[NAMA BARANG]]," ",""),"""",""),"-",""),"/",""),"(",""),")",""),"&amp;",""),",",""))</f>
        <v>idcardb2</v>
      </c>
      <c r="C946" s="95" t="s">
        <v>4633</v>
      </c>
      <c r="D946" s="96">
        <v>9</v>
      </c>
      <c r="E946" s="97">
        <v>5000</v>
      </c>
      <c r="F946" s="98">
        <f>IF(Table2[[#This Row],[M5B]]="",Table2[[#This Row],[M5B_h]],SUM(Table2[[#This Row],[M5B_h]],Table2[[#This Row],[M5B]]))</f>
        <v>6</v>
      </c>
      <c r="G946" s="99">
        <v>7</v>
      </c>
      <c r="H946" s="100">
        <f>IF(Table2[[#This Row],[M1A]]="","",Table2[[#This Row],[M1A]]-Table2[[#This Row],[AWAL]])</f>
        <v>-2</v>
      </c>
      <c r="I946" s="99"/>
      <c r="J946" s="100" t="str">
        <f>IF(Table2[[#This Row],[M2A]]="","",SUM(Table2[[#This Row],[M2A]]-Table2[[#This Row],[M2B_h]]))</f>
        <v/>
      </c>
      <c r="K946" s="99">
        <v>6</v>
      </c>
      <c r="L946" s="100">
        <f>IF(Table2[[#This Row],[M3A]]="","",SUM(Table2[[#This Row],[M3A]]-Table2[[#This Row],[M3B_h]]))</f>
        <v>-1</v>
      </c>
      <c r="M946" s="99"/>
      <c r="N946" s="100" t="str">
        <f>IF(Table2[[#This Row],[M4A]]="","",SUM(Table2[[#This Row],[M4A]]-Table2[[#This Row],[M4B_h]]))</f>
        <v/>
      </c>
      <c r="O946" s="100"/>
      <c r="P946" s="100" t="str">
        <f>IF(Table2[[#This Row],[M5A]]="","",SUM(Table2[[#This Row],[M5A]]-Table2[[#This Row],[M5B_h]]))</f>
        <v/>
      </c>
      <c r="Q946" s="100">
        <f>SUM(Table2[[#This Row],[AWAL]],Table2[[#This Row],[M1B]])</f>
        <v>7</v>
      </c>
      <c r="R946" s="100">
        <f>SUM(Table2[[#This Row],[M2B]],Table2[[#This Row],[M2B_h]])</f>
        <v>7</v>
      </c>
      <c r="S946" s="100">
        <f>SUM(Table2[[#This Row],[M3B]],Table2[[#This Row],[M3B_h]])</f>
        <v>6</v>
      </c>
      <c r="T946" s="100">
        <f>SUM(Table2[[#This Row],[M4B]],Table2[[#This Row],[M4B_h]])</f>
        <v>6</v>
      </c>
    </row>
    <row r="947" spans="1:20">
      <c r="A947" s="11">
        <f>IF(Table2[[#This Row],[TT]]=0,"",ROW())</f>
        <v>947</v>
      </c>
      <c r="B947" s="11" t="str">
        <f>LOWER(SUBSTITUTE(SUBSTITUTE(SUBSTITUTE(SUBSTITUTE(SUBSTITUTE(SUBSTITUTE(SUBSTITUTE(SUBSTITUTE(Table2[[#This Row],[NAMA BARANG]]," ",""),"""",""),"-",""),"/",""),"(",""),")",""),"&amp;",""),",",""))</f>
        <v>idcardholdervertical0174</v>
      </c>
      <c r="C947" s="17" t="s">
        <v>3266</v>
      </c>
      <c r="D947" s="18">
        <v>2</v>
      </c>
      <c r="E947" s="22">
        <v>1600</v>
      </c>
      <c r="F947" s="43">
        <f>IF(Table2[[#This Row],[M5B]]="",Table2[[#This Row],[M5B_h]],SUM(Table2[[#This Row],[M5B_h]],Table2[[#This Row],[M5B]]))</f>
        <v>2</v>
      </c>
      <c r="H947" s="12" t="str">
        <f>IF(Table2[[#This Row],[M1A]]="","",Table2[[#This Row],[M1A]]-Table2[[#This Row],[AWAL]])</f>
        <v/>
      </c>
      <c r="J947" s="12" t="str">
        <f>IF(Table2[[#This Row],[M2A]]="","",SUM(Table2[[#This Row],[M2A]]-Table2[[#This Row],[M2B_h]]))</f>
        <v/>
      </c>
      <c r="L947" s="12" t="str">
        <f>IF(Table2[[#This Row],[M3A]]="","",SUM(Table2[[#This Row],[M3A]]-Table2[[#This Row],[M3B_h]]))</f>
        <v/>
      </c>
      <c r="N947" s="12" t="str">
        <f>IF(Table2[[#This Row],[M4A]]="","",SUM(Table2[[#This Row],[M4A]]-Table2[[#This Row],[M4B_h]]))</f>
        <v/>
      </c>
      <c r="O947" s="14"/>
      <c r="P947" s="14" t="str">
        <f>IF(Table2[[#This Row],[M5A]]="","",SUM(Table2[[#This Row],[M5A]]-Table2[[#This Row],[M5B_h]]))</f>
        <v/>
      </c>
      <c r="Q947" s="14">
        <f>SUM(Table2[[#This Row],[AWAL]],Table2[[#This Row],[M1B]])</f>
        <v>2</v>
      </c>
      <c r="R947" s="14">
        <f>SUM(Table2[[#This Row],[M2B]],Table2[[#This Row],[M2B_h]])</f>
        <v>2</v>
      </c>
      <c r="S947" s="14">
        <f>SUM(Table2[[#This Row],[M3B]],Table2[[#This Row],[M3B_h]])</f>
        <v>2</v>
      </c>
      <c r="T947" s="14">
        <f>SUM(Table2[[#This Row],[M4B]],Table2[[#This Row],[M4B_h]])</f>
        <v>2</v>
      </c>
    </row>
    <row r="948" spans="1:20">
      <c r="A948" s="11">
        <f>IF(Table2[[#This Row],[TT]]=0,"",ROW())</f>
        <v>948</v>
      </c>
      <c r="B948" s="11" t="str">
        <f>LOWER(SUBSTITUTE(SUBSTITUTE(SUBSTITUTE(SUBSTITUTE(SUBSTITUTE(SUBSTITUTE(SUBSTITUTE(SUBSTITUTE(Table2[[#This Row],[NAMA BARANG]]," ",""),"""",""),"-",""),"/",""),"(",""),")",""),"&amp;",""),",",""))</f>
        <v>idcardjbs107biru</v>
      </c>
      <c r="C948" s="17" t="s">
        <v>1120</v>
      </c>
      <c r="D948" s="18">
        <v>2</v>
      </c>
      <c r="E948" s="22" t="s">
        <v>1119</v>
      </c>
      <c r="F948" s="43">
        <f>IF(Table2[[#This Row],[M5B]]="",Table2[[#This Row],[M5B_h]],SUM(Table2[[#This Row],[M5B_h]],Table2[[#This Row],[M5B]]))</f>
        <v>2</v>
      </c>
      <c r="H948" s="12" t="str">
        <f>IF(Table2[[#This Row],[M1A]]="","",Table2[[#This Row],[M1A]]-Table2[[#This Row],[AWAL]])</f>
        <v/>
      </c>
      <c r="J948" s="12" t="str">
        <f>IF(Table2[[#This Row],[M2A]]="","",SUM(Table2[[#This Row],[M2A]]-Table2[[#This Row],[M2B_h]]))</f>
        <v/>
      </c>
      <c r="L948" s="12" t="str">
        <f>IF(Table2[[#This Row],[M3A]]="","",SUM(Table2[[#This Row],[M3A]]-Table2[[#This Row],[M3B_h]]))</f>
        <v/>
      </c>
      <c r="N948" s="12" t="str">
        <f>IF(Table2[[#This Row],[M4A]]="","",SUM(Table2[[#This Row],[M4A]]-Table2[[#This Row],[M4B_h]]))</f>
        <v/>
      </c>
      <c r="O948" s="14"/>
      <c r="P948" s="14" t="str">
        <f>IF(Table2[[#This Row],[M5A]]="","",SUM(Table2[[#This Row],[M5A]]-Table2[[#This Row],[M5B_h]]))</f>
        <v/>
      </c>
      <c r="Q948" s="14">
        <f>SUM(Table2[[#This Row],[AWAL]],Table2[[#This Row],[M1B]])</f>
        <v>2</v>
      </c>
      <c r="R948" s="14">
        <f>SUM(Table2[[#This Row],[M2B]],Table2[[#This Row],[M2B_h]])</f>
        <v>2</v>
      </c>
      <c r="S948" s="14">
        <f>SUM(Table2[[#This Row],[M3B]],Table2[[#This Row],[M3B_h]])</f>
        <v>2</v>
      </c>
      <c r="T948" s="14">
        <f>SUM(Table2[[#This Row],[M4B]],Table2[[#This Row],[M4B_h]])</f>
        <v>2</v>
      </c>
    </row>
    <row r="949" spans="1:20">
      <c r="A949" s="13">
        <f>IF(Table2[[#This Row],[TT]]=0,"",ROW())</f>
        <v>949</v>
      </c>
      <c r="B949" s="13" t="str">
        <f>LOWER(SUBSTITUTE(SUBSTITUTE(SUBSTITUTE(SUBSTITUTE(SUBSTITUTE(SUBSTITUTE(SUBSTITUTE(SUBSTITUTE(Table2[[#This Row],[NAMA BARANG]]," ",""),"""",""),"-",""),"/",""),"(",""),")",""),"&amp;",""),",",""))</f>
        <v>idcardnamacd008lurusb</v>
      </c>
      <c r="C949" s="16" t="s">
        <v>1121</v>
      </c>
      <c r="D949" s="18">
        <v>15</v>
      </c>
      <c r="E949" s="47">
        <v>3000</v>
      </c>
      <c r="F949" s="43">
        <f>IF(Table2[[#This Row],[M5B]]="",Table2[[#This Row],[M5B_h]],SUM(Table2[[#This Row],[M5B_h]],Table2[[#This Row],[M5B]]))</f>
        <v>15</v>
      </c>
      <c r="H949" s="14" t="str">
        <f>IF(Table2[[#This Row],[M1A]]="","",Table2[[#This Row],[M1A]]-Table2[[#This Row],[AWAL]])</f>
        <v/>
      </c>
      <c r="J949" s="14" t="str">
        <f>IF(Table2[[#This Row],[M2A]]="","",SUM(Table2[[#This Row],[M2A]]-Table2[[#This Row],[M2B_h]]))</f>
        <v/>
      </c>
      <c r="L949" s="14" t="str">
        <f>IF(Table2[[#This Row],[M3A]]="","",SUM(Table2[[#This Row],[M3A]]-Table2[[#This Row],[M3B_h]]))</f>
        <v/>
      </c>
      <c r="N949" s="14" t="str">
        <f>IF(Table2[[#This Row],[M4A]]="","",SUM(Table2[[#This Row],[M4A]]-Table2[[#This Row],[M4B_h]]))</f>
        <v/>
      </c>
      <c r="P949" s="14" t="str">
        <f>IF(Table2[[#This Row],[M5A]]="","",SUM(Table2[[#This Row],[M5A]]-Table2[[#This Row],[M5B_h]]))</f>
        <v/>
      </c>
      <c r="Q949" s="14">
        <f>SUM(Table2[[#This Row],[AWAL]],Table2[[#This Row],[M1B]])</f>
        <v>15</v>
      </c>
      <c r="R949" s="14">
        <f>SUM(Table2[[#This Row],[M2B]],Table2[[#This Row],[M2B_h]])</f>
        <v>15</v>
      </c>
      <c r="S949" s="14">
        <f>SUM(Table2[[#This Row],[M3B]],Table2[[#This Row],[M3B_h]])</f>
        <v>15</v>
      </c>
      <c r="T949" s="14">
        <f>SUM(Table2[[#This Row],[M4B]],Table2[[#This Row],[M4B_h]])</f>
        <v>15</v>
      </c>
    </row>
    <row r="950" spans="1:20">
      <c r="A950" s="11">
        <f>IF(Table2[[#This Row],[TT]]=0,"",ROW())</f>
        <v>950</v>
      </c>
      <c r="B950" s="11" t="str">
        <f>LOWER(SUBSTITUTE(SUBSTITUTE(SUBSTITUTE(SUBSTITUTE(SUBSTITUTE(SUBSTITUTE(SUBSTITUTE(SUBSTITUTE(Table2[[#This Row],[NAMA BARANG]]," ",""),"""",""),"-",""),"/",""),"(",""),")",""),"&amp;",""),",",""))</f>
        <v>idcardnamacd008lurusm</v>
      </c>
      <c r="C950" s="17" t="s">
        <v>1122</v>
      </c>
      <c r="D950" s="18">
        <v>1</v>
      </c>
      <c r="E950" s="22">
        <v>3000</v>
      </c>
      <c r="F950" s="43">
        <f>IF(Table2[[#This Row],[M5B]]="",Table2[[#This Row],[M5B_h]],SUM(Table2[[#This Row],[M5B_h]],Table2[[#This Row],[M5B]]))</f>
        <v>1</v>
      </c>
      <c r="H950" s="12" t="str">
        <f>IF(Table2[[#This Row],[M1A]]="","",Table2[[#This Row],[M1A]]-Table2[[#This Row],[AWAL]])</f>
        <v/>
      </c>
      <c r="J950" s="12" t="str">
        <f>IF(Table2[[#This Row],[M2A]]="","",SUM(Table2[[#This Row],[M2A]]-Table2[[#This Row],[M2B_h]]))</f>
        <v/>
      </c>
      <c r="L950" s="12" t="str">
        <f>IF(Table2[[#This Row],[M3A]]="","",SUM(Table2[[#This Row],[M3A]]-Table2[[#This Row],[M3B_h]]))</f>
        <v/>
      </c>
      <c r="N950" s="12" t="str">
        <f>IF(Table2[[#This Row],[M4A]]="","",SUM(Table2[[#This Row],[M4A]]-Table2[[#This Row],[M4B_h]]))</f>
        <v/>
      </c>
      <c r="O950" s="14"/>
      <c r="P950" s="14" t="str">
        <f>IF(Table2[[#This Row],[M5A]]="","",SUM(Table2[[#This Row],[M5A]]-Table2[[#This Row],[M5B_h]]))</f>
        <v/>
      </c>
      <c r="Q950" s="14">
        <f>SUM(Table2[[#This Row],[AWAL]],Table2[[#This Row],[M1B]])</f>
        <v>1</v>
      </c>
      <c r="R950" s="14">
        <f>SUM(Table2[[#This Row],[M2B]],Table2[[#This Row],[M2B_h]])</f>
        <v>1</v>
      </c>
      <c r="S950" s="14">
        <f>SUM(Table2[[#This Row],[M3B]],Table2[[#This Row],[M3B_h]])</f>
        <v>1</v>
      </c>
      <c r="T950" s="14">
        <f>SUM(Table2[[#This Row],[M4B]],Table2[[#This Row],[M4B_h]])</f>
        <v>1</v>
      </c>
    </row>
    <row r="951" spans="1:20">
      <c r="A951" s="11">
        <f>IF(Table2[[#This Row],[TT]]=0,"",ROW())</f>
        <v>951</v>
      </c>
      <c r="B951" s="11" t="str">
        <f>LOWER(SUBSTITUTE(SUBSTITUTE(SUBSTITUTE(SUBSTITUTE(SUBSTITUTE(SUBSTITUTE(SUBSTITUTE(SUBSTITUTE(Table2[[#This Row],[NAMA BARANG]]," ",""),"""",""),"-",""),"/",""),"(",""),")",""),"&amp;",""),",",""))</f>
        <v>idcardt017</v>
      </c>
      <c r="C951" s="17" t="s">
        <v>4302</v>
      </c>
      <c r="D951" s="18">
        <v>1</v>
      </c>
      <c r="E951" s="22" t="s">
        <v>4303</v>
      </c>
      <c r="F951" s="43">
        <f>IF(Table2[[#This Row],[M5B]]="",Table2[[#This Row],[M5B_h]],SUM(Table2[[#This Row],[M5B_h]],Table2[[#This Row],[M5B]]))</f>
        <v>1</v>
      </c>
      <c r="H951" s="12" t="str">
        <f>IF(Table2[[#This Row],[M1A]]="","",Table2[[#This Row],[M1A]]-Table2[[#This Row],[AWAL]])</f>
        <v/>
      </c>
      <c r="J951" s="12" t="str">
        <f>IF(Table2[[#This Row],[M2A]]="","",SUM(Table2[[#This Row],[M2A]]-Table2[[#This Row],[M2B_h]]))</f>
        <v/>
      </c>
      <c r="L951" s="12" t="str">
        <f>IF(Table2[[#This Row],[M3A]]="","",SUM(Table2[[#This Row],[M3A]]-Table2[[#This Row],[M3B_h]]))</f>
        <v/>
      </c>
      <c r="N951" s="12" t="str">
        <f>IF(Table2[[#This Row],[M4A]]="","",SUM(Table2[[#This Row],[M4A]]-Table2[[#This Row],[M4B_h]]))</f>
        <v/>
      </c>
      <c r="O951" s="14"/>
      <c r="P951" s="14" t="str">
        <f>IF(Table2[[#This Row],[M5A]]="","",SUM(Table2[[#This Row],[M5A]]-Table2[[#This Row],[M5B_h]]))</f>
        <v/>
      </c>
      <c r="Q951" s="14">
        <f>SUM(Table2[[#This Row],[AWAL]],Table2[[#This Row],[M1B]])</f>
        <v>1</v>
      </c>
      <c r="R951" s="14">
        <f>SUM(Table2[[#This Row],[M2B]],Table2[[#This Row],[M2B_h]])</f>
        <v>1</v>
      </c>
      <c r="S951" s="14">
        <f>SUM(Table2[[#This Row],[M3B]],Table2[[#This Row],[M3B_h]])</f>
        <v>1</v>
      </c>
      <c r="T951" s="14">
        <f>SUM(Table2[[#This Row],[M4B]],Table2[[#This Row],[M4B_h]])</f>
        <v>1</v>
      </c>
    </row>
    <row r="952" spans="1:20">
      <c r="A952" s="11">
        <f>IF(Table2[[#This Row],[TT]]=0,"",ROW())</f>
        <v>952</v>
      </c>
      <c r="B952" s="11" t="str">
        <f>LOWER(SUBSTITUTE(SUBSTITUTE(SUBSTITUTE(SUBSTITUTE(SUBSTITUTE(SUBSTITUTE(SUBSTITUTE(SUBSTITUTE(Table2[[#This Row],[NAMA BARANG]]," ",""),"""",""),"-",""),"/",""),"(",""),")",""),"&amp;",""),",",""))</f>
        <v>idcardyoyotransparantwhite</v>
      </c>
      <c r="C952" s="17" t="s">
        <v>1123</v>
      </c>
      <c r="D952" s="18">
        <v>7</v>
      </c>
      <c r="E952" s="22" t="s">
        <v>387</v>
      </c>
      <c r="F952" s="43">
        <f>IF(Table2[[#This Row],[M5B]]="",Table2[[#This Row],[M5B_h]],SUM(Table2[[#This Row],[M5B_h]],Table2[[#This Row],[M5B]]))</f>
        <v>7</v>
      </c>
      <c r="H952" s="12" t="str">
        <f>IF(Table2[[#This Row],[M1A]]="","",Table2[[#This Row],[M1A]]-Table2[[#This Row],[AWAL]])</f>
        <v/>
      </c>
      <c r="J952" s="12" t="str">
        <f>IF(Table2[[#This Row],[M2A]]="","",SUM(Table2[[#This Row],[M2A]]-Table2[[#This Row],[M2B_h]]))</f>
        <v/>
      </c>
      <c r="L952" s="12" t="str">
        <f>IF(Table2[[#This Row],[M3A]]="","",SUM(Table2[[#This Row],[M3A]]-Table2[[#This Row],[M3B_h]]))</f>
        <v/>
      </c>
      <c r="N952" s="12" t="str">
        <f>IF(Table2[[#This Row],[M4A]]="","",SUM(Table2[[#This Row],[M4A]]-Table2[[#This Row],[M4B_h]]))</f>
        <v/>
      </c>
      <c r="O952" s="14"/>
      <c r="P952" s="14" t="str">
        <f>IF(Table2[[#This Row],[M5A]]="","",SUM(Table2[[#This Row],[M5A]]-Table2[[#This Row],[M5B_h]]))</f>
        <v/>
      </c>
      <c r="Q952" s="14">
        <f>SUM(Table2[[#This Row],[AWAL]],Table2[[#This Row],[M1B]])</f>
        <v>7</v>
      </c>
      <c r="R952" s="14">
        <f>SUM(Table2[[#This Row],[M2B]],Table2[[#This Row],[M2B_h]])</f>
        <v>7</v>
      </c>
      <c r="S952" s="14">
        <f>SUM(Table2[[#This Row],[M3B]],Table2[[#This Row],[M3B_h]])</f>
        <v>7</v>
      </c>
      <c r="T952" s="14">
        <f>SUM(Table2[[#This Row],[M4B]],Table2[[#This Row],[M4B_h]])</f>
        <v>7</v>
      </c>
    </row>
    <row r="953" spans="1:20">
      <c r="A953" s="11">
        <f>IF(Table2[[#This Row],[TT]]=0,"",ROW())</f>
        <v>953</v>
      </c>
      <c r="B953" s="11" t="str">
        <f>LOWER(SUBSTITUTE(SUBSTITUTE(SUBSTITUTE(SUBSTITUTE(SUBSTITUTE(SUBSTITUTE(SUBSTITUTE(SUBSTITUTE(Table2[[#This Row],[NAMA BARANG]]," ",""),"""",""),"-",""),"/",""),"(",""),")",""),"&amp;",""),",",""))</f>
        <v>isibensialt1132faktur</v>
      </c>
      <c r="C953" s="17" t="s">
        <v>3481</v>
      </c>
      <c r="D953" s="18">
        <v>5</v>
      </c>
      <c r="E953" s="22">
        <v>1600</v>
      </c>
      <c r="F953" s="43">
        <f>IF(Table2[[#This Row],[M5B]]="",Table2[[#This Row],[M5B_h]],SUM(Table2[[#This Row],[M5B_h]],Table2[[#This Row],[M5B]]))</f>
        <v>4</v>
      </c>
      <c r="H953" s="12" t="str">
        <f>IF(Table2[[#This Row],[M1A]]="","",Table2[[#This Row],[M1A]]-Table2[[#This Row],[AWAL]])</f>
        <v/>
      </c>
      <c r="I953" s="12">
        <v>4</v>
      </c>
      <c r="J953" s="12">
        <f>IF(Table2[[#This Row],[M2A]]="","",SUM(Table2[[#This Row],[M2A]]-Table2[[#This Row],[M2B_h]]))</f>
        <v>-1</v>
      </c>
      <c r="L953" s="12" t="str">
        <f>IF(Table2[[#This Row],[M3A]]="","",SUM(Table2[[#This Row],[M3A]]-Table2[[#This Row],[M3B_h]]))</f>
        <v/>
      </c>
      <c r="N953" s="12" t="str">
        <f>IF(Table2[[#This Row],[M4A]]="","",SUM(Table2[[#This Row],[M4A]]-Table2[[#This Row],[M4B_h]]))</f>
        <v/>
      </c>
      <c r="O953" s="14"/>
      <c r="P953" s="14" t="str">
        <f>IF(Table2[[#This Row],[M5A]]="","",SUM(Table2[[#This Row],[M5A]]-Table2[[#This Row],[M5B_h]]))</f>
        <v/>
      </c>
      <c r="Q953" s="14">
        <f>SUM(Table2[[#This Row],[AWAL]],Table2[[#This Row],[M1B]])</f>
        <v>5</v>
      </c>
      <c r="R953" s="14">
        <f>SUM(Table2[[#This Row],[M2B]],Table2[[#This Row],[M2B_h]])</f>
        <v>4</v>
      </c>
      <c r="S953" s="14">
        <f>SUM(Table2[[#This Row],[M3B]],Table2[[#This Row],[M3B_h]])</f>
        <v>4</v>
      </c>
      <c r="T953" s="14">
        <f>SUM(Table2[[#This Row],[M4B]],Table2[[#This Row],[M4B_h]])</f>
        <v>4</v>
      </c>
    </row>
    <row r="954" spans="1:20">
      <c r="A954" s="11">
        <f>IF(Table2[[#This Row],[TT]]=0,"",ROW())</f>
        <v>954</v>
      </c>
      <c r="B954" s="11" t="str">
        <f>LOWER(SUBSTITUTE(SUBSTITUTE(SUBSTITUTE(SUBSTITUTE(SUBSTITUTE(SUBSTITUTE(SUBSTITUTE(SUBSTITUTE(Table2[[#This Row],[NAMA BARANG]]," ",""),"""",""),"-",""),"/",""),"(",""),")",""),"&amp;",""),",",""))</f>
        <v>isicrosslepasanh06</v>
      </c>
      <c r="C954" s="17" t="s">
        <v>1126</v>
      </c>
      <c r="D954" s="18">
        <v>2</v>
      </c>
      <c r="E954" s="22" t="s">
        <v>1040</v>
      </c>
      <c r="F954" s="43">
        <f>IF(Table2[[#This Row],[M5B]]="",Table2[[#This Row],[M5B_h]],SUM(Table2[[#This Row],[M5B_h]],Table2[[#This Row],[M5B]]))</f>
        <v>2</v>
      </c>
      <c r="H954" s="12" t="str">
        <f>IF(Table2[[#This Row],[M1A]]="","",Table2[[#This Row],[M1A]]-Table2[[#This Row],[AWAL]])</f>
        <v/>
      </c>
      <c r="J954" s="12" t="str">
        <f>IF(Table2[[#This Row],[M2A]]="","",SUM(Table2[[#This Row],[M2A]]-Table2[[#This Row],[M2B_h]]))</f>
        <v/>
      </c>
      <c r="L954" s="12" t="str">
        <f>IF(Table2[[#This Row],[M3A]]="","",SUM(Table2[[#This Row],[M3A]]-Table2[[#This Row],[M3B_h]]))</f>
        <v/>
      </c>
      <c r="N954" s="12" t="str">
        <f>IF(Table2[[#This Row],[M4A]]="","",SUM(Table2[[#This Row],[M4A]]-Table2[[#This Row],[M4B_h]]))</f>
        <v/>
      </c>
      <c r="O954" s="14"/>
      <c r="P954" s="14" t="str">
        <f>IF(Table2[[#This Row],[M5A]]="","",SUM(Table2[[#This Row],[M5A]]-Table2[[#This Row],[M5B_h]]))</f>
        <v/>
      </c>
      <c r="Q954" s="14">
        <f>SUM(Table2[[#This Row],[AWAL]],Table2[[#This Row],[M1B]])</f>
        <v>2</v>
      </c>
      <c r="R954" s="14">
        <f>SUM(Table2[[#This Row],[M2B]],Table2[[#This Row],[M2B_h]])</f>
        <v>2</v>
      </c>
      <c r="S954" s="14">
        <f>SUM(Table2[[#This Row],[M3B]],Table2[[#This Row],[M3B_h]])</f>
        <v>2</v>
      </c>
      <c r="T954" s="14">
        <f>SUM(Table2[[#This Row],[M4B]],Table2[[#This Row],[M4B_h]])</f>
        <v>2</v>
      </c>
    </row>
    <row r="955" spans="1:20">
      <c r="A955" s="13">
        <f>IF(Table2[[#This Row],[TT]]=0,"",ROW())</f>
        <v>955</v>
      </c>
      <c r="B955" s="13" t="str">
        <f>LOWER(SUBSTITUTE(SUBSTITUTE(SUBSTITUTE(SUBSTITUTE(SUBSTITUTE(SUBSTITUTE(SUBSTITUTE(SUBSTITUTE(Table2[[#This Row],[NAMA BARANG]]," ",""),"""",""),"-",""),"/",""),"(",""),")",""),"&amp;",""),",",""))</f>
        <v>isicrossunicorn</v>
      </c>
      <c r="C955" s="16" t="s">
        <v>1127</v>
      </c>
      <c r="D955" s="18">
        <v>1</v>
      </c>
      <c r="E955" s="47" t="s">
        <v>120</v>
      </c>
      <c r="F955" s="43">
        <f>IF(Table2[[#This Row],[M5B]]="",Table2[[#This Row],[M5B_h]],SUM(Table2[[#This Row],[M5B_h]],Table2[[#This Row],[M5B]]))</f>
        <v>1</v>
      </c>
      <c r="H955" s="14" t="str">
        <f>IF(Table2[[#This Row],[M1A]]="","",Table2[[#This Row],[M1A]]-Table2[[#This Row],[AWAL]])</f>
        <v/>
      </c>
      <c r="J955" s="14" t="str">
        <f>IF(Table2[[#This Row],[M2A]]="","",SUM(Table2[[#This Row],[M2A]]-Table2[[#This Row],[M2B_h]]))</f>
        <v/>
      </c>
      <c r="L955" s="14" t="str">
        <f>IF(Table2[[#This Row],[M3A]]="","",SUM(Table2[[#This Row],[M3A]]-Table2[[#This Row],[M3B_h]]))</f>
        <v/>
      </c>
      <c r="N955" s="14" t="str">
        <f>IF(Table2[[#This Row],[M4A]]="","",SUM(Table2[[#This Row],[M4A]]-Table2[[#This Row],[M4B_h]]))</f>
        <v/>
      </c>
      <c r="O955" s="14"/>
      <c r="P955" s="14" t="str">
        <f>IF(Table2[[#This Row],[M5A]]="","",SUM(Table2[[#This Row],[M5A]]-Table2[[#This Row],[M5B_h]]))</f>
        <v/>
      </c>
      <c r="Q955" s="14">
        <f>SUM(Table2[[#This Row],[AWAL]],Table2[[#This Row],[M1B]])</f>
        <v>1</v>
      </c>
      <c r="R955" s="14">
        <f>SUM(Table2[[#This Row],[M2B]],Table2[[#This Row],[M2B_h]])</f>
        <v>1</v>
      </c>
      <c r="S955" s="14">
        <f>SUM(Table2[[#This Row],[M3B]],Table2[[#This Row],[M3B_h]])</f>
        <v>1</v>
      </c>
      <c r="T955" s="14">
        <f>SUM(Table2[[#This Row],[M4B]],Table2[[#This Row],[M4B_h]])</f>
        <v>1</v>
      </c>
    </row>
    <row r="956" spans="1:20">
      <c r="A956" s="13" t="str">
        <f>IF(Table2[[#This Row],[TT]]=0,"",ROW())</f>
        <v/>
      </c>
      <c r="B956" s="13" t="str">
        <f>LOWER(SUBSTITUTE(SUBSTITUTE(SUBSTITUTE(SUBSTITUTE(SUBSTITUTE(SUBSTITUTE(SUBSTITUTE(SUBSTITUTE(Table2[[#This Row],[NAMA BARANG]]," ",""),"""",""),"-",""),"/",""),"(",""),")",""),"&amp;",""),",",""))</f>
        <v>isigel2015pr</v>
      </c>
      <c r="C956" s="16" t="s">
        <v>4603</v>
      </c>
      <c r="D956" s="18">
        <v>2</v>
      </c>
      <c r="E956" s="47">
        <v>240</v>
      </c>
      <c r="F956" s="43">
        <f>IF(Table2[[#This Row],[M5B]]="",Table2[[#This Row],[M5B_h]],SUM(Table2[[#This Row],[M5B_h]],Table2[[#This Row],[M5B]]))</f>
        <v>0</v>
      </c>
      <c r="G956" s="12">
        <v>1</v>
      </c>
      <c r="H956" s="14">
        <f>IF(Table2[[#This Row],[M1A]]="","",Table2[[#This Row],[M1A]]-Table2[[#This Row],[AWAL]])</f>
        <v>-1</v>
      </c>
      <c r="J956" s="14" t="str">
        <f>IF(Table2[[#This Row],[M2A]]="","",SUM(Table2[[#This Row],[M2A]]-Table2[[#This Row],[M2B_h]]))</f>
        <v/>
      </c>
      <c r="K956" s="12">
        <v>0</v>
      </c>
      <c r="L956" s="14">
        <f>IF(Table2[[#This Row],[M3A]]="","",SUM(Table2[[#This Row],[M3A]]-Table2[[#This Row],[M3B_h]]))</f>
        <v>-1</v>
      </c>
      <c r="N956" s="14" t="str">
        <f>IF(Table2[[#This Row],[M4A]]="","",SUM(Table2[[#This Row],[M4A]]-Table2[[#This Row],[M4B_h]]))</f>
        <v/>
      </c>
      <c r="O956" s="14"/>
      <c r="P956" s="14" t="str">
        <f>IF(Table2[[#This Row],[M5A]]="","",SUM(Table2[[#This Row],[M5A]]-Table2[[#This Row],[M5B_h]]))</f>
        <v/>
      </c>
      <c r="Q956" s="14">
        <f>SUM(Table2[[#This Row],[AWAL]],Table2[[#This Row],[M1B]])</f>
        <v>1</v>
      </c>
      <c r="R956" s="14">
        <f>SUM(Table2[[#This Row],[M2B]],Table2[[#This Row],[M2B_h]])</f>
        <v>1</v>
      </c>
      <c r="S956" s="14">
        <f>SUM(Table2[[#This Row],[M3B]],Table2[[#This Row],[M3B_h]])</f>
        <v>0</v>
      </c>
      <c r="T956" s="14">
        <f>SUM(Table2[[#This Row],[M4B]],Table2[[#This Row],[M4B_h]])</f>
        <v>0</v>
      </c>
    </row>
    <row r="957" spans="1:20">
      <c r="A957" s="13" t="str">
        <f>IF(Table2[[#This Row],[TT]]=0,"",ROW())</f>
        <v/>
      </c>
      <c r="B957" s="13" t="str">
        <f>LOWER(SUBSTITUTE(SUBSTITUTE(SUBSTITUTE(SUBSTITUTE(SUBSTITUTE(SUBSTITUTE(SUBSTITUTE(SUBSTITUTE(Table2[[#This Row],[NAMA BARANG]]," ",""),"""",""),"-",""),"/",""),"(",""),")",""),"&amp;",""),",",""))</f>
        <v>isigel2016animaldos</v>
      </c>
      <c r="C957" s="16" t="s">
        <v>4604</v>
      </c>
      <c r="D957" s="18">
        <v>2</v>
      </c>
      <c r="E957" s="47">
        <v>240</v>
      </c>
      <c r="F957" s="43">
        <f>IF(Table2[[#This Row],[M5B]]="",Table2[[#This Row],[M5B_h]],SUM(Table2[[#This Row],[M5B_h]],Table2[[#This Row],[M5B]]))</f>
        <v>0</v>
      </c>
      <c r="G957" s="12">
        <v>1</v>
      </c>
      <c r="H957" s="14">
        <f>IF(Table2[[#This Row],[M1A]]="","",Table2[[#This Row],[M1A]]-Table2[[#This Row],[AWAL]])</f>
        <v>-1</v>
      </c>
      <c r="J957" s="14" t="str">
        <f>IF(Table2[[#This Row],[M2A]]="","",SUM(Table2[[#This Row],[M2A]]-Table2[[#This Row],[M2B_h]]))</f>
        <v/>
      </c>
      <c r="K957" s="12">
        <v>0</v>
      </c>
      <c r="L957" s="14">
        <f>IF(Table2[[#This Row],[M3A]]="","",SUM(Table2[[#This Row],[M3A]]-Table2[[#This Row],[M3B_h]]))</f>
        <v>-1</v>
      </c>
      <c r="N957" s="14" t="str">
        <f>IF(Table2[[#This Row],[M4A]]="","",SUM(Table2[[#This Row],[M4A]]-Table2[[#This Row],[M4B_h]]))</f>
        <v/>
      </c>
      <c r="O957" s="14"/>
      <c r="P957" s="14" t="str">
        <f>IF(Table2[[#This Row],[M5A]]="","",SUM(Table2[[#This Row],[M5A]]-Table2[[#This Row],[M5B_h]]))</f>
        <v/>
      </c>
      <c r="Q957" s="14">
        <f>SUM(Table2[[#This Row],[AWAL]],Table2[[#This Row],[M1B]])</f>
        <v>1</v>
      </c>
      <c r="R957" s="14">
        <f>SUM(Table2[[#This Row],[M2B]],Table2[[#This Row],[M2B_h]])</f>
        <v>1</v>
      </c>
      <c r="S957" s="14">
        <f>SUM(Table2[[#This Row],[M3B]],Table2[[#This Row],[M3B_h]])</f>
        <v>0</v>
      </c>
      <c r="T957" s="14">
        <f>SUM(Table2[[#This Row],[M4B]],Table2[[#This Row],[M4B_h]])</f>
        <v>0</v>
      </c>
    </row>
    <row r="958" spans="1:20">
      <c r="A958" s="13" t="str">
        <f>IF(Table2[[#This Row],[TT]]=0,"",ROW())</f>
        <v/>
      </c>
      <c r="B958" s="13" t="str">
        <f>LOWER(SUBSTITUTE(SUBSTITUTE(SUBSTITUTE(SUBSTITUTE(SUBSTITUTE(SUBSTITUTE(SUBSTITUTE(SUBSTITUTE(Table2[[#This Row],[NAMA BARANG]]," ",""),"""",""),"-",""),"/",""),"(",""),")",""),"&amp;",""),",",""))</f>
        <v>isigel2018tsum</v>
      </c>
      <c r="C958" s="16" t="s">
        <v>4605</v>
      </c>
      <c r="D958" s="18">
        <v>2</v>
      </c>
      <c r="E958" s="47">
        <v>240</v>
      </c>
      <c r="F958" s="43">
        <f>IF(Table2[[#This Row],[M5B]]="",Table2[[#This Row],[M5B_h]],SUM(Table2[[#This Row],[M5B_h]],Table2[[#This Row],[M5B]]))</f>
        <v>0</v>
      </c>
      <c r="G958" s="12">
        <v>1</v>
      </c>
      <c r="H958" s="14">
        <f>IF(Table2[[#This Row],[M1A]]="","",Table2[[#This Row],[M1A]]-Table2[[#This Row],[AWAL]])</f>
        <v>-1</v>
      </c>
      <c r="J958" s="14" t="str">
        <f>IF(Table2[[#This Row],[M2A]]="","",SUM(Table2[[#This Row],[M2A]]-Table2[[#This Row],[M2B_h]]))</f>
        <v/>
      </c>
      <c r="K958" s="12">
        <v>0</v>
      </c>
      <c r="L958" s="14">
        <f>IF(Table2[[#This Row],[M3A]]="","",SUM(Table2[[#This Row],[M3A]]-Table2[[#This Row],[M3B_h]]))</f>
        <v>-1</v>
      </c>
      <c r="N958" s="14" t="str">
        <f>IF(Table2[[#This Row],[M4A]]="","",SUM(Table2[[#This Row],[M4A]]-Table2[[#This Row],[M4B_h]]))</f>
        <v/>
      </c>
      <c r="O958" s="14"/>
      <c r="P958" s="14" t="str">
        <f>IF(Table2[[#This Row],[M5A]]="","",SUM(Table2[[#This Row],[M5A]]-Table2[[#This Row],[M5B_h]]))</f>
        <v/>
      </c>
      <c r="Q958" s="14">
        <f>SUM(Table2[[#This Row],[AWAL]],Table2[[#This Row],[M1B]])</f>
        <v>1</v>
      </c>
      <c r="R958" s="14">
        <f>SUM(Table2[[#This Row],[M2B]],Table2[[#This Row],[M2B_h]])</f>
        <v>1</v>
      </c>
      <c r="S958" s="14">
        <f>SUM(Table2[[#This Row],[M3B]],Table2[[#This Row],[M3B_h]])</f>
        <v>0</v>
      </c>
      <c r="T958" s="14">
        <f>SUM(Table2[[#This Row],[M4B]],Table2[[#This Row],[M4B_h]])</f>
        <v>0</v>
      </c>
    </row>
    <row r="959" spans="1:20">
      <c r="A959" s="13" t="str">
        <f>IF(Table2[[#This Row],[TT]]=0,"",ROW())</f>
        <v/>
      </c>
      <c r="B959" s="13" t="str">
        <f>LOWER(SUBSTITUTE(SUBSTITUTE(SUBSTITUTE(SUBSTITUTE(SUBSTITUTE(SUBSTITUTE(SUBSTITUTE(SUBSTITUTE(Table2[[#This Row],[NAMA BARANG]]," ",""),"""",""),"-",""),"/",""),"(",""),")",""),"&amp;",""),",",""))</f>
        <v>isigel2019hellodoraemon</v>
      </c>
      <c r="C959" s="16" t="s">
        <v>4606</v>
      </c>
      <c r="D959" s="18">
        <v>2</v>
      </c>
      <c r="E959" s="47">
        <v>240</v>
      </c>
      <c r="F959" s="43">
        <f>IF(Table2[[#This Row],[M5B]]="",Table2[[#This Row],[M5B_h]],SUM(Table2[[#This Row],[M5B_h]],Table2[[#This Row],[M5B]]))</f>
        <v>0</v>
      </c>
      <c r="G959" s="12">
        <v>1</v>
      </c>
      <c r="H959" s="14">
        <f>IF(Table2[[#This Row],[M1A]]="","",Table2[[#This Row],[M1A]]-Table2[[#This Row],[AWAL]])</f>
        <v>-1</v>
      </c>
      <c r="J959" s="14" t="str">
        <f>IF(Table2[[#This Row],[M2A]]="","",SUM(Table2[[#This Row],[M2A]]-Table2[[#This Row],[M2B_h]]))</f>
        <v/>
      </c>
      <c r="K959" s="12">
        <v>0</v>
      </c>
      <c r="L959" s="14">
        <f>IF(Table2[[#This Row],[M3A]]="","",SUM(Table2[[#This Row],[M3A]]-Table2[[#This Row],[M3B_h]]))</f>
        <v>-1</v>
      </c>
      <c r="N959" s="14" t="str">
        <f>IF(Table2[[#This Row],[M4A]]="","",SUM(Table2[[#This Row],[M4A]]-Table2[[#This Row],[M4B_h]]))</f>
        <v/>
      </c>
      <c r="O959" s="14"/>
      <c r="P959" s="14" t="str">
        <f>IF(Table2[[#This Row],[M5A]]="","",SUM(Table2[[#This Row],[M5A]]-Table2[[#This Row],[M5B_h]]))</f>
        <v/>
      </c>
      <c r="Q959" s="14">
        <f>SUM(Table2[[#This Row],[AWAL]],Table2[[#This Row],[M1B]])</f>
        <v>1</v>
      </c>
      <c r="R959" s="14">
        <f>SUM(Table2[[#This Row],[M2B]],Table2[[#This Row],[M2B_h]])</f>
        <v>1</v>
      </c>
      <c r="S959" s="14">
        <f>SUM(Table2[[#This Row],[M3B]],Table2[[#This Row],[M3B_h]])</f>
        <v>0</v>
      </c>
      <c r="T959" s="14">
        <f>SUM(Table2[[#This Row],[M4B]],Table2[[#This Row],[M4B_h]])</f>
        <v>0</v>
      </c>
    </row>
    <row r="960" spans="1:20">
      <c r="A960" s="11" t="str">
        <f>IF(Table2[[#This Row],[TT]]=0,"",ROW())</f>
        <v/>
      </c>
      <c r="B960" s="11" t="str">
        <f>LOWER(SUBSTITUTE(SUBSTITUTE(SUBSTITUTE(SUBSTITUTE(SUBSTITUTE(SUBSTITUTE(SUBSTITUTE(SUBSTITUTE(Table2[[#This Row],[NAMA BARANG]]," ",""),"""",""),"-",""),"/",""),"(",""),")",""),"&amp;",""),",",""))</f>
        <v>isigeltg308ht</v>
      </c>
      <c r="C960" s="17" t="s">
        <v>2660</v>
      </c>
      <c r="D960" s="18">
        <v>2</v>
      </c>
      <c r="E960" s="22" t="s">
        <v>2629</v>
      </c>
      <c r="F960" s="43">
        <f>IF(Table2[[#This Row],[M5B]]="",Table2[[#This Row],[M5B_h]],SUM(Table2[[#This Row],[M5B_h]],Table2[[#This Row],[M5B]]))</f>
        <v>0</v>
      </c>
      <c r="H960" s="12" t="str">
        <f>IF(Table2[[#This Row],[M1A]]="","",Table2[[#This Row],[M1A]]-Table2[[#This Row],[AWAL]])</f>
        <v/>
      </c>
      <c r="J960" s="12" t="str">
        <f>IF(Table2[[#This Row],[M2A]]="","",SUM(Table2[[#This Row],[M2A]]-Table2[[#This Row],[M2B_h]]))</f>
        <v/>
      </c>
      <c r="K960" s="12">
        <v>0</v>
      </c>
      <c r="L960" s="12">
        <f>IF(Table2[[#This Row],[M3A]]="","",SUM(Table2[[#This Row],[M3A]]-Table2[[#This Row],[M3B_h]]))</f>
        <v>-2</v>
      </c>
      <c r="N960" s="12" t="str">
        <f>IF(Table2[[#This Row],[M4A]]="","",SUM(Table2[[#This Row],[M4A]]-Table2[[#This Row],[M4B_h]]))</f>
        <v/>
      </c>
      <c r="O960" s="14"/>
      <c r="P960" s="14" t="str">
        <f>IF(Table2[[#This Row],[M5A]]="","",SUM(Table2[[#This Row],[M5A]]-Table2[[#This Row],[M5B_h]]))</f>
        <v/>
      </c>
      <c r="Q960" s="14">
        <f>SUM(Table2[[#This Row],[AWAL]],Table2[[#This Row],[M1B]])</f>
        <v>2</v>
      </c>
      <c r="R960" s="14">
        <f>SUM(Table2[[#This Row],[M2B]],Table2[[#This Row],[M2B_h]])</f>
        <v>2</v>
      </c>
      <c r="S960" s="14">
        <f>SUM(Table2[[#This Row],[M3B]],Table2[[#This Row],[M3B_h]])</f>
        <v>0</v>
      </c>
      <c r="T960" s="14">
        <f>SUM(Table2[[#This Row],[M4B]],Table2[[#This Row],[M4B_h]])</f>
        <v>0</v>
      </c>
    </row>
    <row r="961" spans="1:20">
      <c r="A961" s="11" t="str">
        <f>IF(Table2[[#This Row],[TT]]=0,"",ROW())</f>
        <v/>
      </c>
      <c r="B961" s="11" t="str">
        <f>LOWER(SUBSTITUTE(SUBSTITUTE(SUBSTITUTE(SUBSTITUTE(SUBSTITUTE(SUBSTITUTE(SUBSTITUTE(SUBSTITUTE(Table2[[#This Row],[NAMA BARANG]]," ",""),"""",""),"-",""),"/",""),"(",""),")",""),"&amp;",""),",",""))</f>
        <v>isigeltz501</v>
      </c>
      <c r="C961" s="17" t="s">
        <v>4396</v>
      </c>
      <c r="D961" s="18">
        <v>0</v>
      </c>
      <c r="E961" s="22" t="s">
        <v>2615</v>
      </c>
      <c r="F961" s="43">
        <f>IF(Table2[[#This Row],[M5B]]="",Table2[[#This Row],[M5B_h]],SUM(Table2[[#This Row],[M5B_h]],Table2[[#This Row],[M5B]]))</f>
        <v>0</v>
      </c>
      <c r="H961" s="12" t="str">
        <f>IF(Table2[[#This Row],[M1A]]="","",Table2[[#This Row],[M1A]]-Table2[[#This Row],[AWAL]])</f>
        <v/>
      </c>
      <c r="I961" s="12">
        <v>2</v>
      </c>
      <c r="J961" s="12">
        <f>IF(Table2[[#This Row],[M2A]]="","",SUM(Table2[[#This Row],[M2A]]-Table2[[#This Row],[M2B_h]]))</f>
        <v>2</v>
      </c>
      <c r="K961" s="12">
        <v>0</v>
      </c>
      <c r="L961" s="12">
        <f>IF(Table2[[#This Row],[M3A]]="","",SUM(Table2[[#This Row],[M3A]]-Table2[[#This Row],[M3B_h]]))</f>
        <v>-2</v>
      </c>
      <c r="N961" s="12" t="str">
        <f>IF(Table2[[#This Row],[M4A]]="","",SUM(Table2[[#This Row],[M4A]]-Table2[[#This Row],[M4B_h]]))</f>
        <v/>
      </c>
      <c r="O961" s="14"/>
      <c r="P961" s="14" t="str">
        <f>IF(Table2[[#This Row],[M5A]]="","",SUM(Table2[[#This Row],[M5A]]-Table2[[#This Row],[M5B_h]]))</f>
        <v/>
      </c>
      <c r="Q961" s="14">
        <f>SUM(Table2[[#This Row],[AWAL]],Table2[[#This Row],[M1B]])</f>
        <v>0</v>
      </c>
      <c r="R961" s="14">
        <f>SUM(Table2[[#This Row],[M2B]],Table2[[#This Row],[M2B_h]])</f>
        <v>2</v>
      </c>
      <c r="S961" s="14">
        <f>SUM(Table2[[#This Row],[M3B]],Table2[[#This Row],[M3B_h]])</f>
        <v>0</v>
      </c>
      <c r="T961" s="14">
        <f>SUM(Table2[[#This Row],[M4B]],Table2[[#This Row],[M4B_h]])</f>
        <v>0</v>
      </c>
    </row>
    <row r="962" spans="1:20">
      <c r="A962" s="61">
        <f>IF(Table2[[#This Row],[TT]]=0,"",ROW())</f>
        <v>962</v>
      </c>
      <c r="B962" s="61" t="str">
        <f>LOWER(SUBSTITUTE(SUBSTITUTE(SUBSTITUTE(SUBSTITUTE(SUBSTITUTE(SUBSTITUTE(SUBSTITUTE(SUBSTITUTE(Table2[[#This Row],[NAMA BARANG]]," ",""),"""",""),"-",""),"/",""),"(",""),")",""),"&amp;",""),",",""))</f>
        <v>isigell218013avenger</v>
      </c>
      <c r="C962" s="62" t="s">
        <v>1128</v>
      </c>
      <c r="D962" s="63">
        <v>4</v>
      </c>
      <c r="E962" s="64" t="s">
        <v>1129</v>
      </c>
      <c r="F962" s="65">
        <f>IF(Table2[[#This Row],[M5B]]="",Table2[[#This Row],[M5B_h]],SUM(Table2[[#This Row],[M5B_h]],Table2[[#This Row],[M5B]]))</f>
        <v>4</v>
      </c>
      <c r="G962" s="66"/>
      <c r="H962" s="67" t="str">
        <f>IF(Table2[[#This Row],[M1A]]="","",Table2[[#This Row],[M1A]]-Table2[[#This Row],[AWAL]])</f>
        <v/>
      </c>
      <c r="I962" s="66"/>
      <c r="J962" s="67" t="str">
        <f>IF(Table2[[#This Row],[M2A]]="","",SUM(Table2[[#This Row],[M2A]]-Table2[[#This Row],[M2B_h]]))</f>
        <v/>
      </c>
      <c r="K962" s="66"/>
      <c r="L962" s="67" t="str">
        <f>IF(Table2[[#This Row],[M3A]]="","",SUM(Table2[[#This Row],[M3A]]-Table2[[#This Row],[M3B_h]]))</f>
        <v/>
      </c>
      <c r="M962" s="66"/>
      <c r="N962" s="67" t="str">
        <f>IF(Table2[[#This Row],[M4A]]="","",SUM(Table2[[#This Row],[M4A]]-Table2[[#This Row],[M4B_h]]))</f>
        <v/>
      </c>
      <c r="O962" s="67"/>
      <c r="P962" s="67" t="str">
        <f>IF(Table2[[#This Row],[M5A]]="","",SUM(Table2[[#This Row],[M5A]]-Table2[[#This Row],[M5B_h]]))</f>
        <v/>
      </c>
      <c r="Q962" s="67">
        <f>SUM(Table2[[#This Row],[AWAL]],Table2[[#This Row],[M1B]])</f>
        <v>4</v>
      </c>
      <c r="R962" s="67">
        <f>SUM(Table2[[#This Row],[M2B]],Table2[[#This Row],[M2B_h]])</f>
        <v>4</v>
      </c>
      <c r="S962" s="67">
        <f>SUM(Table2[[#This Row],[M3B]],Table2[[#This Row],[M3B_h]])</f>
        <v>4</v>
      </c>
      <c r="T962" s="67">
        <f>SUM(Table2[[#This Row],[M4B]],Table2[[#This Row],[M4B_h]])</f>
        <v>4</v>
      </c>
    </row>
    <row r="963" spans="1:20">
      <c r="A963" s="61">
        <f>IF(Table2[[#This Row],[TT]]=0,"",ROW())</f>
        <v>963</v>
      </c>
      <c r="B963" s="61" t="str">
        <f>LOWER(SUBSTITUTE(SUBSTITUTE(SUBSTITUTE(SUBSTITUTE(SUBSTITUTE(SUBSTITUTE(SUBSTITUTE(SUBSTITUTE(Table2[[#This Row],[NAMA BARANG]]," ",""),"""",""),"-",""),"/",""),"(",""),")",""),"&amp;",""),",",""))</f>
        <v>isigell218014kuning</v>
      </c>
      <c r="C963" s="62" t="s">
        <v>1130</v>
      </c>
      <c r="D963" s="63">
        <v>18</v>
      </c>
      <c r="E963" s="64" t="s">
        <v>1129</v>
      </c>
      <c r="F963" s="65">
        <f>IF(Table2[[#This Row],[M5B]]="",Table2[[#This Row],[M5B_h]],SUM(Table2[[#This Row],[M5B_h]],Table2[[#This Row],[M5B]]))</f>
        <v>18</v>
      </c>
      <c r="G963" s="66"/>
      <c r="H963" s="67" t="str">
        <f>IF(Table2[[#This Row],[M1A]]="","",Table2[[#This Row],[M1A]]-Table2[[#This Row],[AWAL]])</f>
        <v/>
      </c>
      <c r="I963" s="66"/>
      <c r="J963" s="67" t="str">
        <f>IF(Table2[[#This Row],[M2A]]="","",SUM(Table2[[#This Row],[M2A]]-Table2[[#This Row],[M2B_h]]))</f>
        <v/>
      </c>
      <c r="K963" s="66"/>
      <c r="L963" s="67" t="str">
        <f>IF(Table2[[#This Row],[M3A]]="","",SUM(Table2[[#This Row],[M3A]]-Table2[[#This Row],[M3B_h]]))</f>
        <v/>
      </c>
      <c r="M963" s="66"/>
      <c r="N963" s="67" t="str">
        <f>IF(Table2[[#This Row],[M4A]]="","",SUM(Table2[[#This Row],[M4A]]-Table2[[#This Row],[M4B_h]]))</f>
        <v/>
      </c>
      <c r="O963" s="67"/>
      <c r="P963" s="67" t="str">
        <f>IF(Table2[[#This Row],[M5A]]="","",SUM(Table2[[#This Row],[M5A]]-Table2[[#This Row],[M5B_h]]))</f>
        <v/>
      </c>
      <c r="Q963" s="67">
        <f>SUM(Table2[[#This Row],[AWAL]],Table2[[#This Row],[M1B]])</f>
        <v>18</v>
      </c>
      <c r="R963" s="67">
        <f>SUM(Table2[[#This Row],[M2B]],Table2[[#This Row],[M2B_h]])</f>
        <v>18</v>
      </c>
      <c r="S963" s="67">
        <f>SUM(Table2[[#This Row],[M3B]],Table2[[#This Row],[M3B_h]])</f>
        <v>18</v>
      </c>
      <c r="T963" s="67">
        <f>SUM(Table2[[#This Row],[M4B]],Table2[[#This Row],[M4B_h]])</f>
        <v>18</v>
      </c>
    </row>
    <row r="964" spans="1:20">
      <c r="A964" s="11">
        <f>IF(Table2[[#This Row],[TT]]=0,"",ROW())</f>
        <v>964</v>
      </c>
      <c r="B964" s="11" t="str">
        <f>LOWER(SUBSTITUTE(SUBSTITUTE(SUBSTITUTE(SUBSTITUTE(SUBSTITUTE(SUBSTITUTE(SUBSTITUTE(SUBSTITUTE(Table2[[#This Row],[NAMA BARANG]]," ",""),"""",""),"-",""),"/",""),"(",""),")",""),"&amp;",""),",",""))</f>
        <v>isigelldebossdbgr55024</v>
      </c>
      <c r="C964" s="16" t="s">
        <v>1131</v>
      </c>
      <c r="D964" s="25">
        <v>1</v>
      </c>
      <c r="E964" s="47" t="s">
        <v>1132</v>
      </c>
      <c r="F964" s="43">
        <f>IF(Table2[[#This Row],[M5B]]="",Table2[[#This Row],[M5B_h]],SUM(Table2[[#This Row],[M5B_h]],Table2[[#This Row],[M5B]]))</f>
        <v>1</v>
      </c>
      <c r="H964" s="12" t="str">
        <f>IF(Table2[[#This Row],[M1A]]="","",Table2[[#This Row],[M1A]]-Table2[[#This Row],[AWAL]])</f>
        <v/>
      </c>
      <c r="J964" s="12" t="str">
        <f>IF(Table2[[#This Row],[M2A]]="","",SUM(Table2[[#This Row],[M2A]]-Table2[[#This Row],[M2B_h]]))</f>
        <v/>
      </c>
      <c r="L964" s="12" t="str">
        <f>IF(Table2[[#This Row],[M3A]]="","",SUM(Table2[[#This Row],[M3A]]-Table2[[#This Row],[M3B_h]]))</f>
        <v/>
      </c>
      <c r="N964" s="12" t="str">
        <f>IF(Table2[[#This Row],[M4A]]="","",SUM(Table2[[#This Row],[M4A]]-Table2[[#This Row],[M4B_h]]))</f>
        <v/>
      </c>
      <c r="O964" s="14"/>
      <c r="P964" s="14" t="str">
        <f>IF(Table2[[#This Row],[M5A]]="","",SUM(Table2[[#This Row],[M5A]]-Table2[[#This Row],[M5B_h]]))</f>
        <v/>
      </c>
      <c r="Q964" s="14">
        <f>SUM(Table2[[#This Row],[AWAL]],Table2[[#This Row],[M1B]])</f>
        <v>1</v>
      </c>
      <c r="R964" s="14">
        <f>SUM(Table2[[#This Row],[M2B]],Table2[[#This Row],[M2B_h]])</f>
        <v>1</v>
      </c>
      <c r="S964" s="14">
        <f>SUM(Table2[[#This Row],[M3B]],Table2[[#This Row],[M3B_h]])</f>
        <v>1</v>
      </c>
      <c r="T964" s="14">
        <f>SUM(Table2[[#This Row],[M4B]],Table2[[#This Row],[M4B_h]])</f>
        <v>1</v>
      </c>
    </row>
    <row r="965" spans="1:20">
      <c r="A965" s="11">
        <f>IF(Table2[[#This Row],[TT]]=0,"",ROW())</f>
        <v>965</v>
      </c>
      <c r="B965" s="11" t="str">
        <f>LOWER(SUBSTITUTE(SUBSTITUTE(SUBSTITUTE(SUBSTITUTE(SUBSTITUTE(SUBSTITUTE(SUBSTITUTE(SUBSTITUTE(Table2[[#This Row],[NAMA BARANG]]," ",""),"""",""),"-",""),"/",""),"(",""),")",""),"&amp;",""),",",""))</f>
        <v>isigellnato</v>
      </c>
      <c r="C965" s="16" t="s">
        <v>1133</v>
      </c>
      <c r="D965" s="25">
        <v>5</v>
      </c>
      <c r="E965" s="47" t="s">
        <v>1134</v>
      </c>
      <c r="F965" s="43">
        <f>IF(Table2[[#This Row],[M5B]]="",Table2[[#This Row],[M5B_h]],SUM(Table2[[#This Row],[M5B_h]],Table2[[#This Row],[M5B]]))</f>
        <v>5</v>
      </c>
      <c r="H965" s="12" t="str">
        <f>IF(Table2[[#This Row],[M1A]]="","",Table2[[#This Row],[M1A]]-Table2[[#This Row],[AWAL]])</f>
        <v/>
      </c>
      <c r="J965" s="12" t="str">
        <f>IF(Table2[[#This Row],[M2A]]="","",SUM(Table2[[#This Row],[M2A]]-Table2[[#This Row],[M2B_h]]))</f>
        <v/>
      </c>
      <c r="L965" s="12" t="str">
        <f>IF(Table2[[#This Row],[M3A]]="","",SUM(Table2[[#This Row],[M3A]]-Table2[[#This Row],[M3B_h]]))</f>
        <v/>
      </c>
      <c r="N965" s="12" t="str">
        <f>IF(Table2[[#This Row],[M4A]]="","",SUM(Table2[[#This Row],[M4A]]-Table2[[#This Row],[M4B_h]]))</f>
        <v/>
      </c>
      <c r="O965" s="14"/>
      <c r="P965" s="14" t="str">
        <f>IF(Table2[[#This Row],[M5A]]="","",SUM(Table2[[#This Row],[M5A]]-Table2[[#This Row],[M5B_h]]))</f>
        <v/>
      </c>
      <c r="Q965" s="14">
        <f>SUM(Table2[[#This Row],[AWAL]],Table2[[#This Row],[M1B]])</f>
        <v>5</v>
      </c>
      <c r="R965" s="14">
        <f>SUM(Table2[[#This Row],[M2B]],Table2[[#This Row],[M2B_h]])</f>
        <v>5</v>
      </c>
      <c r="S965" s="14">
        <f>SUM(Table2[[#This Row],[M3B]],Table2[[#This Row],[M3B_h]])</f>
        <v>5</v>
      </c>
      <c r="T965" s="14">
        <f>SUM(Table2[[#This Row],[M4B]],Table2[[#This Row],[M4B_h]])</f>
        <v>5</v>
      </c>
    </row>
    <row r="966" spans="1:20">
      <c r="A966" s="11">
        <f>IF(Table2[[#This Row],[TT]]=0,"",ROW())</f>
        <v>966</v>
      </c>
      <c r="B966" s="11" t="str">
        <f>LOWER(SUBSTITUTE(SUBSTITUTE(SUBSTITUTE(SUBSTITUTE(SUBSTITUTE(SUBSTITUTE(SUBSTITUTE(SUBSTITUTE(Table2[[#This Row],[NAMA BARANG]]," ",""),"""",""),"-",""),"/",""),"(",""),")",""),"&amp;",""),",",""))</f>
        <v>isigellretractdbgr900</v>
      </c>
      <c r="C966" s="17" t="s">
        <v>1135</v>
      </c>
      <c r="D966" s="18">
        <v>2</v>
      </c>
      <c r="E966" s="22" t="s">
        <v>4383</v>
      </c>
      <c r="F966" s="43">
        <f>IF(Table2[[#This Row],[M5B]]="",Table2[[#This Row],[M5B_h]],SUM(Table2[[#This Row],[M5B_h]],Table2[[#This Row],[M5B]]))</f>
        <v>2</v>
      </c>
      <c r="H966" s="12" t="str">
        <f>IF(Table2[[#This Row],[M1A]]="","",Table2[[#This Row],[M1A]]-Table2[[#This Row],[AWAL]])</f>
        <v/>
      </c>
      <c r="J966" s="12" t="str">
        <f>IF(Table2[[#This Row],[M2A]]="","",SUM(Table2[[#This Row],[M2A]]-Table2[[#This Row],[M2B_h]]))</f>
        <v/>
      </c>
      <c r="L966" s="12" t="str">
        <f>IF(Table2[[#This Row],[M3A]]="","",SUM(Table2[[#This Row],[M3A]]-Table2[[#This Row],[M3B_h]]))</f>
        <v/>
      </c>
      <c r="N966" s="12" t="str">
        <f>IF(Table2[[#This Row],[M4A]]="","",SUM(Table2[[#This Row],[M4A]]-Table2[[#This Row],[M4B_h]]))</f>
        <v/>
      </c>
      <c r="O966" s="14"/>
      <c r="P966" s="14" t="str">
        <f>IF(Table2[[#This Row],[M5A]]="","",SUM(Table2[[#This Row],[M5A]]-Table2[[#This Row],[M5B_h]]))</f>
        <v/>
      </c>
      <c r="Q966" s="14">
        <f>SUM(Table2[[#This Row],[AWAL]],Table2[[#This Row],[M1B]])</f>
        <v>2</v>
      </c>
      <c r="R966" s="14">
        <f>SUM(Table2[[#This Row],[M2B]],Table2[[#This Row],[M2B_h]])</f>
        <v>2</v>
      </c>
      <c r="S966" s="14">
        <f>SUM(Table2[[#This Row],[M3B]],Table2[[#This Row],[M3B_h]])</f>
        <v>2</v>
      </c>
      <c r="T966" s="14">
        <f>SUM(Table2[[#This Row],[M4B]],Table2[[#This Row],[M4B_h]])</f>
        <v>2</v>
      </c>
    </row>
    <row r="967" spans="1:20">
      <c r="A967" s="11">
        <f>IF(Table2[[#This Row],[TT]]=0,"",ROW())</f>
        <v>967</v>
      </c>
      <c r="B967" s="11" t="str">
        <f>LOWER(SUBSTITUTE(SUBSTITUTE(SUBSTITUTE(SUBSTITUTE(SUBSTITUTE(SUBSTITUTE(SUBSTITUTE(SUBSTITUTE(Table2[[#This Row],[NAMA BARANG]]," ",""),"""",""),"-",""),"/",""),"(",""),")",""),"&amp;",""),",",""))</f>
        <v>isigwnovusno10</v>
      </c>
      <c r="C967" s="17" t="s">
        <v>1136</v>
      </c>
      <c r="D967" s="18">
        <v>12</v>
      </c>
      <c r="E967" s="22">
        <v>100</v>
      </c>
      <c r="F967" s="43">
        <f>IF(Table2[[#This Row],[M5B]]="",Table2[[#This Row],[M5B_h]],SUM(Table2[[#This Row],[M5B_h]],Table2[[#This Row],[M5B]]))</f>
        <v>12</v>
      </c>
      <c r="H967" s="12" t="str">
        <f>IF(Table2[[#This Row],[M1A]]="","",Table2[[#This Row],[M1A]]-Table2[[#This Row],[AWAL]])</f>
        <v/>
      </c>
      <c r="J967" s="12" t="str">
        <f>IF(Table2[[#This Row],[M2A]]="","",SUM(Table2[[#This Row],[M2A]]-Table2[[#This Row],[M2B_h]]))</f>
        <v/>
      </c>
      <c r="L967" s="12" t="str">
        <f>IF(Table2[[#This Row],[M3A]]="","",SUM(Table2[[#This Row],[M3A]]-Table2[[#This Row],[M3B_h]]))</f>
        <v/>
      </c>
      <c r="N967" s="12" t="str">
        <f>IF(Table2[[#This Row],[M4A]]="","",SUM(Table2[[#This Row],[M4A]]-Table2[[#This Row],[M4B_h]]))</f>
        <v/>
      </c>
      <c r="O967" s="14"/>
      <c r="P967" s="14" t="str">
        <f>IF(Table2[[#This Row],[M5A]]="","",SUM(Table2[[#This Row],[M5A]]-Table2[[#This Row],[M5B_h]]))</f>
        <v/>
      </c>
      <c r="Q967" s="14">
        <f>SUM(Table2[[#This Row],[AWAL]],Table2[[#This Row],[M1B]])</f>
        <v>12</v>
      </c>
      <c r="R967" s="14">
        <f>SUM(Table2[[#This Row],[M2B]],Table2[[#This Row],[M2B_h]])</f>
        <v>12</v>
      </c>
      <c r="S967" s="14">
        <f>SUM(Table2[[#This Row],[M3B]],Table2[[#This Row],[M3B_h]])</f>
        <v>12</v>
      </c>
      <c r="T967" s="14">
        <f>SUM(Table2[[#This Row],[M4B]],Table2[[#This Row],[M4B_h]])</f>
        <v>12</v>
      </c>
    </row>
    <row r="968" spans="1:20">
      <c r="A968" s="11">
        <f>IF(Table2[[#This Row],[TT]]=0,"",ROW())</f>
        <v>968</v>
      </c>
      <c r="B968" s="11" t="str">
        <f>LOWER(SUBSTITUTE(SUBSTITUTE(SUBSTITUTE(SUBSTITUTE(SUBSTITUTE(SUBSTITUTE(SUBSTITUTE(SUBSTITUTE(Table2[[#This Row],[NAMA BARANG]]," ",""),"""",""),"-",""),"/",""),"(",""),")",""),"&amp;",""),",",""))</f>
        <v>isimechpensilmffr091</v>
      </c>
      <c r="C968" s="17" t="s">
        <v>1137</v>
      </c>
      <c r="D968" s="18">
        <v>1</v>
      </c>
      <c r="E968" s="22" t="s">
        <v>531</v>
      </c>
      <c r="F968" s="43">
        <f>IF(Table2[[#This Row],[M5B]]="",Table2[[#This Row],[M5B_h]],SUM(Table2[[#This Row],[M5B_h]],Table2[[#This Row],[M5B]]))</f>
        <v>1</v>
      </c>
      <c r="H968" s="12" t="str">
        <f>IF(Table2[[#This Row],[M1A]]="","",Table2[[#This Row],[M1A]]-Table2[[#This Row],[AWAL]])</f>
        <v/>
      </c>
      <c r="J968" s="12" t="str">
        <f>IF(Table2[[#This Row],[M2A]]="","",SUM(Table2[[#This Row],[M2A]]-Table2[[#This Row],[M2B_h]]))</f>
        <v/>
      </c>
      <c r="L968" s="12" t="str">
        <f>IF(Table2[[#This Row],[M3A]]="","",SUM(Table2[[#This Row],[M3A]]-Table2[[#This Row],[M3B_h]]))</f>
        <v/>
      </c>
      <c r="N968" s="12" t="str">
        <f>IF(Table2[[#This Row],[M4A]]="","",SUM(Table2[[#This Row],[M4A]]-Table2[[#This Row],[M4B_h]]))</f>
        <v/>
      </c>
      <c r="O968" s="14"/>
      <c r="P968" s="14" t="str">
        <f>IF(Table2[[#This Row],[M5A]]="","",SUM(Table2[[#This Row],[M5A]]-Table2[[#This Row],[M5B_h]]))</f>
        <v/>
      </c>
      <c r="Q968" s="14">
        <f>SUM(Table2[[#This Row],[AWAL]],Table2[[#This Row],[M1B]])</f>
        <v>1</v>
      </c>
      <c r="R968" s="14">
        <f>SUM(Table2[[#This Row],[M2B]],Table2[[#This Row],[M2B_h]])</f>
        <v>1</v>
      </c>
      <c r="S968" s="14">
        <f>SUM(Table2[[#This Row],[M3B]],Table2[[#This Row],[M3B_h]])</f>
        <v>1</v>
      </c>
      <c r="T968" s="14">
        <f>SUM(Table2[[#This Row],[M4B]],Table2[[#This Row],[M4B_h]])</f>
        <v>1</v>
      </c>
    </row>
    <row r="969" spans="1:20">
      <c r="A969" s="11">
        <f>IF(Table2[[#This Row],[TT]]=0,"",ROW())</f>
        <v>969</v>
      </c>
      <c r="B969" s="11" t="str">
        <f>LOWER(SUBSTITUTE(SUBSTITUTE(SUBSTITUTE(SUBSTITUTE(SUBSTITUTE(SUBSTITUTE(SUBSTITUTE(SUBSTITUTE(Table2[[#This Row],[NAMA BARANG]]," ",""),"""",""),"-",""),"/",""),"(",""),")",""),"&amp;",""),",",""))</f>
        <v>isimechpensilmff188</v>
      </c>
      <c r="C969" s="17" t="s">
        <v>1138</v>
      </c>
      <c r="D969" s="18">
        <v>1</v>
      </c>
      <c r="E969" s="22" t="s">
        <v>264</v>
      </c>
      <c r="F969" s="43">
        <f>IF(Table2[[#This Row],[M5B]]="",Table2[[#This Row],[M5B_h]],SUM(Table2[[#This Row],[M5B_h]],Table2[[#This Row],[M5B]]))</f>
        <v>1</v>
      </c>
      <c r="H969" s="12" t="str">
        <f>IF(Table2[[#This Row],[M1A]]="","",Table2[[#This Row],[M1A]]-Table2[[#This Row],[AWAL]])</f>
        <v/>
      </c>
      <c r="J969" s="12" t="str">
        <f>IF(Table2[[#This Row],[M2A]]="","",SUM(Table2[[#This Row],[M2A]]-Table2[[#This Row],[M2B_h]]))</f>
        <v/>
      </c>
      <c r="L969" s="12" t="str">
        <f>IF(Table2[[#This Row],[M3A]]="","",SUM(Table2[[#This Row],[M3A]]-Table2[[#This Row],[M3B_h]]))</f>
        <v/>
      </c>
      <c r="N969" s="12" t="str">
        <f>IF(Table2[[#This Row],[M4A]]="","",SUM(Table2[[#This Row],[M4A]]-Table2[[#This Row],[M4B_h]]))</f>
        <v/>
      </c>
      <c r="O969" s="14"/>
      <c r="P969" s="14" t="str">
        <f>IF(Table2[[#This Row],[M5A]]="","",SUM(Table2[[#This Row],[M5A]]-Table2[[#This Row],[M5B_h]]))</f>
        <v/>
      </c>
      <c r="Q969" s="14">
        <f>SUM(Table2[[#This Row],[AWAL]],Table2[[#This Row],[M1B]])</f>
        <v>1</v>
      </c>
      <c r="R969" s="14">
        <f>SUM(Table2[[#This Row],[M2B]],Table2[[#This Row],[M2B_h]])</f>
        <v>1</v>
      </c>
      <c r="S969" s="14">
        <f>SUM(Table2[[#This Row],[M3B]],Table2[[#This Row],[M3B_h]])</f>
        <v>1</v>
      </c>
      <c r="T969" s="14">
        <f>SUM(Table2[[#This Row],[M4B]],Table2[[#This Row],[M4B_h]])</f>
        <v>1</v>
      </c>
    </row>
    <row r="970" spans="1:20">
      <c r="A970" s="11">
        <f>IF(Table2[[#This Row],[TT]]=0,"",ROW())</f>
        <v>970</v>
      </c>
      <c r="B970" s="11" t="str">
        <f>LOWER(SUBSTITUTE(SUBSTITUTE(SUBSTITUTE(SUBSTITUTE(SUBSTITUTE(SUBSTITUTE(SUBSTITUTE(SUBSTITUTE(Table2[[#This Row],[NAMA BARANG]]," ",""),"""",""),"-",""),"/",""),"(",""),")",""),"&amp;",""),",",""))</f>
        <v>isimechpensilmpfr199a</v>
      </c>
      <c r="C970" s="21" t="s">
        <v>1139</v>
      </c>
      <c r="D970" s="22">
        <v>3</v>
      </c>
      <c r="E970" s="22" t="s">
        <v>264</v>
      </c>
      <c r="F970" s="43">
        <f>IF(Table2[[#This Row],[M5B]]="",Table2[[#This Row],[M5B_h]],SUM(Table2[[#This Row],[M5B_h]],Table2[[#This Row],[M5B]]))</f>
        <v>3</v>
      </c>
      <c r="H970" s="12" t="str">
        <f>IF(Table2[[#This Row],[M1A]]="","",Table2[[#This Row],[M1A]]-Table2[[#This Row],[AWAL]])</f>
        <v/>
      </c>
      <c r="J970" s="12" t="str">
        <f>IF(Table2[[#This Row],[M2A]]="","",SUM(Table2[[#This Row],[M2A]]-Table2[[#This Row],[M2B_h]]))</f>
        <v/>
      </c>
      <c r="L970" s="12" t="str">
        <f>IF(Table2[[#This Row],[M3A]]="","",SUM(Table2[[#This Row],[M3A]]-Table2[[#This Row],[M3B_h]]))</f>
        <v/>
      </c>
      <c r="N970" s="12" t="str">
        <f>IF(Table2[[#This Row],[M4A]]="","",SUM(Table2[[#This Row],[M4A]]-Table2[[#This Row],[M4B_h]]))</f>
        <v/>
      </c>
      <c r="O970" s="14"/>
      <c r="P970" s="14" t="str">
        <f>IF(Table2[[#This Row],[M5A]]="","",SUM(Table2[[#This Row],[M5A]]-Table2[[#This Row],[M5B_h]]))</f>
        <v/>
      </c>
      <c r="Q970" s="14">
        <f>SUM(Table2[[#This Row],[AWAL]],Table2[[#This Row],[M1B]])</f>
        <v>3</v>
      </c>
      <c r="R970" s="14">
        <f>SUM(Table2[[#This Row],[M2B]],Table2[[#This Row],[M2B_h]])</f>
        <v>3</v>
      </c>
      <c r="S970" s="14">
        <f>SUM(Table2[[#This Row],[M3B]],Table2[[#This Row],[M3B_h]])</f>
        <v>3</v>
      </c>
      <c r="T970" s="14">
        <f>SUM(Table2[[#This Row],[M4B]],Table2[[#This Row],[M4B_h]])</f>
        <v>3</v>
      </c>
    </row>
    <row r="971" spans="1:20">
      <c r="A971" s="11">
        <f>IF(Table2[[#This Row],[TT]]=0,"",ROW())</f>
        <v>971</v>
      </c>
      <c r="B971" s="11" t="str">
        <f>LOWER(SUBSTITUTE(SUBSTITUTE(SUBSTITUTE(SUBSTITUTE(SUBSTITUTE(SUBSTITUTE(SUBSTITUTE(SUBSTITUTE(Table2[[#This Row],[NAMA BARANG]]," ",""),"""",""),"-",""),"/",""),"(",""),")",""),"&amp;",""),",",""))</f>
        <v>isimechpensilmpfr2104</v>
      </c>
      <c r="C971" s="21" t="s">
        <v>1140</v>
      </c>
      <c r="D971" s="22">
        <v>3</v>
      </c>
      <c r="E971" s="22" t="s">
        <v>665</v>
      </c>
      <c r="F971" s="43">
        <f>IF(Table2[[#This Row],[M5B]]="",Table2[[#This Row],[M5B_h]],SUM(Table2[[#This Row],[M5B_h]],Table2[[#This Row],[M5B]]))</f>
        <v>3</v>
      </c>
      <c r="H971" s="12" t="str">
        <f>IF(Table2[[#This Row],[M1A]]="","",Table2[[#This Row],[M1A]]-Table2[[#This Row],[AWAL]])</f>
        <v/>
      </c>
      <c r="J971" s="12" t="str">
        <f>IF(Table2[[#This Row],[M2A]]="","",SUM(Table2[[#This Row],[M2A]]-Table2[[#This Row],[M2B_h]]))</f>
        <v/>
      </c>
      <c r="L971" s="12" t="str">
        <f>IF(Table2[[#This Row],[M3A]]="","",SUM(Table2[[#This Row],[M3A]]-Table2[[#This Row],[M3B_h]]))</f>
        <v/>
      </c>
      <c r="N971" s="12" t="str">
        <f>IF(Table2[[#This Row],[M4A]]="","",SUM(Table2[[#This Row],[M4A]]-Table2[[#This Row],[M4B_h]]))</f>
        <v/>
      </c>
      <c r="O971" s="14"/>
      <c r="P971" s="14" t="str">
        <f>IF(Table2[[#This Row],[M5A]]="","",SUM(Table2[[#This Row],[M5A]]-Table2[[#This Row],[M5B_h]]))</f>
        <v/>
      </c>
      <c r="Q971" s="14">
        <f>SUM(Table2[[#This Row],[AWAL]],Table2[[#This Row],[M1B]])</f>
        <v>3</v>
      </c>
      <c r="R971" s="14">
        <f>SUM(Table2[[#This Row],[M2B]],Table2[[#This Row],[M2B_h]])</f>
        <v>3</v>
      </c>
      <c r="S971" s="14">
        <f>SUM(Table2[[#This Row],[M3B]],Table2[[#This Row],[M3B_h]])</f>
        <v>3</v>
      </c>
      <c r="T971" s="14">
        <f>SUM(Table2[[#This Row],[M4B]],Table2[[#This Row],[M4B_h]])</f>
        <v>3</v>
      </c>
    </row>
    <row r="972" spans="1:20">
      <c r="A972" s="11">
        <f>IF(Table2[[#This Row],[TT]]=0,"",ROW())</f>
        <v>972</v>
      </c>
      <c r="B972" s="11" t="str">
        <f>LOWER(SUBSTITUTE(SUBSTITUTE(SUBSTITUTE(SUBSTITUTE(SUBSTITUTE(SUBSTITUTE(SUBSTITUTE(SUBSTITUTE(Table2[[#This Row],[NAMA BARANG]]," ",""),"""",""),"-",""),"/",""),"(",""),")",""),"&amp;",""),",",""))</f>
        <v>isimechpensilmpfr678</v>
      </c>
      <c r="C972" s="21" t="s">
        <v>1141</v>
      </c>
      <c r="D972" s="22">
        <v>1</v>
      </c>
      <c r="E972" s="22" t="s">
        <v>1142</v>
      </c>
      <c r="F972" s="43">
        <f>IF(Table2[[#This Row],[M5B]]="",Table2[[#This Row],[M5B_h]],SUM(Table2[[#This Row],[M5B_h]],Table2[[#This Row],[M5B]]))</f>
        <v>1</v>
      </c>
      <c r="H972" s="12" t="str">
        <f>IF(Table2[[#This Row],[M1A]]="","",Table2[[#This Row],[M1A]]-Table2[[#This Row],[AWAL]])</f>
        <v/>
      </c>
      <c r="J972" s="12" t="str">
        <f>IF(Table2[[#This Row],[M2A]]="","",SUM(Table2[[#This Row],[M2A]]-Table2[[#This Row],[M2B_h]]))</f>
        <v/>
      </c>
      <c r="L972" s="12" t="str">
        <f>IF(Table2[[#This Row],[M3A]]="","",SUM(Table2[[#This Row],[M3A]]-Table2[[#This Row],[M3B_h]]))</f>
        <v/>
      </c>
      <c r="N972" s="12" t="str">
        <f>IF(Table2[[#This Row],[M4A]]="","",SUM(Table2[[#This Row],[M4A]]-Table2[[#This Row],[M4B_h]]))</f>
        <v/>
      </c>
      <c r="O972" s="14"/>
      <c r="P972" s="14" t="str">
        <f>IF(Table2[[#This Row],[M5A]]="","",SUM(Table2[[#This Row],[M5A]]-Table2[[#This Row],[M5B_h]]))</f>
        <v/>
      </c>
      <c r="Q972" s="14">
        <f>SUM(Table2[[#This Row],[AWAL]],Table2[[#This Row],[M1B]])</f>
        <v>1</v>
      </c>
      <c r="R972" s="14">
        <f>SUM(Table2[[#This Row],[M2B]],Table2[[#This Row],[M2B_h]])</f>
        <v>1</v>
      </c>
      <c r="S972" s="14">
        <f>SUM(Table2[[#This Row],[M3B]],Table2[[#This Row],[M3B_h]])</f>
        <v>1</v>
      </c>
      <c r="T972" s="14">
        <f>SUM(Table2[[#This Row],[M4B]],Table2[[#This Row],[M4B_h]])</f>
        <v>1</v>
      </c>
    </row>
    <row r="973" spans="1:20">
      <c r="A973" s="11">
        <f>IF(Table2[[#This Row],[TT]]=0,"",ROW())</f>
        <v>973</v>
      </c>
      <c r="B973" s="11" t="str">
        <f>LOWER(SUBSTITUTE(SUBSTITUTE(SUBSTITUTE(SUBSTITUTE(SUBSTITUTE(SUBSTITUTE(SUBSTITUTE(SUBSTITUTE(Table2[[#This Row],[NAMA BARANG]]," ",""),"""",""),"-",""),"/",""),"(",""),")",""),"&amp;",""),",",""))</f>
        <v>isimechpencollengoldg2000hb1box=100tube1tube=40pc</v>
      </c>
      <c r="C973" s="17" t="s">
        <v>1143</v>
      </c>
      <c r="D973" s="18">
        <v>1</v>
      </c>
      <c r="E973" s="22" t="s">
        <v>2807</v>
      </c>
      <c r="F973" s="43">
        <f>IF(Table2[[#This Row],[M5B]]="",Table2[[#This Row],[M5B_h]],SUM(Table2[[#This Row],[M5B_h]],Table2[[#This Row],[M5B]]))</f>
        <v>1</v>
      </c>
      <c r="H973" s="12" t="str">
        <f>IF(Table2[[#This Row],[M1A]]="","",Table2[[#This Row],[M1A]]-Table2[[#This Row],[AWAL]])</f>
        <v/>
      </c>
      <c r="J973" s="12" t="str">
        <f>IF(Table2[[#This Row],[M2A]]="","",SUM(Table2[[#This Row],[M2A]]-Table2[[#This Row],[M2B_h]]))</f>
        <v/>
      </c>
      <c r="L973" s="12" t="str">
        <f>IF(Table2[[#This Row],[M3A]]="","",SUM(Table2[[#This Row],[M3A]]-Table2[[#This Row],[M3B_h]]))</f>
        <v/>
      </c>
      <c r="N973" s="12" t="str">
        <f>IF(Table2[[#This Row],[M4A]]="","",SUM(Table2[[#This Row],[M4A]]-Table2[[#This Row],[M4B_h]]))</f>
        <v/>
      </c>
      <c r="O973" s="14"/>
      <c r="P973" s="14" t="str">
        <f>IF(Table2[[#This Row],[M5A]]="","",SUM(Table2[[#This Row],[M5A]]-Table2[[#This Row],[M5B_h]]))</f>
        <v/>
      </c>
      <c r="Q973" s="14">
        <f>SUM(Table2[[#This Row],[AWAL]],Table2[[#This Row],[M1B]])</f>
        <v>1</v>
      </c>
      <c r="R973" s="14">
        <f>SUM(Table2[[#This Row],[M2B]],Table2[[#This Row],[M2B_h]])</f>
        <v>1</v>
      </c>
      <c r="S973" s="14">
        <f>SUM(Table2[[#This Row],[M3B]],Table2[[#This Row],[M3B_h]])</f>
        <v>1</v>
      </c>
      <c r="T973" s="14">
        <f>SUM(Table2[[#This Row],[M4B]],Table2[[#This Row],[M4B_h]])</f>
        <v>1</v>
      </c>
    </row>
    <row r="974" spans="1:20">
      <c r="A974" s="11">
        <f>IF(Table2[[#This Row],[TT]]=0,"",ROW())</f>
        <v>974</v>
      </c>
      <c r="B974" s="11" t="str">
        <f>LOWER(SUBSTITUTE(SUBSTITUTE(SUBSTITUTE(SUBSTITUTE(SUBSTITUTE(SUBSTITUTE(SUBSTITUTE(SUBSTITUTE(Table2[[#This Row],[NAMA BARANG]]," ",""),"""",""),"-",""),"/",""),"(",""),")",""),"&amp;",""),",",""))</f>
        <v>isimechpencollengoldg2000hb1box=100tube1tube=40pc</v>
      </c>
      <c r="C974" s="17" t="s">
        <v>1143</v>
      </c>
      <c r="D974" s="18">
        <v>1</v>
      </c>
      <c r="E974" s="22" t="s">
        <v>246</v>
      </c>
      <c r="F974" s="43">
        <f>IF(Table2[[#This Row],[M5B]]="",Table2[[#This Row],[M5B_h]],SUM(Table2[[#This Row],[M5B_h]],Table2[[#This Row],[M5B]]))</f>
        <v>1</v>
      </c>
      <c r="H974" s="12" t="str">
        <f>IF(Table2[[#This Row],[M1A]]="","",Table2[[#This Row],[M1A]]-Table2[[#This Row],[AWAL]])</f>
        <v/>
      </c>
      <c r="J974" s="12" t="str">
        <f>IF(Table2[[#This Row],[M2A]]="","",SUM(Table2[[#This Row],[M2A]]-Table2[[#This Row],[M2B_h]]))</f>
        <v/>
      </c>
      <c r="L974" s="12" t="str">
        <f>IF(Table2[[#This Row],[M3A]]="","",SUM(Table2[[#This Row],[M3A]]-Table2[[#This Row],[M3B_h]]))</f>
        <v/>
      </c>
      <c r="N974" s="12" t="str">
        <f>IF(Table2[[#This Row],[M4A]]="","",SUM(Table2[[#This Row],[M4A]]-Table2[[#This Row],[M4B_h]]))</f>
        <v/>
      </c>
      <c r="O974" s="14"/>
      <c r="P974" s="14" t="str">
        <f>IF(Table2[[#This Row],[M5A]]="","",SUM(Table2[[#This Row],[M5A]]-Table2[[#This Row],[M5B_h]]))</f>
        <v/>
      </c>
      <c r="Q974" s="14">
        <f>SUM(Table2[[#This Row],[AWAL]],Table2[[#This Row],[M1B]])</f>
        <v>1</v>
      </c>
      <c r="R974" s="14">
        <f>SUM(Table2[[#This Row],[M2B]],Table2[[#This Row],[M2B_h]])</f>
        <v>1</v>
      </c>
      <c r="S974" s="14">
        <f>SUM(Table2[[#This Row],[M3B]],Table2[[#This Row],[M3B_h]])</f>
        <v>1</v>
      </c>
      <c r="T974" s="14">
        <f>SUM(Table2[[#This Row],[M4B]],Table2[[#This Row],[M4B_h]])</f>
        <v>1</v>
      </c>
    </row>
    <row r="975" spans="1:20">
      <c r="A975" s="11">
        <f>IF(Table2[[#This Row],[TT]]=0,"",ROW())</f>
        <v>975</v>
      </c>
      <c r="B975" s="11" t="str">
        <f>LOWER(SUBSTITUTE(SUBSTITUTE(SUBSTITUTE(SUBSTITUTE(SUBSTITUTE(SUBSTITUTE(SUBSTITUTE(SUBSTITUTE(Table2[[#This Row],[NAMA BARANG]]," ",""),"""",""),"-",""),"/",""),"(",""),")",""),"&amp;",""),",",""))</f>
        <v>isimechpencollengoldg2000hb1box=40tube1tube=20pc</v>
      </c>
      <c r="C975" s="17" t="s">
        <v>1144</v>
      </c>
      <c r="D975" s="18">
        <v>2</v>
      </c>
      <c r="E975" s="22" t="s">
        <v>238</v>
      </c>
      <c r="F975" s="43">
        <f>IF(Table2[[#This Row],[M5B]]="",Table2[[#This Row],[M5B_h]],SUM(Table2[[#This Row],[M5B_h]],Table2[[#This Row],[M5B]]))</f>
        <v>2</v>
      </c>
      <c r="H975" s="12" t="str">
        <f>IF(Table2[[#This Row],[M1A]]="","",Table2[[#This Row],[M1A]]-Table2[[#This Row],[AWAL]])</f>
        <v/>
      </c>
      <c r="J975" s="12" t="str">
        <f>IF(Table2[[#This Row],[M2A]]="","",SUM(Table2[[#This Row],[M2A]]-Table2[[#This Row],[M2B_h]]))</f>
        <v/>
      </c>
      <c r="L975" s="12" t="str">
        <f>IF(Table2[[#This Row],[M3A]]="","",SUM(Table2[[#This Row],[M3A]]-Table2[[#This Row],[M3B_h]]))</f>
        <v/>
      </c>
      <c r="N975" s="12" t="str">
        <f>IF(Table2[[#This Row],[M4A]]="","",SUM(Table2[[#This Row],[M4A]]-Table2[[#This Row],[M4B_h]]))</f>
        <v/>
      </c>
      <c r="O975" s="14"/>
      <c r="P975" s="14" t="str">
        <f>IF(Table2[[#This Row],[M5A]]="","",SUM(Table2[[#This Row],[M5A]]-Table2[[#This Row],[M5B_h]]))</f>
        <v/>
      </c>
      <c r="Q975" s="14">
        <f>SUM(Table2[[#This Row],[AWAL]],Table2[[#This Row],[M1B]])</f>
        <v>2</v>
      </c>
      <c r="R975" s="14">
        <f>SUM(Table2[[#This Row],[M2B]],Table2[[#This Row],[M2B_h]])</f>
        <v>2</v>
      </c>
      <c r="S975" s="14">
        <f>SUM(Table2[[#This Row],[M3B]],Table2[[#This Row],[M3B_h]])</f>
        <v>2</v>
      </c>
      <c r="T975" s="14">
        <f>SUM(Table2[[#This Row],[M4B]],Table2[[#This Row],[M4B_h]])</f>
        <v>2</v>
      </c>
    </row>
    <row r="976" spans="1:20">
      <c r="A976" s="11">
        <f>IF(Table2[[#This Row],[TT]]=0,"",ROW())</f>
        <v>976</v>
      </c>
      <c r="B976" s="11" t="str">
        <f>LOWER(SUBSTITUTE(SUBSTITUTE(SUBSTITUTE(SUBSTITUTE(SUBSTITUTE(SUBSTITUTE(SUBSTITUTE(SUBSTITUTE(Table2[[#This Row],[NAMA BARANG]]," ",""),"""",""),"-",""),"/",""),"(",""),")",""),"&amp;",""),",",""))</f>
        <v>isimechpencollengoldg2550hb1box=40tube1tube=20pc</v>
      </c>
      <c r="C976" s="17" t="s">
        <v>1145</v>
      </c>
      <c r="D976" s="18">
        <v>2</v>
      </c>
      <c r="E976" s="22" t="s">
        <v>212</v>
      </c>
      <c r="F976" s="43">
        <f>IF(Table2[[#This Row],[M5B]]="",Table2[[#This Row],[M5B_h]],SUM(Table2[[#This Row],[M5B_h]],Table2[[#This Row],[M5B]]))</f>
        <v>2</v>
      </c>
      <c r="H976" s="12" t="str">
        <f>IF(Table2[[#This Row],[M1A]]="","",Table2[[#This Row],[M1A]]-Table2[[#This Row],[AWAL]])</f>
        <v/>
      </c>
      <c r="J976" s="12" t="str">
        <f>IF(Table2[[#This Row],[M2A]]="","",SUM(Table2[[#This Row],[M2A]]-Table2[[#This Row],[M2B_h]]))</f>
        <v/>
      </c>
      <c r="L976" s="12" t="str">
        <f>IF(Table2[[#This Row],[M3A]]="","",SUM(Table2[[#This Row],[M3A]]-Table2[[#This Row],[M3B_h]]))</f>
        <v/>
      </c>
      <c r="N976" s="12" t="str">
        <f>IF(Table2[[#This Row],[M4A]]="","",SUM(Table2[[#This Row],[M4A]]-Table2[[#This Row],[M4B_h]]))</f>
        <v/>
      </c>
      <c r="O976" s="14"/>
      <c r="P976" s="14" t="str">
        <f>IF(Table2[[#This Row],[M5A]]="","",SUM(Table2[[#This Row],[M5A]]-Table2[[#This Row],[M5B_h]]))</f>
        <v/>
      </c>
      <c r="Q976" s="14">
        <f>SUM(Table2[[#This Row],[AWAL]],Table2[[#This Row],[M1B]])</f>
        <v>2</v>
      </c>
      <c r="R976" s="14">
        <f>SUM(Table2[[#This Row],[M2B]],Table2[[#This Row],[M2B_h]])</f>
        <v>2</v>
      </c>
      <c r="S976" s="14">
        <f>SUM(Table2[[#This Row],[M3B]],Table2[[#This Row],[M3B_h]])</f>
        <v>2</v>
      </c>
      <c r="T976" s="14">
        <f>SUM(Table2[[#This Row],[M4B]],Table2[[#This Row],[M4B_h]])</f>
        <v>2</v>
      </c>
    </row>
    <row r="977" spans="1:20">
      <c r="A977" s="11">
        <f>IF(Table2[[#This Row],[TT]]=0,"",ROW())</f>
        <v>977</v>
      </c>
      <c r="B977" s="11" t="str">
        <f>LOWER(SUBSTITUTE(SUBSTITUTE(SUBSTITUTE(SUBSTITUTE(SUBSTITUTE(SUBSTITUTE(SUBSTITUTE(SUBSTITUTE(Table2[[#This Row],[NAMA BARANG]]," ",""),"""",""),"-",""),"/",""),"(",""),")",""),"&amp;",""),",",""))</f>
        <v>isimechpenmingda2b964080</v>
      </c>
      <c r="C977" s="17" t="s">
        <v>1146</v>
      </c>
      <c r="D977" s="18">
        <v>4</v>
      </c>
      <c r="E977" s="22" t="s">
        <v>531</v>
      </c>
      <c r="F977" s="43">
        <f>IF(Table2[[#This Row],[M5B]]="",Table2[[#This Row],[M5B_h]],SUM(Table2[[#This Row],[M5B_h]],Table2[[#This Row],[M5B]]))</f>
        <v>4</v>
      </c>
      <c r="H977" s="12" t="str">
        <f>IF(Table2[[#This Row],[M1A]]="","",Table2[[#This Row],[M1A]]-Table2[[#This Row],[AWAL]])</f>
        <v/>
      </c>
      <c r="J977" s="12" t="str">
        <f>IF(Table2[[#This Row],[M2A]]="","",SUM(Table2[[#This Row],[M2A]]-Table2[[#This Row],[M2B_h]]))</f>
        <v/>
      </c>
      <c r="L977" s="12" t="str">
        <f>IF(Table2[[#This Row],[M3A]]="","",SUM(Table2[[#This Row],[M3A]]-Table2[[#This Row],[M3B_h]]))</f>
        <v/>
      </c>
      <c r="N977" s="12" t="str">
        <f>IF(Table2[[#This Row],[M4A]]="","",SUM(Table2[[#This Row],[M4A]]-Table2[[#This Row],[M4B_h]]))</f>
        <v/>
      </c>
      <c r="O977" s="14"/>
      <c r="P977" s="14" t="str">
        <f>IF(Table2[[#This Row],[M5A]]="","",SUM(Table2[[#This Row],[M5A]]-Table2[[#This Row],[M5B_h]]))</f>
        <v/>
      </c>
      <c r="Q977" s="14">
        <f>SUM(Table2[[#This Row],[AWAL]],Table2[[#This Row],[M1B]])</f>
        <v>4</v>
      </c>
      <c r="R977" s="14">
        <f>SUM(Table2[[#This Row],[M2B]],Table2[[#This Row],[M2B_h]])</f>
        <v>4</v>
      </c>
      <c r="S977" s="14">
        <f>SUM(Table2[[#This Row],[M3B]],Table2[[#This Row],[M3B_h]])</f>
        <v>4</v>
      </c>
      <c r="T977" s="14">
        <f>SUM(Table2[[#This Row],[M4B]],Table2[[#This Row],[M4B_h]])</f>
        <v>4</v>
      </c>
    </row>
    <row r="978" spans="1:20">
      <c r="A978" s="11">
        <f>IF(Table2[[#This Row],[TT]]=0,"",ROW())</f>
        <v>978</v>
      </c>
      <c r="B978" s="11" t="str">
        <f>LOWER(SUBSTITUTE(SUBSTITUTE(SUBSTITUTE(SUBSTITUTE(SUBSTITUTE(SUBSTITUTE(SUBSTITUTE(SUBSTITUTE(Table2[[#This Row],[NAMA BARANG]]," ",""),"""",""),"-",""),"/",""),"(",""),")",""),"&amp;",""),",",""))</f>
        <v>isiorganiserhologrambbsmart</v>
      </c>
      <c r="C978" s="21" t="s">
        <v>4521</v>
      </c>
      <c r="D978" s="22">
        <v>6</v>
      </c>
      <c r="E978" s="22" t="s">
        <v>4469</v>
      </c>
      <c r="F978" s="43">
        <f>IF(Table2[[#This Row],[M5B]]="",Table2[[#This Row],[M5B_h]],SUM(Table2[[#This Row],[M5B_h]],Table2[[#This Row],[M5B]]))</f>
        <v>6</v>
      </c>
      <c r="H978" s="12" t="str">
        <f>IF(Table2[[#This Row],[M1A]]="","",Table2[[#This Row],[M1A]]-Table2[[#This Row],[AWAL]])</f>
        <v/>
      </c>
      <c r="J978" s="12" t="str">
        <f>IF(Table2[[#This Row],[M2A]]="","",SUM(Table2[[#This Row],[M2A]]-Table2[[#This Row],[M2B_h]]))</f>
        <v/>
      </c>
      <c r="L978" s="12" t="str">
        <f>IF(Table2[[#This Row],[M3A]]="","",SUM(Table2[[#This Row],[M3A]]-Table2[[#This Row],[M3B_h]]))</f>
        <v/>
      </c>
      <c r="N978" s="12" t="str">
        <f>IF(Table2[[#This Row],[M4A]]="","",SUM(Table2[[#This Row],[M4A]]-Table2[[#This Row],[M4B_h]]))</f>
        <v/>
      </c>
      <c r="O978" s="14"/>
      <c r="P978" s="14" t="str">
        <f>IF(Table2[[#This Row],[M5A]]="","",SUM(Table2[[#This Row],[M5A]]-Table2[[#This Row],[M5B_h]]))</f>
        <v/>
      </c>
      <c r="Q978" s="14">
        <f>SUM(Table2[[#This Row],[AWAL]],Table2[[#This Row],[M1B]])</f>
        <v>6</v>
      </c>
      <c r="R978" s="14">
        <f>SUM(Table2[[#This Row],[M2B]],Table2[[#This Row],[M2B_h]])</f>
        <v>6</v>
      </c>
      <c r="S978" s="14">
        <f>SUM(Table2[[#This Row],[M3B]],Table2[[#This Row],[M3B_h]])</f>
        <v>6</v>
      </c>
      <c r="T978" s="14">
        <f>SUM(Table2[[#This Row],[M4B]],Table2[[#This Row],[M4B_h]])</f>
        <v>6</v>
      </c>
    </row>
    <row r="979" spans="1:20">
      <c r="A979" s="11">
        <f>IF(Table2[[#This Row],[TT]]=0,"",ROW())</f>
        <v>979</v>
      </c>
      <c r="B979" s="11" t="str">
        <f>LOWER(SUBSTITUTE(SUBSTITUTE(SUBSTITUTE(SUBSTITUTE(SUBSTITUTE(SUBSTITUTE(SUBSTITUTE(SUBSTITUTE(Table2[[#This Row],[NAMA BARANG]]," ",""),"""",""),"-",""),"/",""),"(",""),")",""),"&amp;",""),",",""))</f>
        <v>isiorgihologramzodiak</v>
      </c>
      <c r="C979" s="21" t="s">
        <v>1147</v>
      </c>
      <c r="D979" s="22">
        <v>1</v>
      </c>
      <c r="E979" s="22" t="s">
        <v>1148</v>
      </c>
      <c r="F979" s="43">
        <f>IF(Table2[[#This Row],[M5B]]="",Table2[[#This Row],[M5B_h]],SUM(Table2[[#This Row],[M5B_h]],Table2[[#This Row],[M5B]]))</f>
        <v>1</v>
      </c>
      <c r="H979" s="12" t="str">
        <f>IF(Table2[[#This Row],[M1A]]="","",Table2[[#This Row],[M1A]]-Table2[[#This Row],[AWAL]])</f>
        <v/>
      </c>
      <c r="J979" s="12" t="str">
        <f>IF(Table2[[#This Row],[M2A]]="","",SUM(Table2[[#This Row],[M2A]]-Table2[[#This Row],[M2B_h]]))</f>
        <v/>
      </c>
      <c r="L979" s="12" t="str">
        <f>IF(Table2[[#This Row],[M3A]]="","",SUM(Table2[[#This Row],[M3A]]-Table2[[#This Row],[M3B_h]]))</f>
        <v/>
      </c>
      <c r="N979" s="12" t="str">
        <f>IF(Table2[[#This Row],[M4A]]="","",SUM(Table2[[#This Row],[M4A]]-Table2[[#This Row],[M4B_h]]))</f>
        <v/>
      </c>
      <c r="O979" s="14"/>
      <c r="P979" s="14" t="str">
        <f>IF(Table2[[#This Row],[M5A]]="","",SUM(Table2[[#This Row],[M5A]]-Table2[[#This Row],[M5B_h]]))</f>
        <v/>
      </c>
      <c r="Q979" s="14">
        <f>SUM(Table2[[#This Row],[AWAL]],Table2[[#This Row],[M1B]])</f>
        <v>1</v>
      </c>
      <c r="R979" s="14">
        <f>SUM(Table2[[#This Row],[M2B]],Table2[[#This Row],[M2B_h]])</f>
        <v>1</v>
      </c>
      <c r="S979" s="14">
        <f>SUM(Table2[[#This Row],[M3B]],Table2[[#This Row],[M3B_h]])</f>
        <v>1</v>
      </c>
      <c r="T979" s="14">
        <f>SUM(Table2[[#This Row],[M4B]],Table2[[#This Row],[M4B_h]])</f>
        <v>1</v>
      </c>
    </row>
    <row r="980" spans="1:20">
      <c r="A980" s="11">
        <f>IF(Table2[[#This Row],[TT]]=0,"",ROW())</f>
        <v>980</v>
      </c>
      <c r="B980" s="11" t="str">
        <f>LOWER(SUBSTITUTE(SUBSTITUTE(SUBSTITUTE(SUBSTITUTE(SUBSTITUTE(SUBSTITUTE(SUBSTITUTE(SUBSTITUTE(Table2[[#This Row],[NAMA BARANG]]," ",""),"""",""),"-",""),"/",""),"(",""),")",""),"&amp;",""),",",""))</f>
        <v>isipensil229210</v>
      </c>
      <c r="C980" s="21" t="s">
        <v>1149</v>
      </c>
      <c r="D980" s="22">
        <v>2</v>
      </c>
      <c r="E980" s="22" t="s">
        <v>1150</v>
      </c>
      <c r="F980" s="43">
        <f>IF(Table2[[#This Row],[M5B]]="",Table2[[#This Row],[M5B_h]],SUM(Table2[[#This Row],[M5B_h]],Table2[[#This Row],[M5B]]))</f>
        <v>2</v>
      </c>
      <c r="H980" s="12" t="str">
        <f>IF(Table2[[#This Row],[M1A]]="","",Table2[[#This Row],[M1A]]-Table2[[#This Row],[AWAL]])</f>
        <v/>
      </c>
      <c r="J980" s="12" t="str">
        <f>IF(Table2[[#This Row],[M2A]]="","",SUM(Table2[[#This Row],[M2A]]-Table2[[#This Row],[M2B_h]]))</f>
        <v/>
      </c>
      <c r="L980" s="12" t="str">
        <f>IF(Table2[[#This Row],[M3A]]="","",SUM(Table2[[#This Row],[M3A]]-Table2[[#This Row],[M3B_h]]))</f>
        <v/>
      </c>
      <c r="N980" s="12" t="str">
        <f>IF(Table2[[#This Row],[M4A]]="","",SUM(Table2[[#This Row],[M4A]]-Table2[[#This Row],[M4B_h]]))</f>
        <v/>
      </c>
      <c r="O980" s="14"/>
      <c r="P980" s="14" t="str">
        <f>IF(Table2[[#This Row],[M5A]]="","",SUM(Table2[[#This Row],[M5A]]-Table2[[#This Row],[M5B_h]]))</f>
        <v/>
      </c>
      <c r="Q980" s="14">
        <f>SUM(Table2[[#This Row],[AWAL]],Table2[[#This Row],[M1B]])</f>
        <v>2</v>
      </c>
      <c r="R980" s="14">
        <f>SUM(Table2[[#This Row],[M2B]],Table2[[#This Row],[M2B_h]])</f>
        <v>2</v>
      </c>
      <c r="S980" s="14">
        <f>SUM(Table2[[#This Row],[M3B]],Table2[[#This Row],[M3B_h]])</f>
        <v>2</v>
      </c>
      <c r="T980" s="14">
        <f>SUM(Table2[[#This Row],[M4B]],Table2[[#This Row],[M4B_h]])</f>
        <v>2</v>
      </c>
    </row>
    <row r="981" spans="1:20">
      <c r="A981" s="11">
        <f>IF(Table2[[#This Row],[TT]]=0,"",ROW())</f>
        <v>981</v>
      </c>
      <c r="B981" s="11" t="str">
        <f>LOWER(SUBSTITUTE(SUBSTITUTE(SUBSTITUTE(SUBSTITUTE(SUBSTITUTE(SUBSTITUTE(SUBSTITUTE(SUBSTITUTE(Table2[[#This Row],[NAMA BARANG]]," ",""),"""",""),"-",""),"/",""),"(",""),")",""),"&amp;",""),",",""))</f>
        <v>isipensil814811emas1box=144</v>
      </c>
      <c r="C981" s="21" t="s">
        <v>1151</v>
      </c>
      <c r="D981" s="22">
        <v>1</v>
      </c>
      <c r="E981" s="22" t="s">
        <v>540</v>
      </c>
      <c r="F981" s="43">
        <f>IF(Table2[[#This Row],[M5B]]="",Table2[[#This Row],[M5B_h]],SUM(Table2[[#This Row],[M5B_h]],Table2[[#This Row],[M5B]]))</f>
        <v>1</v>
      </c>
      <c r="H981" s="12" t="str">
        <f>IF(Table2[[#This Row],[M1A]]="","",Table2[[#This Row],[M1A]]-Table2[[#This Row],[AWAL]])</f>
        <v/>
      </c>
      <c r="J981" s="12" t="str">
        <f>IF(Table2[[#This Row],[M2A]]="","",SUM(Table2[[#This Row],[M2A]]-Table2[[#This Row],[M2B_h]]))</f>
        <v/>
      </c>
      <c r="L981" s="12" t="str">
        <f>IF(Table2[[#This Row],[M3A]]="","",SUM(Table2[[#This Row],[M3A]]-Table2[[#This Row],[M3B_h]]))</f>
        <v/>
      </c>
      <c r="N981" s="12" t="str">
        <f>IF(Table2[[#This Row],[M4A]]="","",SUM(Table2[[#This Row],[M4A]]-Table2[[#This Row],[M4B_h]]))</f>
        <v/>
      </c>
      <c r="O981" s="14"/>
      <c r="P981" s="14" t="str">
        <f>IF(Table2[[#This Row],[M5A]]="","",SUM(Table2[[#This Row],[M5A]]-Table2[[#This Row],[M5B_h]]))</f>
        <v/>
      </c>
      <c r="Q981" s="14">
        <f>SUM(Table2[[#This Row],[AWAL]],Table2[[#This Row],[M1B]])</f>
        <v>1</v>
      </c>
      <c r="R981" s="14">
        <f>SUM(Table2[[#This Row],[M2B]],Table2[[#This Row],[M2B_h]])</f>
        <v>1</v>
      </c>
      <c r="S981" s="14">
        <f>SUM(Table2[[#This Row],[M3B]],Table2[[#This Row],[M3B_h]])</f>
        <v>1</v>
      </c>
      <c r="T981" s="14">
        <f>SUM(Table2[[#This Row],[M4B]],Table2[[#This Row],[M4B_h]])</f>
        <v>1</v>
      </c>
    </row>
    <row r="982" spans="1:20">
      <c r="A982" s="11">
        <f>IF(Table2[[#This Row],[TT]]=0,"",ROW())</f>
        <v>982</v>
      </c>
      <c r="B982" s="11" t="str">
        <f>LOWER(SUBSTITUTE(SUBSTITUTE(SUBSTITUTE(SUBSTITUTE(SUBSTITUTE(SUBSTITUTE(SUBSTITUTE(SUBSTITUTE(Table2[[#This Row],[NAMA BARANG]]," ",""),"""",""),"-",""),"/",""),"(",""),")",""),"&amp;",""),",",""))</f>
        <v>isipensil818warna1box=144</v>
      </c>
      <c r="C982" s="17" t="s">
        <v>1152</v>
      </c>
      <c r="D982" s="18">
        <v>1</v>
      </c>
      <c r="E982" s="22" t="s">
        <v>1153</v>
      </c>
      <c r="F982" s="43">
        <f>IF(Table2[[#This Row],[M5B]]="",Table2[[#This Row],[M5B_h]],SUM(Table2[[#This Row],[M5B_h]],Table2[[#This Row],[M5B]]))</f>
        <v>1</v>
      </c>
      <c r="H982" s="12" t="str">
        <f>IF(Table2[[#This Row],[M1A]]="","",Table2[[#This Row],[M1A]]-Table2[[#This Row],[AWAL]])</f>
        <v/>
      </c>
      <c r="J982" s="12" t="str">
        <f>IF(Table2[[#This Row],[M2A]]="","",SUM(Table2[[#This Row],[M2A]]-Table2[[#This Row],[M2B_h]]))</f>
        <v/>
      </c>
      <c r="L982" s="12" t="str">
        <f>IF(Table2[[#This Row],[M3A]]="","",SUM(Table2[[#This Row],[M3A]]-Table2[[#This Row],[M3B_h]]))</f>
        <v/>
      </c>
      <c r="N982" s="12" t="str">
        <f>IF(Table2[[#This Row],[M4A]]="","",SUM(Table2[[#This Row],[M4A]]-Table2[[#This Row],[M4B_h]]))</f>
        <v/>
      </c>
      <c r="O982" s="14"/>
      <c r="P982" s="14" t="str">
        <f>IF(Table2[[#This Row],[M5A]]="","",SUM(Table2[[#This Row],[M5A]]-Table2[[#This Row],[M5B_h]]))</f>
        <v/>
      </c>
      <c r="Q982" s="14">
        <f>SUM(Table2[[#This Row],[AWAL]],Table2[[#This Row],[M1B]])</f>
        <v>1</v>
      </c>
      <c r="R982" s="14">
        <f>SUM(Table2[[#This Row],[M2B]],Table2[[#This Row],[M2B_h]])</f>
        <v>1</v>
      </c>
      <c r="S982" s="14">
        <f>SUM(Table2[[#This Row],[M3B]],Table2[[#This Row],[M3B_h]])</f>
        <v>1</v>
      </c>
      <c r="T982" s="14">
        <f>SUM(Table2[[#This Row],[M4B]],Table2[[#This Row],[M4B_h]])</f>
        <v>1</v>
      </c>
    </row>
    <row r="983" spans="1:20">
      <c r="A983" s="101">
        <f>IF(Table2[[#This Row],[TT]]=0,"",ROW())</f>
        <v>983</v>
      </c>
      <c r="B983" s="101" t="str">
        <f>LOWER(SUBSTITUTE(SUBSTITUTE(SUBSTITUTE(SUBSTITUTE(SUBSTITUTE(SUBSTITUTE(SUBSTITUTE(SUBSTITUTE(Table2[[#This Row],[NAMA BARANG]]," ",""),"""",""),"-",""),"/",""),"(",""),")",""),"&amp;",""),",",""))</f>
        <v>isipensildb062</v>
      </c>
      <c r="C983" s="102" t="s">
        <v>4662</v>
      </c>
      <c r="D983" s="103"/>
      <c r="E983" s="104" t="s">
        <v>2467</v>
      </c>
      <c r="F983" s="105">
        <f>IF(Table2[[#This Row],[M5B]]="",Table2[[#This Row],[M5B_h]],SUM(Table2[[#This Row],[M5B_h]],Table2[[#This Row],[M5B]]))</f>
        <v>1</v>
      </c>
      <c r="G983" s="106">
        <v>1</v>
      </c>
      <c r="H983" s="107">
        <f>IF(Table2[[#This Row],[M1A]]="","",Table2[[#This Row],[M1A]]-Table2[[#This Row],[AWAL]])</f>
        <v>1</v>
      </c>
      <c r="I983" s="106"/>
      <c r="J983" s="107" t="str">
        <f>IF(Table2[[#This Row],[M2A]]="","",SUM(Table2[[#This Row],[M2A]]-Table2[[#This Row],[M2B_h]]))</f>
        <v/>
      </c>
      <c r="K983" s="106"/>
      <c r="L983" s="107" t="str">
        <f>IF(Table2[[#This Row],[M3A]]="","",SUM(Table2[[#This Row],[M3A]]-Table2[[#This Row],[M3B_h]]))</f>
        <v/>
      </c>
      <c r="M983" s="106"/>
      <c r="N983" s="107" t="str">
        <f>IF(Table2[[#This Row],[M4A]]="","",SUM(Table2[[#This Row],[M4A]]-Table2[[#This Row],[M4B_h]]))</f>
        <v/>
      </c>
      <c r="O983" s="107"/>
      <c r="P983" s="107" t="str">
        <f>IF(Table2[[#This Row],[M5A]]="","",SUM(Table2[[#This Row],[M5A]]-Table2[[#This Row],[M5B_h]]))</f>
        <v/>
      </c>
      <c r="Q983" s="107">
        <f>SUM(Table2[[#This Row],[AWAL]],Table2[[#This Row],[M1B]])</f>
        <v>1</v>
      </c>
      <c r="R983" s="107">
        <f>SUM(Table2[[#This Row],[M2B]],Table2[[#This Row],[M2B_h]])</f>
        <v>1</v>
      </c>
      <c r="S983" s="107">
        <f>SUM(Table2[[#This Row],[M3B]],Table2[[#This Row],[M3B_h]])</f>
        <v>1</v>
      </c>
      <c r="T983" s="107">
        <f>SUM(Table2[[#This Row],[M4B]],Table2[[#This Row],[M4B_h]])</f>
        <v>1</v>
      </c>
    </row>
    <row r="984" spans="1:20">
      <c r="A984" s="11">
        <f>IF(Table2[[#This Row],[TT]]=0,"",ROW())</f>
        <v>984</v>
      </c>
      <c r="B984" s="11" t="str">
        <f>LOWER(SUBSTITUTE(SUBSTITUTE(SUBSTITUTE(SUBSTITUTE(SUBSTITUTE(SUBSTITUTE(SUBSTITUTE(SUBSTITUTE(Table2[[#This Row],[NAMA BARANG]]," ",""),"""",""),"-",""),"/",""),"(",""),")",""),"&amp;",""),",",""))</f>
        <v>isipensilgenvanak228405</v>
      </c>
      <c r="C984" s="17" t="s">
        <v>1154</v>
      </c>
      <c r="D984" s="18">
        <v>15</v>
      </c>
      <c r="E984" s="22" t="s">
        <v>1134</v>
      </c>
      <c r="F984" s="43">
        <f>IF(Table2[[#This Row],[M5B]]="",Table2[[#This Row],[M5B_h]],SUM(Table2[[#This Row],[M5B_h]],Table2[[#This Row],[M5B]]))</f>
        <v>15</v>
      </c>
      <c r="H984" s="12" t="str">
        <f>IF(Table2[[#This Row],[M1A]]="","",Table2[[#This Row],[M1A]]-Table2[[#This Row],[AWAL]])</f>
        <v/>
      </c>
      <c r="J984" s="12" t="str">
        <f>IF(Table2[[#This Row],[M2A]]="","",SUM(Table2[[#This Row],[M2A]]-Table2[[#This Row],[M2B_h]]))</f>
        <v/>
      </c>
      <c r="L984" s="12" t="str">
        <f>IF(Table2[[#This Row],[M3A]]="","",SUM(Table2[[#This Row],[M3A]]-Table2[[#This Row],[M3B_h]]))</f>
        <v/>
      </c>
      <c r="N984" s="12" t="str">
        <f>IF(Table2[[#This Row],[M4A]]="","",SUM(Table2[[#This Row],[M4A]]-Table2[[#This Row],[M4B_h]]))</f>
        <v/>
      </c>
      <c r="O984" s="14"/>
      <c r="P984" s="14" t="str">
        <f>IF(Table2[[#This Row],[M5A]]="","",SUM(Table2[[#This Row],[M5A]]-Table2[[#This Row],[M5B_h]]))</f>
        <v/>
      </c>
      <c r="Q984" s="14">
        <f>SUM(Table2[[#This Row],[AWAL]],Table2[[#This Row],[M1B]])</f>
        <v>15</v>
      </c>
      <c r="R984" s="14">
        <f>SUM(Table2[[#This Row],[M2B]],Table2[[#This Row],[M2B_h]])</f>
        <v>15</v>
      </c>
      <c r="S984" s="14">
        <f>SUM(Table2[[#This Row],[M3B]],Table2[[#This Row],[M3B_h]])</f>
        <v>15</v>
      </c>
      <c r="T984" s="14">
        <f>SUM(Table2[[#This Row],[M4B]],Table2[[#This Row],[M4B_h]])</f>
        <v>15</v>
      </c>
    </row>
    <row r="985" spans="1:20">
      <c r="A985" s="11">
        <f>IF(Table2[[#This Row],[TT]]=0,"",ROW())</f>
        <v>985</v>
      </c>
      <c r="B985" s="11" t="str">
        <f>LOWER(SUBSTITUTE(SUBSTITUTE(SUBSTITUTE(SUBSTITUTE(SUBSTITUTE(SUBSTITUTE(SUBSTITUTE(SUBSTITUTE(Table2[[#This Row],[NAMA BARANG]]," ",""),"""",""),"-",""),"/",""),"(",""),")",""),"&amp;",""),",",""))</f>
        <v>isipensilknow2270</v>
      </c>
      <c r="C985" s="21" t="s">
        <v>1155</v>
      </c>
      <c r="D985" s="22">
        <v>5</v>
      </c>
      <c r="E985" s="22" t="s">
        <v>1134</v>
      </c>
      <c r="F985" s="43">
        <f>IF(Table2[[#This Row],[M5B]]="",Table2[[#This Row],[M5B_h]],SUM(Table2[[#This Row],[M5B_h]],Table2[[#This Row],[M5B]]))</f>
        <v>5</v>
      </c>
      <c r="H985" s="12" t="str">
        <f>IF(Table2[[#This Row],[M1A]]="","",Table2[[#This Row],[M1A]]-Table2[[#This Row],[AWAL]])</f>
        <v/>
      </c>
      <c r="J985" s="12" t="str">
        <f>IF(Table2[[#This Row],[M2A]]="","",SUM(Table2[[#This Row],[M2A]]-Table2[[#This Row],[M2B_h]]))</f>
        <v/>
      </c>
      <c r="L985" s="12" t="str">
        <f>IF(Table2[[#This Row],[M3A]]="","",SUM(Table2[[#This Row],[M3A]]-Table2[[#This Row],[M3B_h]]))</f>
        <v/>
      </c>
      <c r="N985" s="12" t="str">
        <f>IF(Table2[[#This Row],[M4A]]="","",SUM(Table2[[#This Row],[M4A]]-Table2[[#This Row],[M4B_h]]))</f>
        <v/>
      </c>
      <c r="O985" s="14"/>
      <c r="P985" s="14" t="str">
        <f>IF(Table2[[#This Row],[M5A]]="","",SUM(Table2[[#This Row],[M5A]]-Table2[[#This Row],[M5B_h]]))</f>
        <v/>
      </c>
      <c r="Q985" s="14">
        <f>SUM(Table2[[#This Row],[AWAL]],Table2[[#This Row],[M1B]])</f>
        <v>5</v>
      </c>
      <c r="R985" s="14">
        <f>SUM(Table2[[#This Row],[M2B]],Table2[[#This Row],[M2B_h]])</f>
        <v>5</v>
      </c>
      <c r="S985" s="14">
        <f>SUM(Table2[[#This Row],[M3B]],Table2[[#This Row],[M3B_h]])</f>
        <v>5</v>
      </c>
      <c r="T985" s="14">
        <f>SUM(Table2[[#This Row],[M4B]],Table2[[#This Row],[M4B_h]])</f>
        <v>5</v>
      </c>
    </row>
    <row r="986" spans="1:20">
      <c r="A986" s="11">
        <f>IF(Table2[[#This Row],[TT]]=0,"",ROW())</f>
        <v>986</v>
      </c>
      <c r="B986" s="11" t="str">
        <f>LOWER(SUBSTITUTE(SUBSTITUTE(SUBSTITUTE(SUBSTITUTE(SUBSTITUTE(SUBSTITUTE(SUBSTITUTE(SUBSTITUTE(Table2[[#This Row],[NAMA BARANG]]," ",""),"""",""),"-",""),"/",""),"(",""),")",""),"&amp;",""),",",""))</f>
        <v>isipensilmekanik80120</v>
      </c>
      <c r="C986" s="17" t="s">
        <v>1156</v>
      </c>
      <c r="D986" s="18">
        <v>3</v>
      </c>
      <c r="E986" s="22" t="s">
        <v>531</v>
      </c>
      <c r="F986" s="43">
        <f>IF(Table2[[#This Row],[M5B]]="",Table2[[#This Row],[M5B_h]],SUM(Table2[[#This Row],[M5B_h]],Table2[[#This Row],[M5B]]))</f>
        <v>3</v>
      </c>
      <c r="H986" s="12" t="str">
        <f>IF(Table2[[#This Row],[M1A]]="","",Table2[[#This Row],[M1A]]-Table2[[#This Row],[AWAL]])</f>
        <v/>
      </c>
      <c r="J986" s="12" t="str">
        <f>IF(Table2[[#This Row],[M2A]]="","",SUM(Table2[[#This Row],[M2A]]-Table2[[#This Row],[M2B_h]]))</f>
        <v/>
      </c>
      <c r="L986" s="12" t="str">
        <f>IF(Table2[[#This Row],[M3A]]="","",SUM(Table2[[#This Row],[M3A]]-Table2[[#This Row],[M3B_h]]))</f>
        <v/>
      </c>
      <c r="N986" s="12" t="str">
        <f>IF(Table2[[#This Row],[M4A]]="","",SUM(Table2[[#This Row],[M4A]]-Table2[[#This Row],[M4B_h]]))</f>
        <v/>
      </c>
      <c r="O986" s="14"/>
      <c r="P986" s="14" t="str">
        <f>IF(Table2[[#This Row],[M5A]]="","",SUM(Table2[[#This Row],[M5A]]-Table2[[#This Row],[M5B_h]]))</f>
        <v/>
      </c>
      <c r="Q986" s="14">
        <f>SUM(Table2[[#This Row],[AWAL]],Table2[[#This Row],[M1B]])</f>
        <v>3</v>
      </c>
      <c r="R986" s="14">
        <f>SUM(Table2[[#This Row],[M2B]],Table2[[#This Row],[M2B_h]])</f>
        <v>3</v>
      </c>
      <c r="S986" s="14">
        <f>SUM(Table2[[#This Row],[M3B]],Table2[[#This Row],[M3B_h]])</f>
        <v>3</v>
      </c>
      <c r="T986" s="14">
        <f>SUM(Table2[[#This Row],[M4B]],Table2[[#This Row],[M4B_h]])</f>
        <v>3</v>
      </c>
    </row>
    <row r="987" spans="1:20">
      <c r="A987" s="11">
        <f>IF(Table2[[#This Row],[TT]]=0,"",ROW())</f>
        <v>987</v>
      </c>
      <c r="B987" s="11" t="str">
        <f>LOWER(SUBSTITUTE(SUBSTITUTE(SUBSTITUTE(SUBSTITUTE(SUBSTITUTE(SUBSTITUTE(SUBSTITUTE(SUBSTITUTE(Table2[[#This Row],[NAMA BARANG]]," ",""),"""",""),"-",""),"/",""),"(",""),")",""),"&amp;",""),",",""))</f>
        <v>isipensilmp100</v>
      </c>
      <c r="C987" s="17" t="s">
        <v>1157</v>
      </c>
      <c r="D987" s="18">
        <v>2</v>
      </c>
      <c r="E987" s="22" t="s">
        <v>1158</v>
      </c>
      <c r="F987" s="43">
        <f>IF(Table2[[#This Row],[M5B]]="",Table2[[#This Row],[M5B_h]],SUM(Table2[[#This Row],[M5B_h]],Table2[[#This Row],[M5B]]))</f>
        <v>2</v>
      </c>
      <c r="H987" s="12" t="str">
        <f>IF(Table2[[#This Row],[M1A]]="","",Table2[[#This Row],[M1A]]-Table2[[#This Row],[AWAL]])</f>
        <v/>
      </c>
      <c r="J987" s="12" t="str">
        <f>IF(Table2[[#This Row],[M2A]]="","",SUM(Table2[[#This Row],[M2A]]-Table2[[#This Row],[M2B_h]]))</f>
        <v/>
      </c>
      <c r="L987" s="12" t="str">
        <f>IF(Table2[[#This Row],[M3A]]="","",SUM(Table2[[#This Row],[M3A]]-Table2[[#This Row],[M3B_h]]))</f>
        <v/>
      </c>
      <c r="N987" s="12" t="str">
        <f>IF(Table2[[#This Row],[M4A]]="","",SUM(Table2[[#This Row],[M4A]]-Table2[[#This Row],[M4B_h]]))</f>
        <v/>
      </c>
      <c r="O987" s="14"/>
      <c r="P987" s="14" t="str">
        <f>IF(Table2[[#This Row],[M5A]]="","",SUM(Table2[[#This Row],[M5A]]-Table2[[#This Row],[M5B_h]]))</f>
        <v/>
      </c>
      <c r="Q987" s="14">
        <f>SUM(Table2[[#This Row],[AWAL]],Table2[[#This Row],[M1B]])</f>
        <v>2</v>
      </c>
      <c r="R987" s="14">
        <f>SUM(Table2[[#This Row],[M2B]],Table2[[#This Row],[M2B_h]])</f>
        <v>2</v>
      </c>
      <c r="S987" s="14">
        <f>SUM(Table2[[#This Row],[M3B]],Table2[[#This Row],[M3B_h]])</f>
        <v>2</v>
      </c>
      <c r="T987" s="14">
        <f>SUM(Table2[[#This Row],[M4B]],Table2[[#This Row],[M4B_h]])</f>
        <v>2</v>
      </c>
    </row>
    <row r="988" spans="1:20">
      <c r="A988" s="11">
        <f>IF(Table2[[#This Row],[TT]]=0,"",ROW())</f>
        <v>988</v>
      </c>
      <c r="B988" s="11" t="str">
        <f>LOWER(SUBSTITUTE(SUBSTITUTE(SUBSTITUTE(SUBSTITUTE(SUBSTITUTE(SUBSTITUTE(SUBSTITUTE(SUBSTITUTE(Table2[[#This Row],[NAMA BARANG]]," ",""),"""",""),"-",""),"/",""),"(",""),")",""),"&amp;",""),",",""))</f>
        <v>isipensilmp10120kepalamm</v>
      </c>
      <c r="C988" s="17" t="s">
        <v>1159</v>
      </c>
      <c r="D988" s="18">
        <v>3</v>
      </c>
      <c r="E988" s="22" t="s">
        <v>241</v>
      </c>
      <c r="F988" s="43">
        <f>IF(Table2[[#This Row],[M5B]]="",Table2[[#This Row],[M5B_h]],SUM(Table2[[#This Row],[M5B_h]],Table2[[#This Row],[M5B]]))</f>
        <v>3</v>
      </c>
      <c r="H988" s="12" t="str">
        <f>IF(Table2[[#This Row],[M1A]]="","",Table2[[#This Row],[M1A]]-Table2[[#This Row],[AWAL]])</f>
        <v/>
      </c>
      <c r="J988" s="12" t="str">
        <f>IF(Table2[[#This Row],[M2A]]="","",SUM(Table2[[#This Row],[M2A]]-Table2[[#This Row],[M2B_h]]))</f>
        <v/>
      </c>
      <c r="L988" s="12" t="str">
        <f>IF(Table2[[#This Row],[M3A]]="","",SUM(Table2[[#This Row],[M3A]]-Table2[[#This Row],[M3B_h]]))</f>
        <v/>
      </c>
      <c r="N988" s="12" t="str">
        <f>IF(Table2[[#This Row],[M4A]]="","",SUM(Table2[[#This Row],[M4A]]-Table2[[#This Row],[M4B_h]]))</f>
        <v/>
      </c>
      <c r="O988" s="14"/>
      <c r="P988" s="14" t="str">
        <f>IF(Table2[[#This Row],[M5A]]="","",SUM(Table2[[#This Row],[M5A]]-Table2[[#This Row],[M5B_h]]))</f>
        <v/>
      </c>
      <c r="Q988" s="14">
        <f>SUM(Table2[[#This Row],[AWAL]],Table2[[#This Row],[M1B]])</f>
        <v>3</v>
      </c>
      <c r="R988" s="14">
        <f>SUM(Table2[[#This Row],[M2B]],Table2[[#This Row],[M2B_h]])</f>
        <v>3</v>
      </c>
      <c r="S988" s="14">
        <f>SUM(Table2[[#This Row],[M3B]],Table2[[#This Row],[M3B_h]])</f>
        <v>3</v>
      </c>
      <c r="T988" s="14">
        <f>SUM(Table2[[#This Row],[M4B]],Table2[[#This Row],[M4B_h]])</f>
        <v>3</v>
      </c>
    </row>
    <row r="989" spans="1:20">
      <c r="A989" s="11">
        <f>IF(Table2[[#This Row],[TT]]=0,"",ROW())</f>
        <v>989</v>
      </c>
      <c r="B989" s="11" t="str">
        <f>LOWER(SUBSTITUTE(SUBSTITUTE(SUBSTITUTE(SUBSTITUTE(SUBSTITUTE(SUBSTITUTE(SUBSTITUTE(SUBSTITUTE(Table2[[#This Row],[NAMA BARANG]]," ",""),"""",""),"-",""),"/",""),"(",""),")",""),"&amp;",""),",",""))</f>
        <v>isipensilmp10220hk</v>
      </c>
      <c r="C989" s="17" t="s">
        <v>1160</v>
      </c>
      <c r="D989" s="18">
        <v>3</v>
      </c>
      <c r="E989" s="22" t="s">
        <v>241</v>
      </c>
      <c r="F989" s="43">
        <f>IF(Table2[[#This Row],[M5B]]="",Table2[[#This Row],[M5B_h]],SUM(Table2[[#This Row],[M5B_h]],Table2[[#This Row],[M5B]]))</f>
        <v>3</v>
      </c>
      <c r="H989" s="12" t="str">
        <f>IF(Table2[[#This Row],[M1A]]="","",Table2[[#This Row],[M1A]]-Table2[[#This Row],[AWAL]])</f>
        <v/>
      </c>
      <c r="J989" s="12" t="str">
        <f>IF(Table2[[#This Row],[M2A]]="","",SUM(Table2[[#This Row],[M2A]]-Table2[[#This Row],[M2B_h]]))</f>
        <v/>
      </c>
      <c r="L989" s="12" t="str">
        <f>IF(Table2[[#This Row],[M3A]]="","",SUM(Table2[[#This Row],[M3A]]-Table2[[#This Row],[M3B_h]]))</f>
        <v/>
      </c>
      <c r="N989" s="12" t="str">
        <f>IF(Table2[[#This Row],[M4A]]="","",SUM(Table2[[#This Row],[M4A]]-Table2[[#This Row],[M4B_h]]))</f>
        <v/>
      </c>
      <c r="O989" s="14"/>
      <c r="P989" s="14" t="str">
        <f>IF(Table2[[#This Row],[M5A]]="","",SUM(Table2[[#This Row],[M5A]]-Table2[[#This Row],[M5B_h]]))</f>
        <v/>
      </c>
      <c r="Q989" s="14">
        <f>SUM(Table2[[#This Row],[AWAL]],Table2[[#This Row],[M1B]])</f>
        <v>3</v>
      </c>
      <c r="R989" s="14">
        <f>SUM(Table2[[#This Row],[M2B]],Table2[[#This Row],[M2B_h]])</f>
        <v>3</v>
      </c>
      <c r="S989" s="14">
        <f>SUM(Table2[[#This Row],[M3B]],Table2[[#This Row],[M3B_h]])</f>
        <v>3</v>
      </c>
      <c r="T989" s="14">
        <f>SUM(Table2[[#This Row],[M4B]],Table2[[#This Row],[M4B_h]])</f>
        <v>3</v>
      </c>
    </row>
    <row r="990" spans="1:20">
      <c r="A990" s="11">
        <f>IF(Table2[[#This Row],[TT]]=0,"",ROW())</f>
        <v>990</v>
      </c>
      <c r="B990" s="11" t="str">
        <f>LOWER(SUBSTITUTE(SUBSTITUTE(SUBSTITUTE(SUBSTITUTE(SUBSTITUTE(SUBSTITUTE(SUBSTITUTE(SUBSTITUTE(Table2[[#This Row],[NAMA BARANG]]," ",""),"""",""),"-",""),"/",""),"(",""),")",""),"&amp;",""),",",""))</f>
        <v>isipensilvtro202b</v>
      </c>
      <c r="C990" s="17" t="s">
        <v>1161</v>
      </c>
      <c r="D990" s="18">
        <v>5</v>
      </c>
      <c r="E990" s="22" t="s">
        <v>531</v>
      </c>
      <c r="F990" s="43">
        <f>IF(Table2[[#This Row],[M5B]]="",Table2[[#This Row],[M5B_h]],SUM(Table2[[#This Row],[M5B_h]],Table2[[#This Row],[M5B]]))</f>
        <v>3</v>
      </c>
      <c r="G990" s="12">
        <v>3</v>
      </c>
      <c r="H990" s="12">
        <f>IF(Table2[[#This Row],[M1A]]="","",Table2[[#This Row],[M1A]]-Table2[[#This Row],[AWAL]])</f>
        <v>-2</v>
      </c>
      <c r="J990" s="12" t="str">
        <f>IF(Table2[[#This Row],[M2A]]="","",SUM(Table2[[#This Row],[M2A]]-Table2[[#This Row],[M2B_h]]))</f>
        <v/>
      </c>
      <c r="L990" s="12" t="str">
        <f>IF(Table2[[#This Row],[M3A]]="","",SUM(Table2[[#This Row],[M3A]]-Table2[[#This Row],[M3B_h]]))</f>
        <v/>
      </c>
      <c r="N990" s="12" t="str">
        <f>IF(Table2[[#This Row],[M4A]]="","",SUM(Table2[[#This Row],[M4A]]-Table2[[#This Row],[M4B_h]]))</f>
        <v/>
      </c>
      <c r="O990" s="14"/>
      <c r="P990" s="14" t="str">
        <f>IF(Table2[[#This Row],[M5A]]="","",SUM(Table2[[#This Row],[M5A]]-Table2[[#This Row],[M5B_h]]))</f>
        <v/>
      </c>
      <c r="Q990" s="14">
        <f>SUM(Table2[[#This Row],[AWAL]],Table2[[#This Row],[M1B]])</f>
        <v>3</v>
      </c>
      <c r="R990" s="14">
        <f>SUM(Table2[[#This Row],[M2B]],Table2[[#This Row],[M2B_h]])</f>
        <v>3</v>
      </c>
      <c r="S990" s="14">
        <f>SUM(Table2[[#This Row],[M3B]],Table2[[#This Row],[M3B_h]])</f>
        <v>3</v>
      </c>
      <c r="T990" s="14">
        <f>SUM(Table2[[#This Row],[M4B]],Table2[[#This Row],[M4B_h]])</f>
        <v>3</v>
      </c>
    </row>
    <row r="991" spans="1:20">
      <c r="A991" s="11">
        <f>IF(Table2[[#This Row],[TT]]=0,"",ROW())</f>
        <v>991</v>
      </c>
      <c r="B991" s="11" t="str">
        <f>LOWER(SUBSTITUTE(SUBSTITUTE(SUBSTITUTE(SUBSTITUTE(SUBSTITUTE(SUBSTITUTE(SUBSTITUTE(SUBSTITUTE(Table2[[#This Row],[NAMA BARANG]]," ",""),"""",""),"-",""),"/",""),"(",""),")",""),"&amp;",""),",",""))</f>
        <v>isistaplersdi12102310faktur</v>
      </c>
      <c r="C991" s="17" t="s">
        <v>4413</v>
      </c>
      <c r="D991" s="18">
        <v>4</v>
      </c>
      <c r="E991" s="22" t="s">
        <v>2724</v>
      </c>
      <c r="F991" s="43">
        <f>IF(Table2[[#This Row],[M5B]]="",Table2[[#This Row],[M5B_h]],SUM(Table2[[#This Row],[M5B_h]],Table2[[#This Row],[M5B]]))</f>
        <v>4</v>
      </c>
      <c r="H991" s="12" t="str">
        <f>IF(Table2[[#This Row],[M1A]]="","",Table2[[#This Row],[M1A]]-Table2[[#This Row],[AWAL]])</f>
        <v/>
      </c>
      <c r="J991" s="12" t="str">
        <f>IF(Table2[[#This Row],[M2A]]="","",SUM(Table2[[#This Row],[M2A]]-Table2[[#This Row],[M2B_h]]))</f>
        <v/>
      </c>
      <c r="L991" s="12" t="str">
        <f>IF(Table2[[#This Row],[M3A]]="","",SUM(Table2[[#This Row],[M3A]]-Table2[[#This Row],[M3B_h]]))</f>
        <v/>
      </c>
      <c r="N991" s="12" t="str">
        <f>IF(Table2[[#This Row],[M4A]]="","",SUM(Table2[[#This Row],[M4A]]-Table2[[#This Row],[M4B_h]]))</f>
        <v/>
      </c>
      <c r="O991" s="14"/>
      <c r="P991" s="14" t="str">
        <f>IF(Table2[[#This Row],[M5A]]="","",SUM(Table2[[#This Row],[M5A]]-Table2[[#This Row],[M5B_h]]))</f>
        <v/>
      </c>
      <c r="Q991" s="14">
        <f>SUM(Table2[[#This Row],[AWAL]],Table2[[#This Row],[M1B]])</f>
        <v>4</v>
      </c>
      <c r="R991" s="14">
        <f>SUM(Table2[[#This Row],[M2B]],Table2[[#This Row],[M2B_h]])</f>
        <v>4</v>
      </c>
      <c r="S991" s="14">
        <f>SUM(Table2[[#This Row],[M3B]],Table2[[#This Row],[M3B_h]])</f>
        <v>4</v>
      </c>
      <c r="T991" s="14">
        <f>SUM(Table2[[#This Row],[M4B]],Table2[[#This Row],[M4B_h]])</f>
        <v>4</v>
      </c>
    </row>
    <row r="992" spans="1:20">
      <c r="A992" s="11">
        <f>IF(Table2[[#This Row],[TT]]=0,"",ROW())</f>
        <v>992</v>
      </c>
      <c r="B992" s="11" t="str">
        <f>LOWER(SUBSTITUTE(SUBSTITUTE(SUBSTITUTE(SUBSTITUTE(SUBSTITUTE(SUBSTITUTE(SUBSTITUTE(SUBSTITUTE(Table2[[#This Row],[NAMA BARANG]]," ",""),"""",""),"-",""),"/",""),"(",""),")",""),"&amp;",""),",",""))</f>
        <v>isistaplersdi1213</v>
      </c>
      <c r="C992" s="17" t="s">
        <v>2725</v>
      </c>
      <c r="D992" s="18">
        <v>1</v>
      </c>
      <c r="E992" s="22" t="s">
        <v>2724</v>
      </c>
      <c r="F992" s="43">
        <f>IF(Table2[[#This Row],[M5B]]="",Table2[[#This Row],[M5B_h]],SUM(Table2[[#This Row],[M5B_h]],Table2[[#This Row],[M5B]]))</f>
        <v>1</v>
      </c>
      <c r="H992" s="12" t="str">
        <f>IF(Table2[[#This Row],[M1A]]="","",Table2[[#This Row],[M1A]]-Table2[[#This Row],[AWAL]])</f>
        <v/>
      </c>
      <c r="J992" s="12" t="str">
        <f>IF(Table2[[#This Row],[M2A]]="","",SUM(Table2[[#This Row],[M2A]]-Table2[[#This Row],[M2B_h]]))</f>
        <v/>
      </c>
      <c r="L992" s="12" t="str">
        <f>IF(Table2[[#This Row],[M3A]]="","",SUM(Table2[[#This Row],[M3A]]-Table2[[#This Row],[M3B_h]]))</f>
        <v/>
      </c>
      <c r="N992" s="12" t="str">
        <f>IF(Table2[[#This Row],[M4A]]="","",SUM(Table2[[#This Row],[M4A]]-Table2[[#This Row],[M4B_h]]))</f>
        <v/>
      </c>
      <c r="O992" s="14"/>
      <c r="P992" s="14" t="str">
        <f>IF(Table2[[#This Row],[M5A]]="","",SUM(Table2[[#This Row],[M5A]]-Table2[[#This Row],[M5B_h]]))</f>
        <v/>
      </c>
      <c r="Q992" s="14">
        <f>SUM(Table2[[#This Row],[AWAL]],Table2[[#This Row],[M1B]])</f>
        <v>1</v>
      </c>
      <c r="R992" s="14">
        <f>SUM(Table2[[#This Row],[M2B]],Table2[[#This Row],[M2B_h]])</f>
        <v>1</v>
      </c>
      <c r="S992" s="14">
        <f>SUM(Table2[[#This Row],[M3B]],Table2[[#This Row],[M3B_h]])</f>
        <v>1</v>
      </c>
      <c r="T992" s="14">
        <f>SUM(Table2[[#This Row],[M4B]],Table2[[#This Row],[M4B_h]])</f>
        <v>1</v>
      </c>
    </row>
    <row r="993" spans="1:20">
      <c r="A993" s="11">
        <f>IF(Table2[[#This Row],[TT]]=0,"",ROW())</f>
        <v>993</v>
      </c>
      <c r="B993" s="11" t="str">
        <f>LOWER(SUBSTITUTE(SUBSTITUTE(SUBSTITUTE(SUBSTITUTE(SUBSTITUTE(SUBSTITUTE(SUBSTITUTE(SUBSTITUTE(Table2[[#This Row],[NAMA BARANG]]," ",""),"""",""),"-",""),"/",""),"(",""),")",""),"&amp;",""),",",""))</f>
        <v>isistaplersdino.31204</v>
      </c>
      <c r="C993" s="17" t="s">
        <v>4384</v>
      </c>
      <c r="D993" s="18">
        <v>1</v>
      </c>
      <c r="E993" s="22">
        <v>500</v>
      </c>
      <c r="F993" s="43">
        <f>IF(Table2[[#This Row],[M5B]]="",Table2[[#This Row],[M5B_h]],SUM(Table2[[#This Row],[M5B_h]],Table2[[#This Row],[M5B]]))</f>
        <v>1</v>
      </c>
      <c r="H993" s="12" t="str">
        <f>IF(Table2[[#This Row],[M1A]]="","",Table2[[#This Row],[M1A]]-Table2[[#This Row],[AWAL]])</f>
        <v/>
      </c>
      <c r="J993" s="12" t="str">
        <f>IF(Table2[[#This Row],[M2A]]="","",SUM(Table2[[#This Row],[M2A]]-Table2[[#This Row],[M2B_h]]))</f>
        <v/>
      </c>
      <c r="L993" s="12" t="str">
        <f>IF(Table2[[#This Row],[M3A]]="","",SUM(Table2[[#This Row],[M3A]]-Table2[[#This Row],[M3B_h]]))</f>
        <v/>
      </c>
      <c r="N993" s="12" t="str">
        <f>IF(Table2[[#This Row],[M4A]]="","",SUM(Table2[[#This Row],[M4A]]-Table2[[#This Row],[M4B_h]]))</f>
        <v/>
      </c>
      <c r="O993" s="14"/>
      <c r="P993" s="14" t="str">
        <f>IF(Table2[[#This Row],[M5A]]="","",SUM(Table2[[#This Row],[M5A]]-Table2[[#This Row],[M5B_h]]))</f>
        <v/>
      </c>
      <c r="Q993" s="14">
        <f>SUM(Table2[[#This Row],[AWAL]],Table2[[#This Row],[M1B]])</f>
        <v>1</v>
      </c>
      <c r="R993" s="14">
        <f>SUM(Table2[[#This Row],[M2B]],Table2[[#This Row],[M2B_h]])</f>
        <v>1</v>
      </c>
      <c r="S993" s="14">
        <f>SUM(Table2[[#This Row],[M3B]],Table2[[#This Row],[M3B_h]])</f>
        <v>1</v>
      </c>
      <c r="T993" s="14">
        <f>SUM(Table2[[#This Row],[M4B]],Table2[[#This Row],[M4B_h]])</f>
        <v>1</v>
      </c>
    </row>
    <row r="994" spans="1:20">
      <c r="A994" s="13">
        <f>IF(Table2[[#This Row],[TT]]=0,"",ROW())</f>
        <v>994</v>
      </c>
      <c r="B994" s="13" t="str">
        <f>LOWER(SUBSTITUTE(SUBSTITUTE(SUBSTITUTE(SUBSTITUTE(SUBSTITUTE(SUBSTITUTE(SUBSTITUTE(SUBSTITUTE(Table2[[#This Row],[NAMA BARANG]]," ",""),"""",""),"-",""),"/",""),"(",""),")",""),"&amp;",""),",",""))</f>
        <v>isistaplersdino.31204sdifaktur</v>
      </c>
      <c r="C994" s="17" t="s">
        <v>4581</v>
      </c>
      <c r="D994" s="18">
        <v>3</v>
      </c>
      <c r="E994" s="22">
        <v>500</v>
      </c>
      <c r="F994" s="43">
        <f>IF(Table2[[#This Row],[M5B]]="",Table2[[#This Row],[M5B_h]],SUM(Table2[[#This Row],[M5B_h]],Table2[[#This Row],[M5B]]))</f>
        <v>3</v>
      </c>
      <c r="H994" s="14" t="str">
        <f>IF(Table2[[#This Row],[M1A]]="","",Table2[[#This Row],[M1A]]-Table2[[#This Row],[AWAL]])</f>
        <v/>
      </c>
      <c r="J994" s="14" t="str">
        <f>IF(Table2[[#This Row],[M2A]]="","",SUM(Table2[[#This Row],[M2A]]-Table2[[#This Row],[M2B_h]]))</f>
        <v/>
      </c>
      <c r="L994" s="14" t="str">
        <f>IF(Table2[[#This Row],[M3A]]="","",SUM(Table2[[#This Row],[M3A]]-Table2[[#This Row],[M3B_h]]))</f>
        <v/>
      </c>
      <c r="N994" s="14" t="str">
        <f>IF(Table2[[#This Row],[M4A]]="","",SUM(Table2[[#This Row],[M4A]]-Table2[[#This Row],[M4B_h]]))</f>
        <v/>
      </c>
      <c r="O994" s="14"/>
      <c r="P994" s="14" t="str">
        <f>IF(Table2[[#This Row],[M5A]]="","",SUM(Table2[[#This Row],[M5A]]-Table2[[#This Row],[M5B_h]]))</f>
        <v/>
      </c>
      <c r="Q994" s="14">
        <f>SUM(Table2[[#This Row],[AWAL]],Table2[[#This Row],[M1B]])</f>
        <v>3</v>
      </c>
      <c r="R994" s="14">
        <f>SUM(Table2[[#This Row],[M2B]],Table2[[#This Row],[M2B_h]])</f>
        <v>3</v>
      </c>
      <c r="S994" s="14">
        <f>SUM(Table2[[#This Row],[M3B]],Table2[[#This Row],[M3B_h]])</f>
        <v>3</v>
      </c>
      <c r="T994" s="14">
        <f>SUM(Table2[[#This Row],[M4B]],Table2[[#This Row],[M4B_h]])</f>
        <v>3</v>
      </c>
    </row>
    <row r="995" spans="1:20">
      <c r="A995" s="13">
        <f>IF(Table2[[#This Row],[TT]]=0,"",ROW())</f>
        <v>995</v>
      </c>
      <c r="B995" s="13" t="str">
        <f>LOWER(SUBSTITUTE(SUBSTITUTE(SUBSTITUTE(SUBSTITUTE(SUBSTITUTE(SUBSTITUTE(SUBSTITUTE(SUBSTITUTE(Table2[[#This Row],[NAMA BARANG]]," ",""),"""",""),"-",""),"/",""),"(",""),")",""),"&amp;",""),",",""))</f>
        <v>isistaplessdi1215</v>
      </c>
      <c r="C995" s="16" t="s">
        <v>1162</v>
      </c>
      <c r="D995" s="25">
        <v>1</v>
      </c>
      <c r="E995" s="47" t="s">
        <v>1163</v>
      </c>
      <c r="F995" s="43">
        <f>IF(Table2[[#This Row],[M5B]]="",Table2[[#This Row],[M5B_h]],SUM(Table2[[#This Row],[M5B_h]],Table2[[#This Row],[M5B]]))</f>
        <v>1</v>
      </c>
      <c r="H995" s="14" t="str">
        <f>IF(Table2[[#This Row],[M1A]]="","",Table2[[#This Row],[M1A]]-Table2[[#This Row],[AWAL]])</f>
        <v/>
      </c>
      <c r="J995" s="14" t="str">
        <f>IF(Table2[[#This Row],[M2A]]="","",SUM(Table2[[#This Row],[M2A]]-Table2[[#This Row],[M2B_h]]))</f>
        <v/>
      </c>
      <c r="L995" s="14" t="str">
        <f>IF(Table2[[#This Row],[M3A]]="","",SUM(Table2[[#This Row],[M3A]]-Table2[[#This Row],[M3B_h]]))</f>
        <v/>
      </c>
      <c r="N995" s="14" t="str">
        <f>IF(Table2[[#This Row],[M4A]]="","",SUM(Table2[[#This Row],[M4A]]-Table2[[#This Row],[M4B_h]]))</f>
        <v/>
      </c>
      <c r="O995" s="14"/>
      <c r="P995" s="14" t="str">
        <f>IF(Table2[[#This Row],[M5A]]="","",SUM(Table2[[#This Row],[M5A]]-Table2[[#This Row],[M5B_h]]))</f>
        <v/>
      </c>
      <c r="Q995" s="14">
        <f>SUM(Table2[[#This Row],[AWAL]],Table2[[#This Row],[M1B]])</f>
        <v>1</v>
      </c>
      <c r="R995" s="14">
        <f>SUM(Table2[[#This Row],[M2B]],Table2[[#This Row],[M2B_h]])</f>
        <v>1</v>
      </c>
      <c r="S995" s="14">
        <f>SUM(Table2[[#This Row],[M3B]],Table2[[#This Row],[M3B_h]])</f>
        <v>1</v>
      </c>
      <c r="T995" s="14">
        <f>SUM(Table2[[#This Row],[M4B]],Table2[[#This Row],[M4B_h]])</f>
        <v>1</v>
      </c>
    </row>
    <row r="996" spans="1:20">
      <c r="A996" s="13">
        <f>IF(Table2[[#This Row],[TT]]=0,"",ROW())</f>
        <v>996</v>
      </c>
      <c r="B996" s="13" t="str">
        <f>LOWER(SUBSTITUTE(SUBSTITUTE(SUBSTITUTE(SUBSTITUTE(SUBSTITUTE(SUBSTITUTE(SUBSTITUTE(SUBSTITUTE(Table2[[#This Row],[NAMA BARANG]]," ",""),"""",""),"-",""),"/",""),"(",""),")",""),"&amp;",""),",",""))</f>
        <v>isistaplessdi1217</v>
      </c>
      <c r="C996" s="16" t="s">
        <v>1164</v>
      </c>
      <c r="D996" s="25">
        <v>1</v>
      </c>
      <c r="E996" s="47" t="s">
        <v>1163</v>
      </c>
      <c r="F996" s="43">
        <f>IF(Table2[[#This Row],[M5B]]="",Table2[[#This Row],[M5B_h]],SUM(Table2[[#This Row],[M5B_h]],Table2[[#This Row],[M5B]]))</f>
        <v>1</v>
      </c>
      <c r="H996" s="14" t="str">
        <f>IF(Table2[[#This Row],[M1A]]="","",Table2[[#This Row],[M1A]]-Table2[[#This Row],[AWAL]])</f>
        <v/>
      </c>
      <c r="J996" s="14" t="str">
        <f>IF(Table2[[#This Row],[M2A]]="","",SUM(Table2[[#This Row],[M2A]]-Table2[[#This Row],[M2B_h]]))</f>
        <v/>
      </c>
      <c r="L996" s="14" t="str">
        <f>IF(Table2[[#This Row],[M3A]]="","",SUM(Table2[[#This Row],[M3A]]-Table2[[#This Row],[M3B_h]]))</f>
        <v/>
      </c>
      <c r="N996" s="14" t="str">
        <f>IF(Table2[[#This Row],[M4A]]="","",SUM(Table2[[#This Row],[M4A]]-Table2[[#This Row],[M4B_h]]))</f>
        <v/>
      </c>
      <c r="O996" s="14"/>
      <c r="P996" s="14" t="str">
        <f>IF(Table2[[#This Row],[M5A]]="","",SUM(Table2[[#This Row],[M5A]]-Table2[[#This Row],[M5B_h]]))</f>
        <v/>
      </c>
      <c r="Q996" s="14">
        <f>SUM(Table2[[#This Row],[AWAL]],Table2[[#This Row],[M1B]])</f>
        <v>1</v>
      </c>
      <c r="R996" s="14">
        <f>SUM(Table2[[#This Row],[M2B]],Table2[[#This Row],[M2B_h]])</f>
        <v>1</v>
      </c>
      <c r="S996" s="14">
        <f>SUM(Table2[[#This Row],[M3B]],Table2[[#This Row],[M3B_h]])</f>
        <v>1</v>
      </c>
      <c r="T996" s="14">
        <f>SUM(Table2[[#This Row],[M4B]],Table2[[#This Row],[M4B_h]])</f>
        <v>1</v>
      </c>
    </row>
    <row r="997" spans="1:20">
      <c r="A997" s="11">
        <f>IF(Table2[[#This Row],[TT]]=0,"",ROW())</f>
        <v>997</v>
      </c>
      <c r="B997" s="11" t="str">
        <f>LOWER(SUBSTITUTE(SUBSTITUTE(SUBSTITUTE(SUBSTITUTE(SUBSTITUTE(SUBSTITUTE(SUBSTITUTE(SUBSTITUTE(Table2[[#This Row],[NAMA BARANG]]," ",""),"""",""),"-",""),"/",""),"(",""),")",""),"&amp;",""),",",""))</f>
        <v>isimatapensilbesarc100631666campur</v>
      </c>
      <c r="C997" s="17" t="s">
        <v>1165</v>
      </c>
      <c r="D997" s="18">
        <v>8</v>
      </c>
      <c r="E997" s="22" t="s">
        <v>531</v>
      </c>
      <c r="F997" s="43">
        <f>IF(Table2[[#This Row],[M5B]]="",Table2[[#This Row],[M5B_h]],SUM(Table2[[#This Row],[M5B_h]],Table2[[#This Row],[M5B]]))</f>
        <v>8</v>
      </c>
      <c r="H997" s="12" t="str">
        <f>IF(Table2[[#This Row],[M1A]]="","",Table2[[#This Row],[M1A]]-Table2[[#This Row],[AWAL]])</f>
        <v/>
      </c>
      <c r="J997" s="12" t="str">
        <f>IF(Table2[[#This Row],[M2A]]="","",SUM(Table2[[#This Row],[M2A]]-Table2[[#This Row],[M2B_h]]))</f>
        <v/>
      </c>
      <c r="L997" s="12" t="str">
        <f>IF(Table2[[#This Row],[M3A]]="","",SUM(Table2[[#This Row],[M3A]]-Table2[[#This Row],[M3B_h]]))</f>
        <v/>
      </c>
      <c r="N997" s="12" t="str">
        <f>IF(Table2[[#This Row],[M4A]]="","",SUM(Table2[[#This Row],[M4A]]-Table2[[#This Row],[M4B_h]]))</f>
        <v/>
      </c>
      <c r="O997" s="14"/>
      <c r="P997" s="14" t="str">
        <f>IF(Table2[[#This Row],[M5A]]="","",SUM(Table2[[#This Row],[M5A]]-Table2[[#This Row],[M5B_h]]))</f>
        <v/>
      </c>
      <c r="Q997" s="14">
        <f>SUM(Table2[[#This Row],[AWAL]],Table2[[#This Row],[M1B]])</f>
        <v>8</v>
      </c>
      <c r="R997" s="14">
        <f>SUM(Table2[[#This Row],[M2B]],Table2[[#This Row],[M2B_h]])</f>
        <v>8</v>
      </c>
      <c r="S997" s="14">
        <f>SUM(Table2[[#This Row],[M3B]],Table2[[#This Row],[M3B_h]])</f>
        <v>8</v>
      </c>
      <c r="T997" s="14">
        <f>SUM(Table2[[#This Row],[M4B]],Table2[[#This Row],[M4B_h]])</f>
        <v>8</v>
      </c>
    </row>
    <row r="998" spans="1:20">
      <c r="A998" s="11">
        <f>IF(Table2[[#This Row],[TT]]=0,"",ROW())</f>
        <v>998</v>
      </c>
      <c r="B998" s="11" t="str">
        <f>LOWER(SUBSTITUTE(SUBSTITUTE(SUBSTITUTE(SUBSTITUTE(SUBSTITUTE(SUBSTITUTE(SUBSTITUTE(SUBSTITUTE(Table2[[#This Row],[NAMA BARANG]]," ",""),"""",""),"-",""),"/",""),"(",""),")",""),"&amp;",""),",",""))</f>
        <v>isolasidecorativecartoontype1.5x3m</v>
      </c>
      <c r="C998" s="17" t="s">
        <v>4461</v>
      </c>
      <c r="D998" s="18">
        <v>18</v>
      </c>
      <c r="E998" s="22">
        <v>200</v>
      </c>
      <c r="F998" s="43">
        <f>IF(Table2[[#This Row],[M5B]]="",Table2[[#This Row],[M5B_h]],SUM(Table2[[#This Row],[M5B_h]],Table2[[#This Row],[M5B]]))</f>
        <v>17</v>
      </c>
      <c r="H998" s="12" t="str">
        <f>IF(Table2[[#This Row],[M1A]]="","",Table2[[#This Row],[M1A]]-Table2[[#This Row],[AWAL]])</f>
        <v/>
      </c>
      <c r="J998" s="12" t="str">
        <f>IF(Table2[[#This Row],[M2A]]="","",SUM(Table2[[#This Row],[M2A]]-Table2[[#This Row],[M2B_h]]))</f>
        <v/>
      </c>
      <c r="K998" s="12">
        <v>17</v>
      </c>
      <c r="L998" s="12">
        <f>IF(Table2[[#This Row],[M3A]]="","",SUM(Table2[[#This Row],[M3A]]-Table2[[#This Row],[M3B_h]]))</f>
        <v>-1</v>
      </c>
      <c r="N998" s="12" t="str">
        <f>IF(Table2[[#This Row],[M4A]]="","",SUM(Table2[[#This Row],[M4A]]-Table2[[#This Row],[M4B_h]]))</f>
        <v/>
      </c>
      <c r="O998" s="14"/>
      <c r="P998" s="14" t="str">
        <f>IF(Table2[[#This Row],[M5A]]="","",SUM(Table2[[#This Row],[M5A]]-Table2[[#This Row],[M5B_h]]))</f>
        <v/>
      </c>
      <c r="Q998" s="14">
        <f>SUM(Table2[[#This Row],[AWAL]],Table2[[#This Row],[M1B]])</f>
        <v>18</v>
      </c>
      <c r="R998" s="14">
        <f>SUM(Table2[[#This Row],[M2B]],Table2[[#This Row],[M2B_h]])</f>
        <v>18</v>
      </c>
      <c r="S998" s="14">
        <f>SUM(Table2[[#This Row],[M3B]],Table2[[#This Row],[M3B_h]])</f>
        <v>17</v>
      </c>
      <c r="T998" s="14">
        <f>SUM(Table2[[#This Row],[M4B]],Table2[[#This Row],[M4B_h]])</f>
        <v>17</v>
      </c>
    </row>
    <row r="999" spans="1:20">
      <c r="A999" s="11">
        <f>IF(Table2[[#This Row],[TT]]=0,"",ROW())</f>
        <v>999</v>
      </c>
      <c r="B999" s="11" t="str">
        <f>LOWER(SUBSTITUTE(SUBSTITUTE(SUBSTITUTE(SUBSTITUTE(SUBSTITUTE(SUBSTITUTE(SUBSTITUTE(SUBSTITUTE(Table2[[#This Row],[NAMA BARANG]]," ",""),"""",""),"-",""),"/",""),"(",""),")",""),"&amp;",""),",",""))</f>
        <v>isolasi1503</v>
      </c>
      <c r="C999" s="17" t="s">
        <v>4356</v>
      </c>
      <c r="D999" s="18">
        <v>3</v>
      </c>
      <c r="E999" s="22">
        <v>200</v>
      </c>
      <c r="F999" s="43">
        <f>IF(Table2[[#This Row],[M5B]]="",Table2[[#This Row],[M5B_h]],SUM(Table2[[#This Row],[M5B_h]],Table2[[#This Row],[M5B]]))</f>
        <v>3</v>
      </c>
      <c r="H999" s="12" t="str">
        <f>IF(Table2[[#This Row],[M1A]]="","",Table2[[#This Row],[M1A]]-Table2[[#This Row],[AWAL]])</f>
        <v/>
      </c>
      <c r="J999" s="12" t="str">
        <f>IF(Table2[[#This Row],[M2A]]="","",SUM(Table2[[#This Row],[M2A]]-Table2[[#This Row],[M2B_h]]))</f>
        <v/>
      </c>
      <c r="L999" s="12" t="str">
        <f>IF(Table2[[#This Row],[M3A]]="","",SUM(Table2[[#This Row],[M3A]]-Table2[[#This Row],[M3B_h]]))</f>
        <v/>
      </c>
      <c r="N999" s="12" t="str">
        <f>IF(Table2[[#This Row],[M4A]]="","",SUM(Table2[[#This Row],[M4A]]-Table2[[#This Row],[M4B_h]]))</f>
        <v/>
      </c>
      <c r="O999" s="14"/>
      <c r="P999" s="14" t="str">
        <f>IF(Table2[[#This Row],[M5A]]="","",SUM(Table2[[#This Row],[M5A]]-Table2[[#This Row],[M5B_h]]))</f>
        <v/>
      </c>
      <c r="Q999" s="14">
        <f>SUM(Table2[[#This Row],[AWAL]],Table2[[#This Row],[M1B]])</f>
        <v>3</v>
      </c>
      <c r="R999" s="14">
        <f>SUM(Table2[[#This Row],[M2B]],Table2[[#This Row],[M2B_h]])</f>
        <v>3</v>
      </c>
      <c r="S999" s="14">
        <f>SUM(Table2[[#This Row],[M3B]],Table2[[#This Row],[M3B_h]])</f>
        <v>3</v>
      </c>
      <c r="T999" s="14">
        <f>SUM(Table2[[#This Row],[M4B]],Table2[[#This Row],[M4B_h]])</f>
        <v>3</v>
      </c>
    </row>
    <row r="1000" spans="1:20">
      <c r="A1000" s="11">
        <f>IF(Table2[[#This Row],[TT]]=0,"",ROW())</f>
        <v>1000</v>
      </c>
      <c r="B1000" s="11" t="str">
        <f>LOWER(SUBSTITUTE(SUBSTITUTE(SUBSTITUTE(SUBSTITUTE(SUBSTITUTE(SUBSTITUTE(SUBSTITUTE(SUBSTITUTE(Table2[[#This Row],[NAMA BARANG]]," ",""),"""",""),"-",""),"/",""),"(",""),")",""),"&amp;",""),",",""))</f>
        <v>isolasifancytbg50</v>
      </c>
      <c r="C1000" s="17" t="s">
        <v>1166</v>
      </c>
      <c r="D1000" s="18">
        <v>15</v>
      </c>
      <c r="E1000" s="22" t="s">
        <v>1167</v>
      </c>
      <c r="F1000" s="43">
        <f>IF(Table2[[#This Row],[M5B]]="",Table2[[#This Row],[M5B_h]],SUM(Table2[[#This Row],[M5B_h]],Table2[[#This Row],[M5B]]))</f>
        <v>15</v>
      </c>
      <c r="H1000" s="12" t="str">
        <f>IF(Table2[[#This Row],[M1A]]="","",Table2[[#This Row],[M1A]]-Table2[[#This Row],[AWAL]])</f>
        <v/>
      </c>
      <c r="J1000" s="12" t="str">
        <f>IF(Table2[[#This Row],[M2A]]="","",SUM(Table2[[#This Row],[M2A]]-Table2[[#This Row],[M2B_h]]))</f>
        <v/>
      </c>
      <c r="L1000" s="12" t="str">
        <f>IF(Table2[[#This Row],[M3A]]="","",SUM(Table2[[#This Row],[M3A]]-Table2[[#This Row],[M3B_h]]))</f>
        <v/>
      </c>
      <c r="N1000" s="12" t="str">
        <f>IF(Table2[[#This Row],[M4A]]="","",SUM(Table2[[#This Row],[M4A]]-Table2[[#This Row],[M4B_h]]))</f>
        <v/>
      </c>
      <c r="O1000" s="14"/>
      <c r="P1000" s="14" t="str">
        <f>IF(Table2[[#This Row],[M5A]]="","",SUM(Table2[[#This Row],[M5A]]-Table2[[#This Row],[M5B_h]]))</f>
        <v/>
      </c>
      <c r="Q1000" s="14">
        <f>SUM(Table2[[#This Row],[AWAL]],Table2[[#This Row],[M1B]])</f>
        <v>15</v>
      </c>
      <c r="R1000" s="14">
        <f>SUM(Table2[[#This Row],[M2B]],Table2[[#This Row],[M2B_h]])</f>
        <v>15</v>
      </c>
      <c r="S1000" s="14">
        <f>SUM(Table2[[#This Row],[M3B]],Table2[[#This Row],[M3B_h]])</f>
        <v>15</v>
      </c>
      <c r="T1000" s="14">
        <f>SUM(Table2[[#This Row],[M4B]],Table2[[#This Row],[M4B_h]])</f>
        <v>15</v>
      </c>
    </row>
    <row r="1001" spans="1:20">
      <c r="A1001" s="13">
        <f>IF(Table2[[#This Row],[TT]]=0,"",ROW())</f>
        <v>1001</v>
      </c>
      <c r="B1001" s="13" t="str">
        <f>LOWER(SUBSTITUTE(SUBSTITUTE(SUBSTITUTE(SUBSTITUTE(SUBSTITUTE(SUBSTITUTE(SUBSTITUTE(SUBSTITUTE(Table2[[#This Row],[NAMA BARANG]]," ",""),"""",""),"-",""),"/",""),"(",""),")",""),"&amp;",""),",",""))</f>
        <v>isolasinational</v>
      </c>
      <c r="C1001" s="16" t="s">
        <v>4526</v>
      </c>
      <c r="D1001" s="18">
        <v>19</v>
      </c>
      <c r="E1001" s="47">
        <v>120</v>
      </c>
      <c r="F1001" s="43">
        <f>IF(Table2[[#This Row],[M5B]]="",Table2[[#This Row],[M5B_h]],SUM(Table2[[#This Row],[M5B_h]],Table2[[#This Row],[M5B]]))</f>
        <v>19</v>
      </c>
      <c r="H1001" s="14" t="str">
        <f>IF(Table2[[#This Row],[M1A]]="","",Table2[[#This Row],[M1A]]-Table2[[#This Row],[AWAL]])</f>
        <v/>
      </c>
      <c r="J1001" s="14" t="str">
        <f>IF(Table2[[#This Row],[M2A]]="","",SUM(Table2[[#This Row],[M2A]]-Table2[[#This Row],[M2B_h]]))</f>
        <v/>
      </c>
      <c r="L1001" s="14" t="str">
        <f>IF(Table2[[#This Row],[M3A]]="","",SUM(Table2[[#This Row],[M3A]]-Table2[[#This Row],[M3B_h]]))</f>
        <v/>
      </c>
      <c r="N1001" s="14" t="str">
        <f>IF(Table2[[#This Row],[M4A]]="","",SUM(Table2[[#This Row],[M4A]]-Table2[[#This Row],[M4B_h]]))</f>
        <v/>
      </c>
      <c r="O1001" s="14"/>
      <c r="P1001" s="14" t="str">
        <f>IF(Table2[[#This Row],[M5A]]="","",SUM(Table2[[#This Row],[M5A]]-Table2[[#This Row],[M5B_h]]))</f>
        <v/>
      </c>
      <c r="Q1001" s="14">
        <f>SUM(Table2[[#This Row],[AWAL]],Table2[[#This Row],[M1B]])</f>
        <v>19</v>
      </c>
      <c r="R1001" s="14">
        <f>SUM(Table2[[#This Row],[M2B]],Table2[[#This Row],[M2B_h]])</f>
        <v>19</v>
      </c>
      <c r="S1001" s="14">
        <f>SUM(Table2[[#This Row],[M3B]],Table2[[#This Row],[M3B_h]])</f>
        <v>19</v>
      </c>
      <c r="T1001" s="14">
        <f>SUM(Table2[[#This Row],[M4B]],Table2[[#This Row],[M4B_h]])</f>
        <v>19</v>
      </c>
    </row>
    <row r="1002" spans="1:20">
      <c r="A1002" s="13">
        <f>IF(Table2[[#This Row],[TT]]=0,"",ROW())</f>
        <v>1002</v>
      </c>
      <c r="B1002" s="13" t="str">
        <f>LOWER(SUBSTITUTE(SUBSTITUTE(SUBSTITUTE(SUBSTITUTE(SUBSTITUTE(SUBSTITUTE(SUBSTITUTE(SUBSTITUTE(Table2[[#This Row],[NAMA BARANG]]," ",""),"""",""),"-",""),"/",""),"(",""),")",""),"&amp;",""),",",""))</f>
        <v>isolasiwarnapoloskecilbo5076</v>
      </c>
      <c r="C1002" s="16" t="s">
        <v>4349</v>
      </c>
      <c r="D1002" s="18">
        <v>7</v>
      </c>
      <c r="E1002" s="47">
        <v>200</v>
      </c>
      <c r="F1002" s="43">
        <f>IF(Table2[[#This Row],[M5B]]="",Table2[[#This Row],[M5B_h]],SUM(Table2[[#This Row],[M5B_h]],Table2[[#This Row],[M5B]]))</f>
        <v>7</v>
      </c>
      <c r="H1002" s="14" t="str">
        <f>IF(Table2[[#This Row],[M1A]]="","",Table2[[#This Row],[M1A]]-Table2[[#This Row],[AWAL]])</f>
        <v/>
      </c>
      <c r="J1002" s="14" t="str">
        <f>IF(Table2[[#This Row],[M2A]]="","",SUM(Table2[[#This Row],[M2A]]-Table2[[#This Row],[M2B_h]]))</f>
        <v/>
      </c>
      <c r="L1002" s="14" t="str">
        <f>IF(Table2[[#This Row],[M3A]]="","",SUM(Table2[[#This Row],[M3A]]-Table2[[#This Row],[M3B_h]]))</f>
        <v/>
      </c>
      <c r="N1002" s="14" t="str">
        <f>IF(Table2[[#This Row],[M4A]]="","",SUM(Table2[[#This Row],[M4A]]-Table2[[#This Row],[M4B_h]]))</f>
        <v/>
      </c>
      <c r="O1002" s="14"/>
      <c r="P1002" s="14" t="str">
        <f>IF(Table2[[#This Row],[M5A]]="","",SUM(Table2[[#This Row],[M5A]]-Table2[[#This Row],[M5B_h]]))</f>
        <v/>
      </c>
      <c r="Q1002" s="14">
        <f>SUM(Table2[[#This Row],[AWAL]],Table2[[#This Row],[M1B]])</f>
        <v>7</v>
      </c>
      <c r="R1002" s="14">
        <f>SUM(Table2[[#This Row],[M2B]],Table2[[#This Row],[M2B_h]])</f>
        <v>7</v>
      </c>
      <c r="S1002" s="14">
        <f>SUM(Table2[[#This Row],[M3B]],Table2[[#This Row],[M3B_h]])</f>
        <v>7</v>
      </c>
      <c r="T1002" s="14">
        <f>SUM(Table2[[#This Row],[M4B]],Table2[[#This Row],[M4B_h]])</f>
        <v>7</v>
      </c>
    </row>
    <row r="1003" spans="1:20">
      <c r="A1003" s="11">
        <f>IF(Table2[[#This Row],[TT]]=0,"",ROW())</f>
        <v>1003</v>
      </c>
      <c r="B1003" s="11" t="str">
        <f>LOWER(SUBSTITUTE(SUBSTITUTE(SUBSTITUTE(SUBSTITUTE(SUBSTITUTE(SUBSTITUTE(SUBSTITUTE(SUBSTITUTE(Table2[[#This Row],[NAMA BARANG]]," ",""),"""",""),"-",""),"/",""),"(",""),")",""),"&amp;",""),",",""))</f>
        <v>jangka5001j0363</v>
      </c>
      <c r="C1003" s="17" t="s">
        <v>1169</v>
      </c>
      <c r="D1003" s="18">
        <v>4</v>
      </c>
      <c r="E1003" s="22" t="s">
        <v>66</v>
      </c>
      <c r="F1003" s="43">
        <f>IF(Table2[[#This Row],[M5B]]="",Table2[[#This Row],[M5B_h]],SUM(Table2[[#This Row],[M5B_h]],Table2[[#This Row],[M5B]]))</f>
        <v>4</v>
      </c>
      <c r="H1003" s="12" t="str">
        <f>IF(Table2[[#This Row],[M1A]]="","",Table2[[#This Row],[M1A]]-Table2[[#This Row],[AWAL]])</f>
        <v/>
      </c>
      <c r="J1003" s="12" t="str">
        <f>IF(Table2[[#This Row],[M2A]]="","",SUM(Table2[[#This Row],[M2A]]-Table2[[#This Row],[M2B_h]]))</f>
        <v/>
      </c>
      <c r="L1003" s="12" t="str">
        <f>IF(Table2[[#This Row],[M3A]]="","",SUM(Table2[[#This Row],[M3A]]-Table2[[#This Row],[M3B_h]]))</f>
        <v/>
      </c>
      <c r="N1003" s="12" t="str">
        <f>IF(Table2[[#This Row],[M4A]]="","",SUM(Table2[[#This Row],[M4A]]-Table2[[#This Row],[M4B_h]]))</f>
        <v/>
      </c>
      <c r="O1003" s="14"/>
      <c r="P1003" s="14" t="str">
        <f>IF(Table2[[#This Row],[M5A]]="","",SUM(Table2[[#This Row],[M5A]]-Table2[[#This Row],[M5B_h]]))</f>
        <v/>
      </c>
      <c r="Q1003" s="14">
        <f>SUM(Table2[[#This Row],[AWAL]],Table2[[#This Row],[M1B]])</f>
        <v>4</v>
      </c>
      <c r="R1003" s="14">
        <f>SUM(Table2[[#This Row],[M2B]],Table2[[#This Row],[M2B_h]])</f>
        <v>4</v>
      </c>
      <c r="S1003" s="14">
        <f>SUM(Table2[[#This Row],[M3B]],Table2[[#This Row],[M3B_h]])</f>
        <v>4</v>
      </c>
      <c r="T1003" s="14">
        <f>SUM(Table2[[#This Row],[M4B]],Table2[[#This Row],[M4B_h]])</f>
        <v>4</v>
      </c>
    </row>
    <row r="1004" spans="1:20">
      <c r="A1004" s="11">
        <f>IF(Table2[[#This Row],[TT]]=0,"",ROW())</f>
        <v>1004</v>
      </c>
      <c r="B1004" s="11" t="str">
        <f>LOWER(SUBSTITUTE(SUBSTITUTE(SUBSTITUTE(SUBSTITUTE(SUBSTITUTE(SUBSTITUTE(SUBSTITUTE(SUBSTITUTE(Table2[[#This Row],[NAMA BARANG]]," ",""),"""",""),"-",""),"/",""),"(",""),")",""),"&amp;",""),",",""))</f>
        <v>jangkaa53328fancy</v>
      </c>
      <c r="C1004" s="17" t="s">
        <v>1170</v>
      </c>
      <c r="D1004" s="18">
        <v>6</v>
      </c>
      <c r="E1004" s="22" t="s">
        <v>66</v>
      </c>
      <c r="F1004" s="43">
        <f>IF(Table2[[#This Row],[M5B]]="",Table2[[#This Row],[M5B_h]],SUM(Table2[[#This Row],[M5B_h]],Table2[[#This Row],[M5B]]))</f>
        <v>6</v>
      </c>
      <c r="H1004" s="12" t="str">
        <f>IF(Table2[[#This Row],[M1A]]="","",Table2[[#This Row],[M1A]]-Table2[[#This Row],[AWAL]])</f>
        <v/>
      </c>
      <c r="J1004" s="12" t="str">
        <f>IF(Table2[[#This Row],[M2A]]="","",SUM(Table2[[#This Row],[M2A]]-Table2[[#This Row],[M2B_h]]))</f>
        <v/>
      </c>
      <c r="L1004" s="12" t="str">
        <f>IF(Table2[[#This Row],[M3A]]="","",SUM(Table2[[#This Row],[M3A]]-Table2[[#This Row],[M3B_h]]))</f>
        <v/>
      </c>
      <c r="N1004" s="12" t="str">
        <f>IF(Table2[[#This Row],[M4A]]="","",SUM(Table2[[#This Row],[M4A]]-Table2[[#This Row],[M4B_h]]))</f>
        <v/>
      </c>
      <c r="O1004" s="14"/>
      <c r="P1004" s="14" t="str">
        <f>IF(Table2[[#This Row],[M5A]]="","",SUM(Table2[[#This Row],[M5A]]-Table2[[#This Row],[M5B_h]]))</f>
        <v/>
      </c>
      <c r="Q1004" s="14">
        <f>SUM(Table2[[#This Row],[AWAL]],Table2[[#This Row],[M1B]])</f>
        <v>6</v>
      </c>
      <c r="R1004" s="14">
        <f>SUM(Table2[[#This Row],[M2B]],Table2[[#This Row],[M2B_h]])</f>
        <v>6</v>
      </c>
      <c r="S1004" s="14">
        <f>SUM(Table2[[#This Row],[M3B]],Table2[[#This Row],[M3B_h]])</f>
        <v>6</v>
      </c>
      <c r="T1004" s="14">
        <f>SUM(Table2[[#This Row],[M4B]],Table2[[#This Row],[M4B_h]])</f>
        <v>6</v>
      </c>
    </row>
    <row r="1005" spans="1:20">
      <c r="A1005" s="11">
        <f>IF(Table2[[#This Row],[TT]]=0,"",ROW())</f>
        <v>1005</v>
      </c>
      <c r="B1005" s="11" t="str">
        <f>LOWER(SUBSTITUTE(SUBSTITUTE(SUBSTITUTE(SUBSTITUTE(SUBSTITUTE(SUBSTITUTE(SUBSTITUTE(SUBSTITUTE(Table2[[#This Row],[NAMA BARANG]]," ",""),"""",""),"-",""),"/",""),"(",""),")",""),"&amp;",""),",",""))</f>
        <v>jangkabesi4001bofa</v>
      </c>
      <c r="C1005" s="17" t="s">
        <v>1171</v>
      </c>
      <c r="D1005" s="18">
        <v>8</v>
      </c>
      <c r="E1005" s="22" t="s">
        <v>43</v>
      </c>
      <c r="F1005" s="43">
        <f>IF(Table2[[#This Row],[M5B]]="",Table2[[#This Row],[M5B_h]],SUM(Table2[[#This Row],[M5B_h]],Table2[[#This Row],[M5B]]))</f>
        <v>8</v>
      </c>
      <c r="H1005" s="12" t="str">
        <f>IF(Table2[[#This Row],[M1A]]="","",Table2[[#This Row],[M1A]]-Table2[[#This Row],[AWAL]])</f>
        <v/>
      </c>
      <c r="J1005" s="12" t="str">
        <f>IF(Table2[[#This Row],[M2A]]="","",SUM(Table2[[#This Row],[M2A]]-Table2[[#This Row],[M2B_h]]))</f>
        <v/>
      </c>
      <c r="L1005" s="12" t="str">
        <f>IF(Table2[[#This Row],[M3A]]="","",SUM(Table2[[#This Row],[M3A]]-Table2[[#This Row],[M3B_h]]))</f>
        <v/>
      </c>
      <c r="N1005" s="12" t="str">
        <f>IF(Table2[[#This Row],[M4A]]="","",SUM(Table2[[#This Row],[M4A]]-Table2[[#This Row],[M4B_h]]))</f>
        <v/>
      </c>
      <c r="O1005" s="14"/>
      <c r="P1005" s="14" t="str">
        <f>IF(Table2[[#This Row],[M5A]]="","",SUM(Table2[[#This Row],[M5A]]-Table2[[#This Row],[M5B_h]]))</f>
        <v/>
      </c>
      <c r="Q1005" s="14">
        <f>SUM(Table2[[#This Row],[AWAL]],Table2[[#This Row],[M1B]])</f>
        <v>8</v>
      </c>
      <c r="R1005" s="14">
        <f>SUM(Table2[[#This Row],[M2B]],Table2[[#This Row],[M2B_h]])</f>
        <v>8</v>
      </c>
      <c r="S1005" s="14">
        <f>SUM(Table2[[#This Row],[M3B]],Table2[[#This Row],[M3B_h]])</f>
        <v>8</v>
      </c>
      <c r="T1005" s="14">
        <f>SUM(Table2[[#This Row],[M4B]],Table2[[#This Row],[M4B_h]])</f>
        <v>8</v>
      </c>
    </row>
    <row r="1006" spans="1:20">
      <c r="A1006" s="11">
        <f>IF(Table2[[#This Row],[TT]]=0,"",ROW())</f>
        <v>1006</v>
      </c>
      <c r="B1006" s="11" t="str">
        <f>LOWER(SUBSTITUTE(SUBSTITUTE(SUBSTITUTE(SUBSTITUTE(SUBSTITUTE(SUBSTITUTE(SUBSTITUTE(SUBSTITUTE(Table2[[#This Row],[NAMA BARANG]]," ",""),"""",""),"-",""),"/",""),"(",""),")",""),"&amp;",""),",",""))</f>
        <v>jangkajf8021</v>
      </c>
      <c r="C1006" s="17" t="s">
        <v>2595</v>
      </c>
      <c r="D1006" s="18">
        <v>41</v>
      </c>
      <c r="E1006" s="22" t="s">
        <v>2457</v>
      </c>
      <c r="F1006" s="43">
        <f>IF(Table2[[#This Row],[M5B]]="",Table2[[#This Row],[M5B_h]],SUM(Table2[[#This Row],[M5B_h]],Table2[[#This Row],[M5B]]))</f>
        <v>41</v>
      </c>
      <c r="H1006" s="12" t="str">
        <f>IF(Table2[[#This Row],[M1A]]="","",Table2[[#This Row],[M1A]]-Table2[[#This Row],[AWAL]])</f>
        <v/>
      </c>
      <c r="J1006" s="12" t="str">
        <f>IF(Table2[[#This Row],[M2A]]="","",SUM(Table2[[#This Row],[M2A]]-Table2[[#This Row],[M2B_h]]))</f>
        <v/>
      </c>
      <c r="L1006" s="12" t="str">
        <f>IF(Table2[[#This Row],[M3A]]="","",SUM(Table2[[#This Row],[M3A]]-Table2[[#This Row],[M3B_h]]))</f>
        <v/>
      </c>
      <c r="N1006" s="12" t="str">
        <f>IF(Table2[[#This Row],[M4A]]="","",SUM(Table2[[#This Row],[M4A]]-Table2[[#This Row],[M4B_h]]))</f>
        <v/>
      </c>
      <c r="O1006" s="14"/>
      <c r="P1006" s="14" t="str">
        <f>IF(Table2[[#This Row],[M5A]]="","",SUM(Table2[[#This Row],[M5A]]-Table2[[#This Row],[M5B_h]]))</f>
        <v/>
      </c>
      <c r="Q1006" s="14">
        <f>SUM(Table2[[#This Row],[AWAL]],Table2[[#This Row],[M1B]])</f>
        <v>41</v>
      </c>
      <c r="R1006" s="14">
        <f>SUM(Table2[[#This Row],[M2B]],Table2[[#This Row],[M2B_h]])</f>
        <v>41</v>
      </c>
      <c r="S1006" s="14">
        <f>SUM(Table2[[#This Row],[M3B]],Table2[[#This Row],[M3B_h]])</f>
        <v>41</v>
      </c>
      <c r="T1006" s="14">
        <f>SUM(Table2[[#This Row],[M4B]],Table2[[#This Row],[M4B_h]])</f>
        <v>41</v>
      </c>
    </row>
    <row r="1007" spans="1:20">
      <c r="A1007" s="11">
        <f>IF(Table2[[#This Row],[TT]]=0,"",ROW())</f>
        <v>1007</v>
      </c>
      <c r="B1007" s="11" t="str">
        <f>LOWER(SUBSTITUTE(SUBSTITUTE(SUBSTITUTE(SUBSTITUTE(SUBSTITUTE(SUBSTITUTE(SUBSTITUTE(SUBSTITUTE(Table2[[#This Row],[NAMA BARANG]]," ",""),"""",""),"-",""),"/",""),"(",""),")",""),"&amp;",""),",",""))</f>
        <v>jangkamt2506</v>
      </c>
      <c r="C1007" s="17" t="s">
        <v>1173</v>
      </c>
      <c r="D1007" s="18">
        <v>6</v>
      </c>
      <c r="E1007" s="22" t="s">
        <v>66</v>
      </c>
      <c r="F1007" s="43">
        <f>IF(Table2[[#This Row],[M5B]]="",Table2[[#This Row],[M5B_h]],SUM(Table2[[#This Row],[M5B_h]],Table2[[#This Row],[M5B]]))</f>
        <v>6</v>
      </c>
      <c r="H1007" s="12" t="str">
        <f>IF(Table2[[#This Row],[M1A]]="","",Table2[[#This Row],[M1A]]-Table2[[#This Row],[AWAL]])</f>
        <v/>
      </c>
      <c r="J1007" s="12" t="str">
        <f>IF(Table2[[#This Row],[M2A]]="","",SUM(Table2[[#This Row],[M2A]]-Table2[[#This Row],[M2B_h]]))</f>
        <v/>
      </c>
      <c r="L1007" s="12" t="str">
        <f>IF(Table2[[#This Row],[M3A]]="","",SUM(Table2[[#This Row],[M3A]]-Table2[[#This Row],[M3B_h]]))</f>
        <v/>
      </c>
      <c r="N1007" s="12" t="str">
        <f>IF(Table2[[#This Row],[M4A]]="","",SUM(Table2[[#This Row],[M4A]]-Table2[[#This Row],[M4B_h]]))</f>
        <v/>
      </c>
      <c r="O1007" s="14"/>
      <c r="P1007" s="14" t="str">
        <f>IF(Table2[[#This Row],[M5A]]="","",SUM(Table2[[#This Row],[M5A]]-Table2[[#This Row],[M5B_h]]))</f>
        <v/>
      </c>
      <c r="Q1007" s="14">
        <f>SUM(Table2[[#This Row],[AWAL]],Table2[[#This Row],[M1B]])</f>
        <v>6</v>
      </c>
      <c r="R1007" s="14">
        <f>SUM(Table2[[#This Row],[M2B]],Table2[[#This Row],[M2B_h]])</f>
        <v>6</v>
      </c>
      <c r="S1007" s="14">
        <f>SUM(Table2[[#This Row],[M3B]],Table2[[#This Row],[M3B_h]])</f>
        <v>6</v>
      </c>
      <c r="T1007" s="14">
        <f>SUM(Table2[[#This Row],[M4B]],Table2[[#This Row],[M4B_h]])</f>
        <v>6</v>
      </c>
    </row>
    <row r="1008" spans="1:20">
      <c r="A1008" s="11">
        <f>IF(Table2[[#This Row],[TT]]=0,"",ROW())</f>
        <v>1008</v>
      </c>
      <c r="B1008" s="11" t="str">
        <f>LOWER(SUBSTITUTE(SUBSTITUTE(SUBSTITUTE(SUBSTITUTE(SUBSTITUTE(SUBSTITUTE(SUBSTITUTE(SUBSTITUTE(Table2[[#This Row],[NAMA BARANG]]," ",""),"""",""),"-",""),"/",""),"(",""),")",""),"&amp;",""),",",""))</f>
        <v>jangkastarmon</v>
      </c>
      <c r="C1008" s="17" t="s">
        <v>1174</v>
      </c>
      <c r="D1008" s="18">
        <v>16</v>
      </c>
      <c r="E1008" s="22" t="s">
        <v>66</v>
      </c>
      <c r="F1008" s="43">
        <f>IF(Table2[[#This Row],[M5B]]="",Table2[[#This Row],[M5B_h]],SUM(Table2[[#This Row],[M5B_h]],Table2[[#This Row],[M5B]]))</f>
        <v>16</v>
      </c>
      <c r="H1008" s="12" t="str">
        <f>IF(Table2[[#This Row],[M1A]]="","",Table2[[#This Row],[M1A]]-Table2[[#This Row],[AWAL]])</f>
        <v/>
      </c>
      <c r="J1008" s="12" t="str">
        <f>IF(Table2[[#This Row],[M2A]]="","",SUM(Table2[[#This Row],[M2A]]-Table2[[#This Row],[M2B_h]]))</f>
        <v/>
      </c>
      <c r="L1008" s="12" t="str">
        <f>IF(Table2[[#This Row],[M3A]]="","",SUM(Table2[[#This Row],[M3A]]-Table2[[#This Row],[M3B_h]]))</f>
        <v/>
      </c>
      <c r="N1008" s="12" t="str">
        <f>IF(Table2[[#This Row],[M4A]]="","",SUM(Table2[[#This Row],[M4A]]-Table2[[#This Row],[M4B_h]]))</f>
        <v/>
      </c>
      <c r="O1008" s="14"/>
      <c r="P1008" s="14" t="str">
        <f>IF(Table2[[#This Row],[M5A]]="","",SUM(Table2[[#This Row],[M5A]]-Table2[[#This Row],[M5B_h]]))</f>
        <v/>
      </c>
      <c r="Q1008" s="14">
        <f>SUM(Table2[[#This Row],[AWAL]],Table2[[#This Row],[M1B]])</f>
        <v>16</v>
      </c>
      <c r="R1008" s="14">
        <f>SUM(Table2[[#This Row],[M2B]],Table2[[#This Row],[M2B_h]])</f>
        <v>16</v>
      </c>
      <c r="S1008" s="14">
        <f>SUM(Table2[[#This Row],[M3B]],Table2[[#This Row],[M3B_h]])</f>
        <v>16</v>
      </c>
      <c r="T1008" s="14">
        <f>SUM(Table2[[#This Row],[M4B]],Table2[[#This Row],[M4B_h]])</f>
        <v>16</v>
      </c>
    </row>
    <row r="1009" spans="1:20">
      <c r="A1009" s="11">
        <f>IF(Table2[[#This Row],[TT]]=0,"",ROW())</f>
        <v>1009</v>
      </c>
      <c r="B1009" s="11" t="str">
        <f>LOWER(SUBSTITUTE(SUBSTITUTE(SUBSTITUTE(SUBSTITUTE(SUBSTITUTE(SUBSTITUTE(SUBSTITUTE(SUBSTITUTE(Table2[[#This Row],[NAMA BARANG]]," ",""),"""",""),"-",""),"/",""),"(",""),")",""),"&amp;",""),",",""))</f>
        <v>jangkatz4001</v>
      </c>
      <c r="C1009" s="17" t="s">
        <v>2940</v>
      </c>
      <c r="D1009" s="18">
        <v>3</v>
      </c>
      <c r="E1009" s="22" t="s">
        <v>2457</v>
      </c>
      <c r="F1009" s="43">
        <f>IF(Table2[[#This Row],[M5B]]="",Table2[[#This Row],[M5B_h]],SUM(Table2[[#This Row],[M5B_h]],Table2[[#This Row],[M5B]]))</f>
        <v>3</v>
      </c>
      <c r="H1009" s="12" t="str">
        <f>IF(Table2[[#This Row],[M1A]]="","",Table2[[#This Row],[M1A]]-Table2[[#This Row],[AWAL]])</f>
        <v/>
      </c>
      <c r="J1009" s="12" t="str">
        <f>IF(Table2[[#This Row],[M2A]]="","",SUM(Table2[[#This Row],[M2A]]-Table2[[#This Row],[M2B_h]]))</f>
        <v/>
      </c>
      <c r="L1009" s="12" t="str">
        <f>IF(Table2[[#This Row],[M3A]]="","",SUM(Table2[[#This Row],[M3A]]-Table2[[#This Row],[M3B_h]]))</f>
        <v/>
      </c>
      <c r="N1009" s="12" t="str">
        <f>IF(Table2[[#This Row],[M4A]]="","",SUM(Table2[[#This Row],[M4A]]-Table2[[#This Row],[M4B_h]]))</f>
        <v/>
      </c>
      <c r="O1009" s="14"/>
      <c r="P1009" s="14" t="str">
        <f>IF(Table2[[#This Row],[M5A]]="","",SUM(Table2[[#This Row],[M5A]]-Table2[[#This Row],[M5B_h]]))</f>
        <v/>
      </c>
      <c r="Q1009" s="14">
        <f>SUM(Table2[[#This Row],[AWAL]],Table2[[#This Row],[M1B]])</f>
        <v>3</v>
      </c>
      <c r="R1009" s="14">
        <f>SUM(Table2[[#This Row],[M2B]],Table2[[#This Row],[M2B_h]])</f>
        <v>3</v>
      </c>
      <c r="S1009" s="14">
        <f>SUM(Table2[[#This Row],[M3B]],Table2[[#This Row],[M3B_h]])</f>
        <v>3</v>
      </c>
      <c r="T1009" s="14">
        <f>SUM(Table2[[#This Row],[M4B]],Table2[[#This Row],[M4B_h]])</f>
        <v>3</v>
      </c>
    </row>
    <row r="1010" spans="1:20">
      <c r="A1010" s="11">
        <f>IF(Table2[[#This Row],[TT]]=0,"",ROW())</f>
        <v>1010</v>
      </c>
      <c r="B1010" s="11" t="str">
        <f>LOWER(SUBSTITUTE(SUBSTITUTE(SUBSTITUTE(SUBSTITUTE(SUBSTITUTE(SUBSTITUTE(SUBSTITUTE(SUBSTITUTE(Table2[[#This Row],[NAMA BARANG]]," ",""),"""",""),"-",""),"/",""),"(",""),")",""),"&amp;",""),",",""))</f>
        <v>jangkatz8186</v>
      </c>
      <c r="C1010" s="17" t="s">
        <v>3403</v>
      </c>
      <c r="D1010" s="18">
        <v>14</v>
      </c>
      <c r="E1010" s="22" t="s">
        <v>2457</v>
      </c>
      <c r="F1010" s="43">
        <f>IF(Table2[[#This Row],[M5B]]="",Table2[[#This Row],[M5B_h]],SUM(Table2[[#This Row],[M5B_h]],Table2[[#This Row],[M5B]]))</f>
        <v>13</v>
      </c>
      <c r="H1010" s="12" t="str">
        <f>IF(Table2[[#This Row],[M1A]]="","",Table2[[#This Row],[M1A]]-Table2[[#This Row],[AWAL]])</f>
        <v/>
      </c>
      <c r="I1010" s="12">
        <v>13</v>
      </c>
      <c r="J1010" s="12">
        <f>IF(Table2[[#This Row],[M2A]]="","",SUM(Table2[[#This Row],[M2A]]-Table2[[#This Row],[M2B_h]]))</f>
        <v>-1</v>
      </c>
      <c r="L1010" s="12" t="str">
        <f>IF(Table2[[#This Row],[M3A]]="","",SUM(Table2[[#This Row],[M3A]]-Table2[[#This Row],[M3B_h]]))</f>
        <v/>
      </c>
      <c r="N1010" s="12" t="str">
        <f>IF(Table2[[#This Row],[M4A]]="","",SUM(Table2[[#This Row],[M4A]]-Table2[[#This Row],[M4B_h]]))</f>
        <v/>
      </c>
      <c r="O1010" s="14"/>
      <c r="P1010" s="14" t="str">
        <f>IF(Table2[[#This Row],[M5A]]="","",SUM(Table2[[#This Row],[M5A]]-Table2[[#This Row],[M5B_h]]))</f>
        <v/>
      </c>
      <c r="Q1010" s="14">
        <f>SUM(Table2[[#This Row],[AWAL]],Table2[[#This Row],[M1B]])</f>
        <v>14</v>
      </c>
      <c r="R1010" s="14">
        <f>SUM(Table2[[#This Row],[M2B]],Table2[[#This Row],[M2B_h]])</f>
        <v>13</v>
      </c>
      <c r="S1010" s="14">
        <f>SUM(Table2[[#This Row],[M3B]],Table2[[#This Row],[M3B_h]])</f>
        <v>13</v>
      </c>
      <c r="T1010" s="14">
        <f>SUM(Table2[[#This Row],[M4B]],Table2[[#This Row],[M4B_h]])</f>
        <v>13</v>
      </c>
    </row>
    <row r="1011" spans="1:20">
      <c r="A1011" s="13">
        <f>IF(Table2[[#This Row],[TT]]=0,"",ROW())</f>
        <v>1011</v>
      </c>
      <c r="B1011" s="13" t="str">
        <f>LOWER(SUBSTITUTE(SUBSTITUTE(SUBSTITUTE(SUBSTITUTE(SUBSTITUTE(SUBSTITUTE(SUBSTITUTE(SUBSTITUTE(Table2[[#This Row],[NAMA BARANG]]," ",""),"""",""),"-",""),"/",""),"(",""),")",""),"&amp;",""),",",""))</f>
        <v>jangkaxb55001a</v>
      </c>
      <c r="C1011" s="17" t="s">
        <v>1176</v>
      </c>
      <c r="D1011" s="18">
        <v>1</v>
      </c>
      <c r="E1011" s="22" t="s">
        <v>66</v>
      </c>
      <c r="F1011" s="43">
        <f>IF(Table2[[#This Row],[M5B]]="",Table2[[#This Row],[M5B_h]],SUM(Table2[[#This Row],[M5B_h]],Table2[[#This Row],[M5B]]))</f>
        <v>1</v>
      </c>
      <c r="H1011" s="14" t="str">
        <f>IF(Table2[[#This Row],[M1A]]="","",Table2[[#This Row],[M1A]]-Table2[[#This Row],[AWAL]])</f>
        <v/>
      </c>
      <c r="J1011" s="14" t="str">
        <f>IF(Table2[[#This Row],[M2A]]="","",SUM(Table2[[#This Row],[M2A]]-Table2[[#This Row],[M2B_h]]))</f>
        <v/>
      </c>
      <c r="K1011" s="14"/>
      <c r="L1011" s="14" t="str">
        <f>IF(Table2[[#This Row],[M3A]]="","",SUM(Table2[[#This Row],[M3A]]-Table2[[#This Row],[M3B_h]]))</f>
        <v/>
      </c>
      <c r="M1011" s="14"/>
      <c r="N1011" s="14" t="str">
        <f>IF(Table2[[#This Row],[M4A]]="","",SUM(Table2[[#This Row],[M4A]]-Table2[[#This Row],[M4B_h]]))</f>
        <v/>
      </c>
      <c r="O1011" s="14"/>
      <c r="P1011" s="14" t="str">
        <f>IF(Table2[[#This Row],[M5A]]="","",SUM(Table2[[#This Row],[M5A]]-Table2[[#This Row],[M5B_h]]))</f>
        <v/>
      </c>
      <c r="Q1011" s="14">
        <f>SUM(Table2[[#This Row],[AWAL]],Table2[[#This Row],[M1B]])</f>
        <v>1</v>
      </c>
      <c r="R1011" s="14">
        <f>SUM(Table2[[#This Row],[M2B]],Table2[[#This Row],[M2B_h]])</f>
        <v>1</v>
      </c>
      <c r="S1011" s="14">
        <f>SUM(Table2[[#This Row],[M3B]],Table2[[#This Row],[M3B_h]])</f>
        <v>1</v>
      </c>
      <c r="T1011" s="14">
        <f>SUM(Table2[[#This Row],[M4B]],Table2[[#This Row],[M4B_h]])</f>
        <v>1</v>
      </c>
    </row>
    <row r="1012" spans="1:20">
      <c r="A1012" s="13">
        <f>IF(Table2[[#This Row],[TT]]=0,"",ROW())</f>
        <v>1012</v>
      </c>
      <c r="B1012" s="13" t="str">
        <f>LOWER(SUBSTITUTE(SUBSTITUTE(SUBSTITUTE(SUBSTITUTE(SUBSTITUTE(SUBSTITUTE(SUBSTITUTE(SUBSTITUTE(Table2[[#This Row],[NAMA BARANG]]," ",""),"""",""),"-",""),"/",""),"(",""),")",""),"&amp;",""),",",""))</f>
        <v>jarumhijabgp5024</v>
      </c>
      <c r="C1012" s="16" t="s">
        <v>1177</v>
      </c>
      <c r="D1012" s="18">
        <v>2</v>
      </c>
      <c r="E1012" s="47" t="s">
        <v>868</v>
      </c>
      <c r="F1012" s="43">
        <f>IF(Table2[[#This Row],[M5B]]="",Table2[[#This Row],[M5B_h]],SUM(Table2[[#This Row],[M5B_h]],Table2[[#This Row],[M5B]]))</f>
        <v>2</v>
      </c>
      <c r="H1012" s="14" t="str">
        <f>IF(Table2[[#This Row],[M1A]]="","",Table2[[#This Row],[M1A]]-Table2[[#This Row],[AWAL]])</f>
        <v/>
      </c>
      <c r="J1012" s="14" t="str">
        <f>IF(Table2[[#This Row],[M2A]]="","",SUM(Table2[[#This Row],[M2A]]-Table2[[#This Row],[M2B_h]]))</f>
        <v/>
      </c>
      <c r="L1012" s="14" t="str">
        <f>IF(Table2[[#This Row],[M3A]]="","",SUM(Table2[[#This Row],[M3A]]-Table2[[#This Row],[M3B_h]]))</f>
        <v/>
      </c>
      <c r="N1012" s="14" t="str">
        <f>IF(Table2[[#This Row],[M4A]]="","",SUM(Table2[[#This Row],[M4A]]-Table2[[#This Row],[M4B_h]]))</f>
        <v/>
      </c>
      <c r="O1012" s="14"/>
      <c r="P1012" s="14" t="str">
        <f>IF(Table2[[#This Row],[M5A]]="","",SUM(Table2[[#This Row],[M5A]]-Table2[[#This Row],[M5B_h]]))</f>
        <v/>
      </c>
      <c r="Q1012" s="14">
        <f>SUM(Table2[[#This Row],[AWAL]],Table2[[#This Row],[M1B]])</f>
        <v>2</v>
      </c>
      <c r="R1012" s="14">
        <f>SUM(Table2[[#This Row],[M2B]],Table2[[#This Row],[M2B_h]])</f>
        <v>2</v>
      </c>
      <c r="S1012" s="14">
        <f>SUM(Table2[[#This Row],[M3B]],Table2[[#This Row],[M3B_h]])</f>
        <v>2</v>
      </c>
      <c r="T1012" s="14">
        <f>SUM(Table2[[#This Row],[M4B]],Table2[[#This Row],[M4B_h]])</f>
        <v>2</v>
      </c>
    </row>
    <row r="1013" spans="1:20">
      <c r="A1013" s="13">
        <f>IF(Table2[[#This Row],[TT]]=0,"",ROW())</f>
        <v>1013</v>
      </c>
      <c r="B1013" s="13" t="str">
        <f>LOWER(SUBSTITUTE(SUBSTITUTE(SUBSTITUTE(SUBSTITUTE(SUBSTITUTE(SUBSTITUTE(SUBSTITUTE(SUBSTITUTE(Table2[[#This Row],[NAMA BARANG]]," ",""),"""",""),"-",""),"/",""),"(",""),")",""),"&amp;",""),",",""))</f>
        <v>jarummontebesar</v>
      </c>
      <c r="C1013" s="16" t="s">
        <v>1179</v>
      </c>
      <c r="D1013" s="18">
        <v>1</v>
      </c>
      <c r="E1013" s="47" t="s">
        <v>198</v>
      </c>
      <c r="F1013" s="43">
        <f>IF(Table2[[#This Row],[M5B]]="",Table2[[#This Row],[M5B_h]],SUM(Table2[[#This Row],[M5B_h]],Table2[[#This Row],[M5B]]))</f>
        <v>1</v>
      </c>
      <c r="H1013" s="14" t="str">
        <f>IF(Table2[[#This Row],[M1A]]="","",Table2[[#This Row],[M1A]]-Table2[[#This Row],[AWAL]])</f>
        <v/>
      </c>
      <c r="J1013" s="14" t="str">
        <f>IF(Table2[[#This Row],[M2A]]="","",SUM(Table2[[#This Row],[M2A]]-Table2[[#This Row],[M2B_h]]))</f>
        <v/>
      </c>
      <c r="L1013" s="14" t="str">
        <f>IF(Table2[[#This Row],[M3A]]="","",SUM(Table2[[#This Row],[M3A]]-Table2[[#This Row],[M3B_h]]))</f>
        <v/>
      </c>
      <c r="N1013" s="14" t="str">
        <f>IF(Table2[[#This Row],[M4A]]="","",SUM(Table2[[#This Row],[M4A]]-Table2[[#This Row],[M4B_h]]))</f>
        <v/>
      </c>
      <c r="O1013" s="14"/>
      <c r="P1013" s="14" t="str">
        <f>IF(Table2[[#This Row],[M5A]]="","",SUM(Table2[[#This Row],[M5A]]-Table2[[#This Row],[M5B_h]]))</f>
        <v/>
      </c>
      <c r="Q1013" s="14">
        <f>SUM(Table2[[#This Row],[AWAL]],Table2[[#This Row],[M1B]])</f>
        <v>1</v>
      </c>
      <c r="R1013" s="14">
        <f>SUM(Table2[[#This Row],[M2B]],Table2[[#This Row],[M2B_h]])</f>
        <v>1</v>
      </c>
      <c r="S1013" s="14">
        <f>SUM(Table2[[#This Row],[M3B]],Table2[[#This Row],[M3B_h]])</f>
        <v>1</v>
      </c>
      <c r="T1013" s="14">
        <f>SUM(Table2[[#This Row],[M4B]],Table2[[#This Row],[M4B_h]])</f>
        <v>1</v>
      </c>
    </row>
    <row r="1014" spans="1:20">
      <c r="A1014" s="11">
        <f>IF(Table2[[#This Row],[TT]]=0,"",ROW())</f>
        <v>1014</v>
      </c>
      <c r="B1014" s="11" t="str">
        <f>LOWER(SUBSTITUTE(SUBSTITUTE(SUBSTITUTE(SUBSTITUTE(SUBSTITUTE(SUBSTITUTE(SUBSTITUTE(SUBSTITUTE(Table2[[#This Row],[NAMA BARANG]]," ",""),"""",""),"-",""),"/",""),"(",""),")",""),"&amp;",""),",",""))</f>
        <v>jarumpentoljj40</v>
      </c>
      <c r="C1014" s="17" t="s">
        <v>1180</v>
      </c>
      <c r="D1014" s="18">
        <v>11</v>
      </c>
      <c r="E1014" s="22" t="s">
        <v>19</v>
      </c>
      <c r="F1014" s="43">
        <f>IF(Table2[[#This Row],[M5B]]="",Table2[[#This Row],[M5B_h]],SUM(Table2[[#This Row],[M5B_h]],Table2[[#This Row],[M5B]]))</f>
        <v>11</v>
      </c>
      <c r="H1014" s="12" t="str">
        <f>IF(Table2[[#This Row],[M1A]]="","",Table2[[#This Row],[M1A]]-Table2[[#This Row],[AWAL]])</f>
        <v/>
      </c>
      <c r="J1014" s="12" t="str">
        <f>IF(Table2[[#This Row],[M2A]]="","",SUM(Table2[[#This Row],[M2A]]-Table2[[#This Row],[M2B_h]]))</f>
        <v/>
      </c>
      <c r="L1014" s="12" t="str">
        <f>IF(Table2[[#This Row],[M3A]]="","",SUM(Table2[[#This Row],[M3A]]-Table2[[#This Row],[M3B_h]]))</f>
        <v/>
      </c>
      <c r="N1014" s="12" t="str">
        <f>IF(Table2[[#This Row],[M4A]]="","",SUM(Table2[[#This Row],[M4A]]-Table2[[#This Row],[M4B_h]]))</f>
        <v/>
      </c>
      <c r="O1014" s="14"/>
      <c r="P1014" s="14" t="str">
        <f>IF(Table2[[#This Row],[M5A]]="","",SUM(Table2[[#This Row],[M5A]]-Table2[[#This Row],[M5B_h]]))</f>
        <v/>
      </c>
      <c r="Q1014" s="14">
        <f>SUM(Table2[[#This Row],[AWAL]],Table2[[#This Row],[M1B]])</f>
        <v>11</v>
      </c>
      <c r="R1014" s="14">
        <f>SUM(Table2[[#This Row],[M2B]],Table2[[#This Row],[M2B_h]])</f>
        <v>11</v>
      </c>
      <c r="S1014" s="14">
        <f>SUM(Table2[[#This Row],[M3B]],Table2[[#This Row],[M3B_h]])</f>
        <v>11</v>
      </c>
      <c r="T1014" s="14">
        <f>SUM(Table2[[#This Row],[M4B]],Table2[[#This Row],[M4B_h]])</f>
        <v>11</v>
      </c>
    </row>
    <row r="1015" spans="1:20">
      <c r="A1015" s="83">
        <f>IF(Table2[[#This Row],[TT]]=0,"",ROW())</f>
        <v>1015</v>
      </c>
      <c r="B1015" s="83" t="str">
        <f>LOWER(SUBSTITUTE(SUBSTITUTE(SUBSTITUTE(SUBSTITUTE(SUBSTITUTE(SUBSTITUTE(SUBSTITUTE(SUBSTITUTE(Table2[[#This Row],[NAMA BARANG]]," ",""),"""",""),"-",""),"/",""),"(",""),")",""),"&amp;",""),",",""))</f>
        <v>jarumpentolmika40</v>
      </c>
      <c r="C1015" s="84" t="s">
        <v>4569</v>
      </c>
      <c r="D1015" s="85">
        <v>48</v>
      </c>
      <c r="E1015" s="86">
        <v>1000</v>
      </c>
      <c r="F1015" s="87">
        <f>IF(Table2[[#This Row],[M5B]]="",Table2[[#This Row],[M5B_h]],SUM(Table2[[#This Row],[M5B_h]],Table2[[#This Row],[M5B]]))</f>
        <v>77</v>
      </c>
      <c r="G1015" s="88"/>
      <c r="H1015" s="89" t="str">
        <f>IF(Table2[[#This Row],[M1A]]="","",Table2[[#This Row],[M1A]]-Table2[[#This Row],[AWAL]])</f>
        <v/>
      </c>
      <c r="I1015" s="88">
        <v>77</v>
      </c>
      <c r="J1015" s="89">
        <f>IF(Table2[[#This Row],[M2A]]="","",SUM(Table2[[#This Row],[M2A]]-Table2[[#This Row],[M2B_h]]))</f>
        <v>29</v>
      </c>
      <c r="K1015" s="88"/>
      <c r="L1015" s="89" t="str">
        <f>IF(Table2[[#This Row],[M3A]]="","",SUM(Table2[[#This Row],[M3A]]-Table2[[#This Row],[M3B_h]]))</f>
        <v/>
      </c>
      <c r="M1015" s="88"/>
      <c r="N1015" s="89" t="str">
        <f>IF(Table2[[#This Row],[M4A]]="","",SUM(Table2[[#This Row],[M4A]]-Table2[[#This Row],[M4B_h]]))</f>
        <v/>
      </c>
      <c r="O1015" s="89"/>
      <c r="P1015" s="89" t="str">
        <f>IF(Table2[[#This Row],[M5A]]="","",SUM(Table2[[#This Row],[M5A]]-Table2[[#This Row],[M5B_h]]))</f>
        <v/>
      </c>
      <c r="Q1015" s="89">
        <f>SUM(Table2[[#This Row],[AWAL]],Table2[[#This Row],[M1B]])</f>
        <v>48</v>
      </c>
      <c r="R1015" s="89">
        <f>SUM(Table2[[#This Row],[M2B]],Table2[[#This Row],[M2B_h]])</f>
        <v>77</v>
      </c>
      <c r="S1015" s="89">
        <f>SUM(Table2[[#This Row],[M3B]],Table2[[#This Row],[M3B_h]])</f>
        <v>77</v>
      </c>
      <c r="T1015" s="89">
        <f>SUM(Table2[[#This Row],[M4B]],Table2[[#This Row],[M4B_h]])</f>
        <v>77</v>
      </c>
    </row>
    <row r="1016" spans="1:20">
      <c r="A1016" s="13">
        <f>IF(Table2[[#This Row],[TT]]=0,"",ROW())</f>
        <v>1016</v>
      </c>
      <c r="B1016" s="13" t="str">
        <f>LOWER(SUBSTITUTE(SUBSTITUTE(SUBSTITUTE(SUBSTITUTE(SUBSTITUTE(SUBSTITUTE(SUBSTITUTE(SUBSTITUTE(Table2[[#This Row],[NAMA BARANG]]," ",""),"""",""),"-",""),"/",""),"(",""),")",""),"&amp;",""),",",""))</f>
        <v>jashujanponchob201</v>
      </c>
      <c r="C1016" s="17" t="s">
        <v>1181</v>
      </c>
      <c r="D1016" s="18">
        <v>6</v>
      </c>
      <c r="E1016" s="22">
        <v>100</v>
      </c>
      <c r="F1016" s="43">
        <f>IF(Table2[[#This Row],[M5B]]="",Table2[[#This Row],[M5B_h]],SUM(Table2[[#This Row],[M5B_h]],Table2[[#This Row],[M5B]]))</f>
        <v>6</v>
      </c>
      <c r="H1016" s="14" t="str">
        <f>IF(Table2[[#This Row],[M1A]]="","",Table2[[#This Row],[M1A]]-Table2[[#This Row],[AWAL]])</f>
        <v/>
      </c>
      <c r="J1016" s="14" t="str">
        <f>IF(Table2[[#This Row],[M2A]]="","",SUM(Table2[[#This Row],[M2A]]-Table2[[#This Row],[M2B_h]]))</f>
        <v/>
      </c>
      <c r="L1016" s="14" t="str">
        <f>IF(Table2[[#This Row],[M3A]]="","",SUM(Table2[[#This Row],[M3A]]-Table2[[#This Row],[M3B_h]]))</f>
        <v/>
      </c>
      <c r="N1016" s="14" t="str">
        <f>IF(Table2[[#This Row],[M4A]]="","",SUM(Table2[[#This Row],[M4A]]-Table2[[#This Row],[M4B_h]]))</f>
        <v/>
      </c>
      <c r="O1016" s="14"/>
      <c r="P1016" s="14" t="str">
        <f>IF(Table2[[#This Row],[M5A]]="","",SUM(Table2[[#This Row],[M5A]]-Table2[[#This Row],[M5B_h]]))</f>
        <v/>
      </c>
      <c r="Q1016" s="14">
        <f>SUM(Table2[[#This Row],[AWAL]],Table2[[#This Row],[M1B]])</f>
        <v>6</v>
      </c>
      <c r="R1016" s="14">
        <f>SUM(Table2[[#This Row],[M2B]],Table2[[#This Row],[M2B_h]])</f>
        <v>6</v>
      </c>
      <c r="S1016" s="14">
        <f>SUM(Table2[[#This Row],[M3B]],Table2[[#This Row],[M3B_h]])</f>
        <v>6</v>
      </c>
      <c r="T1016" s="14">
        <f>SUM(Table2[[#This Row],[M4B]],Table2[[#This Row],[M4B_h]])</f>
        <v>6</v>
      </c>
    </row>
    <row r="1017" spans="1:20">
      <c r="A1017" s="13">
        <f>IF(Table2[[#This Row],[TT]]=0,"",ROW())</f>
        <v>1017</v>
      </c>
      <c r="B1017" s="13" t="str">
        <f>LOWER(SUBSTITUTE(SUBSTITUTE(SUBSTITUTE(SUBSTITUTE(SUBSTITUTE(SUBSTITUTE(SUBSTITUTE(SUBSTITUTE(Table2[[#This Row],[NAMA BARANG]]," ",""),"""",""),"-",""),"/",""),"(",""),")",""),"&amp;",""),",",""))</f>
        <v>jepitanenterjep107etj</v>
      </c>
      <c r="C1017" s="17" t="s">
        <v>1182</v>
      </c>
      <c r="D1017" s="18">
        <v>8</v>
      </c>
      <c r="E1017" s="22">
        <v>10000</v>
      </c>
      <c r="F1017" s="43">
        <f>IF(Table2[[#This Row],[M5B]]="",Table2[[#This Row],[M5B_h]],SUM(Table2[[#This Row],[M5B_h]],Table2[[#This Row],[M5B]]))</f>
        <v>8</v>
      </c>
      <c r="H1017" s="14" t="str">
        <f>IF(Table2[[#This Row],[M1A]]="","",Table2[[#This Row],[M1A]]-Table2[[#This Row],[AWAL]])</f>
        <v/>
      </c>
      <c r="J1017" s="14" t="str">
        <f>IF(Table2[[#This Row],[M2A]]="","",SUM(Table2[[#This Row],[M2A]]-Table2[[#This Row],[M2B_h]]))</f>
        <v/>
      </c>
      <c r="K1017" s="14"/>
      <c r="L1017" s="14" t="str">
        <f>IF(Table2[[#This Row],[M3A]]="","",SUM(Table2[[#This Row],[M3A]]-Table2[[#This Row],[M3B_h]]))</f>
        <v/>
      </c>
      <c r="M1017" s="14"/>
      <c r="N1017" s="14" t="str">
        <f>IF(Table2[[#This Row],[M4A]]="","",SUM(Table2[[#This Row],[M4A]]-Table2[[#This Row],[M4B_h]]))</f>
        <v/>
      </c>
      <c r="O1017" s="14"/>
      <c r="P1017" s="14" t="str">
        <f>IF(Table2[[#This Row],[M5A]]="","",SUM(Table2[[#This Row],[M5A]]-Table2[[#This Row],[M5B_h]]))</f>
        <v/>
      </c>
      <c r="Q1017" s="14">
        <f>SUM(Table2[[#This Row],[AWAL]],Table2[[#This Row],[M1B]])</f>
        <v>8</v>
      </c>
      <c r="R1017" s="14">
        <f>SUM(Table2[[#This Row],[M2B]],Table2[[#This Row],[M2B_h]])</f>
        <v>8</v>
      </c>
      <c r="S1017" s="14">
        <f>SUM(Table2[[#This Row],[M3B]],Table2[[#This Row],[M3B_h]])</f>
        <v>8</v>
      </c>
      <c r="T1017" s="14">
        <f>SUM(Table2[[#This Row],[M4B]],Table2[[#This Row],[M4B_h]])</f>
        <v>8</v>
      </c>
    </row>
    <row r="1018" spans="1:20">
      <c r="A1018" s="11">
        <f>IF(Table2[[#This Row],[TT]]=0,"",ROW())</f>
        <v>1018</v>
      </c>
      <c r="B1018" s="11" t="str">
        <f>LOWER(SUBSTITUTE(SUBSTITUTE(SUBSTITUTE(SUBSTITUTE(SUBSTITUTE(SUBSTITUTE(SUBSTITUTE(SUBSTITUTE(Table2[[#This Row],[NAMA BARANG]]," ",""),"""",""),"-",""),"/",""),"(",""),")",""),"&amp;",""),",",""))</f>
        <v>jepitansaja</v>
      </c>
      <c r="C1018" s="17" t="s">
        <v>1183</v>
      </c>
      <c r="D1018" s="18">
        <v>36</v>
      </c>
      <c r="E1018" s="22" t="s">
        <v>1184</v>
      </c>
      <c r="F1018" s="43">
        <f>IF(Table2[[#This Row],[M5B]]="",Table2[[#This Row],[M5B_h]],SUM(Table2[[#This Row],[M5B_h]],Table2[[#This Row],[M5B]]))</f>
        <v>36</v>
      </c>
      <c r="H1018" s="12" t="str">
        <f>IF(Table2[[#This Row],[M1A]]="","",Table2[[#This Row],[M1A]]-Table2[[#This Row],[AWAL]])</f>
        <v/>
      </c>
      <c r="J1018" s="12" t="str">
        <f>IF(Table2[[#This Row],[M2A]]="","",SUM(Table2[[#This Row],[M2A]]-Table2[[#This Row],[M2B_h]]))</f>
        <v/>
      </c>
      <c r="L1018" s="12" t="str">
        <f>IF(Table2[[#This Row],[M3A]]="","",SUM(Table2[[#This Row],[M3A]]-Table2[[#This Row],[M3B_h]]))</f>
        <v/>
      </c>
      <c r="N1018" s="12" t="str">
        <f>IF(Table2[[#This Row],[M4A]]="","",SUM(Table2[[#This Row],[M4A]]-Table2[[#This Row],[M4B_h]]))</f>
        <v/>
      </c>
      <c r="O1018" s="14"/>
      <c r="P1018" s="14" t="str">
        <f>IF(Table2[[#This Row],[M5A]]="","",SUM(Table2[[#This Row],[M5A]]-Table2[[#This Row],[M5B_h]]))</f>
        <v/>
      </c>
      <c r="Q1018" s="14">
        <f>SUM(Table2[[#This Row],[AWAL]],Table2[[#This Row],[M1B]])</f>
        <v>36</v>
      </c>
      <c r="R1018" s="14">
        <f>SUM(Table2[[#This Row],[M2B]],Table2[[#This Row],[M2B_h]])</f>
        <v>36</v>
      </c>
      <c r="S1018" s="14">
        <f>SUM(Table2[[#This Row],[M3B]],Table2[[#This Row],[M3B_h]])</f>
        <v>36</v>
      </c>
      <c r="T1018" s="14">
        <f>SUM(Table2[[#This Row],[M4B]],Table2[[#This Row],[M4B_h]])</f>
        <v>36</v>
      </c>
    </row>
    <row r="1019" spans="1:20">
      <c r="A1019" s="11">
        <f>IF(Table2[[#This Row],[TT]]=0,"",ROW())</f>
        <v>1019</v>
      </c>
      <c r="B1019" s="11" t="str">
        <f>LOWER(SUBSTITUTE(SUBSTITUTE(SUBSTITUTE(SUBSTITUTE(SUBSTITUTE(SUBSTITUTE(SUBSTITUTE(SUBSTITUTE(Table2[[#This Row],[NAMA BARANG]]," ",""),"""",""),"-",""),"/",""),"(",""),")",""),"&amp;",""),",",""))</f>
        <v>klipatorigamic037</v>
      </c>
      <c r="C1019" s="17" t="s">
        <v>1189</v>
      </c>
      <c r="D1019" s="18">
        <v>9</v>
      </c>
      <c r="E1019" s="22">
        <v>600</v>
      </c>
      <c r="F1019" s="43">
        <f>IF(Table2[[#This Row],[M5B]]="",Table2[[#This Row],[M5B_h]],SUM(Table2[[#This Row],[M5B_h]],Table2[[#This Row],[M5B]]))</f>
        <v>8</v>
      </c>
      <c r="G1019" s="12">
        <v>8</v>
      </c>
      <c r="H1019" s="12">
        <f>IF(Table2[[#This Row],[M1A]]="","",Table2[[#This Row],[M1A]]-Table2[[#This Row],[AWAL]])</f>
        <v>-1</v>
      </c>
      <c r="J1019" s="12" t="str">
        <f>IF(Table2[[#This Row],[M2A]]="","",SUM(Table2[[#This Row],[M2A]]-Table2[[#This Row],[M2B_h]]))</f>
        <v/>
      </c>
      <c r="L1019" s="12" t="str">
        <f>IF(Table2[[#This Row],[M3A]]="","",SUM(Table2[[#This Row],[M3A]]-Table2[[#This Row],[M3B_h]]))</f>
        <v/>
      </c>
      <c r="N1019" s="12" t="str">
        <f>IF(Table2[[#This Row],[M4A]]="","",SUM(Table2[[#This Row],[M4A]]-Table2[[#This Row],[M4B_h]]))</f>
        <v/>
      </c>
      <c r="O1019" s="14"/>
      <c r="P1019" s="14" t="str">
        <f>IF(Table2[[#This Row],[M5A]]="","",SUM(Table2[[#This Row],[M5A]]-Table2[[#This Row],[M5B_h]]))</f>
        <v/>
      </c>
      <c r="Q1019" s="14">
        <f>SUM(Table2[[#This Row],[AWAL]],Table2[[#This Row],[M1B]])</f>
        <v>8</v>
      </c>
      <c r="R1019" s="14">
        <f>SUM(Table2[[#This Row],[M2B]],Table2[[#This Row],[M2B_h]])</f>
        <v>8</v>
      </c>
      <c r="S1019" s="14">
        <f>SUM(Table2[[#This Row],[M3B]],Table2[[#This Row],[M3B_h]])</f>
        <v>8</v>
      </c>
      <c r="T1019" s="14">
        <f>SUM(Table2[[#This Row],[M4B]],Table2[[#This Row],[M4B_h]])</f>
        <v>8</v>
      </c>
    </row>
    <row r="1020" spans="1:20">
      <c r="A1020" s="11">
        <f>IF(Table2[[#This Row],[TT]]=0,"",ROW())</f>
        <v>1020</v>
      </c>
      <c r="B1020" s="11" t="str">
        <f>LOWER(SUBSTITUTE(SUBSTITUTE(SUBSTITUTE(SUBSTITUTE(SUBSTITUTE(SUBSTITUTE(SUBSTITUTE(SUBSTITUTE(Table2[[#This Row],[NAMA BARANG]]," ",""),"""",""),"-",""),"/",""),"(",""),")",""),"&amp;",""),",",""))</f>
        <v>klipatorigamihl305</v>
      </c>
      <c r="C1020" s="17" t="s">
        <v>1190</v>
      </c>
      <c r="D1020" s="18">
        <v>4</v>
      </c>
      <c r="E1020" s="22" t="s">
        <v>149</v>
      </c>
      <c r="F1020" s="43">
        <f>IF(Table2[[#This Row],[M5B]]="",Table2[[#This Row],[M5B_h]],SUM(Table2[[#This Row],[M5B_h]],Table2[[#This Row],[M5B]]))</f>
        <v>4</v>
      </c>
      <c r="H1020" s="12" t="str">
        <f>IF(Table2[[#This Row],[M1A]]="","",Table2[[#This Row],[M1A]]-Table2[[#This Row],[AWAL]])</f>
        <v/>
      </c>
      <c r="J1020" s="12" t="str">
        <f>IF(Table2[[#This Row],[M2A]]="","",SUM(Table2[[#This Row],[M2A]]-Table2[[#This Row],[M2B_h]]))</f>
        <v/>
      </c>
      <c r="L1020" s="12" t="str">
        <f>IF(Table2[[#This Row],[M3A]]="","",SUM(Table2[[#This Row],[M3A]]-Table2[[#This Row],[M3B_h]]))</f>
        <v/>
      </c>
      <c r="N1020" s="12" t="str">
        <f>IF(Table2[[#This Row],[M4A]]="","",SUM(Table2[[#This Row],[M4A]]-Table2[[#This Row],[M4B_h]]))</f>
        <v/>
      </c>
      <c r="O1020" s="14"/>
      <c r="P1020" s="14" t="str">
        <f>IF(Table2[[#This Row],[M5A]]="","",SUM(Table2[[#This Row],[M5A]]-Table2[[#This Row],[M5B_h]]))</f>
        <v/>
      </c>
      <c r="Q1020" s="14">
        <f>SUM(Table2[[#This Row],[AWAL]],Table2[[#This Row],[M1B]])</f>
        <v>4</v>
      </c>
      <c r="R1020" s="14">
        <f>SUM(Table2[[#This Row],[M2B]],Table2[[#This Row],[M2B_h]])</f>
        <v>4</v>
      </c>
      <c r="S1020" s="14">
        <f>SUM(Table2[[#This Row],[M3B]],Table2[[#This Row],[M3B_h]])</f>
        <v>4</v>
      </c>
      <c r="T1020" s="14">
        <f>SUM(Table2[[#This Row],[M4B]],Table2[[#This Row],[M4B_h]])</f>
        <v>4</v>
      </c>
    </row>
    <row r="1021" spans="1:20">
      <c r="A1021" s="11">
        <f>IF(Table2[[#This Row],[TT]]=0,"",ROW())</f>
        <v>1021</v>
      </c>
      <c r="B1021" s="11" t="str">
        <f>LOWER(SUBSTITUTE(SUBSTITUTE(SUBSTITUTE(SUBSTITUTE(SUBSTITUTE(SUBSTITUTE(SUBSTITUTE(SUBSTITUTE(Table2[[#This Row],[NAMA BARANG]]," ",""),"""",""),"-",""),"/",""),"(",""),")",""),"&amp;",""),",",""))</f>
        <v>kacapembesar8265</v>
      </c>
      <c r="C1021" s="17" t="s">
        <v>1191</v>
      </c>
      <c r="D1021" s="18">
        <v>3</v>
      </c>
      <c r="E1021" s="22" t="s">
        <v>241</v>
      </c>
      <c r="F1021" s="43">
        <f>IF(Table2[[#This Row],[M5B]]="",Table2[[#This Row],[M5B_h]],SUM(Table2[[#This Row],[M5B_h]],Table2[[#This Row],[M5B]]))</f>
        <v>3</v>
      </c>
      <c r="H1021" s="12" t="str">
        <f>IF(Table2[[#This Row],[M1A]]="","",Table2[[#This Row],[M1A]]-Table2[[#This Row],[AWAL]])</f>
        <v/>
      </c>
      <c r="J1021" s="12" t="str">
        <f>IF(Table2[[#This Row],[M2A]]="","",SUM(Table2[[#This Row],[M2A]]-Table2[[#This Row],[M2B_h]]))</f>
        <v/>
      </c>
      <c r="L1021" s="12" t="str">
        <f>IF(Table2[[#This Row],[M3A]]="","",SUM(Table2[[#This Row],[M3A]]-Table2[[#This Row],[M3B_h]]))</f>
        <v/>
      </c>
      <c r="N1021" s="12" t="str">
        <f>IF(Table2[[#This Row],[M4A]]="","",SUM(Table2[[#This Row],[M4A]]-Table2[[#This Row],[M4B_h]]))</f>
        <v/>
      </c>
      <c r="O1021" s="14"/>
      <c r="P1021" s="14" t="str">
        <f>IF(Table2[[#This Row],[M5A]]="","",SUM(Table2[[#This Row],[M5A]]-Table2[[#This Row],[M5B_h]]))</f>
        <v/>
      </c>
      <c r="Q1021" s="14">
        <f>SUM(Table2[[#This Row],[AWAL]],Table2[[#This Row],[M1B]])</f>
        <v>3</v>
      </c>
      <c r="R1021" s="14">
        <f>SUM(Table2[[#This Row],[M2B]],Table2[[#This Row],[M2B_h]])</f>
        <v>3</v>
      </c>
      <c r="S1021" s="14">
        <f>SUM(Table2[[#This Row],[M3B]],Table2[[#This Row],[M3B_h]])</f>
        <v>3</v>
      </c>
      <c r="T1021" s="14">
        <f>SUM(Table2[[#This Row],[M4B]],Table2[[#This Row],[M4B_h]])</f>
        <v>3</v>
      </c>
    </row>
    <row r="1022" spans="1:20">
      <c r="A1022" s="11">
        <f>IF(Table2[[#This Row],[TT]]=0,"",ROW())</f>
        <v>1022</v>
      </c>
      <c r="B1022" s="11" t="str">
        <f>LOWER(SUBSTITUTE(SUBSTITUTE(SUBSTITUTE(SUBSTITUTE(SUBSTITUTE(SUBSTITUTE(SUBSTITUTE(SUBSTITUTE(Table2[[#This Row],[NAMA BARANG]]," ",""),"""",""),"-",""),"/",""),"(",""),")",""),"&amp;",""),",",""))</f>
        <v>kacapembesarkuncisd8848</v>
      </c>
      <c r="C1022" s="17" t="s">
        <v>1192</v>
      </c>
      <c r="D1022" s="18">
        <v>1</v>
      </c>
      <c r="E1022" s="22" t="s">
        <v>441</v>
      </c>
      <c r="F1022" s="43">
        <f>IF(Table2[[#This Row],[M5B]]="",Table2[[#This Row],[M5B_h]],SUM(Table2[[#This Row],[M5B_h]],Table2[[#This Row],[M5B]]))</f>
        <v>1</v>
      </c>
      <c r="H1022" s="12" t="str">
        <f>IF(Table2[[#This Row],[M1A]]="","",Table2[[#This Row],[M1A]]-Table2[[#This Row],[AWAL]])</f>
        <v/>
      </c>
      <c r="J1022" s="12" t="str">
        <f>IF(Table2[[#This Row],[M2A]]="","",SUM(Table2[[#This Row],[M2A]]-Table2[[#This Row],[M2B_h]]))</f>
        <v/>
      </c>
      <c r="L1022" s="12" t="str">
        <f>IF(Table2[[#This Row],[M3A]]="","",SUM(Table2[[#This Row],[M3A]]-Table2[[#This Row],[M3B_h]]))</f>
        <v/>
      </c>
      <c r="N1022" s="12" t="str">
        <f>IF(Table2[[#This Row],[M4A]]="","",SUM(Table2[[#This Row],[M4A]]-Table2[[#This Row],[M4B_h]]))</f>
        <v/>
      </c>
      <c r="O1022" s="14"/>
      <c r="P1022" s="14" t="str">
        <f>IF(Table2[[#This Row],[M5A]]="","",SUM(Table2[[#This Row],[M5A]]-Table2[[#This Row],[M5B_h]]))</f>
        <v/>
      </c>
      <c r="Q1022" s="14">
        <f>SUM(Table2[[#This Row],[AWAL]],Table2[[#This Row],[M1B]])</f>
        <v>1</v>
      </c>
      <c r="R1022" s="14">
        <f>SUM(Table2[[#This Row],[M2B]],Table2[[#This Row],[M2B_h]])</f>
        <v>1</v>
      </c>
      <c r="S1022" s="14">
        <f>SUM(Table2[[#This Row],[M3B]],Table2[[#This Row],[M3B_h]])</f>
        <v>1</v>
      </c>
      <c r="T1022" s="14">
        <f>SUM(Table2[[#This Row],[M4B]],Table2[[#This Row],[M4B_h]])</f>
        <v>1</v>
      </c>
    </row>
    <row r="1023" spans="1:20">
      <c r="A1023" s="11">
        <f>IF(Table2[[#This Row],[TT]]=0,"",ROW())</f>
        <v>1023</v>
      </c>
      <c r="B1023" s="11" t="str">
        <f>LOWER(SUBSTITUTE(SUBSTITUTE(SUBSTITUTE(SUBSTITUTE(SUBSTITUTE(SUBSTITUTE(SUBSTITUTE(SUBSTITUTE(Table2[[#This Row],[NAMA BARANG]]," ",""),"""",""),"-",""),"/",""),"(",""),")",""),"&amp;",""),",",""))</f>
        <v>kacapembesarn3775dh</v>
      </c>
      <c r="C1023" s="17" t="s">
        <v>1193</v>
      </c>
      <c r="D1023" s="18">
        <v>3</v>
      </c>
      <c r="E1023" s="22" t="s">
        <v>282</v>
      </c>
      <c r="F1023" s="43">
        <f>IF(Table2[[#This Row],[M5B]]="",Table2[[#This Row],[M5B_h]],SUM(Table2[[#This Row],[M5B_h]],Table2[[#This Row],[M5B]]))</f>
        <v>3</v>
      </c>
      <c r="H1023" s="12" t="str">
        <f>IF(Table2[[#This Row],[M1A]]="","",Table2[[#This Row],[M1A]]-Table2[[#This Row],[AWAL]])</f>
        <v/>
      </c>
      <c r="J1023" s="12" t="str">
        <f>IF(Table2[[#This Row],[M2A]]="","",SUM(Table2[[#This Row],[M2A]]-Table2[[#This Row],[M2B_h]]))</f>
        <v/>
      </c>
      <c r="L1023" s="12" t="str">
        <f>IF(Table2[[#This Row],[M3A]]="","",SUM(Table2[[#This Row],[M3A]]-Table2[[#This Row],[M3B_h]]))</f>
        <v/>
      </c>
      <c r="N1023" s="12" t="str">
        <f>IF(Table2[[#This Row],[M4A]]="","",SUM(Table2[[#This Row],[M4A]]-Table2[[#This Row],[M4B_h]]))</f>
        <v/>
      </c>
      <c r="O1023" s="14"/>
      <c r="P1023" s="14" t="str">
        <f>IF(Table2[[#This Row],[M5A]]="","",SUM(Table2[[#This Row],[M5A]]-Table2[[#This Row],[M5B_h]]))</f>
        <v/>
      </c>
      <c r="Q1023" s="14">
        <f>SUM(Table2[[#This Row],[AWAL]],Table2[[#This Row],[M1B]])</f>
        <v>3</v>
      </c>
      <c r="R1023" s="14">
        <f>SUM(Table2[[#This Row],[M2B]],Table2[[#This Row],[M2B_h]])</f>
        <v>3</v>
      </c>
      <c r="S1023" s="14">
        <f>SUM(Table2[[#This Row],[M3B]],Table2[[#This Row],[M3B_h]])</f>
        <v>3</v>
      </c>
      <c r="T1023" s="14">
        <f>SUM(Table2[[#This Row],[M4B]],Table2[[#This Row],[M4B_h]])</f>
        <v>3</v>
      </c>
    </row>
    <row r="1024" spans="1:20">
      <c r="A1024" s="11">
        <f>IF(Table2[[#This Row],[TT]]=0,"",ROW())</f>
        <v>1024</v>
      </c>
      <c r="B1024" s="11" t="str">
        <f>LOWER(SUBSTITUTE(SUBSTITUTE(SUBSTITUTE(SUBSTITUTE(SUBSTITUTE(SUBSTITUTE(SUBSTITUTE(SUBSTITUTE(Table2[[#This Row],[NAMA BARANG]]," ",""),"""",""),"-",""),"/",""),"(",""),")",""),"&amp;",""),",",""))</f>
        <v>kacapembesartf75+rakit</v>
      </c>
      <c r="C1024" s="17" t="s">
        <v>1194</v>
      </c>
      <c r="D1024" s="18">
        <v>3</v>
      </c>
      <c r="E1024" s="22" t="s">
        <v>52</v>
      </c>
      <c r="F1024" s="43">
        <f>IF(Table2[[#This Row],[M5B]]="",Table2[[#This Row],[M5B_h]],SUM(Table2[[#This Row],[M5B_h]],Table2[[#This Row],[M5B]]))</f>
        <v>3</v>
      </c>
      <c r="H1024" s="12" t="str">
        <f>IF(Table2[[#This Row],[M1A]]="","",Table2[[#This Row],[M1A]]-Table2[[#This Row],[AWAL]])</f>
        <v/>
      </c>
      <c r="J1024" s="12" t="str">
        <f>IF(Table2[[#This Row],[M2A]]="","",SUM(Table2[[#This Row],[M2A]]-Table2[[#This Row],[M2B_h]]))</f>
        <v/>
      </c>
      <c r="L1024" s="12" t="str">
        <f>IF(Table2[[#This Row],[M3A]]="","",SUM(Table2[[#This Row],[M3A]]-Table2[[#This Row],[M3B_h]]))</f>
        <v/>
      </c>
      <c r="N1024" s="12" t="str">
        <f>IF(Table2[[#This Row],[M4A]]="","",SUM(Table2[[#This Row],[M4A]]-Table2[[#This Row],[M4B_h]]))</f>
        <v/>
      </c>
      <c r="O1024" s="14"/>
      <c r="P1024" s="14" t="str">
        <f>IF(Table2[[#This Row],[M5A]]="","",SUM(Table2[[#This Row],[M5A]]-Table2[[#This Row],[M5B_h]]))</f>
        <v/>
      </c>
      <c r="Q1024" s="14">
        <f>SUM(Table2[[#This Row],[AWAL]],Table2[[#This Row],[M1B]])</f>
        <v>3</v>
      </c>
      <c r="R1024" s="14">
        <f>SUM(Table2[[#This Row],[M2B]],Table2[[#This Row],[M2B_h]])</f>
        <v>3</v>
      </c>
      <c r="S1024" s="14">
        <f>SUM(Table2[[#This Row],[M3B]],Table2[[#This Row],[M3B_h]])</f>
        <v>3</v>
      </c>
      <c r="T1024" s="14">
        <f>SUM(Table2[[#This Row],[M4B]],Table2[[#This Row],[M4B_h]])</f>
        <v>3</v>
      </c>
    </row>
    <row r="1025" spans="1:20">
      <c r="A1025" s="11">
        <f>IF(Table2[[#This Row],[TT]]=0,"",ROW())</f>
        <v>1025</v>
      </c>
      <c r="B1025" s="11" t="str">
        <f>LOWER(SUBSTITUTE(SUBSTITUTE(SUBSTITUTE(SUBSTITUTE(SUBSTITUTE(SUBSTITUTE(SUBSTITUTE(SUBSTITUTE(Table2[[#This Row],[NAMA BARANG]]," ",""),"""",""),"-",""),"/",""),"(",""),")",""),"&amp;",""),",",""))</f>
        <v>kacapembesartfbiasa50</v>
      </c>
      <c r="C1025" s="17" t="s">
        <v>3024</v>
      </c>
      <c r="D1025" s="18">
        <v>1</v>
      </c>
      <c r="E1025" s="22" t="s">
        <v>2434</v>
      </c>
      <c r="F1025" s="43">
        <f>IF(Table2[[#This Row],[M5B]]="",Table2[[#This Row],[M5B_h]],SUM(Table2[[#This Row],[M5B_h]],Table2[[#This Row],[M5B]]))</f>
        <v>1</v>
      </c>
      <c r="H1025" s="12" t="str">
        <f>IF(Table2[[#This Row],[M1A]]="","",Table2[[#This Row],[M1A]]-Table2[[#This Row],[AWAL]])</f>
        <v/>
      </c>
      <c r="J1025" s="12" t="str">
        <f>IF(Table2[[#This Row],[M2A]]="","",SUM(Table2[[#This Row],[M2A]]-Table2[[#This Row],[M2B_h]]))</f>
        <v/>
      </c>
      <c r="L1025" s="12" t="str">
        <f>IF(Table2[[#This Row],[M3A]]="","",SUM(Table2[[#This Row],[M3A]]-Table2[[#This Row],[M3B_h]]))</f>
        <v/>
      </c>
      <c r="N1025" s="12" t="str">
        <f>IF(Table2[[#This Row],[M4A]]="","",SUM(Table2[[#This Row],[M4A]]-Table2[[#This Row],[M4B_h]]))</f>
        <v/>
      </c>
      <c r="O1025" s="14"/>
      <c r="P1025" s="14" t="str">
        <f>IF(Table2[[#This Row],[M5A]]="","",SUM(Table2[[#This Row],[M5A]]-Table2[[#This Row],[M5B_h]]))</f>
        <v/>
      </c>
      <c r="Q1025" s="14">
        <f>SUM(Table2[[#This Row],[AWAL]],Table2[[#This Row],[M1B]])</f>
        <v>1</v>
      </c>
      <c r="R1025" s="14">
        <f>SUM(Table2[[#This Row],[M2B]],Table2[[#This Row],[M2B_h]])</f>
        <v>1</v>
      </c>
      <c r="S1025" s="14">
        <f>SUM(Table2[[#This Row],[M3B]],Table2[[#This Row],[M3B_h]])</f>
        <v>1</v>
      </c>
      <c r="T1025" s="14">
        <f>SUM(Table2[[#This Row],[M4B]],Table2[[#This Row],[M4B_h]])</f>
        <v>1</v>
      </c>
    </row>
    <row r="1026" spans="1:20">
      <c r="A1026" s="11">
        <f>IF(Table2[[#This Row],[TT]]=0,"",ROW())</f>
        <v>1026</v>
      </c>
      <c r="B1026" s="11" t="str">
        <f>LOWER(SUBSTITUTE(SUBSTITUTE(SUBSTITUTE(SUBSTITUTE(SUBSTITUTE(SUBSTITUTE(SUBSTITUTE(SUBSTITUTE(Table2[[#This Row],[NAMA BARANG]]," ",""),"""",""),"-",""),"/",""),"(",""),")",""),"&amp;",""),",",""))</f>
        <v>kacapembesar+kompas1000gf</v>
      </c>
      <c r="C1026" s="17" t="s">
        <v>1195</v>
      </c>
      <c r="D1026" s="18">
        <v>7</v>
      </c>
      <c r="E1026" s="22" t="s">
        <v>1196</v>
      </c>
      <c r="F1026" s="43">
        <f>IF(Table2[[#This Row],[M5B]]="",Table2[[#This Row],[M5B_h]],SUM(Table2[[#This Row],[M5B_h]],Table2[[#This Row],[M5B]]))</f>
        <v>7</v>
      </c>
      <c r="H1026" s="12" t="str">
        <f>IF(Table2[[#This Row],[M1A]]="","",Table2[[#This Row],[M1A]]-Table2[[#This Row],[AWAL]])</f>
        <v/>
      </c>
      <c r="J1026" s="12" t="str">
        <f>IF(Table2[[#This Row],[M2A]]="","",SUM(Table2[[#This Row],[M2A]]-Table2[[#This Row],[M2B_h]]))</f>
        <v/>
      </c>
      <c r="L1026" s="12" t="str">
        <f>IF(Table2[[#This Row],[M3A]]="","",SUM(Table2[[#This Row],[M3A]]-Table2[[#This Row],[M3B_h]]))</f>
        <v/>
      </c>
      <c r="N1026" s="12" t="str">
        <f>IF(Table2[[#This Row],[M4A]]="","",SUM(Table2[[#This Row],[M4A]]-Table2[[#This Row],[M4B_h]]))</f>
        <v/>
      </c>
      <c r="O1026" s="14"/>
      <c r="P1026" s="14" t="str">
        <f>IF(Table2[[#This Row],[M5A]]="","",SUM(Table2[[#This Row],[M5A]]-Table2[[#This Row],[M5B_h]]))</f>
        <v/>
      </c>
      <c r="Q1026" s="14">
        <f>SUM(Table2[[#This Row],[AWAL]],Table2[[#This Row],[M1B]])</f>
        <v>7</v>
      </c>
      <c r="R1026" s="14">
        <f>SUM(Table2[[#This Row],[M2B]],Table2[[#This Row],[M2B_h]])</f>
        <v>7</v>
      </c>
      <c r="S1026" s="14">
        <f>SUM(Table2[[#This Row],[M3B]],Table2[[#This Row],[M3B_h]])</f>
        <v>7</v>
      </c>
      <c r="T1026" s="14">
        <f>SUM(Table2[[#This Row],[M4B]],Table2[[#This Row],[M4B_h]])</f>
        <v>7</v>
      </c>
    </row>
    <row r="1027" spans="1:20">
      <c r="A1027" s="11">
        <f>IF(Table2[[#This Row],[TT]]=0,"",ROW())</f>
        <v>1027</v>
      </c>
      <c r="B1027" s="11" t="str">
        <f>LOWER(SUBSTITUTE(SUBSTITUTE(SUBSTITUTE(SUBSTITUTE(SUBSTITUTE(SUBSTITUTE(SUBSTITUTE(SUBSTITUTE(Table2[[#This Row],[NAMA BARANG]]," ",""),"""",""),"-",""),"/",""),"(",""),")",""),"&amp;",""),",",""))</f>
        <v>kantongbuahkenjoy</v>
      </c>
      <c r="C1027" s="17" t="s">
        <v>1197</v>
      </c>
      <c r="D1027" s="18">
        <v>9</v>
      </c>
      <c r="E1027" s="22" t="s">
        <v>1198</v>
      </c>
      <c r="F1027" s="43">
        <f>IF(Table2[[#This Row],[M5B]]="",Table2[[#This Row],[M5B_h]],SUM(Table2[[#This Row],[M5B_h]],Table2[[#This Row],[M5B]]))</f>
        <v>9</v>
      </c>
      <c r="H1027" s="12" t="str">
        <f>IF(Table2[[#This Row],[M1A]]="","",Table2[[#This Row],[M1A]]-Table2[[#This Row],[AWAL]])</f>
        <v/>
      </c>
      <c r="J1027" s="12" t="str">
        <f>IF(Table2[[#This Row],[M2A]]="","",SUM(Table2[[#This Row],[M2A]]-Table2[[#This Row],[M2B_h]]))</f>
        <v/>
      </c>
      <c r="L1027" s="12" t="str">
        <f>IF(Table2[[#This Row],[M3A]]="","",SUM(Table2[[#This Row],[M3A]]-Table2[[#This Row],[M3B_h]]))</f>
        <v/>
      </c>
      <c r="N1027" s="12" t="str">
        <f>IF(Table2[[#This Row],[M4A]]="","",SUM(Table2[[#This Row],[M4A]]-Table2[[#This Row],[M4B_h]]))</f>
        <v/>
      </c>
      <c r="O1027" s="14"/>
      <c r="P1027" s="14" t="str">
        <f>IF(Table2[[#This Row],[M5A]]="","",SUM(Table2[[#This Row],[M5A]]-Table2[[#This Row],[M5B_h]]))</f>
        <v/>
      </c>
      <c r="Q1027" s="14">
        <f>SUM(Table2[[#This Row],[AWAL]],Table2[[#This Row],[M1B]])</f>
        <v>9</v>
      </c>
      <c r="R1027" s="14">
        <f>SUM(Table2[[#This Row],[M2B]],Table2[[#This Row],[M2B_h]])</f>
        <v>9</v>
      </c>
      <c r="S1027" s="14">
        <f>SUM(Table2[[#This Row],[M3B]],Table2[[#This Row],[M3B_h]])</f>
        <v>9</v>
      </c>
      <c r="T1027" s="14">
        <f>SUM(Table2[[#This Row],[M4B]],Table2[[#This Row],[M4B_h]])</f>
        <v>9</v>
      </c>
    </row>
    <row r="1028" spans="1:20">
      <c r="A1028" s="11">
        <f>IF(Table2[[#This Row],[TT]]=0,"",ROW())</f>
        <v>1028</v>
      </c>
      <c r="B1028" s="11" t="str">
        <f>LOWER(SUBSTITUTE(SUBSTITUTE(SUBSTITUTE(SUBSTITUTE(SUBSTITUTE(SUBSTITUTE(SUBSTITUTE(SUBSTITUTE(Table2[[#This Row],[NAMA BARANG]]," ",""),"""",""),"-",""),"/",""),"(",""),")",""),"&amp;",""),",",""))</f>
        <v>kantongplastik18x36</v>
      </c>
      <c r="C1028" s="17" t="s">
        <v>3292</v>
      </c>
      <c r="D1028" s="18">
        <v>5</v>
      </c>
      <c r="E1028" s="22">
        <v>700</v>
      </c>
      <c r="F1028" s="43">
        <f>IF(Table2[[#This Row],[M5B]]="",Table2[[#This Row],[M5B_h]],SUM(Table2[[#This Row],[M5B_h]],Table2[[#This Row],[M5B]]))</f>
        <v>2</v>
      </c>
      <c r="G1028" s="12">
        <v>2</v>
      </c>
      <c r="H1028" s="12">
        <f>IF(Table2[[#This Row],[M1A]]="","",Table2[[#This Row],[M1A]]-Table2[[#This Row],[AWAL]])</f>
        <v>-3</v>
      </c>
      <c r="J1028" s="12" t="str">
        <f>IF(Table2[[#This Row],[M2A]]="","",SUM(Table2[[#This Row],[M2A]]-Table2[[#This Row],[M2B_h]]))</f>
        <v/>
      </c>
      <c r="L1028" s="12" t="str">
        <f>IF(Table2[[#This Row],[M3A]]="","",SUM(Table2[[#This Row],[M3A]]-Table2[[#This Row],[M3B_h]]))</f>
        <v/>
      </c>
      <c r="N1028" s="12" t="str">
        <f>IF(Table2[[#This Row],[M4A]]="","",SUM(Table2[[#This Row],[M4A]]-Table2[[#This Row],[M4B_h]]))</f>
        <v/>
      </c>
      <c r="O1028" s="14"/>
      <c r="P1028" s="14" t="str">
        <f>IF(Table2[[#This Row],[M5A]]="","",SUM(Table2[[#This Row],[M5A]]-Table2[[#This Row],[M5B_h]]))</f>
        <v/>
      </c>
      <c r="Q1028" s="14">
        <f>SUM(Table2[[#This Row],[AWAL]],Table2[[#This Row],[M1B]])</f>
        <v>2</v>
      </c>
      <c r="R1028" s="14">
        <f>SUM(Table2[[#This Row],[M2B]],Table2[[#This Row],[M2B_h]])</f>
        <v>2</v>
      </c>
      <c r="S1028" s="14">
        <f>SUM(Table2[[#This Row],[M3B]],Table2[[#This Row],[M3B_h]])</f>
        <v>2</v>
      </c>
      <c r="T1028" s="14">
        <f>SUM(Table2[[#This Row],[M4B]],Table2[[#This Row],[M4B_h]])</f>
        <v>2</v>
      </c>
    </row>
    <row r="1029" spans="1:20">
      <c r="A1029" s="13">
        <f>IF(Table2[[#This Row],[TT]]=0,"",ROW())</f>
        <v>1029</v>
      </c>
      <c r="B1029" s="13" t="str">
        <f>LOWER(SUBSTITUTE(SUBSTITUTE(SUBSTITUTE(SUBSTITUTE(SUBSTITUTE(SUBSTITUTE(SUBSTITUTE(SUBSTITUTE(Table2[[#This Row],[NAMA BARANG]]," ",""),"""",""),"-",""),"/",""),"(",""),")",""),"&amp;",""),",",""))</f>
        <v>kantongplastik20x40</v>
      </c>
      <c r="C1029" s="16" t="s">
        <v>4324</v>
      </c>
      <c r="D1029" s="18">
        <v>2</v>
      </c>
      <c r="E1029" s="47">
        <v>700</v>
      </c>
      <c r="F1029" s="43">
        <f>IF(Table2[[#This Row],[M5B]]="",Table2[[#This Row],[M5B_h]],SUM(Table2[[#This Row],[M5B_h]],Table2[[#This Row],[M5B]]))</f>
        <v>2</v>
      </c>
      <c r="H1029" s="14" t="str">
        <f>IF(Table2[[#This Row],[M1A]]="","",Table2[[#This Row],[M1A]]-Table2[[#This Row],[AWAL]])</f>
        <v/>
      </c>
      <c r="J1029" s="14" t="str">
        <f>IF(Table2[[#This Row],[M2A]]="","",SUM(Table2[[#This Row],[M2A]]-Table2[[#This Row],[M2B_h]]))</f>
        <v/>
      </c>
      <c r="L1029" s="14" t="str">
        <f>IF(Table2[[#This Row],[M3A]]="","",SUM(Table2[[#This Row],[M3A]]-Table2[[#This Row],[M3B_h]]))</f>
        <v/>
      </c>
      <c r="N1029" s="14" t="str">
        <f>IF(Table2[[#This Row],[M4A]]="","",SUM(Table2[[#This Row],[M4A]]-Table2[[#This Row],[M4B_h]]))</f>
        <v/>
      </c>
      <c r="O1029" s="14"/>
      <c r="P1029" s="14" t="str">
        <f>IF(Table2[[#This Row],[M5A]]="","",SUM(Table2[[#This Row],[M5A]]-Table2[[#This Row],[M5B_h]]))</f>
        <v/>
      </c>
      <c r="Q1029" s="14">
        <f>SUM(Table2[[#This Row],[AWAL]],Table2[[#This Row],[M1B]])</f>
        <v>2</v>
      </c>
      <c r="R1029" s="14">
        <f>SUM(Table2[[#This Row],[M2B]],Table2[[#This Row],[M2B_h]])</f>
        <v>2</v>
      </c>
      <c r="S1029" s="14">
        <f>SUM(Table2[[#This Row],[M3B]],Table2[[#This Row],[M3B_h]])</f>
        <v>2</v>
      </c>
      <c r="T1029" s="14">
        <f>SUM(Table2[[#This Row],[M4B]],Table2[[#This Row],[M4B_h]])</f>
        <v>2</v>
      </c>
    </row>
    <row r="1030" spans="1:20">
      <c r="A1030" s="11">
        <f>IF(Table2[[#This Row],[TT]]=0,"",ROW())</f>
        <v>1030</v>
      </c>
      <c r="B1030" s="11" t="str">
        <f>LOWER(SUBSTITUTE(SUBSTITUTE(SUBSTITUTE(SUBSTITUTE(SUBSTITUTE(SUBSTITUTE(SUBSTITUTE(SUBSTITUTE(Table2[[#This Row],[NAMA BARANG]]," ",""),"""",""),"-",""),"/",""),"(",""),")",""),"&amp;",""),",",""))</f>
        <v>kantongplastik25x50</v>
      </c>
      <c r="C1030" s="17" t="s">
        <v>3291</v>
      </c>
      <c r="D1030" s="18">
        <v>3</v>
      </c>
      <c r="E1030" s="22">
        <v>560</v>
      </c>
      <c r="F1030" s="43">
        <f>IF(Table2[[#This Row],[M5B]]="",Table2[[#This Row],[M5B_h]],SUM(Table2[[#This Row],[M5B_h]],Table2[[#This Row],[M5B]]))</f>
        <v>3</v>
      </c>
      <c r="H1030" s="12" t="str">
        <f>IF(Table2[[#This Row],[M1A]]="","",Table2[[#This Row],[M1A]]-Table2[[#This Row],[AWAL]])</f>
        <v/>
      </c>
      <c r="J1030" s="12" t="str">
        <f>IF(Table2[[#This Row],[M2A]]="","",SUM(Table2[[#This Row],[M2A]]-Table2[[#This Row],[M2B_h]]))</f>
        <v/>
      </c>
      <c r="L1030" s="12" t="str">
        <f>IF(Table2[[#This Row],[M3A]]="","",SUM(Table2[[#This Row],[M3A]]-Table2[[#This Row],[M3B_h]]))</f>
        <v/>
      </c>
      <c r="N1030" s="12" t="str">
        <f>IF(Table2[[#This Row],[M4A]]="","",SUM(Table2[[#This Row],[M4A]]-Table2[[#This Row],[M4B_h]]))</f>
        <v/>
      </c>
      <c r="O1030" s="14"/>
      <c r="P1030" s="14" t="str">
        <f>IF(Table2[[#This Row],[M5A]]="","",SUM(Table2[[#This Row],[M5A]]-Table2[[#This Row],[M5B_h]]))</f>
        <v/>
      </c>
      <c r="Q1030" s="14">
        <f>SUM(Table2[[#This Row],[AWAL]],Table2[[#This Row],[M1B]])</f>
        <v>3</v>
      </c>
      <c r="R1030" s="14">
        <f>SUM(Table2[[#This Row],[M2B]],Table2[[#This Row],[M2B_h]])</f>
        <v>3</v>
      </c>
      <c r="S1030" s="14">
        <f>SUM(Table2[[#This Row],[M3B]],Table2[[#This Row],[M3B_h]])</f>
        <v>3</v>
      </c>
      <c r="T1030" s="14">
        <f>SUM(Table2[[#This Row],[M4B]],Table2[[#This Row],[M4B_h]])</f>
        <v>3</v>
      </c>
    </row>
    <row r="1031" spans="1:20">
      <c r="A1031" s="11">
        <f>IF(Table2[[#This Row],[TT]]=0,"",ROW())</f>
        <v>1031</v>
      </c>
      <c r="B1031" s="11" t="str">
        <f>LOWER(SUBSTITUTE(SUBSTITUTE(SUBSTITUTE(SUBSTITUTE(SUBSTITUTE(SUBSTITUTE(SUBSTITUTE(SUBSTITUTE(Table2[[#This Row],[NAMA BARANG]]," ",""),"""",""),"-",""),"/",""),"(",""),")",""),"&amp;",""),",",""))</f>
        <v>kantongplastikpitabch</v>
      </c>
      <c r="C1031" s="21" t="s">
        <v>1202</v>
      </c>
      <c r="D1031" s="22">
        <v>8</v>
      </c>
      <c r="E1031" s="22">
        <v>400</v>
      </c>
      <c r="F1031" s="43">
        <f>IF(Table2[[#This Row],[M5B]]="",Table2[[#This Row],[M5B_h]],SUM(Table2[[#This Row],[M5B_h]],Table2[[#This Row],[M5B]]))</f>
        <v>8</v>
      </c>
      <c r="H1031" s="12" t="str">
        <f>IF(Table2[[#This Row],[M1A]]="","",Table2[[#This Row],[M1A]]-Table2[[#This Row],[AWAL]])</f>
        <v/>
      </c>
      <c r="J1031" s="12" t="str">
        <f>IF(Table2[[#This Row],[M2A]]="","",SUM(Table2[[#This Row],[M2A]]-Table2[[#This Row],[M2B_h]]))</f>
        <v/>
      </c>
      <c r="L1031" s="12" t="str">
        <f>IF(Table2[[#This Row],[M3A]]="","",SUM(Table2[[#This Row],[M3A]]-Table2[[#This Row],[M3B_h]]))</f>
        <v/>
      </c>
      <c r="N1031" s="12" t="str">
        <f>IF(Table2[[#This Row],[M4A]]="","",SUM(Table2[[#This Row],[M4A]]-Table2[[#This Row],[M4B_h]]))</f>
        <v/>
      </c>
      <c r="O1031" s="14"/>
      <c r="P1031" s="14" t="str">
        <f>IF(Table2[[#This Row],[M5A]]="","",SUM(Table2[[#This Row],[M5A]]-Table2[[#This Row],[M5B_h]]))</f>
        <v/>
      </c>
      <c r="Q1031" s="14">
        <f>SUM(Table2[[#This Row],[AWAL]],Table2[[#This Row],[M1B]])</f>
        <v>8</v>
      </c>
      <c r="R1031" s="14">
        <f>SUM(Table2[[#This Row],[M2B]],Table2[[#This Row],[M2B_h]])</f>
        <v>8</v>
      </c>
      <c r="S1031" s="14">
        <f>SUM(Table2[[#This Row],[M3B]],Table2[[#This Row],[M3B_h]])</f>
        <v>8</v>
      </c>
      <c r="T1031" s="14">
        <f>SUM(Table2[[#This Row],[M4B]],Table2[[#This Row],[M4B_h]])</f>
        <v>8</v>
      </c>
    </row>
    <row r="1032" spans="1:20">
      <c r="A1032" s="13">
        <f>IF(Table2[[#This Row],[TT]]=0,"",ROW())</f>
        <v>1032</v>
      </c>
      <c r="B1032" s="13" t="str">
        <f>LOWER(SUBSTITUTE(SUBSTITUTE(SUBSTITUTE(SUBSTITUTE(SUBSTITUTE(SUBSTITUTE(SUBSTITUTE(SUBSTITUTE(Table2[[#This Row],[NAMA BARANG]]," ",""),"""",""),"-",""),"/",""),"(",""),")",""),"&amp;",""),",",""))</f>
        <v>kantongultahkecildisney</v>
      </c>
      <c r="C1032" s="16" t="s">
        <v>1203</v>
      </c>
      <c r="D1032" s="18">
        <v>1</v>
      </c>
      <c r="E1032" s="47">
        <v>600</v>
      </c>
      <c r="F1032" s="43">
        <f>IF(Table2[[#This Row],[M5B]]="",Table2[[#This Row],[M5B_h]],SUM(Table2[[#This Row],[M5B_h]],Table2[[#This Row],[M5B]]))</f>
        <v>1</v>
      </c>
      <c r="H1032" s="14" t="str">
        <f>IF(Table2[[#This Row],[M1A]]="","",Table2[[#This Row],[M1A]]-Table2[[#This Row],[AWAL]])</f>
        <v/>
      </c>
      <c r="J1032" s="14" t="str">
        <f>IF(Table2[[#This Row],[M2A]]="","",SUM(Table2[[#This Row],[M2A]]-Table2[[#This Row],[M2B_h]]))</f>
        <v/>
      </c>
      <c r="L1032" s="14" t="str">
        <f>IF(Table2[[#This Row],[M3A]]="","",SUM(Table2[[#This Row],[M3A]]-Table2[[#This Row],[M3B_h]]))</f>
        <v/>
      </c>
      <c r="N1032" s="14" t="str">
        <f>IF(Table2[[#This Row],[M4A]]="","",SUM(Table2[[#This Row],[M4A]]-Table2[[#This Row],[M4B_h]]))</f>
        <v/>
      </c>
      <c r="O1032" s="14"/>
      <c r="P1032" s="14" t="str">
        <f>IF(Table2[[#This Row],[M5A]]="","",SUM(Table2[[#This Row],[M5A]]-Table2[[#This Row],[M5B_h]]))</f>
        <v/>
      </c>
      <c r="Q1032" s="14">
        <f>SUM(Table2[[#This Row],[AWAL]],Table2[[#This Row],[M1B]])</f>
        <v>1</v>
      </c>
      <c r="R1032" s="14">
        <f>SUM(Table2[[#This Row],[M2B]],Table2[[#This Row],[M2B_h]])</f>
        <v>1</v>
      </c>
      <c r="S1032" s="14">
        <f>SUM(Table2[[#This Row],[M3B]],Table2[[#This Row],[M3B_h]])</f>
        <v>1</v>
      </c>
      <c r="T1032" s="14">
        <f>SUM(Table2[[#This Row],[M4B]],Table2[[#This Row],[M4B_h]])</f>
        <v>1</v>
      </c>
    </row>
    <row r="1033" spans="1:20">
      <c r="A1033" s="13">
        <f>IF(Table2[[#This Row],[TT]]=0,"",ROW())</f>
        <v>1033</v>
      </c>
      <c r="B1033" s="13" t="str">
        <f>LOWER(SUBSTITUTE(SUBSTITUTE(SUBSTITUTE(SUBSTITUTE(SUBSTITUTE(SUBSTITUTE(SUBSTITUTE(SUBSTITUTE(Table2[[#This Row],[NAMA BARANG]]," ",""),"""",""),"-",""),"/",""),"(",""),")",""),"&amp;",""),",",""))</f>
        <v>karbonsbdoubleb</v>
      </c>
      <c r="C1033" s="16" t="s">
        <v>2382</v>
      </c>
      <c r="D1033" s="18">
        <v>5</v>
      </c>
      <c r="E1033" s="47" t="s">
        <v>2631</v>
      </c>
      <c r="F1033" s="43">
        <f>IF(Table2[[#This Row],[M5B]]="",Table2[[#This Row],[M5B_h]],SUM(Table2[[#This Row],[M5B_h]],Table2[[#This Row],[M5B]]))</f>
        <v>5</v>
      </c>
      <c r="H1033" s="14" t="str">
        <f>IF(Table2[[#This Row],[M1A]]="","",Table2[[#This Row],[M1A]]-Table2[[#This Row],[AWAL]])</f>
        <v/>
      </c>
      <c r="J1033" s="14" t="str">
        <f>IF(Table2[[#This Row],[M2A]]="","",SUM(Table2[[#This Row],[M2A]]-Table2[[#This Row],[M2B_h]]))</f>
        <v/>
      </c>
      <c r="L1033" s="14" t="str">
        <f>IF(Table2[[#This Row],[M3A]]="","",SUM(Table2[[#This Row],[M3A]]-Table2[[#This Row],[M3B_h]]))</f>
        <v/>
      </c>
      <c r="N1033" s="14" t="str">
        <f>IF(Table2[[#This Row],[M4A]]="","",SUM(Table2[[#This Row],[M4A]]-Table2[[#This Row],[M4B_h]]))</f>
        <v/>
      </c>
      <c r="O1033" s="14"/>
      <c r="P1033" s="14" t="str">
        <f>IF(Table2[[#This Row],[M5A]]="","",SUM(Table2[[#This Row],[M5A]]-Table2[[#This Row],[M5B_h]]))</f>
        <v/>
      </c>
      <c r="Q1033" s="14">
        <f>SUM(Table2[[#This Row],[AWAL]],Table2[[#This Row],[M1B]])</f>
        <v>5</v>
      </c>
      <c r="R1033" s="14">
        <f>SUM(Table2[[#This Row],[M2B]],Table2[[#This Row],[M2B_h]])</f>
        <v>5</v>
      </c>
      <c r="S1033" s="14">
        <f>SUM(Table2[[#This Row],[M3B]],Table2[[#This Row],[M3B_h]])</f>
        <v>5</v>
      </c>
      <c r="T1033" s="14">
        <f>SUM(Table2[[#This Row],[M4B]],Table2[[#This Row],[M4B_h]])</f>
        <v>5</v>
      </c>
    </row>
    <row r="1034" spans="1:20">
      <c r="A1034" s="13">
        <f>IF(Table2[[#This Row],[TT]]=0,"",ROW())</f>
        <v>1034</v>
      </c>
      <c r="B1034" s="13" t="str">
        <f>LOWER(SUBSTITUTE(SUBSTITUTE(SUBSTITUTE(SUBSTITUTE(SUBSTITUTE(SUBSTITUTE(SUBSTITUTE(SUBSTITUTE(Table2[[#This Row],[NAMA BARANG]]," ",""),"""",""),"-",""),"/",""),"(",""),")",""),"&amp;",""),",",""))</f>
        <v>karbonsbdoublebf</v>
      </c>
      <c r="C1034" s="16" t="s">
        <v>2381</v>
      </c>
      <c r="D1034" s="18">
        <v>4</v>
      </c>
      <c r="E1034" s="47" t="s">
        <v>2631</v>
      </c>
      <c r="F1034" s="43">
        <f>IF(Table2[[#This Row],[M5B]]="",Table2[[#This Row],[M5B_h]],SUM(Table2[[#This Row],[M5B_h]],Table2[[#This Row],[M5B]]))</f>
        <v>4</v>
      </c>
      <c r="H1034" s="14" t="str">
        <f>IF(Table2[[#This Row],[M1A]]="","",Table2[[#This Row],[M1A]]-Table2[[#This Row],[AWAL]])</f>
        <v/>
      </c>
      <c r="J1034" s="14" t="str">
        <f>IF(Table2[[#This Row],[M2A]]="","",SUM(Table2[[#This Row],[M2A]]-Table2[[#This Row],[M2B_h]]))</f>
        <v/>
      </c>
      <c r="L1034" s="14" t="str">
        <f>IF(Table2[[#This Row],[M3A]]="","",SUM(Table2[[#This Row],[M3A]]-Table2[[#This Row],[M3B_h]]))</f>
        <v/>
      </c>
      <c r="N1034" s="14" t="str">
        <f>IF(Table2[[#This Row],[M4A]]="","",SUM(Table2[[#This Row],[M4A]]-Table2[[#This Row],[M4B_h]]))</f>
        <v/>
      </c>
      <c r="O1034" s="14"/>
      <c r="P1034" s="14" t="str">
        <f>IF(Table2[[#This Row],[M5A]]="","",SUM(Table2[[#This Row],[M5A]]-Table2[[#This Row],[M5B_h]]))</f>
        <v/>
      </c>
      <c r="Q1034" s="14">
        <f>SUM(Table2[[#This Row],[AWAL]],Table2[[#This Row],[M1B]])</f>
        <v>4</v>
      </c>
      <c r="R1034" s="14">
        <f>SUM(Table2[[#This Row],[M2B]],Table2[[#This Row],[M2B_h]])</f>
        <v>4</v>
      </c>
      <c r="S1034" s="14">
        <f>SUM(Table2[[#This Row],[M3B]],Table2[[#This Row],[M3B_h]])</f>
        <v>4</v>
      </c>
      <c r="T1034" s="14">
        <f>SUM(Table2[[#This Row],[M4B]],Table2[[#This Row],[M4B_h]])</f>
        <v>4</v>
      </c>
    </row>
    <row r="1035" spans="1:20">
      <c r="A1035" s="11">
        <f>IF(Table2[[#This Row],[TT]]=0,"",ROW())</f>
        <v>1035</v>
      </c>
      <c r="B1035" s="11" t="str">
        <f>LOWER(SUBSTITUTE(SUBSTITUTE(SUBSTITUTE(SUBSTITUTE(SUBSTITUTE(SUBSTITUTE(SUBSTITUTE(SUBSTITUTE(Table2[[#This Row],[NAMA BARANG]]," ",""),"""",""),"-",""),"/",""),"(",""),")",""),"&amp;",""),",",""))</f>
        <v>karetpentilkbebek</v>
      </c>
      <c r="C1035" s="17" t="s">
        <v>3433</v>
      </c>
      <c r="D1035" s="18">
        <v>4</v>
      </c>
      <c r="E1035" s="22">
        <v>500</v>
      </c>
      <c r="F1035" s="43">
        <f>IF(Table2[[#This Row],[M5B]]="",Table2[[#This Row],[M5B_h]],SUM(Table2[[#This Row],[M5B_h]],Table2[[#This Row],[M5B]]))</f>
        <v>5</v>
      </c>
      <c r="G1035" s="12">
        <v>5</v>
      </c>
      <c r="H1035" s="12">
        <f>IF(Table2[[#This Row],[M1A]]="","",Table2[[#This Row],[M1A]]-Table2[[#This Row],[AWAL]])</f>
        <v>1</v>
      </c>
      <c r="J1035" s="12" t="str">
        <f>IF(Table2[[#This Row],[M2A]]="","",SUM(Table2[[#This Row],[M2A]]-Table2[[#This Row],[M2B_h]]))</f>
        <v/>
      </c>
      <c r="L1035" s="12" t="str">
        <f>IF(Table2[[#This Row],[M3A]]="","",SUM(Table2[[#This Row],[M3A]]-Table2[[#This Row],[M3B_h]]))</f>
        <v/>
      </c>
      <c r="N1035" s="12" t="str">
        <f>IF(Table2[[#This Row],[M4A]]="","",SUM(Table2[[#This Row],[M4A]]-Table2[[#This Row],[M4B_h]]))</f>
        <v/>
      </c>
      <c r="O1035" s="14"/>
      <c r="P1035" s="14" t="str">
        <f>IF(Table2[[#This Row],[M5A]]="","",SUM(Table2[[#This Row],[M5A]]-Table2[[#This Row],[M5B_h]]))</f>
        <v/>
      </c>
      <c r="Q1035" s="14">
        <f>SUM(Table2[[#This Row],[AWAL]],Table2[[#This Row],[M1B]])</f>
        <v>5</v>
      </c>
      <c r="R1035" s="14">
        <f>SUM(Table2[[#This Row],[M2B]],Table2[[#This Row],[M2B_h]])</f>
        <v>5</v>
      </c>
      <c r="S1035" s="14">
        <f>SUM(Table2[[#This Row],[M3B]],Table2[[#This Row],[M3B_h]])</f>
        <v>5</v>
      </c>
      <c r="T1035" s="14">
        <f>SUM(Table2[[#This Row],[M4B]],Table2[[#This Row],[M4B_h]])</f>
        <v>5</v>
      </c>
    </row>
    <row r="1036" spans="1:20">
      <c r="A1036" s="101">
        <f>IF(Table2[[#This Row],[TT]]=0,"",ROW())</f>
        <v>1036</v>
      </c>
      <c r="B1036" s="101" t="str">
        <f>LOWER(SUBSTITUTE(SUBSTITUTE(SUBSTITUTE(SUBSTITUTE(SUBSTITUTE(SUBSTITUTE(SUBSTITUTE(SUBSTITUTE(Table2[[#This Row],[NAMA BARANG]]," ",""),"""",""),"-",""),"/",""),"(",""),")",""),"&amp;",""),",",""))</f>
        <v>karetpentillegendak</v>
      </c>
      <c r="C1036" s="102" t="s">
        <v>4665</v>
      </c>
      <c r="D1036" s="103"/>
      <c r="E1036" s="104">
        <v>600</v>
      </c>
      <c r="F1036" s="105">
        <f>IF(Table2[[#This Row],[M5B]]="",Table2[[#This Row],[M5B_h]],SUM(Table2[[#This Row],[M5B_h]],Table2[[#This Row],[M5B]]))</f>
        <v>5</v>
      </c>
      <c r="G1036" s="106">
        <v>5</v>
      </c>
      <c r="H1036" s="107">
        <f>IF(Table2[[#This Row],[M1A]]="","",Table2[[#This Row],[M1A]]-Table2[[#This Row],[AWAL]])</f>
        <v>5</v>
      </c>
      <c r="I1036" s="106"/>
      <c r="J1036" s="107" t="str">
        <f>IF(Table2[[#This Row],[M2A]]="","",SUM(Table2[[#This Row],[M2A]]-Table2[[#This Row],[M2B_h]]))</f>
        <v/>
      </c>
      <c r="K1036" s="106"/>
      <c r="L1036" s="107" t="str">
        <f>IF(Table2[[#This Row],[M3A]]="","",SUM(Table2[[#This Row],[M3A]]-Table2[[#This Row],[M3B_h]]))</f>
        <v/>
      </c>
      <c r="M1036" s="106"/>
      <c r="N1036" s="107" t="str">
        <f>IF(Table2[[#This Row],[M4A]]="","",SUM(Table2[[#This Row],[M4A]]-Table2[[#This Row],[M4B_h]]))</f>
        <v/>
      </c>
      <c r="O1036" s="107"/>
      <c r="P1036" s="107" t="str">
        <f>IF(Table2[[#This Row],[M5A]]="","",SUM(Table2[[#This Row],[M5A]]-Table2[[#This Row],[M5B_h]]))</f>
        <v/>
      </c>
      <c r="Q1036" s="107">
        <f>SUM(Table2[[#This Row],[AWAL]],Table2[[#This Row],[M1B]])</f>
        <v>5</v>
      </c>
      <c r="R1036" s="107">
        <f>SUM(Table2[[#This Row],[M2B]],Table2[[#This Row],[M2B_h]])</f>
        <v>5</v>
      </c>
      <c r="S1036" s="107">
        <f>SUM(Table2[[#This Row],[M3B]],Table2[[#This Row],[M3B_h]])</f>
        <v>5</v>
      </c>
      <c r="T1036" s="107">
        <f>SUM(Table2[[#This Row],[M4B]],Table2[[#This Row],[M4B_h]])</f>
        <v>5</v>
      </c>
    </row>
    <row r="1037" spans="1:20">
      <c r="A1037" s="11">
        <f>IF(Table2[[#This Row],[TT]]=0,"",ROW())</f>
        <v>1037</v>
      </c>
      <c r="B1037" s="11" t="str">
        <f>LOWER(SUBSTITUTE(SUBSTITUTE(SUBSTITUTE(SUBSTITUTE(SUBSTITUTE(SUBSTITUTE(SUBSTITUTE(SUBSTITUTE(Table2[[#This Row],[NAMA BARANG]]," ",""),"""",""),"-",""),"/",""),"(",""),")",""),"&amp;",""),",",""))</f>
        <v>karetpentilseriswanb</v>
      </c>
      <c r="C1037" s="17" t="s">
        <v>4666</v>
      </c>
      <c r="D1037" s="18">
        <v>7</v>
      </c>
      <c r="E1037" s="22" t="s">
        <v>3429</v>
      </c>
      <c r="F1037" s="43">
        <f>IF(Table2[[#This Row],[M5B]]="",Table2[[#This Row],[M5B_h]],SUM(Table2[[#This Row],[M5B_h]],Table2[[#This Row],[M5B]]))</f>
        <v>12</v>
      </c>
      <c r="G1037" s="12">
        <v>13</v>
      </c>
      <c r="H1037" s="12">
        <f>IF(Table2[[#This Row],[M1A]]="","",Table2[[#This Row],[M1A]]-Table2[[#This Row],[AWAL]])</f>
        <v>6</v>
      </c>
      <c r="I1037" s="12">
        <v>12</v>
      </c>
      <c r="J1037" s="12">
        <f>IF(Table2[[#This Row],[M2A]]="","",SUM(Table2[[#This Row],[M2A]]-Table2[[#This Row],[M2B_h]]))</f>
        <v>-1</v>
      </c>
      <c r="L1037" s="12" t="str">
        <f>IF(Table2[[#This Row],[M3A]]="","",SUM(Table2[[#This Row],[M3A]]-Table2[[#This Row],[M3B_h]]))</f>
        <v/>
      </c>
      <c r="N1037" s="12" t="str">
        <f>IF(Table2[[#This Row],[M4A]]="","",SUM(Table2[[#This Row],[M4A]]-Table2[[#This Row],[M4B_h]]))</f>
        <v/>
      </c>
      <c r="O1037" s="14"/>
      <c r="P1037" s="14" t="str">
        <f>IF(Table2[[#This Row],[M5A]]="","",SUM(Table2[[#This Row],[M5A]]-Table2[[#This Row],[M5B_h]]))</f>
        <v/>
      </c>
      <c r="Q1037" s="14">
        <f>SUM(Table2[[#This Row],[AWAL]],Table2[[#This Row],[M1B]])</f>
        <v>13</v>
      </c>
      <c r="R1037" s="14">
        <f>SUM(Table2[[#This Row],[M2B]],Table2[[#This Row],[M2B_h]])</f>
        <v>12</v>
      </c>
      <c r="S1037" s="14">
        <f>SUM(Table2[[#This Row],[M3B]],Table2[[#This Row],[M3B_h]])</f>
        <v>12</v>
      </c>
      <c r="T1037" s="14">
        <f>SUM(Table2[[#This Row],[M4B]],Table2[[#This Row],[M4B_h]])</f>
        <v>12</v>
      </c>
    </row>
    <row r="1038" spans="1:20">
      <c r="A1038" s="11">
        <f>IF(Table2[[#This Row],[TT]]=0,"",ROW())</f>
        <v>1038</v>
      </c>
      <c r="B1038" s="11" t="str">
        <f>LOWER(SUBSTITUTE(SUBSTITUTE(SUBSTITUTE(SUBSTITUTE(SUBSTITUTE(SUBSTITUTE(SUBSTITUTE(SUBSTITUTE(Table2[[#This Row],[NAMA BARANG]]," ",""),"""",""),"-",""),"/",""),"(",""),")",""),"&amp;",""),",",""))</f>
        <v>kartuabsenkojikomerah</v>
      </c>
      <c r="C1038" s="17" t="s">
        <v>4320</v>
      </c>
      <c r="D1038" s="18">
        <v>2</v>
      </c>
      <c r="E1038" s="22">
        <v>100</v>
      </c>
      <c r="F1038" s="43">
        <f>IF(Table2[[#This Row],[M5B]]="",Table2[[#This Row],[M5B_h]],SUM(Table2[[#This Row],[M5B_h]],Table2[[#This Row],[M5B]]))</f>
        <v>4</v>
      </c>
      <c r="G1038" s="12">
        <v>1</v>
      </c>
      <c r="H1038" s="12">
        <f>IF(Table2[[#This Row],[M1A]]="","",Table2[[#This Row],[M1A]]-Table2[[#This Row],[AWAL]])</f>
        <v>-1</v>
      </c>
      <c r="I1038" s="12">
        <v>4</v>
      </c>
      <c r="J1038" s="12">
        <f>IF(Table2[[#This Row],[M2A]]="","",SUM(Table2[[#This Row],[M2A]]-Table2[[#This Row],[M2B_h]]))</f>
        <v>3</v>
      </c>
      <c r="L1038" s="12" t="str">
        <f>IF(Table2[[#This Row],[M3A]]="","",SUM(Table2[[#This Row],[M3A]]-Table2[[#This Row],[M3B_h]]))</f>
        <v/>
      </c>
      <c r="N1038" s="12" t="str">
        <f>IF(Table2[[#This Row],[M4A]]="","",SUM(Table2[[#This Row],[M4A]]-Table2[[#This Row],[M4B_h]]))</f>
        <v/>
      </c>
      <c r="O1038" s="14"/>
      <c r="P1038" s="14" t="str">
        <f>IF(Table2[[#This Row],[M5A]]="","",SUM(Table2[[#This Row],[M5A]]-Table2[[#This Row],[M5B_h]]))</f>
        <v/>
      </c>
      <c r="Q1038" s="14">
        <f>SUM(Table2[[#This Row],[AWAL]],Table2[[#This Row],[M1B]])</f>
        <v>1</v>
      </c>
      <c r="R1038" s="14">
        <f>SUM(Table2[[#This Row],[M2B]],Table2[[#This Row],[M2B_h]])</f>
        <v>4</v>
      </c>
      <c r="S1038" s="14">
        <f>SUM(Table2[[#This Row],[M3B]],Table2[[#This Row],[M3B_h]])</f>
        <v>4</v>
      </c>
      <c r="T1038" s="14">
        <f>SUM(Table2[[#This Row],[M4B]],Table2[[#This Row],[M4B_h]])</f>
        <v>4</v>
      </c>
    </row>
    <row r="1039" spans="1:20">
      <c r="A1039" s="11">
        <f>IF(Table2[[#This Row],[TT]]=0,"",ROW())</f>
        <v>1039</v>
      </c>
      <c r="B1039" s="11" t="str">
        <f>LOWER(SUBSTITUTE(SUBSTITUTE(SUBSTITUTE(SUBSTITUTE(SUBSTITUTE(SUBSTITUTE(SUBSTITUTE(SUBSTITUTE(Table2[[#This Row],[NAMA BARANG]]," ",""),"""",""),"-",""),"/",""),"(",""),")",""),"&amp;",""),",",""))</f>
        <v>kartustockfoliob</v>
      </c>
      <c r="C1039" s="17" t="s">
        <v>4507</v>
      </c>
      <c r="D1039" s="18">
        <v>2</v>
      </c>
      <c r="E1039" s="22" t="s">
        <v>4505</v>
      </c>
      <c r="F1039" s="43">
        <f>IF(Table2[[#This Row],[M5B]]="",Table2[[#This Row],[M5B_h]],SUM(Table2[[#This Row],[M5B_h]],Table2[[#This Row],[M5B]]))</f>
        <v>2</v>
      </c>
      <c r="H1039" s="12" t="str">
        <f>IF(Table2[[#This Row],[M1A]]="","",Table2[[#This Row],[M1A]]-Table2[[#This Row],[AWAL]])</f>
        <v/>
      </c>
      <c r="J1039" s="12" t="str">
        <f>IF(Table2[[#This Row],[M2A]]="","",SUM(Table2[[#This Row],[M2A]]-Table2[[#This Row],[M2B_h]]))</f>
        <v/>
      </c>
      <c r="L1039" s="12" t="str">
        <f>IF(Table2[[#This Row],[M3A]]="","",SUM(Table2[[#This Row],[M3A]]-Table2[[#This Row],[M3B_h]]))</f>
        <v/>
      </c>
      <c r="N1039" s="12" t="str">
        <f>IF(Table2[[#This Row],[M4A]]="","",SUM(Table2[[#This Row],[M4A]]-Table2[[#This Row],[M4B_h]]))</f>
        <v/>
      </c>
      <c r="O1039" s="14"/>
      <c r="P1039" s="14" t="str">
        <f>IF(Table2[[#This Row],[M5A]]="","",SUM(Table2[[#This Row],[M5A]]-Table2[[#This Row],[M5B_h]]))</f>
        <v/>
      </c>
      <c r="Q1039" s="14">
        <f>SUM(Table2[[#This Row],[AWAL]],Table2[[#This Row],[M1B]])</f>
        <v>2</v>
      </c>
      <c r="R1039" s="14">
        <f>SUM(Table2[[#This Row],[M2B]],Table2[[#This Row],[M2B_h]])</f>
        <v>2</v>
      </c>
      <c r="S1039" s="14">
        <f>SUM(Table2[[#This Row],[M3B]],Table2[[#This Row],[M3B_h]])</f>
        <v>2</v>
      </c>
      <c r="T1039" s="14">
        <f>SUM(Table2[[#This Row],[M4B]],Table2[[#This Row],[M4B_h]])</f>
        <v>2</v>
      </c>
    </row>
    <row r="1040" spans="1:20">
      <c r="A1040" s="11">
        <f>IF(Table2[[#This Row],[TT]]=0,"",ROW())</f>
        <v>1040</v>
      </c>
      <c r="B1040" s="11" t="str">
        <f>LOWER(SUBSTITUTE(SUBSTITUTE(SUBSTITUTE(SUBSTITUTE(SUBSTITUTE(SUBSTITUTE(SUBSTITUTE(SUBSTITUTE(Table2[[#This Row],[NAMA BARANG]]," ",""),"""",""),"-",""),"/",""),"(",""),")",""),"&amp;",""),",",""))</f>
        <v>kartustockfoliohj</v>
      </c>
      <c r="C1040" s="17" t="s">
        <v>1208</v>
      </c>
      <c r="D1040" s="18">
        <v>13</v>
      </c>
      <c r="E1040" s="22" t="s">
        <v>4505</v>
      </c>
      <c r="F1040" s="43">
        <f>IF(Table2[[#This Row],[M5B]]="",Table2[[#This Row],[M5B_h]],SUM(Table2[[#This Row],[M5B_h]],Table2[[#This Row],[M5B]]))</f>
        <v>13</v>
      </c>
      <c r="H1040" s="12" t="str">
        <f>IF(Table2[[#This Row],[M1A]]="","",Table2[[#This Row],[M1A]]-Table2[[#This Row],[AWAL]])</f>
        <v/>
      </c>
      <c r="J1040" s="12" t="str">
        <f>IF(Table2[[#This Row],[M2A]]="","",SUM(Table2[[#This Row],[M2A]]-Table2[[#This Row],[M2B_h]]))</f>
        <v/>
      </c>
      <c r="L1040" s="12" t="str">
        <f>IF(Table2[[#This Row],[M3A]]="","",SUM(Table2[[#This Row],[M3A]]-Table2[[#This Row],[M3B_h]]))</f>
        <v/>
      </c>
      <c r="N1040" s="12" t="str">
        <f>IF(Table2[[#This Row],[M4A]]="","",SUM(Table2[[#This Row],[M4A]]-Table2[[#This Row],[M4B_h]]))</f>
        <v/>
      </c>
      <c r="O1040" s="14"/>
      <c r="P1040" s="14" t="str">
        <f>IF(Table2[[#This Row],[M5A]]="","",SUM(Table2[[#This Row],[M5A]]-Table2[[#This Row],[M5B_h]]))</f>
        <v/>
      </c>
      <c r="Q1040" s="14">
        <f>SUM(Table2[[#This Row],[AWAL]],Table2[[#This Row],[M1B]])</f>
        <v>13</v>
      </c>
      <c r="R1040" s="14">
        <f>SUM(Table2[[#This Row],[M2B]],Table2[[#This Row],[M2B_h]])</f>
        <v>13</v>
      </c>
      <c r="S1040" s="14">
        <f>SUM(Table2[[#This Row],[M3B]],Table2[[#This Row],[M3B_h]])</f>
        <v>13</v>
      </c>
      <c r="T1040" s="14">
        <f>SUM(Table2[[#This Row],[M4B]],Table2[[#This Row],[M4B_h]])</f>
        <v>13</v>
      </c>
    </row>
    <row r="1041" spans="1:20">
      <c r="A1041" s="11">
        <f>IF(Table2[[#This Row],[TT]]=0,"",ROW())</f>
        <v>1041</v>
      </c>
      <c r="B1041" s="11" t="str">
        <f>LOWER(SUBSTITUTE(SUBSTITUTE(SUBSTITUTE(SUBSTITUTE(SUBSTITUTE(SUBSTITUTE(SUBSTITUTE(SUBSTITUTE(Table2[[#This Row],[NAMA BARANG]]," ",""),"""",""),"-",""),"/",""),"(",""),")",""),"&amp;",""),",",""))</f>
        <v>kartustockfoliok</v>
      </c>
      <c r="C1041" s="17" t="s">
        <v>4506</v>
      </c>
      <c r="D1041" s="18">
        <v>7</v>
      </c>
      <c r="E1041" s="22" t="s">
        <v>4505</v>
      </c>
      <c r="F1041" s="43">
        <f>IF(Table2[[#This Row],[M5B]]="",Table2[[#This Row],[M5B_h]],SUM(Table2[[#This Row],[M5B_h]],Table2[[#This Row],[M5B]]))</f>
        <v>7</v>
      </c>
      <c r="H1041" s="12" t="str">
        <f>IF(Table2[[#This Row],[M1A]]="","",Table2[[#This Row],[M1A]]-Table2[[#This Row],[AWAL]])</f>
        <v/>
      </c>
      <c r="J1041" s="12" t="str">
        <f>IF(Table2[[#This Row],[M2A]]="","",SUM(Table2[[#This Row],[M2A]]-Table2[[#This Row],[M2B_h]]))</f>
        <v/>
      </c>
      <c r="L1041" s="12" t="str">
        <f>IF(Table2[[#This Row],[M3A]]="","",SUM(Table2[[#This Row],[M3A]]-Table2[[#This Row],[M3B_h]]))</f>
        <v/>
      </c>
      <c r="N1041" s="12" t="str">
        <f>IF(Table2[[#This Row],[M4A]]="","",SUM(Table2[[#This Row],[M4A]]-Table2[[#This Row],[M4B_h]]))</f>
        <v/>
      </c>
      <c r="O1041" s="14"/>
      <c r="P1041" s="14" t="str">
        <f>IF(Table2[[#This Row],[M5A]]="","",SUM(Table2[[#This Row],[M5A]]-Table2[[#This Row],[M5B_h]]))</f>
        <v/>
      </c>
      <c r="Q1041" s="14">
        <f>SUM(Table2[[#This Row],[AWAL]],Table2[[#This Row],[M1B]])</f>
        <v>7</v>
      </c>
      <c r="R1041" s="14">
        <f>SUM(Table2[[#This Row],[M2B]],Table2[[#This Row],[M2B_h]])</f>
        <v>7</v>
      </c>
      <c r="S1041" s="14">
        <f>SUM(Table2[[#This Row],[M3B]],Table2[[#This Row],[M3B_h]])</f>
        <v>7</v>
      </c>
      <c r="T1041" s="14">
        <f>SUM(Table2[[#This Row],[M4B]],Table2[[#This Row],[M4B_h]])</f>
        <v>7</v>
      </c>
    </row>
    <row r="1042" spans="1:20">
      <c r="A1042" s="11">
        <f>IF(Table2[[#This Row],[TT]]=0,"",ROW())</f>
        <v>1042</v>
      </c>
      <c r="B1042" s="11" t="str">
        <f>LOWER(SUBSTITUTE(SUBSTITUTE(SUBSTITUTE(SUBSTITUTE(SUBSTITUTE(SUBSTITUTE(SUBSTITUTE(SUBSTITUTE(Table2[[#This Row],[NAMA BARANG]]," ",""),"""",""),"-",""),"/",""),"(",""),")",""),"&amp;",""),",",""))</f>
        <v>kartustockfoliom</v>
      </c>
      <c r="C1042" s="17" t="s">
        <v>3341</v>
      </c>
      <c r="D1042" s="18">
        <v>11</v>
      </c>
      <c r="E1042" s="22" t="s">
        <v>4505</v>
      </c>
      <c r="F1042" s="43">
        <f>IF(Table2[[#This Row],[M5B]]="",Table2[[#This Row],[M5B_h]],SUM(Table2[[#This Row],[M5B_h]],Table2[[#This Row],[M5B]]))</f>
        <v>11</v>
      </c>
      <c r="H1042" s="12" t="str">
        <f>IF(Table2[[#This Row],[M1A]]="","",Table2[[#This Row],[M1A]]-Table2[[#This Row],[AWAL]])</f>
        <v/>
      </c>
      <c r="J1042" s="12" t="str">
        <f>IF(Table2[[#This Row],[M2A]]="","",SUM(Table2[[#This Row],[M2A]]-Table2[[#This Row],[M2B_h]]))</f>
        <v/>
      </c>
      <c r="L1042" s="12" t="str">
        <f>IF(Table2[[#This Row],[M3A]]="","",SUM(Table2[[#This Row],[M3A]]-Table2[[#This Row],[M3B_h]]))</f>
        <v/>
      </c>
      <c r="N1042" s="12" t="str">
        <f>IF(Table2[[#This Row],[M4A]]="","",SUM(Table2[[#This Row],[M4A]]-Table2[[#This Row],[M4B_h]]))</f>
        <v/>
      </c>
      <c r="O1042" s="14"/>
      <c r="P1042" s="14" t="str">
        <f>IF(Table2[[#This Row],[M5A]]="","",SUM(Table2[[#This Row],[M5A]]-Table2[[#This Row],[M5B_h]]))</f>
        <v/>
      </c>
      <c r="Q1042" s="14">
        <f>SUM(Table2[[#This Row],[AWAL]],Table2[[#This Row],[M1B]])</f>
        <v>11</v>
      </c>
      <c r="R1042" s="14">
        <f>SUM(Table2[[#This Row],[M2B]],Table2[[#This Row],[M2B_h]])</f>
        <v>11</v>
      </c>
      <c r="S1042" s="14">
        <f>SUM(Table2[[#This Row],[M3B]],Table2[[#This Row],[M3B_h]])</f>
        <v>11</v>
      </c>
      <c r="T1042" s="14">
        <f>SUM(Table2[[#This Row],[M4B]],Table2[[#This Row],[M4B_h]])</f>
        <v>11</v>
      </c>
    </row>
    <row r="1043" spans="1:20">
      <c r="A1043" s="11">
        <f>IF(Table2[[#This Row],[TT]]=0,"",ROW())</f>
        <v>1043</v>
      </c>
      <c r="B1043" s="11" t="str">
        <f>LOWER(SUBSTITUTE(SUBSTITUTE(SUBSTITUTE(SUBSTITUTE(SUBSTITUTE(SUBSTITUTE(SUBSTITUTE(SUBSTITUTE(Table2[[#This Row],[NAMA BARANG]]," ",""),"""",""),"-",""),"/",""),"(",""),")",""),"&amp;",""),",",""))</f>
        <v>kartustockfoliop</v>
      </c>
      <c r="C1043" s="17" t="s">
        <v>4504</v>
      </c>
      <c r="D1043" s="18">
        <v>2</v>
      </c>
      <c r="E1043" s="22" t="s">
        <v>4505</v>
      </c>
      <c r="F1043" s="43">
        <f>IF(Table2[[#This Row],[M5B]]="",Table2[[#This Row],[M5B_h]],SUM(Table2[[#This Row],[M5B_h]],Table2[[#This Row],[M5B]]))</f>
        <v>1</v>
      </c>
      <c r="H1043" s="12" t="str">
        <f>IF(Table2[[#This Row],[M1A]]="","",Table2[[#This Row],[M1A]]-Table2[[#This Row],[AWAL]])</f>
        <v/>
      </c>
      <c r="I1043" s="12">
        <v>1</v>
      </c>
      <c r="J1043" s="12">
        <f>IF(Table2[[#This Row],[M2A]]="","",SUM(Table2[[#This Row],[M2A]]-Table2[[#This Row],[M2B_h]]))</f>
        <v>-1</v>
      </c>
      <c r="L1043" s="12" t="str">
        <f>IF(Table2[[#This Row],[M3A]]="","",SUM(Table2[[#This Row],[M3A]]-Table2[[#This Row],[M3B_h]]))</f>
        <v/>
      </c>
      <c r="N1043" s="12" t="str">
        <f>IF(Table2[[#This Row],[M4A]]="","",SUM(Table2[[#This Row],[M4A]]-Table2[[#This Row],[M4B_h]]))</f>
        <v/>
      </c>
      <c r="O1043" s="14"/>
      <c r="P1043" s="14" t="str">
        <f>IF(Table2[[#This Row],[M5A]]="","",SUM(Table2[[#This Row],[M5A]]-Table2[[#This Row],[M5B_h]]))</f>
        <v/>
      </c>
      <c r="Q1043" s="14">
        <f>SUM(Table2[[#This Row],[AWAL]],Table2[[#This Row],[M1B]])</f>
        <v>2</v>
      </c>
      <c r="R1043" s="14">
        <f>SUM(Table2[[#This Row],[M2B]],Table2[[#This Row],[M2B_h]])</f>
        <v>1</v>
      </c>
      <c r="S1043" s="14">
        <f>SUM(Table2[[#This Row],[M3B]],Table2[[#This Row],[M3B_h]])</f>
        <v>1</v>
      </c>
      <c r="T1043" s="14">
        <f>SUM(Table2[[#This Row],[M4B]],Table2[[#This Row],[M4B_h]])</f>
        <v>1</v>
      </c>
    </row>
    <row r="1044" spans="1:20">
      <c r="A1044" s="11" t="str">
        <f>IF(Table2[[#This Row],[TT]]=0,"",ROW())</f>
        <v/>
      </c>
      <c r="B1044" s="11" t="str">
        <f>LOWER(SUBSTITUTE(SUBSTITUTE(SUBSTITUTE(SUBSTITUTE(SUBSTITUTE(SUBSTITUTE(SUBSTITUTE(SUBSTITUTE(Table2[[#This Row],[NAMA BARANG]]," ",""),"""",""),"-",""),"/",""),"(",""),")",""),"&amp;",""),",",""))</f>
        <v>kartustockkwartob</v>
      </c>
      <c r="C1044" s="21" t="s">
        <v>2438</v>
      </c>
      <c r="D1044" s="22">
        <v>2</v>
      </c>
      <c r="E1044" s="22" t="s">
        <v>2632</v>
      </c>
      <c r="F1044" s="43">
        <f>IF(Table2[[#This Row],[M5B]]="",Table2[[#This Row],[M5B_h]],SUM(Table2[[#This Row],[M5B_h]],Table2[[#This Row],[M5B]]))</f>
        <v>0</v>
      </c>
      <c r="G1044" s="12">
        <v>1</v>
      </c>
      <c r="H1044" s="12">
        <f>IF(Table2[[#This Row],[M1A]]="","",Table2[[#This Row],[M1A]]-Table2[[#This Row],[AWAL]])</f>
        <v>-1</v>
      </c>
      <c r="J1044" s="12" t="str">
        <f>IF(Table2[[#This Row],[M2A]]="","",SUM(Table2[[#This Row],[M2A]]-Table2[[#This Row],[M2B_h]]))</f>
        <v/>
      </c>
      <c r="K1044" s="12">
        <v>0</v>
      </c>
      <c r="L1044" s="12">
        <f>IF(Table2[[#This Row],[M3A]]="","",SUM(Table2[[#This Row],[M3A]]-Table2[[#This Row],[M3B_h]]))</f>
        <v>-1</v>
      </c>
      <c r="N1044" s="12" t="str">
        <f>IF(Table2[[#This Row],[M4A]]="","",SUM(Table2[[#This Row],[M4A]]-Table2[[#This Row],[M4B_h]]))</f>
        <v/>
      </c>
      <c r="O1044" s="14"/>
      <c r="P1044" s="14" t="str">
        <f>IF(Table2[[#This Row],[M5A]]="","",SUM(Table2[[#This Row],[M5A]]-Table2[[#This Row],[M5B_h]]))</f>
        <v/>
      </c>
      <c r="Q1044" s="14">
        <f>SUM(Table2[[#This Row],[AWAL]],Table2[[#This Row],[M1B]])</f>
        <v>1</v>
      </c>
      <c r="R1044" s="14">
        <f>SUM(Table2[[#This Row],[M2B]],Table2[[#This Row],[M2B_h]])</f>
        <v>1</v>
      </c>
      <c r="S1044" s="14">
        <f>SUM(Table2[[#This Row],[M3B]],Table2[[#This Row],[M3B_h]])</f>
        <v>0</v>
      </c>
      <c r="T1044" s="14">
        <f>SUM(Table2[[#This Row],[M4B]],Table2[[#This Row],[M4B_h]])</f>
        <v>0</v>
      </c>
    </row>
    <row r="1045" spans="1:20">
      <c r="A1045" s="11">
        <f>IF(Table2[[#This Row],[TT]]=0,"",ROW())</f>
        <v>1045</v>
      </c>
      <c r="B1045" s="11" t="str">
        <f>LOWER(SUBSTITUTE(SUBSTITUTE(SUBSTITUTE(SUBSTITUTE(SUBSTITUTE(SUBSTITUTE(SUBSTITUTE(SUBSTITUTE(Table2[[#This Row],[NAMA BARANG]]," ",""),"""",""),"-",""),"/",""),"(",""),")",""),"&amp;",""),",",""))</f>
        <v>kartustockkwartohj</v>
      </c>
      <c r="C1045" s="17" t="s">
        <v>2439</v>
      </c>
      <c r="D1045" s="18">
        <v>5</v>
      </c>
      <c r="E1045" s="22" t="s">
        <v>2632</v>
      </c>
      <c r="F1045" s="43">
        <f>IF(Table2[[#This Row],[M5B]]="",Table2[[#This Row],[M5B_h]],SUM(Table2[[#This Row],[M5B_h]],Table2[[#This Row],[M5B]]))</f>
        <v>3</v>
      </c>
      <c r="G1045" s="12">
        <v>4</v>
      </c>
      <c r="H1045" s="12">
        <f>IF(Table2[[#This Row],[M1A]]="","",Table2[[#This Row],[M1A]]-Table2[[#This Row],[AWAL]])</f>
        <v>-1</v>
      </c>
      <c r="J1045" s="12" t="str">
        <f>IF(Table2[[#This Row],[M2A]]="","",SUM(Table2[[#This Row],[M2A]]-Table2[[#This Row],[M2B_h]]))</f>
        <v/>
      </c>
      <c r="K1045" s="12">
        <v>3</v>
      </c>
      <c r="L1045" s="12">
        <f>IF(Table2[[#This Row],[M3A]]="","",SUM(Table2[[#This Row],[M3A]]-Table2[[#This Row],[M3B_h]]))</f>
        <v>-1</v>
      </c>
      <c r="N1045" s="12" t="str">
        <f>IF(Table2[[#This Row],[M4A]]="","",SUM(Table2[[#This Row],[M4A]]-Table2[[#This Row],[M4B_h]]))</f>
        <v/>
      </c>
      <c r="O1045" s="14"/>
      <c r="P1045" s="14" t="str">
        <f>IF(Table2[[#This Row],[M5A]]="","",SUM(Table2[[#This Row],[M5A]]-Table2[[#This Row],[M5B_h]]))</f>
        <v/>
      </c>
      <c r="Q1045" s="14">
        <f>SUM(Table2[[#This Row],[AWAL]],Table2[[#This Row],[M1B]])</f>
        <v>4</v>
      </c>
      <c r="R1045" s="14">
        <f>SUM(Table2[[#This Row],[M2B]],Table2[[#This Row],[M2B_h]])</f>
        <v>4</v>
      </c>
      <c r="S1045" s="14">
        <f>SUM(Table2[[#This Row],[M3B]],Table2[[#This Row],[M3B_h]])</f>
        <v>3</v>
      </c>
      <c r="T1045" s="14">
        <f>SUM(Table2[[#This Row],[M4B]],Table2[[#This Row],[M4B_h]])</f>
        <v>3</v>
      </c>
    </row>
    <row r="1046" spans="1:20">
      <c r="A1046" s="11">
        <f>IF(Table2[[#This Row],[TT]]=0,"",ROW())</f>
        <v>1046</v>
      </c>
      <c r="B1046" s="11" t="str">
        <f>LOWER(SUBSTITUTE(SUBSTITUTE(SUBSTITUTE(SUBSTITUTE(SUBSTITUTE(SUBSTITUTE(SUBSTITUTE(SUBSTITUTE(Table2[[#This Row],[NAMA BARANG]]," ",""),"""",""),"-",""),"/",""),"(",""),")",""),"&amp;",""),",",""))</f>
        <v>kartustockkwartok</v>
      </c>
      <c r="C1046" s="17" t="s">
        <v>2440</v>
      </c>
      <c r="D1046" s="18">
        <v>5</v>
      </c>
      <c r="E1046" s="22" t="s">
        <v>2632</v>
      </c>
      <c r="F1046" s="43">
        <f>IF(Table2[[#This Row],[M5B]]="",Table2[[#This Row],[M5B_h]],SUM(Table2[[#This Row],[M5B_h]],Table2[[#This Row],[M5B]]))</f>
        <v>4</v>
      </c>
      <c r="G1046" s="12">
        <v>4</v>
      </c>
      <c r="H1046" s="12">
        <f>IF(Table2[[#This Row],[M1A]]="","",Table2[[#This Row],[M1A]]-Table2[[#This Row],[AWAL]])</f>
        <v>-1</v>
      </c>
      <c r="J1046" s="12" t="str">
        <f>IF(Table2[[#This Row],[M2A]]="","",SUM(Table2[[#This Row],[M2A]]-Table2[[#This Row],[M2B_h]]))</f>
        <v/>
      </c>
      <c r="L1046" s="12" t="str">
        <f>IF(Table2[[#This Row],[M3A]]="","",SUM(Table2[[#This Row],[M3A]]-Table2[[#This Row],[M3B_h]]))</f>
        <v/>
      </c>
      <c r="N1046" s="12" t="str">
        <f>IF(Table2[[#This Row],[M4A]]="","",SUM(Table2[[#This Row],[M4A]]-Table2[[#This Row],[M4B_h]]))</f>
        <v/>
      </c>
      <c r="O1046" s="14"/>
      <c r="P1046" s="14" t="str">
        <f>IF(Table2[[#This Row],[M5A]]="","",SUM(Table2[[#This Row],[M5A]]-Table2[[#This Row],[M5B_h]]))</f>
        <v/>
      </c>
      <c r="Q1046" s="14">
        <f>SUM(Table2[[#This Row],[AWAL]],Table2[[#This Row],[M1B]])</f>
        <v>4</v>
      </c>
      <c r="R1046" s="14">
        <f>SUM(Table2[[#This Row],[M2B]],Table2[[#This Row],[M2B_h]])</f>
        <v>4</v>
      </c>
      <c r="S1046" s="14">
        <f>SUM(Table2[[#This Row],[M3B]],Table2[[#This Row],[M3B_h]])</f>
        <v>4</v>
      </c>
      <c r="T1046" s="14">
        <f>SUM(Table2[[#This Row],[M4B]],Table2[[#This Row],[M4B_h]])</f>
        <v>4</v>
      </c>
    </row>
    <row r="1047" spans="1:20">
      <c r="A1047" s="11">
        <f>IF(Table2[[#This Row],[TT]]=0,"",ROW())</f>
        <v>1047</v>
      </c>
      <c r="B1047" s="11" t="str">
        <f>LOWER(SUBSTITUTE(SUBSTITUTE(SUBSTITUTE(SUBSTITUTE(SUBSTITUTE(SUBSTITUTE(SUBSTITUTE(SUBSTITUTE(Table2[[#This Row],[NAMA BARANG]]," ",""),"""",""),"-",""),"/",""),"(",""),")",""),"&amp;",""),",",""))</f>
        <v>kartustockkwartom</v>
      </c>
      <c r="C1047" s="17" t="s">
        <v>2441</v>
      </c>
      <c r="D1047" s="18">
        <v>4</v>
      </c>
      <c r="E1047" s="22" t="s">
        <v>2632</v>
      </c>
      <c r="F1047" s="43">
        <f>IF(Table2[[#This Row],[M5B]]="",Table2[[#This Row],[M5B_h]],SUM(Table2[[#This Row],[M5B_h]],Table2[[#This Row],[M5B]]))</f>
        <v>3</v>
      </c>
      <c r="G1047" s="12">
        <v>3</v>
      </c>
      <c r="H1047" s="12">
        <f>IF(Table2[[#This Row],[M1A]]="","",Table2[[#This Row],[M1A]]-Table2[[#This Row],[AWAL]])</f>
        <v>-1</v>
      </c>
      <c r="J1047" s="12" t="str">
        <f>IF(Table2[[#This Row],[M2A]]="","",SUM(Table2[[#This Row],[M2A]]-Table2[[#This Row],[M2B_h]]))</f>
        <v/>
      </c>
      <c r="L1047" s="12" t="str">
        <f>IF(Table2[[#This Row],[M3A]]="","",SUM(Table2[[#This Row],[M3A]]-Table2[[#This Row],[M3B_h]]))</f>
        <v/>
      </c>
      <c r="N1047" s="12" t="str">
        <f>IF(Table2[[#This Row],[M4A]]="","",SUM(Table2[[#This Row],[M4A]]-Table2[[#This Row],[M4B_h]]))</f>
        <v/>
      </c>
      <c r="O1047" s="14"/>
      <c r="P1047" s="14" t="str">
        <f>IF(Table2[[#This Row],[M5A]]="","",SUM(Table2[[#This Row],[M5A]]-Table2[[#This Row],[M5B_h]]))</f>
        <v/>
      </c>
      <c r="Q1047" s="14">
        <f>SUM(Table2[[#This Row],[AWAL]],Table2[[#This Row],[M1B]])</f>
        <v>3</v>
      </c>
      <c r="R1047" s="14">
        <f>SUM(Table2[[#This Row],[M2B]],Table2[[#This Row],[M2B_h]])</f>
        <v>3</v>
      </c>
      <c r="S1047" s="14">
        <f>SUM(Table2[[#This Row],[M3B]],Table2[[#This Row],[M3B_h]])</f>
        <v>3</v>
      </c>
      <c r="T1047" s="14">
        <f>SUM(Table2[[#This Row],[M4B]],Table2[[#This Row],[M4B_h]])</f>
        <v>3</v>
      </c>
    </row>
    <row r="1048" spans="1:20">
      <c r="A1048" s="11">
        <f>IF(Table2[[#This Row],[TT]]=0,"",ROW())</f>
        <v>1048</v>
      </c>
      <c r="B1048" s="11" t="str">
        <f>LOWER(SUBSTITUTE(SUBSTITUTE(SUBSTITUTE(SUBSTITUTE(SUBSTITUTE(SUBSTITUTE(SUBSTITUTE(SUBSTITUTE(Table2[[#This Row],[NAMA BARANG]]," ",""),"""",""),"-",""),"/",""),"(",""),")",""),"&amp;",""),",",""))</f>
        <v>kartuucapananjing84</v>
      </c>
      <c r="C1048" s="17" t="s">
        <v>1209</v>
      </c>
      <c r="D1048" s="18">
        <v>9</v>
      </c>
      <c r="E1048" s="22" t="s">
        <v>1210</v>
      </c>
      <c r="F1048" s="43">
        <f>IF(Table2[[#This Row],[M5B]]="",Table2[[#This Row],[M5B_h]],SUM(Table2[[#This Row],[M5B_h]],Table2[[#This Row],[M5B]]))</f>
        <v>9</v>
      </c>
      <c r="H1048" s="12" t="str">
        <f>IF(Table2[[#This Row],[M1A]]="","",Table2[[#This Row],[M1A]]-Table2[[#This Row],[AWAL]])</f>
        <v/>
      </c>
      <c r="J1048" s="12" t="str">
        <f>IF(Table2[[#This Row],[M2A]]="","",SUM(Table2[[#This Row],[M2A]]-Table2[[#This Row],[M2B_h]]))</f>
        <v/>
      </c>
      <c r="L1048" s="12" t="str">
        <f>IF(Table2[[#This Row],[M3A]]="","",SUM(Table2[[#This Row],[M3A]]-Table2[[#This Row],[M3B_h]]))</f>
        <v/>
      </c>
      <c r="N1048" s="12" t="str">
        <f>IF(Table2[[#This Row],[M4A]]="","",SUM(Table2[[#This Row],[M4A]]-Table2[[#This Row],[M4B_h]]))</f>
        <v/>
      </c>
      <c r="O1048" s="14"/>
      <c r="P1048" s="14" t="str">
        <f>IF(Table2[[#This Row],[M5A]]="","",SUM(Table2[[#This Row],[M5A]]-Table2[[#This Row],[M5B_h]]))</f>
        <v/>
      </c>
      <c r="Q1048" s="14">
        <f>SUM(Table2[[#This Row],[AWAL]],Table2[[#This Row],[M1B]])</f>
        <v>9</v>
      </c>
      <c r="R1048" s="14">
        <f>SUM(Table2[[#This Row],[M2B]],Table2[[#This Row],[M2B_h]])</f>
        <v>9</v>
      </c>
      <c r="S1048" s="14">
        <f>SUM(Table2[[#This Row],[M3B]],Table2[[#This Row],[M3B_h]])</f>
        <v>9</v>
      </c>
      <c r="T1048" s="14">
        <f>SUM(Table2[[#This Row],[M4B]],Table2[[#This Row],[M4B_h]])</f>
        <v>9</v>
      </c>
    </row>
    <row r="1049" spans="1:20">
      <c r="A1049" s="11">
        <f>IF(Table2[[#This Row],[TT]]=0,"",ROW())</f>
        <v>1049</v>
      </c>
      <c r="B1049" s="11" t="str">
        <f>LOWER(SUBSTITUTE(SUBSTITUTE(SUBSTITUTE(SUBSTITUTE(SUBSTITUTE(SUBSTITUTE(SUBSTITUTE(SUBSTITUTE(Table2[[#This Row],[NAMA BARANG]]," ",""),"""",""),"-",""),"/",""),"(",""),")",""),"&amp;",""),",",""))</f>
        <v>kartuundangananakbtb</v>
      </c>
      <c r="C1049" s="17" t="s">
        <v>2941</v>
      </c>
      <c r="D1049" s="18">
        <v>1</v>
      </c>
      <c r="E1049" s="22">
        <v>4000</v>
      </c>
      <c r="F1049" s="43">
        <f>IF(Table2[[#This Row],[M5B]]="",Table2[[#This Row],[M5B_h]],SUM(Table2[[#This Row],[M5B_h]],Table2[[#This Row],[M5B]]))</f>
        <v>1</v>
      </c>
      <c r="H1049" s="12" t="str">
        <f>IF(Table2[[#This Row],[M1A]]="","",Table2[[#This Row],[M1A]]-Table2[[#This Row],[AWAL]])</f>
        <v/>
      </c>
      <c r="J1049" s="12" t="str">
        <f>IF(Table2[[#This Row],[M2A]]="","",SUM(Table2[[#This Row],[M2A]]-Table2[[#This Row],[M2B_h]]))</f>
        <v/>
      </c>
      <c r="L1049" s="12" t="str">
        <f>IF(Table2[[#This Row],[M3A]]="","",SUM(Table2[[#This Row],[M3A]]-Table2[[#This Row],[M3B_h]]))</f>
        <v/>
      </c>
      <c r="N1049" s="12" t="str">
        <f>IF(Table2[[#This Row],[M4A]]="","",SUM(Table2[[#This Row],[M4A]]-Table2[[#This Row],[M4B_h]]))</f>
        <v/>
      </c>
      <c r="O1049" s="14"/>
      <c r="P1049" s="14" t="str">
        <f>IF(Table2[[#This Row],[M5A]]="","",SUM(Table2[[#This Row],[M5A]]-Table2[[#This Row],[M5B_h]]))</f>
        <v/>
      </c>
      <c r="Q1049" s="14">
        <f>SUM(Table2[[#This Row],[AWAL]],Table2[[#This Row],[M1B]])</f>
        <v>1</v>
      </c>
      <c r="R1049" s="14">
        <f>SUM(Table2[[#This Row],[M2B]],Table2[[#This Row],[M2B_h]])</f>
        <v>1</v>
      </c>
      <c r="S1049" s="14">
        <f>SUM(Table2[[#This Row],[M3B]],Table2[[#This Row],[M3B_h]])</f>
        <v>1</v>
      </c>
      <c r="T1049" s="14">
        <f>SUM(Table2[[#This Row],[M4B]],Table2[[#This Row],[M4B_h]])</f>
        <v>1</v>
      </c>
    </row>
    <row r="1050" spans="1:20">
      <c r="A1050" s="11">
        <f>IF(Table2[[#This Row],[TT]]=0,"",ROW())</f>
        <v>1050</v>
      </c>
      <c r="B1050" s="11" t="str">
        <f>LOWER(SUBSTITUTE(SUBSTITUTE(SUBSTITUTE(SUBSTITUTE(SUBSTITUTE(SUBSTITUTE(SUBSTITUTE(SUBSTITUTE(Table2[[#This Row],[NAMA BARANG]]," ",""),"""",""),"-",""),"/",""),"(",""),")",""),"&amp;",""),",",""))</f>
        <v>kawatpotongwarnaemas</v>
      </c>
      <c r="C1050" s="17" t="s">
        <v>1215</v>
      </c>
      <c r="D1050" s="18">
        <v>6</v>
      </c>
      <c r="E1050" s="22" t="s">
        <v>3419</v>
      </c>
      <c r="F1050" s="43">
        <f>IF(Table2[[#This Row],[M5B]]="",Table2[[#This Row],[M5B_h]],SUM(Table2[[#This Row],[M5B_h]],Table2[[#This Row],[M5B]]))</f>
        <v>6</v>
      </c>
      <c r="H1050" s="12" t="str">
        <f>IF(Table2[[#This Row],[M1A]]="","",Table2[[#This Row],[M1A]]-Table2[[#This Row],[AWAL]])</f>
        <v/>
      </c>
      <c r="J1050" s="12" t="str">
        <f>IF(Table2[[#This Row],[M2A]]="","",SUM(Table2[[#This Row],[M2A]]-Table2[[#This Row],[M2B_h]]))</f>
        <v/>
      </c>
      <c r="L1050" s="12" t="str">
        <f>IF(Table2[[#This Row],[M3A]]="","",SUM(Table2[[#This Row],[M3A]]-Table2[[#This Row],[M3B_h]]))</f>
        <v/>
      </c>
      <c r="N1050" s="12" t="str">
        <f>IF(Table2[[#This Row],[M4A]]="","",SUM(Table2[[#This Row],[M4A]]-Table2[[#This Row],[M4B_h]]))</f>
        <v/>
      </c>
      <c r="O1050" s="14"/>
      <c r="P1050" s="14" t="str">
        <f>IF(Table2[[#This Row],[M5A]]="","",SUM(Table2[[#This Row],[M5A]]-Table2[[#This Row],[M5B_h]]))</f>
        <v/>
      </c>
      <c r="Q1050" s="14">
        <f>SUM(Table2[[#This Row],[AWAL]],Table2[[#This Row],[M1B]])</f>
        <v>6</v>
      </c>
      <c r="R1050" s="14">
        <f>SUM(Table2[[#This Row],[M2B]],Table2[[#This Row],[M2B_h]])</f>
        <v>6</v>
      </c>
      <c r="S1050" s="14">
        <f>SUM(Table2[[#This Row],[M3B]],Table2[[#This Row],[M3B_h]])</f>
        <v>6</v>
      </c>
      <c r="T1050" s="14">
        <f>SUM(Table2[[#This Row],[M4B]],Table2[[#This Row],[M4B_h]])</f>
        <v>6</v>
      </c>
    </row>
    <row r="1051" spans="1:20">
      <c r="A1051" s="11">
        <f>IF(Table2[[#This Row],[TT]]=0,"",ROW())</f>
        <v>1051</v>
      </c>
      <c r="B1051" s="11" t="str">
        <f>LOWER(SUBSTITUTE(SUBSTITUTE(SUBSTITUTE(SUBSTITUTE(SUBSTITUTE(SUBSTITUTE(SUBSTITUTE(SUBSTITUTE(Table2[[#This Row],[NAMA BARANG]]," ",""),"""",""),"-",""),"/",""),"(",""),")",""),"&amp;",""),",",""))</f>
        <v>kemocengpanjangduster</v>
      </c>
      <c r="C1051" s="17" t="s">
        <v>4634</v>
      </c>
      <c r="D1051" s="18">
        <v>1</v>
      </c>
      <c r="E1051" s="22" t="s">
        <v>2998</v>
      </c>
      <c r="F1051" s="43">
        <f>IF(Table2[[#This Row],[M5B]]="",Table2[[#This Row],[M5B_h]],SUM(Table2[[#This Row],[M5B_h]],Table2[[#This Row],[M5B]]))</f>
        <v>1</v>
      </c>
      <c r="H1051" s="12" t="str">
        <f>IF(Table2[[#This Row],[M1A]]="","",Table2[[#This Row],[M1A]]-Table2[[#This Row],[AWAL]])</f>
        <v/>
      </c>
      <c r="J1051" s="12" t="str">
        <f>IF(Table2[[#This Row],[M2A]]="","",SUM(Table2[[#This Row],[M2A]]-Table2[[#This Row],[M2B_h]]))</f>
        <v/>
      </c>
      <c r="L1051" s="12" t="str">
        <f>IF(Table2[[#This Row],[M3A]]="","",SUM(Table2[[#This Row],[M3A]]-Table2[[#This Row],[M3B_h]]))</f>
        <v/>
      </c>
      <c r="N1051" s="12" t="str">
        <f>IF(Table2[[#This Row],[M4A]]="","",SUM(Table2[[#This Row],[M4A]]-Table2[[#This Row],[M4B_h]]))</f>
        <v/>
      </c>
      <c r="O1051" s="14"/>
      <c r="P1051" s="14" t="str">
        <f>IF(Table2[[#This Row],[M5A]]="","",SUM(Table2[[#This Row],[M5A]]-Table2[[#This Row],[M5B_h]]))</f>
        <v/>
      </c>
      <c r="Q1051" s="14">
        <f>SUM(Table2[[#This Row],[AWAL]],Table2[[#This Row],[M1B]])</f>
        <v>1</v>
      </c>
      <c r="R1051" s="14">
        <f>SUM(Table2[[#This Row],[M2B]],Table2[[#This Row],[M2B_h]])</f>
        <v>1</v>
      </c>
      <c r="S1051" s="14">
        <f>SUM(Table2[[#This Row],[M3B]],Table2[[#This Row],[M3B_h]])</f>
        <v>1</v>
      </c>
      <c r="T1051" s="14">
        <f>SUM(Table2[[#This Row],[M4B]],Table2[[#This Row],[M4B_h]])</f>
        <v>1</v>
      </c>
    </row>
    <row r="1052" spans="1:20">
      <c r="A1052" s="11">
        <f>IF(Table2[[#This Row],[TT]]=0,"",ROW())</f>
        <v>1052</v>
      </c>
      <c r="B1052" s="11" t="str">
        <f>LOWER(SUBSTITUTE(SUBSTITUTE(SUBSTITUTE(SUBSTITUTE(SUBSTITUTE(SUBSTITUTE(SUBSTITUTE(SUBSTITUTE(Table2[[#This Row],[NAMA BARANG]]," ",""),"""",""),"-",""),"/",""),"(",""),")",""),"&amp;",""),",",""))</f>
        <v>kemocengplastikkecilb5109</v>
      </c>
      <c r="C1052" s="17" t="s">
        <v>3233</v>
      </c>
      <c r="D1052" s="18">
        <v>4</v>
      </c>
      <c r="E1052" s="22" t="s">
        <v>3234</v>
      </c>
      <c r="F1052" s="43">
        <f>IF(Table2[[#This Row],[M5B]]="",Table2[[#This Row],[M5B_h]],SUM(Table2[[#This Row],[M5B_h]],Table2[[#This Row],[M5B]]))</f>
        <v>4</v>
      </c>
      <c r="H1052" s="12" t="str">
        <f>IF(Table2[[#This Row],[M1A]]="","",Table2[[#This Row],[M1A]]-Table2[[#This Row],[AWAL]])</f>
        <v/>
      </c>
      <c r="J1052" s="12" t="str">
        <f>IF(Table2[[#This Row],[M2A]]="","",SUM(Table2[[#This Row],[M2A]]-Table2[[#This Row],[M2B_h]]))</f>
        <v/>
      </c>
      <c r="L1052" s="12" t="str">
        <f>IF(Table2[[#This Row],[M3A]]="","",SUM(Table2[[#This Row],[M3A]]-Table2[[#This Row],[M3B_h]]))</f>
        <v/>
      </c>
      <c r="N1052" s="12" t="str">
        <f>IF(Table2[[#This Row],[M4A]]="","",SUM(Table2[[#This Row],[M4A]]-Table2[[#This Row],[M4B_h]]))</f>
        <v/>
      </c>
      <c r="O1052" s="14"/>
      <c r="P1052" s="14" t="str">
        <f>IF(Table2[[#This Row],[M5A]]="","",SUM(Table2[[#This Row],[M5A]]-Table2[[#This Row],[M5B_h]]))</f>
        <v/>
      </c>
      <c r="Q1052" s="14">
        <f>SUM(Table2[[#This Row],[AWAL]],Table2[[#This Row],[M1B]])</f>
        <v>4</v>
      </c>
      <c r="R1052" s="14">
        <f>SUM(Table2[[#This Row],[M2B]],Table2[[#This Row],[M2B_h]])</f>
        <v>4</v>
      </c>
      <c r="S1052" s="14">
        <f>SUM(Table2[[#This Row],[M3B]],Table2[[#This Row],[M3B_h]])</f>
        <v>4</v>
      </c>
      <c r="T1052" s="14">
        <f>SUM(Table2[[#This Row],[M4B]],Table2[[#This Row],[M4B_h]])</f>
        <v>4</v>
      </c>
    </row>
    <row r="1053" spans="1:20">
      <c r="A1053" s="13">
        <f>IF(Table2[[#This Row],[TT]]=0,"",ROW())</f>
        <v>1053</v>
      </c>
      <c r="B1053" s="13" t="str">
        <f>LOWER(SUBSTITUTE(SUBSTITUTE(SUBSTITUTE(SUBSTITUTE(SUBSTITUTE(SUBSTITUTE(SUBSTITUTE(SUBSTITUTE(Table2[[#This Row],[NAMA BARANG]]," ",""),"""",""),"-",""),"/",""),"(",""),")",""),"&amp;",""),",",""))</f>
        <v>kertaskado5070metalik</v>
      </c>
      <c r="C1053" s="17" t="s">
        <v>1218</v>
      </c>
      <c r="D1053" s="18">
        <v>1</v>
      </c>
      <c r="E1053" s="22" t="s">
        <v>1217</v>
      </c>
      <c r="F1053" s="43">
        <f>IF(Table2[[#This Row],[M5B]]="",Table2[[#This Row],[M5B_h]],SUM(Table2[[#This Row],[M5B_h]],Table2[[#This Row],[M5B]]))</f>
        <v>1</v>
      </c>
      <c r="H1053" s="14" t="str">
        <f>IF(Table2[[#This Row],[M1A]]="","",Table2[[#This Row],[M1A]]-Table2[[#This Row],[AWAL]])</f>
        <v/>
      </c>
      <c r="J1053" s="14" t="str">
        <f>IF(Table2[[#This Row],[M2A]]="","",SUM(Table2[[#This Row],[M2A]]-Table2[[#This Row],[M2B_h]]))</f>
        <v/>
      </c>
      <c r="K1053" s="14"/>
      <c r="L1053" s="14" t="str">
        <f>IF(Table2[[#This Row],[M3A]]="","",SUM(Table2[[#This Row],[M3A]]-Table2[[#This Row],[M3B_h]]))</f>
        <v/>
      </c>
      <c r="M1053" s="14"/>
      <c r="N1053" s="14" t="str">
        <f>IF(Table2[[#This Row],[M4A]]="","",SUM(Table2[[#This Row],[M4A]]-Table2[[#This Row],[M4B_h]]))</f>
        <v/>
      </c>
      <c r="O1053" s="14"/>
      <c r="P1053" s="14" t="str">
        <f>IF(Table2[[#This Row],[M5A]]="","",SUM(Table2[[#This Row],[M5A]]-Table2[[#This Row],[M5B_h]]))</f>
        <v/>
      </c>
      <c r="Q1053" s="14">
        <f>SUM(Table2[[#This Row],[AWAL]],Table2[[#This Row],[M1B]])</f>
        <v>1</v>
      </c>
      <c r="R1053" s="14">
        <f>SUM(Table2[[#This Row],[M2B]],Table2[[#This Row],[M2B_h]])</f>
        <v>1</v>
      </c>
      <c r="S1053" s="14">
        <f>SUM(Table2[[#This Row],[M3B]],Table2[[#This Row],[M3B_h]])</f>
        <v>1</v>
      </c>
      <c r="T1053" s="14">
        <f>SUM(Table2[[#This Row],[M4B]],Table2[[#This Row],[M4B_h]])</f>
        <v>1</v>
      </c>
    </row>
    <row r="1054" spans="1:20">
      <c r="A1054" s="13">
        <f>IF(Table2[[#This Row],[TT]]=0,"",ROW())</f>
        <v>1054</v>
      </c>
      <c r="B1054" s="13" t="str">
        <f>LOWER(SUBSTITUTE(SUBSTITUTE(SUBSTITUTE(SUBSTITUTE(SUBSTITUTE(SUBSTITUTE(SUBSTITUTE(SUBSTITUTE(Table2[[#This Row],[NAMA BARANG]]," ",""),"""",""),"-",""),"/",""),"(",""),")",""),"&amp;",""),",",""))</f>
        <v>kertaskado70100beningpolos</v>
      </c>
      <c r="C1054" s="16" t="s">
        <v>1219</v>
      </c>
      <c r="D1054" s="18">
        <v>5</v>
      </c>
      <c r="E1054" s="47" t="s">
        <v>1220</v>
      </c>
      <c r="F1054" s="43">
        <f>IF(Table2[[#This Row],[M5B]]="",Table2[[#This Row],[M5B_h]],SUM(Table2[[#This Row],[M5B_h]],Table2[[#This Row],[M5B]]))</f>
        <v>5</v>
      </c>
      <c r="H1054" s="14" t="str">
        <f>IF(Table2[[#This Row],[M1A]]="","",Table2[[#This Row],[M1A]]-Table2[[#This Row],[AWAL]])</f>
        <v/>
      </c>
      <c r="J1054" s="14" t="str">
        <f>IF(Table2[[#This Row],[M2A]]="","",SUM(Table2[[#This Row],[M2A]]-Table2[[#This Row],[M2B_h]]))</f>
        <v/>
      </c>
      <c r="L1054" s="14" t="str">
        <f>IF(Table2[[#This Row],[M3A]]="","",SUM(Table2[[#This Row],[M3A]]-Table2[[#This Row],[M3B_h]]))</f>
        <v/>
      </c>
      <c r="N1054" s="14" t="str">
        <f>IF(Table2[[#This Row],[M4A]]="","",SUM(Table2[[#This Row],[M4A]]-Table2[[#This Row],[M4B_h]]))</f>
        <v/>
      </c>
      <c r="O1054" s="14"/>
      <c r="P1054" s="14" t="str">
        <f>IF(Table2[[#This Row],[M5A]]="","",SUM(Table2[[#This Row],[M5A]]-Table2[[#This Row],[M5B_h]]))</f>
        <v/>
      </c>
      <c r="Q1054" s="14">
        <f>SUM(Table2[[#This Row],[AWAL]],Table2[[#This Row],[M1B]])</f>
        <v>5</v>
      </c>
      <c r="R1054" s="14">
        <f>SUM(Table2[[#This Row],[M2B]],Table2[[#This Row],[M2B_h]])</f>
        <v>5</v>
      </c>
      <c r="S1054" s="14">
        <f>SUM(Table2[[#This Row],[M3B]],Table2[[#This Row],[M3B_h]])</f>
        <v>5</v>
      </c>
      <c r="T1054" s="14">
        <f>SUM(Table2[[#This Row],[M4B]],Table2[[#This Row],[M4B_h]])</f>
        <v>5</v>
      </c>
    </row>
    <row r="1055" spans="1:20">
      <c r="A1055" s="11">
        <f>IF(Table2[[#This Row],[TT]]=0,"",ROW())</f>
        <v>1055</v>
      </c>
      <c r="B1055" s="11" t="str">
        <f>LOWER(SUBSTITUTE(SUBSTITUTE(SUBSTITUTE(SUBSTITUTE(SUBSTITUTE(SUBSTITUTE(SUBSTITUTE(SUBSTITUTE(Table2[[#This Row],[NAMA BARANG]]," ",""),"""",""),"-",""),"/",""),"(",""),")",""),"&amp;",""),",",""))</f>
        <v>kertaskadohologlxyknmrbr</v>
      </c>
      <c r="C1055" s="17" t="s">
        <v>1221</v>
      </c>
      <c r="D1055" s="18">
        <v>7</v>
      </c>
      <c r="E1055" s="22" t="s">
        <v>1222</v>
      </c>
      <c r="F1055" s="43">
        <f>IF(Table2[[#This Row],[M5B]]="",Table2[[#This Row],[M5B_h]],SUM(Table2[[#This Row],[M5B_h]],Table2[[#This Row],[M5B]]))</f>
        <v>7</v>
      </c>
      <c r="H1055" s="12" t="str">
        <f>IF(Table2[[#This Row],[M1A]]="","",Table2[[#This Row],[M1A]]-Table2[[#This Row],[AWAL]])</f>
        <v/>
      </c>
      <c r="J1055" s="12" t="str">
        <f>IF(Table2[[#This Row],[M2A]]="","",SUM(Table2[[#This Row],[M2A]]-Table2[[#This Row],[M2B_h]]))</f>
        <v/>
      </c>
      <c r="L1055" s="12" t="str">
        <f>IF(Table2[[#This Row],[M3A]]="","",SUM(Table2[[#This Row],[M3A]]-Table2[[#This Row],[M3B_h]]))</f>
        <v/>
      </c>
      <c r="N1055" s="12" t="str">
        <f>IF(Table2[[#This Row],[M4A]]="","",SUM(Table2[[#This Row],[M4A]]-Table2[[#This Row],[M4B_h]]))</f>
        <v/>
      </c>
      <c r="O1055" s="14"/>
      <c r="P1055" s="14" t="str">
        <f>IF(Table2[[#This Row],[M5A]]="","",SUM(Table2[[#This Row],[M5A]]-Table2[[#This Row],[M5B_h]]))</f>
        <v/>
      </c>
      <c r="Q1055" s="14">
        <f>SUM(Table2[[#This Row],[AWAL]],Table2[[#This Row],[M1B]])</f>
        <v>7</v>
      </c>
      <c r="R1055" s="14">
        <f>SUM(Table2[[#This Row],[M2B]],Table2[[#This Row],[M2B_h]])</f>
        <v>7</v>
      </c>
      <c r="S1055" s="14">
        <f>SUM(Table2[[#This Row],[M3B]],Table2[[#This Row],[M3B_h]])</f>
        <v>7</v>
      </c>
      <c r="T1055" s="14">
        <f>SUM(Table2[[#This Row],[M4B]],Table2[[#This Row],[M4B_h]])</f>
        <v>7</v>
      </c>
    </row>
    <row r="1056" spans="1:20">
      <c r="A1056" s="11">
        <f>IF(Table2[[#This Row],[TT]]=0,"",ROW())</f>
        <v>1056</v>
      </c>
      <c r="B1056" s="11" t="str">
        <f>LOWER(SUBSTITUTE(SUBSTITUTE(SUBSTITUTE(SUBSTITUTE(SUBSTITUTE(SUBSTITUTE(SUBSTITUTE(SUBSTITUTE(Table2[[#This Row],[NAMA BARANG]]," ",""),"""",""),"-",""),"/",""),"(",""),")",""),"&amp;",""),",",""))</f>
        <v>kertaskadoholo3dimensian</v>
      </c>
      <c r="C1056" s="17" t="s">
        <v>1223</v>
      </c>
      <c r="D1056" s="18">
        <v>4</v>
      </c>
      <c r="E1056" s="22" t="s">
        <v>1217</v>
      </c>
      <c r="F1056" s="43">
        <f>IF(Table2[[#This Row],[M5B]]="",Table2[[#This Row],[M5B_h]],SUM(Table2[[#This Row],[M5B_h]],Table2[[#This Row],[M5B]]))</f>
        <v>4</v>
      </c>
      <c r="H1056" s="12" t="str">
        <f>IF(Table2[[#This Row],[M1A]]="","",Table2[[#This Row],[M1A]]-Table2[[#This Row],[AWAL]])</f>
        <v/>
      </c>
      <c r="J1056" s="12" t="str">
        <f>IF(Table2[[#This Row],[M2A]]="","",SUM(Table2[[#This Row],[M2A]]-Table2[[#This Row],[M2B_h]]))</f>
        <v/>
      </c>
      <c r="L1056" s="12" t="str">
        <f>IF(Table2[[#This Row],[M3A]]="","",SUM(Table2[[#This Row],[M3A]]-Table2[[#This Row],[M3B_h]]))</f>
        <v/>
      </c>
      <c r="N1056" s="12" t="str">
        <f>IF(Table2[[#This Row],[M4A]]="","",SUM(Table2[[#This Row],[M4A]]-Table2[[#This Row],[M4B_h]]))</f>
        <v/>
      </c>
      <c r="O1056" s="14"/>
      <c r="P1056" s="14" t="str">
        <f>IF(Table2[[#This Row],[M5A]]="","",SUM(Table2[[#This Row],[M5A]]-Table2[[#This Row],[M5B_h]]))</f>
        <v/>
      </c>
      <c r="Q1056" s="14">
        <f>SUM(Table2[[#This Row],[AWAL]],Table2[[#This Row],[M1B]])</f>
        <v>4</v>
      </c>
      <c r="R1056" s="14">
        <f>SUM(Table2[[#This Row],[M2B]],Table2[[#This Row],[M2B_h]])</f>
        <v>4</v>
      </c>
      <c r="S1056" s="14">
        <f>SUM(Table2[[#This Row],[M3B]],Table2[[#This Row],[M3B_h]])</f>
        <v>4</v>
      </c>
      <c r="T1056" s="14">
        <f>SUM(Table2[[#This Row],[M4B]],Table2[[#This Row],[M4B_h]])</f>
        <v>4</v>
      </c>
    </row>
    <row r="1057" spans="1:20">
      <c r="A1057" s="13">
        <f>IF(Table2[[#This Row],[TT]]=0,"",ROW())</f>
        <v>1057</v>
      </c>
      <c r="B1057" s="13" t="str">
        <f>LOWER(SUBSTITUTE(SUBSTITUTE(SUBSTITUTE(SUBSTITUTE(SUBSTITUTE(SUBSTITUTE(SUBSTITUTE(SUBSTITUTE(Table2[[#This Row],[NAMA BARANG]]," ",""),"""",""),"-",""),"/",""),"(",""),")",""),"&amp;",""),",",""))</f>
        <v>kertaskadoholomotif50x70</v>
      </c>
      <c r="C1057" s="16" t="s">
        <v>1224</v>
      </c>
      <c r="D1057" s="18">
        <v>55</v>
      </c>
      <c r="E1057" s="47" t="s">
        <v>1217</v>
      </c>
      <c r="F1057" s="43">
        <f>IF(Table2[[#This Row],[M5B]]="",Table2[[#This Row],[M5B_h]],SUM(Table2[[#This Row],[M5B_h]],Table2[[#This Row],[M5B]]))</f>
        <v>55</v>
      </c>
      <c r="H1057" s="14" t="str">
        <f>IF(Table2[[#This Row],[M1A]]="","",Table2[[#This Row],[M1A]]-Table2[[#This Row],[AWAL]])</f>
        <v/>
      </c>
      <c r="J1057" s="14" t="str">
        <f>IF(Table2[[#This Row],[M2A]]="","",SUM(Table2[[#This Row],[M2A]]-Table2[[#This Row],[M2B_h]]))</f>
        <v/>
      </c>
      <c r="L1057" s="14" t="str">
        <f>IF(Table2[[#This Row],[M3A]]="","",SUM(Table2[[#This Row],[M3A]]-Table2[[#This Row],[M3B_h]]))</f>
        <v/>
      </c>
      <c r="N1057" s="14" t="str">
        <f>IF(Table2[[#This Row],[M4A]]="","",SUM(Table2[[#This Row],[M4A]]-Table2[[#This Row],[M4B_h]]))</f>
        <v/>
      </c>
      <c r="O1057" s="14"/>
      <c r="P1057" s="14" t="str">
        <f>IF(Table2[[#This Row],[M5A]]="","",SUM(Table2[[#This Row],[M5A]]-Table2[[#This Row],[M5B_h]]))</f>
        <v/>
      </c>
      <c r="Q1057" s="14">
        <f>SUM(Table2[[#This Row],[AWAL]],Table2[[#This Row],[M1B]])</f>
        <v>55</v>
      </c>
      <c r="R1057" s="14">
        <f>SUM(Table2[[#This Row],[M2B]],Table2[[#This Row],[M2B_h]])</f>
        <v>55</v>
      </c>
      <c r="S1057" s="14">
        <f>SUM(Table2[[#This Row],[M3B]],Table2[[#This Row],[M3B_h]])</f>
        <v>55</v>
      </c>
      <c r="T1057" s="14">
        <f>SUM(Table2[[#This Row],[M4B]],Table2[[#This Row],[M4B_h]])</f>
        <v>55</v>
      </c>
    </row>
    <row r="1058" spans="1:20">
      <c r="A1058" s="11">
        <f>IF(Table2[[#This Row],[TT]]=0,"",ROW())</f>
        <v>1058</v>
      </c>
      <c r="B1058" s="11" t="str">
        <f>LOWER(SUBSTITUTE(SUBSTITUTE(SUBSTITUTE(SUBSTITUTE(SUBSTITUTE(SUBSTITUTE(SUBSTITUTE(SUBSTITUTE(Table2[[#This Row],[NAMA BARANG]]," ",""),"""",""),"-",""),"/",""),"(",""),")",""),"&amp;",""),",",""))</f>
        <v>kertaskadoholomotifpolosphs</v>
      </c>
      <c r="C1058" s="17" t="s">
        <v>1225</v>
      </c>
      <c r="D1058" s="18">
        <v>15</v>
      </c>
      <c r="E1058" s="22" t="s">
        <v>1217</v>
      </c>
      <c r="F1058" s="43">
        <f>IF(Table2[[#This Row],[M5B]]="",Table2[[#This Row],[M5B_h]],SUM(Table2[[#This Row],[M5B_h]],Table2[[#This Row],[M5B]]))</f>
        <v>15</v>
      </c>
      <c r="H1058" s="12" t="str">
        <f>IF(Table2[[#This Row],[M1A]]="","",Table2[[#This Row],[M1A]]-Table2[[#This Row],[AWAL]])</f>
        <v/>
      </c>
      <c r="J1058" s="12" t="str">
        <f>IF(Table2[[#This Row],[M2A]]="","",SUM(Table2[[#This Row],[M2A]]-Table2[[#This Row],[M2B_h]]))</f>
        <v/>
      </c>
      <c r="L1058" s="12" t="str">
        <f>IF(Table2[[#This Row],[M3A]]="","",SUM(Table2[[#This Row],[M3A]]-Table2[[#This Row],[M3B_h]]))</f>
        <v/>
      </c>
      <c r="N1058" s="12" t="str">
        <f>IF(Table2[[#This Row],[M4A]]="","",SUM(Table2[[#This Row],[M4A]]-Table2[[#This Row],[M4B_h]]))</f>
        <v/>
      </c>
      <c r="O1058" s="14"/>
      <c r="P1058" s="14" t="str">
        <f>IF(Table2[[#This Row],[M5A]]="","",SUM(Table2[[#This Row],[M5A]]-Table2[[#This Row],[M5B_h]]))</f>
        <v/>
      </c>
      <c r="Q1058" s="14">
        <f>SUM(Table2[[#This Row],[AWAL]],Table2[[#This Row],[M1B]])</f>
        <v>15</v>
      </c>
      <c r="R1058" s="14">
        <f>SUM(Table2[[#This Row],[M2B]],Table2[[#This Row],[M2B_h]])</f>
        <v>15</v>
      </c>
      <c r="S1058" s="14">
        <f>SUM(Table2[[#This Row],[M3B]],Table2[[#This Row],[M3B_h]])</f>
        <v>15</v>
      </c>
      <c r="T1058" s="14">
        <f>SUM(Table2[[#This Row],[M4B]],Table2[[#This Row],[M4B_h]])</f>
        <v>15</v>
      </c>
    </row>
    <row r="1059" spans="1:20">
      <c r="A1059" s="11">
        <f>IF(Table2[[#This Row],[TT]]=0,"",ROW())</f>
        <v>1059</v>
      </c>
      <c r="B1059" s="11" t="str">
        <f>LOWER(SUBSTITUTE(SUBSTITUTE(SUBSTITUTE(SUBSTITUTE(SUBSTITUTE(SUBSTITUTE(SUBSTITUTE(SUBSTITUTE(Table2[[#This Row],[NAMA BARANG]]," ",""),"""",""),"-",""),"/",""),"(",""),")",""),"&amp;",""),",",""))</f>
        <v>kertaskadohvs</v>
      </c>
      <c r="C1059" s="17" t="s">
        <v>1226</v>
      </c>
      <c r="D1059" s="18">
        <v>1</v>
      </c>
      <c r="E1059" s="22" t="s">
        <v>1227</v>
      </c>
      <c r="F1059" s="43">
        <f>IF(Table2[[#This Row],[M5B]]="",Table2[[#This Row],[M5B_h]],SUM(Table2[[#This Row],[M5B_h]],Table2[[#This Row],[M5B]]))</f>
        <v>1</v>
      </c>
      <c r="H1059" s="12" t="str">
        <f>IF(Table2[[#This Row],[M1A]]="","",Table2[[#This Row],[M1A]]-Table2[[#This Row],[AWAL]])</f>
        <v/>
      </c>
      <c r="J1059" s="12" t="str">
        <f>IF(Table2[[#This Row],[M2A]]="","",SUM(Table2[[#This Row],[M2A]]-Table2[[#This Row],[M2B_h]]))</f>
        <v/>
      </c>
      <c r="L1059" s="12" t="str">
        <f>IF(Table2[[#This Row],[M3A]]="","",SUM(Table2[[#This Row],[M3A]]-Table2[[#This Row],[M3B_h]]))</f>
        <v/>
      </c>
      <c r="N1059" s="12" t="str">
        <f>IF(Table2[[#This Row],[M4A]]="","",SUM(Table2[[#This Row],[M4A]]-Table2[[#This Row],[M4B_h]]))</f>
        <v/>
      </c>
      <c r="O1059" s="14"/>
      <c r="P1059" s="14" t="str">
        <f>IF(Table2[[#This Row],[M5A]]="","",SUM(Table2[[#This Row],[M5A]]-Table2[[#This Row],[M5B_h]]))</f>
        <v/>
      </c>
      <c r="Q1059" s="14">
        <f>SUM(Table2[[#This Row],[AWAL]],Table2[[#This Row],[M1B]])</f>
        <v>1</v>
      </c>
      <c r="R1059" s="14">
        <f>SUM(Table2[[#This Row],[M2B]],Table2[[#This Row],[M2B_h]])</f>
        <v>1</v>
      </c>
      <c r="S1059" s="14">
        <f>SUM(Table2[[#This Row],[M3B]],Table2[[#This Row],[M3B_h]])</f>
        <v>1</v>
      </c>
      <c r="T1059" s="14">
        <f>SUM(Table2[[#This Row],[M4B]],Table2[[#This Row],[M4B_h]])</f>
        <v>1</v>
      </c>
    </row>
    <row r="1060" spans="1:20">
      <c r="A1060" s="11">
        <f>IF(Table2[[#This Row],[TT]]=0,"",ROW())</f>
        <v>1060</v>
      </c>
      <c r="B1060" s="11" t="str">
        <f>LOWER(SUBSTITUTE(SUBSTITUTE(SUBSTITUTE(SUBSTITUTE(SUBSTITUTE(SUBSTITUTE(SUBSTITUTE(SUBSTITUTE(Table2[[#This Row],[NAMA BARANG]]," ",""),"""",""),"-",""),"/",""),"(",""),")",""),"&amp;",""),",",""))</f>
        <v>kertaskadoimportgdnatal3cmpr8</v>
      </c>
      <c r="C1060" s="17" t="s">
        <v>1228</v>
      </c>
      <c r="D1060" s="18">
        <v>11</v>
      </c>
      <c r="E1060" s="22" t="s">
        <v>1229</v>
      </c>
      <c r="F1060" s="43">
        <f>IF(Table2[[#This Row],[M5B]]="",Table2[[#This Row],[M5B_h]],SUM(Table2[[#This Row],[M5B_h]],Table2[[#This Row],[M5B]]))</f>
        <v>11</v>
      </c>
      <c r="H1060" s="12" t="str">
        <f>IF(Table2[[#This Row],[M1A]]="","",Table2[[#This Row],[M1A]]-Table2[[#This Row],[AWAL]])</f>
        <v/>
      </c>
      <c r="J1060" s="12" t="str">
        <f>IF(Table2[[#This Row],[M2A]]="","",SUM(Table2[[#This Row],[M2A]]-Table2[[#This Row],[M2B_h]]))</f>
        <v/>
      </c>
      <c r="L1060" s="12" t="str">
        <f>IF(Table2[[#This Row],[M3A]]="","",SUM(Table2[[#This Row],[M3A]]-Table2[[#This Row],[M3B_h]]))</f>
        <v/>
      </c>
      <c r="N1060" s="12" t="str">
        <f>IF(Table2[[#This Row],[M4A]]="","",SUM(Table2[[#This Row],[M4A]]-Table2[[#This Row],[M4B_h]]))</f>
        <v/>
      </c>
      <c r="O1060" s="14"/>
      <c r="P1060" s="14" t="str">
        <f>IF(Table2[[#This Row],[M5A]]="","",SUM(Table2[[#This Row],[M5A]]-Table2[[#This Row],[M5B_h]]))</f>
        <v/>
      </c>
      <c r="Q1060" s="14">
        <f>SUM(Table2[[#This Row],[AWAL]],Table2[[#This Row],[M1B]])</f>
        <v>11</v>
      </c>
      <c r="R1060" s="14">
        <f>SUM(Table2[[#This Row],[M2B]],Table2[[#This Row],[M2B_h]])</f>
        <v>11</v>
      </c>
      <c r="S1060" s="14">
        <f>SUM(Table2[[#This Row],[M3B]],Table2[[#This Row],[M3B_h]])</f>
        <v>11</v>
      </c>
      <c r="T1060" s="14">
        <f>SUM(Table2[[#This Row],[M4B]],Table2[[#This Row],[M4B_h]])</f>
        <v>11</v>
      </c>
    </row>
    <row r="1061" spans="1:20">
      <c r="A1061" s="13">
        <f>IF(Table2[[#This Row],[TT]]=0,"",ROW())</f>
        <v>1061</v>
      </c>
      <c r="B1061" s="13" t="str">
        <f>LOWER(SUBSTITUTE(SUBSTITUTE(SUBSTITUTE(SUBSTITUTE(SUBSTITUTE(SUBSTITUTE(SUBSTITUTE(SUBSTITUTE(Table2[[#This Row],[NAMA BARANG]]," ",""),"""",""),"-",""),"/",""),"(",""),")",""),"&amp;",""),",",""))</f>
        <v>kertaskrepjersy</v>
      </c>
      <c r="C1061" s="16" t="s">
        <v>4635</v>
      </c>
      <c r="D1061" s="25">
        <v>9</v>
      </c>
      <c r="E1061" s="47">
        <v>235</v>
      </c>
      <c r="F1061" s="43">
        <f>IF(Table2[[#This Row],[M5B]]="",Table2[[#This Row],[M5B_h]],SUM(Table2[[#This Row],[M5B_h]],Table2[[#This Row],[M5B]]))</f>
        <v>7</v>
      </c>
      <c r="G1061" s="12">
        <v>8</v>
      </c>
      <c r="H1061" s="14">
        <f>IF(Table2[[#This Row],[M1A]]="","",Table2[[#This Row],[M1A]]-Table2[[#This Row],[AWAL]])</f>
        <v>-1</v>
      </c>
      <c r="J1061" s="14" t="str">
        <f>IF(Table2[[#This Row],[M2A]]="","",SUM(Table2[[#This Row],[M2A]]-Table2[[#This Row],[M2B_h]]))</f>
        <v/>
      </c>
      <c r="K1061" s="12">
        <v>7</v>
      </c>
      <c r="L1061" s="14">
        <f>IF(Table2[[#This Row],[M3A]]="","",SUM(Table2[[#This Row],[M3A]]-Table2[[#This Row],[M3B_h]]))</f>
        <v>-1</v>
      </c>
      <c r="N1061" s="14" t="str">
        <f>IF(Table2[[#This Row],[M4A]]="","",SUM(Table2[[#This Row],[M4A]]-Table2[[#This Row],[M4B_h]]))</f>
        <v/>
      </c>
      <c r="O1061" s="14"/>
      <c r="P1061" s="14" t="str">
        <f>IF(Table2[[#This Row],[M5A]]="","",SUM(Table2[[#This Row],[M5A]]-Table2[[#This Row],[M5B_h]]))</f>
        <v/>
      </c>
      <c r="Q1061" s="14">
        <f>SUM(Table2[[#This Row],[AWAL]],Table2[[#This Row],[M1B]])</f>
        <v>8</v>
      </c>
      <c r="R1061" s="14">
        <f>SUM(Table2[[#This Row],[M2B]],Table2[[#This Row],[M2B_h]])</f>
        <v>8</v>
      </c>
      <c r="S1061" s="14">
        <f>SUM(Table2[[#This Row],[M3B]],Table2[[#This Row],[M3B_h]])</f>
        <v>7</v>
      </c>
      <c r="T1061" s="14">
        <f>SUM(Table2[[#This Row],[M4B]],Table2[[#This Row],[M4B_h]])</f>
        <v>7</v>
      </c>
    </row>
    <row r="1062" spans="1:20">
      <c r="A1062" s="11">
        <f>IF(Table2[[#This Row],[TT]]=0,"",ROW())</f>
        <v>1062</v>
      </c>
      <c r="B1062" s="11" t="str">
        <f>LOWER(SUBSTITUTE(SUBSTITUTE(SUBSTITUTE(SUBSTITUTE(SUBSTITUTE(SUBSTITUTE(SUBSTITUTE(SUBSTITUTE(Table2[[#This Row],[NAMA BARANG]]," ",""),"""",""),"-",""),"/",""),"(",""),")",""),"&amp;",""),",",""))</f>
        <v>kertaslipatfluorescent20x20</v>
      </c>
      <c r="C1062" s="17" t="s">
        <v>3405</v>
      </c>
      <c r="D1062" s="18">
        <v>1</v>
      </c>
      <c r="E1062" s="22">
        <v>580</v>
      </c>
      <c r="F1062" s="43">
        <f>IF(Table2[[#This Row],[M5B]]="",Table2[[#This Row],[M5B_h]],SUM(Table2[[#This Row],[M5B_h]],Table2[[#This Row],[M5B]]))</f>
        <v>1</v>
      </c>
      <c r="H1062" s="12" t="str">
        <f>IF(Table2[[#This Row],[M1A]]="","",Table2[[#This Row],[M1A]]-Table2[[#This Row],[AWAL]])</f>
        <v/>
      </c>
      <c r="J1062" s="12" t="str">
        <f>IF(Table2[[#This Row],[M2A]]="","",SUM(Table2[[#This Row],[M2A]]-Table2[[#This Row],[M2B_h]]))</f>
        <v/>
      </c>
      <c r="L1062" s="12" t="str">
        <f>IF(Table2[[#This Row],[M3A]]="","",SUM(Table2[[#This Row],[M3A]]-Table2[[#This Row],[M3B_h]]))</f>
        <v/>
      </c>
      <c r="N1062" s="12" t="str">
        <f>IF(Table2[[#This Row],[M4A]]="","",SUM(Table2[[#This Row],[M4A]]-Table2[[#This Row],[M4B_h]]))</f>
        <v/>
      </c>
      <c r="O1062" s="14"/>
      <c r="P1062" s="14" t="str">
        <f>IF(Table2[[#This Row],[M5A]]="","",SUM(Table2[[#This Row],[M5A]]-Table2[[#This Row],[M5B_h]]))</f>
        <v/>
      </c>
      <c r="Q1062" s="14">
        <f>SUM(Table2[[#This Row],[AWAL]],Table2[[#This Row],[M1B]])</f>
        <v>1</v>
      </c>
      <c r="R1062" s="14">
        <f>SUM(Table2[[#This Row],[M2B]],Table2[[#This Row],[M2B_h]])</f>
        <v>1</v>
      </c>
      <c r="S1062" s="14">
        <f>SUM(Table2[[#This Row],[M3B]],Table2[[#This Row],[M3B_h]])</f>
        <v>1</v>
      </c>
      <c r="T1062" s="14">
        <f>SUM(Table2[[#This Row],[M4B]],Table2[[#This Row],[M4B_h]])</f>
        <v>1</v>
      </c>
    </row>
    <row r="1063" spans="1:20">
      <c r="A1063" s="11">
        <f>IF(Table2[[#This Row],[TT]]=0,"",ROW())</f>
        <v>1063</v>
      </c>
      <c r="B1063" s="11" t="str">
        <f>LOWER(SUBSTITUTE(SUBSTITUTE(SUBSTITUTE(SUBSTITUTE(SUBSTITUTE(SUBSTITUTE(SUBSTITUTE(SUBSTITUTE(Table2[[#This Row],[NAMA BARANG]]," ",""),"""",""),"-",""),"/",""),"(",""),")",""),"&amp;",""),",",""))</f>
        <v>kertaslipatorigami16x167307koreaprincesswtpsnowwhite</v>
      </c>
      <c r="C1063" s="17" t="s">
        <v>1232</v>
      </c>
      <c r="D1063" s="18">
        <v>4</v>
      </c>
      <c r="E1063" s="22" t="s">
        <v>438</v>
      </c>
      <c r="F1063" s="43">
        <f>IF(Table2[[#This Row],[M5B]]="",Table2[[#This Row],[M5B_h]],SUM(Table2[[#This Row],[M5B_h]],Table2[[#This Row],[M5B]]))</f>
        <v>4</v>
      </c>
      <c r="H1063" s="12" t="str">
        <f>IF(Table2[[#This Row],[M1A]]="","",Table2[[#This Row],[M1A]]-Table2[[#This Row],[AWAL]])</f>
        <v/>
      </c>
      <c r="J1063" s="12" t="str">
        <f>IF(Table2[[#This Row],[M2A]]="","",SUM(Table2[[#This Row],[M2A]]-Table2[[#This Row],[M2B_h]]))</f>
        <v/>
      </c>
      <c r="L1063" s="12" t="str">
        <f>IF(Table2[[#This Row],[M3A]]="","",SUM(Table2[[#This Row],[M3A]]-Table2[[#This Row],[M3B_h]]))</f>
        <v/>
      </c>
      <c r="N1063" s="12" t="str">
        <f>IF(Table2[[#This Row],[M4A]]="","",SUM(Table2[[#This Row],[M4A]]-Table2[[#This Row],[M4B_h]]))</f>
        <v/>
      </c>
      <c r="O1063" s="14"/>
      <c r="P1063" s="14" t="str">
        <f>IF(Table2[[#This Row],[M5A]]="","",SUM(Table2[[#This Row],[M5A]]-Table2[[#This Row],[M5B_h]]))</f>
        <v/>
      </c>
      <c r="Q1063" s="14">
        <f>SUM(Table2[[#This Row],[AWAL]],Table2[[#This Row],[M1B]])</f>
        <v>4</v>
      </c>
      <c r="R1063" s="14">
        <f>SUM(Table2[[#This Row],[M2B]],Table2[[#This Row],[M2B_h]])</f>
        <v>4</v>
      </c>
      <c r="S1063" s="14">
        <f>SUM(Table2[[#This Row],[M3B]],Table2[[#This Row],[M3B_h]])</f>
        <v>4</v>
      </c>
      <c r="T1063" s="14">
        <f>SUM(Table2[[#This Row],[M4B]],Table2[[#This Row],[M4B_h]])</f>
        <v>4</v>
      </c>
    </row>
    <row r="1064" spans="1:20">
      <c r="A1064" s="11">
        <f>IF(Table2[[#This Row],[TT]]=0,"",ROW())</f>
        <v>1064</v>
      </c>
      <c r="B1064" s="11" t="str">
        <f>LOWER(SUBSTITUTE(SUBSTITUTE(SUBSTITUTE(SUBSTITUTE(SUBSTITUTE(SUBSTITUTE(SUBSTITUTE(SUBSTITUTE(Table2[[#This Row],[NAMA BARANG]]," ",""),"""",""),"-",""),"/",""),"(",""),")",""),"&amp;",""),",",""))</f>
        <v>kertaslipatorigamialfafluorescent12x12</v>
      </c>
      <c r="C1064" s="17" t="s">
        <v>4414</v>
      </c>
      <c r="D1064" s="18">
        <v>9</v>
      </c>
      <c r="E1064" s="22">
        <v>1200</v>
      </c>
      <c r="F1064" s="43">
        <f>IF(Table2[[#This Row],[M5B]]="",Table2[[#This Row],[M5B_h]],SUM(Table2[[#This Row],[M5B_h]],Table2[[#This Row],[M5B]]))</f>
        <v>9</v>
      </c>
      <c r="H1064" s="12" t="str">
        <f>IF(Table2[[#This Row],[M1A]]="","",Table2[[#This Row],[M1A]]-Table2[[#This Row],[AWAL]])</f>
        <v/>
      </c>
      <c r="J1064" s="12" t="str">
        <f>IF(Table2[[#This Row],[M2A]]="","",SUM(Table2[[#This Row],[M2A]]-Table2[[#This Row],[M2B_h]]))</f>
        <v/>
      </c>
      <c r="L1064" s="12" t="str">
        <f>IF(Table2[[#This Row],[M3A]]="","",SUM(Table2[[#This Row],[M3A]]-Table2[[#This Row],[M3B_h]]))</f>
        <v/>
      </c>
      <c r="N1064" s="12" t="str">
        <f>IF(Table2[[#This Row],[M4A]]="","",SUM(Table2[[#This Row],[M4A]]-Table2[[#This Row],[M4B_h]]))</f>
        <v/>
      </c>
      <c r="O1064" s="14"/>
      <c r="P1064" s="14" t="str">
        <f>IF(Table2[[#This Row],[M5A]]="","",SUM(Table2[[#This Row],[M5A]]-Table2[[#This Row],[M5B_h]]))</f>
        <v/>
      </c>
      <c r="Q1064" s="14">
        <f>SUM(Table2[[#This Row],[AWAL]],Table2[[#This Row],[M1B]])</f>
        <v>9</v>
      </c>
      <c r="R1064" s="14">
        <f>SUM(Table2[[#This Row],[M2B]],Table2[[#This Row],[M2B_h]])</f>
        <v>9</v>
      </c>
      <c r="S1064" s="14">
        <f>SUM(Table2[[#This Row],[M3B]],Table2[[#This Row],[M3B_h]])</f>
        <v>9</v>
      </c>
      <c r="T1064" s="14">
        <f>SUM(Table2[[#This Row],[M4B]],Table2[[#This Row],[M4B_h]])</f>
        <v>9</v>
      </c>
    </row>
    <row r="1065" spans="1:20">
      <c r="A1065" s="11">
        <f>IF(Table2[[#This Row],[TT]]=0,"",ROW())</f>
        <v>1065</v>
      </c>
      <c r="B1065" s="11" t="str">
        <f>LOWER(SUBSTITUTE(SUBSTITUTE(SUBSTITUTE(SUBSTITUTE(SUBSTITUTE(SUBSTITUTE(SUBSTITUTE(SUBSTITUTE(Table2[[#This Row],[NAMA BARANG]]," ",""),"""",""),"-",""),"/",""),"(",""),")",""),"&amp;",""),",",""))</f>
        <v>kertaslipatorigamialfafluorescent14x14</v>
      </c>
      <c r="C1065" s="17" t="s">
        <v>4415</v>
      </c>
      <c r="D1065" s="18">
        <v>8</v>
      </c>
      <c r="E1065" s="22">
        <v>900</v>
      </c>
      <c r="F1065" s="43">
        <f>IF(Table2[[#This Row],[M5B]]="",Table2[[#This Row],[M5B_h]],SUM(Table2[[#This Row],[M5B_h]],Table2[[#This Row],[M5B]]))</f>
        <v>8</v>
      </c>
      <c r="H1065" s="12" t="str">
        <f>IF(Table2[[#This Row],[M1A]]="","",Table2[[#This Row],[M1A]]-Table2[[#This Row],[AWAL]])</f>
        <v/>
      </c>
      <c r="J1065" s="12" t="str">
        <f>IF(Table2[[#This Row],[M2A]]="","",SUM(Table2[[#This Row],[M2A]]-Table2[[#This Row],[M2B_h]]))</f>
        <v/>
      </c>
      <c r="L1065" s="12" t="str">
        <f>IF(Table2[[#This Row],[M3A]]="","",SUM(Table2[[#This Row],[M3A]]-Table2[[#This Row],[M3B_h]]))</f>
        <v/>
      </c>
      <c r="N1065" s="12" t="str">
        <f>IF(Table2[[#This Row],[M4A]]="","",SUM(Table2[[#This Row],[M4A]]-Table2[[#This Row],[M4B_h]]))</f>
        <v/>
      </c>
      <c r="O1065" s="14"/>
      <c r="P1065" s="14" t="str">
        <f>IF(Table2[[#This Row],[M5A]]="","",SUM(Table2[[#This Row],[M5A]]-Table2[[#This Row],[M5B_h]]))</f>
        <v/>
      </c>
      <c r="Q1065" s="14">
        <f>SUM(Table2[[#This Row],[AWAL]],Table2[[#This Row],[M1B]])</f>
        <v>8</v>
      </c>
      <c r="R1065" s="14">
        <f>SUM(Table2[[#This Row],[M2B]],Table2[[#This Row],[M2B_h]])</f>
        <v>8</v>
      </c>
      <c r="S1065" s="14">
        <f>SUM(Table2[[#This Row],[M3B]],Table2[[#This Row],[M3B_h]])</f>
        <v>8</v>
      </c>
      <c r="T1065" s="14">
        <f>SUM(Table2[[#This Row],[M4B]],Table2[[#This Row],[M4B_h]])</f>
        <v>8</v>
      </c>
    </row>
    <row r="1066" spans="1:20">
      <c r="A1066" s="11">
        <f>IF(Table2[[#This Row],[TT]]=0,"",ROW())</f>
        <v>1066</v>
      </c>
      <c r="B1066" s="11" t="str">
        <f>LOWER(SUBSTITUTE(SUBSTITUTE(SUBSTITUTE(SUBSTITUTE(SUBSTITUTE(SUBSTITUTE(SUBSTITUTE(SUBSTITUTE(Table2[[#This Row],[NAMA BARANG]]," ",""),"""",""),"-",""),"/",""),"(",""),")",""),"&amp;",""),",",""))</f>
        <v>kertaslipatorigamialfafluorescent16x16</v>
      </c>
      <c r="C1066" s="21" t="s">
        <v>4417</v>
      </c>
      <c r="D1066" s="22">
        <v>8</v>
      </c>
      <c r="E1066" s="22">
        <v>750</v>
      </c>
      <c r="F1066" s="43">
        <f>IF(Table2[[#This Row],[M5B]]="",Table2[[#This Row],[M5B_h]],SUM(Table2[[#This Row],[M5B_h]],Table2[[#This Row],[M5B]]))</f>
        <v>8</v>
      </c>
      <c r="H1066" s="12" t="str">
        <f>IF(Table2[[#This Row],[M1A]]="","",Table2[[#This Row],[M1A]]-Table2[[#This Row],[AWAL]])</f>
        <v/>
      </c>
      <c r="J1066" s="12" t="str">
        <f>IF(Table2[[#This Row],[M2A]]="","",SUM(Table2[[#This Row],[M2A]]-Table2[[#This Row],[M2B_h]]))</f>
        <v/>
      </c>
      <c r="L1066" s="12" t="str">
        <f>IF(Table2[[#This Row],[M3A]]="","",SUM(Table2[[#This Row],[M3A]]-Table2[[#This Row],[M3B_h]]))</f>
        <v/>
      </c>
      <c r="N1066" s="12" t="str">
        <f>IF(Table2[[#This Row],[M4A]]="","",SUM(Table2[[#This Row],[M4A]]-Table2[[#This Row],[M4B_h]]))</f>
        <v/>
      </c>
      <c r="O1066" s="14"/>
      <c r="P1066" s="14" t="str">
        <f>IF(Table2[[#This Row],[M5A]]="","",SUM(Table2[[#This Row],[M5A]]-Table2[[#This Row],[M5B_h]]))</f>
        <v/>
      </c>
      <c r="Q1066" s="14">
        <f>SUM(Table2[[#This Row],[AWAL]],Table2[[#This Row],[M1B]])</f>
        <v>8</v>
      </c>
      <c r="R1066" s="14">
        <f>SUM(Table2[[#This Row],[M2B]],Table2[[#This Row],[M2B_h]])</f>
        <v>8</v>
      </c>
      <c r="S1066" s="14">
        <f>SUM(Table2[[#This Row],[M3B]],Table2[[#This Row],[M3B_h]])</f>
        <v>8</v>
      </c>
      <c r="T1066" s="14">
        <f>SUM(Table2[[#This Row],[M4B]],Table2[[#This Row],[M4B_h]])</f>
        <v>8</v>
      </c>
    </row>
    <row r="1067" spans="1:20">
      <c r="A1067" s="13">
        <f>IF(Table2[[#This Row],[TT]]=0,"",ROW())</f>
        <v>1067</v>
      </c>
      <c r="B1067" s="13" t="str">
        <f>LOWER(SUBSTITUTE(SUBSTITUTE(SUBSTITUTE(SUBSTITUTE(SUBSTITUTE(SUBSTITUTE(SUBSTITUTE(SUBSTITUTE(Table2[[#This Row],[NAMA BARANG]]," ",""),"""",""),"-",""),"/",""),"(",""),")",""),"&amp;",""),",",""))</f>
        <v>kertaslipatorigamialfafluorescent20x20</v>
      </c>
      <c r="C1067" s="16" t="s">
        <v>4416</v>
      </c>
      <c r="D1067" s="18">
        <v>10</v>
      </c>
      <c r="E1067" s="47">
        <v>500</v>
      </c>
      <c r="F1067" s="43">
        <f>IF(Table2[[#This Row],[M5B]]="",Table2[[#This Row],[M5B_h]],SUM(Table2[[#This Row],[M5B_h]],Table2[[#This Row],[M5B]]))</f>
        <v>10</v>
      </c>
      <c r="H1067" s="14" t="str">
        <f>IF(Table2[[#This Row],[M1A]]="","",Table2[[#This Row],[M1A]]-Table2[[#This Row],[AWAL]])</f>
        <v/>
      </c>
      <c r="J1067" s="14" t="str">
        <f>IF(Table2[[#This Row],[M2A]]="","",SUM(Table2[[#This Row],[M2A]]-Table2[[#This Row],[M2B_h]]))</f>
        <v/>
      </c>
      <c r="L1067" s="14" t="str">
        <f>IF(Table2[[#This Row],[M3A]]="","",SUM(Table2[[#This Row],[M3A]]-Table2[[#This Row],[M3B_h]]))</f>
        <v/>
      </c>
      <c r="N1067" s="14" t="str">
        <f>IF(Table2[[#This Row],[M4A]]="","",SUM(Table2[[#This Row],[M4A]]-Table2[[#This Row],[M4B_h]]))</f>
        <v/>
      </c>
      <c r="O1067" s="14"/>
      <c r="P1067" s="14" t="str">
        <f>IF(Table2[[#This Row],[M5A]]="","",SUM(Table2[[#This Row],[M5A]]-Table2[[#This Row],[M5B_h]]))</f>
        <v/>
      </c>
      <c r="Q1067" s="14">
        <f>SUM(Table2[[#This Row],[AWAL]],Table2[[#This Row],[M1B]])</f>
        <v>10</v>
      </c>
      <c r="R1067" s="14">
        <f>SUM(Table2[[#This Row],[M2B]],Table2[[#This Row],[M2B_h]])</f>
        <v>10</v>
      </c>
      <c r="S1067" s="14">
        <f>SUM(Table2[[#This Row],[M3B]],Table2[[#This Row],[M3B_h]])</f>
        <v>10</v>
      </c>
      <c r="T1067" s="14">
        <f>SUM(Table2[[#This Row],[M4B]],Table2[[#This Row],[M4B_h]])</f>
        <v>10</v>
      </c>
    </row>
    <row r="1068" spans="1:20">
      <c r="A1068" s="11">
        <f>IF(Table2[[#This Row],[TT]]=0,"",ROW())</f>
        <v>1068</v>
      </c>
      <c r="B1068" s="11" t="str">
        <f>LOWER(SUBSTITUTE(SUBSTITUTE(SUBSTITUTE(SUBSTITUTE(SUBSTITUTE(SUBSTITUTE(SUBSTITUTE(SUBSTITUTE(Table2[[#This Row],[NAMA BARANG]]," ",""),"""",""),"-",""),"/",""),"(",""),")",""),"&amp;",""),",",""))</f>
        <v>kertaslipatorigamiz003</v>
      </c>
      <c r="C1068" s="17" t="s">
        <v>1233</v>
      </c>
      <c r="D1068" s="18">
        <v>3</v>
      </c>
      <c r="E1068" s="22" t="s">
        <v>2996</v>
      </c>
      <c r="F1068" s="43">
        <f>IF(Table2[[#This Row],[M5B]]="",Table2[[#This Row],[M5B_h]],SUM(Table2[[#This Row],[M5B_h]],Table2[[#This Row],[M5B]]))</f>
        <v>1</v>
      </c>
      <c r="G1068" s="12">
        <v>1</v>
      </c>
      <c r="H1068" s="12">
        <f>IF(Table2[[#This Row],[M1A]]="","",Table2[[#This Row],[M1A]]-Table2[[#This Row],[AWAL]])</f>
        <v>-2</v>
      </c>
      <c r="J1068" s="12" t="str">
        <f>IF(Table2[[#This Row],[M2A]]="","",SUM(Table2[[#This Row],[M2A]]-Table2[[#This Row],[M2B_h]]))</f>
        <v/>
      </c>
      <c r="L1068" s="12" t="str">
        <f>IF(Table2[[#This Row],[M3A]]="","",SUM(Table2[[#This Row],[M3A]]-Table2[[#This Row],[M3B_h]]))</f>
        <v/>
      </c>
      <c r="N1068" s="12" t="str">
        <f>IF(Table2[[#This Row],[M4A]]="","",SUM(Table2[[#This Row],[M4A]]-Table2[[#This Row],[M4B_h]]))</f>
        <v/>
      </c>
      <c r="O1068" s="14"/>
      <c r="P1068" s="14" t="str">
        <f>IF(Table2[[#This Row],[M5A]]="","",SUM(Table2[[#This Row],[M5A]]-Table2[[#This Row],[M5B_h]]))</f>
        <v/>
      </c>
      <c r="Q1068" s="14">
        <f>SUM(Table2[[#This Row],[AWAL]],Table2[[#This Row],[M1B]])</f>
        <v>1</v>
      </c>
      <c r="R1068" s="14">
        <f>SUM(Table2[[#This Row],[M2B]],Table2[[#This Row],[M2B_h]])</f>
        <v>1</v>
      </c>
      <c r="S1068" s="14">
        <f>SUM(Table2[[#This Row],[M3B]],Table2[[#This Row],[M3B_h]])</f>
        <v>1</v>
      </c>
      <c r="T1068" s="14">
        <f>SUM(Table2[[#This Row],[M4B]],Table2[[#This Row],[M4B_h]])</f>
        <v>1</v>
      </c>
    </row>
    <row r="1069" spans="1:20">
      <c r="A1069" s="11">
        <f>IF(Table2[[#This Row],[TT]]=0,"",ROW())</f>
        <v>1069</v>
      </c>
      <c r="B1069" s="11" t="str">
        <f>LOWER(SUBSTITUTE(SUBSTITUTE(SUBSTITUTE(SUBSTITUTE(SUBSTITUTE(SUBSTITUTE(SUBSTITUTE(SUBSTITUTE(Table2[[#This Row],[NAMA BARANG]]," ",""),"""",""),"-",""),"/",""),"(",""),")",""),"&amp;",""),",",""))</f>
        <v>kertaslipatyasamamotif12dpn</v>
      </c>
      <c r="C1069" s="17" t="s">
        <v>1234</v>
      </c>
      <c r="D1069" s="18">
        <v>1</v>
      </c>
      <c r="E1069" s="22" t="s">
        <v>133</v>
      </c>
      <c r="F1069" s="43">
        <f>IF(Table2[[#This Row],[M5B]]="",Table2[[#This Row],[M5B_h]],SUM(Table2[[#This Row],[M5B_h]],Table2[[#This Row],[M5B]]))</f>
        <v>1</v>
      </c>
      <c r="H1069" s="12" t="str">
        <f>IF(Table2[[#This Row],[M1A]]="","",Table2[[#This Row],[M1A]]-Table2[[#This Row],[AWAL]])</f>
        <v/>
      </c>
      <c r="J1069" s="12" t="str">
        <f>IF(Table2[[#This Row],[M2A]]="","",SUM(Table2[[#This Row],[M2A]]-Table2[[#This Row],[M2B_h]]))</f>
        <v/>
      </c>
      <c r="L1069" s="12" t="str">
        <f>IF(Table2[[#This Row],[M3A]]="","",SUM(Table2[[#This Row],[M3A]]-Table2[[#This Row],[M3B_h]]))</f>
        <v/>
      </c>
      <c r="N1069" s="12" t="str">
        <f>IF(Table2[[#This Row],[M4A]]="","",SUM(Table2[[#This Row],[M4A]]-Table2[[#This Row],[M4B_h]]))</f>
        <v/>
      </c>
      <c r="O1069" s="14"/>
      <c r="P1069" s="14" t="str">
        <f>IF(Table2[[#This Row],[M5A]]="","",SUM(Table2[[#This Row],[M5A]]-Table2[[#This Row],[M5B_h]]))</f>
        <v/>
      </c>
      <c r="Q1069" s="14">
        <f>SUM(Table2[[#This Row],[AWAL]],Table2[[#This Row],[M1B]])</f>
        <v>1</v>
      </c>
      <c r="R1069" s="14">
        <f>SUM(Table2[[#This Row],[M2B]],Table2[[#This Row],[M2B_h]])</f>
        <v>1</v>
      </c>
      <c r="S1069" s="14">
        <f>SUM(Table2[[#This Row],[M3B]],Table2[[#This Row],[M3B_h]])</f>
        <v>1</v>
      </c>
      <c r="T1069" s="14">
        <f>SUM(Table2[[#This Row],[M4B]],Table2[[#This Row],[M4B_h]])</f>
        <v>1</v>
      </c>
    </row>
    <row r="1070" spans="1:20">
      <c r="A1070" s="11">
        <f>IF(Table2[[#This Row],[TT]]=0,"",ROW())</f>
        <v>1070</v>
      </c>
      <c r="B1070" s="11" t="str">
        <f>LOWER(SUBSTITUTE(SUBSTITUTE(SUBSTITUTE(SUBSTITUTE(SUBSTITUTE(SUBSTITUTE(SUBSTITUTE(SUBSTITUTE(Table2[[#This Row],[NAMA BARANG]]," ",""),"""",""),"-",""),"/",""),"(",""),")",""),"&amp;",""),",",""))</f>
        <v>kertasorigamimewarnai</v>
      </c>
      <c r="C1070" s="17" t="s">
        <v>1235</v>
      </c>
      <c r="D1070" s="18">
        <v>5</v>
      </c>
      <c r="E1070" s="22">
        <v>1200</v>
      </c>
      <c r="F1070" s="43">
        <f>IF(Table2[[#This Row],[M5B]]="",Table2[[#This Row],[M5B_h]],SUM(Table2[[#This Row],[M5B_h]],Table2[[#This Row],[M5B]]))</f>
        <v>5</v>
      </c>
      <c r="H1070" s="12" t="str">
        <f>IF(Table2[[#This Row],[M1A]]="","",Table2[[#This Row],[M1A]]-Table2[[#This Row],[AWAL]])</f>
        <v/>
      </c>
      <c r="J1070" s="12" t="str">
        <f>IF(Table2[[#This Row],[M2A]]="","",SUM(Table2[[#This Row],[M2A]]-Table2[[#This Row],[M2B_h]]))</f>
        <v/>
      </c>
      <c r="L1070" s="12" t="str">
        <f>IF(Table2[[#This Row],[M3A]]="","",SUM(Table2[[#This Row],[M3A]]-Table2[[#This Row],[M3B_h]]))</f>
        <v/>
      </c>
      <c r="N1070" s="12" t="str">
        <f>IF(Table2[[#This Row],[M4A]]="","",SUM(Table2[[#This Row],[M4A]]-Table2[[#This Row],[M4B_h]]))</f>
        <v/>
      </c>
      <c r="O1070" s="14"/>
      <c r="P1070" s="14" t="str">
        <f>IF(Table2[[#This Row],[M5A]]="","",SUM(Table2[[#This Row],[M5A]]-Table2[[#This Row],[M5B_h]]))</f>
        <v/>
      </c>
      <c r="Q1070" s="14">
        <f>SUM(Table2[[#This Row],[AWAL]],Table2[[#This Row],[M1B]])</f>
        <v>5</v>
      </c>
      <c r="R1070" s="14">
        <f>SUM(Table2[[#This Row],[M2B]],Table2[[#This Row],[M2B_h]])</f>
        <v>5</v>
      </c>
      <c r="S1070" s="14">
        <f>SUM(Table2[[#This Row],[M3B]],Table2[[#This Row],[M3B_h]])</f>
        <v>5</v>
      </c>
      <c r="T1070" s="14">
        <f>SUM(Table2[[#This Row],[M4B]],Table2[[#This Row],[M4B_h]])</f>
        <v>5</v>
      </c>
    </row>
    <row r="1071" spans="1:20">
      <c r="A1071" s="11">
        <f>IF(Table2[[#This Row],[TT]]=0,"",ROW())</f>
        <v>1071</v>
      </c>
      <c r="B1071" s="11" t="str">
        <f>LOWER(SUBSTITUTE(SUBSTITUTE(SUBSTITUTE(SUBSTITUTE(SUBSTITUTE(SUBSTITUTE(SUBSTITUTE(SUBSTITUTE(Table2[[#This Row],[NAMA BARANG]]," ",""),"""",""),"-",""),"/",""),"(",""),")",""),"&amp;",""),",",""))</f>
        <v>kertasorigamimewarnai</v>
      </c>
      <c r="C1071" s="17" t="s">
        <v>1235</v>
      </c>
      <c r="D1071" s="18">
        <v>1</v>
      </c>
      <c r="E1071" s="22">
        <v>1000</v>
      </c>
      <c r="F1071" s="43">
        <f>IF(Table2[[#This Row],[M5B]]="",Table2[[#This Row],[M5B_h]],SUM(Table2[[#This Row],[M5B_h]],Table2[[#This Row],[M5B]]))</f>
        <v>1</v>
      </c>
      <c r="H1071" s="12" t="str">
        <f>IF(Table2[[#This Row],[M1A]]="","",Table2[[#This Row],[M1A]]-Table2[[#This Row],[AWAL]])</f>
        <v/>
      </c>
      <c r="J1071" s="12" t="str">
        <f>IF(Table2[[#This Row],[M2A]]="","",SUM(Table2[[#This Row],[M2A]]-Table2[[#This Row],[M2B_h]]))</f>
        <v/>
      </c>
      <c r="L1071" s="12" t="str">
        <f>IF(Table2[[#This Row],[M3A]]="","",SUM(Table2[[#This Row],[M3A]]-Table2[[#This Row],[M3B_h]]))</f>
        <v/>
      </c>
      <c r="N1071" s="12" t="str">
        <f>IF(Table2[[#This Row],[M4A]]="","",SUM(Table2[[#This Row],[M4A]]-Table2[[#This Row],[M4B_h]]))</f>
        <v/>
      </c>
      <c r="O1071" s="14"/>
      <c r="P1071" s="14" t="str">
        <f>IF(Table2[[#This Row],[M5A]]="","",SUM(Table2[[#This Row],[M5A]]-Table2[[#This Row],[M5B_h]]))</f>
        <v/>
      </c>
      <c r="Q1071" s="14">
        <f>SUM(Table2[[#This Row],[AWAL]],Table2[[#This Row],[M1B]])</f>
        <v>1</v>
      </c>
      <c r="R1071" s="14">
        <f>SUM(Table2[[#This Row],[M2B]],Table2[[#This Row],[M2B_h]])</f>
        <v>1</v>
      </c>
      <c r="S1071" s="14">
        <f>SUM(Table2[[#This Row],[M3B]],Table2[[#This Row],[M3B_h]])</f>
        <v>1</v>
      </c>
      <c r="T1071" s="14">
        <f>SUM(Table2[[#This Row],[M4B]],Table2[[#This Row],[M4B_h]])</f>
        <v>1</v>
      </c>
    </row>
    <row r="1072" spans="1:20">
      <c r="A1072" s="11">
        <f>IF(Table2[[#This Row],[TT]]=0,"",ROW())</f>
        <v>1072</v>
      </c>
      <c r="B1072" s="11" t="str">
        <f>LOWER(SUBSTITUTE(SUBSTITUTE(SUBSTITUTE(SUBSTITUTE(SUBSTITUTE(SUBSTITUTE(SUBSTITUTE(SUBSTITUTE(Table2[[#This Row],[NAMA BARANG]]," ",""),"""",""),"-",""),"/",""),"(",""),")",""),"&amp;",""),",",""))</f>
        <v>keyringdebozzdbkc003</v>
      </c>
      <c r="C1072" s="17" t="s">
        <v>4650</v>
      </c>
      <c r="D1072" s="18">
        <v>3</v>
      </c>
      <c r="E1072" s="22" t="s">
        <v>2633</v>
      </c>
      <c r="F1072" s="43">
        <f>IF(Table2[[#This Row],[M5B]]="",Table2[[#This Row],[M5B_h]],SUM(Table2[[#This Row],[M5B_h]],Table2[[#This Row],[M5B]]))</f>
        <v>2</v>
      </c>
      <c r="G1072" s="12">
        <v>2</v>
      </c>
      <c r="H1072" s="12">
        <f>IF(Table2[[#This Row],[M1A]]="","",Table2[[#This Row],[M1A]]-Table2[[#This Row],[AWAL]])</f>
        <v>-1</v>
      </c>
      <c r="J1072" s="12" t="str">
        <f>IF(Table2[[#This Row],[M2A]]="","",SUM(Table2[[#This Row],[M2A]]-Table2[[#This Row],[M2B_h]]))</f>
        <v/>
      </c>
      <c r="L1072" s="12" t="str">
        <f>IF(Table2[[#This Row],[M3A]]="","",SUM(Table2[[#This Row],[M3A]]-Table2[[#This Row],[M3B_h]]))</f>
        <v/>
      </c>
      <c r="N1072" s="12" t="str">
        <f>IF(Table2[[#This Row],[M4A]]="","",SUM(Table2[[#This Row],[M4A]]-Table2[[#This Row],[M4B_h]]))</f>
        <v/>
      </c>
      <c r="O1072" s="14"/>
      <c r="P1072" s="14" t="str">
        <f>IF(Table2[[#This Row],[M5A]]="","",SUM(Table2[[#This Row],[M5A]]-Table2[[#This Row],[M5B_h]]))</f>
        <v/>
      </c>
      <c r="Q1072" s="14">
        <f>SUM(Table2[[#This Row],[AWAL]],Table2[[#This Row],[M1B]])</f>
        <v>2</v>
      </c>
      <c r="R1072" s="14">
        <f>SUM(Table2[[#This Row],[M2B]],Table2[[#This Row],[M2B_h]])</f>
        <v>2</v>
      </c>
      <c r="S1072" s="14">
        <f>SUM(Table2[[#This Row],[M3B]],Table2[[#This Row],[M3B_h]])</f>
        <v>2</v>
      </c>
      <c r="T1072" s="14">
        <f>SUM(Table2[[#This Row],[M4B]],Table2[[#This Row],[M4B_h]])</f>
        <v>2</v>
      </c>
    </row>
    <row r="1073" spans="1:20">
      <c r="A1073" s="11">
        <f>IF(Table2[[#This Row],[TT]]=0,"",ROW())</f>
        <v>1073</v>
      </c>
      <c r="B1073" s="11" t="str">
        <f>LOWER(SUBSTITUTE(SUBSTITUTE(SUBSTITUTE(SUBSTITUTE(SUBSTITUTE(SUBSTITUTE(SUBSTITUTE(SUBSTITUTE(Table2[[#This Row],[NAMA BARANG]]," ",""),"""",""),"-",""),"/",""),"(",""),")",""),"&amp;",""),",",""))</f>
        <v>kompasdl453gold</v>
      </c>
      <c r="C1073" s="17" t="s">
        <v>1236</v>
      </c>
      <c r="D1073" s="18">
        <v>18</v>
      </c>
      <c r="E1073" s="22" t="s">
        <v>88</v>
      </c>
      <c r="F1073" s="43">
        <f>IF(Table2[[#This Row],[M5B]]="",Table2[[#This Row],[M5B_h]],SUM(Table2[[#This Row],[M5B_h]],Table2[[#This Row],[M5B]]))</f>
        <v>18</v>
      </c>
      <c r="H1073" s="12" t="str">
        <f>IF(Table2[[#This Row],[M1A]]="","",Table2[[#This Row],[M1A]]-Table2[[#This Row],[AWAL]])</f>
        <v/>
      </c>
      <c r="J1073" s="12" t="str">
        <f>IF(Table2[[#This Row],[M2A]]="","",SUM(Table2[[#This Row],[M2A]]-Table2[[#This Row],[M2B_h]]))</f>
        <v/>
      </c>
      <c r="L1073" s="12" t="str">
        <f>IF(Table2[[#This Row],[M3A]]="","",SUM(Table2[[#This Row],[M3A]]-Table2[[#This Row],[M3B_h]]))</f>
        <v/>
      </c>
      <c r="N1073" s="12" t="str">
        <f>IF(Table2[[#This Row],[M4A]]="","",SUM(Table2[[#This Row],[M4A]]-Table2[[#This Row],[M4B_h]]))</f>
        <v/>
      </c>
      <c r="O1073" s="14"/>
      <c r="P1073" s="14" t="str">
        <f>IF(Table2[[#This Row],[M5A]]="","",SUM(Table2[[#This Row],[M5A]]-Table2[[#This Row],[M5B_h]]))</f>
        <v/>
      </c>
      <c r="Q1073" s="14">
        <f>SUM(Table2[[#This Row],[AWAL]],Table2[[#This Row],[M1B]])</f>
        <v>18</v>
      </c>
      <c r="R1073" s="14">
        <f>SUM(Table2[[#This Row],[M2B]],Table2[[#This Row],[M2B_h]])</f>
        <v>18</v>
      </c>
      <c r="S1073" s="14">
        <f>SUM(Table2[[#This Row],[M3B]],Table2[[#This Row],[M3B_h]])</f>
        <v>18</v>
      </c>
      <c r="T1073" s="14">
        <f>SUM(Table2[[#This Row],[M4B]],Table2[[#This Row],[M4B_h]])</f>
        <v>18</v>
      </c>
    </row>
    <row r="1074" spans="1:20">
      <c r="A1074" s="11">
        <f>IF(Table2[[#This Row],[TT]]=0,"",ROW())</f>
        <v>1074</v>
      </c>
      <c r="B1074" s="11" t="str">
        <f>LOWER(SUBSTITUTE(SUBSTITUTE(SUBSTITUTE(SUBSTITUTE(SUBSTITUTE(SUBSTITUTE(SUBSTITUTE(SUBSTITUTE(Table2[[#This Row],[NAMA BARANG]]," ",""),"""",""),"-",""),"/",""),"(",""),")",""),"&amp;",""),",",""))</f>
        <v>ks.set6f65</v>
      </c>
      <c r="C1074" s="17" t="s">
        <v>1237</v>
      </c>
      <c r="D1074" s="18">
        <v>4</v>
      </c>
      <c r="E1074" s="22">
        <v>480</v>
      </c>
      <c r="F1074" s="43">
        <f>IF(Table2[[#This Row],[M5B]]="",Table2[[#This Row],[M5B_h]],SUM(Table2[[#This Row],[M5B_h]],Table2[[#This Row],[M5B]]))</f>
        <v>4</v>
      </c>
      <c r="H1074" s="12" t="str">
        <f>IF(Table2[[#This Row],[M1A]]="","",Table2[[#This Row],[M1A]]-Table2[[#This Row],[AWAL]])</f>
        <v/>
      </c>
      <c r="J1074" s="12" t="str">
        <f>IF(Table2[[#This Row],[M2A]]="","",SUM(Table2[[#This Row],[M2A]]-Table2[[#This Row],[M2B_h]]))</f>
        <v/>
      </c>
      <c r="L1074" s="12" t="str">
        <f>IF(Table2[[#This Row],[M3A]]="","",SUM(Table2[[#This Row],[M3A]]-Table2[[#This Row],[M3B_h]]))</f>
        <v/>
      </c>
      <c r="N1074" s="12" t="str">
        <f>IF(Table2[[#This Row],[M4A]]="","",SUM(Table2[[#This Row],[M4A]]-Table2[[#This Row],[M4B_h]]))</f>
        <v/>
      </c>
      <c r="O1074" s="14"/>
      <c r="P1074" s="14" t="str">
        <f>IF(Table2[[#This Row],[M5A]]="","",SUM(Table2[[#This Row],[M5A]]-Table2[[#This Row],[M5B_h]]))</f>
        <v/>
      </c>
      <c r="Q1074" s="14">
        <f>SUM(Table2[[#This Row],[AWAL]],Table2[[#This Row],[M1B]])</f>
        <v>4</v>
      </c>
      <c r="R1074" s="14">
        <f>SUM(Table2[[#This Row],[M2B]],Table2[[#This Row],[M2B_h]])</f>
        <v>4</v>
      </c>
      <c r="S1074" s="14">
        <f>SUM(Table2[[#This Row],[M3B]],Table2[[#This Row],[M3B_h]])</f>
        <v>4</v>
      </c>
      <c r="T1074" s="14">
        <f>SUM(Table2[[#This Row],[M4B]],Table2[[#This Row],[M4B_h]])</f>
        <v>4</v>
      </c>
    </row>
    <row r="1075" spans="1:20">
      <c r="A1075" s="11">
        <f>IF(Table2[[#This Row],[TT]]=0,"",ROW())</f>
        <v>1075</v>
      </c>
      <c r="B1075" s="11" t="str">
        <f>LOWER(SUBSTITUTE(SUBSTITUTE(SUBSTITUTE(SUBSTITUTE(SUBSTITUTE(SUBSTITUTE(SUBSTITUTE(SUBSTITUTE(Table2[[#This Row],[NAMA BARANG]]," ",""),"""",""),"-",""),"/",""),"(",""),")",""),"&amp;",""),",",""))</f>
        <v>ks.set6f77</v>
      </c>
      <c r="C1075" s="17" t="s">
        <v>1238</v>
      </c>
      <c r="D1075" s="18">
        <v>2</v>
      </c>
      <c r="E1075" s="22">
        <v>480</v>
      </c>
      <c r="F1075" s="43">
        <f>IF(Table2[[#This Row],[M5B]]="",Table2[[#This Row],[M5B_h]],SUM(Table2[[#This Row],[M5B_h]],Table2[[#This Row],[M5B]]))</f>
        <v>2</v>
      </c>
      <c r="H1075" s="12" t="str">
        <f>IF(Table2[[#This Row],[M1A]]="","",Table2[[#This Row],[M1A]]-Table2[[#This Row],[AWAL]])</f>
        <v/>
      </c>
      <c r="J1075" s="12" t="str">
        <f>IF(Table2[[#This Row],[M2A]]="","",SUM(Table2[[#This Row],[M2A]]-Table2[[#This Row],[M2B_h]]))</f>
        <v/>
      </c>
      <c r="L1075" s="12" t="str">
        <f>IF(Table2[[#This Row],[M3A]]="","",SUM(Table2[[#This Row],[M3A]]-Table2[[#This Row],[M3B_h]]))</f>
        <v/>
      </c>
      <c r="N1075" s="12" t="str">
        <f>IF(Table2[[#This Row],[M4A]]="","",SUM(Table2[[#This Row],[M4A]]-Table2[[#This Row],[M4B_h]]))</f>
        <v/>
      </c>
      <c r="O1075" s="14"/>
      <c r="P1075" s="14" t="str">
        <f>IF(Table2[[#This Row],[M5A]]="","",SUM(Table2[[#This Row],[M5A]]-Table2[[#This Row],[M5B_h]]))</f>
        <v/>
      </c>
      <c r="Q1075" s="14">
        <f>SUM(Table2[[#This Row],[AWAL]],Table2[[#This Row],[M1B]])</f>
        <v>2</v>
      </c>
      <c r="R1075" s="14">
        <f>SUM(Table2[[#This Row],[M2B]],Table2[[#This Row],[M2B_h]])</f>
        <v>2</v>
      </c>
      <c r="S1075" s="14">
        <f>SUM(Table2[[#This Row],[M3B]],Table2[[#This Row],[M3B_h]])</f>
        <v>2</v>
      </c>
      <c r="T1075" s="14">
        <f>SUM(Table2[[#This Row],[M4B]],Table2[[#This Row],[M4B_h]])</f>
        <v>2</v>
      </c>
    </row>
    <row r="1076" spans="1:20">
      <c r="A1076" s="11">
        <f>IF(Table2[[#This Row],[TT]]=0,"",ROW())</f>
        <v>1076</v>
      </c>
      <c r="B1076" s="11" t="str">
        <f>LOWER(SUBSTITUTE(SUBSTITUTE(SUBSTITUTE(SUBSTITUTE(SUBSTITUTE(SUBSTITUTE(SUBSTITUTE(SUBSTITUTE(Table2[[#This Row],[NAMA BARANG]]," ",""),"""",""),"-",""),"/",""),"(",""),")",""),"&amp;",""),",",""))</f>
        <v>ks.setabgerica02881402999</v>
      </c>
      <c r="C1076" s="17" t="s">
        <v>1239</v>
      </c>
      <c r="D1076" s="18">
        <v>23</v>
      </c>
      <c r="E1076" s="22" t="s">
        <v>79</v>
      </c>
      <c r="F1076" s="43">
        <f>IF(Table2[[#This Row],[M5B]]="",Table2[[#This Row],[M5B_h]],SUM(Table2[[#This Row],[M5B_h]],Table2[[#This Row],[M5B]]))</f>
        <v>23</v>
      </c>
      <c r="H1076" s="12" t="str">
        <f>IF(Table2[[#This Row],[M1A]]="","",Table2[[#This Row],[M1A]]-Table2[[#This Row],[AWAL]])</f>
        <v/>
      </c>
      <c r="J1076" s="12" t="str">
        <f>IF(Table2[[#This Row],[M2A]]="","",SUM(Table2[[#This Row],[M2A]]-Table2[[#This Row],[M2B_h]]))</f>
        <v/>
      </c>
      <c r="L1076" s="12" t="str">
        <f>IF(Table2[[#This Row],[M3A]]="","",SUM(Table2[[#This Row],[M3A]]-Table2[[#This Row],[M3B_h]]))</f>
        <v/>
      </c>
      <c r="N1076" s="12" t="str">
        <f>IF(Table2[[#This Row],[M4A]]="","",SUM(Table2[[#This Row],[M4A]]-Table2[[#This Row],[M4B_h]]))</f>
        <v/>
      </c>
      <c r="O1076" s="14"/>
      <c r="P1076" s="14" t="str">
        <f>IF(Table2[[#This Row],[M5A]]="","",SUM(Table2[[#This Row],[M5A]]-Table2[[#This Row],[M5B_h]]))</f>
        <v/>
      </c>
      <c r="Q1076" s="14">
        <f>SUM(Table2[[#This Row],[AWAL]],Table2[[#This Row],[M1B]])</f>
        <v>23</v>
      </c>
      <c r="R1076" s="14">
        <f>SUM(Table2[[#This Row],[M2B]],Table2[[#This Row],[M2B_h]])</f>
        <v>23</v>
      </c>
      <c r="S1076" s="14">
        <f>SUM(Table2[[#This Row],[M3B]],Table2[[#This Row],[M3B_h]])</f>
        <v>23</v>
      </c>
      <c r="T1076" s="14">
        <f>SUM(Table2[[#This Row],[M4B]],Table2[[#This Row],[M4B_h]])</f>
        <v>23</v>
      </c>
    </row>
    <row r="1077" spans="1:20">
      <c r="A1077" s="11">
        <f>IF(Table2[[#This Row],[TT]]=0,"",ROW())</f>
        <v>1077</v>
      </c>
      <c r="B1077" s="11" t="str">
        <f>LOWER(SUBSTITUTE(SUBSTITUTE(SUBSTITUTE(SUBSTITUTE(SUBSTITUTE(SUBSTITUTE(SUBSTITUTE(SUBSTITUTE(Table2[[#This Row],[NAMA BARANG]]," ",""),"""",""),"-",""),"/",""),"(",""),")",""),"&amp;",""),",",""))</f>
        <v>ks.setbonrksbeautyiii</v>
      </c>
      <c r="C1077" s="17" t="s">
        <v>1240</v>
      </c>
      <c r="D1077" s="18">
        <v>2</v>
      </c>
      <c r="E1077" s="22" t="s">
        <v>1241</v>
      </c>
      <c r="F1077" s="43">
        <f>IF(Table2[[#This Row],[M5B]]="",Table2[[#This Row],[M5B_h]],SUM(Table2[[#This Row],[M5B_h]],Table2[[#This Row],[M5B]]))</f>
        <v>2</v>
      </c>
      <c r="H1077" s="12" t="str">
        <f>IF(Table2[[#This Row],[M1A]]="","",Table2[[#This Row],[M1A]]-Table2[[#This Row],[AWAL]])</f>
        <v/>
      </c>
      <c r="J1077" s="12" t="str">
        <f>IF(Table2[[#This Row],[M2A]]="","",SUM(Table2[[#This Row],[M2A]]-Table2[[#This Row],[M2B_h]]))</f>
        <v/>
      </c>
      <c r="L1077" s="12" t="str">
        <f>IF(Table2[[#This Row],[M3A]]="","",SUM(Table2[[#This Row],[M3A]]-Table2[[#This Row],[M3B_h]]))</f>
        <v/>
      </c>
      <c r="N1077" s="12" t="str">
        <f>IF(Table2[[#This Row],[M4A]]="","",SUM(Table2[[#This Row],[M4A]]-Table2[[#This Row],[M4B_h]]))</f>
        <v/>
      </c>
      <c r="O1077" s="14"/>
      <c r="P1077" s="14" t="str">
        <f>IF(Table2[[#This Row],[M5A]]="","",SUM(Table2[[#This Row],[M5A]]-Table2[[#This Row],[M5B_h]]))</f>
        <v/>
      </c>
      <c r="Q1077" s="14">
        <f>SUM(Table2[[#This Row],[AWAL]],Table2[[#This Row],[M1B]])</f>
        <v>2</v>
      </c>
      <c r="R1077" s="14">
        <f>SUM(Table2[[#This Row],[M2B]],Table2[[#This Row],[M2B_h]])</f>
        <v>2</v>
      </c>
      <c r="S1077" s="14">
        <f>SUM(Table2[[#This Row],[M3B]],Table2[[#This Row],[M3B_h]])</f>
        <v>2</v>
      </c>
      <c r="T1077" s="14">
        <f>SUM(Table2[[#This Row],[M4B]],Table2[[#This Row],[M4B_h]])</f>
        <v>2</v>
      </c>
    </row>
    <row r="1078" spans="1:20">
      <c r="A1078" s="11">
        <f>IF(Table2[[#This Row],[TT]]=0,"",ROW())</f>
        <v>1078</v>
      </c>
      <c r="B1078" s="11" t="str">
        <f>LOWER(SUBSTITUTE(SUBSTITUTE(SUBSTITUTE(SUBSTITUTE(SUBSTITUTE(SUBSTITUTE(SUBSTITUTE(SUBSTITUTE(Table2[[#This Row],[NAMA BARANG]]," ",""),"""",""),"-",""),"/",""),"(",""),")",""),"&amp;",""),",",""))</f>
        <v>ks.setf4ggzodiac1621</v>
      </c>
      <c r="C1078" s="17" t="s">
        <v>1242</v>
      </c>
      <c r="D1078" s="18">
        <v>1</v>
      </c>
      <c r="E1078" s="22" t="s">
        <v>116</v>
      </c>
      <c r="F1078" s="43">
        <f>IF(Table2[[#This Row],[M5B]]="",Table2[[#This Row],[M5B_h]],SUM(Table2[[#This Row],[M5B_h]],Table2[[#This Row],[M5B]]))</f>
        <v>1</v>
      </c>
      <c r="H1078" s="12" t="str">
        <f>IF(Table2[[#This Row],[M1A]]="","",Table2[[#This Row],[M1A]]-Table2[[#This Row],[AWAL]])</f>
        <v/>
      </c>
      <c r="J1078" s="12" t="str">
        <f>IF(Table2[[#This Row],[M2A]]="","",SUM(Table2[[#This Row],[M2A]]-Table2[[#This Row],[M2B_h]]))</f>
        <v/>
      </c>
      <c r="L1078" s="12" t="str">
        <f>IF(Table2[[#This Row],[M3A]]="","",SUM(Table2[[#This Row],[M3A]]-Table2[[#This Row],[M3B_h]]))</f>
        <v/>
      </c>
      <c r="N1078" s="12" t="str">
        <f>IF(Table2[[#This Row],[M4A]]="","",SUM(Table2[[#This Row],[M4A]]-Table2[[#This Row],[M4B_h]]))</f>
        <v/>
      </c>
      <c r="O1078" s="14"/>
      <c r="P1078" s="14" t="str">
        <f>IF(Table2[[#This Row],[M5A]]="","",SUM(Table2[[#This Row],[M5A]]-Table2[[#This Row],[M5B_h]]))</f>
        <v/>
      </c>
      <c r="Q1078" s="14">
        <f>SUM(Table2[[#This Row],[AWAL]],Table2[[#This Row],[M1B]])</f>
        <v>1</v>
      </c>
      <c r="R1078" s="14">
        <f>SUM(Table2[[#This Row],[M2B]],Table2[[#This Row],[M2B_h]])</f>
        <v>1</v>
      </c>
      <c r="S1078" s="14">
        <f>SUM(Table2[[#This Row],[M3B]],Table2[[#This Row],[M3B_h]])</f>
        <v>1</v>
      </c>
      <c r="T1078" s="14">
        <f>SUM(Table2[[#This Row],[M4B]],Table2[[#This Row],[M4B_h]])</f>
        <v>1</v>
      </c>
    </row>
    <row r="1079" spans="1:20">
      <c r="A1079" s="11">
        <f>IF(Table2[[#This Row],[TT]]=0,"",ROW())</f>
        <v>1079</v>
      </c>
      <c r="B1079" s="11" t="str">
        <f>LOWER(SUBSTITUTE(SUBSTITUTE(SUBSTITUTE(SUBSTITUTE(SUBSTITUTE(SUBSTITUTE(SUBSTITUTE(SUBSTITUTE(Table2[[#This Row],[NAMA BARANG]]," ",""),"""",""),"-",""),"/",""),"(",""),")",""),"&amp;",""),",",""))</f>
        <v>ks.setf4+datapribadi</v>
      </c>
      <c r="C1079" s="17" t="s">
        <v>1243</v>
      </c>
      <c r="D1079" s="18">
        <v>1</v>
      </c>
      <c r="E1079" s="22" t="s">
        <v>19</v>
      </c>
      <c r="F1079" s="43">
        <f>IF(Table2[[#This Row],[M5B]]="",Table2[[#This Row],[M5B_h]],SUM(Table2[[#This Row],[M5B_h]],Table2[[#This Row],[M5B]]))</f>
        <v>1</v>
      </c>
      <c r="H1079" s="12" t="str">
        <f>IF(Table2[[#This Row],[M1A]]="","",Table2[[#This Row],[M1A]]-Table2[[#This Row],[AWAL]])</f>
        <v/>
      </c>
      <c r="J1079" s="12" t="str">
        <f>IF(Table2[[#This Row],[M2A]]="","",SUM(Table2[[#This Row],[M2A]]-Table2[[#This Row],[M2B_h]]))</f>
        <v/>
      </c>
      <c r="L1079" s="12" t="str">
        <f>IF(Table2[[#This Row],[M3A]]="","",SUM(Table2[[#This Row],[M3A]]-Table2[[#This Row],[M3B_h]]))</f>
        <v/>
      </c>
      <c r="N1079" s="12" t="str">
        <f>IF(Table2[[#This Row],[M4A]]="","",SUM(Table2[[#This Row],[M4A]]-Table2[[#This Row],[M4B_h]]))</f>
        <v/>
      </c>
      <c r="O1079" s="14"/>
      <c r="P1079" s="14" t="str">
        <f>IF(Table2[[#This Row],[M5A]]="","",SUM(Table2[[#This Row],[M5A]]-Table2[[#This Row],[M5B_h]]))</f>
        <v/>
      </c>
      <c r="Q1079" s="14">
        <f>SUM(Table2[[#This Row],[AWAL]],Table2[[#This Row],[M1B]])</f>
        <v>1</v>
      </c>
      <c r="R1079" s="14">
        <f>SUM(Table2[[#This Row],[M2B]],Table2[[#This Row],[M2B_h]])</f>
        <v>1</v>
      </c>
      <c r="S1079" s="14">
        <f>SUM(Table2[[#This Row],[M3B]],Table2[[#This Row],[M3B_h]])</f>
        <v>1</v>
      </c>
      <c r="T1079" s="14">
        <f>SUM(Table2[[#This Row],[M4B]],Table2[[#This Row],[M4B_h]])</f>
        <v>1</v>
      </c>
    </row>
    <row r="1080" spans="1:20">
      <c r="A1080" s="11">
        <f>IF(Table2[[#This Row],[TT]]=0,"",ROW())</f>
        <v>1080</v>
      </c>
      <c r="B1080" s="11" t="str">
        <f>LOWER(SUBSTITUTE(SUBSTITUTE(SUBSTITUTE(SUBSTITUTE(SUBSTITUTE(SUBSTITUTE(SUBSTITUTE(SUBSTITUTE(Table2[[#This Row],[NAMA BARANG]]," ",""),"""",""),"-",""),"/",""),"(",""),")",""),"&amp;",""),",",""))</f>
        <v>ks.setf4+stickersilvia</v>
      </c>
      <c r="C1080" s="17" t="s">
        <v>1244</v>
      </c>
      <c r="D1080" s="18">
        <v>13</v>
      </c>
      <c r="E1080" s="22" t="s">
        <v>139</v>
      </c>
      <c r="F1080" s="43">
        <f>IF(Table2[[#This Row],[M5B]]="",Table2[[#This Row],[M5B_h]],SUM(Table2[[#This Row],[M5B_h]],Table2[[#This Row],[M5B]]))</f>
        <v>13</v>
      </c>
      <c r="H1080" s="12" t="str">
        <f>IF(Table2[[#This Row],[M1A]]="","",Table2[[#This Row],[M1A]]-Table2[[#This Row],[AWAL]])</f>
        <v/>
      </c>
      <c r="J1080" s="12" t="str">
        <f>IF(Table2[[#This Row],[M2A]]="","",SUM(Table2[[#This Row],[M2A]]-Table2[[#This Row],[M2B_h]]))</f>
        <v/>
      </c>
      <c r="L1080" s="12" t="str">
        <f>IF(Table2[[#This Row],[M3A]]="","",SUM(Table2[[#This Row],[M3A]]-Table2[[#This Row],[M3B_h]]))</f>
        <v/>
      </c>
      <c r="N1080" s="12" t="str">
        <f>IF(Table2[[#This Row],[M4A]]="","",SUM(Table2[[#This Row],[M4A]]-Table2[[#This Row],[M4B_h]]))</f>
        <v/>
      </c>
      <c r="O1080" s="14"/>
      <c r="P1080" s="14" t="str">
        <f>IF(Table2[[#This Row],[M5A]]="","",SUM(Table2[[#This Row],[M5A]]-Table2[[#This Row],[M5B_h]]))</f>
        <v/>
      </c>
      <c r="Q1080" s="14">
        <f>SUM(Table2[[#This Row],[AWAL]],Table2[[#This Row],[M1B]])</f>
        <v>13</v>
      </c>
      <c r="R1080" s="14">
        <f>SUM(Table2[[#This Row],[M2B]],Table2[[#This Row],[M2B_h]])</f>
        <v>13</v>
      </c>
      <c r="S1080" s="14">
        <f>SUM(Table2[[#This Row],[M3B]],Table2[[#This Row],[M3B_h]])</f>
        <v>13</v>
      </c>
      <c r="T1080" s="14">
        <f>SUM(Table2[[#This Row],[M4B]],Table2[[#This Row],[M4B_h]])</f>
        <v>13</v>
      </c>
    </row>
    <row r="1081" spans="1:20">
      <c r="A1081" s="11">
        <f>IF(Table2[[#This Row],[TT]]=0,"",ROW())</f>
        <v>1081</v>
      </c>
      <c r="B1081" s="11" t="str">
        <f>LOWER(SUBSTITUTE(SUBSTITUTE(SUBSTITUTE(SUBSTITUTE(SUBSTITUTE(SUBSTITUTE(SUBSTITUTE(SUBSTITUTE(Table2[[#This Row],[NAMA BARANG]]," ",""),"""",""),"-",""),"/",""),"(",""),")",""),"&amp;",""),",",""))</f>
        <v>ks.setfancymcn</v>
      </c>
      <c r="C1081" s="17" t="s">
        <v>1245</v>
      </c>
      <c r="D1081" s="18">
        <v>7</v>
      </c>
      <c r="E1081" s="22" t="s">
        <v>1246</v>
      </c>
      <c r="F1081" s="43">
        <f>IF(Table2[[#This Row],[M5B]]="",Table2[[#This Row],[M5B_h]],SUM(Table2[[#This Row],[M5B_h]],Table2[[#This Row],[M5B]]))</f>
        <v>7</v>
      </c>
      <c r="H1081" s="12" t="str">
        <f>IF(Table2[[#This Row],[M1A]]="","",Table2[[#This Row],[M1A]]-Table2[[#This Row],[AWAL]])</f>
        <v/>
      </c>
      <c r="J1081" s="12" t="str">
        <f>IF(Table2[[#This Row],[M2A]]="","",SUM(Table2[[#This Row],[M2A]]-Table2[[#This Row],[M2B_h]]))</f>
        <v/>
      </c>
      <c r="L1081" s="12" t="str">
        <f>IF(Table2[[#This Row],[M3A]]="","",SUM(Table2[[#This Row],[M3A]]-Table2[[#This Row],[M3B_h]]))</f>
        <v/>
      </c>
      <c r="N1081" s="12" t="str">
        <f>IF(Table2[[#This Row],[M4A]]="","",SUM(Table2[[#This Row],[M4A]]-Table2[[#This Row],[M4B_h]]))</f>
        <v/>
      </c>
      <c r="O1081" s="14"/>
      <c r="P1081" s="14" t="str">
        <f>IF(Table2[[#This Row],[M5A]]="","",SUM(Table2[[#This Row],[M5A]]-Table2[[#This Row],[M5B_h]]))</f>
        <v/>
      </c>
      <c r="Q1081" s="14">
        <f>SUM(Table2[[#This Row],[AWAL]],Table2[[#This Row],[M1B]])</f>
        <v>7</v>
      </c>
      <c r="R1081" s="14">
        <f>SUM(Table2[[#This Row],[M2B]],Table2[[#This Row],[M2B_h]])</f>
        <v>7</v>
      </c>
      <c r="S1081" s="14">
        <f>SUM(Table2[[#This Row],[M3B]],Table2[[#This Row],[M3B_h]])</f>
        <v>7</v>
      </c>
      <c r="T1081" s="14">
        <f>SUM(Table2[[#This Row],[M4B]],Table2[[#This Row],[M4B_h]])</f>
        <v>7</v>
      </c>
    </row>
    <row r="1082" spans="1:20">
      <c r="A1082" s="11">
        <f>IF(Table2[[#This Row],[TT]]=0,"",ROW())</f>
        <v>1082</v>
      </c>
      <c r="B1082" s="11" t="str">
        <f>LOWER(SUBSTITUTE(SUBSTITUTE(SUBSTITUTE(SUBSTITUTE(SUBSTITUTE(SUBSTITUTE(SUBSTITUTE(SUBSTITUTE(Table2[[#This Row],[NAMA BARANG]]," ",""),"""",""),"-",""),"/",""),"(",""),")",""),"&amp;",""),",",""))</f>
        <v>ks.setgarfield</v>
      </c>
      <c r="C1082" s="17" t="s">
        <v>1247</v>
      </c>
      <c r="D1082" s="18">
        <v>12</v>
      </c>
      <c r="E1082" s="22" t="s">
        <v>83</v>
      </c>
      <c r="F1082" s="43">
        <f>IF(Table2[[#This Row],[M5B]]="",Table2[[#This Row],[M5B_h]],SUM(Table2[[#This Row],[M5B_h]],Table2[[#This Row],[M5B]]))</f>
        <v>12</v>
      </c>
      <c r="H1082" s="12" t="str">
        <f>IF(Table2[[#This Row],[M1A]]="","",Table2[[#This Row],[M1A]]-Table2[[#This Row],[AWAL]])</f>
        <v/>
      </c>
      <c r="J1082" s="12" t="str">
        <f>IF(Table2[[#This Row],[M2A]]="","",SUM(Table2[[#This Row],[M2A]]-Table2[[#This Row],[M2B_h]]))</f>
        <v/>
      </c>
      <c r="L1082" s="12" t="str">
        <f>IF(Table2[[#This Row],[M3A]]="","",SUM(Table2[[#This Row],[M3A]]-Table2[[#This Row],[M3B_h]]))</f>
        <v/>
      </c>
      <c r="N1082" s="12" t="str">
        <f>IF(Table2[[#This Row],[M4A]]="","",SUM(Table2[[#This Row],[M4A]]-Table2[[#This Row],[M4B_h]]))</f>
        <v/>
      </c>
      <c r="O1082" s="14"/>
      <c r="P1082" s="14" t="str">
        <f>IF(Table2[[#This Row],[M5A]]="","",SUM(Table2[[#This Row],[M5A]]-Table2[[#This Row],[M5B_h]]))</f>
        <v/>
      </c>
      <c r="Q1082" s="14">
        <f>SUM(Table2[[#This Row],[AWAL]],Table2[[#This Row],[M1B]])</f>
        <v>12</v>
      </c>
      <c r="R1082" s="14">
        <f>SUM(Table2[[#This Row],[M2B]],Table2[[#This Row],[M2B_h]])</f>
        <v>12</v>
      </c>
      <c r="S1082" s="14">
        <f>SUM(Table2[[#This Row],[M3B]],Table2[[#This Row],[M3B_h]])</f>
        <v>12</v>
      </c>
      <c r="T1082" s="14">
        <f>SUM(Table2[[#This Row],[M4B]],Table2[[#This Row],[M4B_h]])</f>
        <v>12</v>
      </c>
    </row>
    <row r="1083" spans="1:20">
      <c r="A1083" s="11">
        <f>IF(Table2[[#This Row],[TT]]=0,"",ROW())</f>
        <v>1083</v>
      </c>
      <c r="B1083" s="11" t="str">
        <f>LOWER(SUBSTITUTE(SUBSTITUTE(SUBSTITUTE(SUBSTITUTE(SUBSTITUTE(SUBSTITUTE(SUBSTITUTE(SUBSTITUTE(Table2[[#This Row],[NAMA BARANG]]," ",""),"""",""),"-",""),"/",""),"(",""),")",""),"&amp;",""),",",""))</f>
        <v>ks.sethkmill2000</v>
      </c>
      <c r="C1083" s="17" t="s">
        <v>1248</v>
      </c>
      <c r="D1083" s="18">
        <v>3</v>
      </c>
      <c r="E1083" s="22" t="s">
        <v>79</v>
      </c>
      <c r="F1083" s="43">
        <f>IF(Table2[[#This Row],[M5B]]="",Table2[[#This Row],[M5B_h]],SUM(Table2[[#This Row],[M5B_h]],Table2[[#This Row],[M5B]]))</f>
        <v>3</v>
      </c>
      <c r="H1083" s="12" t="str">
        <f>IF(Table2[[#This Row],[M1A]]="","",Table2[[#This Row],[M1A]]-Table2[[#This Row],[AWAL]])</f>
        <v/>
      </c>
      <c r="J1083" s="12" t="str">
        <f>IF(Table2[[#This Row],[M2A]]="","",SUM(Table2[[#This Row],[M2A]]-Table2[[#This Row],[M2B_h]]))</f>
        <v/>
      </c>
      <c r="L1083" s="12" t="str">
        <f>IF(Table2[[#This Row],[M3A]]="","",SUM(Table2[[#This Row],[M3A]]-Table2[[#This Row],[M3B_h]]))</f>
        <v/>
      </c>
      <c r="N1083" s="12" t="str">
        <f>IF(Table2[[#This Row],[M4A]]="","",SUM(Table2[[#This Row],[M4A]]-Table2[[#This Row],[M4B_h]]))</f>
        <v/>
      </c>
      <c r="O1083" s="14"/>
      <c r="P1083" s="14" t="str">
        <f>IF(Table2[[#This Row],[M5A]]="","",SUM(Table2[[#This Row],[M5A]]-Table2[[#This Row],[M5B_h]]))</f>
        <v/>
      </c>
      <c r="Q1083" s="14">
        <f>SUM(Table2[[#This Row],[AWAL]],Table2[[#This Row],[M1B]])</f>
        <v>3</v>
      </c>
      <c r="R1083" s="14">
        <f>SUM(Table2[[#This Row],[M2B]],Table2[[#This Row],[M2B_h]])</f>
        <v>3</v>
      </c>
      <c r="S1083" s="14">
        <f>SUM(Table2[[#This Row],[M3B]],Table2[[#This Row],[M3B_h]])</f>
        <v>3</v>
      </c>
      <c r="T1083" s="14">
        <f>SUM(Table2[[#This Row],[M4B]],Table2[[#This Row],[M4B_h]])</f>
        <v>3</v>
      </c>
    </row>
    <row r="1084" spans="1:20">
      <c r="A1084" s="11">
        <f>IF(Table2[[#This Row],[TT]]=0,"",ROW())</f>
        <v>1084</v>
      </c>
      <c r="B1084" s="11" t="str">
        <f>LOWER(SUBSTITUTE(SUBSTITUTE(SUBSTITUTE(SUBSTITUTE(SUBSTITUTE(SUBSTITUTE(SUBSTITUTE(SUBSTITUTE(Table2[[#This Row],[NAMA BARANG]]," ",""),"""",""),"-",""),"/",""),"(",""),")",""),"&amp;",""),",",""))</f>
        <v>ks.setmenarabunga</v>
      </c>
      <c r="C1084" s="17" t="s">
        <v>1249</v>
      </c>
      <c r="D1084" s="18">
        <v>1</v>
      </c>
      <c r="E1084" s="22" t="s">
        <v>116</v>
      </c>
      <c r="F1084" s="43">
        <f>IF(Table2[[#This Row],[M5B]]="",Table2[[#This Row],[M5B_h]],SUM(Table2[[#This Row],[M5B_h]],Table2[[#This Row],[M5B]]))</f>
        <v>1</v>
      </c>
      <c r="H1084" s="12" t="str">
        <f>IF(Table2[[#This Row],[M1A]]="","",Table2[[#This Row],[M1A]]-Table2[[#This Row],[AWAL]])</f>
        <v/>
      </c>
      <c r="J1084" s="12" t="str">
        <f>IF(Table2[[#This Row],[M2A]]="","",SUM(Table2[[#This Row],[M2A]]-Table2[[#This Row],[M2B_h]]))</f>
        <v/>
      </c>
      <c r="L1084" s="12" t="str">
        <f>IF(Table2[[#This Row],[M3A]]="","",SUM(Table2[[#This Row],[M3A]]-Table2[[#This Row],[M3B_h]]))</f>
        <v/>
      </c>
      <c r="N1084" s="12" t="str">
        <f>IF(Table2[[#This Row],[M4A]]="","",SUM(Table2[[#This Row],[M4A]]-Table2[[#This Row],[M4B_h]]))</f>
        <v/>
      </c>
      <c r="O1084" s="14"/>
      <c r="P1084" s="14" t="str">
        <f>IF(Table2[[#This Row],[M5A]]="","",SUM(Table2[[#This Row],[M5A]]-Table2[[#This Row],[M5B_h]]))</f>
        <v/>
      </c>
      <c r="Q1084" s="14">
        <f>SUM(Table2[[#This Row],[AWAL]],Table2[[#This Row],[M1B]])</f>
        <v>1</v>
      </c>
      <c r="R1084" s="14">
        <f>SUM(Table2[[#This Row],[M2B]],Table2[[#This Row],[M2B_h]])</f>
        <v>1</v>
      </c>
      <c r="S1084" s="14">
        <f>SUM(Table2[[#This Row],[M3B]],Table2[[#This Row],[M3B_h]])</f>
        <v>1</v>
      </c>
      <c r="T1084" s="14">
        <f>SUM(Table2[[#This Row],[M4B]],Table2[[#This Row],[M4B_h]])</f>
        <v>1</v>
      </c>
    </row>
    <row r="1085" spans="1:20">
      <c r="A1085" s="11">
        <f>IF(Table2[[#This Row],[TT]]=0,"",ROW())</f>
        <v>1085</v>
      </c>
      <c r="B1085" s="11" t="str">
        <f>LOWER(SUBSTITUTE(SUBSTITUTE(SUBSTITUTE(SUBSTITUTE(SUBSTITUTE(SUBSTITUTE(SUBSTITUTE(SUBSTITUTE(Table2[[#This Row],[NAMA BARANG]]," ",""),"""",""),"-",""),"/",""),"(",""),")",""),"&amp;",""),",",""))</f>
        <v>ks.setmonroe</v>
      </c>
      <c r="C1085" s="17" t="s">
        <v>1250</v>
      </c>
      <c r="D1085" s="18">
        <v>1</v>
      </c>
      <c r="E1085" s="22" t="s">
        <v>177</v>
      </c>
      <c r="F1085" s="43">
        <f>IF(Table2[[#This Row],[M5B]]="",Table2[[#This Row],[M5B_h]],SUM(Table2[[#This Row],[M5B_h]],Table2[[#This Row],[M5B]]))</f>
        <v>1</v>
      </c>
      <c r="H1085" s="12" t="str">
        <f>IF(Table2[[#This Row],[M1A]]="","",Table2[[#This Row],[M1A]]-Table2[[#This Row],[AWAL]])</f>
        <v/>
      </c>
      <c r="J1085" s="12" t="str">
        <f>IF(Table2[[#This Row],[M2A]]="","",SUM(Table2[[#This Row],[M2A]]-Table2[[#This Row],[M2B_h]]))</f>
        <v/>
      </c>
      <c r="L1085" s="12" t="str">
        <f>IF(Table2[[#This Row],[M3A]]="","",SUM(Table2[[#This Row],[M3A]]-Table2[[#This Row],[M3B_h]]))</f>
        <v/>
      </c>
      <c r="N1085" s="12" t="str">
        <f>IF(Table2[[#This Row],[M4A]]="","",SUM(Table2[[#This Row],[M4A]]-Table2[[#This Row],[M4B_h]]))</f>
        <v/>
      </c>
      <c r="O1085" s="14"/>
      <c r="P1085" s="14" t="str">
        <f>IF(Table2[[#This Row],[M5A]]="","",SUM(Table2[[#This Row],[M5A]]-Table2[[#This Row],[M5B_h]]))</f>
        <v/>
      </c>
      <c r="Q1085" s="14">
        <f>SUM(Table2[[#This Row],[AWAL]],Table2[[#This Row],[M1B]])</f>
        <v>1</v>
      </c>
      <c r="R1085" s="14">
        <f>SUM(Table2[[#This Row],[M2B]],Table2[[#This Row],[M2B_h]])</f>
        <v>1</v>
      </c>
      <c r="S1085" s="14">
        <f>SUM(Table2[[#This Row],[M3B]],Table2[[#This Row],[M3B_h]])</f>
        <v>1</v>
      </c>
      <c r="T1085" s="14">
        <f>SUM(Table2[[#This Row],[M4B]],Table2[[#This Row],[M4B_h]])</f>
        <v>1</v>
      </c>
    </row>
    <row r="1086" spans="1:20">
      <c r="A1086" s="11">
        <f>IF(Table2[[#This Row],[TT]]=0,"",ROW())</f>
        <v>1086</v>
      </c>
      <c r="B1086" s="11" t="str">
        <f>LOWER(SUBSTITUTE(SUBSTITUTE(SUBSTITUTE(SUBSTITUTE(SUBSTITUTE(SUBSTITUTE(SUBSTITUTE(SUBSTITUTE(Table2[[#This Row],[NAMA BARANG]]," ",""),"""",""),"-",""),"/",""),"(",""),")",""),"&amp;",""),",",""))</f>
        <v>ks.setmonroe</v>
      </c>
      <c r="C1086" s="17" t="s">
        <v>1250</v>
      </c>
      <c r="D1086" s="18">
        <v>1</v>
      </c>
      <c r="E1086" s="22" t="s">
        <v>32</v>
      </c>
      <c r="F1086" s="43">
        <f>IF(Table2[[#This Row],[M5B]]="",Table2[[#This Row],[M5B_h]],SUM(Table2[[#This Row],[M5B_h]],Table2[[#This Row],[M5B]]))</f>
        <v>1</v>
      </c>
      <c r="H1086" s="12" t="str">
        <f>IF(Table2[[#This Row],[M1A]]="","",Table2[[#This Row],[M1A]]-Table2[[#This Row],[AWAL]])</f>
        <v/>
      </c>
      <c r="J1086" s="12" t="str">
        <f>IF(Table2[[#This Row],[M2A]]="","",SUM(Table2[[#This Row],[M2A]]-Table2[[#This Row],[M2B_h]]))</f>
        <v/>
      </c>
      <c r="L1086" s="12" t="str">
        <f>IF(Table2[[#This Row],[M3A]]="","",SUM(Table2[[#This Row],[M3A]]-Table2[[#This Row],[M3B_h]]))</f>
        <v/>
      </c>
      <c r="N1086" s="12" t="str">
        <f>IF(Table2[[#This Row],[M4A]]="","",SUM(Table2[[#This Row],[M4A]]-Table2[[#This Row],[M4B_h]]))</f>
        <v/>
      </c>
      <c r="O1086" s="14"/>
      <c r="P1086" s="14" t="str">
        <f>IF(Table2[[#This Row],[M5A]]="","",SUM(Table2[[#This Row],[M5A]]-Table2[[#This Row],[M5B_h]]))</f>
        <v/>
      </c>
      <c r="Q1086" s="14">
        <f>SUM(Table2[[#This Row],[AWAL]],Table2[[#This Row],[M1B]])</f>
        <v>1</v>
      </c>
      <c r="R1086" s="14">
        <f>SUM(Table2[[#This Row],[M2B]],Table2[[#This Row],[M2B_h]])</f>
        <v>1</v>
      </c>
      <c r="S1086" s="14">
        <f>SUM(Table2[[#This Row],[M3B]],Table2[[#This Row],[M3B_h]])</f>
        <v>1</v>
      </c>
      <c r="T1086" s="14">
        <f>SUM(Table2[[#This Row],[M4B]],Table2[[#This Row],[M4B_h]])</f>
        <v>1</v>
      </c>
    </row>
    <row r="1087" spans="1:20">
      <c r="A1087" s="11">
        <f>IF(Table2[[#This Row],[TT]]=0,"",ROW())</f>
        <v>1087</v>
      </c>
      <c r="B1087" s="11" t="str">
        <f>LOWER(SUBSTITUTE(SUBSTITUTE(SUBSTITUTE(SUBSTITUTE(SUBSTITUTE(SUBSTITUTE(SUBSTITUTE(SUBSTITUTE(Table2[[#This Row],[NAMA BARANG]]," ",""),"""",""),"-",""),"/",""),"(",""),")",""),"&amp;",""),",",""))</f>
        <v>ks.setpipyfriend</v>
      </c>
      <c r="C1087" s="17" t="s">
        <v>1251</v>
      </c>
      <c r="D1087" s="18">
        <v>1</v>
      </c>
      <c r="E1087" s="22" t="s">
        <v>79</v>
      </c>
      <c r="F1087" s="43">
        <f>IF(Table2[[#This Row],[M5B]]="",Table2[[#This Row],[M5B_h]],SUM(Table2[[#This Row],[M5B_h]],Table2[[#This Row],[M5B]]))</f>
        <v>1</v>
      </c>
      <c r="H1087" s="12" t="str">
        <f>IF(Table2[[#This Row],[M1A]]="","",Table2[[#This Row],[M1A]]-Table2[[#This Row],[AWAL]])</f>
        <v/>
      </c>
      <c r="J1087" s="12" t="str">
        <f>IF(Table2[[#This Row],[M2A]]="","",SUM(Table2[[#This Row],[M2A]]-Table2[[#This Row],[M2B_h]]))</f>
        <v/>
      </c>
      <c r="L1087" s="12" t="str">
        <f>IF(Table2[[#This Row],[M3A]]="","",SUM(Table2[[#This Row],[M3A]]-Table2[[#This Row],[M3B_h]]))</f>
        <v/>
      </c>
      <c r="N1087" s="12" t="str">
        <f>IF(Table2[[#This Row],[M4A]]="","",SUM(Table2[[#This Row],[M4A]]-Table2[[#This Row],[M4B_h]]))</f>
        <v/>
      </c>
      <c r="O1087" s="14"/>
      <c r="P1087" s="14" t="str">
        <f>IF(Table2[[#This Row],[M5A]]="","",SUM(Table2[[#This Row],[M5A]]-Table2[[#This Row],[M5B_h]]))</f>
        <v/>
      </c>
      <c r="Q1087" s="14">
        <f>SUM(Table2[[#This Row],[AWAL]],Table2[[#This Row],[M1B]])</f>
        <v>1</v>
      </c>
      <c r="R1087" s="14">
        <f>SUM(Table2[[#This Row],[M2B]],Table2[[#This Row],[M2B_h]])</f>
        <v>1</v>
      </c>
      <c r="S1087" s="14">
        <f>SUM(Table2[[#This Row],[M3B]],Table2[[#This Row],[M3B_h]])</f>
        <v>1</v>
      </c>
      <c r="T1087" s="14">
        <f>SUM(Table2[[#This Row],[M4B]],Table2[[#This Row],[M4B_h]])</f>
        <v>1</v>
      </c>
    </row>
    <row r="1088" spans="1:20">
      <c r="A1088" s="11">
        <f>IF(Table2[[#This Row],[TT]]=0,"",ROW())</f>
        <v>1088</v>
      </c>
      <c r="B1088" s="11" t="str">
        <f>LOWER(SUBSTITUTE(SUBSTITUTE(SUBSTITUTE(SUBSTITUTE(SUBSTITUTE(SUBSTITUTE(SUBSTITUTE(SUBSTITUTE(Table2[[#This Row],[NAMA BARANG]]," ",""),"""",""),"-",""),"/",""),"(",""),")",""),"&amp;",""),",",""))</f>
        <v>kuasatornano11</v>
      </c>
      <c r="C1088" s="17" t="s">
        <v>1252</v>
      </c>
      <c r="D1088" s="18">
        <v>2</v>
      </c>
      <c r="E1088" s="22" t="s">
        <v>116</v>
      </c>
      <c r="F1088" s="43">
        <f>IF(Table2[[#This Row],[M5B]]="",Table2[[#This Row],[M5B_h]],SUM(Table2[[#This Row],[M5B_h]],Table2[[#This Row],[M5B]]))</f>
        <v>2</v>
      </c>
      <c r="H1088" s="12" t="str">
        <f>IF(Table2[[#This Row],[M1A]]="","",Table2[[#This Row],[M1A]]-Table2[[#This Row],[AWAL]])</f>
        <v/>
      </c>
      <c r="J1088" s="12" t="str">
        <f>IF(Table2[[#This Row],[M2A]]="","",SUM(Table2[[#This Row],[M2A]]-Table2[[#This Row],[M2B_h]]))</f>
        <v/>
      </c>
      <c r="L1088" s="12" t="str">
        <f>IF(Table2[[#This Row],[M3A]]="","",SUM(Table2[[#This Row],[M3A]]-Table2[[#This Row],[M3B_h]]))</f>
        <v/>
      </c>
      <c r="N1088" s="12" t="str">
        <f>IF(Table2[[#This Row],[M4A]]="","",SUM(Table2[[#This Row],[M4A]]-Table2[[#This Row],[M4B_h]]))</f>
        <v/>
      </c>
      <c r="O1088" s="14"/>
      <c r="P1088" s="14" t="str">
        <f>IF(Table2[[#This Row],[M5A]]="","",SUM(Table2[[#This Row],[M5A]]-Table2[[#This Row],[M5B_h]]))</f>
        <v/>
      </c>
      <c r="Q1088" s="14">
        <f>SUM(Table2[[#This Row],[AWAL]],Table2[[#This Row],[M1B]])</f>
        <v>2</v>
      </c>
      <c r="R1088" s="14">
        <f>SUM(Table2[[#This Row],[M2B]],Table2[[#This Row],[M2B_h]])</f>
        <v>2</v>
      </c>
      <c r="S1088" s="14">
        <f>SUM(Table2[[#This Row],[M3B]],Table2[[#This Row],[M3B_h]])</f>
        <v>2</v>
      </c>
      <c r="T1088" s="14">
        <f>SUM(Table2[[#This Row],[M4B]],Table2[[#This Row],[M4B_h]])</f>
        <v>2</v>
      </c>
    </row>
    <row r="1089" spans="1:20">
      <c r="A1089" s="13">
        <f>IF(Table2[[#This Row],[TT]]=0,"",ROW())</f>
        <v>1089</v>
      </c>
      <c r="B1089" s="13" t="str">
        <f>LOWER(SUBSTITUTE(SUBSTITUTE(SUBSTITUTE(SUBSTITUTE(SUBSTITUTE(SUBSTITUTE(SUBSTITUTE(SUBSTITUTE(Table2[[#This Row],[NAMA BARANG]]," ",""),"""",""),"-",""),"/",""),"(",""),")",""),"&amp;",""),",",""))</f>
        <v>kuasatornano8</v>
      </c>
      <c r="C1089" s="17" t="s">
        <v>1253</v>
      </c>
      <c r="D1089" s="18">
        <v>3</v>
      </c>
      <c r="E1089" s="22" t="s">
        <v>116</v>
      </c>
      <c r="F1089" s="43">
        <f>IF(Table2[[#This Row],[M5B]]="",Table2[[#This Row],[M5B_h]],SUM(Table2[[#This Row],[M5B_h]],Table2[[#This Row],[M5B]]))</f>
        <v>3</v>
      </c>
      <c r="H1089" s="14" t="str">
        <f>IF(Table2[[#This Row],[M1A]]="","",Table2[[#This Row],[M1A]]-Table2[[#This Row],[AWAL]])</f>
        <v/>
      </c>
      <c r="J1089" s="12" t="str">
        <f>IF(Table2[[#This Row],[M2A]]="","",SUM(Table2[[#This Row],[M2A]]-Table2[[#This Row],[M2B_h]]))</f>
        <v/>
      </c>
      <c r="L1089" s="12" t="str">
        <f>IF(Table2[[#This Row],[M3A]]="","",SUM(Table2[[#This Row],[M3A]]-Table2[[#This Row],[M3B_h]]))</f>
        <v/>
      </c>
      <c r="N1089" s="12" t="str">
        <f>IF(Table2[[#This Row],[M4A]]="","",SUM(Table2[[#This Row],[M4A]]-Table2[[#This Row],[M4B_h]]))</f>
        <v/>
      </c>
      <c r="O1089" s="14"/>
      <c r="P1089" s="14" t="str">
        <f>IF(Table2[[#This Row],[M5A]]="","",SUM(Table2[[#This Row],[M5A]]-Table2[[#This Row],[M5B_h]]))</f>
        <v/>
      </c>
      <c r="Q1089" s="14">
        <f>SUM(Table2[[#This Row],[AWAL]],Table2[[#This Row],[M1B]])</f>
        <v>3</v>
      </c>
      <c r="R1089" s="14">
        <f>SUM(Table2[[#This Row],[M2B]],Table2[[#This Row],[M2B_h]])</f>
        <v>3</v>
      </c>
      <c r="S1089" s="14">
        <f>SUM(Table2[[#This Row],[M3B]],Table2[[#This Row],[M3B_h]])</f>
        <v>3</v>
      </c>
      <c r="T1089" s="14">
        <f>SUM(Table2[[#This Row],[M4B]],Table2[[#This Row],[M4B_h]])</f>
        <v>3</v>
      </c>
    </row>
    <row r="1090" spans="1:20">
      <c r="A1090" s="13">
        <f>IF(Table2[[#This Row],[TT]]=0,"",ROW())</f>
        <v>1090</v>
      </c>
      <c r="B1090" s="13" t="str">
        <f>LOWER(SUBSTITUTE(SUBSTITUTE(SUBSTITUTE(SUBSTITUTE(SUBSTITUTE(SUBSTITUTE(SUBSTITUTE(SUBSTITUTE(Table2[[#This Row],[NAMA BARANG]]," ",""),"""",""),"-",""),"/",""),"(",""),")",""),"&amp;",""),",",""))</f>
        <v>kuasatornano9</v>
      </c>
      <c r="C1090" s="21" t="s">
        <v>1254</v>
      </c>
      <c r="D1090" s="22">
        <v>4</v>
      </c>
      <c r="E1090" s="22" t="s">
        <v>116</v>
      </c>
      <c r="F1090" s="43">
        <f>IF(Table2[[#This Row],[M5B]]="",Table2[[#This Row],[M5B_h]],SUM(Table2[[#This Row],[M5B_h]],Table2[[#This Row],[M5B]]))</f>
        <v>4</v>
      </c>
      <c r="H1090" s="14" t="str">
        <f>IF(Table2[[#This Row],[M1A]]="","",Table2[[#This Row],[M1A]]-Table2[[#This Row],[AWAL]])</f>
        <v/>
      </c>
      <c r="J1090" s="12" t="str">
        <f>IF(Table2[[#This Row],[M2A]]="","",SUM(Table2[[#This Row],[M2A]]-Table2[[#This Row],[M2B_h]]))</f>
        <v/>
      </c>
      <c r="L1090" s="12" t="str">
        <f>IF(Table2[[#This Row],[M3A]]="","",SUM(Table2[[#This Row],[M3A]]-Table2[[#This Row],[M3B_h]]))</f>
        <v/>
      </c>
      <c r="N1090" s="12" t="str">
        <f>IF(Table2[[#This Row],[M4A]]="","",SUM(Table2[[#This Row],[M4A]]-Table2[[#This Row],[M4B_h]]))</f>
        <v/>
      </c>
      <c r="O1090" s="14"/>
      <c r="P1090" s="14" t="str">
        <f>IF(Table2[[#This Row],[M5A]]="","",SUM(Table2[[#This Row],[M5A]]-Table2[[#This Row],[M5B_h]]))</f>
        <v/>
      </c>
      <c r="Q1090" s="14">
        <f>SUM(Table2[[#This Row],[AWAL]],Table2[[#This Row],[M1B]])</f>
        <v>4</v>
      </c>
      <c r="R1090" s="14">
        <f>SUM(Table2[[#This Row],[M2B]],Table2[[#This Row],[M2B_h]])</f>
        <v>4</v>
      </c>
      <c r="S1090" s="14">
        <f>SUM(Table2[[#This Row],[M3B]],Table2[[#This Row],[M3B_h]])</f>
        <v>4</v>
      </c>
      <c r="T1090" s="14">
        <f>SUM(Table2[[#This Row],[M4B]],Table2[[#This Row],[M4B_h]])</f>
        <v>4</v>
      </c>
    </row>
    <row r="1091" spans="1:20">
      <c r="A1091" s="11">
        <f>IF(Table2[[#This Row],[TT]]=0,"",ROW())</f>
        <v>1091</v>
      </c>
      <c r="B1091" s="11" t="str">
        <f>LOWER(SUBSTITUTE(SUBSTITUTE(SUBSTITUTE(SUBSTITUTE(SUBSTITUTE(SUBSTITUTE(SUBSTITUTE(SUBSTITUTE(Table2[[#This Row],[NAMA BARANG]]," ",""),"""",""),"-",""),"/",""),"(",""),")",""),"&amp;",""),",",""))</f>
        <v>kuascat0056pc</v>
      </c>
      <c r="C1091" s="17" t="s">
        <v>1255</v>
      </c>
      <c r="D1091" s="18">
        <v>1</v>
      </c>
      <c r="E1091" s="22" t="s">
        <v>1027</v>
      </c>
      <c r="F1091" s="43">
        <f>IF(Table2[[#This Row],[M5B]]="",Table2[[#This Row],[M5B_h]],SUM(Table2[[#This Row],[M5B_h]],Table2[[#This Row],[M5B]]))</f>
        <v>1</v>
      </c>
      <c r="H1091" s="12" t="str">
        <f>IF(Table2[[#This Row],[M1A]]="","",Table2[[#This Row],[M1A]]-Table2[[#This Row],[AWAL]])</f>
        <v/>
      </c>
      <c r="J1091" s="12" t="str">
        <f>IF(Table2[[#This Row],[M2A]]="","",SUM(Table2[[#This Row],[M2A]]-Table2[[#This Row],[M2B_h]]))</f>
        <v/>
      </c>
      <c r="L1091" s="12" t="str">
        <f>IF(Table2[[#This Row],[M3A]]="","",SUM(Table2[[#This Row],[M3A]]-Table2[[#This Row],[M3B_h]]))</f>
        <v/>
      </c>
      <c r="N1091" s="12" t="str">
        <f>IF(Table2[[#This Row],[M4A]]="","",SUM(Table2[[#This Row],[M4A]]-Table2[[#This Row],[M4B_h]]))</f>
        <v/>
      </c>
      <c r="O1091" s="14"/>
      <c r="P1091" s="14" t="str">
        <f>IF(Table2[[#This Row],[M5A]]="","",SUM(Table2[[#This Row],[M5A]]-Table2[[#This Row],[M5B_h]]))</f>
        <v/>
      </c>
      <c r="Q1091" s="14">
        <f>SUM(Table2[[#This Row],[AWAL]],Table2[[#This Row],[M1B]])</f>
        <v>1</v>
      </c>
      <c r="R1091" s="14">
        <f>SUM(Table2[[#This Row],[M2B]],Table2[[#This Row],[M2B_h]])</f>
        <v>1</v>
      </c>
      <c r="S1091" s="14">
        <f>SUM(Table2[[#This Row],[M3B]],Table2[[#This Row],[M3B_h]])</f>
        <v>1</v>
      </c>
      <c r="T1091" s="14">
        <f>SUM(Table2[[#This Row],[M4B]],Table2[[#This Row],[M4B_h]])</f>
        <v>1</v>
      </c>
    </row>
    <row r="1092" spans="1:20">
      <c r="A1092" s="11">
        <f>IF(Table2[[#This Row],[TT]]=0,"",ROW())</f>
        <v>1092</v>
      </c>
      <c r="B1092" s="11" t="str">
        <f>LOWER(SUBSTITUTE(SUBSTITUTE(SUBSTITUTE(SUBSTITUTE(SUBSTITUTE(SUBSTITUTE(SUBSTITUTE(SUBSTITUTE(Table2[[#This Row],[NAMA BARANG]]," ",""),"""",""),"-",""),"/",""),"(",""),")",""),"&amp;",""),",",""))</f>
        <v>kuascat25112h</v>
      </c>
      <c r="C1092" s="17" t="s">
        <v>1256</v>
      </c>
      <c r="D1092" s="18">
        <v>3</v>
      </c>
      <c r="E1092" s="22" t="s">
        <v>1257</v>
      </c>
      <c r="F1092" s="43">
        <f>IF(Table2[[#This Row],[M5B]]="",Table2[[#This Row],[M5B_h]],SUM(Table2[[#This Row],[M5B_h]],Table2[[#This Row],[M5B]]))</f>
        <v>3</v>
      </c>
      <c r="H1092" s="12" t="str">
        <f>IF(Table2[[#This Row],[M1A]]="","",Table2[[#This Row],[M1A]]-Table2[[#This Row],[AWAL]])</f>
        <v/>
      </c>
      <c r="J1092" s="12" t="str">
        <f>IF(Table2[[#This Row],[M2A]]="","",SUM(Table2[[#This Row],[M2A]]-Table2[[#This Row],[M2B_h]]))</f>
        <v/>
      </c>
      <c r="L1092" s="12" t="str">
        <f>IF(Table2[[#This Row],[M3A]]="","",SUM(Table2[[#This Row],[M3A]]-Table2[[#This Row],[M3B_h]]))</f>
        <v/>
      </c>
      <c r="N1092" s="12" t="str">
        <f>IF(Table2[[#This Row],[M4A]]="","",SUM(Table2[[#This Row],[M4A]]-Table2[[#This Row],[M4B_h]]))</f>
        <v/>
      </c>
      <c r="O1092" s="14"/>
      <c r="P1092" s="14" t="str">
        <f>IF(Table2[[#This Row],[M5A]]="","",SUM(Table2[[#This Row],[M5A]]-Table2[[#This Row],[M5B_h]]))</f>
        <v/>
      </c>
      <c r="Q1092" s="14">
        <f>SUM(Table2[[#This Row],[AWAL]],Table2[[#This Row],[M1B]])</f>
        <v>3</v>
      </c>
      <c r="R1092" s="14">
        <f>SUM(Table2[[#This Row],[M2B]],Table2[[#This Row],[M2B_h]])</f>
        <v>3</v>
      </c>
      <c r="S1092" s="14">
        <f>SUM(Table2[[#This Row],[M3B]],Table2[[#This Row],[M3B_h]])</f>
        <v>3</v>
      </c>
      <c r="T1092" s="14">
        <f>SUM(Table2[[#This Row],[M4B]],Table2[[#This Row],[M4B_h]])</f>
        <v>3</v>
      </c>
    </row>
    <row r="1093" spans="1:20">
      <c r="A1093" s="11">
        <f>IF(Table2[[#This Row],[TT]]=0,"",ROW())</f>
        <v>1093</v>
      </c>
      <c r="B1093" s="11" t="str">
        <f>LOWER(SUBSTITUTE(SUBSTITUTE(SUBSTITUTE(SUBSTITUTE(SUBSTITUTE(SUBSTITUTE(SUBSTITUTE(SUBSTITUTE(Table2[[#This Row],[NAMA BARANG]]," ",""),"""",""),"-",""),"/",""),"(",""),")",""),"&amp;",""),",",""))</f>
        <v>kuascath4poai</v>
      </c>
      <c r="C1093" s="17" t="s">
        <v>1258</v>
      </c>
      <c r="D1093" s="18">
        <v>8</v>
      </c>
      <c r="E1093" s="22" t="s">
        <v>803</v>
      </c>
      <c r="F1093" s="43">
        <f>IF(Table2[[#This Row],[M5B]]="",Table2[[#This Row],[M5B_h]],SUM(Table2[[#This Row],[M5B_h]],Table2[[#This Row],[M5B]]))</f>
        <v>8</v>
      </c>
      <c r="H1093" s="12" t="str">
        <f>IF(Table2[[#This Row],[M1A]]="","",Table2[[#This Row],[M1A]]-Table2[[#This Row],[AWAL]])</f>
        <v/>
      </c>
      <c r="J1093" s="12" t="str">
        <f>IF(Table2[[#This Row],[M2A]]="","",SUM(Table2[[#This Row],[M2A]]-Table2[[#This Row],[M2B_h]]))</f>
        <v/>
      </c>
      <c r="L1093" s="12" t="str">
        <f>IF(Table2[[#This Row],[M3A]]="","",SUM(Table2[[#This Row],[M3A]]-Table2[[#This Row],[M3B_h]]))</f>
        <v/>
      </c>
      <c r="N1093" s="12" t="str">
        <f>IF(Table2[[#This Row],[M4A]]="","",SUM(Table2[[#This Row],[M4A]]-Table2[[#This Row],[M4B_h]]))</f>
        <v/>
      </c>
      <c r="O1093" s="14"/>
      <c r="P1093" s="14" t="str">
        <f>IF(Table2[[#This Row],[M5A]]="","",SUM(Table2[[#This Row],[M5A]]-Table2[[#This Row],[M5B_h]]))</f>
        <v/>
      </c>
      <c r="Q1093" s="14">
        <f>SUM(Table2[[#This Row],[AWAL]],Table2[[#This Row],[M1B]])</f>
        <v>8</v>
      </c>
      <c r="R1093" s="14">
        <f>SUM(Table2[[#This Row],[M2B]],Table2[[#This Row],[M2B_h]])</f>
        <v>8</v>
      </c>
      <c r="S1093" s="14">
        <f>SUM(Table2[[#This Row],[M3B]],Table2[[#This Row],[M3B_h]])</f>
        <v>8</v>
      </c>
      <c r="T1093" s="14">
        <f>SUM(Table2[[#This Row],[M4B]],Table2[[#This Row],[M4B_h]])</f>
        <v>8</v>
      </c>
    </row>
    <row r="1094" spans="1:20">
      <c r="A1094" s="11">
        <f>IF(Table2[[#This Row],[TT]]=0,"",ROW())</f>
        <v>1094</v>
      </c>
      <c r="B1094" s="11" t="str">
        <f>LOWER(SUBSTITUTE(SUBSTITUTE(SUBSTITUTE(SUBSTITUTE(SUBSTITUTE(SUBSTITUTE(SUBSTITUTE(SUBSTITUTE(Table2[[#This Row],[NAMA BARANG]]," ",""),"""",""),"-",""),"/",""),"(",""),")",""),"&amp;",""),",",""))</f>
        <v>kuasenterno8</v>
      </c>
      <c r="C1094" s="17" t="s">
        <v>1261</v>
      </c>
      <c r="D1094" s="18">
        <v>1</v>
      </c>
      <c r="E1094" s="22" t="s">
        <v>116</v>
      </c>
      <c r="F1094" s="43">
        <f>IF(Table2[[#This Row],[M5B]]="",Table2[[#This Row],[M5B_h]],SUM(Table2[[#This Row],[M5B_h]],Table2[[#This Row],[M5B]]))</f>
        <v>1</v>
      </c>
      <c r="H1094" s="12" t="str">
        <f>IF(Table2[[#This Row],[M1A]]="","",Table2[[#This Row],[M1A]]-Table2[[#This Row],[AWAL]])</f>
        <v/>
      </c>
      <c r="J1094" s="12" t="str">
        <f>IF(Table2[[#This Row],[M2A]]="","",SUM(Table2[[#This Row],[M2A]]-Table2[[#This Row],[M2B_h]]))</f>
        <v/>
      </c>
      <c r="L1094" s="12" t="str">
        <f>IF(Table2[[#This Row],[M3A]]="","",SUM(Table2[[#This Row],[M3A]]-Table2[[#This Row],[M3B_h]]))</f>
        <v/>
      </c>
      <c r="N1094" s="12" t="str">
        <f>IF(Table2[[#This Row],[M4A]]="","",SUM(Table2[[#This Row],[M4A]]-Table2[[#This Row],[M4B_h]]))</f>
        <v/>
      </c>
      <c r="O1094" s="14"/>
      <c r="P1094" s="14" t="str">
        <f>IF(Table2[[#This Row],[M5A]]="","",SUM(Table2[[#This Row],[M5A]]-Table2[[#This Row],[M5B_h]]))</f>
        <v/>
      </c>
      <c r="Q1094" s="14">
        <f>SUM(Table2[[#This Row],[AWAL]],Table2[[#This Row],[M1B]])</f>
        <v>1</v>
      </c>
      <c r="R1094" s="14">
        <f>SUM(Table2[[#This Row],[M2B]],Table2[[#This Row],[M2B_h]])</f>
        <v>1</v>
      </c>
      <c r="S1094" s="14">
        <f>SUM(Table2[[#This Row],[M3B]],Table2[[#This Row],[M3B_h]])</f>
        <v>1</v>
      </c>
      <c r="T1094" s="14">
        <f>SUM(Table2[[#This Row],[M4B]],Table2[[#This Row],[M4B_h]])</f>
        <v>1</v>
      </c>
    </row>
    <row r="1095" spans="1:20">
      <c r="A1095" s="11">
        <f>IF(Table2[[#This Row],[TT]]=0,"",ROW())</f>
        <v>1095</v>
      </c>
      <c r="B1095" s="11" t="str">
        <f>LOWER(SUBSTITUTE(SUBSTITUTE(SUBSTITUTE(SUBSTITUTE(SUBSTITUTE(SUBSTITUTE(SUBSTITUTE(SUBSTITUTE(Table2[[#This Row],[NAMA BARANG]]," ",""),"""",""),"-",""),"/",""),"(",""),")",""),"&amp;",""),",",""))</f>
        <v>kuasenterset1929</v>
      </c>
      <c r="C1095" s="17" t="s">
        <v>1262</v>
      </c>
      <c r="D1095" s="18">
        <v>5</v>
      </c>
      <c r="E1095" s="22" t="s">
        <v>611</v>
      </c>
      <c r="F1095" s="43">
        <f>IF(Table2[[#This Row],[M5B]]="",Table2[[#This Row],[M5B_h]],SUM(Table2[[#This Row],[M5B_h]],Table2[[#This Row],[M5B]]))</f>
        <v>5</v>
      </c>
      <c r="H1095" s="12" t="str">
        <f>IF(Table2[[#This Row],[M1A]]="","",Table2[[#This Row],[M1A]]-Table2[[#This Row],[AWAL]])</f>
        <v/>
      </c>
      <c r="J1095" s="12" t="str">
        <f>IF(Table2[[#This Row],[M2A]]="","",SUM(Table2[[#This Row],[M2A]]-Table2[[#This Row],[M2B_h]]))</f>
        <v/>
      </c>
      <c r="L1095" s="12" t="str">
        <f>IF(Table2[[#This Row],[M3A]]="","",SUM(Table2[[#This Row],[M3A]]-Table2[[#This Row],[M3B_h]]))</f>
        <v/>
      </c>
      <c r="N1095" s="12" t="str">
        <f>IF(Table2[[#This Row],[M4A]]="","",SUM(Table2[[#This Row],[M4A]]-Table2[[#This Row],[M4B_h]]))</f>
        <v/>
      </c>
      <c r="O1095" s="14"/>
      <c r="P1095" s="14" t="str">
        <f>IF(Table2[[#This Row],[M5A]]="","",SUM(Table2[[#This Row],[M5A]]-Table2[[#This Row],[M5B_h]]))</f>
        <v/>
      </c>
      <c r="Q1095" s="14">
        <f>SUM(Table2[[#This Row],[AWAL]],Table2[[#This Row],[M1B]])</f>
        <v>5</v>
      </c>
      <c r="R1095" s="14">
        <f>SUM(Table2[[#This Row],[M2B]],Table2[[#This Row],[M2B_h]])</f>
        <v>5</v>
      </c>
      <c r="S1095" s="14">
        <f>SUM(Table2[[#This Row],[M3B]],Table2[[#This Row],[M3B_h]])</f>
        <v>5</v>
      </c>
      <c r="T1095" s="14">
        <f>SUM(Table2[[#This Row],[M4B]],Table2[[#This Row],[M4B_h]])</f>
        <v>5</v>
      </c>
    </row>
    <row r="1096" spans="1:20">
      <c r="A1096" s="11">
        <f>IF(Table2[[#This Row],[TT]]=0,"",ROW())</f>
        <v>1096</v>
      </c>
      <c r="B1096" s="11" t="str">
        <f>LOWER(SUBSTITUTE(SUBSTITUTE(SUBSTITUTE(SUBSTITUTE(SUBSTITUTE(SUBSTITUTE(SUBSTITUTE(SUBSTITUTE(Table2[[#This Row],[NAMA BARANG]]," ",""),"""",""),"-",""),"/",""),"(",""),")",""),"&amp;",""),",",""))</f>
        <v>kuasinficono6</v>
      </c>
      <c r="C1096" s="17" t="s">
        <v>1263</v>
      </c>
      <c r="D1096" s="18">
        <v>4</v>
      </c>
      <c r="E1096" s="22" t="s">
        <v>120</v>
      </c>
      <c r="F1096" s="43">
        <f>IF(Table2[[#This Row],[M5B]]="",Table2[[#This Row],[M5B_h]],SUM(Table2[[#This Row],[M5B_h]],Table2[[#This Row],[M5B]]))</f>
        <v>4</v>
      </c>
      <c r="H1096" s="12" t="str">
        <f>IF(Table2[[#This Row],[M1A]]="","",Table2[[#This Row],[M1A]]-Table2[[#This Row],[AWAL]])</f>
        <v/>
      </c>
      <c r="J1096" s="12" t="str">
        <f>IF(Table2[[#This Row],[M2A]]="","",SUM(Table2[[#This Row],[M2A]]-Table2[[#This Row],[M2B_h]]))</f>
        <v/>
      </c>
      <c r="L1096" s="12" t="str">
        <f>IF(Table2[[#This Row],[M3A]]="","",SUM(Table2[[#This Row],[M3A]]-Table2[[#This Row],[M3B_h]]))</f>
        <v/>
      </c>
      <c r="N1096" s="12" t="str">
        <f>IF(Table2[[#This Row],[M4A]]="","",SUM(Table2[[#This Row],[M4A]]-Table2[[#This Row],[M4B_h]]))</f>
        <v/>
      </c>
      <c r="O1096" s="14"/>
      <c r="P1096" s="14" t="str">
        <f>IF(Table2[[#This Row],[M5A]]="","",SUM(Table2[[#This Row],[M5A]]-Table2[[#This Row],[M5B_h]]))</f>
        <v/>
      </c>
      <c r="Q1096" s="14">
        <f>SUM(Table2[[#This Row],[AWAL]],Table2[[#This Row],[M1B]])</f>
        <v>4</v>
      </c>
      <c r="R1096" s="14">
        <f>SUM(Table2[[#This Row],[M2B]],Table2[[#This Row],[M2B_h]])</f>
        <v>4</v>
      </c>
      <c r="S1096" s="14">
        <f>SUM(Table2[[#This Row],[M3B]],Table2[[#This Row],[M3B_h]])</f>
        <v>4</v>
      </c>
      <c r="T1096" s="14">
        <f>SUM(Table2[[#This Row],[M4B]],Table2[[#This Row],[M4B_h]])</f>
        <v>4</v>
      </c>
    </row>
    <row r="1097" spans="1:20">
      <c r="A1097" s="11">
        <f>IF(Table2[[#This Row],[TT]]=0,"",ROW())</f>
        <v>1097</v>
      </c>
      <c r="B1097" s="11" t="str">
        <f>LOWER(SUBSTITUTE(SUBSTITUTE(SUBSTITUTE(SUBSTITUTE(SUBSTITUTE(SUBSTITUTE(SUBSTITUTE(SUBSTITUTE(Table2[[#This Row],[NAMA BARANG]]," ",""),"""",""),"-",""),"/",""),"(",""),")",""),"&amp;",""),",",""))</f>
        <v>kuasmofiecb02kecil2cb03besar1</v>
      </c>
      <c r="C1097" s="17" t="s">
        <v>1264</v>
      </c>
      <c r="D1097" s="18">
        <v>3</v>
      </c>
      <c r="E1097" s="22" t="s">
        <v>387</v>
      </c>
      <c r="F1097" s="43">
        <f>IF(Table2[[#This Row],[M5B]]="",Table2[[#This Row],[M5B_h]],SUM(Table2[[#This Row],[M5B_h]],Table2[[#This Row],[M5B]]))</f>
        <v>3</v>
      </c>
      <c r="H1097" s="12" t="str">
        <f>IF(Table2[[#This Row],[M1A]]="","",Table2[[#This Row],[M1A]]-Table2[[#This Row],[AWAL]])</f>
        <v/>
      </c>
      <c r="J1097" s="12" t="str">
        <f>IF(Table2[[#This Row],[M2A]]="","",SUM(Table2[[#This Row],[M2A]]-Table2[[#This Row],[M2B_h]]))</f>
        <v/>
      </c>
      <c r="L1097" s="12" t="str">
        <f>IF(Table2[[#This Row],[M3A]]="","",SUM(Table2[[#This Row],[M3A]]-Table2[[#This Row],[M3B_h]]))</f>
        <v/>
      </c>
      <c r="N1097" s="12" t="str">
        <f>IF(Table2[[#This Row],[M4A]]="","",SUM(Table2[[#This Row],[M4A]]-Table2[[#This Row],[M4B_h]]))</f>
        <v/>
      </c>
      <c r="O1097" s="14"/>
      <c r="P1097" s="14" t="str">
        <f>IF(Table2[[#This Row],[M5A]]="","",SUM(Table2[[#This Row],[M5A]]-Table2[[#This Row],[M5B_h]]))</f>
        <v/>
      </c>
      <c r="Q1097" s="14">
        <f>SUM(Table2[[#This Row],[AWAL]],Table2[[#This Row],[M1B]])</f>
        <v>3</v>
      </c>
      <c r="R1097" s="14">
        <f>SUM(Table2[[#This Row],[M2B]],Table2[[#This Row],[M2B_h]])</f>
        <v>3</v>
      </c>
      <c r="S1097" s="14">
        <f>SUM(Table2[[#This Row],[M3B]],Table2[[#This Row],[M3B_h]])</f>
        <v>3</v>
      </c>
      <c r="T1097" s="14">
        <f>SUM(Table2[[#This Row],[M4B]],Table2[[#This Row],[M4B_h]])</f>
        <v>3</v>
      </c>
    </row>
    <row r="1098" spans="1:20">
      <c r="A1098" s="11">
        <f>IF(Table2[[#This Row],[TT]]=0,"",ROW())</f>
        <v>1098</v>
      </c>
      <c r="B1098" s="11" t="str">
        <f>LOWER(SUBSTITUTE(SUBSTITUTE(SUBSTITUTE(SUBSTITUTE(SUBSTITUTE(SUBSTITUTE(SUBSTITUTE(SUBSTITUTE(Table2[[#This Row],[NAMA BARANG]]," ",""),"""",""),"-",""),"/",""),"(",""),")",""),"&amp;",""),",",""))</f>
        <v>kuasmontanano1</v>
      </c>
      <c r="C1098" s="17" t="s">
        <v>1265</v>
      </c>
      <c r="D1098" s="18">
        <v>5</v>
      </c>
      <c r="E1098" s="22" t="s">
        <v>120</v>
      </c>
      <c r="F1098" s="43">
        <f>IF(Table2[[#This Row],[M5B]]="",Table2[[#This Row],[M5B_h]],SUM(Table2[[#This Row],[M5B_h]],Table2[[#This Row],[M5B]]))</f>
        <v>5</v>
      </c>
      <c r="H1098" s="12" t="str">
        <f>IF(Table2[[#This Row],[M1A]]="","",Table2[[#This Row],[M1A]]-Table2[[#This Row],[AWAL]])</f>
        <v/>
      </c>
      <c r="J1098" s="12" t="str">
        <f>IF(Table2[[#This Row],[M2A]]="","",SUM(Table2[[#This Row],[M2A]]-Table2[[#This Row],[M2B_h]]))</f>
        <v/>
      </c>
      <c r="L1098" s="12" t="str">
        <f>IF(Table2[[#This Row],[M3A]]="","",SUM(Table2[[#This Row],[M3A]]-Table2[[#This Row],[M3B_h]]))</f>
        <v/>
      </c>
      <c r="N1098" s="12" t="str">
        <f>IF(Table2[[#This Row],[M4A]]="","",SUM(Table2[[#This Row],[M4A]]-Table2[[#This Row],[M4B_h]]))</f>
        <v/>
      </c>
      <c r="O1098" s="14"/>
      <c r="P1098" s="14" t="str">
        <f>IF(Table2[[#This Row],[M5A]]="","",SUM(Table2[[#This Row],[M5A]]-Table2[[#This Row],[M5B_h]]))</f>
        <v/>
      </c>
      <c r="Q1098" s="14">
        <f>SUM(Table2[[#This Row],[AWAL]],Table2[[#This Row],[M1B]])</f>
        <v>5</v>
      </c>
      <c r="R1098" s="14">
        <f>SUM(Table2[[#This Row],[M2B]],Table2[[#This Row],[M2B_h]])</f>
        <v>5</v>
      </c>
      <c r="S1098" s="14">
        <f>SUM(Table2[[#This Row],[M3B]],Table2[[#This Row],[M3B_h]])</f>
        <v>5</v>
      </c>
      <c r="T1098" s="14">
        <f>SUM(Table2[[#This Row],[M4B]],Table2[[#This Row],[M4B_h]])</f>
        <v>5</v>
      </c>
    </row>
    <row r="1099" spans="1:20">
      <c r="A1099" s="11">
        <f>IF(Table2[[#This Row],[TT]]=0,"",ROW())</f>
        <v>1099</v>
      </c>
      <c r="B1099" s="11" t="str">
        <f>LOWER(SUBSTITUTE(SUBSTITUTE(SUBSTITUTE(SUBSTITUTE(SUBSTITUTE(SUBSTITUTE(SUBSTITUTE(SUBSTITUTE(Table2[[#This Row],[NAMA BARANG]]," ",""),"""",""),"-",""),"/",""),"(",""),")",""),"&amp;",""),",",""))</f>
        <v>kuasmontanano2</v>
      </c>
      <c r="C1099" s="17" t="s">
        <v>1266</v>
      </c>
      <c r="D1099" s="18">
        <v>10</v>
      </c>
      <c r="E1099" s="22" t="s">
        <v>1267</v>
      </c>
      <c r="F1099" s="43">
        <f>IF(Table2[[#This Row],[M5B]]="",Table2[[#This Row],[M5B_h]],SUM(Table2[[#This Row],[M5B_h]],Table2[[#This Row],[M5B]]))</f>
        <v>10</v>
      </c>
      <c r="H1099" s="12" t="str">
        <f>IF(Table2[[#This Row],[M1A]]="","",Table2[[#This Row],[M1A]]-Table2[[#This Row],[AWAL]])</f>
        <v/>
      </c>
      <c r="J1099" s="12" t="str">
        <f>IF(Table2[[#This Row],[M2A]]="","",SUM(Table2[[#This Row],[M2A]]-Table2[[#This Row],[M2B_h]]))</f>
        <v/>
      </c>
      <c r="L1099" s="12" t="str">
        <f>IF(Table2[[#This Row],[M3A]]="","",SUM(Table2[[#This Row],[M3A]]-Table2[[#This Row],[M3B_h]]))</f>
        <v/>
      </c>
      <c r="N1099" s="12" t="str">
        <f>IF(Table2[[#This Row],[M4A]]="","",SUM(Table2[[#This Row],[M4A]]-Table2[[#This Row],[M4B_h]]))</f>
        <v/>
      </c>
      <c r="O1099" s="14"/>
      <c r="P1099" s="14" t="str">
        <f>IF(Table2[[#This Row],[M5A]]="","",SUM(Table2[[#This Row],[M5A]]-Table2[[#This Row],[M5B_h]]))</f>
        <v/>
      </c>
      <c r="Q1099" s="14">
        <f>SUM(Table2[[#This Row],[AWAL]],Table2[[#This Row],[M1B]])</f>
        <v>10</v>
      </c>
      <c r="R1099" s="14">
        <f>SUM(Table2[[#This Row],[M2B]],Table2[[#This Row],[M2B_h]])</f>
        <v>10</v>
      </c>
      <c r="S1099" s="14">
        <f>SUM(Table2[[#This Row],[M3B]],Table2[[#This Row],[M3B_h]])</f>
        <v>10</v>
      </c>
      <c r="T1099" s="14">
        <f>SUM(Table2[[#This Row],[M4B]],Table2[[#This Row],[M4B_h]])</f>
        <v>10</v>
      </c>
    </row>
    <row r="1100" spans="1:20">
      <c r="A1100" s="11">
        <f>IF(Table2[[#This Row],[TT]]=0,"",ROW())</f>
        <v>1100</v>
      </c>
      <c r="B1100" s="11" t="str">
        <f>LOWER(SUBSTITUTE(SUBSTITUTE(SUBSTITUTE(SUBSTITUTE(SUBSTITUTE(SUBSTITUTE(SUBSTITUTE(SUBSTITUTE(Table2[[#This Row],[NAMA BARANG]]," ",""),"""",""),"-",""),"/",""),"(",""),")",""),"&amp;",""),",",""))</f>
        <v>kuasmontanano3</v>
      </c>
      <c r="C1100" s="21" t="s">
        <v>1268</v>
      </c>
      <c r="D1100" s="22">
        <v>5</v>
      </c>
      <c r="E1100" s="22" t="s">
        <v>1267</v>
      </c>
      <c r="F1100" s="43">
        <f>IF(Table2[[#This Row],[M5B]]="",Table2[[#This Row],[M5B_h]],SUM(Table2[[#This Row],[M5B_h]],Table2[[#This Row],[M5B]]))</f>
        <v>5</v>
      </c>
      <c r="H1100" s="12" t="str">
        <f>IF(Table2[[#This Row],[M1A]]="","",Table2[[#This Row],[M1A]]-Table2[[#This Row],[AWAL]])</f>
        <v/>
      </c>
      <c r="J1100" s="12" t="str">
        <f>IF(Table2[[#This Row],[M2A]]="","",SUM(Table2[[#This Row],[M2A]]-Table2[[#This Row],[M2B_h]]))</f>
        <v/>
      </c>
      <c r="L1100" s="12" t="str">
        <f>IF(Table2[[#This Row],[M3A]]="","",SUM(Table2[[#This Row],[M3A]]-Table2[[#This Row],[M3B_h]]))</f>
        <v/>
      </c>
      <c r="N1100" s="12" t="str">
        <f>IF(Table2[[#This Row],[M4A]]="","",SUM(Table2[[#This Row],[M4A]]-Table2[[#This Row],[M4B_h]]))</f>
        <v/>
      </c>
      <c r="O1100" s="14"/>
      <c r="P1100" s="14" t="str">
        <f>IF(Table2[[#This Row],[M5A]]="","",SUM(Table2[[#This Row],[M5A]]-Table2[[#This Row],[M5B_h]]))</f>
        <v/>
      </c>
      <c r="Q1100" s="14">
        <f>SUM(Table2[[#This Row],[AWAL]],Table2[[#This Row],[M1B]])</f>
        <v>5</v>
      </c>
      <c r="R1100" s="14">
        <f>SUM(Table2[[#This Row],[M2B]],Table2[[#This Row],[M2B_h]])</f>
        <v>5</v>
      </c>
      <c r="S1100" s="14">
        <f>SUM(Table2[[#This Row],[M3B]],Table2[[#This Row],[M3B_h]])</f>
        <v>5</v>
      </c>
      <c r="T1100" s="14">
        <f>SUM(Table2[[#This Row],[M4B]],Table2[[#This Row],[M4B_h]])</f>
        <v>5</v>
      </c>
    </row>
    <row r="1101" spans="1:20">
      <c r="A1101" s="11">
        <f>IF(Table2[[#This Row],[TT]]=0,"",ROW())</f>
        <v>1101</v>
      </c>
      <c r="B1101" s="11" t="str">
        <f>LOWER(SUBSTITUTE(SUBSTITUTE(SUBSTITUTE(SUBSTITUTE(SUBSTITUTE(SUBSTITUTE(SUBSTITUTE(SUBSTITUTE(Table2[[#This Row],[NAMA BARANG]]," ",""),"""",""),"-",""),"/",""),"(",""),")",""),"&amp;",""),",",""))</f>
        <v>kuasmontanano4</v>
      </c>
      <c r="C1101" s="21" t="s">
        <v>1269</v>
      </c>
      <c r="D1101" s="22">
        <v>6</v>
      </c>
      <c r="E1101" s="22" t="s">
        <v>1267</v>
      </c>
      <c r="F1101" s="43">
        <f>IF(Table2[[#This Row],[M5B]]="",Table2[[#This Row],[M5B_h]],SUM(Table2[[#This Row],[M5B_h]],Table2[[#This Row],[M5B]]))</f>
        <v>6</v>
      </c>
      <c r="H1101" s="12" t="str">
        <f>IF(Table2[[#This Row],[M1A]]="","",Table2[[#This Row],[M1A]]-Table2[[#This Row],[AWAL]])</f>
        <v/>
      </c>
      <c r="J1101" s="12" t="str">
        <f>IF(Table2[[#This Row],[M2A]]="","",SUM(Table2[[#This Row],[M2A]]-Table2[[#This Row],[M2B_h]]))</f>
        <v/>
      </c>
      <c r="L1101" s="12" t="str">
        <f>IF(Table2[[#This Row],[M3A]]="","",SUM(Table2[[#This Row],[M3A]]-Table2[[#This Row],[M3B_h]]))</f>
        <v/>
      </c>
      <c r="N1101" s="12" t="str">
        <f>IF(Table2[[#This Row],[M4A]]="","",SUM(Table2[[#This Row],[M4A]]-Table2[[#This Row],[M4B_h]]))</f>
        <v/>
      </c>
      <c r="O1101" s="14"/>
      <c r="P1101" s="14" t="str">
        <f>IF(Table2[[#This Row],[M5A]]="","",SUM(Table2[[#This Row],[M5A]]-Table2[[#This Row],[M5B_h]]))</f>
        <v/>
      </c>
      <c r="Q1101" s="14">
        <f>SUM(Table2[[#This Row],[AWAL]],Table2[[#This Row],[M1B]])</f>
        <v>6</v>
      </c>
      <c r="R1101" s="14">
        <f>SUM(Table2[[#This Row],[M2B]],Table2[[#This Row],[M2B_h]])</f>
        <v>6</v>
      </c>
      <c r="S1101" s="14">
        <f>SUM(Table2[[#This Row],[M3B]],Table2[[#This Row],[M3B_h]])</f>
        <v>6</v>
      </c>
      <c r="T1101" s="14">
        <f>SUM(Table2[[#This Row],[M4B]],Table2[[#This Row],[M4B_h]])</f>
        <v>6</v>
      </c>
    </row>
    <row r="1102" spans="1:20">
      <c r="A1102" s="11">
        <f>IF(Table2[[#This Row],[TT]]=0,"",ROW())</f>
        <v>1102</v>
      </c>
      <c r="B1102" s="11" t="str">
        <f>LOWER(SUBSTITUTE(SUBSTITUTE(SUBSTITUTE(SUBSTITUTE(SUBSTITUTE(SUBSTITUTE(SUBSTITUTE(SUBSTITUTE(Table2[[#This Row],[NAMA BARANG]]," ",""),"""",""),"-",""),"/",""),"(",""),")",""),"&amp;",""),",",""))</f>
        <v>kuasmontanano5</v>
      </c>
      <c r="C1102" s="21" t="s">
        <v>1270</v>
      </c>
      <c r="D1102" s="22">
        <v>8</v>
      </c>
      <c r="E1102" s="22" t="s">
        <v>1271</v>
      </c>
      <c r="F1102" s="43">
        <f>IF(Table2[[#This Row],[M5B]]="",Table2[[#This Row],[M5B_h]],SUM(Table2[[#This Row],[M5B_h]],Table2[[#This Row],[M5B]]))</f>
        <v>8</v>
      </c>
      <c r="H1102" s="12" t="str">
        <f>IF(Table2[[#This Row],[M1A]]="","",Table2[[#This Row],[M1A]]-Table2[[#This Row],[AWAL]])</f>
        <v/>
      </c>
      <c r="J1102" s="12" t="str">
        <f>IF(Table2[[#This Row],[M2A]]="","",SUM(Table2[[#This Row],[M2A]]-Table2[[#This Row],[M2B_h]]))</f>
        <v/>
      </c>
      <c r="L1102" s="12" t="str">
        <f>IF(Table2[[#This Row],[M3A]]="","",SUM(Table2[[#This Row],[M3A]]-Table2[[#This Row],[M3B_h]]))</f>
        <v/>
      </c>
      <c r="N1102" s="12" t="str">
        <f>IF(Table2[[#This Row],[M4A]]="","",SUM(Table2[[#This Row],[M4A]]-Table2[[#This Row],[M4B_h]]))</f>
        <v/>
      </c>
      <c r="O1102" s="14"/>
      <c r="P1102" s="14" t="str">
        <f>IF(Table2[[#This Row],[M5A]]="","",SUM(Table2[[#This Row],[M5A]]-Table2[[#This Row],[M5B_h]]))</f>
        <v/>
      </c>
      <c r="Q1102" s="14">
        <f>SUM(Table2[[#This Row],[AWAL]],Table2[[#This Row],[M1B]])</f>
        <v>8</v>
      </c>
      <c r="R1102" s="14">
        <f>SUM(Table2[[#This Row],[M2B]],Table2[[#This Row],[M2B_h]])</f>
        <v>8</v>
      </c>
      <c r="S1102" s="14">
        <f>SUM(Table2[[#This Row],[M3B]],Table2[[#This Row],[M3B_h]])</f>
        <v>8</v>
      </c>
      <c r="T1102" s="14">
        <f>SUM(Table2[[#This Row],[M4B]],Table2[[#This Row],[M4B_h]])</f>
        <v>8</v>
      </c>
    </row>
    <row r="1103" spans="1:20">
      <c r="A1103" s="11">
        <f>IF(Table2[[#This Row],[TT]]=0,"",ROW())</f>
        <v>1103</v>
      </c>
      <c r="B1103" s="11" t="str">
        <f>LOWER(SUBSTITUTE(SUBSTITUTE(SUBSTITUTE(SUBSTITUTE(SUBSTITUTE(SUBSTITUTE(SUBSTITUTE(SUBSTITUTE(Table2[[#This Row],[NAMA BARANG]]," ",""),"""",""),"-",""),"/",""),"(",""),")",""),"&amp;",""),",",""))</f>
        <v>kuasmontanano6</v>
      </c>
      <c r="C1103" s="17" t="s">
        <v>1272</v>
      </c>
      <c r="D1103" s="18">
        <v>9</v>
      </c>
      <c r="E1103" s="22" t="s">
        <v>1271</v>
      </c>
      <c r="F1103" s="43">
        <f>IF(Table2[[#This Row],[M5B]]="",Table2[[#This Row],[M5B_h]],SUM(Table2[[#This Row],[M5B_h]],Table2[[#This Row],[M5B]]))</f>
        <v>9</v>
      </c>
      <c r="H1103" s="12" t="str">
        <f>IF(Table2[[#This Row],[M1A]]="","",Table2[[#This Row],[M1A]]-Table2[[#This Row],[AWAL]])</f>
        <v/>
      </c>
      <c r="J1103" s="12" t="str">
        <f>IF(Table2[[#This Row],[M2A]]="","",SUM(Table2[[#This Row],[M2A]]-Table2[[#This Row],[M2B_h]]))</f>
        <v/>
      </c>
      <c r="L1103" s="12" t="str">
        <f>IF(Table2[[#This Row],[M3A]]="","",SUM(Table2[[#This Row],[M3A]]-Table2[[#This Row],[M3B_h]]))</f>
        <v/>
      </c>
      <c r="N1103" s="12" t="str">
        <f>IF(Table2[[#This Row],[M4A]]="","",SUM(Table2[[#This Row],[M4A]]-Table2[[#This Row],[M4B_h]]))</f>
        <v/>
      </c>
      <c r="O1103" s="14"/>
      <c r="P1103" s="14" t="str">
        <f>IF(Table2[[#This Row],[M5A]]="","",SUM(Table2[[#This Row],[M5A]]-Table2[[#This Row],[M5B_h]]))</f>
        <v/>
      </c>
      <c r="Q1103" s="14">
        <f>SUM(Table2[[#This Row],[AWAL]],Table2[[#This Row],[M1B]])</f>
        <v>9</v>
      </c>
      <c r="R1103" s="14">
        <f>SUM(Table2[[#This Row],[M2B]],Table2[[#This Row],[M2B_h]])</f>
        <v>9</v>
      </c>
      <c r="S1103" s="14">
        <f>SUM(Table2[[#This Row],[M3B]],Table2[[#This Row],[M3B_h]])</f>
        <v>9</v>
      </c>
      <c r="T1103" s="14">
        <f>SUM(Table2[[#This Row],[M4B]],Table2[[#This Row],[M4B_h]])</f>
        <v>9</v>
      </c>
    </row>
    <row r="1104" spans="1:20">
      <c r="A1104" s="11">
        <f>IF(Table2[[#This Row],[TT]]=0,"",ROW())</f>
        <v>1104</v>
      </c>
      <c r="B1104" s="11" t="str">
        <f>LOWER(SUBSTITUTE(SUBSTITUTE(SUBSTITUTE(SUBSTITUTE(SUBSTITUTE(SUBSTITUTE(SUBSTITUTE(SUBSTITUTE(Table2[[#This Row],[NAMA BARANG]]," ",""),"""",""),"-",""),"/",""),"(",""),")",""),"&amp;",""),",",""))</f>
        <v>kuaspagoda2518</v>
      </c>
      <c r="C1104" s="17" t="s">
        <v>1273</v>
      </c>
      <c r="D1104" s="18">
        <v>2</v>
      </c>
      <c r="E1104" s="22" t="s">
        <v>1274</v>
      </c>
      <c r="F1104" s="43">
        <f>IF(Table2[[#This Row],[M5B]]="",Table2[[#This Row],[M5B_h]],SUM(Table2[[#This Row],[M5B_h]],Table2[[#This Row],[M5B]]))</f>
        <v>2</v>
      </c>
      <c r="H1104" s="12" t="str">
        <f>IF(Table2[[#This Row],[M1A]]="","",Table2[[#This Row],[M1A]]-Table2[[#This Row],[AWAL]])</f>
        <v/>
      </c>
      <c r="J1104" s="12" t="str">
        <f>IF(Table2[[#This Row],[M2A]]="","",SUM(Table2[[#This Row],[M2A]]-Table2[[#This Row],[M2B_h]]))</f>
        <v/>
      </c>
      <c r="L1104" s="12" t="str">
        <f>IF(Table2[[#This Row],[M3A]]="","",SUM(Table2[[#This Row],[M3A]]-Table2[[#This Row],[M3B_h]]))</f>
        <v/>
      </c>
      <c r="N1104" s="12" t="str">
        <f>IF(Table2[[#This Row],[M4A]]="","",SUM(Table2[[#This Row],[M4A]]-Table2[[#This Row],[M4B_h]]))</f>
        <v/>
      </c>
      <c r="O1104" s="14"/>
      <c r="P1104" s="14" t="str">
        <f>IF(Table2[[#This Row],[M5A]]="","",SUM(Table2[[#This Row],[M5A]]-Table2[[#This Row],[M5B_h]]))</f>
        <v/>
      </c>
      <c r="Q1104" s="14">
        <f>SUM(Table2[[#This Row],[AWAL]],Table2[[#This Row],[M1B]])</f>
        <v>2</v>
      </c>
      <c r="R1104" s="14">
        <f>SUM(Table2[[#This Row],[M2B]],Table2[[#This Row],[M2B_h]])</f>
        <v>2</v>
      </c>
      <c r="S1104" s="14">
        <f>SUM(Table2[[#This Row],[M3B]],Table2[[#This Row],[M3B_h]])</f>
        <v>2</v>
      </c>
      <c r="T1104" s="14">
        <f>SUM(Table2[[#This Row],[M4B]],Table2[[#This Row],[M4B_h]])</f>
        <v>2</v>
      </c>
    </row>
    <row r="1105" spans="1:20">
      <c r="A1105" s="11">
        <f>IF(Table2[[#This Row],[TT]]=0,"",ROW())</f>
        <v>1105</v>
      </c>
      <c r="B1105" s="11" t="str">
        <f>LOWER(SUBSTITUTE(SUBSTITUTE(SUBSTITUTE(SUBSTITUTE(SUBSTITUTE(SUBSTITUTE(SUBSTITUTE(SUBSTITUTE(Table2[[#This Row],[NAMA BARANG]]," ",""),"""",""),"-",""),"/",""),"(",""),")",""),"&amp;",""),",",""))</f>
        <v>kuaspagoda5262</v>
      </c>
      <c r="C1105" s="17" t="s">
        <v>1275</v>
      </c>
      <c r="D1105" s="18">
        <v>4</v>
      </c>
      <c r="E1105" s="22" t="s">
        <v>1276</v>
      </c>
      <c r="F1105" s="43">
        <f>IF(Table2[[#This Row],[M5B]]="",Table2[[#This Row],[M5B_h]],SUM(Table2[[#This Row],[M5B_h]],Table2[[#This Row],[M5B]]))</f>
        <v>4</v>
      </c>
      <c r="H1105" s="12" t="str">
        <f>IF(Table2[[#This Row],[M1A]]="","",Table2[[#This Row],[M1A]]-Table2[[#This Row],[AWAL]])</f>
        <v/>
      </c>
      <c r="J1105" s="12" t="str">
        <f>IF(Table2[[#This Row],[M2A]]="","",SUM(Table2[[#This Row],[M2A]]-Table2[[#This Row],[M2B_h]]))</f>
        <v/>
      </c>
      <c r="L1105" s="12" t="str">
        <f>IF(Table2[[#This Row],[M3A]]="","",SUM(Table2[[#This Row],[M3A]]-Table2[[#This Row],[M3B_h]]))</f>
        <v/>
      </c>
      <c r="N1105" s="12" t="str">
        <f>IF(Table2[[#This Row],[M4A]]="","",SUM(Table2[[#This Row],[M4A]]-Table2[[#This Row],[M4B_h]]))</f>
        <v/>
      </c>
      <c r="O1105" s="14"/>
      <c r="P1105" s="14" t="str">
        <f>IF(Table2[[#This Row],[M5A]]="","",SUM(Table2[[#This Row],[M5A]]-Table2[[#This Row],[M5B_h]]))</f>
        <v/>
      </c>
      <c r="Q1105" s="14">
        <f>SUM(Table2[[#This Row],[AWAL]],Table2[[#This Row],[M1B]])</f>
        <v>4</v>
      </c>
      <c r="R1105" s="14">
        <f>SUM(Table2[[#This Row],[M2B]],Table2[[#This Row],[M2B_h]])</f>
        <v>4</v>
      </c>
      <c r="S1105" s="14">
        <f>SUM(Table2[[#This Row],[M3B]],Table2[[#This Row],[M3B_h]])</f>
        <v>4</v>
      </c>
      <c r="T1105" s="14">
        <f>SUM(Table2[[#This Row],[M4B]],Table2[[#This Row],[M4B_h]])</f>
        <v>4</v>
      </c>
    </row>
    <row r="1106" spans="1:20">
      <c r="A1106" s="11">
        <f>IF(Table2[[#This Row],[TT]]=0,"",ROW())</f>
        <v>1106</v>
      </c>
      <c r="B1106" s="11" t="str">
        <f>LOWER(SUBSTITUTE(SUBSTITUTE(SUBSTITUTE(SUBSTITUTE(SUBSTITUTE(SUBSTITUTE(SUBSTITUTE(SUBSTITUTE(Table2[[#This Row],[NAMA BARANG]]," ",""),"""",""),"-",""),"/",""),"(",""),")",""),"&amp;",""),",",""))</f>
        <v>kuaspagodano11</v>
      </c>
      <c r="C1106" s="21" t="s">
        <v>1278</v>
      </c>
      <c r="D1106" s="22">
        <v>3</v>
      </c>
      <c r="E1106" s="22" t="s">
        <v>1279</v>
      </c>
      <c r="F1106" s="43">
        <f>IF(Table2[[#This Row],[M5B]]="",Table2[[#This Row],[M5B_h]],SUM(Table2[[#This Row],[M5B_h]],Table2[[#This Row],[M5B]]))</f>
        <v>2</v>
      </c>
      <c r="H1106" s="12" t="str">
        <f>IF(Table2[[#This Row],[M1A]]="","",Table2[[#This Row],[M1A]]-Table2[[#This Row],[AWAL]])</f>
        <v/>
      </c>
      <c r="I1106" s="12">
        <v>2</v>
      </c>
      <c r="J1106" s="12">
        <f>IF(Table2[[#This Row],[M2A]]="","",SUM(Table2[[#This Row],[M2A]]-Table2[[#This Row],[M2B_h]]))</f>
        <v>-1</v>
      </c>
      <c r="L1106" s="12" t="str">
        <f>IF(Table2[[#This Row],[M3A]]="","",SUM(Table2[[#This Row],[M3A]]-Table2[[#This Row],[M3B_h]]))</f>
        <v/>
      </c>
      <c r="N1106" s="12" t="str">
        <f>IF(Table2[[#This Row],[M4A]]="","",SUM(Table2[[#This Row],[M4A]]-Table2[[#This Row],[M4B_h]]))</f>
        <v/>
      </c>
      <c r="O1106" s="14"/>
      <c r="P1106" s="14" t="str">
        <f>IF(Table2[[#This Row],[M5A]]="","",SUM(Table2[[#This Row],[M5A]]-Table2[[#This Row],[M5B_h]]))</f>
        <v/>
      </c>
      <c r="Q1106" s="14">
        <f>SUM(Table2[[#This Row],[AWAL]],Table2[[#This Row],[M1B]])</f>
        <v>3</v>
      </c>
      <c r="R1106" s="14">
        <f>SUM(Table2[[#This Row],[M2B]],Table2[[#This Row],[M2B_h]])</f>
        <v>2</v>
      </c>
      <c r="S1106" s="14">
        <f>SUM(Table2[[#This Row],[M3B]],Table2[[#This Row],[M3B_h]])</f>
        <v>2</v>
      </c>
      <c r="T1106" s="14">
        <f>SUM(Table2[[#This Row],[M4B]],Table2[[#This Row],[M4B_h]])</f>
        <v>2</v>
      </c>
    </row>
    <row r="1107" spans="1:20">
      <c r="A1107" s="11">
        <f>IF(Table2[[#This Row],[TT]]=0,"",ROW())</f>
        <v>1107</v>
      </c>
      <c r="B1107" s="11" t="str">
        <f>LOWER(SUBSTITUTE(SUBSTITUTE(SUBSTITUTE(SUBSTITUTE(SUBSTITUTE(SUBSTITUTE(SUBSTITUTE(SUBSTITUTE(Table2[[#This Row],[NAMA BARANG]]," ",""),"""",""),"-",""),"/",""),"(",""),")",""),"&amp;",""),",",""))</f>
        <v>kuaspagodaset1928</v>
      </c>
      <c r="C1107" s="21" t="s">
        <v>1280</v>
      </c>
      <c r="D1107" s="22">
        <v>7</v>
      </c>
      <c r="E1107" s="22" t="s">
        <v>340</v>
      </c>
      <c r="F1107" s="43">
        <f>IF(Table2[[#This Row],[M5B]]="",Table2[[#This Row],[M5B_h]],SUM(Table2[[#This Row],[M5B_h]],Table2[[#This Row],[M5B]]))</f>
        <v>7</v>
      </c>
      <c r="H1107" s="12" t="str">
        <f>IF(Table2[[#This Row],[M1A]]="","",Table2[[#This Row],[M1A]]-Table2[[#This Row],[AWAL]])</f>
        <v/>
      </c>
      <c r="J1107" s="12" t="str">
        <f>IF(Table2[[#This Row],[M2A]]="","",SUM(Table2[[#This Row],[M2A]]-Table2[[#This Row],[M2B_h]]))</f>
        <v/>
      </c>
      <c r="L1107" s="12" t="str">
        <f>IF(Table2[[#This Row],[M3A]]="","",SUM(Table2[[#This Row],[M3A]]-Table2[[#This Row],[M3B_h]]))</f>
        <v/>
      </c>
      <c r="N1107" s="12" t="str">
        <f>IF(Table2[[#This Row],[M4A]]="","",SUM(Table2[[#This Row],[M4A]]-Table2[[#This Row],[M4B_h]]))</f>
        <v/>
      </c>
      <c r="O1107" s="14"/>
      <c r="P1107" s="14" t="str">
        <f>IF(Table2[[#This Row],[M5A]]="","",SUM(Table2[[#This Row],[M5A]]-Table2[[#This Row],[M5B_h]]))</f>
        <v/>
      </c>
      <c r="Q1107" s="14">
        <f>SUM(Table2[[#This Row],[AWAL]],Table2[[#This Row],[M1B]])</f>
        <v>7</v>
      </c>
      <c r="R1107" s="14">
        <f>SUM(Table2[[#This Row],[M2B]],Table2[[#This Row],[M2B_h]])</f>
        <v>7</v>
      </c>
      <c r="S1107" s="14">
        <f>SUM(Table2[[#This Row],[M3B]],Table2[[#This Row],[M3B_h]])</f>
        <v>7</v>
      </c>
      <c r="T1107" s="14">
        <f>SUM(Table2[[#This Row],[M4B]],Table2[[#This Row],[M4B_h]])</f>
        <v>7</v>
      </c>
    </row>
    <row r="1108" spans="1:20">
      <c r="A1108" s="11">
        <f>IF(Table2[[#This Row],[TT]]=0,"",ROW())</f>
        <v>1108</v>
      </c>
      <c r="B1108" s="11" t="str">
        <f>LOWER(SUBSTITUTE(SUBSTITUTE(SUBSTITUTE(SUBSTITUTE(SUBSTITUTE(SUBSTITUTE(SUBSTITUTE(SUBSTITUTE(Table2[[#This Row],[NAMA BARANG]]," ",""),"""",""),"-",""),"/",""),"(",""),")",""),"&amp;",""),",",""))</f>
        <v>kuaspbb1110pagoda</v>
      </c>
      <c r="C1108" s="21" t="s">
        <v>3342</v>
      </c>
      <c r="D1108" s="22">
        <v>4</v>
      </c>
      <c r="E1108" s="22" t="s">
        <v>647</v>
      </c>
      <c r="F1108" s="43">
        <f>IF(Table2[[#This Row],[M5B]]="",Table2[[#This Row],[M5B_h]],SUM(Table2[[#This Row],[M5B_h]],Table2[[#This Row],[M5B]]))</f>
        <v>4</v>
      </c>
      <c r="H1108" s="12" t="str">
        <f>IF(Table2[[#This Row],[M1A]]="","",Table2[[#This Row],[M1A]]-Table2[[#This Row],[AWAL]])</f>
        <v/>
      </c>
      <c r="J1108" s="12" t="str">
        <f>IF(Table2[[#This Row],[M2A]]="","",SUM(Table2[[#This Row],[M2A]]-Table2[[#This Row],[M2B_h]]))</f>
        <v/>
      </c>
      <c r="L1108" s="12" t="str">
        <f>IF(Table2[[#This Row],[M3A]]="","",SUM(Table2[[#This Row],[M3A]]-Table2[[#This Row],[M3B_h]]))</f>
        <v/>
      </c>
      <c r="N1108" s="12" t="str">
        <f>IF(Table2[[#This Row],[M4A]]="","",SUM(Table2[[#This Row],[M4A]]-Table2[[#This Row],[M4B_h]]))</f>
        <v/>
      </c>
      <c r="O1108" s="14"/>
      <c r="P1108" s="14" t="str">
        <f>IF(Table2[[#This Row],[M5A]]="","",SUM(Table2[[#This Row],[M5A]]-Table2[[#This Row],[M5B_h]]))</f>
        <v/>
      </c>
      <c r="Q1108" s="14">
        <f>SUM(Table2[[#This Row],[AWAL]],Table2[[#This Row],[M1B]])</f>
        <v>4</v>
      </c>
      <c r="R1108" s="14">
        <f>SUM(Table2[[#This Row],[M2B]],Table2[[#This Row],[M2B_h]])</f>
        <v>4</v>
      </c>
      <c r="S1108" s="14">
        <f>SUM(Table2[[#This Row],[M3B]],Table2[[#This Row],[M3B_h]])</f>
        <v>4</v>
      </c>
      <c r="T1108" s="14">
        <f>SUM(Table2[[#This Row],[M4B]],Table2[[#This Row],[M4B_h]])</f>
        <v>4</v>
      </c>
    </row>
    <row r="1109" spans="1:20">
      <c r="A1109" s="11">
        <f>IF(Table2[[#This Row],[TT]]=0,"",ROW())</f>
        <v>1109</v>
      </c>
      <c r="B1109" s="11" t="str">
        <f>LOWER(SUBSTITUTE(SUBSTITUTE(SUBSTITUTE(SUBSTITUTE(SUBSTITUTE(SUBSTITUTE(SUBSTITUTE(SUBSTITUTE(Table2[[#This Row],[NAMA BARANG]]," ",""),"""",""),"-",""),"/",""),"(",""),")",""),"&amp;",""),",",""))</f>
        <v>kuaspbb1111pagoda</v>
      </c>
      <c r="C1109" s="21" t="s">
        <v>3343</v>
      </c>
      <c r="D1109" s="22">
        <v>5</v>
      </c>
      <c r="E1109" s="22" t="s">
        <v>1281</v>
      </c>
      <c r="F1109" s="43">
        <f>IF(Table2[[#This Row],[M5B]]="",Table2[[#This Row],[M5B_h]],SUM(Table2[[#This Row],[M5B_h]],Table2[[#This Row],[M5B]]))</f>
        <v>5</v>
      </c>
      <c r="H1109" s="12" t="str">
        <f>IF(Table2[[#This Row],[M1A]]="","",Table2[[#This Row],[M1A]]-Table2[[#This Row],[AWAL]])</f>
        <v/>
      </c>
      <c r="J1109" s="12" t="str">
        <f>IF(Table2[[#This Row],[M2A]]="","",SUM(Table2[[#This Row],[M2A]]-Table2[[#This Row],[M2B_h]]))</f>
        <v/>
      </c>
      <c r="L1109" s="12" t="str">
        <f>IF(Table2[[#This Row],[M3A]]="","",SUM(Table2[[#This Row],[M3A]]-Table2[[#This Row],[M3B_h]]))</f>
        <v/>
      </c>
      <c r="N1109" s="12" t="str">
        <f>IF(Table2[[#This Row],[M4A]]="","",SUM(Table2[[#This Row],[M4A]]-Table2[[#This Row],[M4B_h]]))</f>
        <v/>
      </c>
      <c r="O1109" s="14"/>
      <c r="P1109" s="14" t="str">
        <f>IF(Table2[[#This Row],[M5A]]="","",SUM(Table2[[#This Row],[M5A]]-Table2[[#This Row],[M5B_h]]))</f>
        <v/>
      </c>
      <c r="Q1109" s="14">
        <f>SUM(Table2[[#This Row],[AWAL]],Table2[[#This Row],[M1B]])</f>
        <v>5</v>
      </c>
      <c r="R1109" s="14">
        <f>SUM(Table2[[#This Row],[M2B]],Table2[[#This Row],[M2B_h]])</f>
        <v>5</v>
      </c>
      <c r="S1109" s="14">
        <f>SUM(Table2[[#This Row],[M3B]],Table2[[#This Row],[M3B_h]])</f>
        <v>5</v>
      </c>
      <c r="T1109" s="14">
        <f>SUM(Table2[[#This Row],[M4B]],Table2[[#This Row],[M4B_h]])</f>
        <v>5</v>
      </c>
    </row>
    <row r="1110" spans="1:20">
      <c r="A1110" s="11">
        <f>IF(Table2[[#This Row],[TT]]=0,"",ROW())</f>
        <v>1110</v>
      </c>
      <c r="B1110" s="11" t="str">
        <f>LOWER(SUBSTITUTE(SUBSTITUTE(SUBSTITUTE(SUBSTITUTE(SUBSTITUTE(SUBSTITUTE(SUBSTITUTE(SUBSTITUTE(Table2[[#This Row],[NAMA BARANG]]," ",""),"""",""),"-",""),"/",""),"(",""),")",""),"&amp;",""),",",""))</f>
        <v>kuastf2620</v>
      </c>
      <c r="C1110" s="23" t="s">
        <v>1282</v>
      </c>
      <c r="D1110" s="24">
        <v>6</v>
      </c>
      <c r="E1110" s="48">
        <v>240</v>
      </c>
      <c r="F1110" s="43">
        <f>IF(Table2[[#This Row],[M5B]]="",Table2[[#This Row],[M5B_h]],SUM(Table2[[#This Row],[M5B_h]],Table2[[#This Row],[M5B]]))</f>
        <v>6</v>
      </c>
      <c r="H1110" s="12" t="str">
        <f>IF(Table2[[#This Row],[M1A]]="","",Table2[[#This Row],[M1A]]-Table2[[#This Row],[AWAL]])</f>
        <v/>
      </c>
      <c r="J1110" s="12" t="str">
        <f>IF(Table2[[#This Row],[M2A]]="","",SUM(Table2[[#This Row],[M2A]]-Table2[[#This Row],[M2B_h]]))</f>
        <v/>
      </c>
      <c r="L1110" s="12" t="str">
        <f>IF(Table2[[#This Row],[M3A]]="","",SUM(Table2[[#This Row],[M3A]]-Table2[[#This Row],[M3B_h]]))</f>
        <v/>
      </c>
      <c r="N1110" s="12" t="str">
        <f>IF(Table2[[#This Row],[M4A]]="","",SUM(Table2[[#This Row],[M4A]]-Table2[[#This Row],[M4B_h]]))</f>
        <v/>
      </c>
      <c r="O1110" s="14"/>
      <c r="P1110" s="14" t="str">
        <f>IF(Table2[[#This Row],[M5A]]="","",SUM(Table2[[#This Row],[M5A]]-Table2[[#This Row],[M5B_h]]))</f>
        <v/>
      </c>
      <c r="Q1110" s="14">
        <f>SUM(Table2[[#This Row],[AWAL]],Table2[[#This Row],[M1B]])</f>
        <v>6</v>
      </c>
      <c r="R1110" s="14">
        <f>SUM(Table2[[#This Row],[M2B]],Table2[[#This Row],[M2B_h]])</f>
        <v>6</v>
      </c>
      <c r="S1110" s="14">
        <f>SUM(Table2[[#This Row],[M3B]],Table2[[#This Row],[M3B_h]])</f>
        <v>6</v>
      </c>
      <c r="T1110" s="14">
        <f>SUM(Table2[[#This Row],[M4B]],Table2[[#This Row],[M4B_h]])</f>
        <v>6</v>
      </c>
    </row>
    <row r="1111" spans="1:20">
      <c r="A1111" s="11">
        <f>IF(Table2[[#This Row],[TT]]=0,"",ROW())</f>
        <v>1111</v>
      </c>
      <c r="B1111" s="11" t="str">
        <f>LOWER(SUBSTITUTE(SUBSTITUTE(SUBSTITUTE(SUBSTITUTE(SUBSTITUTE(SUBSTITUTE(SUBSTITUTE(SUBSTITUTE(Table2[[#This Row],[NAMA BARANG]]," ",""),"""",""),"-",""),"/",""),"(",""),")",""),"&amp;",""),",",""))</f>
        <v>kuastfart2023</v>
      </c>
      <c r="C1111" s="17" t="s">
        <v>3482</v>
      </c>
      <c r="D1111" s="18">
        <v>5</v>
      </c>
      <c r="E1111" s="22" t="s">
        <v>2623</v>
      </c>
      <c r="F1111" s="43">
        <f>IF(Table2[[#This Row],[M5B]]="",Table2[[#This Row],[M5B_h]],SUM(Table2[[#This Row],[M5B_h]],Table2[[#This Row],[M5B]]))</f>
        <v>5</v>
      </c>
      <c r="H1111" s="12" t="str">
        <f>IF(Table2[[#This Row],[M1A]]="","",Table2[[#This Row],[M1A]]-Table2[[#This Row],[AWAL]])</f>
        <v/>
      </c>
      <c r="J1111" s="12" t="str">
        <f>IF(Table2[[#This Row],[M2A]]="","",SUM(Table2[[#This Row],[M2A]]-Table2[[#This Row],[M2B_h]]))</f>
        <v/>
      </c>
      <c r="L1111" s="12" t="str">
        <f>IF(Table2[[#This Row],[M3A]]="","",SUM(Table2[[#This Row],[M3A]]-Table2[[#This Row],[M3B_h]]))</f>
        <v/>
      </c>
      <c r="N1111" s="12" t="str">
        <f>IF(Table2[[#This Row],[M4A]]="","",SUM(Table2[[#This Row],[M4A]]-Table2[[#This Row],[M4B_h]]))</f>
        <v/>
      </c>
      <c r="O1111" s="14"/>
      <c r="P1111" s="14" t="str">
        <f>IF(Table2[[#This Row],[M5A]]="","",SUM(Table2[[#This Row],[M5A]]-Table2[[#This Row],[M5B_h]]))</f>
        <v/>
      </c>
      <c r="Q1111" s="14">
        <f>SUM(Table2[[#This Row],[AWAL]],Table2[[#This Row],[M1B]])</f>
        <v>5</v>
      </c>
      <c r="R1111" s="14">
        <f>SUM(Table2[[#This Row],[M2B]],Table2[[#This Row],[M2B_h]])</f>
        <v>5</v>
      </c>
      <c r="S1111" s="14">
        <f>SUM(Table2[[#This Row],[M3B]],Table2[[#This Row],[M3B_h]])</f>
        <v>5</v>
      </c>
      <c r="T1111" s="14">
        <f>SUM(Table2[[#This Row],[M4B]],Table2[[#This Row],[M4B_h]])</f>
        <v>5</v>
      </c>
    </row>
    <row r="1112" spans="1:20">
      <c r="A1112" s="11">
        <f>IF(Table2[[#This Row],[TT]]=0,"",ROW())</f>
        <v>1112</v>
      </c>
      <c r="B1112" s="11" t="str">
        <f>LOWER(SUBSTITUTE(SUBSTITUTE(SUBSTITUTE(SUBSTITUTE(SUBSTITUTE(SUBSTITUTE(SUBSTITUTE(SUBSTITUTE(Table2[[#This Row],[NAMA BARANG]]," ",""),"""",""),"-",""),"/",""),"(",""),")",""),"&amp;",""),",",""))</f>
        <v>kuaswalito6626</v>
      </c>
      <c r="C1112" s="17" t="s">
        <v>1283</v>
      </c>
      <c r="D1112" s="18">
        <v>1</v>
      </c>
      <c r="E1112" s="22" t="s">
        <v>2737</v>
      </c>
      <c r="F1112" s="43">
        <f>IF(Table2[[#This Row],[M5B]]="",Table2[[#This Row],[M5B_h]],SUM(Table2[[#This Row],[M5B_h]],Table2[[#This Row],[M5B]]))</f>
        <v>1</v>
      </c>
      <c r="H1112" s="12" t="str">
        <f>IF(Table2[[#This Row],[M1A]]="","",Table2[[#This Row],[M1A]]-Table2[[#This Row],[AWAL]])</f>
        <v/>
      </c>
      <c r="J1112" s="12" t="str">
        <f>IF(Table2[[#This Row],[M2A]]="","",SUM(Table2[[#This Row],[M2A]]-Table2[[#This Row],[M2B_h]]))</f>
        <v/>
      </c>
      <c r="L1112" s="12" t="str">
        <f>IF(Table2[[#This Row],[M3A]]="","",SUM(Table2[[#This Row],[M3A]]-Table2[[#This Row],[M3B_h]]))</f>
        <v/>
      </c>
      <c r="N1112" s="12" t="str">
        <f>IF(Table2[[#This Row],[M4A]]="","",SUM(Table2[[#This Row],[M4A]]-Table2[[#This Row],[M4B_h]]))</f>
        <v/>
      </c>
      <c r="O1112" s="14"/>
      <c r="P1112" s="14" t="str">
        <f>IF(Table2[[#This Row],[M5A]]="","",SUM(Table2[[#This Row],[M5A]]-Table2[[#This Row],[M5B_h]]))</f>
        <v/>
      </c>
      <c r="Q1112" s="14">
        <f>SUM(Table2[[#This Row],[AWAL]],Table2[[#This Row],[M1B]])</f>
        <v>1</v>
      </c>
      <c r="R1112" s="14">
        <f>SUM(Table2[[#This Row],[M2B]],Table2[[#This Row],[M2B_h]])</f>
        <v>1</v>
      </c>
      <c r="S1112" s="14">
        <f>SUM(Table2[[#This Row],[M3B]],Table2[[#This Row],[M3B_h]])</f>
        <v>1</v>
      </c>
      <c r="T1112" s="14">
        <f>SUM(Table2[[#This Row],[M4B]],Table2[[#This Row],[M4B_h]])</f>
        <v>1</v>
      </c>
    </row>
    <row r="1113" spans="1:20">
      <c r="A1113" s="11">
        <f>IF(Table2[[#This Row],[TT]]=0,"",ROW())</f>
        <v>1113</v>
      </c>
      <c r="B1113" s="11" t="str">
        <f>LOWER(SUBSTITUTE(SUBSTITUTE(SUBSTITUTE(SUBSTITUTE(SUBSTITUTE(SUBSTITUTE(SUBSTITUTE(SUBSTITUTE(Table2[[#This Row],[NAMA BARANG]]," ",""),"""",""),"-",""),"/",""),"(",""),")",""),"&amp;",""),",",""))</f>
        <v>kuasbrushe02</v>
      </c>
      <c r="C1113" s="17" t="s">
        <v>1284</v>
      </c>
      <c r="D1113" s="18">
        <v>1</v>
      </c>
      <c r="E1113" s="22" t="s">
        <v>190</v>
      </c>
      <c r="F1113" s="43">
        <f>IF(Table2[[#This Row],[M5B]]="",Table2[[#This Row],[M5B_h]],SUM(Table2[[#This Row],[M5B_h]],Table2[[#This Row],[M5B]]))</f>
        <v>1</v>
      </c>
      <c r="H1113" s="12" t="str">
        <f>IF(Table2[[#This Row],[M1A]]="","",Table2[[#This Row],[M1A]]-Table2[[#This Row],[AWAL]])</f>
        <v/>
      </c>
      <c r="J1113" s="12" t="str">
        <f>IF(Table2[[#This Row],[M2A]]="","",SUM(Table2[[#This Row],[M2A]]-Table2[[#This Row],[M2B_h]]))</f>
        <v/>
      </c>
      <c r="L1113" s="12" t="str">
        <f>IF(Table2[[#This Row],[M3A]]="","",SUM(Table2[[#This Row],[M3A]]-Table2[[#This Row],[M3B_h]]))</f>
        <v/>
      </c>
      <c r="N1113" s="12" t="str">
        <f>IF(Table2[[#This Row],[M4A]]="","",SUM(Table2[[#This Row],[M4A]]-Table2[[#This Row],[M4B_h]]))</f>
        <v/>
      </c>
      <c r="O1113" s="14"/>
      <c r="P1113" s="14" t="str">
        <f>IF(Table2[[#This Row],[M5A]]="","",SUM(Table2[[#This Row],[M5A]]-Table2[[#This Row],[M5B_h]]))</f>
        <v/>
      </c>
      <c r="Q1113" s="14">
        <f>SUM(Table2[[#This Row],[AWAL]],Table2[[#This Row],[M1B]])</f>
        <v>1</v>
      </c>
      <c r="R1113" s="14">
        <f>SUM(Table2[[#This Row],[M2B]],Table2[[#This Row],[M2B_h]])</f>
        <v>1</v>
      </c>
      <c r="S1113" s="14">
        <f>SUM(Table2[[#This Row],[M3B]],Table2[[#This Row],[M3B_h]])</f>
        <v>1</v>
      </c>
      <c r="T1113" s="14">
        <f>SUM(Table2[[#This Row],[M4B]],Table2[[#This Row],[M4B_h]])</f>
        <v>1</v>
      </c>
    </row>
    <row r="1114" spans="1:20">
      <c r="A1114" s="11">
        <f>IF(Table2[[#This Row],[TT]]=0,"",ROW())</f>
        <v>1114</v>
      </c>
      <c r="B1114" s="11" t="str">
        <f>LOWER(SUBSTITUTE(SUBSTITUTE(SUBSTITUTE(SUBSTITUTE(SUBSTITUTE(SUBSTITUTE(SUBSTITUTE(SUBSTITUTE(Table2[[#This Row],[NAMA BARANG]]," ",""),"""",""),"-",""),"/",""),"(",""),")",""),"&amp;",""),",",""))</f>
        <v>kutmcnbesar</v>
      </c>
      <c r="C1114" s="17" t="s">
        <v>1285</v>
      </c>
      <c r="D1114" s="18">
        <v>5</v>
      </c>
      <c r="E1114" s="22" t="s">
        <v>124</v>
      </c>
      <c r="F1114" s="43">
        <f>IF(Table2[[#This Row],[M5B]]="",Table2[[#This Row],[M5B_h]],SUM(Table2[[#This Row],[M5B_h]],Table2[[#This Row],[M5B]]))</f>
        <v>5</v>
      </c>
      <c r="H1114" s="12" t="str">
        <f>IF(Table2[[#This Row],[M1A]]="","",Table2[[#This Row],[M1A]]-Table2[[#This Row],[AWAL]])</f>
        <v/>
      </c>
      <c r="J1114" s="12" t="str">
        <f>IF(Table2[[#This Row],[M2A]]="","",SUM(Table2[[#This Row],[M2A]]-Table2[[#This Row],[M2B_h]]))</f>
        <v/>
      </c>
      <c r="L1114" s="12" t="str">
        <f>IF(Table2[[#This Row],[M3A]]="","",SUM(Table2[[#This Row],[M3A]]-Table2[[#This Row],[M3B_h]]))</f>
        <v/>
      </c>
      <c r="N1114" s="12" t="str">
        <f>IF(Table2[[#This Row],[M4A]]="","",SUM(Table2[[#This Row],[M4A]]-Table2[[#This Row],[M4B_h]]))</f>
        <v/>
      </c>
      <c r="O1114" s="14"/>
      <c r="P1114" s="14" t="str">
        <f>IF(Table2[[#This Row],[M5A]]="","",SUM(Table2[[#This Row],[M5A]]-Table2[[#This Row],[M5B_h]]))</f>
        <v/>
      </c>
      <c r="Q1114" s="14">
        <f>SUM(Table2[[#This Row],[AWAL]],Table2[[#This Row],[M1B]])</f>
        <v>5</v>
      </c>
      <c r="R1114" s="14">
        <f>SUM(Table2[[#This Row],[M2B]],Table2[[#This Row],[M2B_h]])</f>
        <v>5</v>
      </c>
      <c r="S1114" s="14">
        <f>SUM(Table2[[#This Row],[M3B]],Table2[[#This Row],[M3B_h]])</f>
        <v>5</v>
      </c>
      <c r="T1114" s="14">
        <f>SUM(Table2[[#This Row],[M4B]],Table2[[#This Row],[M4B_h]])</f>
        <v>5</v>
      </c>
    </row>
    <row r="1115" spans="1:20">
      <c r="A1115" s="11" t="str">
        <f>IF(Table2[[#This Row],[TT]]=0,"",ROW())</f>
        <v/>
      </c>
      <c r="B1115" s="11" t="str">
        <f>LOWER(SUBSTITUTE(SUBSTITUTE(SUBSTITUTE(SUBSTITUTE(SUBSTITUTE(SUBSTITUTE(SUBSTITUTE(SUBSTITUTE(Table2[[#This Row],[NAMA BARANG]]," ",""),"""",""),"-",""),"/",""),"(",""),")",""),"&amp;",""),",",""))</f>
        <v>lleafa5100gastakitty</v>
      </c>
      <c r="C1115" s="17" t="s">
        <v>3034</v>
      </c>
      <c r="D1115" s="18">
        <v>1</v>
      </c>
      <c r="E1115" s="22">
        <v>360</v>
      </c>
      <c r="F1115" s="43">
        <f>IF(Table2[[#This Row],[M5B]]="",Table2[[#This Row],[M5B_h]],SUM(Table2[[#This Row],[M5B_h]],Table2[[#This Row],[M5B]]))</f>
        <v>0</v>
      </c>
      <c r="H1115" s="12" t="str">
        <f>IF(Table2[[#This Row],[M1A]]="","",Table2[[#This Row],[M1A]]-Table2[[#This Row],[AWAL]])</f>
        <v/>
      </c>
      <c r="J1115" s="12" t="str">
        <f>IF(Table2[[#This Row],[M2A]]="","",SUM(Table2[[#This Row],[M2A]]-Table2[[#This Row],[M2B_h]]))</f>
        <v/>
      </c>
      <c r="K1115" s="12">
        <v>0</v>
      </c>
      <c r="L1115" s="12">
        <f>IF(Table2[[#This Row],[M3A]]="","",SUM(Table2[[#This Row],[M3A]]-Table2[[#This Row],[M3B_h]]))</f>
        <v>-1</v>
      </c>
      <c r="N1115" s="12" t="str">
        <f>IF(Table2[[#This Row],[M4A]]="","",SUM(Table2[[#This Row],[M4A]]-Table2[[#This Row],[M4B_h]]))</f>
        <v/>
      </c>
      <c r="O1115" s="14"/>
      <c r="P1115" s="14" t="str">
        <f>IF(Table2[[#This Row],[M5A]]="","",SUM(Table2[[#This Row],[M5A]]-Table2[[#This Row],[M5B_h]]))</f>
        <v/>
      </c>
      <c r="Q1115" s="14">
        <f>SUM(Table2[[#This Row],[AWAL]],Table2[[#This Row],[M1B]])</f>
        <v>1</v>
      </c>
      <c r="R1115" s="14">
        <f>SUM(Table2[[#This Row],[M2B]],Table2[[#This Row],[M2B_h]])</f>
        <v>1</v>
      </c>
      <c r="S1115" s="14">
        <f>SUM(Table2[[#This Row],[M3B]],Table2[[#This Row],[M3B_h]])</f>
        <v>0</v>
      </c>
      <c r="T1115" s="14">
        <f>SUM(Table2[[#This Row],[M4B]],Table2[[#This Row],[M4B_h]])</f>
        <v>0</v>
      </c>
    </row>
    <row r="1116" spans="1:20">
      <c r="A1116" s="13">
        <f>IF(Table2[[#This Row],[TT]]=0,"",ROW())</f>
        <v>1116</v>
      </c>
      <c r="B1116" s="13" t="str">
        <f>LOWER(SUBSTITUTE(SUBSTITUTE(SUBSTITUTE(SUBSTITUTE(SUBSTITUTE(SUBSTITUTE(SUBSTITUTE(SUBSTITUTE(Table2[[#This Row],[NAMA BARANG]]," ",""),"""",""),"-",""),"/",""),"(",""),")",""),"&amp;",""),",",""))</f>
        <v>lleafa5100hologramav15bellsmart</v>
      </c>
      <c r="C1116" s="16" t="s">
        <v>1286</v>
      </c>
      <c r="D1116" s="18">
        <v>15</v>
      </c>
      <c r="E1116" s="47">
        <v>600</v>
      </c>
      <c r="F1116" s="43">
        <f>IF(Table2[[#This Row],[M5B]]="",Table2[[#This Row],[M5B_h]],SUM(Table2[[#This Row],[M5B_h]],Table2[[#This Row],[M5B]]))</f>
        <v>15</v>
      </c>
      <c r="H1116" s="14" t="str">
        <f>IF(Table2[[#This Row],[M1A]]="","",Table2[[#This Row],[M1A]]-Table2[[#This Row],[AWAL]])</f>
        <v/>
      </c>
      <c r="J1116" s="14" t="str">
        <f>IF(Table2[[#This Row],[M2A]]="","",SUM(Table2[[#This Row],[M2A]]-Table2[[#This Row],[M2B_h]]))</f>
        <v/>
      </c>
      <c r="L1116" s="14" t="str">
        <f>IF(Table2[[#This Row],[M3A]]="","",SUM(Table2[[#This Row],[M3A]]-Table2[[#This Row],[M3B_h]]))</f>
        <v/>
      </c>
      <c r="N1116" s="14" t="str">
        <f>IF(Table2[[#This Row],[M4A]]="","",SUM(Table2[[#This Row],[M4A]]-Table2[[#This Row],[M4B_h]]))</f>
        <v/>
      </c>
      <c r="O1116" s="14"/>
      <c r="P1116" s="14" t="str">
        <f>IF(Table2[[#This Row],[M5A]]="","",SUM(Table2[[#This Row],[M5A]]-Table2[[#This Row],[M5B_h]]))</f>
        <v/>
      </c>
      <c r="Q1116" s="14">
        <f>SUM(Table2[[#This Row],[AWAL]],Table2[[#This Row],[M1B]])</f>
        <v>15</v>
      </c>
      <c r="R1116" s="14">
        <f>SUM(Table2[[#This Row],[M2B]],Table2[[#This Row],[M2B_h]])</f>
        <v>15</v>
      </c>
      <c r="S1116" s="14">
        <f>SUM(Table2[[#This Row],[M3B]],Table2[[#This Row],[M3B_h]])</f>
        <v>15</v>
      </c>
      <c r="T1116" s="14">
        <f>SUM(Table2[[#This Row],[M4B]],Table2[[#This Row],[M4B_h]])</f>
        <v>15</v>
      </c>
    </row>
    <row r="1117" spans="1:20">
      <c r="A1117" s="11">
        <f>IF(Table2[[#This Row],[TT]]=0,"",ROW())</f>
        <v>1117</v>
      </c>
      <c r="B1117" s="11" t="str">
        <f>LOWER(SUBSTITUTE(SUBSTITUTE(SUBSTITUTE(SUBSTITUTE(SUBSTITUTE(SUBSTITUTE(SUBSTITUTE(SUBSTITUTE(Table2[[#This Row],[NAMA BARANG]]," ",""),"""",""),"-",""),"/",""),"(",""),")",""),"&amp;",""),",",""))</f>
        <v>lleafa5100hologramcar</v>
      </c>
      <c r="C1117" s="17" t="s">
        <v>1287</v>
      </c>
      <c r="D1117" s="18">
        <v>1</v>
      </c>
      <c r="E1117" s="22">
        <v>600</v>
      </c>
      <c r="F1117" s="43">
        <f>IF(Table2[[#This Row],[M5B]]="",Table2[[#This Row],[M5B_h]],SUM(Table2[[#This Row],[M5B_h]],Table2[[#This Row],[M5B]]))</f>
        <v>1</v>
      </c>
      <c r="H1117" s="12" t="str">
        <f>IF(Table2[[#This Row],[M1A]]="","",Table2[[#This Row],[M1A]]-Table2[[#This Row],[AWAL]])</f>
        <v/>
      </c>
      <c r="J1117" s="12" t="str">
        <f>IF(Table2[[#This Row],[M2A]]="","",SUM(Table2[[#This Row],[M2A]]-Table2[[#This Row],[M2B_h]]))</f>
        <v/>
      </c>
      <c r="L1117" s="12" t="str">
        <f>IF(Table2[[#This Row],[M3A]]="","",SUM(Table2[[#This Row],[M3A]]-Table2[[#This Row],[M3B_h]]))</f>
        <v/>
      </c>
      <c r="N1117" s="12" t="str">
        <f>IF(Table2[[#This Row],[M4A]]="","",SUM(Table2[[#This Row],[M4A]]-Table2[[#This Row],[M4B_h]]))</f>
        <v/>
      </c>
      <c r="O1117" s="14"/>
      <c r="P1117" s="14" t="str">
        <f>IF(Table2[[#This Row],[M5A]]="","",SUM(Table2[[#This Row],[M5A]]-Table2[[#This Row],[M5B_h]]))</f>
        <v/>
      </c>
      <c r="Q1117" s="14">
        <f>SUM(Table2[[#This Row],[AWAL]],Table2[[#This Row],[M1B]])</f>
        <v>1</v>
      </c>
      <c r="R1117" s="14">
        <f>SUM(Table2[[#This Row],[M2B]],Table2[[#This Row],[M2B_h]])</f>
        <v>1</v>
      </c>
      <c r="S1117" s="14">
        <f>SUM(Table2[[#This Row],[M3B]],Table2[[#This Row],[M3B_h]])</f>
        <v>1</v>
      </c>
      <c r="T1117" s="14">
        <f>SUM(Table2[[#This Row],[M4B]],Table2[[#This Row],[M4B_h]])</f>
        <v>1</v>
      </c>
    </row>
    <row r="1118" spans="1:20">
      <c r="A1118" s="11">
        <f>IF(Table2[[#This Row],[TT]]=0,"",ROW())</f>
        <v>1118</v>
      </c>
      <c r="B1118" s="11" t="str">
        <f>LOWER(SUBSTITUTE(SUBSTITUTE(SUBSTITUTE(SUBSTITUTE(SUBSTITUTE(SUBSTITUTE(SUBSTITUTE(SUBSTITUTE(Table2[[#This Row],[NAMA BARANG]]," ",""),"""",""),"-",""),"/",""),"(",""),")",""),"&amp;",""),",",""))</f>
        <v>lleafa5100vintage</v>
      </c>
      <c r="C1118" s="17" t="s">
        <v>1289</v>
      </c>
      <c r="D1118" s="18">
        <v>1</v>
      </c>
      <c r="E1118" s="22" t="s">
        <v>56</v>
      </c>
      <c r="F1118" s="43">
        <f>IF(Table2[[#This Row],[M5B]]="",Table2[[#This Row],[M5B_h]],SUM(Table2[[#This Row],[M5B_h]],Table2[[#This Row],[M5B]]))</f>
        <v>1</v>
      </c>
      <c r="H1118" s="12" t="str">
        <f>IF(Table2[[#This Row],[M1A]]="","",Table2[[#This Row],[M1A]]-Table2[[#This Row],[AWAL]])</f>
        <v/>
      </c>
      <c r="J1118" s="12" t="str">
        <f>IF(Table2[[#This Row],[M2A]]="","",SUM(Table2[[#This Row],[M2A]]-Table2[[#This Row],[M2B_h]]))</f>
        <v/>
      </c>
      <c r="L1118" s="12" t="str">
        <f>IF(Table2[[#This Row],[M3A]]="","",SUM(Table2[[#This Row],[M3A]]-Table2[[#This Row],[M3B_h]]))</f>
        <v/>
      </c>
      <c r="N1118" s="12" t="str">
        <f>IF(Table2[[#This Row],[M4A]]="","",SUM(Table2[[#This Row],[M4A]]-Table2[[#This Row],[M4B_h]]))</f>
        <v/>
      </c>
      <c r="O1118" s="14"/>
      <c r="P1118" s="14" t="str">
        <f>IF(Table2[[#This Row],[M5A]]="","",SUM(Table2[[#This Row],[M5A]]-Table2[[#This Row],[M5B_h]]))</f>
        <v/>
      </c>
      <c r="Q1118" s="14">
        <f>SUM(Table2[[#This Row],[AWAL]],Table2[[#This Row],[M1B]])</f>
        <v>1</v>
      </c>
      <c r="R1118" s="14">
        <f>SUM(Table2[[#This Row],[M2B]],Table2[[#This Row],[M2B_h]])</f>
        <v>1</v>
      </c>
      <c r="S1118" s="14">
        <f>SUM(Table2[[#This Row],[M3B]],Table2[[#This Row],[M3B_h]])</f>
        <v>1</v>
      </c>
      <c r="T1118" s="14">
        <f>SUM(Table2[[#This Row],[M4B]],Table2[[#This Row],[M4B_h]])</f>
        <v>1</v>
      </c>
    </row>
    <row r="1119" spans="1:20">
      <c r="A1119" s="11">
        <f>IF(Table2[[#This Row],[TT]]=0,"",ROW())</f>
        <v>1119</v>
      </c>
      <c r="B1119" s="11" t="str">
        <f>LOWER(SUBSTITUTE(SUBSTITUTE(SUBSTITUTE(SUBSTITUTE(SUBSTITUTE(SUBSTITUTE(SUBSTITUTE(SUBSTITUTE(Table2[[#This Row],[NAMA BARANG]]," ",""),"""",""),"-",""),"/",""),"(",""),")",""),"&amp;",""),",",""))</f>
        <v>lleafa5100vintagegastafrozen</v>
      </c>
      <c r="C1119" s="17" t="s">
        <v>3035</v>
      </c>
      <c r="D1119" s="18">
        <v>2</v>
      </c>
      <c r="E1119" s="22">
        <v>360</v>
      </c>
      <c r="F1119" s="43">
        <f>IF(Table2[[#This Row],[M5B]]="",Table2[[#This Row],[M5B_h]],SUM(Table2[[#This Row],[M5B_h]],Table2[[#This Row],[M5B]]))</f>
        <v>3</v>
      </c>
      <c r="H1119" s="12" t="str">
        <f>IF(Table2[[#This Row],[M1A]]="","",Table2[[#This Row],[M1A]]-Table2[[#This Row],[AWAL]])</f>
        <v/>
      </c>
      <c r="J1119" s="12" t="str">
        <f>IF(Table2[[#This Row],[M2A]]="","",SUM(Table2[[#This Row],[M2A]]-Table2[[#This Row],[M2B_h]]))</f>
        <v/>
      </c>
      <c r="K1119" s="12">
        <v>3</v>
      </c>
      <c r="L1119" s="12">
        <f>IF(Table2[[#This Row],[M3A]]="","",SUM(Table2[[#This Row],[M3A]]-Table2[[#This Row],[M3B_h]]))</f>
        <v>1</v>
      </c>
      <c r="N1119" s="12" t="str">
        <f>IF(Table2[[#This Row],[M4A]]="","",SUM(Table2[[#This Row],[M4A]]-Table2[[#This Row],[M4B_h]]))</f>
        <v/>
      </c>
      <c r="O1119" s="14"/>
      <c r="P1119" s="14" t="str">
        <f>IF(Table2[[#This Row],[M5A]]="","",SUM(Table2[[#This Row],[M5A]]-Table2[[#This Row],[M5B_h]]))</f>
        <v/>
      </c>
      <c r="Q1119" s="14">
        <f>SUM(Table2[[#This Row],[AWAL]],Table2[[#This Row],[M1B]])</f>
        <v>2</v>
      </c>
      <c r="R1119" s="14">
        <f>SUM(Table2[[#This Row],[M2B]],Table2[[#This Row],[M2B_h]])</f>
        <v>2</v>
      </c>
      <c r="S1119" s="14">
        <f>SUM(Table2[[#This Row],[M3B]],Table2[[#This Row],[M3B_h]])</f>
        <v>3</v>
      </c>
      <c r="T1119" s="14">
        <f>SUM(Table2[[#This Row],[M4B]],Table2[[#This Row],[M4B_h]])</f>
        <v>3</v>
      </c>
    </row>
    <row r="1120" spans="1:20">
      <c r="A1120" s="11" t="str">
        <f>IF(Table2[[#This Row],[TT]]=0,"",ROW())</f>
        <v/>
      </c>
      <c r="B1120" s="11" t="str">
        <f>LOWER(SUBSTITUTE(SUBSTITUTE(SUBSTITUTE(SUBSTITUTE(SUBSTITUTE(SUBSTITUTE(SUBSTITUTE(SUBSTITUTE(Table2[[#This Row],[NAMA BARANG]]," ",""),"""",""),"-",""),"/",""),"(",""),")",""),"&amp;",""),",",""))</f>
        <v>lleafa510012frozen</v>
      </c>
      <c r="C1120" s="17" t="s">
        <v>1290</v>
      </c>
      <c r="D1120" s="18">
        <v>1</v>
      </c>
      <c r="E1120" s="22">
        <v>360</v>
      </c>
      <c r="F1120" s="43">
        <f>IF(Table2[[#This Row],[M5B]]="",Table2[[#This Row],[M5B_h]],SUM(Table2[[#This Row],[M5B_h]],Table2[[#This Row],[M5B]]))</f>
        <v>0</v>
      </c>
      <c r="H1120" s="12" t="str">
        <f>IF(Table2[[#This Row],[M1A]]="","",Table2[[#This Row],[M1A]]-Table2[[#This Row],[AWAL]])</f>
        <v/>
      </c>
      <c r="J1120" s="12" t="str">
        <f>IF(Table2[[#This Row],[M2A]]="","",SUM(Table2[[#This Row],[M2A]]-Table2[[#This Row],[M2B_h]]))</f>
        <v/>
      </c>
      <c r="K1120" s="12">
        <v>0</v>
      </c>
      <c r="L1120" s="12">
        <f>IF(Table2[[#This Row],[M3A]]="","",SUM(Table2[[#This Row],[M3A]]-Table2[[#This Row],[M3B_h]]))</f>
        <v>-1</v>
      </c>
      <c r="N1120" s="12" t="str">
        <f>IF(Table2[[#This Row],[M4A]]="","",SUM(Table2[[#This Row],[M4A]]-Table2[[#This Row],[M4B_h]]))</f>
        <v/>
      </c>
      <c r="O1120" s="14"/>
      <c r="P1120" s="14" t="str">
        <f>IF(Table2[[#This Row],[M5A]]="","",SUM(Table2[[#This Row],[M5A]]-Table2[[#This Row],[M5B_h]]))</f>
        <v/>
      </c>
      <c r="Q1120" s="14">
        <f>SUM(Table2[[#This Row],[AWAL]],Table2[[#This Row],[M1B]])</f>
        <v>1</v>
      </c>
      <c r="R1120" s="14">
        <f>SUM(Table2[[#This Row],[M2B]],Table2[[#This Row],[M2B_h]])</f>
        <v>1</v>
      </c>
      <c r="S1120" s="14">
        <f>SUM(Table2[[#This Row],[M3B]],Table2[[#This Row],[M3B_h]])</f>
        <v>0</v>
      </c>
      <c r="T1120" s="14">
        <f>SUM(Table2[[#This Row],[M4B]],Table2[[#This Row],[M4B_h]])</f>
        <v>0</v>
      </c>
    </row>
    <row r="1121" spans="1:20">
      <c r="A1121" s="11">
        <f>IF(Table2[[#This Row],[TT]]=0,"",ROW())</f>
        <v>1121</v>
      </c>
      <c r="B1121" s="11" t="str">
        <f>LOWER(SUBSTITUTE(SUBSTITUTE(SUBSTITUTE(SUBSTITUTE(SUBSTITUTE(SUBSTITUTE(SUBSTITUTE(SUBSTITUTE(Table2[[#This Row],[NAMA BARANG]]," ",""),"""",""),"-",""),"/",""),"(",""),")",""),"&amp;",""),",",""))</f>
        <v>lleafa510012tsunkitty</v>
      </c>
      <c r="C1121" s="17" t="s">
        <v>1291</v>
      </c>
      <c r="D1121" s="18">
        <v>2</v>
      </c>
      <c r="E1121" s="22">
        <v>360</v>
      </c>
      <c r="F1121" s="43">
        <f>IF(Table2[[#This Row],[M5B]]="",Table2[[#This Row],[M5B_h]],SUM(Table2[[#This Row],[M5B_h]],Table2[[#This Row],[M5B]]))</f>
        <v>3</v>
      </c>
      <c r="H1121" s="12" t="str">
        <f>IF(Table2[[#This Row],[M1A]]="","",Table2[[#This Row],[M1A]]-Table2[[#This Row],[AWAL]])</f>
        <v/>
      </c>
      <c r="J1121" s="12" t="str">
        <f>IF(Table2[[#This Row],[M2A]]="","",SUM(Table2[[#This Row],[M2A]]-Table2[[#This Row],[M2B_h]]))</f>
        <v/>
      </c>
      <c r="K1121" s="12">
        <v>3</v>
      </c>
      <c r="L1121" s="12">
        <f>IF(Table2[[#This Row],[M3A]]="","",SUM(Table2[[#This Row],[M3A]]-Table2[[#This Row],[M3B_h]]))</f>
        <v>1</v>
      </c>
      <c r="N1121" s="12" t="str">
        <f>IF(Table2[[#This Row],[M4A]]="","",SUM(Table2[[#This Row],[M4A]]-Table2[[#This Row],[M4B_h]]))</f>
        <v/>
      </c>
      <c r="O1121" s="14"/>
      <c r="P1121" s="14" t="str">
        <f>IF(Table2[[#This Row],[M5A]]="","",SUM(Table2[[#This Row],[M5A]]-Table2[[#This Row],[M5B_h]]))</f>
        <v/>
      </c>
      <c r="Q1121" s="14">
        <f>SUM(Table2[[#This Row],[AWAL]],Table2[[#This Row],[M1B]])</f>
        <v>2</v>
      </c>
      <c r="R1121" s="14">
        <f>SUM(Table2[[#This Row],[M2B]],Table2[[#This Row],[M2B_h]])</f>
        <v>2</v>
      </c>
      <c r="S1121" s="14">
        <f>SUM(Table2[[#This Row],[M3B]],Table2[[#This Row],[M3B_h]])</f>
        <v>3</v>
      </c>
      <c r="T1121" s="14">
        <f>SUM(Table2[[#This Row],[M4B]],Table2[[#This Row],[M4B_h]])</f>
        <v>3</v>
      </c>
    </row>
    <row r="1122" spans="1:20">
      <c r="A1122" s="11">
        <f>IF(Table2[[#This Row],[TT]]=0,"",ROW())</f>
        <v>1122</v>
      </c>
      <c r="B1122" s="11" t="str">
        <f>LOWER(SUBSTITUTE(SUBSTITUTE(SUBSTITUTE(SUBSTITUTE(SUBSTITUTE(SUBSTITUTE(SUBSTITUTE(SUBSTITUTE(Table2[[#This Row],[NAMA BARANG]]," ",""),"""",""),"-",""),"/",""),"(",""),")",""),"&amp;",""),",",""))</f>
        <v>lleafa51213paint</v>
      </c>
      <c r="C1122" s="17" t="s">
        <v>1292</v>
      </c>
      <c r="D1122" s="18">
        <v>4</v>
      </c>
      <c r="E1122" s="22">
        <v>720</v>
      </c>
      <c r="F1122" s="43">
        <f>IF(Table2[[#This Row],[M5B]]="",Table2[[#This Row],[M5B_h]],SUM(Table2[[#This Row],[M5B_h]],Table2[[#This Row],[M5B]]))</f>
        <v>4</v>
      </c>
      <c r="H1122" s="12" t="str">
        <f>IF(Table2[[#This Row],[M1A]]="","",Table2[[#This Row],[M1A]]-Table2[[#This Row],[AWAL]])</f>
        <v/>
      </c>
      <c r="J1122" s="12" t="str">
        <f>IF(Table2[[#This Row],[M2A]]="","",SUM(Table2[[#This Row],[M2A]]-Table2[[#This Row],[M2B_h]]))</f>
        <v/>
      </c>
      <c r="L1122" s="12" t="str">
        <f>IF(Table2[[#This Row],[M3A]]="","",SUM(Table2[[#This Row],[M3A]]-Table2[[#This Row],[M3B_h]]))</f>
        <v/>
      </c>
      <c r="N1122" s="12" t="str">
        <f>IF(Table2[[#This Row],[M4A]]="","",SUM(Table2[[#This Row],[M4A]]-Table2[[#This Row],[M4B_h]]))</f>
        <v/>
      </c>
      <c r="O1122" s="14"/>
      <c r="P1122" s="14" t="str">
        <f>IF(Table2[[#This Row],[M5A]]="","",SUM(Table2[[#This Row],[M5A]]-Table2[[#This Row],[M5B_h]]))</f>
        <v/>
      </c>
      <c r="Q1122" s="14">
        <f>SUM(Table2[[#This Row],[AWAL]],Table2[[#This Row],[M1B]])</f>
        <v>4</v>
      </c>
      <c r="R1122" s="14">
        <f>SUM(Table2[[#This Row],[M2B]],Table2[[#This Row],[M2B_h]])</f>
        <v>4</v>
      </c>
      <c r="S1122" s="14">
        <f>SUM(Table2[[#This Row],[M3B]],Table2[[#This Row],[M3B_h]])</f>
        <v>4</v>
      </c>
      <c r="T1122" s="14">
        <f>SUM(Table2[[#This Row],[M4B]],Table2[[#This Row],[M4B_h]])</f>
        <v>4</v>
      </c>
    </row>
    <row r="1123" spans="1:20">
      <c r="A1123" s="11">
        <f>IF(Table2[[#This Row],[TT]]=0,"",ROW())</f>
        <v>1123</v>
      </c>
      <c r="B1123" s="11" t="str">
        <f>LOWER(SUBSTITUTE(SUBSTITUTE(SUBSTITUTE(SUBSTITUTE(SUBSTITUTE(SUBSTITUTE(SUBSTITUTE(SUBSTITUTE(Table2[[#This Row],[NAMA BARANG]]," ",""),"""",""),"-",""),"/",""),"(",""),")",""),"&amp;",""),",",""))</f>
        <v>lleafa550koalamtkkotak</v>
      </c>
      <c r="C1123" s="17" t="s">
        <v>3483</v>
      </c>
      <c r="D1123" s="18">
        <v>0</v>
      </c>
      <c r="E1123" s="22">
        <v>300</v>
      </c>
      <c r="F1123" s="43">
        <f>IF(Table2[[#This Row],[M5B]]="",Table2[[#This Row],[M5B_h]],SUM(Table2[[#This Row],[M5B_h]],Table2[[#This Row],[M5B]]))</f>
        <v>1</v>
      </c>
      <c r="H1123" s="12" t="str">
        <f>IF(Table2[[#This Row],[M1A]]="","",Table2[[#This Row],[M1A]]-Table2[[#This Row],[AWAL]])</f>
        <v/>
      </c>
      <c r="I1123" s="12">
        <v>1</v>
      </c>
      <c r="J1123" s="12">
        <f>IF(Table2[[#This Row],[M2A]]="","",SUM(Table2[[#This Row],[M2A]]-Table2[[#This Row],[M2B_h]]))</f>
        <v>1</v>
      </c>
      <c r="L1123" s="12" t="str">
        <f>IF(Table2[[#This Row],[M3A]]="","",SUM(Table2[[#This Row],[M3A]]-Table2[[#This Row],[M3B_h]]))</f>
        <v/>
      </c>
      <c r="N1123" s="12" t="str">
        <f>IF(Table2[[#This Row],[M4A]]="","",SUM(Table2[[#This Row],[M4A]]-Table2[[#This Row],[M4B_h]]))</f>
        <v/>
      </c>
      <c r="O1123" s="14"/>
      <c r="P1123" s="14" t="str">
        <f>IF(Table2[[#This Row],[M5A]]="","",SUM(Table2[[#This Row],[M5A]]-Table2[[#This Row],[M5B_h]]))</f>
        <v/>
      </c>
      <c r="Q1123" s="14">
        <f>SUM(Table2[[#This Row],[AWAL]],Table2[[#This Row],[M1B]])</f>
        <v>0</v>
      </c>
      <c r="R1123" s="14">
        <f>SUM(Table2[[#This Row],[M2B]],Table2[[#This Row],[M2B_h]])</f>
        <v>1</v>
      </c>
      <c r="S1123" s="14">
        <f>SUM(Table2[[#This Row],[M3B]],Table2[[#This Row],[M3B_h]])</f>
        <v>1</v>
      </c>
      <c r="T1123" s="14">
        <f>SUM(Table2[[#This Row],[M4B]],Table2[[#This Row],[M4B_h]])</f>
        <v>1</v>
      </c>
    </row>
    <row r="1124" spans="1:20">
      <c r="A1124" s="11">
        <f>IF(Table2[[#This Row],[TT]]=0,"",ROW())</f>
        <v>1124</v>
      </c>
      <c r="B1124" s="11" t="str">
        <f>LOWER(SUBSTITUTE(SUBSTITUTE(SUBSTITUTE(SUBSTITUTE(SUBSTITUTE(SUBSTITUTE(SUBSTITUTE(SUBSTITUTE(Table2[[#This Row],[NAMA BARANG]]," ",""),"""",""),"-",""),"/",""),"(",""),")",""),"&amp;",""),",",""))</f>
        <v>lleafa5biasaminion</v>
      </c>
      <c r="C1124" s="17" t="s">
        <v>1294</v>
      </c>
      <c r="D1124" s="18">
        <v>1</v>
      </c>
      <c r="E1124" s="22">
        <v>720</v>
      </c>
      <c r="F1124" s="43">
        <f>IF(Table2[[#This Row],[M5B]]="",Table2[[#This Row],[M5B_h]],SUM(Table2[[#This Row],[M5B_h]],Table2[[#This Row],[M5B]]))</f>
        <v>1</v>
      </c>
      <c r="H1124" s="12" t="str">
        <f>IF(Table2[[#This Row],[M1A]]="","",Table2[[#This Row],[M1A]]-Table2[[#This Row],[AWAL]])</f>
        <v/>
      </c>
      <c r="J1124" s="12" t="str">
        <f>IF(Table2[[#This Row],[M2A]]="","",SUM(Table2[[#This Row],[M2A]]-Table2[[#This Row],[M2B_h]]))</f>
        <v/>
      </c>
      <c r="L1124" s="12" t="str">
        <f>IF(Table2[[#This Row],[M3A]]="","",SUM(Table2[[#This Row],[M3A]]-Table2[[#This Row],[M3B_h]]))</f>
        <v/>
      </c>
      <c r="N1124" s="12" t="str">
        <f>IF(Table2[[#This Row],[M4A]]="","",SUM(Table2[[#This Row],[M4A]]-Table2[[#This Row],[M4B_h]]))</f>
        <v/>
      </c>
      <c r="O1124" s="14"/>
      <c r="P1124" s="14" t="str">
        <f>IF(Table2[[#This Row],[M5A]]="","",SUM(Table2[[#This Row],[M5A]]-Table2[[#This Row],[M5B_h]]))</f>
        <v/>
      </c>
      <c r="Q1124" s="14">
        <f>SUM(Table2[[#This Row],[AWAL]],Table2[[#This Row],[M1B]])</f>
        <v>1</v>
      </c>
      <c r="R1124" s="14">
        <f>SUM(Table2[[#This Row],[M2B]],Table2[[#This Row],[M2B_h]])</f>
        <v>1</v>
      </c>
      <c r="S1124" s="14">
        <f>SUM(Table2[[#This Row],[M3B]],Table2[[#This Row],[M3B_h]])</f>
        <v>1</v>
      </c>
      <c r="T1124" s="14">
        <f>SUM(Table2[[#This Row],[M4B]],Table2[[#This Row],[M4B_h]])</f>
        <v>1</v>
      </c>
    </row>
    <row r="1125" spans="1:20">
      <c r="A1125" s="11">
        <f>IF(Table2[[#This Row],[TT]]=0,"",ROW())</f>
        <v>1125</v>
      </c>
      <c r="B1125" s="11" t="str">
        <f>LOWER(SUBSTITUTE(SUBSTITUTE(SUBSTITUTE(SUBSTITUTE(SUBSTITUTE(SUBSTITUTE(SUBSTITUTE(SUBSTITUTE(Table2[[#This Row],[NAMA BARANG]]," ",""),"""",""),"-",""),"/",""),"(",""),")",""),"&amp;",""),",",""))</f>
        <v>lleafa5fancy20lbcpr</v>
      </c>
      <c r="C1125" s="17" t="s">
        <v>1295</v>
      </c>
      <c r="D1125" s="18">
        <v>6</v>
      </c>
      <c r="E1125" s="22">
        <v>720</v>
      </c>
      <c r="F1125" s="43">
        <f>IF(Table2[[#This Row],[M5B]]="",Table2[[#This Row],[M5B_h]],SUM(Table2[[#This Row],[M5B_h]],Table2[[#This Row],[M5B]]))</f>
        <v>6</v>
      </c>
      <c r="H1125" s="12" t="str">
        <f>IF(Table2[[#This Row],[M1A]]="","",Table2[[#This Row],[M1A]]-Table2[[#This Row],[AWAL]])</f>
        <v/>
      </c>
      <c r="J1125" s="12" t="str">
        <f>IF(Table2[[#This Row],[M2A]]="","",SUM(Table2[[#This Row],[M2A]]-Table2[[#This Row],[M2B_h]]))</f>
        <v/>
      </c>
      <c r="L1125" s="12" t="str">
        <f>IF(Table2[[#This Row],[M3A]]="","",SUM(Table2[[#This Row],[M3A]]-Table2[[#This Row],[M3B_h]]))</f>
        <v/>
      </c>
      <c r="N1125" s="12" t="str">
        <f>IF(Table2[[#This Row],[M4A]]="","",SUM(Table2[[#This Row],[M4A]]-Table2[[#This Row],[M4B_h]]))</f>
        <v/>
      </c>
      <c r="O1125" s="14"/>
      <c r="P1125" s="14" t="str">
        <f>IF(Table2[[#This Row],[M5A]]="","",SUM(Table2[[#This Row],[M5A]]-Table2[[#This Row],[M5B_h]]))</f>
        <v/>
      </c>
      <c r="Q1125" s="14">
        <f>SUM(Table2[[#This Row],[AWAL]],Table2[[#This Row],[M1B]])</f>
        <v>6</v>
      </c>
      <c r="R1125" s="14">
        <f>SUM(Table2[[#This Row],[M2B]],Table2[[#This Row],[M2B_h]])</f>
        <v>6</v>
      </c>
      <c r="S1125" s="14">
        <f>SUM(Table2[[#This Row],[M3B]],Table2[[#This Row],[M3B_h]])</f>
        <v>6</v>
      </c>
      <c r="T1125" s="14">
        <f>SUM(Table2[[#This Row],[M4B]],Table2[[#This Row],[M4B_h]])</f>
        <v>6</v>
      </c>
    </row>
    <row r="1126" spans="1:20">
      <c r="A1126" s="11">
        <f>IF(Table2[[#This Row],[TT]]=0,"",ROW())</f>
        <v>1126</v>
      </c>
      <c r="B1126" s="11" t="str">
        <f>LOWER(SUBSTITUTE(SUBSTITUTE(SUBSTITUTE(SUBSTITUTE(SUBSTITUTE(SUBSTITUTE(SUBSTITUTE(SUBSTITUTE(Table2[[#This Row],[NAMA BARANG]]," ",""),"""",""),"-",""),"/",""),"(",""),")",""),"&amp;",""),",",""))</f>
        <v>lleafa5fancypsasiong</v>
      </c>
      <c r="C1126" s="17" t="s">
        <v>1296</v>
      </c>
      <c r="D1126" s="18">
        <v>4</v>
      </c>
      <c r="E1126" s="22" t="s">
        <v>915</v>
      </c>
      <c r="F1126" s="43">
        <f>IF(Table2[[#This Row],[M5B]]="",Table2[[#This Row],[M5B_h]],SUM(Table2[[#This Row],[M5B_h]],Table2[[#This Row],[M5B]]))</f>
        <v>4</v>
      </c>
      <c r="H1126" s="12" t="str">
        <f>IF(Table2[[#This Row],[M1A]]="","",Table2[[#This Row],[M1A]]-Table2[[#This Row],[AWAL]])</f>
        <v/>
      </c>
      <c r="J1126" s="12" t="str">
        <f>IF(Table2[[#This Row],[M2A]]="","",SUM(Table2[[#This Row],[M2A]]-Table2[[#This Row],[M2B_h]]))</f>
        <v/>
      </c>
      <c r="L1126" s="12" t="str">
        <f>IF(Table2[[#This Row],[M3A]]="","",SUM(Table2[[#This Row],[M3A]]-Table2[[#This Row],[M3B_h]]))</f>
        <v/>
      </c>
      <c r="N1126" s="12" t="str">
        <f>IF(Table2[[#This Row],[M4A]]="","",SUM(Table2[[#This Row],[M4A]]-Table2[[#This Row],[M4B_h]]))</f>
        <v/>
      </c>
      <c r="O1126" s="14"/>
      <c r="P1126" s="14" t="str">
        <f>IF(Table2[[#This Row],[M5A]]="","",SUM(Table2[[#This Row],[M5A]]-Table2[[#This Row],[M5B_h]]))</f>
        <v/>
      </c>
      <c r="Q1126" s="14">
        <f>SUM(Table2[[#This Row],[AWAL]],Table2[[#This Row],[M1B]])</f>
        <v>4</v>
      </c>
      <c r="R1126" s="14">
        <f>SUM(Table2[[#This Row],[M2B]],Table2[[#This Row],[M2B_h]])</f>
        <v>4</v>
      </c>
      <c r="S1126" s="14">
        <f>SUM(Table2[[#This Row],[M3B]],Table2[[#This Row],[M3B_h]])</f>
        <v>4</v>
      </c>
      <c r="T1126" s="14">
        <f>SUM(Table2[[#This Row],[M4B]],Table2[[#This Row],[M4B_h]])</f>
        <v>4</v>
      </c>
    </row>
    <row r="1127" spans="1:20">
      <c r="A1127" s="11">
        <f>IF(Table2[[#This Row],[TT]]=0,"",ROW())</f>
        <v>1127</v>
      </c>
      <c r="B1127" s="11" t="str">
        <f>LOWER(SUBSTITUTE(SUBSTITUTE(SUBSTITUTE(SUBSTITUTE(SUBSTITUTE(SUBSTITUTE(SUBSTITUTE(SUBSTITUTE(Table2[[#This Row],[NAMA BARANG]]," ",""),"""",""),"-",""),"/",""),"(",""),")",""),"&amp;",""),",",""))</f>
        <v>lleafa5fancy+sticker</v>
      </c>
      <c r="C1127" s="17" t="s">
        <v>1297</v>
      </c>
      <c r="D1127" s="18">
        <v>1</v>
      </c>
      <c r="E1127" s="22" t="s">
        <v>915</v>
      </c>
      <c r="F1127" s="43">
        <f>IF(Table2[[#This Row],[M5B]]="",Table2[[#This Row],[M5B_h]],SUM(Table2[[#This Row],[M5B_h]],Table2[[#This Row],[M5B]]))</f>
        <v>1</v>
      </c>
      <c r="H1127" s="12" t="str">
        <f>IF(Table2[[#This Row],[M1A]]="","",Table2[[#This Row],[M1A]]-Table2[[#This Row],[AWAL]])</f>
        <v/>
      </c>
      <c r="J1127" s="12" t="str">
        <f>IF(Table2[[#This Row],[M2A]]="","",SUM(Table2[[#This Row],[M2A]]-Table2[[#This Row],[M2B_h]]))</f>
        <v/>
      </c>
      <c r="L1127" s="12" t="str">
        <f>IF(Table2[[#This Row],[M3A]]="","",SUM(Table2[[#This Row],[M3A]]-Table2[[#This Row],[M3B_h]]))</f>
        <v/>
      </c>
      <c r="N1127" s="12" t="str">
        <f>IF(Table2[[#This Row],[M4A]]="","",SUM(Table2[[#This Row],[M4A]]-Table2[[#This Row],[M4B_h]]))</f>
        <v/>
      </c>
      <c r="O1127" s="14"/>
      <c r="P1127" s="14" t="str">
        <f>IF(Table2[[#This Row],[M5A]]="","",SUM(Table2[[#This Row],[M5A]]-Table2[[#This Row],[M5B_h]]))</f>
        <v/>
      </c>
      <c r="Q1127" s="14">
        <f>SUM(Table2[[#This Row],[AWAL]],Table2[[#This Row],[M1B]])</f>
        <v>1</v>
      </c>
      <c r="R1127" s="14">
        <f>SUM(Table2[[#This Row],[M2B]],Table2[[#This Row],[M2B_h]])</f>
        <v>1</v>
      </c>
      <c r="S1127" s="14">
        <f>SUM(Table2[[#This Row],[M3B]],Table2[[#This Row],[M3B_h]])</f>
        <v>1</v>
      </c>
      <c r="T1127" s="14">
        <f>SUM(Table2[[#This Row],[M4B]],Table2[[#This Row],[M4B_h]])</f>
        <v>1</v>
      </c>
    </row>
    <row r="1128" spans="1:20">
      <c r="A1128" s="11">
        <f>IF(Table2[[#This Row],[TT]]=0,"",ROW())</f>
        <v>1128</v>
      </c>
      <c r="B1128" s="11" t="str">
        <f>LOWER(SUBSTITUTE(SUBSTITUTE(SUBSTITUTE(SUBSTITUTE(SUBSTITUTE(SUBSTITUTE(SUBSTITUTE(SUBSTITUTE(Table2[[#This Row],[NAMA BARANG]]," ",""),"""",""),"-",""),"/",""),"(",""),")",""),"&amp;",""),",",""))</f>
        <v>lleafa5holoalfacampur</v>
      </c>
      <c r="C1128" s="17" t="s">
        <v>4528</v>
      </c>
      <c r="D1128" s="18">
        <v>27</v>
      </c>
      <c r="E1128" s="22">
        <v>480</v>
      </c>
      <c r="F1128" s="43">
        <f>IF(Table2[[#This Row],[M5B]]="",Table2[[#This Row],[M5B_h]],SUM(Table2[[#This Row],[M5B_h]],Table2[[#This Row],[M5B]]))</f>
        <v>27</v>
      </c>
      <c r="H1128" s="12" t="str">
        <f>IF(Table2[[#This Row],[M1A]]="","",Table2[[#This Row],[M1A]]-Table2[[#This Row],[AWAL]])</f>
        <v/>
      </c>
      <c r="J1128" s="12" t="str">
        <f>IF(Table2[[#This Row],[M2A]]="","",SUM(Table2[[#This Row],[M2A]]-Table2[[#This Row],[M2B_h]]))</f>
        <v/>
      </c>
      <c r="L1128" s="12" t="str">
        <f>IF(Table2[[#This Row],[M3A]]="","",SUM(Table2[[#This Row],[M3A]]-Table2[[#This Row],[M3B_h]]))</f>
        <v/>
      </c>
      <c r="N1128" s="12" t="str">
        <f>IF(Table2[[#This Row],[M4A]]="","",SUM(Table2[[#This Row],[M4A]]-Table2[[#This Row],[M4B_h]]))</f>
        <v/>
      </c>
      <c r="O1128" s="14"/>
      <c r="P1128" s="14" t="str">
        <f>IF(Table2[[#This Row],[M5A]]="","",SUM(Table2[[#This Row],[M5A]]-Table2[[#This Row],[M5B_h]]))</f>
        <v/>
      </c>
      <c r="Q1128" s="14">
        <f>SUM(Table2[[#This Row],[AWAL]],Table2[[#This Row],[M1B]])</f>
        <v>27</v>
      </c>
      <c r="R1128" s="14">
        <f>SUM(Table2[[#This Row],[M2B]],Table2[[#This Row],[M2B_h]])</f>
        <v>27</v>
      </c>
      <c r="S1128" s="14">
        <f>SUM(Table2[[#This Row],[M3B]],Table2[[#This Row],[M3B_h]])</f>
        <v>27</v>
      </c>
      <c r="T1128" s="14">
        <f>SUM(Table2[[#This Row],[M4B]],Table2[[#This Row],[M4B_h]])</f>
        <v>27</v>
      </c>
    </row>
    <row r="1129" spans="1:20">
      <c r="A1129" s="11">
        <f>IF(Table2[[#This Row],[TT]]=0,"",ROW())</f>
        <v>1129</v>
      </c>
      <c r="B1129" s="11" t="str">
        <f>LOWER(SUBSTITUTE(SUBSTITUTE(SUBSTITUTE(SUBSTITUTE(SUBSTITUTE(SUBSTITUTE(SUBSTITUTE(SUBSTITUTE(Table2[[#This Row],[NAMA BARANG]]," ",""),"""",""),"-",""),"/",""),"(",""),")",""),"&amp;",""),",",""))</f>
        <v>lleafa5holoplongponyhkcarbiodata</v>
      </c>
      <c r="C1129" s="17" t="s">
        <v>1298</v>
      </c>
      <c r="D1129" s="18">
        <v>2</v>
      </c>
      <c r="E1129" s="22">
        <v>600</v>
      </c>
      <c r="F1129" s="43">
        <f>IF(Table2[[#This Row],[M5B]]="",Table2[[#This Row],[M5B_h]],SUM(Table2[[#This Row],[M5B_h]],Table2[[#This Row],[M5B]]))</f>
        <v>2</v>
      </c>
      <c r="H1129" s="12" t="str">
        <f>IF(Table2[[#This Row],[M1A]]="","",Table2[[#This Row],[M1A]]-Table2[[#This Row],[AWAL]])</f>
        <v/>
      </c>
      <c r="J1129" s="12" t="str">
        <f>IF(Table2[[#This Row],[M2A]]="","",SUM(Table2[[#This Row],[M2A]]-Table2[[#This Row],[M2B_h]]))</f>
        <v/>
      </c>
      <c r="L1129" s="12" t="str">
        <f>IF(Table2[[#This Row],[M3A]]="","",SUM(Table2[[#This Row],[M3A]]-Table2[[#This Row],[M3B_h]]))</f>
        <v/>
      </c>
      <c r="N1129" s="12" t="str">
        <f>IF(Table2[[#This Row],[M4A]]="","",SUM(Table2[[#This Row],[M4A]]-Table2[[#This Row],[M4B_h]]))</f>
        <v/>
      </c>
      <c r="O1129" s="14"/>
      <c r="P1129" s="14" t="str">
        <f>IF(Table2[[#This Row],[M5A]]="","",SUM(Table2[[#This Row],[M5A]]-Table2[[#This Row],[M5B_h]]))</f>
        <v/>
      </c>
      <c r="Q1129" s="14">
        <f>SUM(Table2[[#This Row],[AWAL]],Table2[[#This Row],[M1B]])</f>
        <v>2</v>
      </c>
      <c r="R1129" s="14">
        <f>SUM(Table2[[#This Row],[M2B]],Table2[[#This Row],[M2B_h]])</f>
        <v>2</v>
      </c>
      <c r="S1129" s="14">
        <f>SUM(Table2[[#This Row],[M3B]],Table2[[#This Row],[M3B_h]])</f>
        <v>2</v>
      </c>
      <c r="T1129" s="14">
        <f>SUM(Table2[[#This Row],[M4B]],Table2[[#This Row],[M4B_h]])</f>
        <v>2</v>
      </c>
    </row>
    <row r="1130" spans="1:20">
      <c r="A1130" s="11">
        <f>IF(Table2[[#This Row],[TT]]=0,"",ROW())</f>
        <v>1130</v>
      </c>
      <c r="B1130" s="11" t="str">
        <f>LOWER(SUBSTITUTE(SUBSTITUTE(SUBSTITUTE(SUBSTITUTE(SUBSTITUTE(SUBSTITUTE(SUBSTITUTE(SUBSTITUTE(Table2[[#This Row],[NAMA BARANG]]," ",""),"""",""),"-",""),"/",""),"(",""),")",""),"&amp;",""),",",""))</f>
        <v>lleafa5holo+sticker</v>
      </c>
      <c r="C1130" s="17" t="s">
        <v>1299</v>
      </c>
      <c r="D1130" s="18">
        <v>4</v>
      </c>
      <c r="E1130" s="22" t="s">
        <v>915</v>
      </c>
      <c r="F1130" s="43">
        <f>IF(Table2[[#This Row],[M5B]]="",Table2[[#This Row],[M5B_h]],SUM(Table2[[#This Row],[M5B_h]],Table2[[#This Row],[M5B]]))</f>
        <v>4</v>
      </c>
      <c r="H1130" s="12" t="str">
        <f>IF(Table2[[#This Row],[M1A]]="","",Table2[[#This Row],[M1A]]-Table2[[#This Row],[AWAL]])</f>
        <v/>
      </c>
      <c r="J1130" s="12" t="str">
        <f>IF(Table2[[#This Row],[M2A]]="","",SUM(Table2[[#This Row],[M2A]]-Table2[[#This Row],[M2B_h]]))</f>
        <v/>
      </c>
      <c r="L1130" s="12" t="str">
        <f>IF(Table2[[#This Row],[M3A]]="","",SUM(Table2[[#This Row],[M3A]]-Table2[[#This Row],[M3B_h]]))</f>
        <v/>
      </c>
      <c r="N1130" s="12" t="str">
        <f>IF(Table2[[#This Row],[M4A]]="","",SUM(Table2[[#This Row],[M4A]]-Table2[[#This Row],[M4B_h]]))</f>
        <v/>
      </c>
      <c r="O1130" s="14"/>
      <c r="P1130" s="14" t="str">
        <f>IF(Table2[[#This Row],[M5A]]="","",SUM(Table2[[#This Row],[M5A]]-Table2[[#This Row],[M5B_h]]))</f>
        <v/>
      </c>
      <c r="Q1130" s="14">
        <f>SUM(Table2[[#This Row],[AWAL]],Table2[[#This Row],[M1B]])</f>
        <v>4</v>
      </c>
      <c r="R1130" s="14">
        <f>SUM(Table2[[#This Row],[M2B]],Table2[[#This Row],[M2B_h]])</f>
        <v>4</v>
      </c>
      <c r="S1130" s="14">
        <f>SUM(Table2[[#This Row],[M3B]],Table2[[#This Row],[M3B_h]])</f>
        <v>4</v>
      </c>
      <c r="T1130" s="14">
        <f>SUM(Table2[[#This Row],[M4B]],Table2[[#This Row],[M4B_h]])</f>
        <v>4</v>
      </c>
    </row>
    <row r="1131" spans="1:20">
      <c r="A1131" s="11">
        <f>IF(Table2[[#This Row],[TT]]=0,"",ROW())</f>
        <v>1131</v>
      </c>
      <c r="B1131" s="11" t="str">
        <f>LOWER(SUBSTITUTE(SUBSTITUTE(SUBSTITUTE(SUBSTITUTE(SUBSTITUTE(SUBSTITUTE(SUBSTITUTE(SUBSTITUTE(Table2[[#This Row],[NAMA BARANG]]," ",""),"""",""),"-",""),"/",""),"(",""),")",""),"&amp;",""),",",""))</f>
        <v>lleafa5plonghk</v>
      </c>
      <c r="C1131" s="17" t="s">
        <v>1300</v>
      </c>
      <c r="D1131" s="18">
        <v>14</v>
      </c>
      <c r="E1131" s="22">
        <v>480</v>
      </c>
      <c r="F1131" s="43">
        <f>IF(Table2[[#This Row],[M5B]]="",Table2[[#This Row],[M5B_h]],SUM(Table2[[#This Row],[M5B_h]],Table2[[#This Row],[M5B]]))</f>
        <v>14</v>
      </c>
      <c r="H1131" s="12" t="str">
        <f>IF(Table2[[#This Row],[M1A]]="","",Table2[[#This Row],[M1A]]-Table2[[#This Row],[AWAL]])</f>
        <v/>
      </c>
      <c r="J1131" s="12" t="str">
        <f>IF(Table2[[#This Row],[M2A]]="","",SUM(Table2[[#This Row],[M2A]]-Table2[[#This Row],[M2B_h]]))</f>
        <v/>
      </c>
      <c r="L1131" s="12" t="str">
        <f>IF(Table2[[#This Row],[M3A]]="","",SUM(Table2[[#This Row],[M3A]]-Table2[[#This Row],[M3B_h]]))</f>
        <v/>
      </c>
      <c r="N1131" s="12" t="str">
        <f>IF(Table2[[#This Row],[M4A]]="","",SUM(Table2[[#This Row],[M4A]]-Table2[[#This Row],[M4B_h]]))</f>
        <v/>
      </c>
      <c r="O1131" s="14"/>
      <c r="P1131" s="14" t="str">
        <f>IF(Table2[[#This Row],[M5A]]="","",SUM(Table2[[#This Row],[M5A]]-Table2[[#This Row],[M5B_h]]))</f>
        <v/>
      </c>
      <c r="Q1131" s="14">
        <f>SUM(Table2[[#This Row],[AWAL]],Table2[[#This Row],[M1B]])</f>
        <v>14</v>
      </c>
      <c r="R1131" s="14">
        <f>SUM(Table2[[#This Row],[M2B]],Table2[[#This Row],[M2B_h]])</f>
        <v>14</v>
      </c>
      <c r="S1131" s="14">
        <f>SUM(Table2[[#This Row],[M3B]],Table2[[#This Row],[M3B_h]])</f>
        <v>14</v>
      </c>
      <c r="T1131" s="14">
        <f>SUM(Table2[[#This Row],[M4B]],Table2[[#This Row],[M4B_h]])</f>
        <v>14</v>
      </c>
    </row>
    <row r="1132" spans="1:20">
      <c r="A1132" s="11">
        <f>IF(Table2[[#This Row],[TT]]=0,"",ROW())</f>
        <v>1132</v>
      </c>
      <c r="B1132" s="11" t="str">
        <f>LOWER(SUBSTITUTE(SUBSTITUTE(SUBSTITUTE(SUBSTITUTE(SUBSTITUTE(SUBSTITUTE(SUBSTITUTE(SUBSTITUTE(Table2[[#This Row],[NAMA BARANG]]," ",""),"""",""),"-",""),"/",""),"(",""),")",""),"&amp;",""),",",""))</f>
        <v>lleafa5plongholoiq</v>
      </c>
      <c r="C1132" s="17" t="s">
        <v>1301</v>
      </c>
      <c r="D1132" s="18">
        <v>2</v>
      </c>
      <c r="E1132" s="22">
        <v>600</v>
      </c>
      <c r="F1132" s="43">
        <f>IF(Table2[[#This Row],[M5B]]="",Table2[[#This Row],[M5B_h]],SUM(Table2[[#This Row],[M5B_h]],Table2[[#This Row],[M5B]]))</f>
        <v>2</v>
      </c>
      <c r="H1132" s="12" t="str">
        <f>IF(Table2[[#This Row],[M1A]]="","",Table2[[#This Row],[M1A]]-Table2[[#This Row],[AWAL]])</f>
        <v/>
      </c>
      <c r="J1132" s="12" t="str">
        <f>IF(Table2[[#This Row],[M2A]]="","",SUM(Table2[[#This Row],[M2A]]-Table2[[#This Row],[M2B_h]]))</f>
        <v/>
      </c>
      <c r="L1132" s="12" t="str">
        <f>IF(Table2[[#This Row],[M3A]]="","",SUM(Table2[[#This Row],[M3A]]-Table2[[#This Row],[M3B_h]]))</f>
        <v/>
      </c>
      <c r="N1132" s="12" t="str">
        <f>IF(Table2[[#This Row],[M4A]]="","",SUM(Table2[[#This Row],[M4A]]-Table2[[#This Row],[M4B_h]]))</f>
        <v/>
      </c>
      <c r="O1132" s="14"/>
      <c r="P1132" s="14" t="str">
        <f>IF(Table2[[#This Row],[M5A]]="","",SUM(Table2[[#This Row],[M5A]]-Table2[[#This Row],[M5B_h]]))</f>
        <v/>
      </c>
      <c r="Q1132" s="14">
        <f>SUM(Table2[[#This Row],[AWAL]],Table2[[#This Row],[M1B]])</f>
        <v>2</v>
      </c>
      <c r="R1132" s="14">
        <f>SUM(Table2[[#This Row],[M2B]],Table2[[#This Row],[M2B_h]])</f>
        <v>2</v>
      </c>
      <c r="S1132" s="14">
        <f>SUM(Table2[[#This Row],[M3B]],Table2[[#This Row],[M3B_h]])</f>
        <v>2</v>
      </c>
      <c r="T1132" s="14">
        <f>SUM(Table2[[#This Row],[M4B]],Table2[[#This Row],[M4B_h]])</f>
        <v>2</v>
      </c>
    </row>
    <row r="1133" spans="1:20">
      <c r="A1133" s="11">
        <f>IF(Table2[[#This Row],[TT]]=0,"",ROW())</f>
        <v>1133</v>
      </c>
      <c r="B1133" s="11" t="str">
        <f>LOWER(SUBSTITUTE(SUBSTITUTE(SUBSTITUTE(SUBSTITUTE(SUBSTITUTE(SUBSTITUTE(SUBSTITUTE(SUBSTITUTE(Table2[[#This Row],[NAMA BARANG]]," ",""),"""",""),"-",""),"/",""),"(",""),")",""),"&amp;",""),",",""))</f>
        <v>lleafa5plongholosnowwhite</v>
      </c>
      <c r="C1133" s="17" t="s">
        <v>1302</v>
      </c>
      <c r="D1133" s="18">
        <v>2</v>
      </c>
      <c r="E1133" s="22">
        <v>600</v>
      </c>
      <c r="F1133" s="43">
        <f>IF(Table2[[#This Row],[M5B]]="",Table2[[#This Row],[M5B_h]],SUM(Table2[[#This Row],[M5B_h]],Table2[[#This Row],[M5B]]))</f>
        <v>2</v>
      </c>
      <c r="H1133" s="12" t="str">
        <f>IF(Table2[[#This Row],[M1A]]="","",Table2[[#This Row],[M1A]]-Table2[[#This Row],[AWAL]])</f>
        <v/>
      </c>
      <c r="J1133" s="12" t="str">
        <f>IF(Table2[[#This Row],[M2A]]="","",SUM(Table2[[#This Row],[M2A]]-Table2[[#This Row],[M2B_h]]))</f>
        <v/>
      </c>
      <c r="L1133" s="12" t="str">
        <f>IF(Table2[[#This Row],[M3A]]="","",SUM(Table2[[#This Row],[M3A]]-Table2[[#This Row],[M3B_h]]))</f>
        <v/>
      </c>
      <c r="N1133" s="12" t="str">
        <f>IF(Table2[[#This Row],[M4A]]="","",SUM(Table2[[#This Row],[M4A]]-Table2[[#This Row],[M4B_h]]))</f>
        <v/>
      </c>
      <c r="O1133" s="14"/>
      <c r="P1133" s="14" t="str">
        <f>IF(Table2[[#This Row],[M5A]]="","",SUM(Table2[[#This Row],[M5A]]-Table2[[#This Row],[M5B_h]]))</f>
        <v/>
      </c>
      <c r="Q1133" s="14">
        <f>SUM(Table2[[#This Row],[AWAL]],Table2[[#This Row],[M1B]])</f>
        <v>2</v>
      </c>
      <c r="R1133" s="14">
        <f>SUM(Table2[[#This Row],[M2B]],Table2[[#This Row],[M2B_h]])</f>
        <v>2</v>
      </c>
      <c r="S1133" s="14">
        <f>SUM(Table2[[#This Row],[M3B]],Table2[[#This Row],[M3B_h]])</f>
        <v>2</v>
      </c>
      <c r="T1133" s="14">
        <f>SUM(Table2[[#This Row],[M4B]],Table2[[#This Row],[M4B_h]])</f>
        <v>2</v>
      </c>
    </row>
    <row r="1134" spans="1:20">
      <c r="A1134" s="11">
        <f>IF(Table2[[#This Row],[TT]]=0,"",ROW())</f>
        <v>1134</v>
      </c>
      <c r="B1134" s="11" t="str">
        <f>LOWER(SUBSTITUTE(SUBSTITUTE(SUBSTITUTE(SUBSTITUTE(SUBSTITUTE(SUBSTITUTE(SUBSTITUTE(SUBSTITUTE(Table2[[#This Row],[NAMA BARANG]]," ",""),"""",""),"-",""),"/",""),"(",""),")",""),"&amp;",""),",",""))</f>
        <v>lleafa5plongholosofia3bbsmart3</v>
      </c>
      <c r="C1134" s="17" t="s">
        <v>1303</v>
      </c>
      <c r="D1134" s="18">
        <v>6</v>
      </c>
      <c r="E1134" s="22">
        <v>600</v>
      </c>
      <c r="F1134" s="43">
        <f>IF(Table2[[#This Row],[M5B]]="",Table2[[#This Row],[M5B_h]],SUM(Table2[[#This Row],[M5B_h]],Table2[[#This Row],[M5B]]))</f>
        <v>6</v>
      </c>
      <c r="H1134" s="12" t="str">
        <f>IF(Table2[[#This Row],[M1A]]="","",Table2[[#This Row],[M1A]]-Table2[[#This Row],[AWAL]])</f>
        <v/>
      </c>
      <c r="J1134" s="12" t="str">
        <f>IF(Table2[[#This Row],[M2A]]="","",SUM(Table2[[#This Row],[M2A]]-Table2[[#This Row],[M2B_h]]))</f>
        <v/>
      </c>
      <c r="L1134" s="12" t="str">
        <f>IF(Table2[[#This Row],[M3A]]="","",SUM(Table2[[#This Row],[M3A]]-Table2[[#This Row],[M3B_h]]))</f>
        <v/>
      </c>
      <c r="N1134" s="12" t="str">
        <f>IF(Table2[[#This Row],[M4A]]="","",SUM(Table2[[#This Row],[M4A]]-Table2[[#This Row],[M4B_h]]))</f>
        <v/>
      </c>
      <c r="O1134" s="14"/>
      <c r="P1134" s="14" t="str">
        <f>IF(Table2[[#This Row],[M5A]]="","",SUM(Table2[[#This Row],[M5A]]-Table2[[#This Row],[M5B_h]]))</f>
        <v/>
      </c>
      <c r="Q1134" s="14">
        <f>SUM(Table2[[#This Row],[AWAL]],Table2[[#This Row],[M1B]])</f>
        <v>6</v>
      </c>
      <c r="R1134" s="14">
        <f>SUM(Table2[[#This Row],[M2B]],Table2[[#This Row],[M2B_h]])</f>
        <v>6</v>
      </c>
      <c r="S1134" s="14">
        <f>SUM(Table2[[#This Row],[M3B]],Table2[[#This Row],[M3B_h]])</f>
        <v>6</v>
      </c>
      <c r="T1134" s="14">
        <f>SUM(Table2[[#This Row],[M4B]],Table2[[#This Row],[M4B_h]])</f>
        <v>6</v>
      </c>
    </row>
    <row r="1135" spans="1:20">
      <c r="A1135" s="11">
        <f>IF(Table2[[#This Row],[TT]]=0,"",ROW())</f>
        <v>1135</v>
      </c>
      <c r="B1135" s="11" t="str">
        <f>LOWER(SUBSTITUTE(SUBSTITUTE(SUBSTITUTE(SUBSTITUTE(SUBSTITUTE(SUBSTITUTE(SUBSTITUTE(SUBSTITUTE(Table2[[#This Row],[NAMA BARANG]]," ",""),"""",""),"-",""),"/",""),"(",""),")",""),"&amp;",""),",",""))</f>
        <v>lleafa5plongmonster</v>
      </c>
      <c r="C1135" s="17" t="s">
        <v>1304</v>
      </c>
      <c r="D1135" s="18">
        <v>1</v>
      </c>
      <c r="E1135" s="22">
        <v>480</v>
      </c>
      <c r="F1135" s="43">
        <f>IF(Table2[[#This Row],[M5B]]="",Table2[[#This Row],[M5B_h]],SUM(Table2[[#This Row],[M5B_h]],Table2[[#This Row],[M5B]]))</f>
        <v>1</v>
      </c>
      <c r="H1135" s="12" t="str">
        <f>IF(Table2[[#This Row],[M1A]]="","",Table2[[#This Row],[M1A]]-Table2[[#This Row],[AWAL]])</f>
        <v/>
      </c>
      <c r="J1135" s="12" t="str">
        <f>IF(Table2[[#This Row],[M2A]]="","",SUM(Table2[[#This Row],[M2A]]-Table2[[#This Row],[M2B_h]]))</f>
        <v/>
      </c>
      <c r="L1135" s="12" t="str">
        <f>IF(Table2[[#This Row],[M3A]]="","",SUM(Table2[[#This Row],[M3A]]-Table2[[#This Row],[M3B_h]]))</f>
        <v/>
      </c>
      <c r="N1135" s="12" t="str">
        <f>IF(Table2[[#This Row],[M4A]]="","",SUM(Table2[[#This Row],[M4A]]-Table2[[#This Row],[M4B_h]]))</f>
        <v/>
      </c>
      <c r="O1135" s="14"/>
      <c r="P1135" s="14" t="str">
        <f>IF(Table2[[#This Row],[M5A]]="","",SUM(Table2[[#This Row],[M5A]]-Table2[[#This Row],[M5B_h]]))</f>
        <v/>
      </c>
      <c r="Q1135" s="14">
        <f>SUM(Table2[[#This Row],[AWAL]],Table2[[#This Row],[M1B]])</f>
        <v>1</v>
      </c>
      <c r="R1135" s="14">
        <f>SUM(Table2[[#This Row],[M2B]],Table2[[#This Row],[M2B_h]])</f>
        <v>1</v>
      </c>
      <c r="S1135" s="14">
        <f>SUM(Table2[[#This Row],[M3B]],Table2[[#This Row],[M3B_h]])</f>
        <v>1</v>
      </c>
      <c r="T1135" s="14">
        <f>SUM(Table2[[#This Row],[M4B]],Table2[[#This Row],[M4B_h]])</f>
        <v>1</v>
      </c>
    </row>
    <row r="1136" spans="1:20">
      <c r="A1136" s="11">
        <f>IF(Table2[[#This Row],[TT]]=0,"",ROW())</f>
        <v>1136</v>
      </c>
      <c r="B1136" s="11" t="str">
        <f>LOWER(SUBSTITUTE(SUBSTITUTE(SUBSTITUTE(SUBSTITUTE(SUBSTITUTE(SUBSTITUTE(SUBSTITUTE(SUBSTITUTE(Table2[[#This Row],[NAMA BARANG]]," ",""),"""",""),"-",""),"/",""),"(",""),")",""),"&amp;",""),",",""))</f>
        <v>lleafa5plongqf</v>
      </c>
      <c r="C1136" s="17" t="s">
        <v>1305</v>
      </c>
      <c r="D1136" s="18">
        <v>1</v>
      </c>
      <c r="E1136" s="22">
        <v>600</v>
      </c>
      <c r="F1136" s="43">
        <f>IF(Table2[[#This Row],[M5B]]="",Table2[[#This Row],[M5B_h]],SUM(Table2[[#This Row],[M5B_h]],Table2[[#This Row],[M5B]]))</f>
        <v>1</v>
      </c>
      <c r="H1136" s="12" t="str">
        <f>IF(Table2[[#This Row],[M1A]]="","",Table2[[#This Row],[M1A]]-Table2[[#This Row],[AWAL]])</f>
        <v/>
      </c>
      <c r="J1136" s="12" t="str">
        <f>IF(Table2[[#This Row],[M2A]]="","",SUM(Table2[[#This Row],[M2A]]-Table2[[#This Row],[M2B_h]]))</f>
        <v/>
      </c>
      <c r="L1136" s="12" t="str">
        <f>IF(Table2[[#This Row],[M3A]]="","",SUM(Table2[[#This Row],[M3A]]-Table2[[#This Row],[M3B_h]]))</f>
        <v/>
      </c>
      <c r="N1136" s="12" t="str">
        <f>IF(Table2[[#This Row],[M4A]]="","",SUM(Table2[[#This Row],[M4A]]-Table2[[#This Row],[M4B_h]]))</f>
        <v/>
      </c>
      <c r="O1136" s="14"/>
      <c r="P1136" s="14" t="str">
        <f>IF(Table2[[#This Row],[M5A]]="","",SUM(Table2[[#This Row],[M5A]]-Table2[[#This Row],[M5B_h]]))</f>
        <v/>
      </c>
      <c r="Q1136" s="14">
        <f>SUM(Table2[[#This Row],[AWAL]],Table2[[#This Row],[M1B]])</f>
        <v>1</v>
      </c>
      <c r="R1136" s="14">
        <f>SUM(Table2[[#This Row],[M2B]],Table2[[#This Row],[M2B_h]])</f>
        <v>1</v>
      </c>
      <c r="S1136" s="14">
        <f>SUM(Table2[[#This Row],[M3B]],Table2[[#This Row],[M3B_h]])</f>
        <v>1</v>
      </c>
      <c r="T1136" s="14">
        <f>SUM(Table2[[#This Row],[M4B]],Table2[[#This Row],[M4B_h]])</f>
        <v>1</v>
      </c>
    </row>
    <row r="1137" spans="1:20">
      <c r="A1137" s="11">
        <f>IF(Table2[[#This Row],[TT]]=0,"",ROW())</f>
        <v>1137</v>
      </c>
      <c r="B1137" s="11" t="str">
        <f>LOWER(SUBSTITUTE(SUBSTITUTE(SUBSTITUTE(SUBSTITUTE(SUBSTITUTE(SUBSTITUTE(SUBSTITUTE(SUBSTITUTE(Table2[[#This Row],[NAMA BARANG]]," ",""),"""",""),"-",""),"/",""),"(",""),")",""),"&amp;",""),",",""))</f>
        <v>lleafa5plongsofia</v>
      </c>
      <c r="C1137" s="21" t="s">
        <v>1306</v>
      </c>
      <c r="D1137" s="22">
        <v>17</v>
      </c>
      <c r="E1137" s="22">
        <v>480</v>
      </c>
      <c r="F1137" s="43">
        <f>IF(Table2[[#This Row],[M5B]]="",Table2[[#This Row],[M5B_h]],SUM(Table2[[#This Row],[M5B_h]],Table2[[#This Row],[M5B]]))</f>
        <v>17</v>
      </c>
      <c r="H1137" s="12" t="str">
        <f>IF(Table2[[#This Row],[M1A]]="","",Table2[[#This Row],[M1A]]-Table2[[#This Row],[AWAL]])</f>
        <v/>
      </c>
      <c r="J1137" s="12" t="str">
        <f>IF(Table2[[#This Row],[M2A]]="","",SUM(Table2[[#This Row],[M2A]]-Table2[[#This Row],[M2B_h]]))</f>
        <v/>
      </c>
      <c r="L1137" s="12" t="str">
        <f>IF(Table2[[#This Row],[M3A]]="","",SUM(Table2[[#This Row],[M3A]]-Table2[[#This Row],[M3B_h]]))</f>
        <v/>
      </c>
      <c r="N1137" s="12" t="str">
        <f>IF(Table2[[#This Row],[M4A]]="","",SUM(Table2[[#This Row],[M4A]]-Table2[[#This Row],[M4B_h]]))</f>
        <v/>
      </c>
      <c r="O1137" s="14"/>
      <c r="P1137" s="14" t="str">
        <f>IF(Table2[[#This Row],[M5A]]="","",SUM(Table2[[#This Row],[M5A]]-Table2[[#This Row],[M5B_h]]))</f>
        <v/>
      </c>
      <c r="Q1137" s="14">
        <f>SUM(Table2[[#This Row],[AWAL]],Table2[[#This Row],[M1B]])</f>
        <v>17</v>
      </c>
      <c r="R1137" s="14">
        <f>SUM(Table2[[#This Row],[M2B]],Table2[[#This Row],[M2B_h]])</f>
        <v>17</v>
      </c>
      <c r="S1137" s="14">
        <f>SUM(Table2[[#This Row],[M3B]],Table2[[#This Row],[M3B_h]])</f>
        <v>17</v>
      </c>
      <c r="T1137" s="14">
        <f>SUM(Table2[[#This Row],[M4B]],Table2[[#This Row],[M4B_h]])</f>
        <v>17</v>
      </c>
    </row>
    <row r="1138" spans="1:20">
      <c r="A1138" s="11">
        <f>IF(Table2[[#This Row],[TT]]=0,"",ROW())</f>
        <v>1138</v>
      </c>
      <c r="B1138" s="11" t="str">
        <f>LOWER(SUBSTITUTE(SUBSTITUTE(SUBSTITUTE(SUBSTITUTE(SUBSTITUTE(SUBSTITUTE(SUBSTITUTE(SUBSTITUTE(Table2[[#This Row],[NAMA BARANG]]," ",""),"""",""),"-",""),"/",""),"(",""),")",""),"&amp;",""),",",""))</f>
        <v>lleafa5plongzodiak</v>
      </c>
      <c r="C1138" s="17" t="s">
        <v>1307</v>
      </c>
      <c r="D1138" s="18">
        <v>61</v>
      </c>
      <c r="E1138" s="22">
        <v>480</v>
      </c>
      <c r="F1138" s="43">
        <f>IF(Table2[[#This Row],[M5B]]="",Table2[[#This Row],[M5B_h]],SUM(Table2[[#This Row],[M5B_h]],Table2[[#This Row],[M5B]]))</f>
        <v>61</v>
      </c>
      <c r="H1138" s="12" t="str">
        <f>IF(Table2[[#This Row],[M1A]]="","",Table2[[#This Row],[M1A]]-Table2[[#This Row],[AWAL]])</f>
        <v/>
      </c>
      <c r="J1138" s="12" t="str">
        <f>IF(Table2[[#This Row],[M2A]]="","",SUM(Table2[[#This Row],[M2A]]-Table2[[#This Row],[M2B_h]]))</f>
        <v/>
      </c>
      <c r="L1138" s="12" t="str">
        <f>IF(Table2[[#This Row],[M3A]]="","",SUM(Table2[[#This Row],[M3A]]-Table2[[#This Row],[M3B_h]]))</f>
        <v/>
      </c>
      <c r="N1138" s="12" t="str">
        <f>IF(Table2[[#This Row],[M4A]]="","",SUM(Table2[[#This Row],[M4A]]-Table2[[#This Row],[M4B_h]]))</f>
        <v/>
      </c>
      <c r="O1138" s="14"/>
      <c r="P1138" s="14" t="str">
        <f>IF(Table2[[#This Row],[M5A]]="","",SUM(Table2[[#This Row],[M5A]]-Table2[[#This Row],[M5B_h]]))</f>
        <v/>
      </c>
      <c r="Q1138" s="14">
        <f>SUM(Table2[[#This Row],[AWAL]],Table2[[#This Row],[M1B]])</f>
        <v>61</v>
      </c>
      <c r="R1138" s="14">
        <f>SUM(Table2[[#This Row],[M2B]],Table2[[#This Row],[M2B_h]])</f>
        <v>61</v>
      </c>
      <c r="S1138" s="14">
        <f>SUM(Table2[[#This Row],[M3B]],Table2[[#This Row],[M3B_h]])</f>
        <v>61</v>
      </c>
      <c r="T1138" s="14">
        <f>SUM(Table2[[#This Row],[M4B]],Table2[[#This Row],[M4B_h]])</f>
        <v>61</v>
      </c>
    </row>
    <row r="1139" spans="1:20">
      <c r="A1139" s="11">
        <f>IF(Table2[[#This Row],[TT]]=0,"",ROW())</f>
        <v>1139</v>
      </c>
      <c r="B1139" s="11" t="str">
        <f>LOWER(SUBSTITUTE(SUBSTITUTE(SUBSTITUTE(SUBSTITUTE(SUBSTITUTE(SUBSTITUTE(SUBSTITUTE(SUBSTITUTE(Table2[[#This Row],[NAMA BARANG]]," ",""),"""",""),"-",""),"/",""),"(",""),")",""),"&amp;",""),",",""))</f>
        <v>lleafa5polosalfa50lb</v>
      </c>
      <c r="C1139" s="17" t="s">
        <v>4527</v>
      </c>
      <c r="D1139" s="18">
        <v>9</v>
      </c>
      <c r="E1139" s="22">
        <v>240</v>
      </c>
      <c r="F1139" s="43">
        <f>IF(Table2[[#This Row],[M5B]]="",Table2[[#This Row],[M5B_h]],SUM(Table2[[#This Row],[M5B_h]],Table2[[#This Row],[M5B]]))</f>
        <v>8</v>
      </c>
      <c r="G1139" s="12">
        <v>8</v>
      </c>
      <c r="H1139" s="12">
        <f>IF(Table2[[#This Row],[M1A]]="","",Table2[[#This Row],[M1A]]-Table2[[#This Row],[AWAL]])</f>
        <v>-1</v>
      </c>
      <c r="J1139" s="12" t="str">
        <f>IF(Table2[[#This Row],[M2A]]="","",SUM(Table2[[#This Row],[M2A]]-Table2[[#This Row],[M2B_h]]))</f>
        <v/>
      </c>
      <c r="L1139" s="12" t="str">
        <f>IF(Table2[[#This Row],[M3A]]="","",SUM(Table2[[#This Row],[M3A]]-Table2[[#This Row],[M3B_h]]))</f>
        <v/>
      </c>
      <c r="N1139" s="12" t="str">
        <f>IF(Table2[[#This Row],[M4A]]="","",SUM(Table2[[#This Row],[M4A]]-Table2[[#This Row],[M4B_h]]))</f>
        <v/>
      </c>
      <c r="O1139" s="14"/>
      <c r="P1139" s="14" t="str">
        <f>IF(Table2[[#This Row],[M5A]]="","",SUM(Table2[[#This Row],[M5A]]-Table2[[#This Row],[M5B_h]]))</f>
        <v/>
      </c>
      <c r="Q1139" s="14">
        <f>SUM(Table2[[#This Row],[AWAL]],Table2[[#This Row],[M1B]])</f>
        <v>8</v>
      </c>
      <c r="R1139" s="14">
        <f>SUM(Table2[[#This Row],[M2B]],Table2[[#This Row],[M2B_h]])</f>
        <v>8</v>
      </c>
      <c r="S1139" s="14">
        <f>SUM(Table2[[#This Row],[M3B]],Table2[[#This Row],[M3B_h]])</f>
        <v>8</v>
      </c>
      <c r="T1139" s="14">
        <f>SUM(Table2[[#This Row],[M4B]],Table2[[#This Row],[M4B_h]])</f>
        <v>8</v>
      </c>
    </row>
    <row r="1140" spans="1:20">
      <c r="A1140" s="11">
        <f>IF(Table2[[#This Row],[TT]]=0,"",ROW())</f>
        <v>1140</v>
      </c>
      <c r="B1140" s="11" t="str">
        <f>LOWER(SUBSTITUTE(SUBSTITUTE(SUBSTITUTE(SUBSTITUTE(SUBSTITUTE(SUBSTITUTE(SUBSTITUTE(SUBSTITUTE(Table2[[#This Row],[NAMA BARANG]]," ",""),"""",""),"-",""),"/",""),"(",""),")",""),"&amp;",""),",",""))</f>
        <v>lleafa5100dotedtitik</v>
      </c>
      <c r="C1140" s="17" t="s">
        <v>4702</v>
      </c>
      <c r="D1140" s="18"/>
      <c r="E1140" s="22" t="s">
        <v>2912</v>
      </c>
      <c r="F1140" s="43">
        <f>IF(Table2[[#This Row],[M5B]]="",Table2[[#This Row],[M5B_h]],SUM(Table2[[#This Row],[M5B_h]],Table2[[#This Row],[M5B]]))</f>
        <v>1</v>
      </c>
      <c r="H1140" s="12" t="str">
        <f>IF(Table2[[#This Row],[M1A]]="","",Table2[[#This Row],[M1A]]-Table2[[#This Row],[AWAL]])</f>
        <v/>
      </c>
      <c r="I1140" s="12">
        <v>1</v>
      </c>
      <c r="J1140" s="12">
        <f>IF(Table2[[#This Row],[M2A]]="","",SUM(Table2[[#This Row],[M2A]]-Table2[[#This Row],[M2B_h]]))</f>
        <v>1</v>
      </c>
      <c r="L1140" s="12" t="str">
        <f>IF(Table2[[#This Row],[M3A]]="","",SUM(Table2[[#This Row],[M3A]]-Table2[[#This Row],[M3B_h]]))</f>
        <v/>
      </c>
      <c r="N1140" s="12" t="str">
        <f>IF(Table2[[#This Row],[M4A]]="","",SUM(Table2[[#This Row],[M4A]]-Table2[[#This Row],[M4B_h]]))</f>
        <v/>
      </c>
      <c r="O1140" s="14"/>
      <c r="P1140" s="14" t="str">
        <f>IF(Table2[[#This Row],[M5A]]="","",SUM(Table2[[#This Row],[M5A]]-Table2[[#This Row],[M5B_h]]))</f>
        <v/>
      </c>
      <c r="Q1140" s="14">
        <f>SUM(Table2[[#This Row],[AWAL]],Table2[[#This Row],[M1B]])</f>
        <v>0</v>
      </c>
      <c r="R1140" s="14">
        <f>SUM(Table2[[#This Row],[M2B]],Table2[[#This Row],[M2B_h]])</f>
        <v>1</v>
      </c>
      <c r="S1140" s="14">
        <f>SUM(Table2[[#This Row],[M3B]],Table2[[#This Row],[M3B_h]])</f>
        <v>1</v>
      </c>
      <c r="T1140" s="14">
        <f>SUM(Table2[[#This Row],[M4B]],Table2[[#This Row],[M4B_h]])</f>
        <v>1</v>
      </c>
    </row>
    <row r="1141" spans="1:20">
      <c r="A1141" s="11">
        <f>IF(Table2[[#This Row],[TT]]=0,"",ROW())</f>
        <v>1141</v>
      </c>
      <c r="B1141" s="11" t="str">
        <f>LOWER(SUBSTITUTE(SUBSTITUTE(SUBSTITUTE(SUBSTITUTE(SUBSTITUTE(SUBSTITUTE(SUBSTITUTE(SUBSTITUTE(Table2[[#This Row],[NAMA BARANG]]," ",""),"""",""),"-",""),"/",""),"(",""),")",""),"&amp;",""),",",""))</f>
        <v>lleafa550dotedtitik</v>
      </c>
      <c r="C1141" s="17" t="s">
        <v>4703</v>
      </c>
      <c r="D1141" s="18"/>
      <c r="E1141" s="22">
        <v>200</v>
      </c>
      <c r="F1141" s="43">
        <f>IF(Table2[[#This Row],[M5B]]="",Table2[[#This Row],[M5B_h]],SUM(Table2[[#This Row],[M5B_h]],Table2[[#This Row],[M5B]]))</f>
        <v>2</v>
      </c>
      <c r="H1141" s="12" t="str">
        <f>IF(Table2[[#This Row],[M1A]]="","",Table2[[#This Row],[M1A]]-Table2[[#This Row],[AWAL]])</f>
        <v/>
      </c>
      <c r="I1141" s="12">
        <v>2</v>
      </c>
      <c r="J1141" s="12">
        <f>IF(Table2[[#This Row],[M2A]]="","",SUM(Table2[[#This Row],[M2A]]-Table2[[#This Row],[M2B_h]]))</f>
        <v>2</v>
      </c>
      <c r="L1141" s="12" t="str">
        <f>IF(Table2[[#This Row],[M3A]]="","",SUM(Table2[[#This Row],[M3A]]-Table2[[#This Row],[M3B_h]]))</f>
        <v/>
      </c>
      <c r="N1141" s="12" t="str">
        <f>IF(Table2[[#This Row],[M4A]]="","",SUM(Table2[[#This Row],[M4A]]-Table2[[#This Row],[M4B_h]]))</f>
        <v/>
      </c>
      <c r="O1141" s="14"/>
      <c r="P1141" s="14" t="str">
        <f>IF(Table2[[#This Row],[M5A]]="","",SUM(Table2[[#This Row],[M5A]]-Table2[[#This Row],[M5B_h]]))</f>
        <v/>
      </c>
      <c r="Q1141" s="14">
        <f>SUM(Table2[[#This Row],[AWAL]],Table2[[#This Row],[M1B]])</f>
        <v>0</v>
      </c>
      <c r="R1141" s="14">
        <f>SUM(Table2[[#This Row],[M2B]],Table2[[#This Row],[M2B_h]])</f>
        <v>2</v>
      </c>
      <c r="S1141" s="14">
        <f>SUM(Table2[[#This Row],[M3B]],Table2[[#This Row],[M3B_h]])</f>
        <v>2</v>
      </c>
      <c r="T1141" s="14">
        <f>SUM(Table2[[#This Row],[M4B]],Table2[[#This Row],[M4B_h]])</f>
        <v>2</v>
      </c>
    </row>
    <row r="1142" spans="1:20">
      <c r="A1142" s="11">
        <f>IF(Table2[[#This Row],[TT]]=0,"",ROW())</f>
        <v>1142</v>
      </c>
      <c r="B1142" s="11" t="str">
        <f>LOWER(SUBSTITUTE(SUBSTITUTE(SUBSTITUTE(SUBSTITUTE(SUBSTITUTE(SUBSTITUTE(SUBSTITUTE(SUBSTITUTE(Table2[[#This Row],[NAMA BARANG]]," ",""),"""",""),"-",""),"/",""),"(",""),")",""),"&amp;",""),",",""))</f>
        <v>lleafb540polos</v>
      </c>
      <c r="C1142" s="17" t="s">
        <v>1309</v>
      </c>
      <c r="D1142" s="18">
        <v>6</v>
      </c>
      <c r="E1142" s="22" t="s">
        <v>58</v>
      </c>
      <c r="F1142" s="43">
        <f>IF(Table2[[#This Row],[M5B]]="",Table2[[#This Row],[M5B_h]],SUM(Table2[[#This Row],[M5B_h]],Table2[[#This Row],[M5B]]))</f>
        <v>4</v>
      </c>
      <c r="G1142" s="12">
        <v>4</v>
      </c>
      <c r="H1142" s="12">
        <f>IF(Table2[[#This Row],[M1A]]="","",Table2[[#This Row],[M1A]]-Table2[[#This Row],[AWAL]])</f>
        <v>-2</v>
      </c>
      <c r="J1142" s="12" t="str">
        <f>IF(Table2[[#This Row],[M2A]]="","",SUM(Table2[[#This Row],[M2A]]-Table2[[#This Row],[M2B_h]]))</f>
        <v/>
      </c>
      <c r="L1142" s="12" t="str">
        <f>IF(Table2[[#This Row],[M3A]]="","",SUM(Table2[[#This Row],[M3A]]-Table2[[#This Row],[M3B_h]]))</f>
        <v/>
      </c>
      <c r="N1142" s="12" t="str">
        <f>IF(Table2[[#This Row],[M4A]]="","",SUM(Table2[[#This Row],[M4A]]-Table2[[#This Row],[M4B_h]]))</f>
        <v/>
      </c>
      <c r="O1142" s="14"/>
      <c r="P1142" s="14" t="str">
        <f>IF(Table2[[#This Row],[M5A]]="","",SUM(Table2[[#This Row],[M5A]]-Table2[[#This Row],[M5B_h]]))</f>
        <v/>
      </c>
      <c r="Q1142" s="14">
        <f>SUM(Table2[[#This Row],[AWAL]],Table2[[#This Row],[M1B]])</f>
        <v>4</v>
      </c>
      <c r="R1142" s="14">
        <f>SUM(Table2[[#This Row],[M2B]],Table2[[#This Row],[M2B_h]])</f>
        <v>4</v>
      </c>
      <c r="S1142" s="14">
        <f>SUM(Table2[[#This Row],[M3B]],Table2[[#This Row],[M3B_h]])</f>
        <v>4</v>
      </c>
      <c r="T1142" s="14">
        <f>SUM(Table2[[#This Row],[M4B]],Table2[[#This Row],[M4B_h]])</f>
        <v>4</v>
      </c>
    </row>
    <row r="1143" spans="1:20">
      <c r="A1143" s="11">
        <f>IF(Table2[[#This Row],[TT]]=0,"",ROW())</f>
        <v>1143</v>
      </c>
      <c r="B1143" s="11" t="str">
        <f>LOWER(SUBSTITUTE(SUBSTITUTE(SUBSTITUTE(SUBSTITUTE(SUBSTITUTE(SUBSTITUTE(SUBSTITUTE(SUBSTITUTE(Table2[[#This Row],[NAMA BARANG]]," ",""),"""",""),"-",""),"/",""),"(",""),")",""),"&amp;",""),",",""))</f>
        <v>lleafb5100koalamtk</v>
      </c>
      <c r="C1143" s="17" t="s">
        <v>4705</v>
      </c>
      <c r="D1143" s="18"/>
      <c r="E1143" s="22">
        <v>150</v>
      </c>
      <c r="F1143" s="43">
        <f>IF(Table2[[#This Row],[M5B]]="",Table2[[#This Row],[M5B_h]],SUM(Table2[[#This Row],[M5B_h]],Table2[[#This Row],[M5B]]))</f>
        <v>1</v>
      </c>
      <c r="H1143" s="12" t="str">
        <f>IF(Table2[[#This Row],[M1A]]="","",Table2[[#This Row],[M1A]]-Table2[[#This Row],[AWAL]])</f>
        <v/>
      </c>
      <c r="I1143" s="12">
        <v>1</v>
      </c>
      <c r="J1143" s="12">
        <f>IF(Table2[[#This Row],[M2A]]="","",SUM(Table2[[#This Row],[M2A]]-Table2[[#This Row],[M2B_h]]))</f>
        <v>1</v>
      </c>
      <c r="L1143" s="12" t="str">
        <f>IF(Table2[[#This Row],[M3A]]="","",SUM(Table2[[#This Row],[M3A]]-Table2[[#This Row],[M3B_h]]))</f>
        <v/>
      </c>
      <c r="N1143" s="12" t="str">
        <f>IF(Table2[[#This Row],[M4A]]="","",SUM(Table2[[#This Row],[M4A]]-Table2[[#This Row],[M4B_h]]))</f>
        <v/>
      </c>
      <c r="O1143" s="14"/>
      <c r="P1143" s="14" t="str">
        <f>IF(Table2[[#This Row],[M5A]]="","",SUM(Table2[[#This Row],[M5A]]-Table2[[#This Row],[M5B_h]]))</f>
        <v/>
      </c>
      <c r="Q1143" s="14">
        <f>SUM(Table2[[#This Row],[AWAL]],Table2[[#This Row],[M1B]])</f>
        <v>0</v>
      </c>
      <c r="R1143" s="14">
        <f>SUM(Table2[[#This Row],[M2B]],Table2[[#This Row],[M2B_h]])</f>
        <v>1</v>
      </c>
      <c r="S1143" s="14">
        <f>SUM(Table2[[#This Row],[M3B]],Table2[[#This Row],[M3B_h]])</f>
        <v>1</v>
      </c>
      <c r="T1143" s="14">
        <f>SUM(Table2[[#This Row],[M4B]],Table2[[#This Row],[M4B_h]])</f>
        <v>1</v>
      </c>
    </row>
    <row r="1144" spans="1:20">
      <c r="A1144" s="11">
        <f>IF(Table2[[#This Row],[TT]]=0,"",ROW())</f>
        <v>1144</v>
      </c>
      <c r="B1144" s="11" t="str">
        <f>LOWER(SUBSTITUTE(SUBSTITUTE(SUBSTITUTE(SUBSTITUTE(SUBSTITUTE(SUBSTITUTE(SUBSTITUTE(SUBSTITUTE(Table2[[#This Row],[NAMA BARANG]]," ",""),"""",""),"-",""),"/",""),"(",""),")",""),"&amp;",""),",",""))</f>
        <v>lleafb550koalamtk</v>
      </c>
      <c r="C1144" s="17" t="s">
        <v>4704</v>
      </c>
      <c r="D1144" s="18"/>
      <c r="E1144" s="22">
        <v>300</v>
      </c>
      <c r="F1144" s="43">
        <f>IF(Table2[[#This Row],[M5B]]="",Table2[[#This Row],[M5B_h]],SUM(Table2[[#This Row],[M5B_h]],Table2[[#This Row],[M5B]]))</f>
        <v>1</v>
      </c>
      <c r="H1144" s="12" t="str">
        <f>IF(Table2[[#This Row],[M1A]]="","",Table2[[#This Row],[M1A]]-Table2[[#This Row],[AWAL]])</f>
        <v/>
      </c>
      <c r="I1144" s="12">
        <v>1</v>
      </c>
      <c r="J1144" s="12">
        <f>IF(Table2[[#This Row],[M2A]]="","",SUM(Table2[[#This Row],[M2A]]-Table2[[#This Row],[M2B_h]]))</f>
        <v>1</v>
      </c>
      <c r="L1144" s="12" t="str">
        <f>IF(Table2[[#This Row],[M3A]]="","",SUM(Table2[[#This Row],[M3A]]-Table2[[#This Row],[M3B_h]]))</f>
        <v/>
      </c>
      <c r="N1144" s="12" t="str">
        <f>IF(Table2[[#This Row],[M4A]]="","",SUM(Table2[[#This Row],[M4A]]-Table2[[#This Row],[M4B_h]]))</f>
        <v/>
      </c>
      <c r="O1144" s="14"/>
      <c r="P1144" s="14" t="str">
        <f>IF(Table2[[#This Row],[M5A]]="","",SUM(Table2[[#This Row],[M5A]]-Table2[[#This Row],[M5B_h]]))</f>
        <v/>
      </c>
      <c r="Q1144" s="14">
        <f>SUM(Table2[[#This Row],[AWAL]],Table2[[#This Row],[M1B]])</f>
        <v>0</v>
      </c>
      <c r="R1144" s="14">
        <f>SUM(Table2[[#This Row],[M2B]],Table2[[#This Row],[M2B_h]])</f>
        <v>1</v>
      </c>
      <c r="S1144" s="14">
        <f>SUM(Table2[[#This Row],[M3B]],Table2[[#This Row],[M3B_h]])</f>
        <v>1</v>
      </c>
      <c r="T1144" s="14">
        <f>SUM(Table2[[#This Row],[M4B]],Table2[[#This Row],[M4B_h]])</f>
        <v>1</v>
      </c>
    </row>
    <row r="1145" spans="1:20">
      <c r="A1145" s="11">
        <f>IF(Table2[[#This Row],[TT]]=0,"",ROW())</f>
        <v>1145</v>
      </c>
      <c r="B1145" s="11" t="str">
        <f>LOWER(SUBSTITUTE(SUBSTITUTE(SUBSTITUTE(SUBSTITUTE(SUBSTITUTE(SUBSTITUTE(SUBSTITUTE(SUBSTITUTE(Table2[[#This Row],[NAMA BARANG]]," ",""),"""",""),"-",""),"/",""),"(",""),")",""),"&amp;",""),",",""))</f>
        <v>lleaffancya520lbminion3bear1rilakuma2</v>
      </c>
      <c r="C1145" s="17" t="s">
        <v>1310</v>
      </c>
      <c r="D1145" s="18">
        <v>6</v>
      </c>
      <c r="E1145" s="22" t="s">
        <v>915</v>
      </c>
      <c r="F1145" s="43">
        <f>IF(Table2[[#This Row],[M5B]]="",Table2[[#This Row],[M5B_h]],SUM(Table2[[#This Row],[M5B_h]],Table2[[#This Row],[M5B]]))</f>
        <v>6</v>
      </c>
      <c r="H1145" s="12" t="str">
        <f>IF(Table2[[#This Row],[M1A]]="","",Table2[[#This Row],[M1A]]-Table2[[#This Row],[AWAL]])</f>
        <v/>
      </c>
      <c r="J1145" s="12" t="str">
        <f>IF(Table2[[#This Row],[M2A]]="","",SUM(Table2[[#This Row],[M2A]]-Table2[[#This Row],[M2B_h]]))</f>
        <v/>
      </c>
      <c r="L1145" s="12" t="str">
        <f>IF(Table2[[#This Row],[M3A]]="","",SUM(Table2[[#This Row],[M3A]]-Table2[[#This Row],[M3B_h]]))</f>
        <v/>
      </c>
      <c r="N1145" s="12" t="str">
        <f>IF(Table2[[#This Row],[M4A]]="","",SUM(Table2[[#This Row],[M4A]]-Table2[[#This Row],[M4B_h]]))</f>
        <v/>
      </c>
      <c r="O1145" s="14"/>
      <c r="P1145" s="14" t="str">
        <f>IF(Table2[[#This Row],[M5A]]="","",SUM(Table2[[#This Row],[M5A]]-Table2[[#This Row],[M5B_h]]))</f>
        <v/>
      </c>
      <c r="Q1145" s="14">
        <f>SUM(Table2[[#This Row],[AWAL]],Table2[[#This Row],[M1B]])</f>
        <v>6</v>
      </c>
      <c r="R1145" s="14">
        <f>SUM(Table2[[#This Row],[M2B]],Table2[[#This Row],[M2B_h]])</f>
        <v>6</v>
      </c>
      <c r="S1145" s="14">
        <f>SUM(Table2[[#This Row],[M3B]],Table2[[#This Row],[M3B_h]])</f>
        <v>6</v>
      </c>
      <c r="T1145" s="14">
        <f>SUM(Table2[[#This Row],[M4B]],Table2[[#This Row],[M4B_h]])</f>
        <v>6</v>
      </c>
    </row>
    <row r="1146" spans="1:20">
      <c r="A1146" s="11">
        <f>IF(Table2[[#This Row],[TT]]=0,"",ROW())</f>
        <v>1146</v>
      </c>
      <c r="B1146" s="11" t="str">
        <f>LOWER(SUBSTITUTE(SUBSTITUTE(SUBSTITUTE(SUBSTITUTE(SUBSTITUTE(SUBSTITUTE(SUBSTITUTE(SUBSTITUTE(Table2[[#This Row],[NAMA BARANG]]," ",""),"""",""),"-",""),"/",""),"(",""),")",""),"&amp;",""),",",""))</f>
        <v>lleaffancyutnbiodatablk</v>
      </c>
      <c r="C1146" s="17" t="s">
        <v>1311</v>
      </c>
      <c r="D1146" s="18">
        <v>10</v>
      </c>
      <c r="E1146" s="22" t="s">
        <v>190</v>
      </c>
      <c r="F1146" s="43">
        <f>IF(Table2[[#This Row],[M5B]]="",Table2[[#This Row],[M5B_h]],SUM(Table2[[#This Row],[M5B_h]],Table2[[#This Row],[M5B]]))</f>
        <v>10</v>
      </c>
      <c r="H1146" s="12" t="str">
        <f>IF(Table2[[#This Row],[M1A]]="","",Table2[[#This Row],[M1A]]-Table2[[#This Row],[AWAL]])</f>
        <v/>
      </c>
      <c r="J1146" s="12" t="str">
        <f>IF(Table2[[#This Row],[M2A]]="","",SUM(Table2[[#This Row],[M2A]]-Table2[[#This Row],[M2B_h]]))</f>
        <v/>
      </c>
      <c r="L1146" s="12" t="str">
        <f>IF(Table2[[#This Row],[M3A]]="","",SUM(Table2[[#This Row],[M3A]]-Table2[[#This Row],[M3B_h]]))</f>
        <v/>
      </c>
      <c r="N1146" s="12" t="str">
        <f>IF(Table2[[#This Row],[M4A]]="","",SUM(Table2[[#This Row],[M4A]]-Table2[[#This Row],[M4B_h]]))</f>
        <v/>
      </c>
      <c r="O1146" s="14"/>
      <c r="P1146" s="14" t="str">
        <f>IF(Table2[[#This Row],[M5A]]="","",SUM(Table2[[#This Row],[M5A]]-Table2[[#This Row],[M5B_h]]))</f>
        <v/>
      </c>
      <c r="Q1146" s="14">
        <f>SUM(Table2[[#This Row],[AWAL]],Table2[[#This Row],[M1B]])</f>
        <v>10</v>
      </c>
      <c r="R1146" s="14">
        <f>SUM(Table2[[#This Row],[M2B]],Table2[[#This Row],[M2B_h]])</f>
        <v>10</v>
      </c>
      <c r="S1146" s="14">
        <f>SUM(Table2[[#This Row],[M3B]],Table2[[#This Row],[M3B_h]])</f>
        <v>10</v>
      </c>
      <c r="T1146" s="14">
        <f>SUM(Table2[[#This Row],[M4B]],Table2[[#This Row],[M4B_h]])</f>
        <v>10</v>
      </c>
    </row>
    <row r="1147" spans="1:20">
      <c r="A1147" s="11">
        <f>IF(Table2[[#This Row],[TT]]=0,"",ROW())</f>
        <v>1147</v>
      </c>
      <c r="B1147" s="11" t="str">
        <f>LOWER(SUBSTITUTE(SUBSTITUTE(SUBSTITUTE(SUBSTITUTE(SUBSTITUTE(SUBSTITUTE(SUBSTITUTE(SUBSTITUTE(Table2[[#This Row],[NAMA BARANG]]," ",""),"""",""),"-",""),"/",""),"(",""),")",""),"&amp;",""),",",""))</f>
        <v>lleafholoa5+puzzleav3hk2</v>
      </c>
      <c r="C1147" s="17" t="s">
        <v>1312</v>
      </c>
      <c r="D1147" s="18">
        <v>4</v>
      </c>
      <c r="E1147" s="22">
        <v>600</v>
      </c>
      <c r="F1147" s="43">
        <f>IF(Table2[[#This Row],[M5B]]="",Table2[[#This Row],[M5B_h]],SUM(Table2[[#This Row],[M5B_h]],Table2[[#This Row],[M5B]]))</f>
        <v>4</v>
      </c>
      <c r="H1147" s="12" t="str">
        <f>IF(Table2[[#This Row],[M1A]]="","",Table2[[#This Row],[M1A]]-Table2[[#This Row],[AWAL]])</f>
        <v/>
      </c>
      <c r="J1147" s="12" t="str">
        <f>IF(Table2[[#This Row],[M2A]]="","",SUM(Table2[[#This Row],[M2A]]-Table2[[#This Row],[M2B_h]]))</f>
        <v/>
      </c>
      <c r="L1147" s="12" t="str">
        <f>IF(Table2[[#This Row],[M3A]]="","",SUM(Table2[[#This Row],[M3A]]-Table2[[#This Row],[M3B_h]]))</f>
        <v/>
      </c>
      <c r="N1147" s="12" t="str">
        <f>IF(Table2[[#This Row],[M4A]]="","",SUM(Table2[[#This Row],[M4A]]-Table2[[#This Row],[M4B_h]]))</f>
        <v/>
      </c>
      <c r="O1147" s="14"/>
      <c r="P1147" s="14" t="str">
        <f>IF(Table2[[#This Row],[M5A]]="","",SUM(Table2[[#This Row],[M5A]]-Table2[[#This Row],[M5B_h]]))</f>
        <v/>
      </c>
      <c r="Q1147" s="14">
        <f>SUM(Table2[[#This Row],[AWAL]],Table2[[#This Row],[M1B]])</f>
        <v>4</v>
      </c>
      <c r="R1147" s="14">
        <f>SUM(Table2[[#This Row],[M2B]],Table2[[#This Row],[M2B_h]])</f>
        <v>4</v>
      </c>
      <c r="S1147" s="14">
        <f>SUM(Table2[[#This Row],[M3B]],Table2[[#This Row],[M3B_h]])</f>
        <v>4</v>
      </c>
      <c r="T1147" s="14">
        <f>SUM(Table2[[#This Row],[M4B]],Table2[[#This Row],[M4B_h]])</f>
        <v>4</v>
      </c>
    </row>
    <row r="1148" spans="1:20">
      <c r="A1148" s="11">
        <f>IF(Table2[[#This Row],[TT]]=0,"",ROW())</f>
        <v>1148</v>
      </c>
      <c r="B1148" s="11" t="str">
        <f>LOWER(SUBSTITUTE(SUBSTITUTE(SUBSTITUTE(SUBSTITUTE(SUBSTITUTE(SUBSTITUTE(SUBSTITUTE(SUBSTITUTE(Table2[[#This Row],[NAMA BARANG]]," ",""),"""",""),"-",""),"/",""),"(",""),")",""),"&amp;",""),",",""))</f>
        <v>lleafholo+puzzlesnowwhitebb</v>
      </c>
      <c r="C1148" s="17" t="s">
        <v>1313</v>
      </c>
      <c r="D1148" s="18">
        <v>2</v>
      </c>
      <c r="E1148" s="22">
        <v>600</v>
      </c>
      <c r="F1148" s="43">
        <f>IF(Table2[[#This Row],[M5B]]="",Table2[[#This Row],[M5B_h]],SUM(Table2[[#This Row],[M5B_h]],Table2[[#This Row],[M5B]]))</f>
        <v>2</v>
      </c>
      <c r="H1148" s="12" t="str">
        <f>IF(Table2[[#This Row],[M1A]]="","",Table2[[#This Row],[M1A]]-Table2[[#This Row],[AWAL]])</f>
        <v/>
      </c>
      <c r="J1148" s="12" t="str">
        <f>IF(Table2[[#This Row],[M2A]]="","",SUM(Table2[[#This Row],[M2A]]-Table2[[#This Row],[M2B_h]]))</f>
        <v/>
      </c>
      <c r="L1148" s="12" t="str">
        <f>IF(Table2[[#This Row],[M3A]]="","",SUM(Table2[[#This Row],[M3A]]-Table2[[#This Row],[M3B_h]]))</f>
        <v/>
      </c>
      <c r="N1148" s="12" t="str">
        <f>IF(Table2[[#This Row],[M4A]]="","",SUM(Table2[[#This Row],[M4A]]-Table2[[#This Row],[M4B_h]]))</f>
        <v/>
      </c>
      <c r="O1148" s="14"/>
      <c r="P1148" s="14" t="str">
        <f>IF(Table2[[#This Row],[M5A]]="","",SUM(Table2[[#This Row],[M5A]]-Table2[[#This Row],[M5B_h]]))</f>
        <v/>
      </c>
      <c r="Q1148" s="14">
        <f>SUM(Table2[[#This Row],[AWAL]],Table2[[#This Row],[M1B]])</f>
        <v>2</v>
      </c>
      <c r="R1148" s="14">
        <f>SUM(Table2[[#This Row],[M2B]],Table2[[#This Row],[M2B_h]])</f>
        <v>2</v>
      </c>
      <c r="S1148" s="14">
        <f>SUM(Table2[[#This Row],[M3B]],Table2[[#This Row],[M3B_h]])</f>
        <v>2</v>
      </c>
      <c r="T1148" s="14">
        <f>SUM(Table2[[#This Row],[M4B]],Table2[[#This Row],[M4B_h]])</f>
        <v>2</v>
      </c>
    </row>
    <row r="1149" spans="1:20">
      <c r="A1149" s="11">
        <f>IF(Table2[[#This Row],[TT]]=0,"",ROW())</f>
        <v>1149</v>
      </c>
      <c r="B1149" s="11" t="str">
        <f>LOWER(SUBSTITUTE(SUBSTITUTE(SUBSTITUTE(SUBSTITUTE(SUBSTITUTE(SUBSTITUTE(SUBSTITUTE(SUBSTITUTE(Table2[[#This Row],[NAMA BARANG]]," ",""),"""",""),"-",""),"/",""),"(",""),")",""),"&amp;",""),",",""))</f>
        <v>lleafplongholoav5qf7</v>
      </c>
      <c r="C1149" s="17" t="s">
        <v>1314</v>
      </c>
      <c r="D1149" s="18">
        <v>12</v>
      </c>
      <c r="E1149" s="22">
        <v>480</v>
      </c>
      <c r="F1149" s="43">
        <f>IF(Table2[[#This Row],[M5B]]="",Table2[[#This Row],[M5B_h]],SUM(Table2[[#This Row],[M5B_h]],Table2[[#This Row],[M5B]]))</f>
        <v>12</v>
      </c>
      <c r="H1149" s="12" t="str">
        <f>IF(Table2[[#This Row],[M1A]]="","",Table2[[#This Row],[M1A]]-Table2[[#This Row],[AWAL]])</f>
        <v/>
      </c>
      <c r="J1149" s="12" t="str">
        <f>IF(Table2[[#This Row],[M2A]]="","",SUM(Table2[[#This Row],[M2A]]-Table2[[#This Row],[M2B_h]]))</f>
        <v/>
      </c>
      <c r="L1149" s="12" t="str">
        <f>IF(Table2[[#This Row],[M3A]]="","",SUM(Table2[[#This Row],[M3A]]-Table2[[#This Row],[M3B_h]]))</f>
        <v/>
      </c>
      <c r="N1149" s="12" t="str">
        <f>IF(Table2[[#This Row],[M4A]]="","",SUM(Table2[[#This Row],[M4A]]-Table2[[#This Row],[M4B_h]]))</f>
        <v/>
      </c>
      <c r="O1149" s="14"/>
      <c r="P1149" s="14" t="str">
        <f>IF(Table2[[#This Row],[M5A]]="","",SUM(Table2[[#This Row],[M5A]]-Table2[[#This Row],[M5B_h]]))</f>
        <v/>
      </c>
      <c r="Q1149" s="14">
        <f>SUM(Table2[[#This Row],[AWAL]],Table2[[#This Row],[M1B]])</f>
        <v>12</v>
      </c>
      <c r="R1149" s="14">
        <f>SUM(Table2[[#This Row],[M2B]],Table2[[#This Row],[M2B_h]])</f>
        <v>12</v>
      </c>
      <c r="S1149" s="14">
        <f>SUM(Table2[[#This Row],[M3B]],Table2[[#This Row],[M3B_h]])</f>
        <v>12</v>
      </c>
      <c r="T1149" s="14">
        <f>SUM(Table2[[#This Row],[M4B]],Table2[[#This Row],[M4B_h]])</f>
        <v>12</v>
      </c>
    </row>
    <row r="1150" spans="1:20">
      <c r="A1150" s="11">
        <f>IF(Table2[[#This Row],[TT]]=0,"",ROW())</f>
        <v>1150</v>
      </c>
      <c r="B1150" s="11" t="str">
        <f>LOWER(SUBSTITUTE(SUBSTITUTE(SUBSTITUTE(SUBSTITUTE(SUBSTITUTE(SUBSTITUTE(SUBSTITUTE(SUBSTITUTE(Table2[[#This Row],[NAMA BARANG]]," ",""),"""",""),"-",""),"/",""),"(",""),")",""),"&amp;",""),",",""))</f>
        <v>lleafplongholoqueen</v>
      </c>
      <c r="C1150" s="17" t="s">
        <v>1315</v>
      </c>
      <c r="D1150" s="18">
        <v>7</v>
      </c>
      <c r="E1150" s="22">
        <v>480</v>
      </c>
      <c r="F1150" s="43">
        <f>IF(Table2[[#This Row],[M5B]]="",Table2[[#This Row],[M5B_h]],SUM(Table2[[#This Row],[M5B_h]],Table2[[#This Row],[M5B]]))</f>
        <v>7</v>
      </c>
      <c r="H1150" s="12" t="str">
        <f>IF(Table2[[#This Row],[M1A]]="","",Table2[[#This Row],[M1A]]-Table2[[#This Row],[AWAL]])</f>
        <v/>
      </c>
      <c r="J1150" s="12" t="str">
        <f>IF(Table2[[#This Row],[M2A]]="","",SUM(Table2[[#This Row],[M2A]]-Table2[[#This Row],[M2B_h]]))</f>
        <v/>
      </c>
      <c r="L1150" s="12" t="str">
        <f>IF(Table2[[#This Row],[M3A]]="","",SUM(Table2[[#This Row],[M3A]]-Table2[[#This Row],[M3B_h]]))</f>
        <v/>
      </c>
      <c r="N1150" s="12" t="str">
        <f>IF(Table2[[#This Row],[M4A]]="","",SUM(Table2[[#This Row],[M4A]]-Table2[[#This Row],[M4B_h]]))</f>
        <v/>
      </c>
      <c r="O1150" s="14"/>
      <c r="P1150" s="14" t="str">
        <f>IF(Table2[[#This Row],[M5A]]="","",SUM(Table2[[#This Row],[M5A]]-Table2[[#This Row],[M5B_h]]))</f>
        <v/>
      </c>
      <c r="Q1150" s="14">
        <f>SUM(Table2[[#This Row],[AWAL]],Table2[[#This Row],[M1B]])</f>
        <v>7</v>
      </c>
      <c r="R1150" s="14">
        <f>SUM(Table2[[#This Row],[M2B]],Table2[[#This Row],[M2B_h]])</f>
        <v>7</v>
      </c>
      <c r="S1150" s="14">
        <f>SUM(Table2[[#This Row],[M3B]],Table2[[#This Row],[M3B_h]])</f>
        <v>7</v>
      </c>
      <c r="T1150" s="14">
        <f>SUM(Table2[[#This Row],[M4B]],Table2[[#This Row],[M4B_h]])</f>
        <v>7</v>
      </c>
    </row>
    <row r="1151" spans="1:20">
      <c r="A1151" s="11">
        <f>IF(Table2[[#This Row],[TT]]=0,"",ROW())</f>
        <v>1151</v>
      </c>
      <c r="B1151" s="11" t="str">
        <f>LOWER(SUBSTITUTE(SUBSTITUTE(SUBSTITUTE(SUBSTITUTE(SUBSTITUTE(SUBSTITUTE(SUBSTITUTE(SUBSTITUTE(Table2[[#This Row],[NAMA BARANG]]," ",""),"""",""),"-",""),"/",""),"(",""),")",""),"&amp;",""),",",""))</f>
        <v>lleafplongsnow10sofia8bbsmart8</v>
      </c>
      <c r="C1151" s="17" t="s">
        <v>1316</v>
      </c>
      <c r="D1151" s="18">
        <v>26</v>
      </c>
      <c r="E1151" s="22">
        <v>480</v>
      </c>
      <c r="F1151" s="43">
        <f>IF(Table2[[#This Row],[M5B]]="",Table2[[#This Row],[M5B_h]],SUM(Table2[[#This Row],[M5B_h]],Table2[[#This Row],[M5B]]))</f>
        <v>26</v>
      </c>
      <c r="H1151" s="12" t="str">
        <f>IF(Table2[[#This Row],[M1A]]="","",Table2[[#This Row],[M1A]]-Table2[[#This Row],[AWAL]])</f>
        <v/>
      </c>
      <c r="J1151" s="12" t="str">
        <f>IF(Table2[[#This Row],[M2A]]="","",SUM(Table2[[#This Row],[M2A]]-Table2[[#This Row],[M2B_h]]))</f>
        <v/>
      </c>
      <c r="L1151" s="12" t="str">
        <f>IF(Table2[[#This Row],[M3A]]="","",SUM(Table2[[#This Row],[M3A]]-Table2[[#This Row],[M3B_h]]))</f>
        <v/>
      </c>
      <c r="N1151" s="12" t="str">
        <f>IF(Table2[[#This Row],[M4A]]="","",SUM(Table2[[#This Row],[M4A]]-Table2[[#This Row],[M4B_h]]))</f>
        <v/>
      </c>
      <c r="O1151" s="14"/>
      <c r="P1151" s="14" t="str">
        <f>IF(Table2[[#This Row],[M5A]]="","",SUM(Table2[[#This Row],[M5A]]-Table2[[#This Row],[M5B_h]]))</f>
        <v/>
      </c>
      <c r="Q1151" s="14">
        <f>SUM(Table2[[#This Row],[AWAL]],Table2[[#This Row],[M1B]])</f>
        <v>26</v>
      </c>
      <c r="R1151" s="14">
        <f>SUM(Table2[[#This Row],[M2B]],Table2[[#This Row],[M2B_h]])</f>
        <v>26</v>
      </c>
      <c r="S1151" s="14">
        <f>SUM(Table2[[#This Row],[M3B]],Table2[[#This Row],[M3B_h]])</f>
        <v>26</v>
      </c>
      <c r="T1151" s="14">
        <f>SUM(Table2[[#This Row],[M4B]],Table2[[#This Row],[M4B_h]])</f>
        <v>26</v>
      </c>
    </row>
    <row r="1152" spans="1:20">
      <c r="A1152" s="11">
        <f>IF(Table2[[#This Row],[TT]]=0,"",ROW())</f>
        <v>1152</v>
      </c>
      <c r="B1152" s="11" t="str">
        <f>LOWER(SUBSTITUTE(SUBSTITUTE(SUBSTITUTE(SUBSTITUTE(SUBSTITUTE(SUBSTITUTE(SUBSTITUTE(SUBSTITUTE(Table2[[#This Row],[NAMA BARANG]]," ",""),"""",""),"-",""),"/",""),"(",""),")",""),"&amp;",""),",",""))</f>
        <v>lleafpolos40sisipan5wpembatas</v>
      </c>
      <c r="C1152" s="17" t="s">
        <v>1317</v>
      </c>
      <c r="D1152" s="18">
        <v>3</v>
      </c>
      <c r="E1152" s="22">
        <v>180</v>
      </c>
      <c r="F1152" s="43">
        <f>IF(Table2[[#This Row],[M5B]]="",Table2[[#This Row],[M5B_h]],SUM(Table2[[#This Row],[M5B_h]],Table2[[#This Row],[M5B]]))</f>
        <v>3</v>
      </c>
      <c r="H1152" s="12" t="str">
        <f>IF(Table2[[#This Row],[M1A]]="","",Table2[[#This Row],[M1A]]-Table2[[#This Row],[AWAL]])</f>
        <v/>
      </c>
      <c r="J1152" s="12" t="str">
        <f>IF(Table2[[#This Row],[M2A]]="","",SUM(Table2[[#This Row],[M2A]]-Table2[[#This Row],[M2B_h]]))</f>
        <v/>
      </c>
      <c r="L1152" s="12" t="str">
        <f>IF(Table2[[#This Row],[M3A]]="","",SUM(Table2[[#This Row],[M3A]]-Table2[[#This Row],[M3B_h]]))</f>
        <v/>
      </c>
      <c r="N1152" s="12" t="str">
        <f>IF(Table2[[#This Row],[M4A]]="","",SUM(Table2[[#This Row],[M4A]]-Table2[[#This Row],[M4B_h]]))</f>
        <v/>
      </c>
      <c r="O1152" s="14"/>
      <c r="P1152" s="14" t="str">
        <f>IF(Table2[[#This Row],[M5A]]="","",SUM(Table2[[#This Row],[M5A]]-Table2[[#This Row],[M5B_h]]))</f>
        <v/>
      </c>
      <c r="Q1152" s="14">
        <f>SUM(Table2[[#This Row],[AWAL]],Table2[[#This Row],[M1B]])</f>
        <v>3</v>
      </c>
      <c r="R1152" s="14">
        <f>SUM(Table2[[#This Row],[M2B]],Table2[[#This Row],[M2B_h]])</f>
        <v>3</v>
      </c>
      <c r="S1152" s="14">
        <f>SUM(Table2[[#This Row],[M3B]],Table2[[#This Row],[M3B_h]])</f>
        <v>3</v>
      </c>
      <c r="T1152" s="14">
        <f>SUM(Table2[[#This Row],[M4B]],Table2[[#This Row],[M4B_h]])</f>
        <v>3</v>
      </c>
    </row>
    <row r="1153" spans="1:20">
      <c r="A1153" s="11">
        <f>IF(Table2[[#This Row],[TT]]=0,"",ROW())</f>
        <v>1153</v>
      </c>
      <c r="B1153" s="11" t="str">
        <f>LOWER(SUBSTITUTE(SUBSTITUTE(SUBSTITUTE(SUBSTITUTE(SUBSTITUTE(SUBSTITUTE(SUBSTITUTE(SUBSTITUTE(Table2[[#This Row],[NAMA BARANG]]," ",""),"""",""),"-",""),"/",""),"(",""),")",""),"&amp;",""),",",""))</f>
        <v>lleafpolost</v>
      </c>
      <c r="C1153" s="17" t="s">
        <v>3202</v>
      </c>
      <c r="D1153" s="18">
        <v>1</v>
      </c>
      <c r="E1153" s="22" t="s">
        <v>441</v>
      </c>
      <c r="F1153" s="43">
        <f>IF(Table2[[#This Row],[M5B]]="",Table2[[#This Row],[M5B_h]],SUM(Table2[[#This Row],[M5B_h]],Table2[[#This Row],[M5B]]))</f>
        <v>1</v>
      </c>
      <c r="H1153" s="12" t="str">
        <f>IF(Table2[[#This Row],[M1A]]="","",Table2[[#This Row],[M1A]]-Table2[[#This Row],[AWAL]])</f>
        <v/>
      </c>
      <c r="J1153" s="12" t="str">
        <f>IF(Table2[[#This Row],[M2A]]="","",SUM(Table2[[#This Row],[M2A]]-Table2[[#This Row],[M2B_h]]))</f>
        <v/>
      </c>
      <c r="L1153" s="12" t="str">
        <f>IF(Table2[[#This Row],[M3A]]="","",SUM(Table2[[#This Row],[M3A]]-Table2[[#This Row],[M3B_h]]))</f>
        <v/>
      </c>
      <c r="N1153" s="12" t="str">
        <f>IF(Table2[[#This Row],[M4A]]="","",SUM(Table2[[#This Row],[M4A]]-Table2[[#This Row],[M4B_h]]))</f>
        <v/>
      </c>
      <c r="O1153" s="14"/>
      <c r="P1153" s="14" t="str">
        <f>IF(Table2[[#This Row],[M5A]]="","",SUM(Table2[[#This Row],[M5A]]-Table2[[#This Row],[M5B_h]]))</f>
        <v/>
      </c>
      <c r="Q1153" s="14">
        <f>SUM(Table2[[#This Row],[AWAL]],Table2[[#This Row],[M1B]])</f>
        <v>1</v>
      </c>
      <c r="R1153" s="14">
        <f>SUM(Table2[[#This Row],[M2B]],Table2[[#This Row],[M2B_h]])</f>
        <v>1</v>
      </c>
      <c r="S1153" s="14">
        <f>SUM(Table2[[#This Row],[M3B]],Table2[[#This Row],[M3B_h]])</f>
        <v>1</v>
      </c>
      <c r="T1153" s="14">
        <f>SUM(Table2[[#This Row],[M4B]],Table2[[#This Row],[M4B_h]])</f>
        <v>1</v>
      </c>
    </row>
    <row r="1154" spans="1:20">
      <c r="A1154" s="11">
        <f>IF(Table2[[#This Row],[TT]]=0,"",ROW())</f>
        <v>1154</v>
      </c>
      <c r="B1154" s="11" t="str">
        <f>LOWER(SUBSTITUTE(SUBSTITUTE(SUBSTITUTE(SUBSTITUTE(SUBSTITUTE(SUBSTITUTE(SUBSTITUTE(SUBSTITUTE(Table2[[#This Row],[NAMA BARANG]]," ",""),"""",""),"-",""),"/",""),"(",""),")",""),"&amp;",""),",",""))</f>
        <v>lleafponmobilelegendgostar</v>
      </c>
      <c r="C1154" s="17" t="s">
        <v>1318</v>
      </c>
      <c r="D1154" s="18">
        <v>15</v>
      </c>
      <c r="E1154" s="22">
        <v>800</v>
      </c>
      <c r="F1154" s="43">
        <f>IF(Table2[[#This Row],[M5B]]="",Table2[[#This Row],[M5B_h]],SUM(Table2[[#This Row],[M5B_h]],Table2[[#This Row],[M5B]]))</f>
        <v>15</v>
      </c>
      <c r="H1154" s="12" t="str">
        <f>IF(Table2[[#This Row],[M1A]]="","",Table2[[#This Row],[M1A]]-Table2[[#This Row],[AWAL]])</f>
        <v/>
      </c>
      <c r="J1154" s="12" t="str">
        <f>IF(Table2[[#This Row],[M2A]]="","",SUM(Table2[[#This Row],[M2A]]-Table2[[#This Row],[M2B_h]]))</f>
        <v/>
      </c>
      <c r="L1154" s="12" t="str">
        <f>IF(Table2[[#This Row],[M3A]]="","",SUM(Table2[[#This Row],[M3A]]-Table2[[#This Row],[M3B_h]]))</f>
        <v/>
      </c>
      <c r="N1154" s="12" t="str">
        <f>IF(Table2[[#This Row],[M4A]]="","",SUM(Table2[[#This Row],[M4A]]-Table2[[#This Row],[M4B_h]]))</f>
        <v/>
      </c>
      <c r="O1154" s="14"/>
      <c r="P1154" s="14" t="str">
        <f>IF(Table2[[#This Row],[M5A]]="","",SUM(Table2[[#This Row],[M5A]]-Table2[[#This Row],[M5B_h]]))</f>
        <v/>
      </c>
      <c r="Q1154" s="14">
        <f>SUM(Table2[[#This Row],[AWAL]],Table2[[#This Row],[M1B]])</f>
        <v>15</v>
      </c>
      <c r="R1154" s="14">
        <f>SUM(Table2[[#This Row],[M2B]],Table2[[#This Row],[M2B_h]])</f>
        <v>15</v>
      </c>
      <c r="S1154" s="14">
        <f>SUM(Table2[[#This Row],[M3B]],Table2[[#This Row],[M3B_h]])</f>
        <v>15</v>
      </c>
      <c r="T1154" s="14">
        <f>SUM(Table2[[#This Row],[M4B]],Table2[[#This Row],[M4B_h]])</f>
        <v>15</v>
      </c>
    </row>
    <row r="1155" spans="1:20">
      <c r="A1155" s="11">
        <f>IF(Table2[[#This Row],[TT]]=0,"",ROW())</f>
        <v>1155</v>
      </c>
      <c r="B1155" s="11" t="str">
        <f>LOWER(SUBSTITUTE(SUBSTITUTE(SUBSTITUTE(SUBSTITUTE(SUBSTITUTE(SUBSTITUTE(SUBSTITUTE(SUBSTITUTE(Table2[[#This Row],[NAMA BARANG]]," ",""),"""",""),"-",""),"/",""),"(",""),")",""),"&amp;",""),",",""))</f>
        <v>lleafpunchneo</v>
      </c>
      <c r="C1155" s="17" t="s">
        <v>1319</v>
      </c>
      <c r="D1155" s="18">
        <v>4</v>
      </c>
      <c r="E1155" s="22">
        <v>480</v>
      </c>
      <c r="F1155" s="43">
        <f>IF(Table2[[#This Row],[M5B]]="",Table2[[#This Row],[M5B_h]],SUM(Table2[[#This Row],[M5B_h]],Table2[[#This Row],[M5B]]))</f>
        <v>4</v>
      </c>
      <c r="H1155" s="12" t="str">
        <f>IF(Table2[[#This Row],[M1A]]="","",Table2[[#This Row],[M1A]]-Table2[[#This Row],[AWAL]])</f>
        <v/>
      </c>
      <c r="J1155" s="12" t="str">
        <f>IF(Table2[[#This Row],[M2A]]="","",SUM(Table2[[#This Row],[M2A]]-Table2[[#This Row],[M2B_h]]))</f>
        <v/>
      </c>
      <c r="L1155" s="12" t="str">
        <f>IF(Table2[[#This Row],[M3A]]="","",SUM(Table2[[#This Row],[M3A]]-Table2[[#This Row],[M3B_h]]))</f>
        <v/>
      </c>
      <c r="N1155" s="12" t="str">
        <f>IF(Table2[[#This Row],[M4A]]="","",SUM(Table2[[#This Row],[M4A]]-Table2[[#This Row],[M4B_h]]))</f>
        <v/>
      </c>
      <c r="O1155" s="14"/>
      <c r="P1155" s="14" t="str">
        <f>IF(Table2[[#This Row],[M5A]]="","",SUM(Table2[[#This Row],[M5A]]-Table2[[#This Row],[M5B_h]]))</f>
        <v/>
      </c>
      <c r="Q1155" s="14">
        <f>SUM(Table2[[#This Row],[AWAL]],Table2[[#This Row],[M1B]])</f>
        <v>4</v>
      </c>
      <c r="R1155" s="14">
        <f>SUM(Table2[[#This Row],[M2B]],Table2[[#This Row],[M2B_h]])</f>
        <v>4</v>
      </c>
      <c r="S1155" s="14">
        <f>SUM(Table2[[#This Row],[M3B]],Table2[[#This Row],[M3B_h]])</f>
        <v>4</v>
      </c>
      <c r="T1155" s="14">
        <f>SUM(Table2[[#This Row],[M4B]],Table2[[#This Row],[M4B_h]])</f>
        <v>4</v>
      </c>
    </row>
    <row r="1156" spans="1:20">
      <c r="A1156" s="11">
        <f>IF(Table2[[#This Row],[TT]]=0,"",ROW())</f>
        <v>1156</v>
      </c>
      <c r="B1156" s="11" t="str">
        <f>LOWER(SUBSTITUTE(SUBSTITUTE(SUBSTITUTE(SUBSTITUTE(SUBSTITUTE(SUBSTITUTE(SUBSTITUTE(SUBSTITUTE(Table2[[#This Row],[NAMA BARANG]]," ",""),"""",""),"-",""),"/",""),"(",""),")",""),"&amp;",""),",",""))</f>
        <v>labelhargakojiko99</v>
      </c>
      <c r="C1156" s="17" t="s">
        <v>3306</v>
      </c>
      <c r="D1156" s="18">
        <v>2</v>
      </c>
      <c r="E1156" s="22">
        <v>800</v>
      </c>
      <c r="F1156" s="43">
        <f>IF(Table2[[#This Row],[M5B]]="",Table2[[#This Row],[M5B_h]],SUM(Table2[[#This Row],[M5B_h]],Table2[[#This Row],[M5B]]))</f>
        <v>2</v>
      </c>
      <c r="H1156" s="12" t="str">
        <f>IF(Table2[[#This Row],[M1A]]="","",Table2[[#This Row],[M1A]]-Table2[[#This Row],[AWAL]])</f>
        <v/>
      </c>
      <c r="J1156" s="12" t="str">
        <f>IF(Table2[[#This Row],[M2A]]="","",SUM(Table2[[#This Row],[M2A]]-Table2[[#This Row],[M2B_h]]))</f>
        <v/>
      </c>
      <c r="L1156" s="12" t="str">
        <f>IF(Table2[[#This Row],[M3A]]="","",SUM(Table2[[#This Row],[M3A]]-Table2[[#This Row],[M3B_h]]))</f>
        <v/>
      </c>
      <c r="N1156" s="12" t="str">
        <f>IF(Table2[[#This Row],[M4A]]="","",SUM(Table2[[#This Row],[M4A]]-Table2[[#This Row],[M4B_h]]))</f>
        <v/>
      </c>
      <c r="O1156" s="14"/>
      <c r="P1156" s="14" t="str">
        <f>IF(Table2[[#This Row],[M5A]]="","",SUM(Table2[[#This Row],[M5A]]-Table2[[#This Row],[M5B_h]]))</f>
        <v/>
      </c>
      <c r="Q1156" s="14">
        <f>SUM(Table2[[#This Row],[AWAL]],Table2[[#This Row],[M1B]])</f>
        <v>2</v>
      </c>
      <c r="R1156" s="14">
        <f>SUM(Table2[[#This Row],[M2B]],Table2[[#This Row],[M2B_h]])</f>
        <v>2</v>
      </c>
      <c r="S1156" s="14">
        <f>SUM(Table2[[#This Row],[M3B]],Table2[[#This Row],[M3B_h]])</f>
        <v>2</v>
      </c>
      <c r="T1156" s="14">
        <f>SUM(Table2[[#This Row],[M4B]],Table2[[#This Row],[M4B_h]])</f>
        <v>2</v>
      </c>
    </row>
    <row r="1157" spans="1:20">
      <c r="A1157" s="11">
        <f>IF(Table2[[#This Row],[TT]]=0,"",ROW())</f>
        <v>1157</v>
      </c>
      <c r="B1157" s="11" t="str">
        <f>LOWER(SUBSTITUTE(SUBSTITUTE(SUBSTITUTE(SUBSTITUTE(SUBSTITUTE(SUBSTITUTE(SUBSTITUTE(SUBSTITUTE(Table2[[#This Row],[NAMA BARANG]]," ",""),"""",""),"-",""),"/",""),"(",""),")",""),"&amp;",""),",",""))</f>
        <v>labelkenjoy103</v>
      </c>
      <c r="C1157" s="17" t="s">
        <v>3344</v>
      </c>
      <c r="D1157" s="18">
        <v>1</v>
      </c>
      <c r="E1157" s="22">
        <v>800</v>
      </c>
      <c r="F1157" s="43">
        <f>IF(Table2[[#This Row],[M5B]]="",Table2[[#This Row],[M5B_h]],SUM(Table2[[#This Row],[M5B_h]],Table2[[#This Row],[M5B]]))</f>
        <v>1</v>
      </c>
      <c r="H1157" s="12" t="str">
        <f>IF(Table2[[#This Row],[M1A]]="","",Table2[[#This Row],[M1A]]-Table2[[#This Row],[AWAL]])</f>
        <v/>
      </c>
      <c r="J1157" s="12" t="str">
        <f>IF(Table2[[#This Row],[M2A]]="","",SUM(Table2[[#This Row],[M2A]]-Table2[[#This Row],[M2B_h]]))</f>
        <v/>
      </c>
      <c r="L1157" s="12" t="str">
        <f>IF(Table2[[#This Row],[M3A]]="","",SUM(Table2[[#This Row],[M3A]]-Table2[[#This Row],[M3B_h]]))</f>
        <v/>
      </c>
      <c r="N1157" s="12" t="str">
        <f>IF(Table2[[#This Row],[M4A]]="","",SUM(Table2[[#This Row],[M4A]]-Table2[[#This Row],[M4B_h]]))</f>
        <v/>
      </c>
      <c r="O1157" s="14"/>
      <c r="P1157" s="14" t="str">
        <f>IF(Table2[[#This Row],[M5A]]="","",SUM(Table2[[#This Row],[M5A]]-Table2[[#This Row],[M5B_h]]))</f>
        <v/>
      </c>
      <c r="Q1157" s="14">
        <f>SUM(Table2[[#This Row],[AWAL]],Table2[[#This Row],[M1B]])</f>
        <v>1</v>
      </c>
      <c r="R1157" s="14">
        <f>SUM(Table2[[#This Row],[M2B]],Table2[[#This Row],[M2B_h]])</f>
        <v>1</v>
      </c>
      <c r="S1157" s="14">
        <f>SUM(Table2[[#This Row],[M3B]],Table2[[#This Row],[M3B_h]])</f>
        <v>1</v>
      </c>
      <c r="T1157" s="14">
        <f>SUM(Table2[[#This Row],[M4B]],Table2[[#This Row],[M4B_h]])</f>
        <v>1</v>
      </c>
    </row>
    <row r="1158" spans="1:20">
      <c r="A1158" s="11">
        <f>IF(Table2[[#This Row],[TT]]=0,"",ROW())</f>
        <v>1158</v>
      </c>
      <c r="B1158" s="11" t="str">
        <f>LOWER(SUBSTITUTE(SUBSTITUTE(SUBSTITUTE(SUBSTITUTE(SUBSTITUTE(SUBSTITUTE(SUBSTITUTE(SUBSTITUTE(Table2[[#This Row],[NAMA BARANG]]," ",""),"""",""),"-",""),"/",""),"(",""),")",""),"&amp;",""),",",""))</f>
        <v>laminatingdb6898ktp</v>
      </c>
      <c r="C1158" s="21" t="s">
        <v>1320</v>
      </c>
      <c r="D1158" s="22">
        <v>1</v>
      </c>
      <c r="E1158" s="22">
        <v>100</v>
      </c>
      <c r="F1158" s="43">
        <f>IF(Table2[[#This Row],[M5B]]="",Table2[[#This Row],[M5B_h]],SUM(Table2[[#This Row],[M5B_h]],Table2[[#This Row],[M5B]]))</f>
        <v>1</v>
      </c>
      <c r="H1158" s="12" t="str">
        <f>IF(Table2[[#This Row],[M1A]]="","",Table2[[#This Row],[M1A]]-Table2[[#This Row],[AWAL]])</f>
        <v/>
      </c>
      <c r="J1158" s="12" t="str">
        <f>IF(Table2[[#This Row],[M2A]]="","",SUM(Table2[[#This Row],[M2A]]-Table2[[#This Row],[M2B_h]]))</f>
        <v/>
      </c>
      <c r="L1158" s="12" t="str">
        <f>IF(Table2[[#This Row],[M3A]]="","",SUM(Table2[[#This Row],[M3A]]-Table2[[#This Row],[M3B_h]]))</f>
        <v/>
      </c>
      <c r="N1158" s="12" t="str">
        <f>IF(Table2[[#This Row],[M4A]]="","",SUM(Table2[[#This Row],[M4A]]-Table2[[#This Row],[M4B_h]]))</f>
        <v/>
      </c>
      <c r="O1158" s="14"/>
      <c r="P1158" s="14" t="str">
        <f>IF(Table2[[#This Row],[M5A]]="","",SUM(Table2[[#This Row],[M5A]]-Table2[[#This Row],[M5B_h]]))</f>
        <v/>
      </c>
      <c r="Q1158" s="14">
        <f>SUM(Table2[[#This Row],[AWAL]],Table2[[#This Row],[M1B]])</f>
        <v>1</v>
      </c>
      <c r="R1158" s="14">
        <f>SUM(Table2[[#This Row],[M2B]],Table2[[#This Row],[M2B_h]])</f>
        <v>1</v>
      </c>
      <c r="S1158" s="14">
        <f>SUM(Table2[[#This Row],[M3B]],Table2[[#This Row],[M3B_h]])</f>
        <v>1</v>
      </c>
      <c r="T1158" s="14">
        <f>SUM(Table2[[#This Row],[M4B]],Table2[[#This Row],[M4B_h]])</f>
        <v>1</v>
      </c>
    </row>
    <row r="1159" spans="1:20">
      <c r="A1159" s="11">
        <f>IF(Table2[[#This Row],[TT]]=0,"",ROW())</f>
        <v>1159</v>
      </c>
      <c r="B1159" s="11" t="str">
        <f>LOWER(SUBSTITUTE(SUBSTITUTE(SUBSTITUTE(SUBSTITUTE(SUBSTITUTE(SUBSTITUTE(SUBSTITUTE(SUBSTITUTE(Table2[[#This Row],[NAMA BARANG]]," ",""),"""",""),"-",""),"/",""),"(",""),")",""),"&amp;",""),",",""))</f>
        <v>laminatingfilm100db255340</v>
      </c>
      <c r="C1159" s="17" t="s">
        <v>1321</v>
      </c>
      <c r="D1159" s="18">
        <v>2</v>
      </c>
      <c r="E1159" s="22" t="s">
        <v>1322</v>
      </c>
      <c r="F1159" s="43">
        <f>IF(Table2[[#This Row],[M5B]]="",Table2[[#This Row],[M5B_h]],SUM(Table2[[#This Row],[M5B_h]],Table2[[#This Row],[M5B]]))</f>
        <v>2</v>
      </c>
      <c r="H1159" s="12" t="str">
        <f>IF(Table2[[#This Row],[M1A]]="","",Table2[[#This Row],[M1A]]-Table2[[#This Row],[AWAL]])</f>
        <v/>
      </c>
      <c r="J1159" s="12" t="str">
        <f>IF(Table2[[#This Row],[M2A]]="","",SUM(Table2[[#This Row],[M2A]]-Table2[[#This Row],[M2B_h]]))</f>
        <v/>
      </c>
      <c r="L1159" s="12" t="str">
        <f>IF(Table2[[#This Row],[M3A]]="","",SUM(Table2[[#This Row],[M3A]]-Table2[[#This Row],[M3B_h]]))</f>
        <v/>
      </c>
      <c r="N1159" s="12" t="str">
        <f>IF(Table2[[#This Row],[M4A]]="","",SUM(Table2[[#This Row],[M4A]]-Table2[[#This Row],[M4B_h]]))</f>
        <v/>
      </c>
      <c r="O1159" s="14"/>
      <c r="P1159" s="14" t="str">
        <f>IF(Table2[[#This Row],[M5A]]="","",SUM(Table2[[#This Row],[M5A]]-Table2[[#This Row],[M5B_h]]))</f>
        <v/>
      </c>
      <c r="Q1159" s="14">
        <f>SUM(Table2[[#This Row],[AWAL]],Table2[[#This Row],[M1B]])</f>
        <v>2</v>
      </c>
      <c r="R1159" s="14">
        <f>SUM(Table2[[#This Row],[M2B]],Table2[[#This Row],[M2B_h]])</f>
        <v>2</v>
      </c>
      <c r="S1159" s="14">
        <f>SUM(Table2[[#This Row],[M3B]],Table2[[#This Row],[M3B_h]])</f>
        <v>2</v>
      </c>
      <c r="T1159" s="14">
        <f>SUM(Table2[[#This Row],[M4B]],Table2[[#This Row],[M4B_h]])</f>
        <v>2</v>
      </c>
    </row>
    <row r="1160" spans="1:20">
      <c r="A1160" s="11">
        <f>IF(Table2[[#This Row],[TT]]=0,"",ROW())</f>
        <v>1160</v>
      </c>
      <c r="B1160" s="11" t="str">
        <f>LOWER(SUBSTITUTE(SUBSTITUTE(SUBSTITUTE(SUBSTITUTE(SUBSTITUTE(SUBSTITUTE(SUBSTITUTE(SUBSTITUTE(Table2[[#This Row],[NAMA BARANG]]," ",""),"""",""),"-",""),"/",""),"(",""),")",""),"&amp;",""),",",""))</f>
        <v>laminatingidcarddb100ktpatas</v>
      </c>
      <c r="C1160" s="17" t="s">
        <v>1323</v>
      </c>
      <c r="D1160" s="18">
        <v>1</v>
      </c>
      <c r="E1160" s="22">
        <v>100</v>
      </c>
      <c r="F1160" s="43">
        <f>IF(Table2[[#This Row],[M5B]]="",Table2[[#This Row],[M5B_h]],SUM(Table2[[#This Row],[M5B_h]],Table2[[#This Row],[M5B]]))</f>
        <v>1</v>
      </c>
      <c r="H1160" s="12" t="str">
        <f>IF(Table2[[#This Row],[M1A]]="","",Table2[[#This Row],[M1A]]-Table2[[#This Row],[AWAL]])</f>
        <v/>
      </c>
      <c r="J1160" s="12" t="str">
        <f>IF(Table2[[#This Row],[M2A]]="","",SUM(Table2[[#This Row],[M2A]]-Table2[[#This Row],[M2B_h]]))</f>
        <v/>
      </c>
      <c r="L1160" s="12" t="str">
        <f>IF(Table2[[#This Row],[M3A]]="","",SUM(Table2[[#This Row],[M3A]]-Table2[[#This Row],[M3B_h]]))</f>
        <v/>
      </c>
      <c r="N1160" s="12" t="str">
        <f>IF(Table2[[#This Row],[M4A]]="","",SUM(Table2[[#This Row],[M4A]]-Table2[[#This Row],[M4B_h]]))</f>
        <v/>
      </c>
      <c r="O1160" s="14"/>
      <c r="P1160" s="14" t="str">
        <f>IF(Table2[[#This Row],[M5A]]="","",SUM(Table2[[#This Row],[M5A]]-Table2[[#This Row],[M5B_h]]))</f>
        <v/>
      </c>
      <c r="Q1160" s="14">
        <f>SUM(Table2[[#This Row],[AWAL]],Table2[[#This Row],[M1B]])</f>
        <v>1</v>
      </c>
      <c r="R1160" s="14">
        <f>SUM(Table2[[#This Row],[M2B]],Table2[[#This Row],[M2B_h]])</f>
        <v>1</v>
      </c>
      <c r="S1160" s="14">
        <f>SUM(Table2[[#This Row],[M3B]],Table2[[#This Row],[M3B_h]])</f>
        <v>1</v>
      </c>
      <c r="T1160" s="14">
        <f>SUM(Table2[[#This Row],[M4B]],Table2[[#This Row],[M4B_h]])</f>
        <v>1</v>
      </c>
    </row>
    <row r="1161" spans="1:20">
      <c r="A1161" s="13">
        <f>IF(Table2[[#This Row],[TT]]=0,"",ROW())</f>
        <v>1161</v>
      </c>
      <c r="B1161" s="13" t="str">
        <f>LOWER(SUBSTITUTE(SUBSTITUTE(SUBSTITUTE(SUBSTITUTE(SUBSTITUTE(SUBSTITUTE(SUBSTITUTE(SUBSTITUTE(Table2[[#This Row],[NAMA BARANG]]," ",""),"""",""),"-",""),"/",""),"(",""),")",""),"&amp;",""),",",""))</f>
        <v>laminatingtf100ktp</v>
      </c>
      <c r="C1161" s="16" t="s">
        <v>1324</v>
      </c>
      <c r="D1161" s="18">
        <v>7</v>
      </c>
      <c r="E1161" s="47" t="s">
        <v>1325</v>
      </c>
      <c r="F1161" s="43">
        <f>IF(Table2[[#This Row],[M5B]]="",Table2[[#This Row],[M5B_h]],SUM(Table2[[#This Row],[M5B_h]],Table2[[#This Row],[M5B]]))</f>
        <v>7</v>
      </c>
      <c r="H1161" s="14" t="str">
        <f>IF(Table2[[#This Row],[M1A]]="","",Table2[[#This Row],[M1A]]-Table2[[#This Row],[AWAL]])</f>
        <v/>
      </c>
      <c r="J1161" s="14" t="str">
        <f>IF(Table2[[#This Row],[M2A]]="","",SUM(Table2[[#This Row],[M2A]]-Table2[[#This Row],[M2B_h]]))</f>
        <v/>
      </c>
      <c r="L1161" s="14" t="str">
        <f>IF(Table2[[#This Row],[M3A]]="","",SUM(Table2[[#This Row],[M3A]]-Table2[[#This Row],[M3B_h]]))</f>
        <v/>
      </c>
      <c r="N1161" s="14" t="str">
        <f>IF(Table2[[#This Row],[M4A]]="","",SUM(Table2[[#This Row],[M4A]]-Table2[[#This Row],[M4B_h]]))</f>
        <v/>
      </c>
      <c r="O1161" s="14"/>
      <c r="P1161" s="14" t="str">
        <f>IF(Table2[[#This Row],[M5A]]="","",SUM(Table2[[#This Row],[M5A]]-Table2[[#This Row],[M5B_h]]))</f>
        <v/>
      </c>
      <c r="Q1161" s="14">
        <f>SUM(Table2[[#This Row],[AWAL]],Table2[[#This Row],[M1B]])</f>
        <v>7</v>
      </c>
      <c r="R1161" s="14">
        <f>SUM(Table2[[#This Row],[M2B]],Table2[[#This Row],[M2B_h]])</f>
        <v>7</v>
      </c>
      <c r="S1161" s="14">
        <f>SUM(Table2[[#This Row],[M3B]],Table2[[#This Row],[M3B_h]])</f>
        <v>7</v>
      </c>
      <c r="T1161" s="14">
        <f>SUM(Table2[[#This Row],[M4B]],Table2[[#This Row],[M4B_h]])</f>
        <v>7</v>
      </c>
    </row>
    <row r="1162" spans="1:20">
      <c r="A1162" s="94">
        <f>IF(Table2[[#This Row],[TT]]=0,"",ROW())</f>
        <v>1162</v>
      </c>
      <c r="B1162" s="94" t="str">
        <f>LOWER(SUBSTITUTE(SUBSTITUTE(SUBSTITUTE(SUBSTITUTE(SUBSTITUTE(SUBSTITUTE(SUBSTITUTE(SUBSTITUTE(Table2[[#This Row],[NAMA BARANG]]," ",""),"""",""),"-",""),"/",""),"(",""),")",""),"&amp;",""),",",""))</f>
        <v>lemcair15gr188</v>
      </c>
      <c r="C1162" s="95" t="s">
        <v>4636</v>
      </c>
      <c r="D1162" s="96">
        <v>9</v>
      </c>
      <c r="E1162" s="97" t="s">
        <v>3458</v>
      </c>
      <c r="F1162" s="98">
        <f>IF(Table2[[#This Row],[M5B]]="",Table2[[#This Row],[M5B_h]],SUM(Table2[[#This Row],[M5B_h]],Table2[[#This Row],[M5B]]))</f>
        <v>9</v>
      </c>
      <c r="G1162" s="99"/>
      <c r="H1162" s="100" t="str">
        <f>IF(Table2[[#This Row],[M1A]]="","",Table2[[#This Row],[M1A]]-Table2[[#This Row],[AWAL]])</f>
        <v/>
      </c>
      <c r="I1162" s="99"/>
      <c r="J1162" s="100" t="str">
        <f>IF(Table2[[#This Row],[M2A]]="","",SUM(Table2[[#This Row],[M2A]]-Table2[[#This Row],[M2B_h]]))</f>
        <v/>
      </c>
      <c r="K1162" s="99"/>
      <c r="L1162" s="100" t="str">
        <f>IF(Table2[[#This Row],[M3A]]="","",SUM(Table2[[#This Row],[M3A]]-Table2[[#This Row],[M3B_h]]))</f>
        <v/>
      </c>
      <c r="M1162" s="99"/>
      <c r="N1162" s="100" t="str">
        <f>IF(Table2[[#This Row],[M4A]]="","",SUM(Table2[[#This Row],[M4A]]-Table2[[#This Row],[M4B_h]]))</f>
        <v/>
      </c>
      <c r="O1162" s="100"/>
      <c r="P1162" s="100" t="str">
        <f>IF(Table2[[#This Row],[M5A]]="","",SUM(Table2[[#This Row],[M5A]]-Table2[[#This Row],[M5B_h]]))</f>
        <v/>
      </c>
      <c r="Q1162" s="100">
        <f>SUM(Table2[[#This Row],[AWAL]],Table2[[#This Row],[M1B]])</f>
        <v>9</v>
      </c>
      <c r="R1162" s="100">
        <f>SUM(Table2[[#This Row],[M2B]],Table2[[#This Row],[M2B_h]])</f>
        <v>9</v>
      </c>
      <c r="S1162" s="100">
        <f>SUM(Table2[[#This Row],[M3B]],Table2[[#This Row],[M3B_h]])</f>
        <v>9</v>
      </c>
      <c r="T1162" s="100">
        <f>SUM(Table2[[#This Row],[M4B]],Table2[[#This Row],[M4B_h]])</f>
        <v>9</v>
      </c>
    </row>
    <row r="1163" spans="1:20">
      <c r="A1163" s="11">
        <f>IF(Table2[[#This Row],[TT]]=0,"",ROW())</f>
        <v>1163</v>
      </c>
      <c r="B1163" s="11" t="str">
        <f>LOWER(SUBSTITUTE(SUBSTITUTE(SUBSTITUTE(SUBSTITUTE(SUBSTITUTE(SUBSTITUTE(SUBSTITUTE(SUBSTITUTE(Table2[[#This Row],[NAMA BARANG]]," ",""),"""",""),"-",""),"/",""),"(",""),")",""),"&amp;",""),",",""))</f>
        <v>lemcairb.glue75mlt</v>
      </c>
      <c r="C1163" s="17" t="s">
        <v>1327</v>
      </c>
      <c r="D1163" s="18">
        <v>14</v>
      </c>
      <c r="E1163" s="22" t="s">
        <v>794</v>
      </c>
      <c r="F1163" s="43">
        <f>IF(Table2[[#This Row],[M5B]]="",Table2[[#This Row],[M5B_h]],SUM(Table2[[#This Row],[M5B_h]],Table2[[#This Row],[M5B]]))</f>
        <v>14</v>
      </c>
      <c r="H1163" s="12" t="str">
        <f>IF(Table2[[#This Row],[M1A]]="","",Table2[[#This Row],[M1A]]-Table2[[#This Row],[AWAL]])</f>
        <v/>
      </c>
      <c r="J1163" s="12" t="str">
        <f>IF(Table2[[#This Row],[M2A]]="","",SUM(Table2[[#This Row],[M2A]]-Table2[[#This Row],[M2B_h]]))</f>
        <v/>
      </c>
      <c r="L1163" s="12" t="str">
        <f>IF(Table2[[#This Row],[M3A]]="","",SUM(Table2[[#This Row],[M3A]]-Table2[[#This Row],[M3B_h]]))</f>
        <v/>
      </c>
      <c r="N1163" s="12" t="str">
        <f>IF(Table2[[#This Row],[M4A]]="","",SUM(Table2[[#This Row],[M4A]]-Table2[[#This Row],[M4B_h]]))</f>
        <v/>
      </c>
      <c r="O1163" s="14"/>
      <c r="P1163" s="14" t="str">
        <f>IF(Table2[[#This Row],[M5A]]="","",SUM(Table2[[#This Row],[M5A]]-Table2[[#This Row],[M5B_h]]))</f>
        <v/>
      </c>
      <c r="Q1163" s="14">
        <f>SUM(Table2[[#This Row],[AWAL]],Table2[[#This Row],[M1B]])</f>
        <v>14</v>
      </c>
      <c r="R1163" s="14">
        <f>SUM(Table2[[#This Row],[M2B]],Table2[[#This Row],[M2B_h]])</f>
        <v>14</v>
      </c>
      <c r="S1163" s="14">
        <f>SUM(Table2[[#This Row],[M3B]],Table2[[#This Row],[M3B_h]])</f>
        <v>14</v>
      </c>
      <c r="T1163" s="14">
        <f>SUM(Table2[[#This Row],[M4B]],Table2[[#This Row],[M4B_h]])</f>
        <v>14</v>
      </c>
    </row>
    <row r="1164" spans="1:20">
      <c r="A1164" s="11">
        <f>IF(Table2[[#This Row],[TT]]=0,"",ROW())</f>
        <v>1164</v>
      </c>
      <c r="B1164" s="11" t="str">
        <f>LOWER(SUBSTITUTE(SUBSTITUTE(SUBSTITUTE(SUBSTITUTE(SUBSTITUTE(SUBSTITUTE(SUBSTITUTE(SUBSTITUTE(Table2[[#This Row],[NAMA BARANG]]," ",""),"""",""),"-",""),"/",""),"(",""),")",""),"&amp;",""),",",""))</f>
        <v>lemcairby30938ml24</v>
      </c>
      <c r="C1164" s="17" t="s">
        <v>1328</v>
      </c>
      <c r="D1164" s="18">
        <v>6</v>
      </c>
      <c r="E1164" s="22" t="s">
        <v>188</v>
      </c>
      <c r="F1164" s="43">
        <f>IF(Table2[[#This Row],[M5B]]="",Table2[[#This Row],[M5B_h]],SUM(Table2[[#This Row],[M5B_h]],Table2[[#This Row],[M5B]]))</f>
        <v>6</v>
      </c>
      <c r="H1164" s="12" t="str">
        <f>IF(Table2[[#This Row],[M1A]]="","",Table2[[#This Row],[M1A]]-Table2[[#This Row],[AWAL]])</f>
        <v/>
      </c>
      <c r="J1164" s="12" t="str">
        <f>IF(Table2[[#This Row],[M2A]]="","",SUM(Table2[[#This Row],[M2A]]-Table2[[#This Row],[M2B_h]]))</f>
        <v/>
      </c>
      <c r="L1164" s="12" t="str">
        <f>IF(Table2[[#This Row],[M3A]]="","",SUM(Table2[[#This Row],[M3A]]-Table2[[#This Row],[M3B_h]]))</f>
        <v/>
      </c>
      <c r="N1164" s="12" t="str">
        <f>IF(Table2[[#This Row],[M4A]]="","",SUM(Table2[[#This Row],[M4A]]-Table2[[#This Row],[M4B_h]]))</f>
        <v/>
      </c>
      <c r="O1164" s="14"/>
      <c r="P1164" s="14" t="str">
        <f>IF(Table2[[#This Row],[M5A]]="","",SUM(Table2[[#This Row],[M5A]]-Table2[[#This Row],[M5B_h]]))</f>
        <v/>
      </c>
      <c r="Q1164" s="14">
        <f>SUM(Table2[[#This Row],[AWAL]],Table2[[#This Row],[M1B]])</f>
        <v>6</v>
      </c>
      <c r="R1164" s="14">
        <f>SUM(Table2[[#This Row],[M2B]],Table2[[#This Row],[M2B_h]])</f>
        <v>6</v>
      </c>
      <c r="S1164" s="14">
        <f>SUM(Table2[[#This Row],[M3B]],Table2[[#This Row],[M3B_h]])</f>
        <v>6</v>
      </c>
      <c r="T1164" s="14">
        <f>SUM(Table2[[#This Row],[M4B]],Table2[[#This Row],[M4B_h]])</f>
        <v>6</v>
      </c>
    </row>
    <row r="1165" spans="1:20">
      <c r="A1165" s="11">
        <f>IF(Table2[[#This Row],[TT]]=0,"",ROW())</f>
        <v>1165</v>
      </c>
      <c r="B1165" s="11" t="str">
        <f>LOWER(SUBSTITUTE(SUBSTITUTE(SUBSTITUTE(SUBSTITUTE(SUBSTITUTE(SUBSTITUTE(SUBSTITUTE(SUBSTITUTE(Table2[[#This Row],[NAMA BARANG]]," ",""),"""",""),"-",""),"/",""),"(",""),")",""),"&amp;",""),",",""))</f>
        <v>lemcairby31330ml24</v>
      </c>
      <c r="C1165" s="17" t="s">
        <v>1329</v>
      </c>
      <c r="D1165" s="18">
        <v>1</v>
      </c>
      <c r="E1165" s="22" t="s">
        <v>188</v>
      </c>
      <c r="F1165" s="43">
        <f>IF(Table2[[#This Row],[M5B]]="",Table2[[#This Row],[M5B_h]],SUM(Table2[[#This Row],[M5B_h]],Table2[[#This Row],[M5B]]))</f>
        <v>1</v>
      </c>
      <c r="H1165" s="12" t="str">
        <f>IF(Table2[[#This Row],[M1A]]="","",Table2[[#This Row],[M1A]]-Table2[[#This Row],[AWAL]])</f>
        <v/>
      </c>
      <c r="J1165" s="12" t="str">
        <f>IF(Table2[[#This Row],[M2A]]="","",SUM(Table2[[#This Row],[M2A]]-Table2[[#This Row],[M2B_h]]))</f>
        <v/>
      </c>
      <c r="L1165" s="12" t="str">
        <f>IF(Table2[[#This Row],[M3A]]="","",SUM(Table2[[#This Row],[M3A]]-Table2[[#This Row],[M3B_h]]))</f>
        <v/>
      </c>
      <c r="N1165" s="12" t="str">
        <f>IF(Table2[[#This Row],[M4A]]="","",SUM(Table2[[#This Row],[M4A]]-Table2[[#This Row],[M4B_h]]))</f>
        <v/>
      </c>
      <c r="O1165" s="14"/>
      <c r="P1165" s="14" t="str">
        <f>IF(Table2[[#This Row],[M5A]]="","",SUM(Table2[[#This Row],[M5A]]-Table2[[#This Row],[M5B_h]]))</f>
        <v/>
      </c>
      <c r="Q1165" s="14">
        <f>SUM(Table2[[#This Row],[AWAL]],Table2[[#This Row],[M1B]])</f>
        <v>1</v>
      </c>
      <c r="R1165" s="14">
        <f>SUM(Table2[[#This Row],[M2B]],Table2[[#This Row],[M2B_h]])</f>
        <v>1</v>
      </c>
      <c r="S1165" s="14">
        <f>SUM(Table2[[#This Row],[M3B]],Table2[[#This Row],[M3B_h]])</f>
        <v>1</v>
      </c>
      <c r="T1165" s="14">
        <f>SUM(Table2[[#This Row],[M4B]],Table2[[#This Row],[M4B_h]])</f>
        <v>1</v>
      </c>
    </row>
    <row r="1166" spans="1:20">
      <c r="A1166" s="61">
        <f>IF(Table2[[#This Row],[TT]]=0,"",ROW())</f>
        <v>1166</v>
      </c>
      <c r="B1166" s="61" t="str">
        <f>LOWER(SUBSTITUTE(SUBSTITUTE(SUBSTITUTE(SUBSTITUTE(SUBSTITUTE(SUBSTITUTE(SUBSTITUTE(SUBSTITUTE(Table2[[#This Row],[NAMA BARANG]]," ",""),"""",""),"-",""),"/",""),"(",""),")",""),"&amp;",""),",",""))</f>
        <v>lemcairby82030ml24</v>
      </c>
      <c r="C1166" s="62" t="s">
        <v>1330</v>
      </c>
      <c r="D1166" s="63">
        <v>8</v>
      </c>
      <c r="E1166" s="64" t="s">
        <v>188</v>
      </c>
      <c r="F1166" s="65">
        <f>IF(Table2[[#This Row],[M5B]]="",Table2[[#This Row],[M5B_h]],SUM(Table2[[#This Row],[M5B_h]],Table2[[#This Row],[M5B]]))</f>
        <v>8</v>
      </c>
      <c r="G1166" s="66"/>
      <c r="H1166" s="67" t="str">
        <f>IF(Table2[[#This Row],[M1A]]="","",Table2[[#This Row],[M1A]]-Table2[[#This Row],[AWAL]])</f>
        <v/>
      </c>
      <c r="I1166" s="66"/>
      <c r="J1166" s="67" t="str">
        <f>IF(Table2[[#This Row],[M2A]]="","",SUM(Table2[[#This Row],[M2A]]-Table2[[#This Row],[M2B_h]]))</f>
        <v/>
      </c>
      <c r="K1166" s="66"/>
      <c r="L1166" s="67" t="str">
        <f>IF(Table2[[#This Row],[M3A]]="","",SUM(Table2[[#This Row],[M3A]]-Table2[[#This Row],[M3B_h]]))</f>
        <v/>
      </c>
      <c r="M1166" s="66"/>
      <c r="N1166" s="67" t="str">
        <f>IF(Table2[[#This Row],[M4A]]="","",SUM(Table2[[#This Row],[M4A]]-Table2[[#This Row],[M4B_h]]))</f>
        <v/>
      </c>
      <c r="O1166" s="67"/>
      <c r="P1166" s="67" t="str">
        <f>IF(Table2[[#This Row],[M5A]]="","",SUM(Table2[[#This Row],[M5A]]-Table2[[#This Row],[M5B_h]]))</f>
        <v/>
      </c>
      <c r="Q1166" s="67">
        <f>SUM(Table2[[#This Row],[AWAL]],Table2[[#This Row],[M1B]])</f>
        <v>8</v>
      </c>
      <c r="R1166" s="67">
        <f>SUM(Table2[[#This Row],[M2B]],Table2[[#This Row],[M2B_h]])</f>
        <v>8</v>
      </c>
      <c r="S1166" s="67">
        <f>SUM(Table2[[#This Row],[M3B]],Table2[[#This Row],[M3B_h]])</f>
        <v>8</v>
      </c>
      <c r="T1166" s="67">
        <f>SUM(Table2[[#This Row],[M4B]],Table2[[#This Row],[M4B_h]])</f>
        <v>8</v>
      </c>
    </row>
    <row r="1167" spans="1:20">
      <c r="A1167" s="94">
        <f>IF(Table2[[#This Row],[TT]]=0,"",ROW())</f>
        <v>1167</v>
      </c>
      <c r="B1167" s="94" t="str">
        <f>LOWER(SUBSTITUTE(SUBSTITUTE(SUBSTITUTE(SUBSTITUTE(SUBSTITUTE(SUBSTITUTE(SUBSTITUTE(SUBSTITUTE(Table2[[#This Row],[NAMA BARANG]]," ",""),"""",""),"-",""),"/",""),"(",""),")",""),"&amp;",""),",",""))</f>
        <v>lemcairf503650mlfaktur</v>
      </c>
      <c r="C1167" s="95" t="s">
        <v>4637</v>
      </c>
      <c r="D1167" s="96">
        <v>9</v>
      </c>
      <c r="E1167" s="97" t="s">
        <v>2359</v>
      </c>
      <c r="F1167" s="98">
        <f>IF(Table2[[#This Row],[M5B]]="",Table2[[#This Row],[M5B_h]],SUM(Table2[[#This Row],[M5B_h]],Table2[[#This Row],[M5B]]))</f>
        <v>8</v>
      </c>
      <c r="G1167" s="99"/>
      <c r="H1167" s="100" t="str">
        <f>IF(Table2[[#This Row],[M1A]]="","",Table2[[#This Row],[M1A]]-Table2[[#This Row],[AWAL]])</f>
        <v/>
      </c>
      <c r="I1167" s="99"/>
      <c r="J1167" s="100" t="str">
        <f>IF(Table2[[#This Row],[M2A]]="","",SUM(Table2[[#This Row],[M2A]]-Table2[[#This Row],[M2B_h]]))</f>
        <v/>
      </c>
      <c r="K1167" s="99">
        <v>8</v>
      </c>
      <c r="L1167" s="100">
        <f>IF(Table2[[#This Row],[M3A]]="","",SUM(Table2[[#This Row],[M3A]]-Table2[[#This Row],[M3B_h]]))</f>
        <v>-1</v>
      </c>
      <c r="M1167" s="99"/>
      <c r="N1167" s="100" t="str">
        <f>IF(Table2[[#This Row],[M4A]]="","",SUM(Table2[[#This Row],[M4A]]-Table2[[#This Row],[M4B_h]]))</f>
        <v/>
      </c>
      <c r="O1167" s="100"/>
      <c r="P1167" s="100" t="str">
        <f>IF(Table2[[#This Row],[M5A]]="","",SUM(Table2[[#This Row],[M5A]]-Table2[[#This Row],[M5B_h]]))</f>
        <v/>
      </c>
      <c r="Q1167" s="100">
        <f>SUM(Table2[[#This Row],[AWAL]],Table2[[#This Row],[M1B]])</f>
        <v>9</v>
      </c>
      <c r="R1167" s="100">
        <f>SUM(Table2[[#This Row],[M2B]],Table2[[#This Row],[M2B_h]])</f>
        <v>9</v>
      </c>
      <c r="S1167" s="100">
        <f>SUM(Table2[[#This Row],[M3B]],Table2[[#This Row],[M3B_h]])</f>
        <v>8</v>
      </c>
      <c r="T1167" s="100">
        <f>SUM(Table2[[#This Row],[M4B]],Table2[[#This Row],[M4B_h]])</f>
        <v>8</v>
      </c>
    </row>
    <row r="1168" spans="1:20">
      <c r="A1168" s="11">
        <f>IF(Table2[[#This Row],[TT]]=0,"",ROW())</f>
        <v>1168</v>
      </c>
      <c r="B1168" s="11" t="str">
        <f>LOWER(SUBSTITUTE(SUBSTITUTE(SUBSTITUTE(SUBSTITUTE(SUBSTITUTE(SUBSTITUTE(SUBSTITUTE(SUBSTITUTE(Table2[[#This Row],[NAMA BARANG]]," ",""),"""",""),"-",""),"/",""),"(",""),")",""),"&amp;",""),",",""))</f>
        <v>lemexecellentaltecoyushinca</v>
      </c>
      <c r="C1168" s="17" t="s">
        <v>1331</v>
      </c>
      <c r="D1168" s="18">
        <v>14</v>
      </c>
      <c r="E1168" s="22" t="s">
        <v>190</v>
      </c>
      <c r="F1168" s="43">
        <f>IF(Table2[[#This Row],[M5B]]="",Table2[[#This Row],[M5B_h]],SUM(Table2[[#This Row],[M5B_h]],Table2[[#This Row],[M5B]]))</f>
        <v>14</v>
      </c>
      <c r="H1168" s="12" t="str">
        <f>IF(Table2[[#This Row],[M1A]]="","",Table2[[#This Row],[M1A]]-Table2[[#This Row],[AWAL]])</f>
        <v/>
      </c>
      <c r="J1168" s="12" t="str">
        <f>IF(Table2[[#This Row],[M2A]]="","",SUM(Table2[[#This Row],[M2A]]-Table2[[#This Row],[M2B_h]]))</f>
        <v/>
      </c>
      <c r="L1168" s="12" t="str">
        <f>IF(Table2[[#This Row],[M3A]]="","",SUM(Table2[[#This Row],[M3A]]-Table2[[#This Row],[M3B_h]]))</f>
        <v/>
      </c>
      <c r="N1168" s="12" t="str">
        <f>IF(Table2[[#This Row],[M4A]]="","",SUM(Table2[[#This Row],[M4A]]-Table2[[#This Row],[M4B_h]]))</f>
        <v/>
      </c>
      <c r="O1168" s="14"/>
      <c r="P1168" s="14" t="str">
        <f>IF(Table2[[#This Row],[M5A]]="","",SUM(Table2[[#This Row],[M5A]]-Table2[[#This Row],[M5B_h]]))</f>
        <v/>
      </c>
      <c r="Q1168" s="14">
        <f>SUM(Table2[[#This Row],[AWAL]],Table2[[#This Row],[M1B]])</f>
        <v>14</v>
      </c>
      <c r="R1168" s="14">
        <f>SUM(Table2[[#This Row],[M2B]],Table2[[#This Row],[M2B_h]])</f>
        <v>14</v>
      </c>
      <c r="S1168" s="14">
        <f>SUM(Table2[[#This Row],[M3B]],Table2[[#This Row],[M3B_h]])</f>
        <v>14</v>
      </c>
      <c r="T1168" s="14">
        <f>SUM(Table2[[#This Row],[M4B]],Table2[[#This Row],[M4B_h]])</f>
        <v>14</v>
      </c>
    </row>
    <row r="1169" spans="1:20">
      <c r="A1169" s="11">
        <f>IF(Table2[[#This Row],[TT]]=0,"",ROW())</f>
        <v>1169</v>
      </c>
      <c r="B1169" s="11" t="str">
        <f>LOWER(SUBSTITUTE(SUBSTITUTE(SUBSTITUTE(SUBSTITUTE(SUBSTITUTE(SUBSTITUTE(SUBSTITUTE(SUBSTITUTE(Table2[[#This Row],[NAMA BARANG]]," ",""),"""",""),"-",""),"/",""),"(",""),")",""),"&amp;",""),",",""))</f>
        <v>lemexecutivecairqmsa401x12</v>
      </c>
      <c r="C1169" s="17" t="s">
        <v>1332</v>
      </c>
      <c r="D1169" s="18">
        <v>12</v>
      </c>
      <c r="E1169" s="22" t="s">
        <v>67</v>
      </c>
      <c r="F1169" s="43">
        <f>IF(Table2[[#This Row],[M5B]]="",Table2[[#This Row],[M5B_h]],SUM(Table2[[#This Row],[M5B_h]],Table2[[#This Row],[M5B]]))</f>
        <v>12</v>
      </c>
      <c r="H1169" s="12" t="str">
        <f>IF(Table2[[#This Row],[M1A]]="","",Table2[[#This Row],[M1A]]-Table2[[#This Row],[AWAL]])</f>
        <v/>
      </c>
      <c r="J1169" s="12" t="str">
        <f>IF(Table2[[#This Row],[M2A]]="","",SUM(Table2[[#This Row],[M2A]]-Table2[[#This Row],[M2B_h]]))</f>
        <v/>
      </c>
      <c r="L1169" s="12" t="str">
        <f>IF(Table2[[#This Row],[M3A]]="","",SUM(Table2[[#This Row],[M3A]]-Table2[[#This Row],[M3B_h]]))</f>
        <v/>
      </c>
      <c r="N1169" s="12" t="str">
        <f>IF(Table2[[#This Row],[M4A]]="","",SUM(Table2[[#This Row],[M4A]]-Table2[[#This Row],[M4B_h]]))</f>
        <v/>
      </c>
      <c r="O1169" s="14"/>
      <c r="P1169" s="14" t="str">
        <f>IF(Table2[[#This Row],[M5A]]="","",SUM(Table2[[#This Row],[M5A]]-Table2[[#This Row],[M5B_h]]))</f>
        <v/>
      </c>
      <c r="Q1169" s="14">
        <f>SUM(Table2[[#This Row],[AWAL]],Table2[[#This Row],[M1B]])</f>
        <v>12</v>
      </c>
      <c r="R1169" s="14">
        <f>SUM(Table2[[#This Row],[M2B]],Table2[[#This Row],[M2B_h]])</f>
        <v>12</v>
      </c>
      <c r="S1169" s="14">
        <f>SUM(Table2[[#This Row],[M3B]],Table2[[#This Row],[M3B_h]])</f>
        <v>12</v>
      </c>
      <c r="T1169" s="14">
        <f>SUM(Table2[[#This Row],[M4B]],Table2[[#This Row],[M4B_h]])</f>
        <v>12</v>
      </c>
    </row>
    <row r="1170" spans="1:20">
      <c r="A1170" s="11">
        <f>IF(Table2[[#This Row],[TT]]=0,"",ROW())</f>
        <v>1170</v>
      </c>
      <c r="B1170" s="11" t="str">
        <f>LOWER(SUBSTITUTE(SUBSTITUTE(SUBSTITUTE(SUBSTITUTE(SUBSTITUTE(SUBSTITUTE(SUBSTITUTE(SUBSTITUTE(Table2[[#This Row],[NAMA BARANG]]," ",""),"""",""),"-",""),"/",""),"(",""),")",""),"&amp;",""),",",""))</f>
        <v>lemfancyhp1911x48</v>
      </c>
      <c r="C1170" s="17" t="s">
        <v>1333</v>
      </c>
      <c r="D1170" s="18">
        <v>2</v>
      </c>
      <c r="E1170" s="22" t="s">
        <v>487</v>
      </c>
      <c r="F1170" s="43">
        <f>IF(Table2[[#This Row],[M5B]]="",Table2[[#This Row],[M5B_h]],SUM(Table2[[#This Row],[M5B_h]],Table2[[#This Row],[M5B]]))</f>
        <v>2</v>
      </c>
      <c r="H1170" s="12" t="str">
        <f>IF(Table2[[#This Row],[M1A]]="","",Table2[[#This Row],[M1A]]-Table2[[#This Row],[AWAL]])</f>
        <v/>
      </c>
      <c r="J1170" s="12" t="str">
        <f>IF(Table2[[#This Row],[M2A]]="","",SUM(Table2[[#This Row],[M2A]]-Table2[[#This Row],[M2B_h]]))</f>
        <v/>
      </c>
      <c r="L1170" s="12" t="str">
        <f>IF(Table2[[#This Row],[M3A]]="","",SUM(Table2[[#This Row],[M3A]]-Table2[[#This Row],[M3B_h]]))</f>
        <v/>
      </c>
      <c r="N1170" s="12" t="str">
        <f>IF(Table2[[#This Row],[M4A]]="","",SUM(Table2[[#This Row],[M4A]]-Table2[[#This Row],[M4B_h]]))</f>
        <v/>
      </c>
      <c r="O1170" s="14"/>
      <c r="P1170" s="14" t="str">
        <f>IF(Table2[[#This Row],[M5A]]="","",SUM(Table2[[#This Row],[M5A]]-Table2[[#This Row],[M5B_h]]))</f>
        <v/>
      </c>
      <c r="Q1170" s="14">
        <f>SUM(Table2[[#This Row],[AWAL]],Table2[[#This Row],[M1B]])</f>
        <v>2</v>
      </c>
      <c r="R1170" s="14">
        <f>SUM(Table2[[#This Row],[M2B]],Table2[[#This Row],[M2B_h]])</f>
        <v>2</v>
      </c>
      <c r="S1170" s="14">
        <f>SUM(Table2[[#This Row],[M3B]],Table2[[#This Row],[M3B_h]])</f>
        <v>2</v>
      </c>
      <c r="T1170" s="14">
        <f>SUM(Table2[[#This Row],[M4B]],Table2[[#This Row],[M4B_h]])</f>
        <v>2</v>
      </c>
    </row>
    <row r="1171" spans="1:20">
      <c r="A1171" s="11">
        <f>IF(Table2[[#This Row],[TT]]=0,"",ROW())</f>
        <v>1171</v>
      </c>
      <c r="B1171" s="11" t="str">
        <f>LOWER(SUBSTITUTE(SUBSTITUTE(SUBSTITUTE(SUBSTITUTE(SUBSTITUTE(SUBSTITUTE(SUBSTITUTE(SUBSTITUTE(Table2[[#This Row],[NAMA BARANG]]," ",""),"""",""),"-",""),"/",""),"(",""),")",""),"&amp;",""),",",""))</f>
        <v>lemgliter9006</v>
      </c>
      <c r="C1171" s="17" t="s">
        <v>1334</v>
      </c>
      <c r="D1171" s="18">
        <v>24</v>
      </c>
      <c r="E1171" s="22" t="s">
        <v>1335</v>
      </c>
      <c r="F1171" s="43">
        <f>IF(Table2[[#This Row],[M5B]]="",Table2[[#This Row],[M5B_h]],SUM(Table2[[#This Row],[M5B_h]],Table2[[#This Row],[M5B]]))</f>
        <v>24</v>
      </c>
      <c r="H1171" s="12" t="str">
        <f>IF(Table2[[#This Row],[M1A]]="","",Table2[[#This Row],[M1A]]-Table2[[#This Row],[AWAL]])</f>
        <v/>
      </c>
      <c r="J1171" s="12" t="str">
        <f>IF(Table2[[#This Row],[M2A]]="","",SUM(Table2[[#This Row],[M2A]]-Table2[[#This Row],[M2B_h]]))</f>
        <v/>
      </c>
      <c r="L1171" s="12" t="str">
        <f>IF(Table2[[#This Row],[M3A]]="","",SUM(Table2[[#This Row],[M3A]]-Table2[[#This Row],[M3B_h]]))</f>
        <v/>
      </c>
      <c r="N1171" s="12" t="str">
        <f>IF(Table2[[#This Row],[M4A]]="","",SUM(Table2[[#This Row],[M4A]]-Table2[[#This Row],[M4B_h]]))</f>
        <v/>
      </c>
      <c r="O1171" s="14"/>
      <c r="P1171" s="14" t="str">
        <f>IF(Table2[[#This Row],[M5A]]="","",SUM(Table2[[#This Row],[M5A]]-Table2[[#This Row],[M5B_h]]))</f>
        <v/>
      </c>
      <c r="Q1171" s="14">
        <f>SUM(Table2[[#This Row],[AWAL]],Table2[[#This Row],[M1B]])</f>
        <v>24</v>
      </c>
      <c r="R1171" s="14">
        <f>SUM(Table2[[#This Row],[M2B]],Table2[[#This Row],[M2B_h]])</f>
        <v>24</v>
      </c>
      <c r="S1171" s="14">
        <f>SUM(Table2[[#This Row],[M3B]],Table2[[#This Row],[M3B_h]])</f>
        <v>24</v>
      </c>
      <c r="T1171" s="14">
        <f>SUM(Table2[[#This Row],[M4B]],Table2[[#This Row],[M4B_h]])</f>
        <v>24</v>
      </c>
    </row>
    <row r="1172" spans="1:20">
      <c r="A1172" s="11">
        <f>IF(Table2[[#This Row],[TT]]=0,"",ROW())</f>
        <v>1172</v>
      </c>
      <c r="B1172" s="11" t="str">
        <f>LOWER(SUBSTITUTE(SUBSTITUTE(SUBSTITUTE(SUBSTITUTE(SUBSTITUTE(SUBSTITUTE(SUBSTITUTE(SUBSTITUTE(Table2[[#This Row],[NAMA BARANG]]," ",""),"""",""),"-",""),"/",""),"(",""),")",""),"&amp;",""),",",""))</f>
        <v>lemgluestick702823gr24</v>
      </c>
      <c r="C1172" s="17" t="s">
        <v>1336</v>
      </c>
      <c r="D1172" s="18">
        <v>2</v>
      </c>
      <c r="E1172" s="22" t="s">
        <v>238</v>
      </c>
      <c r="F1172" s="43">
        <f>IF(Table2[[#This Row],[M5B]]="",Table2[[#This Row],[M5B_h]],SUM(Table2[[#This Row],[M5B_h]],Table2[[#This Row],[M5B]]))</f>
        <v>2</v>
      </c>
      <c r="H1172" s="12" t="str">
        <f>IF(Table2[[#This Row],[M1A]]="","",Table2[[#This Row],[M1A]]-Table2[[#This Row],[AWAL]])</f>
        <v/>
      </c>
      <c r="J1172" s="12" t="str">
        <f>IF(Table2[[#This Row],[M2A]]="","",SUM(Table2[[#This Row],[M2A]]-Table2[[#This Row],[M2B_h]]))</f>
        <v/>
      </c>
      <c r="L1172" s="12" t="str">
        <f>IF(Table2[[#This Row],[M3A]]="","",SUM(Table2[[#This Row],[M3A]]-Table2[[#This Row],[M3B_h]]))</f>
        <v/>
      </c>
      <c r="N1172" s="12" t="str">
        <f>IF(Table2[[#This Row],[M4A]]="","",SUM(Table2[[#This Row],[M4A]]-Table2[[#This Row],[M4B_h]]))</f>
        <v/>
      </c>
      <c r="O1172" s="14"/>
      <c r="P1172" s="14" t="str">
        <f>IF(Table2[[#This Row],[M5A]]="","",SUM(Table2[[#This Row],[M5A]]-Table2[[#This Row],[M5B_h]]))</f>
        <v/>
      </c>
      <c r="Q1172" s="14">
        <f>SUM(Table2[[#This Row],[AWAL]],Table2[[#This Row],[M1B]])</f>
        <v>2</v>
      </c>
      <c r="R1172" s="14">
        <f>SUM(Table2[[#This Row],[M2B]],Table2[[#This Row],[M2B_h]])</f>
        <v>2</v>
      </c>
      <c r="S1172" s="14">
        <f>SUM(Table2[[#This Row],[M3B]],Table2[[#This Row],[M3B_h]])</f>
        <v>2</v>
      </c>
      <c r="T1172" s="14">
        <f>SUM(Table2[[#This Row],[M4B]],Table2[[#This Row],[M4B_h]])</f>
        <v>2</v>
      </c>
    </row>
    <row r="1173" spans="1:20">
      <c r="A1173" s="11">
        <f>IF(Table2[[#This Row],[TT]]=0,"",ROW())</f>
        <v>1173</v>
      </c>
      <c r="B1173" s="11" t="str">
        <f>LOWER(SUBSTITUTE(SUBSTITUTE(SUBSTITUTE(SUBSTITUTE(SUBSTITUTE(SUBSTITUTE(SUBSTITUTE(SUBSTITUTE(Table2[[#This Row],[NAMA BARANG]]," ",""),"""",""),"-",""),"/",""),"(",""),")",""),"&amp;",""),",",""))</f>
        <v>lemlilintembak11x30bkuning</v>
      </c>
      <c r="C1173" s="17" t="s">
        <v>4594</v>
      </c>
      <c r="D1173" s="18">
        <v>33</v>
      </c>
      <c r="E1173" s="22" t="s">
        <v>1337</v>
      </c>
      <c r="F1173" s="43">
        <f>IF(Table2[[#This Row],[M5B]]="",Table2[[#This Row],[M5B_h]],SUM(Table2[[#This Row],[M5B_h]],Table2[[#This Row],[M5B]]))</f>
        <v>33</v>
      </c>
      <c r="H1173" s="12" t="str">
        <f>IF(Table2[[#This Row],[M1A]]="","",Table2[[#This Row],[M1A]]-Table2[[#This Row],[AWAL]])</f>
        <v/>
      </c>
      <c r="J1173" s="12" t="str">
        <f>IF(Table2[[#This Row],[M2A]]="","",SUM(Table2[[#This Row],[M2A]]-Table2[[#This Row],[M2B_h]]))</f>
        <v/>
      </c>
      <c r="L1173" s="12" t="str">
        <f>IF(Table2[[#This Row],[M3A]]="","",SUM(Table2[[#This Row],[M3A]]-Table2[[#This Row],[M3B_h]]))</f>
        <v/>
      </c>
      <c r="N1173" s="12" t="str">
        <f>IF(Table2[[#This Row],[M4A]]="","",SUM(Table2[[#This Row],[M4A]]-Table2[[#This Row],[M4B_h]]))</f>
        <v/>
      </c>
      <c r="O1173" s="14"/>
      <c r="P1173" s="14" t="str">
        <f>IF(Table2[[#This Row],[M5A]]="","",SUM(Table2[[#This Row],[M5A]]-Table2[[#This Row],[M5B_h]]))</f>
        <v/>
      </c>
      <c r="Q1173" s="14">
        <f>SUM(Table2[[#This Row],[AWAL]],Table2[[#This Row],[M1B]])</f>
        <v>33</v>
      </c>
      <c r="R1173" s="14">
        <f>SUM(Table2[[#This Row],[M2B]],Table2[[#This Row],[M2B_h]])</f>
        <v>33</v>
      </c>
      <c r="S1173" s="14">
        <f>SUM(Table2[[#This Row],[M3B]],Table2[[#This Row],[M3B_h]])</f>
        <v>33</v>
      </c>
      <c r="T1173" s="14">
        <f>SUM(Table2[[#This Row],[M4B]],Table2[[#This Row],[M4B_h]])</f>
        <v>33</v>
      </c>
    </row>
    <row r="1174" spans="1:20">
      <c r="A1174" s="11">
        <f>IF(Table2[[#This Row],[TT]]=0,"",ROW())</f>
        <v>1174</v>
      </c>
      <c r="B1174" s="11" t="str">
        <f>LOWER(SUBSTITUTE(SUBSTITUTE(SUBSTITUTE(SUBSTITUTE(SUBSTITUTE(SUBSTITUTE(SUBSTITUTE(SUBSTITUTE(Table2[[#This Row],[NAMA BARANG]]," ",""),"""",""),"-",""),"/",""),"(",""),")",""),"&amp;",""),",",""))</f>
        <v>lempastaminilb</v>
      </c>
      <c r="C1174" s="17" t="s">
        <v>1338</v>
      </c>
      <c r="D1174" s="18">
        <v>4</v>
      </c>
      <c r="E1174" s="22" t="s">
        <v>1339</v>
      </c>
      <c r="F1174" s="43">
        <f>IF(Table2[[#This Row],[M5B]]="",Table2[[#This Row],[M5B_h]],SUM(Table2[[#This Row],[M5B_h]],Table2[[#This Row],[M5B]]))</f>
        <v>4</v>
      </c>
      <c r="H1174" s="12" t="str">
        <f>IF(Table2[[#This Row],[M1A]]="","",Table2[[#This Row],[M1A]]-Table2[[#This Row],[AWAL]])</f>
        <v/>
      </c>
      <c r="J1174" s="12" t="str">
        <f>IF(Table2[[#This Row],[M2A]]="","",SUM(Table2[[#This Row],[M2A]]-Table2[[#This Row],[M2B_h]]))</f>
        <v/>
      </c>
      <c r="L1174" s="12" t="str">
        <f>IF(Table2[[#This Row],[M3A]]="","",SUM(Table2[[#This Row],[M3A]]-Table2[[#This Row],[M3B_h]]))</f>
        <v/>
      </c>
      <c r="N1174" s="12" t="str">
        <f>IF(Table2[[#This Row],[M4A]]="","",SUM(Table2[[#This Row],[M4A]]-Table2[[#This Row],[M4B_h]]))</f>
        <v/>
      </c>
      <c r="O1174" s="14"/>
      <c r="P1174" s="14" t="str">
        <f>IF(Table2[[#This Row],[M5A]]="","",SUM(Table2[[#This Row],[M5A]]-Table2[[#This Row],[M5B_h]]))</f>
        <v/>
      </c>
      <c r="Q1174" s="14">
        <f>SUM(Table2[[#This Row],[AWAL]],Table2[[#This Row],[M1B]])</f>
        <v>4</v>
      </c>
      <c r="R1174" s="14">
        <f>SUM(Table2[[#This Row],[M2B]],Table2[[#This Row],[M2B_h]])</f>
        <v>4</v>
      </c>
      <c r="S1174" s="14">
        <f>SUM(Table2[[#This Row],[M3B]],Table2[[#This Row],[M3B_h]])</f>
        <v>4</v>
      </c>
      <c r="T1174" s="14">
        <f>SUM(Table2[[#This Row],[M4B]],Table2[[#This Row],[M4B_h]])</f>
        <v>4</v>
      </c>
    </row>
    <row r="1175" spans="1:20">
      <c r="A1175" s="11">
        <f>IF(Table2[[#This Row],[TT]]=0,"",ROW())</f>
        <v>1175</v>
      </c>
      <c r="B1175" s="11" t="str">
        <f>LOWER(SUBSTITUTE(SUBSTITUTE(SUBSTITUTE(SUBSTITUTE(SUBSTITUTE(SUBSTITUTE(SUBSTITUTE(SUBSTITUTE(Table2[[#This Row],[NAMA BARANG]]," ",""),"""",""),"-",""),"/",""),"(",""),")",""),"&amp;",""),",",""))</f>
        <v>lempastaminipremium25gr</v>
      </c>
      <c r="C1175" s="17" t="s">
        <v>1340</v>
      </c>
      <c r="D1175" s="18">
        <v>3</v>
      </c>
      <c r="E1175" s="22" t="s">
        <v>83</v>
      </c>
      <c r="F1175" s="43">
        <f>IF(Table2[[#This Row],[M5B]]="",Table2[[#This Row],[M5B_h]],SUM(Table2[[#This Row],[M5B_h]],Table2[[#This Row],[M5B]]))</f>
        <v>3</v>
      </c>
      <c r="H1175" s="12" t="str">
        <f>IF(Table2[[#This Row],[M1A]]="","",Table2[[#This Row],[M1A]]-Table2[[#This Row],[AWAL]])</f>
        <v/>
      </c>
      <c r="J1175" s="12" t="str">
        <f>IF(Table2[[#This Row],[M2A]]="","",SUM(Table2[[#This Row],[M2A]]-Table2[[#This Row],[M2B_h]]))</f>
        <v/>
      </c>
      <c r="L1175" s="12" t="str">
        <f>IF(Table2[[#This Row],[M3A]]="","",SUM(Table2[[#This Row],[M3A]]-Table2[[#This Row],[M3B_h]]))</f>
        <v/>
      </c>
      <c r="N1175" s="12" t="str">
        <f>IF(Table2[[#This Row],[M4A]]="","",SUM(Table2[[#This Row],[M4A]]-Table2[[#This Row],[M4B_h]]))</f>
        <v/>
      </c>
      <c r="O1175" s="14"/>
      <c r="P1175" s="14" t="str">
        <f>IF(Table2[[#This Row],[M5A]]="","",SUM(Table2[[#This Row],[M5A]]-Table2[[#This Row],[M5B_h]]))</f>
        <v/>
      </c>
      <c r="Q1175" s="14">
        <f>SUM(Table2[[#This Row],[AWAL]],Table2[[#This Row],[M1B]])</f>
        <v>3</v>
      </c>
      <c r="R1175" s="14">
        <f>SUM(Table2[[#This Row],[M2B]],Table2[[#This Row],[M2B_h]])</f>
        <v>3</v>
      </c>
      <c r="S1175" s="14">
        <f>SUM(Table2[[#This Row],[M3B]],Table2[[#This Row],[M3B_h]])</f>
        <v>3</v>
      </c>
      <c r="T1175" s="14">
        <f>SUM(Table2[[#This Row],[M4B]],Table2[[#This Row],[M4B_h]])</f>
        <v>3</v>
      </c>
    </row>
    <row r="1176" spans="1:20">
      <c r="A1176" s="11">
        <f>IF(Table2[[#This Row],[TT]]=0,"",ROW())</f>
        <v>1176</v>
      </c>
      <c r="B1176" s="11" t="str">
        <f>LOWER(SUBSTITUTE(SUBSTITUTE(SUBSTITUTE(SUBSTITUTE(SUBSTITUTE(SUBSTITUTE(SUBSTITUTE(SUBSTITUTE(Table2[[#This Row],[NAMA BARANG]]," ",""),"""",""),"-",""),"/",""),"(",""),")",""),"&amp;",""),",",""))</f>
        <v>lempastatpremium80gr</v>
      </c>
      <c r="C1176" s="17" t="s">
        <v>1341</v>
      </c>
      <c r="D1176" s="18">
        <v>2</v>
      </c>
      <c r="E1176" s="22" t="s">
        <v>66</v>
      </c>
      <c r="F1176" s="43">
        <f>IF(Table2[[#This Row],[M5B]]="",Table2[[#This Row],[M5B_h]],SUM(Table2[[#This Row],[M5B_h]],Table2[[#This Row],[M5B]]))</f>
        <v>2</v>
      </c>
      <c r="H1176" s="12" t="str">
        <f>IF(Table2[[#This Row],[M1A]]="","",Table2[[#This Row],[M1A]]-Table2[[#This Row],[AWAL]])</f>
        <v/>
      </c>
      <c r="J1176" s="12" t="str">
        <f>IF(Table2[[#This Row],[M2A]]="","",SUM(Table2[[#This Row],[M2A]]-Table2[[#This Row],[M2B_h]]))</f>
        <v/>
      </c>
      <c r="L1176" s="12" t="str">
        <f>IF(Table2[[#This Row],[M3A]]="","",SUM(Table2[[#This Row],[M3A]]-Table2[[#This Row],[M3B_h]]))</f>
        <v/>
      </c>
      <c r="N1176" s="12" t="str">
        <f>IF(Table2[[#This Row],[M4A]]="","",SUM(Table2[[#This Row],[M4A]]-Table2[[#This Row],[M4B_h]]))</f>
        <v/>
      </c>
      <c r="O1176" s="14"/>
      <c r="P1176" s="14" t="str">
        <f>IF(Table2[[#This Row],[M5A]]="","",SUM(Table2[[#This Row],[M5A]]-Table2[[#This Row],[M5B_h]]))</f>
        <v/>
      </c>
      <c r="Q1176" s="14">
        <f>SUM(Table2[[#This Row],[AWAL]],Table2[[#This Row],[M1B]])</f>
        <v>2</v>
      </c>
      <c r="R1176" s="14">
        <f>SUM(Table2[[#This Row],[M2B]],Table2[[#This Row],[M2B_h]])</f>
        <v>2</v>
      </c>
      <c r="S1176" s="14">
        <f>SUM(Table2[[#This Row],[M3B]],Table2[[#This Row],[M3B_h]])</f>
        <v>2</v>
      </c>
      <c r="T1176" s="14">
        <f>SUM(Table2[[#This Row],[M4B]],Table2[[#This Row],[M4B_h]])</f>
        <v>2</v>
      </c>
    </row>
    <row r="1177" spans="1:20">
      <c r="A1177" s="11">
        <f>IF(Table2[[#This Row],[TT]]=0,"",ROW())</f>
        <v>1177</v>
      </c>
      <c r="B1177" s="11" t="str">
        <f>LOWER(SUBSTITUTE(SUBSTITUTE(SUBSTITUTE(SUBSTITUTE(SUBSTITUTE(SUBSTITUTE(SUBSTITUTE(SUBSTITUTE(Table2[[#This Row],[NAMA BARANG]]," ",""),"""",""),"-",""),"/",""),"(",""),")",""),"&amp;",""),",",""))</f>
        <v>lemrenteng1588</v>
      </c>
      <c r="C1177" s="17" t="s">
        <v>3457</v>
      </c>
      <c r="D1177" s="18">
        <v>3</v>
      </c>
      <c r="E1177" s="22" t="s">
        <v>3458</v>
      </c>
      <c r="F1177" s="43">
        <f>IF(Table2[[#This Row],[M5B]]="",Table2[[#This Row],[M5B_h]],SUM(Table2[[#This Row],[M5B_h]],Table2[[#This Row],[M5B]]))</f>
        <v>3</v>
      </c>
      <c r="H1177" s="12" t="str">
        <f>IF(Table2[[#This Row],[M1A]]="","",Table2[[#This Row],[M1A]]-Table2[[#This Row],[AWAL]])</f>
        <v/>
      </c>
      <c r="J1177" s="12" t="str">
        <f>IF(Table2[[#This Row],[M2A]]="","",SUM(Table2[[#This Row],[M2A]]-Table2[[#This Row],[M2B_h]]))</f>
        <v/>
      </c>
      <c r="L1177" s="12" t="str">
        <f>IF(Table2[[#This Row],[M3A]]="","",SUM(Table2[[#This Row],[M3A]]-Table2[[#This Row],[M3B_h]]))</f>
        <v/>
      </c>
      <c r="N1177" s="12" t="str">
        <f>IF(Table2[[#This Row],[M4A]]="","",SUM(Table2[[#This Row],[M4A]]-Table2[[#This Row],[M4B_h]]))</f>
        <v/>
      </c>
      <c r="O1177" s="14"/>
      <c r="P1177" s="14" t="str">
        <f>IF(Table2[[#This Row],[M5A]]="","",SUM(Table2[[#This Row],[M5A]]-Table2[[#This Row],[M5B_h]]))</f>
        <v/>
      </c>
      <c r="Q1177" s="14">
        <f>SUM(Table2[[#This Row],[AWAL]],Table2[[#This Row],[M1B]])</f>
        <v>3</v>
      </c>
      <c r="R1177" s="14">
        <f>SUM(Table2[[#This Row],[M2B]],Table2[[#This Row],[M2B_h]])</f>
        <v>3</v>
      </c>
      <c r="S1177" s="14">
        <f>SUM(Table2[[#This Row],[M3B]],Table2[[#This Row],[M3B_h]])</f>
        <v>3</v>
      </c>
      <c r="T1177" s="14">
        <f>SUM(Table2[[#This Row],[M4B]],Table2[[#This Row],[M4B_h]])</f>
        <v>3</v>
      </c>
    </row>
    <row r="1178" spans="1:20">
      <c r="A1178" s="13">
        <f>IF(Table2[[#This Row],[TT]]=0,"",ROW())</f>
        <v>1178</v>
      </c>
      <c r="B1178" s="13" t="str">
        <f>LOWER(SUBSTITUTE(SUBSTITUTE(SUBSTITUTE(SUBSTITUTE(SUBSTITUTE(SUBSTITUTE(SUBSTITUTE(SUBSTITUTE(Table2[[#This Row],[NAMA BARANG]]," ",""),"""",""),"-",""),"/",""),"(",""),")",""),"&amp;",""),",",""))</f>
        <v>lemstick10gramvtro24</v>
      </c>
      <c r="C1178" s="17" t="s">
        <v>4439</v>
      </c>
      <c r="D1178" s="18">
        <v>2</v>
      </c>
      <c r="E1178" s="22" t="s">
        <v>4440</v>
      </c>
      <c r="F1178" s="43">
        <f>IF(Table2[[#This Row],[M5B]]="",Table2[[#This Row],[M5B_h]],SUM(Table2[[#This Row],[M5B_h]],Table2[[#This Row],[M5B]]))</f>
        <v>2</v>
      </c>
      <c r="H1178" s="14" t="str">
        <f>IF(Table2[[#This Row],[M1A]]="","",Table2[[#This Row],[M1A]]-Table2[[#This Row],[AWAL]])</f>
        <v/>
      </c>
      <c r="J1178" s="12" t="str">
        <f>IF(Table2[[#This Row],[M2A]]="","",SUM(Table2[[#This Row],[M2A]]-Table2[[#This Row],[M2B_h]]))</f>
        <v/>
      </c>
      <c r="L1178" s="12" t="str">
        <f>IF(Table2[[#This Row],[M3A]]="","",SUM(Table2[[#This Row],[M3A]]-Table2[[#This Row],[M3B_h]]))</f>
        <v/>
      </c>
      <c r="N1178" s="12" t="str">
        <f>IF(Table2[[#This Row],[M4A]]="","",SUM(Table2[[#This Row],[M4A]]-Table2[[#This Row],[M4B_h]]))</f>
        <v/>
      </c>
      <c r="O1178" s="14"/>
      <c r="P1178" s="14" t="str">
        <f>IF(Table2[[#This Row],[M5A]]="","",SUM(Table2[[#This Row],[M5A]]-Table2[[#This Row],[M5B_h]]))</f>
        <v/>
      </c>
      <c r="Q1178" s="14">
        <f>SUM(Table2[[#This Row],[AWAL]],Table2[[#This Row],[M1B]])</f>
        <v>2</v>
      </c>
      <c r="R1178" s="14">
        <f>SUM(Table2[[#This Row],[M2B]],Table2[[#This Row],[M2B_h]])</f>
        <v>2</v>
      </c>
      <c r="S1178" s="14">
        <f>SUM(Table2[[#This Row],[M3B]],Table2[[#This Row],[M3B_h]])</f>
        <v>2</v>
      </c>
      <c r="T1178" s="14">
        <f>SUM(Table2[[#This Row],[M4B]],Table2[[#This Row],[M4B_h]])</f>
        <v>2</v>
      </c>
    </row>
    <row r="1179" spans="1:20">
      <c r="A1179" s="13">
        <f>IF(Table2[[#This Row],[TT]]=0,"",ROW())</f>
        <v>1179</v>
      </c>
      <c r="B1179" s="13" t="str">
        <f>LOWER(SUBSTITUTE(SUBSTITUTE(SUBSTITUTE(SUBSTITUTE(SUBSTITUTE(SUBSTITUTE(SUBSTITUTE(SUBSTITUTE(Table2[[#This Row],[NAMA BARANG]]," ",""),"""",""),"-",""),"/",""),"(",""),")",""),"&amp;",""),",",""))</f>
        <v>lemstik11x29womyputihb</v>
      </c>
      <c r="C1179" s="17" t="s">
        <v>4609</v>
      </c>
      <c r="D1179" s="18">
        <v>9</v>
      </c>
      <c r="E1179" s="22">
        <v>25</v>
      </c>
      <c r="F1179" s="43">
        <f>IF(Table2[[#This Row],[M5B]]="",Table2[[#This Row],[M5B_h]],SUM(Table2[[#This Row],[M5B_h]],Table2[[#This Row],[M5B]]))</f>
        <v>2</v>
      </c>
      <c r="H1179" s="14" t="str">
        <f>IF(Table2[[#This Row],[M1A]]="","",Table2[[#This Row],[M1A]]-Table2[[#This Row],[AWAL]])</f>
        <v/>
      </c>
      <c r="I1179" s="12">
        <v>7</v>
      </c>
      <c r="J1179" s="12">
        <f>IF(Table2[[#This Row],[M2A]]="","",SUM(Table2[[#This Row],[M2A]]-Table2[[#This Row],[M2B_h]]))</f>
        <v>-2</v>
      </c>
      <c r="K1179" s="12">
        <v>2</v>
      </c>
      <c r="L1179" s="12">
        <f>IF(Table2[[#This Row],[M3A]]="","",SUM(Table2[[#This Row],[M3A]]-Table2[[#This Row],[M3B_h]]))</f>
        <v>-5</v>
      </c>
      <c r="N1179" s="12" t="str">
        <f>IF(Table2[[#This Row],[M4A]]="","",SUM(Table2[[#This Row],[M4A]]-Table2[[#This Row],[M4B_h]]))</f>
        <v/>
      </c>
      <c r="O1179" s="14"/>
      <c r="P1179" s="14" t="str">
        <f>IF(Table2[[#This Row],[M5A]]="","",SUM(Table2[[#This Row],[M5A]]-Table2[[#This Row],[M5B_h]]))</f>
        <v/>
      </c>
      <c r="Q1179" s="14">
        <f>SUM(Table2[[#This Row],[AWAL]],Table2[[#This Row],[M1B]])</f>
        <v>9</v>
      </c>
      <c r="R1179" s="14">
        <f>SUM(Table2[[#This Row],[M2B]],Table2[[#This Row],[M2B_h]])</f>
        <v>7</v>
      </c>
      <c r="S1179" s="14">
        <f>SUM(Table2[[#This Row],[M3B]],Table2[[#This Row],[M3B_h]])</f>
        <v>2</v>
      </c>
      <c r="T1179" s="14">
        <f>SUM(Table2[[#This Row],[M4B]],Table2[[#This Row],[M4B_h]])</f>
        <v>2</v>
      </c>
    </row>
    <row r="1180" spans="1:20">
      <c r="A1180" s="13">
        <f>IF(Table2[[#This Row],[TT]]=0,"",ROW())</f>
        <v>1180</v>
      </c>
      <c r="B1180" s="13" t="str">
        <f>LOWER(SUBSTITUTE(SUBSTITUTE(SUBSTITUTE(SUBSTITUTE(SUBSTITUTE(SUBSTITUTE(SUBSTITUTE(SUBSTITUTE(Table2[[#This Row],[NAMA BARANG]]," ",""),"""",""),"-",""),"/",""),"(",""),")",""),"&amp;",""),",",""))</f>
        <v>lemstik7x30womyputihk</v>
      </c>
      <c r="C1180" s="17" t="s">
        <v>4608</v>
      </c>
      <c r="D1180" s="18">
        <v>82</v>
      </c>
      <c r="E1180" s="22">
        <v>25</v>
      </c>
      <c r="F1180" s="43">
        <f>IF(Table2[[#This Row],[M5B]]="",Table2[[#This Row],[M5B_h]],SUM(Table2[[#This Row],[M5B_h]],Table2[[#This Row],[M5B]]))</f>
        <v>70</v>
      </c>
      <c r="H1180" s="14" t="str">
        <f>IF(Table2[[#This Row],[M1A]]="","",Table2[[#This Row],[M1A]]-Table2[[#This Row],[AWAL]])</f>
        <v/>
      </c>
      <c r="I1180" s="12">
        <v>76</v>
      </c>
      <c r="J1180" s="12">
        <f>IF(Table2[[#This Row],[M2A]]="","",SUM(Table2[[#This Row],[M2A]]-Table2[[#This Row],[M2B_h]]))</f>
        <v>-6</v>
      </c>
      <c r="K1180" s="12">
        <v>70</v>
      </c>
      <c r="L1180" s="12">
        <f>IF(Table2[[#This Row],[M3A]]="","",SUM(Table2[[#This Row],[M3A]]-Table2[[#This Row],[M3B_h]]))</f>
        <v>-6</v>
      </c>
      <c r="N1180" s="12" t="str">
        <f>IF(Table2[[#This Row],[M4A]]="","",SUM(Table2[[#This Row],[M4A]]-Table2[[#This Row],[M4B_h]]))</f>
        <v/>
      </c>
      <c r="O1180" s="14"/>
      <c r="P1180" s="14" t="str">
        <f>IF(Table2[[#This Row],[M5A]]="","",SUM(Table2[[#This Row],[M5A]]-Table2[[#This Row],[M5B_h]]))</f>
        <v/>
      </c>
      <c r="Q1180" s="14">
        <f>SUM(Table2[[#This Row],[AWAL]],Table2[[#This Row],[M1B]])</f>
        <v>82</v>
      </c>
      <c r="R1180" s="14">
        <f>SUM(Table2[[#This Row],[M2B]],Table2[[#This Row],[M2B_h]])</f>
        <v>76</v>
      </c>
      <c r="S1180" s="14">
        <f>SUM(Table2[[#This Row],[M3B]],Table2[[#This Row],[M3B_h]])</f>
        <v>70</v>
      </c>
      <c r="T1180" s="14">
        <f>SUM(Table2[[#This Row],[M4B]],Table2[[#This Row],[M4B_h]])</f>
        <v>70</v>
      </c>
    </row>
    <row r="1181" spans="1:20">
      <c r="A1181" s="11">
        <f>IF(Table2[[#This Row],[TT]]=0,"",ROW())</f>
        <v>1181</v>
      </c>
      <c r="B1181" s="11" t="str">
        <f>LOWER(SUBSTITUTE(SUBSTITUTE(SUBSTITUTE(SUBSTITUTE(SUBSTITUTE(SUBSTITUTE(SUBSTITUTE(SUBSTITUTE(Table2[[#This Row],[NAMA BARANG]]," ",""),"""",""),"-",""),"/",""),"(",""),")",""),"&amp;",""),",",""))</f>
        <v>lemtembakkadtekfaktur</v>
      </c>
      <c r="C1181" s="17" t="s">
        <v>3420</v>
      </c>
      <c r="D1181" s="18">
        <v>4</v>
      </c>
      <c r="E1181" s="22" t="s">
        <v>1342</v>
      </c>
      <c r="F1181" s="43">
        <f>IF(Table2[[#This Row],[M5B]]="",Table2[[#This Row],[M5B_h]],SUM(Table2[[#This Row],[M5B_h]],Table2[[#This Row],[M5B]]))</f>
        <v>4</v>
      </c>
      <c r="H1181" s="12" t="str">
        <f>IF(Table2[[#This Row],[M1A]]="","",Table2[[#This Row],[M1A]]-Table2[[#This Row],[AWAL]])</f>
        <v/>
      </c>
      <c r="J1181" s="12" t="str">
        <f>IF(Table2[[#This Row],[M2A]]="","",SUM(Table2[[#This Row],[M2A]]-Table2[[#This Row],[M2B_h]]))</f>
        <v/>
      </c>
      <c r="L1181" s="12" t="str">
        <f>IF(Table2[[#This Row],[M3A]]="","",SUM(Table2[[#This Row],[M3A]]-Table2[[#This Row],[M3B_h]]))</f>
        <v/>
      </c>
      <c r="N1181" s="12" t="str">
        <f>IF(Table2[[#This Row],[M4A]]="","",SUM(Table2[[#This Row],[M4A]]-Table2[[#This Row],[M4B_h]]))</f>
        <v/>
      </c>
      <c r="O1181" s="14"/>
      <c r="P1181" s="14" t="str">
        <f>IF(Table2[[#This Row],[M5A]]="","",SUM(Table2[[#This Row],[M5A]]-Table2[[#This Row],[M5B_h]]))</f>
        <v/>
      </c>
      <c r="Q1181" s="14">
        <f>SUM(Table2[[#This Row],[AWAL]],Table2[[#This Row],[M1B]])</f>
        <v>4</v>
      </c>
      <c r="R1181" s="14">
        <f>SUM(Table2[[#This Row],[M2B]],Table2[[#This Row],[M2B_h]])</f>
        <v>4</v>
      </c>
      <c r="S1181" s="14">
        <f>SUM(Table2[[#This Row],[M3B]],Table2[[#This Row],[M3B_h]])</f>
        <v>4</v>
      </c>
      <c r="T1181" s="14">
        <f>SUM(Table2[[#This Row],[M4B]],Table2[[#This Row],[M4B_h]])</f>
        <v>4</v>
      </c>
    </row>
    <row r="1182" spans="1:20">
      <c r="A1182" s="11">
        <f>IF(Table2[[#This Row],[TT]]=0,"",ROW())</f>
        <v>1182</v>
      </c>
      <c r="B1182" s="11" t="str">
        <f>LOWER(SUBSTITUTE(SUBSTITUTE(SUBSTITUTE(SUBSTITUTE(SUBSTITUTE(SUBSTITUTE(SUBSTITUTE(SUBSTITUTE(Table2[[#This Row],[NAMA BARANG]]," ",""),"""",""),"-",""),"/",""),"(",""),")",""),"&amp;",""),",",""))</f>
        <v>lemtembakkputihms</v>
      </c>
      <c r="C1182" s="17" t="s">
        <v>1343</v>
      </c>
      <c r="D1182" s="18">
        <v>2</v>
      </c>
      <c r="E1182" s="22" t="s">
        <v>1337</v>
      </c>
      <c r="F1182" s="43">
        <f>IF(Table2[[#This Row],[M5B]]="",Table2[[#This Row],[M5B_h]],SUM(Table2[[#This Row],[M5B_h]],Table2[[#This Row],[M5B]]))</f>
        <v>2</v>
      </c>
      <c r="H1182" s="12" t="str">
        <f>IF(Table2[[#This Row],[M1A]]="","",Table2[[#This Row],[M1A]]-Table2[[#This Row],[AWAL]])</f>
        <v/>
      </c>
      <c r="J1182" s="12" t="str">
        <f>IF(Table2[[#This Row],[M2A]]="","",SUM(Table2[[#This Row],[M2A]]-Table2[[#This Row],[M2B_h]]))</f>
        <v/>
      </c>
      <c r="L1182" s="12" t="str">
        <f>IF(Table2[[#This Row],[M3A]]="","",SUM(Table2[[#This Row],[M3A]]-Table2[[#This Row],[M3B_h]]))</f>
        <v/>
      </c>
      <c r="N1182" s="12" t="str">
        <f>IF(Table2[[#This Row],[M4A]]="","",SUM(Table2[[#This Row],[M4A]]-Table2[[#This Row],[M4B_h]]))</f>
        <v/>
      </c>
      <c r="O1182" s="14"/>
      <c r="P1182" s="14" t="str">
        <f>IF(Table2[[#This Row],[M5A]]="","",SUM(Table2[[#This Row],[M5A]]-Table2[[#This Row],[M5B_h]]))</f>
        <v/>
      </c>
      <c r="Q1182" s="14">
        <f>SUM(Table2[[#This Row],[AWAL]],Table2[[#This Row],[M1B]])</f>
        <v>2</v>
      </c>
      <c r="R1182" s="14">
        <f>SUM(Table2[[#This Row],[M2B]],Table2[[#This Row],[M2B_h]])</f>
        <v>2</v>
      </c>
      <c r="S1182" s="14">
        <f>SUM(Table2[[#This Row],[M3B]],Table2[[#This Row],[M3B_h]])</f>
        <v>2</v>
      </c>
      <c r="T1182" s="14">
        <f>SUM(Table2[[#This Row],[M4B]],Table2[[#This Row],[M4B_h]])</f>
        <v>2</v>
      </c>
    </row>
    <row r="1183" spans="1:20">
      <c r="A1183" s="11">
        <f>IF(Table2[[#This Row],[TT]]=0,"",ROW())</f>
        <v>1183</v>
      </c>
      <c r="B1183" s="11" t="str">
        <f>LOWER(SUBSTITUTE(SUBSTITUTE(SUBSTITUTE(SUBSTITUTE(SUBSTITUTE(SUBSTITUTE(SUBSTITUTE(SUBSTITUTE(Table2[[#This Row],[NAMA BARANG]]," ",""),"""",""),"-",""),"/",""),"(",""),")",""),"&amp;",""),",",""))</f>
        <v>lemwaterglue50ml</v>
      </c>
      <c r="C1183" s="17" t="s">
        <v>3207</v>
      </c>
      <c r="D1183" s="18">
        <v>2</v>
      </c>
      <c r="E1183" s="22" t="s">
        <v>95</v>
      </c>
      <c r="F1183" s="43">
        <f>IF(Table2[[#This Row],[M5B]]="",Table2[[#This Row],[M5B_h]],SUM(Table2[[#This Row],[M5B_h]],Table2[[#This Row],[M5B]]))</f>
        <v>2</v>
      </c>
      <c r="H1183" s="12" t="str">
        <f>IF(Table2[[#This Row],[M1A]]="","",Table2[[#This Row],[M1A]]-Table2[[#This Row],[AWAL]])</f>
        <v/>
      </c>
      <c r="J1183" s="12" t="str">
        <f>IF(Table2[[#This Row],[M2A]]="","",SUM(Table2[[#This Row],[M2A]]-Table2[[#This Row],[M2B_h]]))</f>
        <v/>
      </c>
      <c r="L1183" s="12" t="str">
        <f>IF(Table2[[#This Row],[M3A]]="","",SUM(Table2[[#This Row],[M3A]]-Table2[[#This Row],[M3B_h]]))</f>
        <v/>
      </c>
      <c r="N1183" s="12" t="str">
        <f>IF(Table2[[#This Row],[M4A]]="","",SUM(Table2[[#This Row],[M4A]]-Table2[[#This Row],[M4B_h]]))</f>
        <v/>
      </c>
      <c r="O1183" s="14"/>
      <c r="P1183" s="14" t="str">
        <f>IF(Table2[[#This Row],[M5A]]="","",SUM(Table2[[#This Row],[M5A]]-Table2[[#This Row],[M5B_h]]))</f>
        <v/>
      </c>
      <c r="Q1183" s="14">
        <f>SUM(Table2[[#This Row],[AWAL]],Table2[[#This Row],[M1B]])</f>
        <v>2</v>
      </c>
      <c r="R1183" s="14">
        <f>SUM(Table2[[#This Row],[M2B]],Table2[[#This Row],[M2B_h]])</f>
        <v>2</v>
      </c>
      <c r="S1183" s="14">
        <f>SUM(Table2[[#This Row],[M3B]],Table2[[#This Row],[M3B_h]])</f>
        <v>2</v>
      </c>
      <c r="T1183" s="14">
        <f>SUM(Table2[[#This Row],[M4B]],Table2[[#This Row],[M4B_h]])</f>
        <v>2</v>
      </c>
    </row>
    <row r="1184" spans="1:20">
      <c r="A1184" s="11">
        <f>IF(Table2[[#This Row],[TT]]=0,"",ROW())</f>
        <v>1184</v>
      </c>
      <c r="B1184" s="11" t="str">
        <f>LOWER(SUBSTITUTE(SUBSTITUTE(SUBSTITUTE(SUBSTITUTE(SUBSTITUTE(SUBSTITUTE(SUBSTITUTE(SUBSTITUTE(Table2[[#This Row],[NAMA BARANG]]," ",""),"""",""),"-",""),"/",""),"(",""),")",""),"&amp;",""),",",""))</f>
        <v>lemwatergluetf6038</v>
      </c>
      <c r="C1184" s="17" t="s">
        <v>3025</v>
      </c>
      <c r="D1184" s="18">
        <v>2</v>
      </c>
      <c r="E1184" s="22" t="s">
        <v>2451</v>
      </c>
      <c r="F1184" s="43">
        <f>IF(Table2[[#This Row],[M5B]]="",Table2[[#This Row],[M5B_h]],SUM(Table2[[#This Row],[M5B_h]],Table2[[#This Row],[M5B]]))</f>
        <v>2</v>
      </c>
      <c r="H1184" s="12" t="str">
        <f>IF(Table2[[#This Row],[M1A]]="","",Table2[[#This Row],[M1A]]-Table2[[#This Row],[AWAL]])</f>
        <v/>
      </c>
      <c r="J1184" s="12" t="str">
        <f>IF(Table2[[#This Row],[M2A]]="","",SUM(Table2[[#This Row],[M2A]]-Table2[[#This Row],[M2B_h]]))</f>
        <v/>
      </c>
      <c r="L1184" s="12" t="str">
        <f>IF(Table2[[#This Row],[M3A]]="","",SUM(Table2[[#This Row],[M3A]]-Table2[[#This Row],[M3B_h]]))</f>
        <v/>
      </c>
      <c r="N1184" s="12" t="str">
        <f>IF(Table2[[#This Row],[M4A]]="","",SUM(Table2[[#This Row],[M4A]]-Table2[[#This Row],[M4B_h]]))</f>
        <v/>
      </c>
      <c r="O1184" s="14"/>
      <c r="P1184" s="14" t="str">
        <f>IF(Table2[[#This Row],[M5A]]="","",SUM(Table2[[#This Row],[M5A]]-Table2[[#This Row],[M5B_h]]))</f>
        <v/>
      </c>
      <c r="Q1184" s="14">
        <f>SUM(Table2[[#This Row],[AWAL]],Table2[[#This Row],[M1B]])</f>
        <v>2</v>
      </c>
      <c r="R1184" s="14">
        <f>SUM(Table2[[#This Row],[M2B]],Table2[[#This Row],[M2B_h]])</f>
        <v>2</v>
      </c>
      <c r="S1184" s="14">
        <f>SUM(Table2[[#This Row],[M3B]],Table2[[#This Row],[M3B_h]])</f>
        <v>2</v>
      </c>
      <c r="T1184" s="14">
        <f>SUM(Table2[[#This Row],[M4B]],Table2[[#This Row],[M4B_h]])</f>
        <v>2</v>
      </c>
    </row>
    <row r="1185" spans="1:20">
      <c r="A1185" s="61">
        <f>IF(Table2[[#This Row],[TT]]=0,"",ROW())</f>
        <v>1185</v>
      </c>
      <c r="B1185" s="61" t="str">
        <f>LOWER(SUBSTITUTE(SUBSTITUTE(SUBSTITUTE(SUBSTITUTE(SUBSTITUTE(SUBSTITUTE(SUBSTITUTE(SUBSTITUTE(Table2[[#This Row],[NAMA BARANG]]," ",""),"""",""),"-",""),"/",""),"(",""),")",""),"&amp;",""),",",""))</f>
        <v>lem+gliter88912</v>
      </c>
      <c r="C1185" s="62" t="s">
        <v>1344</v>
      </c>
      <c r="D1185" s="63">
        <v>3</v>
      </c>
      <c r="E1185" s="64" t="s">
        <v>1345</v>
      </c>
      <c r="F1185" s="65">
        <f>IF(Table2[[#This Row],[M5B]]="",Table2[[#This Row],[M5B_h]],SUM(Table2[[#This Row],[M5B_h]],Table2[[#This Row],[M5B]]))</f>
        <v>3</v>
      </c>
      <c r="G1185" s="66"/>
      <c r="H1185" s="67" t="str">
        <f>IF(Table2[[#This Row],[M1A]]="","",Table2[[#This Row],[M1A]]-Table2[[#This Row],[AWAL]])</f>
        <v/>
      </c>
      <c r="I1185" s="66"/>
      <c r="J1185" s="67" t="str">
        <f>IF(Table2[[#This Row],[M2A]]="","",SUM(Table2[[#This Row],[M2A]]-Table2[[#This Row],[M2B_h]]))</f>
        <v/>
      </c>
      <c r="K1185" s="66"/>
      <c r="L1185" s="67" t="str">
        <f>IF(Table2[[#This Row],[M3A]]="","",SUM(Table2[[#This Row],[M3A]]-Table2[[#This Row],[M3B_h]]))</f>
        <v/>
      </c>
      <c r="M1185" s="66"/>
      <c r="N1185" s="67" t="str">
        <f>IF(Table2[[#This Row],[M4A]]="","",SUM(Table2[[#This Row],[M4A]]-Table2[[#This Row],[M4B_h]]))</f>
        <v/>
      </c>
      <c r="O1185" s="67"/>
      <c r="P1185" s="67" t="str">
        <f>IF(Table2[[#This Row],[M5A]]="","",SUM(Table2[[#This Row],[M5A]]-Table2[[#This Row],[M5B_h]]))</f>
        <v/>
      </c>
      <c r="Q1185" s="67">
        <f>SUM(Table2[[#This Row],[AWAL]],Table2[[#This Row],[M1B]])</f>
        <v>3</v>
      </c>
      <c r="R1185" s="67">
        <f>SUM(Table2[[#This Row],[M2B]],Table2[[#This Row],[M2B_h]])</f>
        <v>3</v>
      </c>
      <c r="S1185" s="67">
        <f>SUM(Table2[[#This Row],[M3B]],Table2[[#This Row],[M3B_h]])</f>
        <v>3</v>
      </c>
      <c r="T1185" s="67">
        <f>SUM(Table2[[#This Row],[M4B]],Table2[[#This Row],[M4B_h]])</f>
        <v>3</v>
      </c>
    </row>
    <row r="1186" spans="1:20">
      <c r="A1186" s="11">
        <f>IF(Table2[[#This Row],[TT]]=0,"",ROW())</f>
        <v>1186</v>
      </c>
      <c r="B1186" s="11" t="str">
        <f>LOWER(SUBSTITUTE(SUBSTITUTE(SUBSTITUTE(SUBSTITUTE(SUBSTITUTE(SUBSTITUTE(SUBSTITUTE(SUBSTITUTE(Table2[[#This Row],[NAMA BARANG]]," ",""),"""",""),"-",""),"/",""),"(",""),")",""),"&amp;",""),",",""))</f>
        <v>lettertray3susundebozzdt300</v>
      </c>
      <c r="C1186" s="17" t="s">
        <v>2910</v>
      </c>
      <c r="D1186" s="18">
        <v>7</v>
      </c>
      <c r="E1186" s="22">
        <v>12</v>
      </c>
      <c r="F1186" s="43">
        <f>IF(Table2[[#This Row],[M5B]]="",Table2[[#This Row],[M5B_h]],SUM(Table2[[#This Row],[M5B_h]],Table2[[#This Row],[M5B]]))</f>
        <v>2</v>
      </c>
      <c r="G1186" s="12">
        <v>6</v>
      </c>
      <c r="H1186" s="12">
        <f>IF(Table2[[#This Row],[M1A]]="","",Table2[[#This Row],[M1A]]-Table2[[#This Row],[AWAL]])</f>
        <v>-1</v>
      </c>
      <c r="I1186" s="12">
        <v>2</v>
      </c>
      <c r="J1186" s="12">
        <f>IF(Table2[[#This Row],[M2A]]="","",SUM(Table2[[#This Row],[M2A]]-Table2[[#This Row],[M2B_h]]))</f>
        <v>-4</v>
      </c>
      <c r="L1186" s="12" t="str">
        <f>IF(Table2[[#This Row],[M3A]]="","",SUM(Table2[[#This Row],[M3A]]-Table2[[#This Row],[M3B_h]]))</f>
        <v/>
      </c>
      <c r="N1186" s="12" t="str">
        <f>IF(Table2[[#This Row],[M4A]]="","",SUM(Table2[[#This Row],[M4A]]-Table2[[#This Row],[M4B_h]]))</f>
        <v/>
      </c>
      <c r="O1186" s="14"/>
      <c r="P1186" s="14" t="str">
        <f>IF(Table2[[#This Row],[M5A]]="","",SUM(Table2[[#This Row],[M5A]]-Table2[[#This Row],[M5B_h]]))</f>
        <v/>
      </c>
      <c r="Q1186" s="14">
        <f>SUM(Table2[[#This Row],[AWAL]],Table2[[#This Row],[M1B]])</f>
        <v>6</v>
      </c>
      <c r="R1186" s="14">
        <f>SUM(Table2[[#This Row],[M2B]],Table2[[#This Row],[M2B_h]])</f>
        <v>2</v>
      </c>
      <c r="S1186" s="14">
        <f>SUM(Table2[[#This Row],[M3B]],Table2[[#This Row],[M3B_h]])</f>
        <v>2</v>
      </c>
      <c r="T1186" s="14">
        <f>SUM(Table2[[#This Row],[M4B]],Table2[[#This Row],[M4B_h]])</f>
        <v>2</v>
      </c>
    </row>
    <row r="1187" spans="1:20">
      <c r="A1187" s="13">
        <f>IF(Table2[[#This Row],[TT]]=0,"",ROW())</f>
        <v>1187</v>
      </c>
      <c r="B1187" s="13" t="str">
        <f>LOWER(SUBSTITUTE(SUBSTITUTE(SUBSTITUTE(SUBSTITUTE(SUBSTITUTE(SUBSTITUTE(SUBSTITUTE(SUBSTITUTE(Table2[[#This Row],[NAMA BARANG]]," ",""),"""",""),"-",""),"/",""),"(",""),")",""),"&amp;",""),",",""))</f>
        <v>lettertraybesi1183</v>
      </c>
      <c r="C1187" s="16" t="s">
        <v>4610</v>
      </c>
      <c r="D1187" s="25">
        <v>4</v>
      </c>
      <c r="E1187" s="47" t="s">
        <v>2576</v>
      </c>
      <c r="F1187" s="43">
        <f>IF(Table2[[#This Row],[M5B]]="",Table2[[#This Row],[M5B_h]],SUM(Table2[[#This Row],[M5B_h]],Table2[[#This Row],[M5B]]))</f>
        <v>4</v>
      </c>
      <c r="H1187" s="14" t="str">
        <f>IF(Table2[[#This Row],[M1A]]="","",Table2[[#This Row],[M1A]]-Table2[[#This Row],[AWAL]])</f>
        <v/>
      </c>
      <c r="J1187" s="14" t="str">
        <f>IF(Table2[[#This Row],[M2A]]="","",SUM(Table2[[#This Row],[M2A]]-Table2[[#This Row],[M2B_h]]))</f>
        <v/>
      </c>
      <c r="L1187" s="14" t="str">
        <f>IF(Table2[[#This Row],[M3A]]="","",SUM(Table2[[#This Row],[M3A]]-Table2[[#This Row],[M3B_h]]))</f>
        <v/>
      </c>
      <c r="N1187" s="14" t="str">
        <f>IF(Table2[[#This Row],[M4A]]="","",SUM(Table2[[#This Row],[M4A]]-Table2[[#This Row],[M4B_h]]))</f>
        <v/>
      </c>
      <c r="O1187" s="14"/>
      <c r="P1187" s="14" t="str">
        <f>IF(Table2[[#This Row],[M5A]]="","",SUM(Table2[[#This Row],[M5A]]-Table2[[#This Row],[M5B_h]]))</f>
        <v/>
      </c>
      <c r="Q1187" s="14">
        <f>SUM(Table2[[#This Row],[AWAL]],Table2[[#This Row],[M1B]])</f>
        <v>4</v>
      </c>
      <c r="R1187" s="14">
        <f>SUM(Table2[[#This Row],[M2B]],Table2[[#This Row],[M2B_h]])</f>
        <v>4</v>
      </c>
      <c r="S1187" s="14">
        <f>SUM(Table2[[#This Row],[M3B]],Table2[[#This Row],[M3B_h]])</f>
        <v>4</v>
      </c>
      <c r="T1187" s="14">
        <f>SUM(Table2[[#This Row],[M4B]],Table2[[#This Row],[M4B_h]])</f>
        <v>4</v>
      </c>
    </row>
    <row r="1188" spans="1:20">
      <c r="A1188" s="11">
        <f>IF(Table2[[#This Row],[TT]]=0,"",ROW())</f>
        <v>1188</v>
      </c>
      <c r="B1188" s="11" t="str">
        <f>LOWER(SUBSTITUTE(SUBSTITUTE(SUBSTITUTE(SUBSTITUTE(SUBSTITUTE(SUBSTITUTE(SUBSTITUTE(SUBSTITUTE(Table2[[#This Row],[NAMA BARANG]]," ",""),"""",""),"-",""),"/",""),"(",""),")",""),"&amp;",""),",",""))</f>
        <v>lilinangka1tebalm10011002</v>
      </c>
      <c r="C1188" s="17" t="s">
        <v>1350</v>
      </c>
      <c r="D1188" s="18">
        <v>23</v>
      </c>
      <c r="E1188" s="22" t="s">
        <v>103</v>
      </c>
      <c r="F1188" s="43">
        <f>IF(Table2[[#This Row],[M5B]]="",Table2[[#This Row],[M5B_h]],SUM(Table2[[#This Row],[M5B_h]],Table2[[#This Row],[M5B]]))</f>
        <v>23</v>
      </c>
      <c r="H1188" s="12" t="str">
        <f>IF(Table2[[#This Row],[M1A]]="","",Table2[[#This Row],[M1A]]-Table2[[#This Row],[AWAL]])</f>
        <v/>
      </c>
      <c r="J1188" s="12" t="str">
        <f>IF(Table2[[#This Row],[M2A]]="","",SUM(Table2[[#This Row],[M2A]]-Table2[[#This Row],[M2B_h]]))</f>
        <v/>
      </c>
      <c r="L1188" s="12" t="str">
        <f>IF(Table2[[#This Row],[M3A]]="","",SUM(Table2[[#This Row],[M3A]]-Table2[[#This Row],[M3B_h]]))</f>
        <v/>
      </c>
      <c r="N1188" s="12" t="str">
        <f>IF(Table2[[#This Row],[M4A]]="","",SUM(Table2[[#This Row],[M4A]]-Table2[[#This Row],[M4B_h]]))</f>
        <v/>
      </c>
      <c r="O1188" s="14"/>
      <c r="P1188" s="14" t="str">
        <f>IF(Table2[[#This Row],[M5A]]="","",SUM(Table2[[#This Row],[M5A]]-Table2[[#This Row],[M5B_h]]))</f>
        <v/>
      </c>
      <c r="Q1188" s="14">
        <f>SUM(Table2[[#This Row],[AWAL]],Table2[[#This Row],[M1B]])</f>
        <v>23</v>
      </c>
      <c r="R1188" s="14">
        <f>SUM(Table2[[#This Row],[M2B]],Table2[[#This Row],[M2B_h]])</f>
        <v>23</v>
      </c>
      <c r="S1188" s="14">
        <f>SUM(Table2[[#This Row],[M3B]],Table2[[#This Row],[M3B_h]])</f>
        <v>23</v>
      </c>
      <c r="T1188" s="14">
        <f>SUM(Table2[[#This Row],[M4B]],Table2[[#This Row],[M4B_h]])</f>
        <v>23</v>
      </c>
    </row>
    <row r="1189" spans="1:20">
      <c r="A1189" s="13">
        <f>IF(Table2[[#This Row],[TT]]=0,"",ROW())</f>
        <v>1189</v>
      </c>
      <c r="B1189" s="13" t="str">
        <f>LOWER(SUBSTITUTE(SUBSTITUTE(SUBSTITUTE(SUBSTITUTE(SUBSTITUTE(SUBSTITUTE(SUBSTITUTE(SUBSTITUTE(Table2[[#This Row],[NAMA BARANG]]," ",""),"""",""),"-",""),"/",""),"(",""),")",""),"&amp;",""),",",""))</f>
        <v>lilinangkatebalm10011002</v>
      </c>
      <c r="C1189" s="16" t="s">
        <v>1351</v>
      </c>
      <c r="D1189" s="18">
        <v>1</v>
      </c>
      <c r="E1189" s="47">
        <v>240</v>
      </c>
      <c r="F1189" s="43">
        <f>IF(Table2[[#This Row],[M5B]]="",Table2[[#This Row],[M5B_h]],SUM(Table2[[#This Row],[M5B_h]],Table2[[#This Row],[M5B]]))</f>
        <v>1</v>
      </c>
      <c r="H1189" s="14" t="str">
        <f>IF(Table2[[#This Row],[M1A]]="","",Table2[[#This Row],[M1A]]-Table2[[#This Row],[AWAL]])</f>
        <v/>
      </c>
      <c r="J1189" s="14" t="str">
        <f>IF(Table2[[#This Row],[M2A]]="","",SUM(Table2[[#This Row],[M2A]]-Table2[[#This Row],[M2B_h]]))</f>
        <v/>
      </c>
      <c r="L1189" s="14" t="str">
        <f>IF(Table2[[#This Row],[M3A]]="","",SUM(Table2[[#This Row],[M3A]]-Table2[[#This Row],[M3B_h]]))</f>
        <v/>
      </c>
      <c r="N1189" s="14" t="str">
        <f>IF(Table2[[#This Row],[M4A]]="","",SUM(Table2[[#This Row],[M4A]]-Table2[[#This Row],[M4B_h]]))</f>
        <v/>
      </c>
      <c r="O1189" s="14"/>
      <c r="P1189" s="14" t="str">
        <f>IF(Table2[[#This Row],[M5A]]="","",SUM(Table2[[#This Row],[M5A]]-Table2[[#This Row],[M5B_h]]))</f>
        <v/>
      </c>
      <c r="Q1189" s="14">
        <f>SUM(Table2[[#This Row],[AWAL]],Table2[[#This Row],[M1B]])</f>
        <v>1</v>
      </c>
      <c r="R1189" s="14">
        <f>SUM(Table2[[#This Row],[M2B]],Table2[[#This Row],[M2B_h]])</f>
        <v>1</v>
      </c>
      <c r="S1189" s="14">
        <f>SUM(Table2[[#This Row],[M3B]],Table2[[#This Row],[M3B_h]])</f>
        <v>1</v>
      </c>
      <c r="T1189" s="14">
        <f>SUM(Table2[[#This Row],[M4B]],Table2[[#This Row],[M4B_h]])</f>
        <v>1</v>
      </c>
    </row>
    <row r="1190" spans="1:20">
      <c r="A1190" s="11">
        <f>IF(Table2[[#This Row],[TT]]=0,"",ROW())</f>
        <v>1190</v>
      </c>
      <c r="B1190" s="11" t="str">
        <f>LOWER(SUBSTITUTE(SUBSTITUTE(SUBSTITUTE(SUBSTITUTE(SUBSTITUTE(SUBSTITUTE(SUBSTITUTE(SUBSTITUTE(Table2[[#This Row],[NAMA BARANG]]," ",""),"""",""),"-",""),"/",""),"(",""),")",""),"&amp;",""),",",""))</f>
        <v>lilinangkaultahtarunano41no51</v>
      </c>
      <c r="C1190" s="17" t="s">
        <v>1352</v>
      </c>
      <c r="D1190" s="18">
        <v>2</v>
      </c>
      <c r="E1190" s="22" t="s">
        <v>116</v>
      </c>
      <c r="F1190" s="43">
        <f>IF(Table2[[#This Row],[M5B]]="",Table2[[#This Row],[M5B_h]],SUM(Table2[[#This Row],[M5B_h]],Table2[[#This Row],[M5B]]))</f>
        <v>2</v>
      </c>
      <c r="H1190" s="12" t="str">
        <f>IF(Table2[[#This Row],[M1A]]="","",Table2[[#This Row],[M1A]]-Table2[[#This Row],[AWAL]])</f>
        <v/>
      </c>
      <c r="J1190" s="12" t="str">
        <f>IF(Table2[[#This Row],[M2A]]="","",SUM(Table2[[#This Row],[M2A]]-Table2[[#This Row],[M2B_h]]))</f>
        <v/>
      </c>
      <c r="L1190" s="12" t="str">
        <f>IF(Table2[[#This Row],[M3A]]="","",SUM(Table2[[#This Row],[M3A]]-Table2[[#This Row],[M3B_h]]))</f>
        <v/>
      </c>
      <c r="N1190" s="12" t="str">
        <f>IF(Table2[[#This Row],[M4A]]="","",SUM(Table2[[#This Row],[M4A]]-Table2[[#This Row],[M4B_h]]))</f>
        <v/>
      </c>
      <c r="O1190" s="14"/>
      <c r="P1190" s="14" t="str">
        <f>IF(Table2[[#This Row],[M5A]]="","",SUM(Table2[[#This Row],[M5A]]-Table2[[#This Row],[M5B_h]]))</f>
        <v/>
      </c>
      <c r="Q1190" s="14">
        <f>SUM(Table2[[#This Row],[AWAL]],Table2[[#This Row],[M1B]])</f>
        <v>2</v>
      </c>
      <c r="R1190" s="14">
        <f>SUM(Table2[[#This Row],[M2B]],Table2[[#This Row],[M2B_h]])</f>
        <v>2</v>
      </c>
      <c r="S1190" s="14">
        <f>SUM(Table2[[#This Row],[M3B]],Table2[[#This Row],[M3B_h]])</f>
        <v>2</v>
      </c>
      <c r="T1190" s="14">
        <f>SUM(Table2[[#This Row],[M4B]],Table2[[#This Row],[M4B_h]])</f>
        <v>2</v>
      </c>
    </row>
    <row r="1191" spans="1:20">
      <c r="A1191" s="13">
        <f>IF(Table2[[#This Row],[TT]]=0,"",ROW())</f>
        <v>1191</v>
      </c>
      <c r="B1191" s="13" t="str">
        <f>LOWER(SUBSTITUTE(SUBSTITUTE(SUBSTITUTE(SUBSTITUTE(SUBSTITUTE(SUBSTITUTE(SUBSTITUTE(SUBSTITUTE(Table2[[#This Row],[NAMA BARANG]]," ",""),"""",""),"-",""),"/",""),"(",""),")",""),"&amp;",""),",",""))</f>
        <v>lilincandyty020</v>
      </c>
      <c r="C1191" s="16" t="s">
        <v>1353</v>
      </c>
      <c r="D1191" s="18">
        <v>1</v>
      </c>
      <c r="E1191" s="47" t="s">
        <v>139</v>
      </c>
      <c r="F1191" s="43">
        <f>IF(Table2[[#This Row],[M5B]]="",Table2[[#This Row],[M5B_h]],SUM(Table2[[#This Row],[M5B_h]],Table2[[#This Row],[M5B]]))</f>
        <v>1</v>
      </c>
      <c r="H1191" s="14" t="str">
        <f>IF(Table2[[#This Row],[M1A]]="","",Table2[[#This Row],[M1A]]-Table2[[#This Row],[AWAL]])</f>
        <v/>
      </c>
      <c r="J1191" s="14" t="str">
        <f>IF(Table2[[#This Row],[M2A]]="","",SUM(Table2[[#This Row],[M2A]]-Table2[[#This Row],[M2B_h]]))</f>
        <v/>
      </c>
      <c r="L1191" s="14" t="str">
        <f>IF(Table2[[#This Row],[M3A]]="","",SUM(Table2[[#This Row],[M3A]]-Table2[[#This Row],[M3B_h]]))</f>
        <v/>
      </c>
      <c r="N1191" s="14" t="str">
        <f>IF(Table2[[#This Row],[M4A]]="","",SUM(Table2[[#This Row],[M4A]]-Table2[[#This Row],[M4B_h]]))</f>
        <v/>
      </c>
      <c r="O1191" s="14"/>
      <c r="P1191" s="14" t="str">
        <f>IF(Table2[[#This Row],[M5A]]="","",SUM(Table2[[#This Row],[M5A]]-Table2[[#This Row],[M5B_h]]))</f>
        <v/>
      </c>
      <c r="Q1191" s="14">
        <f>SUM(Table2[[#This Row],[AWAL]],Table2[[#This Row],[M1B]])</f>
        <v>1</v>
      </c>
      <c r="R1191" s="14">
        <f>SUM(Table2[[#This Row],[M2B]],Table2[[#This Row],[M2B_h]])</f>
        <v>1</v>
      </c>
      <c r="S1191" s="14">
        <f>SUM(Table2[[#This Row],[M3B]],Table2[[#This Row],[M3B_h]])</f>
        <v>1</v>
      </c>
      <c r="T1191" s="14">
        <f>SUM(Table2[[#This Row],[M4B]],Table2[[#This Row],[M4B_h]])</f>
        <v>1</v>
      </c>
    </row>
    <row r="1192" spans="1:20">
      <c r="A1192" s="11">
        <f>IF(Table2[[#This Row],[TT]]=0,"",ROW())</f>
        <v>1192</v>
      </c>
      <c r="B1192" s="11" t="str">
        <f>LOWER(SUBSTITUTE(SUBSTITUTE(SUBSTITUTE(SUBSTITUTE(SUBSTITUTE(SUBSTITUTE(SUBSTITUTE(SUBSTITUTE(Table2[[#This Row],[NAMA BARANG]]," ",""),"""",""),"-",""),"/",""),"(",""),")",""),"&amp;",""),",",""))</f>
        <v>lilinmagicisi10hc7710m</v>
      </c>
      <c r="C1192" s="17" t="s">
        <v>1354</v>
      </c>
      <c r="D1192" s="18">
        <v>1</v>
      </c>
      <c r="E1192" s="22">
        <v>288</v>
      </c>
      <c r="F1192" s="43">
        <f>IF(Table2[[#This Row],[M5B]]="",Table2[[#This Row],[M5B_h]],SUM(Table2[[#This Row],[M5B_h]],Table2[[#This Row],[M5B]]))</f>
        <v>1</v>
      </c>
      <c r="H1192" s="12" t="str">
        <f>IF(Table2[[#This Row],[M1A]]="","",Table2[[#This Row],[M1A]]-Table2[[#This Row],[AWAL]])</f>
        <v/>
      </c>
      <c r="J1192" s="12" t="str">
        <f>IF(Table2[[#This Row],[M2A]]="","",SUM(Table2[[#This Row],[M2A]]-Table2[[#This Row],[M2B_h]]))</f>
        <v/>
      </c>
      <c r="L1192" s="12" t="str">
        <f>IF(Table2[[#This Row],[M3A]]="","",SUM(Table2[[#This Row],[M3A]]-Table2[[#This Row],[M3B_h]]))</f>
        <v/>
      </c>
      <c r="N1192" s="12" t="str">
        <f>IF(Table2[[#This Row],[M4A]]="","",SUM(Table2[[#This Row],[M4A]]-Table2[[#This Row],[M4B_h]]))</f>
        <v/>
      </c>
      <c r="O1192" s="14"/>
      <c r="P1192" s="14" t="str">
        <f>IF(Table2[[#This Row],[M5A]]="","",SUM(Table2[[#This Row],[M5A]]-Table2[[#This Row],[M5B_h]]))</f>
        <v/>
      </c>
      <c r="Q1192" s="14">
        <f>SUM(Table2[[#This Row],[AWAL]],Table2[[#This Row],[M1B]])</f>
        <v>1</v>
      </c>
      <c r="R1192" s="14">
        <f>SUM(Table2[[#This Row],[M2B]],Table2[[#This Row],[M2B_h]])</f>
        <v>1</v>
      </c>
      <c r="S1192" s="14">
        <f>SUM(Table2[[#This Row],[M3B]],Table2[[#This Row],[M3B_h]])</f>
        <v>1</v>
      </c>
      <c r="T1192" s="14">
        <f>SUM(Table2[[#This Row],[M4B]],Table2[[#This Row],[M4B_h]])</f>
        <v>1</v>
      </c>
    </row>
    <row r="1193" spans="1:20">
      <c r="A1193" s="11">
        <f>IF(Table2[[#This Row],[TT]]=0,"",ROW())</f>
        <v>1193</v>
      </c>
      <c r="B1193" s="11" t="str">
        <f>LOWER(SUBSTITUTE(SUBSTITUTE(SUBSTITUTE(SUBSTITUTE(SUBSTITUTE(SUBSTITUTE(SUBSTITUTE(SUBSTITUTE(Table2[[#This Row],[NAMA BARANG]]," ",""),"""",""),"-",""),"/",""),"(",""),")",""),"&amp;",""),",",""))</f>
        <v>lilinty018magic</v>
      </c>
      <c r="C1193" s="17" t="s">
        <v>1355</v>
      </c>
      <c r="D1193" s="18">
        <v>23</v>
      </c>
      <c r="E1193" s="22" t="s">
        <v>139</v>
      </c>
      <c r="F1193" s="43">
        <f>IF(Table2[[#This Row],[M5B]]="",Table2[[#This Row],[M5B_h]],SUM(Table2[[#This Row],[M5B_h]],Table2[[#This Row],[M5B]]))</f>
        <v>22</v>
      </c>
      <c r="H1193" s="12" t="str">
        <f>IF(Table2[[#This Row],[M1A]]="","",Table2[[#This Row],[M1A]]-Table2[[#This Row],[AWAL]])</f>
        <v/>
      </c>
      <c r="J1193" s="12" t="str">
        <f>IF(Table2[[#This Row],[M2A]]="","",SUM(Table2[[#This Row],[M2A]]-Table2[[#This Row],[M2B_h]]))</f>
        <v/>
      </c>
      <c r="K1193" s="12">
        <v>22</v>
      </c>
      <c r="L1193" s="12">
        <f>IF(Table2[[#This Row],[M3A]]="","",SUM(Table2[[#This Row],[M3A]]-Table2[[#This Row],[M3B_h]]))</f>
        <v>-1</v>
      </c>
      <c r="N1193" s="12" t="str">
        <f>IF(Table2[[#This Row],[M4A]]="","",SUM(Table2[[#This Row],[M4A]]-Table2[[#This Row],[M4B_h]]))</f>
        <v/>
      </c>
      <c r="O1193" s="14"/>
      <c r="P1193" s="14" t="str">
        <f>IF(Table2[[#This Row],[M5A]]="","",SUM(Table2[[#This Row],[M5A]]-Table2[[#This Row],[M5B_h]]))</f>
        <v/>
      </c>
      <c r="Q1193" s="14">
        <f>SUM(Table2[[#This Row],[AWAL]],Table2[[#This Row],[M1B]])</f>
        <v>23</v>
      </c>
      <c r="R1193" s="14">
        <f>SUM(Table2[[#This Row],[M2B]],Table2[[#This Row],[M2B_h]])</f>
        <v>23</v>
      </c>
      <c r="S1193" s="14">
        <f>SUM(Table2[[#This Row],[M3B]],Table2[[#This Row],[M3B_h]])</f>
        <v>22</v>
      </c>
      <c r="T1193" s="14">
        <f>SUM(Table2[[#This Row],[M4B]],Table2[[#This Row],[M4B_h]])</f>
        <v>22</v>
      </c>
    </row>
    <row r="1194" spans="1:20">
      <c r="A1194" s="11">
        <f>IF(Table2[[#This Row],[TT]]=0,"",ROW())</f>
        <v>1194</v>
      </c>
      <c r="B1194" s="11" t="str">
        <f>LOWER(SUBSTITUTE(SUBSTITUTE(SUBSTITUTE(SUBSTITUTE(SUBSTITUTE(SUBSTITUTE(SUBSTITUTE(SUBSTITUTE(Table2[[#This Row],[NAMA BARANG]]," ",""),"""",""),"-",""),"/",""),"(",""),")",""),"&amp;",""),",",""))</f>
        <v>lilinty331</v>
      </c>
      <c r="C1194" s="17" t="s">
        <v>1356</v>
      </c>
      <c r="D1194" s="18">
        <v>1</v>
      </c>
      <c r="E1194" s="22" t="s">
        <v>139</v>
      </c>
      <c r="F1194" s="43">
        <f>IF(Table2[[#This Row],[M5B]]="",Table2[[#This Row],[M5B_h]],SUM(Table2[[#This Row],[M5B_h]],Table2[[#This Row],[M5B]]))</f>
        <v>1</v>
      </c>
      <c r="H1194" s="12" t="str">
        <f>IF(Table2[[#This Row],[M1A]]="","",Table2[[#This Row],[M1A]]-Table2[[#This Row],[AWAL]])</f>
        <v/>
      </c>
      <c r="J1194" s="12" t="str">
        <f>IF(Table2[[#This Row],[M2A]]="","",SUM(Table2[[#This Row],[M2A]]-Table2[[#This Row],[M2B_h]]))</f>
        <v/>
      </c>
      <c r="L1194" s="12" t="str">
        <f>IF(Table2[[#This Row],[M3A]]="","",SUM(Table2[[#This Row],[M3A]]-Table2[[#This Row],[M3B_h]]))</f>
        <v/>
      </c>
      <c r="N1194" s="12" t="str">
        <f>IF(Table2[[#This Row],[M4A]]="","",SUM(Table2[[#This Row],[M4A]]-Table2[[#This Row],[M4B_h]]))</f>
        <v/>
      </c>
      <c r="O1194" s="14"/>
      <c r="P1194" s="14" t="str">
        <f>IF(Table2[[#This Row],[M5A]]="","",SUM(Table2[[#This Row],[M5A]]-Table2[[#This Row],[M5B_h]]))</f>
        <v/>
      </c>
      <c r="Q1194" s="14">
        <f>SUM(Table2[[#This Row],[AWAL]],Table2[[#This Row],[M1B]])</f>
        <v>1</v>
      </c>
      <c r="R1194" s="14">
        <f>SUM(Table2[[#This Row],[M2B]],Table2[[#This Row],[M2B_h]])</f>
        <v>1</v>
      </c>
      <c r="S1194" s="14">
        <f>SUM(Table2[[#This Row],[M3B]],Table2[[#This Row],[M3B_h]])</f>
        <v>1</v>
      </c>
      <c r="T1194" s="14">
        <f>SUM(Table2[[#This Row],[M4B]],Table2[[#This Row],[M4B_h]])</f>
        <v>1</v>
      </c>
    </row>
    <row r="1195" spans="1:20">
      <c r="A1195" s="11">
        <f>IF(Table2[[#This Row],[TT]]=0,"",ROW())</f>
        <v>1195</v>
      </c>
      <c r="B1195" s="11" t="str">
        <f>LOWER(SUBSTITUTE(SUBSTITUTE(SUBSTITUTE(SUBSTITUTE(SUBSTITUTE(SUBSTITUTE(SUBSTITUTE(SUBSTITUTE(Table2[[#This Row],[NAMA BARANG]]," ",""),"""",""),"-",""),"/",""),"(",""),")",""),"&amp;",""),",",""))</f>
        <v>magicboard105</v>
      </c>
      <c r="C1195" s="17" t="s">
        <v>2874</v>
      </c>
      <c r="D1195" s="18">
        <v>13</v>
      </c>
      <c r="E1195" s="22" t="s">
        <v>2470</v>
      </c>
      <c r="F1195" s="43">
        <f>IF(Table2[[#This Row],[M5B]]="",Table2[[#This Row],[M5B_h]],SUM(Table2[[#This Row],[M5B_h]],Table2[[#This Row],[M5B]]))</f>
        <v>13</v>
      </c>
      <c r="H1195" s="12" t="str">
        <f>IF(Table2[[#This Row],[M1A]]="","",Table2[[#This Row],[M1A]]-Table2[[#This Row],[AWAL]])</f>
        <v/>
      </c>
      <c r="J1195" s="12" t="str">
        <f>IF(Table2[[#This Row],[M2A]]="","",SUM(Table2[[#This Row],[M2A]]-Table2[[#This Row],[M2B_h]]))</f>
        <v/>
      </c>
      <c r="L1195" s="12" t="str">
        <f>IF(Table2[[#This Row],[M3A]]="","",SUM(Table2[[#This Row],[M3A]]-Table2[[#This Row],[M3B_h]]))</f>
        <v/>
      </c>
      <c r="N1195" s="12" t="str">
        <f>IF(Table2[[#This Row],[M4A]]="","",SUM(Table2[[#This Row],[M4A]]-Table2[[#This Row],[M4B_h]]))</f>
        <v/>
      </c>
      <c r="O1195" s="14"/>
      <c r="P1195" s="14" t="str">
        <f>IF(Table2[[#This Row],[M5A]]="","",SUM(Table2[[#This Row],[M5A]]-Table2[[#This Row],[M5B_h]]))</f>
        <v/>
      </c>
      <c r="Q1195" s="14">
        <f>SUM(Table2[[#This Row],[AWAL]],Table2[[#This Row],[M1B]])</f>
        <v>13</v>
      </c>
      <c r="R1195" s="14">
        <f>SUM(Table2[[#This Row],[M2B]],Table2[[#This Row],[M2B_h]])</f>
        <v>13</v>
      </c>
      <c r="S1195" s="14">
        <f>SUM(Table2[[#This Row],[M3B]],Table2[[#This Row],[M3B_h]])</f>
        <v>13</v>
      </c>
      <c r="T1195" s="14">
        <f>SUM(Table2[[#This Row],[M4B]],Table2[[#This Row],[M4B_h]])</f>
        <v>13</v>
      </c>
    </row>
    <row r="1196" spans="1:20">
      <c r="A1196" s="11">
        <f>IF(Table2[[#This Row],[TT]]=0,"",ROW())</f>
        <v>1196</v>
      </c>
      <c r="B1196" s="11" t="str">
        <f>LOWER(SUBSTITUTE(SUBSTITUTE(SUBSTITUTE(SUBSTITUTE(SUBSTITUTE(SUBSTITUTE(SUBSTITUTE(SUBSTITUTE(Table2[[#This Row],[NAMA BARANG]]," ",""),"""",""),"-",""),"/",""),"(",""),")",""),"&amp;",""),",",""))</f>
        <v>magicboard106</v>
      </c>
      <c r="C1196" s="17" t="s">
        <v>2875</v>
      </c>
      <c r="D1196" s="18">
        <v>7</v>
      </c>
      <c r="E1196" s="22" t="s">
        <v>2470</v>
      </c>
      <c r="F1196" s="43">
        <f>IF(Table2[[#This Row],[M5B]]="",Table2[[#This Row],[M5B_h]],SUM(Table2[[#This Row],[M5B_h]],Table2[[#This Row],[M5B]]))</f>
        <v>7</v>
      </c>
      <c r="H1196" s="12" t="str">
        <f>IF(Table2[[#This Row],[M1A]]="","",Table2[[#This Row],[M1A]]-Table2[[#This Row],[AWAL]])</f>
        <v/>
      </c>
      <c r="J1196" s="12" t="str">
        <f>IF(Table2[[#This Row],[M2A]]="","",SUM(Table2[[#This Row],[M2A]]-Table2[[#This Row],[M2B_h]]))</f>
        <v/>
      </c>
      <c r="L1196" s="12" t="str">
        <f>IF(Table2[[#This Row],[M3A]]="","",SUM(Table2[[#This Row],[M3A]]-Table2[[#This Row],[M3B_h]]))</f>
        <v/>
      </c>
      <c r="N1196" s="12" t="str">
        <f>IF(Table2[[#This Row],[M4A]]="","",SUM(Table2[[#This Row],[M4A]]-Table2[[#This Row],[M4B_h]]))</f>
        <v/>
      </c>
      <c r="O1196" s="14"/>
      <c r="P1196" s="14" t="str">
        <f>IF(Table2[[#This Row],[M5A]]="","",SUM(Table2[[#This Row],[M5A]]-Table2[[#This Row],[M5B_h]]))</f>
        <v/>
      </c>
      <c r="Q1196" s="14">
        <f>SUM(Table2[[#This Row],[AWAL]],Table2[[#This Row],[M1B]])</f>
        <v>7</v>
      </c>
      <c r="R1196" s="14">
        <f>SUM(Table2[[#This Row],[M2B]],Table2[[#This Row],[M2B_h]])</f>
        <v>7</v>
      </c>
      <c r="S1196" s="14">
        <f>SUM(Table2[[#This Row],[M3B]],Table2[[#This Row],[M3B_h]])</f>
        <v>7</v>
      </c>
      <c r="T1196" s="14">
        <f>SUM(Table2[[#This Row],[M4B]],Table2[[#This Row],[M4B_h]])</f>
        <v>7</v>
      </c>
    </row>
    <row r="1197" spans="1:20">
      <c r="A1197" s="11">
        <f>IF(Table2[[#This Row],[TT]]=0,"",ROW())</f>
        <v>1197</v>
      </c>
      <c r="B1197" s="11" t="str">
        <f>LOWER(SUBSTITUTE(SUBSTITUTE(SUBSTITUTE(SUBSTITUTE(SUBSTITUTE(SUBSTITUTE(SUBSTITUTE(SUBSTITUTE(Table2[[#This Row],[NAMA BARANG]]," ",""),"""",""),"-",""),"/",""),"(",""),")",""),"&amp;",""),",",""))</f>
        <v>magicboard20196</v>
      </c>
      <c r="C1197" s="17" t="s">
        <v>2876</v>
      </c>
      <c r="D1197" s="18">
        <v>2</v>
      </c>
      <c r="E1197" s="22" t="s">
        <v>2470</v>
      </c>
      <c r="F1197" s="43">
        <f>IF(Table2[[#This Row],[M5B]]="",Table2[[#This Row],[M5B_h]],SUM(Table2[[#This Row],[M5B_h]],Table2[[#This Row],[M5B]]))</f>
        <v>2</v>
      </c>
      <c r="H1197" s="12" t="str">
        <f>IF(Table2[[#This Row],[M1A]]="","",Table2[[#This Row],[M1A]]-Table2[[#This Row],[AWAL]])</f>
        <v/>
      </c>
      <c r="J1197" s="12" t="str">
        <f>IF(Table2[[#This Row],[M2A]]="","",SUM(Table2[[#This Row],[M2A]]-Table2[[#This Row],[M2B_h]]))</f>
        <v/>
      </c>
      <c r="L1197" s="12" t="str">
        <f>IF(Table2[[#This Row],[M3A]]="","",SUM(Table2[[#This Row],[M3A]]-Table2[[#This Row],[M3B_h]]))</f>
        <v/>
      </c>
      <c r="N1197" s="12" t="str">
        <f>IF(Table2[[#This Row],[M4A]]="","",SUM(Table2[[#This Row],[M4A]]-Table2[[#This Row],[M4B_h]]))</f>
        <v/>
      </c>
      <c r="O1197" s="14"/>
      <c r="P1197" s="14" t="str">
        <f>IF(Table2[[#This Row],[M5A]]="","",SUM(Table2[[#This Row],[M5A]]-Table2[[#This Row],[M5B_h]]))</f>
        <v/>
      </c>
      <c r="Q1197" s="14">
        <f>SUM(Table2[[#This Row],[AWAL]],Table2[[#This Row],[M1B]])</f>
        <v>2</v>
      </c>
      <c r="R1197" s="14">
        <f>SUM(Table2[[#This Row],[M2B]],Table2[[#This Row],[M2B_h]])</f>
        <v>2</v>
      </c>
      <c r="S1197" s="14">
        <f>SUM(Table2[[#This Row],[M3B]],Table2[[#This Row],[M3B_h]])</f>
        <v>2</v>
      </c>
      <c r="T1197" s="14">
        <f>SUM(Table2[[#This Row],[M4B]],Table2[[#This Row],[M4B_h]])</f>
        <v>2</v>
      </c>
    </row>
    <row r="1198" spans="1:20">
      <c r="A1198" s="13">
        <f>IF(Table2[[#This Row],[TT]]=0,"",ROW())</f>
        <v>1198</v>
      </c>
      <c r="B1198" s="13" t="str">
        <f>LOWER(SUBSTITUTE(SUBSTITUTE(SUBSTITUTE(SUBSTITUTE(SUBSTITUTE(SUBSTITUTE(SUBSTITUTE(SUBSTITUTE(Table2[[#This Row],[NAMA BARANG]]," ",""),"""",""),"-",""),"/",""),"(",""),")",""),"&amp;",""),",",""))</f>
        <v>magicboardtk9812</v>
      </c>
      <c r="C1198" s="16" t="s">
        <v>2864</v>
      </c>
      <c r="D1198" s="18">
        <v>1</v>
      </c>
      <c r="E1198" s="47" t="s">
        <v>2470</v>
      </c>
      <c r="F1198" s="43">
        <f>IF(Table2[[#This Row],[M5B]]="",Table2[[#This Row],[M5B_h]],SUM(Table2[[#This Row],[M5B_h]],Table2[[#This Row],[M5B]]))</f>
        <v>1</v>
      </c>
      <c r="H1198" s="14" t="str">
        <f>IF(Table2[[#This Row],[M1A]]="","",Table2[[#This Row],[M1A]]-Table2[[#This Row],[AWAL]])</f>
        <v/>
      </c>
      <c r="J1198" s="14" t="str">
        <f>IF(Table2[[#This Row],[M2A]]="","",SUM(Table2[[#This Row],[M2A]]-Table2[[#This Row],[M2B_h]]))</f>
        <v/>
      </c>
      <c r="L1198" s="14" t="str">
        <f>IF(Table2[[#This Row],[M3A]]="","",SUM(Table2[[#This Row],[M3A]]-Table2[[#This Row],[M3B_h]]))</f>
        <v/>
      </c>
      <c r="N1198" s="14" t="str">
        <f>IF(Table2[[#This Row],[M4A]]="","",SUM(Table2[[#This Row],[M4A]]-Table2[[#This Row],[M4B_h]]))</f>
        <v/>
      </c>
      <c r="O1198" s="14"/>
      <c r="P1198" s="14" t="str">
        <f>IF(Table2[[#This Row],[M5A]]="","",SUM(Table2[[#This Row],[M5A]]-Table2[[#This Row],[M5B_h]]))</f>
        <v/>
      </c>
      <c r="Q1198" s="14">
        <f>SUM(Table2[[#This Row],[AWAL]],Table2[[#This Row],[M1B]])</f>
        <v>1</v>
      </c>
      <c r="R1198" s="14">
        <f>SUM(Table2[[#This Row],[M2B]],Table2[[#This Row],[M2B_h]])</f>
        <v>1</v>
      </c>
      <c r="S1198" s="14">
        <f>SUM(Table2[[#This Row],[M3B]],Table2[[#This Row],[M3B_h]])</f>
        <v>1</v>
      </c>
      <c r="T1198" s="14">
        <f>SUM(Table2[[#This Row],[M4B]],Table2[[#This Row],[M4B_h]])</f>
        <v>1</v>
      </c>
    </row>
    <row r="1199" spans="1:20">
      <c r="A1199" s="13">
        <f>IF(Table2[[#This Row],[TT]]=0,"",ROW())</f>
        <v>1199</v>
      </c>
      <c r="B1199" s="13" t="str">
        <f>LOWER(SUBSTITUTE(SUBSTITUTE(SUBSTITUTE(SUBSTITUTE(SUBSTITUTE(SUBSTITUTE(SUBSTITUTE(SUBSTITUTE(Table2[[#This Row],[NAMA BARANG]]," ",""),"""",""),"-",""),"/",""),"(",""),")",""),"&amp;",""),",",""))</f>
        <v>magicboardye103</v>
      </c>
      <c r="C1199" s="16" t="s">
        <v>3295</v>
      </c>
      <c r="D1199" s="18">
        <v>2</v>
      </c>
      <c r="E1199" s="47" t="s">
        <v>2470</v>
      </c>
      <c r="F1199" s="43">
        <f>IF(Table2[[#This Row],[M5B]]="",Table2[[#This Row],[M5B_h]],SUM(Table2[[#This Row],[M5B_h]],Table2[[#This Row],[M5B]]))</f>
        <v>2</v>
      </c>
      <c r="H1199" s="14" t="str">
        <f>IF(Table2[[#This Row],[M1A]]="","",Table2[[#This Row],[M1A]]-Table2[[#This Row],[AWAL]])</f>
        <v/>
      </c>
      <c r="J1199" s="14" t="str">
        <f>IF(Table2[[#This Row],[M2A]]="","",SUM(Table2[[#This Row],[M2A]]-Table2[[#This Row],[M2B_h]]))</f>
        <v/>
      </c>
      <c r="L1199" s="14" t="str">
        <f>IF(Table2[[#This Row],[M3A]]="","",SUM(Table2[[#This Row],[M3A]]-Table2[[#This Row],[M3B_h]]))</f>
        <v/>
      </c>
      <c r="N1199" s="14" t="str">
        <f>IF(Table2[[#This Row],[M4A]]="","",SUM(Table2[[#This Row],[M4A]]-Table2[[#This Row],[M4B_h]]))</f>
        <v/>
      </c>
      <c r="O1199" s="14"/>
      <c r="P1199" s="14" t="str">
        <f>IF(Table2[[#This Row],[M5A]]="","",SUM(Table2[[#This Row],[M5A]]-Table2[[#This Row],[M5B_h]]))</f>
        <v/>
      </c>
      <c r="Q1199" s="14">
        <f>SUM(Table2[[#This Row],[AWAL]],Table2[[#This Row],[M1B]])</f>
        <v>2</v>
      </c>
      <c r="R1199" s="14">
        <f>SUM(Table2[[#This Row],[M2B]],Table2[[#This Row],[M2B_h]])</f>
        <v>2</v>
      </c>
      <c r="S1199" s="14">
        <f>SUM(Table2[[#This Row],[M3B]],Table2[[#This Row],[M3B_h]])</f>
        <v>2</v>
      </c>
      <c r="T1199" s="14">
        <f>SUM(Table2[[#This Row],[M4B]],Table2[[#This Row],[M4B_h]])</f>
        <v>2</v>
      </c>
    </row>
    <row r="1200" spans="1:20">
      <c r="A1200" s="13">
        <f>IF(Table2[[#This Row],[TT]]=0,"",ROW())</f>
        <v>1200</v>
      </c>
      <c r="B1200" s="13" t="str">
        <f>LOWER(SUBSTITUTE(SUBSTITUTE(SUBSTITUTE(SUBSTITUTE(SUBSTITUTE(SUBSTITUTE(SUBSTITUTE(SUBSTITUTE(Table2[[#This Row],[NAMA BARANG]]," ",""),"""",""),"-",""),"/",""),"(",""),")",""),"&amp;",""),",",""))</f>
        <v>magnet+set1000gm</v>
      </c>
      <c r="C1200" s="16" t="s">
        <v>1360</v>
      </c>
      <c r="D1200" s="18">
        <v>4</v>
      </c>
      <c r="E1200" s="47" t="s">
        <v>1361</v>
      </c>
      <c r="F1200" s="43">
        <f>IF(Table2[[#This Row],[M5B]]="",Table2[[#This Row],[M5B_h]],SUM(Table2[[#This Row],[M5B_h]],Table2[[#This Row],[M5B]]))</f>
        <v>4</v>
      </c>
      <c r="H1200" s="14" t="str">
        <f>IF(Table2[[#This Row],[M1A]]="","",Table2[[#This Row],[M1A]]-Table2[[#This Row],[AWAL]])</f>
        <v/>
      </c>
      <c r="J1200" s="14" t="str">
        <f>IF(Table2[[#This Row],[M2A]]="","",SUM(Table2[[#This Row],[M2A]]-Table2[[#This Row],[M2B_h]]))</f>
        <v/>
      </c>
      <c r="L1200" s="14" t="str">
        <f>IF(Table2[[#This Row],[M3A]]="","",SUM(Table2[[#This Row],[M3A]]-Table2[[#This Row],[M3B_h]]))</f>
        <v/>
      </c>
      <c r="N1200" s="14" t="str">
        <f>IF(Table2[[#This Row],[M4A]]="","",SUM(Table2[[#This Row],[M4A]]-Table2[[#This Row],[M4B_h]]))</f>
        <v/>
      </c>
      <c r="O1200" s="14"/>
      <c r="P1200" s="14" t="str">
        <f>IF(Table2[[#This Row],[M5A]]="","",SUM(Table2[[#This Row],[M5A]]-Table2[[#This Row],[M5B_h]]))</f>
        <v/>
      </c>
      <c r="Q1200" s="14">
        <f>SUM(Table2[[#This Row],[AWAL]],Table2[[#This Row],[M1B]])</f>
        <v>4</v>
      </c>
      <c r="R1200" s="14">
        <f>SUM(Table2[[#This Row],[M2B]],Table2[[#This Row],[M2B_h]])</f>
        <v>4</v>
      </c>
      <c r="S1200" s="14">
        <f>SUM(Table2[[#This Row],[M3B]],Table2[[#This Row],[M3B_h]])</f>
        <v>4</v>
      </c>
      <c r="T1200" s="14">
        <f>SUM(Table2[[#This Row],[M4B]],Table2[[#This Row],[M4B_h]])</f>
        <v>4</v>
      </c>
    </row>
    <row r="1201" spans="1:20">
      <c r="A1201" s="13">
        <f>IF(Table2[[#This Row],[TT]]=0,"",ROW())</f>
        <v>1201</v>
      </c>
      <c r="B1201" s="13" t="str">
        <f>LOWER(SUBSTITUTE(SUBSTITUTE(SUBSTITUTE(SUBSTITUTE(SUBSTITUTE(SUBSTITUTE(SUBSTITUTE(SUBSTITUTE(Table2[[#This Row],[NAMA BARANG]]," ",""),"""",""),"-",""),"/",""),"(",""),")",""),"&amp;",""),",",""))</f>
        <v>magnit002set</v>
      </c>
      <c r="C1201" s="16" t="s">
        <v>1362</v>
      </c>
      <c r="D1201" s="18">
        <v>7</v>
      </c>
      <c r="E1201" s="47" t="s">
        <v>471</v>
      </c>
      <c r="F1201" s="43">
        <f>IF(Table2[[#This Row],[M5B]]="",Table2[[#This Row],[M5B_h]],SUM(Table2[[#This Row],[M5B_h]],Table2[[#This Row],[M5B]]))</f>
        <v>7</v>
      </c>
      <c r="H1201" s="14" t="str">
        <f>IF(Table2[[#This Row],[M1A]]="","",Table2[[#This Row],[M1A]]-Table2[[#This Row],[AWAL]])</f>
        <v/>
      </c>
      <c r="J1201" s="14" t="str">
        <f>IF(Table2[[#This Row],[M2A]]="","",SUM(Table2[[#This Row],[M2A]]-Table2[[#This Row],[M2B_h]]))</f>
        <v/>
      </c>
      <c r="L1201" s="14" t="str">
        <f>IF(Table2[[#This Row],[M3A]]="","",SUM(Table2[[#This Row],[M3A]]-Table2[[#This Row],[M3B_h]]))</f>
        <v/>
      </c>
      <c r="N1201" s="14" t="str">
        <f>IF(Table2[[#This Row],[M4A]]="","",SUM(Table2[[#This Row],[M4A]]-Table2[[#This Row],[M4B_h]]))</f>
        <v/>
      </c>
      <c r="O1201" s="14"/>
      <c r="P1201" s="14" t="str">
        <f>IF(Table2[[#This Row],[M5A]]="","",SUM(Table2[[#This Row],[M5A]]-Table2[[#This Row],[M5B_h]]))</f>
        <v/>
      </c>
      <c r="Q1201" s="14">
        <f>SUM(Table2[[#This Row],[AWAL]],Table2[[#This Row],[M1B]])</f>
        <v>7</v>
      </c>
      <c r="R1201" s="14">
        <f>SUM(Table2[[#This Row],[M2B]],Table2[[#This Row],[M2B_h]])</f>
        <v>7</v>
      </c>
      <c r="S1201" s="14">
        <f>SUM(Table2[[#This Row],[M3B]],Table2[[#This Row],[M3B_h]])</f>
        <v>7</v>
      </c>
      <c r="T1201" s="14">
        <f>SUM(Table2[[#This Row],[M4B]],Table2[[#This Row],[M4B_h]])</f>
        <v>7</v>
      </c>
    </row>
    <row r="1202" spans="1:20">
      <c r="A1202" s="13">
        <f>IF(Table2[[#This Row],[TT]]=0,"",ROW())</f>
        <v>1202</v>
      </c>
      <c r="B1202" s="13" t="str">
        <f>LOWER(SUBSTITUTE(SUBSTITUTE(SUBSTITUTE(SUBSTITUTE(SUBSTITUTE(SUBSTITUTE(SUBSTITUTE(SUBSTITUTE(Table2[[#This Row],[NAMA BARANG]]," ",""),"""",""),"-",""),"/",""),"(",""),")",""),"&amp;",""),",",""))</f>
        <v>magnit2008import</v>
      </c>
      <c r="C1202" s="16" t="s">
        <v>1363</v>
      </c>
      <c r="D1202" s="18">
        <v>1</v>
      </c>
      <c r="E1202" s="47" t="s">
        <v>54</v>
      </c>
      <c r="F1202" s="43">
        <f>IF(Table2[[#This Row],[M5B]]="",Table2[[#This Row],[M5B_h]],SUM(Table2[[#This Row],[M5B_h]],Table2[[#This Row],[M5B]]))</f>
        <v>1</v>
      </c>
      <c r="H1202" s="14" t="str">
        <f>IF(Table2[[#This Row],[M1A]]="","",Table2[[#This Row],[M1A]]-Table2[[#This Row],[AWAL]])</f>
        <v/>
      </c>
      <c r="J1202" s="14" t="str">
        <f>IF(Table2[[#This Row],[M2A]]="","",SUM(Table2[[#This Row],[M2A]]-Table2[[#This Row],[M2B_h]]))</f>
        <v/>
      </c>
      <c r="L1202" s="14" t="str">
        <f>IF(Table2[[#This Row],[M3A]]="","",SUM(Table2[[#This Row],[M3A]]-Table2[[#This Row],[M3B_h]]))</f>
        <v/>
      </c>
      <c r="N1202" s="14" t="str">
        <f>IF(Table2[[#This Row],[M4A]]="","",SUM(Table2[[#This Row],[M4A]]-Table2[[#This Row],[M4B_h]]))</f>
        <v/>
      </c>
      <c r="O1202" s="14"/>
      <c r="P1202" s="14" t="str">
        <f>IF(Table2[[#This Row],[M5A]]="","",SUM(Table2[[#This Row],[M5A]]-Table2[[#This Row],[M5B_h]]))</f>
        <v/>
      </c>
      <c r="Q1202" s="14">
        <f>SUM(Table2[[#This Row],[AWAL]],Table2[[#This Row],[M1B]])</f>
        <v>1</v>
      </c>
      <c r="R1202" s="14">
        <f>SUM(Table2[[#This Row],[M2B]],Table2[[#This Row],[M2B_h]])</f>
        <v>1</v>
      </c>
      <c r="S1202" s="14">
        <f>SUM(Table2[[#This Row],[M3B]],Table2[[#This Row],[M3B_h]])</f>
        <v>1</v>
      </c>
      <c r="T1202" s="14">
        <f>SUM(Table2[[#This Row],[M4B]],Table2[[#This Row],[M4B_h]])</f>
        <v>1</v>
      </c>
    </row>
    <row r="1203" spans="1:20">
      <c r="A1203" s="13">
        <f>IF(Table2[[#This Row],[TT]]=0,"",ROW())</f>
        <v>1203</v>
      </c>
      <c r="B1203" s="13" t="str">
        <f>LOWER(SUBSTITUTE(SUBSTITUTE(SUBSTITUTE(SUBSTITUTE(SUBSTITUTE(SUBSTITUTE(SUBSTITUTE(SUBSTITUTE(Table2[[#This Row],[NAMA BARANG]]," ",""),"""",""),"-",""),"/",""),"(",""),")",""),"&amp;",""),",",""))</f>
        <v>magnit2012</v>
      </c>
      <c r="C1203" s="16" t="s">
        <v>1364</v>
      </c>
      <c r="D1203" s="18">
        <v>2</v>
      </c>
      <c r="E1203" s="47" t="s">
        <v>54</v>
      </c>
      <c r="F1203" s="43">
        <f>IF(Table2[[#This Row],[M5B]]="",Table2[[#This Row],[M5B_h]],SUM(Table2[[#This Row],[M5B_h]],Table2[[#This Row],[M5B]]))</f>
        <v>2</v>
      </c>
      <c r="H1203" s="14" t="str">
        <f>IF(Table2[[#This Row],[M1A]]="","",Table2[[#This Row],[M1A]]-Table2[[#This Row],[AWAL]])</f>
        <v/>
      </c>
      <c r="J1203" s="14" t="str">
        <f>IF(Table2[[#This Row],[M2A]]="","",SUM(Table2[[#This Row],[M2A]]-Table2[[#This Row],[M2B_h]]))</f>
        <v/>
      </c>
      <c r="L1203" s="14" t="str">
        <f>IF(Table2[[#This Row],[M3A]]="","",SUM(Table2[[#This Row],[M3A]]-Table2[[#This Row],[M3B_h]]))</f>
        <v/>
      </c>
      <c r="N1203" s="14" t="str">
        <f>IF(Table2[[#This Row],[M4A]]="","",SUM(Table2[[#This Row],[M4A]]-Table2[[#This Row],[M4B_h]]))</f>
        <v/>
      </c>
      <c r="O1203" s="14"/>
      <c r="P1203" s="14" t="str">
        <f>IF(Table2[[#This Row],[M5A]]="","",SUM(Table2[[#This Row],[M5A]]-Table2[[#This Row],[M5B_h]]))</f>
        <v/>
      </c>
      <c r="Q1203" s="14">
        <f>SUM(Table2[[#This Row],[AWAL]],Table2[[#This Row],[M1B]])</f>
        <v>2</v>
      </c>
      <c r="R1203" s="14">
        <f>SUM(Table2[[#This Row],[M2B]],Table2[[#This Row],[M2B_h]])</f>
        <v>2</v>
      </c>
      <c r="S1203" s="14">
        <f>SUM(Table2[[#This Row],[M3B]],Table2[[#This Row],[M3B_h]])</f>
        <v>2</v>
      </c>
      <c r="T1203" s="14">
        <f>SUM(Table2[[#This Row],[M4B]],Table2[[#This Row],[M4B_h]])</f>
        <v>2</v>
      </c>
    </row>
    <row r="1204" spans="1:20">
      <c r="A1204" s="13">
        <f>IF(Table2[[#This Row],[TT]]=0,"",ROW())</f>
        <v>1204</v>
      </c>
      <c r="B1204" s="13" t="str">
        <f>LOWER(SUBSTITUTE(SUBSTITUTE(SUBSTITUTE(SUBSTITUTE(SUBSTITUTE(SUBSTITUTE(SUBSTITUTE(SUBSTITUTE(Table2[[#This Row],[NAMA BARANG]]," ",""),"""",""),"-",""),"/",""),"(",""),")",""),"&amp;",""),",",""))</f>
        <v>magnit306</v>
      </c>
      <c r="C1204" s="16" t="s">
        <v>1365</v>
      </c>
      <c r="D1204" s="18">
        <v>1</v>
      </c>
      <c r="E1204" s="47" t="s">
        <v>340</v>
      </c>
      <c r="F1204" s="43">
        <f>IF(Table2[[#This Row],[M5B]]="",Table2[[#This Row],[M5B_h]],SUM(Table2[[#This Row],[M5B_h]],Table2[[#This Row],[M5B]]))</f>
        <v>1</v>
      </c>
      <c r="H1204" s="14" t="str">
        <f>IF(Table2[[#This Row],[M1A]]="","",Table2[[#This Row],[M1A]]-Table2[[#This Row],[AWAL]])</f>
        <v/>
      </c>
      <c r="J1204" s="14" t="str">
        <f>IF(Table2[[#This Row],[M2A]]="","",SUM(Table2[[#This Row],[M2A]]-Table2[[#This Row],[M2B_h]]))</f>
        <v/>
      </c>
      <c r="L1204" s="14" t="str">
        <f>IF(Table2[[#This Row],[M3A]]="","",SUM(Table2[[#This Row],[M3A]]-Table2[[#This Row],[M3B_h]]))</f>
        <v/>
      </c>
      <c r="N1204" s="14" t="str">
        <f>IF(Table2[[#This Row],[M4A]]="","",SUM(Table2[[#This Row],[M4A]]-Table2[[#This Row],[M4B_h]]))</f>
        <v/>
      </c>
      <c r="O1204" s="14"/>
      <c r="P1204" s="14" t="str">
        <f>IF(Table2[[#This Row],[M5A]]="","",SUM(Table2[[#This Row],[M5A]]-Table2[[#This Row],[M5B_h]]))</f>
        <v/>
      </c>
      <c r="Q1204" s="14">
        <f>SUM(Table2[[#This Row],[AWAL]],Table2[[#This Row],[M1B]])</f>
        <v>1</v>
      </c>
      <c r="R1204" s="14">
        <f>SUM(Table2[[#This Row],[M2B]],Table2[[#This Row],[M2B_h]])</f>
        <v>1</v>
      </c>
      <c r="S1204" s="14">
        <f>SUM(Table2[[#This Row],[M3B]],Table2[[#This Row],[M3B_h]])</f>
        <v>1</v>
      </c>
      <c r="T1204" s="14">
        <f>SUM(Table2[[#This Row],[M4B]],Table2[[#This Row],[M4B_h]])</f>
        <v>1</v>
      </c>
    </row>
    <row r="1205" spans="1:20">
      <c r="A1205" s="11">
        <f>IF(Table2[[#This Row],[TT]]=0,"",ROW())</f>
        <v>1205</v>
      </c>
      <c r="B1205" s="11" t="str">
        <f>LOWER(SUBSTITUTE(SUBSTITUTE(SUBSTITUTE(SUBSTITUTE(SUBSTITUTE(SUBSTITUTE(SUBSTITUTE(SUBSTITUTE(Table2[[#This Row],[NAMA BARANG]]," ",""),"""",""),"-",""),"/",""),"(",""),")",""),"&amp;",""),",",""))</f>
        <v>magnit8pc003</v>
      </c>
      <c r="C1205" s="17" t="s">
        <v>1366</v>
      </c>
      <c r="D1205" s="18">
        <v>1</v>
      </c>
      <c r="E1205" s="22" t="s">
        <v>1257</v>
      </c>
      <c r="F1205" s="43">
        <f>IF(Table2[[#This Row],[M5B]]="",Table2[[#This Row],[M5B_h]],SUM(Table2[[#This Row],[M5B_h]],Table2[[#This Row],[M5B]]))</f>
        <v>1</v>
      </c>
      <c r="H1205" s="12" t="str">
        <f>IF(Table2[[#This Row],[M1A]]="","",Table2[[#This Row],[M1A]]-Table2[[#This Row],[AWAL]])</f>
        <v/>
      </c>
      <c r="J1205" s="12" t="str">
        <f>IF(Table2[[#This Row],[M2A]]="","",SUM(Table2[[#This Row],[M2A]]-Table2[[#This Row],[M2B_h]]))</f>
        <v/>
      </c>
      <c r="L1205" s="12" t="str">
        <f>IF(Table2[[#This Row],[M3A]]="","",SUM(Table2[[#This Row],[M3A]]-Table2[[#This Row],[M3B_h]]))</f>
        <v/>
      </c>
      <c r="N1205" s="12" t="str">
        <f>IF(Table2[[#This Row],[M4A]]="","",SUM(Table2[[#This Row],[M4A]]-Table2[[#This Row],[M4B_h]]))</f>
        <v/>
      </c>
      <c r="O1205" s="14"/>
      <c r="P1205" s="14" t="str">
        <f>IF(Table2[[#This Row],[M5A]]="","",SUM(Table2[[#This Row],[M5A]]-Table2[[#This Row],[M5B_h]]))</f>
        <v/>
      </c>
      <c r="Q1205" s="14">
        <f>SUM(Table2[[#This Row],[AWAL]],Table2[[#This Row],[M1B]])</f>
        <v>1</v>
      </c>
      <c r="R1205" s="14">
        <f>SUM(Table2[[#This Row],[M2B]],Table2[[#This Row],[M2B_h]])</f>
        <v>1</v>
      </c>
      <c r="S1205" s="14">
        <f>SUM(Table2[[#This Row],[M3B]],Table2[[#This Row],[M3B_h]])</f>
        <v>1</v>
      </c>
      <c r="T1205" s="14">
        <f>SUM(Table2[[#This Row],[M4B]],Table2[[#This Row],[M4B_h]])</f>
        <v>1</v>
      </c>
    </row>
    <row r="1206" spans="1:20">
      <c r="A1206" s="11">
        <f>IF(Table2[[#This Row],[TT]]=0,"",ROW())</f>
        <v>1206</v>
      </c>
      <c r="B1206" s="11" t="str">
        <f>LOWER(SUBSTITUTE(SUBSTITUTE(SUBSTITUTE(SUBSTITUTE(SUBSTITUTE(SUBSTITUTE(SUBSTITUTE(SUBSTITUTE(Table2[[#This Row],[NAMA BARANG]]," ",""),"""",""),"-",""),"/",""),"(",""),")",""),"&amp;",""),",",""))</f>
        <v>magnitangka8305xinyefirstk</v>
      </c>
      <c r="C1206" s="17" t="s">
        <v>1367</v>
      </c>
      <c r="D1206" s="18">
        <v>2</v>
      </c>
      <c r="E1206" s="22" t="s">
        <v>803</v>
      </c>
      <c r="F1206" s="43">
        <f>IF(Table2[[#This Row],[M5B]]="",Table2[[#This Row],[M5B_h]],SUM(Table2[[#This Row],[M5B_h]],Table2[[#This Row],[M5B]]))</f>
        <v>2</v>
      </c>
      <c r="H1206" s="12" t="str">
        <f>IF(Table2[[#This Row],[M1A]]="","",Table2[[#This Row],[M1A]]-Table2[[#This Row],[AWAL]])</f>
        <v/>
      </c>
      <c r="J1206" s="12" t="str">
        <f>IF(Table2[[#This Row],[M2A]]="","",SUM(Table2[[#This Row],[M2A]]-Table2[[#This Row],[M2B_h]]))</f>
        <v/>
      </c>
      <c r="L1206" s="12" t="str">
        <f>IF(Table2[[#This Row],[M3A]]="","",SUM(Table2[[#This Row],[M3A]]-Table2[[#This Row],[M3B_h]]))</f>
        <v/>
      </c>
      <c r="N1206" s="12" t="str">
        <f>IF(Table2[[#This Row],[M4A]]="","",SUM(Table2[[#This Row],[M4A]]-Table2[[#This Row],[M4B_h]]))</f>
        <v/>
      </c>
      <c r="O1206" s="14"/>
      <c r="P1206" s="14" t="str">
        <f>IF(Table2[[#This Row],[M5A]]="","",SUM(Table2[[#This Row],[M5A]]-Table2[[#This Row],[M5B_h]]))</f>
        <v/>
      </c>
      <c r="Q1206" s="14">
        <f>SUM(Table2[[#This Row],[AWAL]],Table2[[#This Row],[M1B]])</f>
        <v>2</v>
      </c>
      <c r="R1206" s="14">
        <f>SUM(Table2[[#This Row],[M2B]],Table2[[#This Row],[M2B_h]])</f>
        <v>2</v>
      </c>
      <c r="S1206" s="14">
        <f>SUM(Table2[[#This Row],[M3B]],Table2[[#This Row],[M3B_h]])</f>
        <v>2</v>
      </c>
      <c r="T1206" s="14">
        <f>SUM(Table2[[#This Row],[M4B]],Table2[[#This Row],[M4B_h]])</f>
        <v>2</v>
      </c>
    </row>
    <row r="1207" spans="1:20">
      <c r="A1207" s="11">
        <f>IF(Table2[[#This Row],[TT]]=0,"",ROW())</f>
        <v>1207</v>
      </c>
      <c r="B1207" s="11" t="str">
        <f>LOWER(SUBSTITUTE(SUBSTITUTE(SUBSTITUTE(SUBSTITUTE(SUBSTITUTE(SUBSTITUTE(SUBSTITUTE(SUBSTITUTE(Table2[[#This Row],[NAMA BARANG]]," ",""),"""",""),"-",""),"/",""),"(",""),")",""),"&amp;",""),",",""))</f>
        <v>magnits3010import</v>
      </c>
      <c r="C1207" s="17" t="s">
        <v>1368</v>
      </c>
      <c r="D1207" s="18">
        <v>1</v>
      </c>
      <c r="E1207" s="22" t="s">
        <v>2997</v>
      </c>
      <c r="F1207" s="43">
        <f>IF(Table2[[#This Row],[M5B]]="",Table2[[#This Row],[M5B_h]],SUM(Table2[[#This Row],[M5B_h]],Table2[[#This Row],[M5B]]))</f>
        <v>1</v>
      </c>
      <c r="H1207" s="12" t="str">
        <f>IF(Table2[[#This Row],[M1A]]="","",Table2[[#This Row],[M1A]]-Table2[[#This Row],[AWAL]])</f>
        <v/>
      </c>
      <c r="J1207" s="12" t="str">
        <f>IF(Table2[[#This Row],[M2A]]="","",SUM(Table2[[#This Row],[M2A]]-Table2[[#This Row],[M2B_h]]))</f>
        <v/>
      </c>
      <c r="L1207" s="12" t="str">
        <f>IF(Table2[[#This Row],[M3A]]="","",SUM(Table2[[#This Row],[M3A]]-Table2[[#This Row],[M3B_h]]))</f>
        <v/>
      </c>
      <c r="N1207" s="12" t="str">
        <f>IF(Table2[[#This Row],[M4A]]="","",SUM(Table2[[#This Row],[M4A]]-Table2[[#This Row],[M4B_h]]))</f>
        <v/>
      </c>
      <c r="O1207" s="14"/>
      <c r="P1207" s="14" t="str">
        <f>IF(Table2[[#This Row],[M5A]]="","",SUM(Table2[[#This Row],[M5A]]-Table2[[#This Row],[M5B_h]]))</f>
        <v/>
      </c>
      <c r="Q1207" s="14">
        <f>SUM(Table2[[#This Row],[AWAL]],Table2[[#This Row],[M1B]])</f>
        <v>1</v>
      </c>
      <c r="R1207" s="14">
        <f>SUM(Table2[[#This Row],[M2B]],Table2[[#This Row],[M2B_h]])</f>
        <v>1</v>
      </c>
      <c r="S1207" s="14">
        <f>SUM(Table2[[#This Row],[M3B]],Table2[[#This Row],[M3B_h]])</f>
        <v>1</v>
      </c>
      <c r="T1207" s="14">
        <f>SUM(Table2[[#This Row],[M4B]],Table2[[#This Row],[M4B_h]])</f>
        <v>1</v>
      </c>
    </row>
    <row r="1208" spans="1:20">
      <c r="A1208" s="11">
        <f>IF(Table2[[#This Row],[TT]]=0,"",ROW())</f>
        <v>1208</v>
      </c>
      <c r="B1208" s="11" t="str">
        <f>LOWER(SUBSTITUTE(SUBSTITUTE(SUBSTITUTE(SUBSTITUTE(SUBSTITUTE(SUBSTITUTE(SUBSTITUTE(SUBSTITUTE(Table2[[#This Row],[NAMA BARANG]]," ",""),"""",""),"-",""),"/",""),"(",""),")",""),"&amp;",""),",",""))</f>
        <v>malamset23122</v>
      </c>
      <c r="C1208" s="17" t="s">
        <v>1369</v>
      </c>
      <c r="D1208" s="18">
        <v>20</v>
      </c>
      <c r="E1208" s="22" t="s">
        <v>1370</v>
      </c>
      <c r="F1208" s="43">
        <f>IF(Table2[[#This Row],[M5B]]="",Table2[[#This Row],[M5B_h]],SUM(Table2[[#This Row],[M5B_h]],Table2[[#This Row],[M5B]]))</f>
        <v>20</v>
      </c>
      <c r="H1208" s="12" t="str">
        <f>IF(Table2[[#This Row],[M1A]]="","",Table2[[#This Row],[M1A]]-Table2[[#This Row],[AWAL]])</f>
        <v/>
      </c>
      <c r="J1208" s="12" t="str">
        <f>IF(Table2[[#This Row],[M2A]]="","",SUM(Table2[[#This Row],[M2A]]-Table2[[#This Row],[M2B_h]]))</f>
        <v/>
      </c>
      <c r="L1208" s="12" t="str">
        <f>IF(Table2[[#This Row],[M3A]]="","",SUM(Table2[[#This Row],[M3A]]-Table2[[#This Row],[M3B_h]]))</f>
        <v/>
      </c>
      <c r="N1208" s="12" t="str">
        <f>IF(Table2[[#This Row],[M4A]]="","",SUM(Table2[[#This Row],[M4A]]-Table2[[#This Row],[M4B_h]]))</f>
        <v/>
      </c>
      <c r="O1208" s="14"/>
      <c r="P1208" s="14" t="str">
        <f>IF(Table2[[#This Row],[M5A]]="","",SUM(Table2[[#This Row],[M5A]]-Table2[[#This Row],[M5B_h]]))</f>
        <v/>
      </c>
      <c r="Q1208" s="14">
        <f>SUM(Table2[[#This Row],[AWAL]],Table2[[#This Row],[M1B]])</f>
        <v>20</v>
      </c>
      <c r="R1208" s="14">
        <f>SUM(Table2[[#This Row],[M2B]],Table2[[#This Row],[M2B_h]])</f>
        <v>20</v>
      </c>
      <c r="S1208" s="14">
        <f>SUM(Table2[[#This Row],[M3B]],Table2[[#This Row],[M3B_h]])</f>
        <v>20</v>
      </c>
      <c r="T1208" s="14">
        <f>SUM(Table2[[#This Row],[M4B]],Table2[[#This Row],[M4B_h]])</f>
        <v>20</v>
      </c>
    </row>
    <row r="1209" spans="1:20">
      <c r="A1209" s="11">
        <f>IF(Table2[[#This Row],[TT]]=0,"",ROW())</f>
        <v>1209</v>
      </c>
      <c r="B1209" s="11" t="str">
        <f>LOWER(SUBSTITUTE(SUBSTITUTE(SUBSTITUTE(SUBSTITUTE(SUBSTITUTE(SUBSTITUTE(SUBSTITUTE(SUBSTITUTE(Table2[[#This Row],[NAMA BARANG]]," ",""),"""",""),"-",""),"/",""),"(",""),")",""),"&amp;",""),",",""))</f>
        <v>map3324ggf4</v>
      </c>
      <c r="C1209" s="17" t="s">
        <v>1373</v>
      </c>
      <c r="D1209" s="18">
        <v>2</v>
      </c>
      <c r="E1209" s="22" t="s">
        <v>903</v>
      </c>
      <c r="F1209" s="43">
        <f>IF(Table2[[#This Row],[M5B]]="",Table2[[#This Row],[M5B_h]],SUM(Table2[[#This Row],[M5B_h]],Table2[[#This Row],[M5B]]))</f>
        <v>2</v>
      </c>
      <c r="H1209" s="12" t="str">
        <f>IF(Table2[[#This Row],[M1A]]="","",Table2[[#This Row],[M1A]]-Table2[[#This Row],[AWAL]])</f>
        <v/>
      </c>
      <c r="J1209" s="12" t="str">
        <f>IF(Table2[[#This Row],[M2A]]="","",SUM(Table2[[#This Row],[M2A]]-Table2[[#This Row],[M2B_h]]))</f>
        <v/>
      </c>
      <c r="L1209" s="12" t="str">
        <f>IF(Table2[[#This Row],[M3A]]="","",SUM(Table2[[#This Row],[M3A]]-Table2[[#This Row],[M3B_h]]))</f>
        <v/>
      </c>
      <c r="N1209" s="12" t="str">
        <f>IF(Table2[[#This Row],[M4A]]="","",SUM(Table2[[#This Row],[M4A]]-Table2[[#This Row],[M4B_h]]))</f>
        <v/>
      </c>
      <c r="O1209" s="14"/>
      <c r="P1209" s="14" t="str">
        <f>IF(Table2[[#This Row],[M5A]]="","",SUM(Table2[[#This Row],[M5A]]-Table2[[#This Row],[M5B_h]]))</f>
        <v/>
      </c>
      <c r="Q1209" s="14">
        <f>SUM(Table2[[#This Row],[AWAL]],Table2[[#This Row],[M1B]])</f>
        <v>2</v>
      </c>
      <c r="R1209" s="14">
        <f>SUM(Table2[[#This Row],[M2B]],Table2[[#This Row],[M2B_h]])</f>
        <v>2</v>
      </c>
      <c r="S1209" s="14">
        <f>SUM(Table2[[#This Row],[M3B]],Table2[[#This Row],[M3B_h]])</f>
        <v>2</v>
      </c>
      <c r="T1209" s="14">
        <f>SUM(Table2[[#This Row],[M4B]],Table2[[#This Row],[M4B_h]])</f>
        <v>2</v>
      </c>
    </row>
    <row r="1210" spans="1:20">
      <c r="A1210" s="11">
        <f>IF(Table2[[#This Row],[TT]]=0,"",ROW())</f>
        <v>1210</v>
      </c>
      <c r="B1210" s="11" t="str">
        <f>LOWER(SUBSTITUTE(SUBSTITUTE(SUBSTITUTE(SUBSTITUTE(SUBSTITUTE(SUBSTITUTE(SUBSTITUTE(SUBSTITUTE(Table2[[#This Row],[NAMA BARANG]]," ",""),"""",""),"-",""),"/",""),"(",""),")",""),"&amp;",""),",",""))</f>
        <v>mapa012talibiru</v>
      </c>
      <c r="C1210" s="17" t="s">
        <v>1374</v>
      </c>
      <c r="D1210" s="18">
        <v>2</v>
      </c>
      <c r="E1210" s="22" t="s">
        <v>34</v>
      </c>
      <c r="F1210" s="43">
        <f>IF(Table2[[#This Row],[M5B]]="",Table2[[#This Row],[M5B_h]],SUM(Table2[[#This Row],[M5B_h]],Table2[[#This Row],[M5B]]))</f>
        <v>2</v>
      </c>
      <c r="H1210" s="12" t="str">
        <f>IF(Table2[[#This Row],[M1A]]="","",Table2[[#This Row],[M1A]]-Table2[[#This Row],[AWAL]])</f>
        <v/>
      </c>
      <c r="J1210" s="12" t="str">
        <f>IF(Table2[[#This Row],[M2A]]="","",SUM(Table2[[#This Row],[M2A]]-Table2[[#This Row],[M2B_h]]))</f>
        <v/>
      </c>
      <c r="L1210" s="12" t="str">
        <f>IF(Table2[[#This Row],[M3A]]="","",SUM(Table2[[#This Row],[M3A]]-Table2[[#This Row],[M3B_h]]))</f>
        <v/>
      </c>
      <c r="N1210" s="12" t="str">
        <f>IF(Table2[[#This Row],[M4A]]="","",SUM(Table2[[#This Row],[M4A]]-Table2[[#This Row],[M4B_h]]))</f>
        <v/>
      </c>
      <c r="O1210" s="14"/>
      <c r="P1210" s="14" t="str">
        <f>IF(Table2[[#This Row],[M5A]]="","",SUM(Table2[[#This Row],[M5A]]-Table2[[#This Row],[M5B_h]]))</f>
        <v/>
      </c>
      <c r="Q1210" s="14">
        <f>SUM(Table2[[#This Row],[AWAL]],Table2[[#This Row],[M1B]])</f>
        <v>2</v>
      </c>
      <c r="R1210" s="14">
        <f>SUM(Table2[[#This Row],[M2B]],Table2[[#This Row],[M2B_h]])</f>
        <v>2</v>
      </c>
      <c r="S1210" s="14">
        <f>SUM(Table2[[#This Row],[M3B]],Table2[[#This Row],[M3B_h]])</f>
        <v>2</v>
      </c>
      <c r="T1210" s="14">
        <f>SUM(Table2[[#This Row],[M4B]],Table2[[#This Row],[M4B_h]])</f>
        <v>2</v>
      </c>
    </row>
    <row r="1211" spans="1:20">
      <c r="A1211" s="11">
        <f>IF(Table2[[#This Row],[TT]]=0,"",ROW())</f>
        <v>1211</v>
      </c>
      <c r="B1211" s="11" t="str">
        <f>LOWER(SUBSTITUTE(SUBSTITUTE(SUBSTITUTE(SUBSTITUTE(SUBSTITUTE(SUBSTITUTE(SUBSTITUTE(SUBSTITUTE(Table2[[#This Row],[NAMA BARANG]]," ",""),"""",""),"-",""),"/",""),"(",""),")",""),"&amp;",""),",",""))</f>
        <v>mapa6kupu</v>
      </c>
      <c r="C1211" s="17" t="s">
        <v>1377</v>
      </c>
      <c r="D1211" s="18">
        <v>6</v>
      </c>
      <c r="E1211" s="22" t="s">
        <v>79</v>
      </c>
      <c r="F1211" s="43">
        <f>IF(Table2[[#This Row],[M5B]]="",Table2[[#This Row],[M5B_h]],SUM(Table2[[#This Row],[M5B_h]],Table2[[#This Row],[M5B]]))</f>
        <v>6</v>
      </c>
      <c r="H1211" s="12" t="str">
        <f>IF(Table2[[#This Row],[M1A]]="","",Table2[[#This Row],[M1A]]-Table2[[#This Row],[AWAL]])</f>
        <v/>
      </c>
      <c r="J1211" s="12" t="str">
        <f>IF(Table2[[#This Row],[M2A]]="","",SUM(Table2[[#This Row],[M2A]]-Table2[[#This Row],[M2B_h]]))</f>
        <v/>
      </c>
      <c r="L1211" s="12" t="str">
        <f>IF(Table2[[#This Row],[M3A]]="","",SUM(Table2[[#This Row],[M3A]]-Table2[[#This Row],[M3B_h]]))</f>
        <v/>
      </c>
      <c r="N1211" s="12" t="str">
        <f>IF(Table2[[#This Row],[M4A]]="","",SUM(Table2[[#This Row],[M4A]]-Table2[[#This Row],[M4B_h]]))</f>
        <v/>
      </c>
      <c r="O1211" s="14"/>
      <c r="P1211" s="14" t="str">
        <f>IF(Table2[[#This Row],[M5A]]="","",SUM(Table2[[#This Row],[M5A]]-Table2[[#This Row],[M5B_h]]))</f>
        <v/>
      </c>
      <c r="Q1211" s="14">
        <f>SUM(Table2[[#This Row],[AWAL]],Table2[[#This Row],[M1B]])</f>
        <v>6</v>
      </c>
      <c r="R1211" s="14">
        <f>SUM(Table2[[#This Row],[M2B]],Table2[[#This Row],[M2B_h]])</f>
        <v>6</v>
      </c>
      <c r="S1211" s="14">
        <f>SUM(Table2[[#This Row],[M3B]],Table2[[#This Row],[M3B_h]])</f>
        <v>6</v>
      </c>
      <c r="T1211" s="14">
        <f>SUM(Table2[[#This Row],[M4B]],Table2[[#This Row],[M4B_h]])</f>
        <v>6</v>
      </c>
    </row>
    <row r="1212" spans="1:20">
      <c r="A1212" s="11">
        <f>IF(Table2[[#This Row],[TT]]=0,"",ROW())</f>
        <v>1212</v>
      </c>
      <c r="B1212" s="11" t="str">
        <f>LOWER(SUBSTITUTE(SUBSTITUTE(SUBSTITUTE(SUBSTITUTE(SUBSTITUTE(SUBSTITUTE(SUBSTITUTE(SUBSTITUTE(Table2[[#This Row],[NAMA BARANG]]," ",""),"""",""),"-",""),"/",""),"(",""),")",""),"&amp;",""),",",""))</f>
        <v>mapbatikjersey</v>
      </c>
      <c r="C1212" s="17" t="s">
        <v>4389</v>
      </c>
      <c r="D1212" s="18">
        <v>2</v>
      </c>
      <c r="E1212" s="22">
        <v>800</v>
      </c>
      <c r="F1212" s="43">
        <f>IF(Table2[[#This Row],[M5B]]="",Table2[[#This Row],[M5B_h]],SUM(Table2[[#This Row],[M5B_h]],Table2[[#This Row],[M5B]]))</f>
        <v>2</v>
      </c>
      <c r="H1212" s="12" t="str">
        <f>IF(Table2[[#This Row],[M1A]]="","",Table2[[#This Row],[M1A]]-Table2[[#This Row],[AWAL]])</f>
        <v/>
      </c>
      <c r="J1212" s="12" t="str">
        <f>IF(Table2[[#This Row],[M2A]]="","",SUM(Table2[[#This Row],[M2A]]-Table2[[#This Row],[M2B_h]]))</f>
        <v/>
      </c>
      <c r="L1212" s="12" t="str">
        <f>IF(Table2[[#This Row],[M3A]]="","",SUM(Table2[[#This Row],[M3A]]-Table2[[#This Row],[M3B_h]]))</f>
        <v/>
      </c>
      <c r="N1212" s="12" t="str">
        <f>IF(Table2[[#This Row],[M4A]]="","",SUM(Table2[[#This Row],[M4A]]-Table2[[#This Row],[M4B_h]]))</f>
        <v/>
      </c>
      <c r="O1212" s="14"/>
      <c r="P1212" s="14" t="str">
        <f>IF(Table2[[#This Row],[M5A]]="","",SUM(Table2[[#This Row],[M5A]]-Table2[[#This Row],[M5B_h]]))</f>
        <v/>
      </c>
      <c r="Q1212" s="14">
        <f>SUM(Table2[[#This Row],[AWAL]],Table2[[#This Row],[M1B]])</f>
        <v>2</v>
      </c>
      <c r="R1212" s="14">
        <f>SUM(Table2[[#This Row],[M2B]],Table2[[#This Row],[M2B_h]])</f>
        <v>2</v>
      </c>
      <c r="S1212" s="14">
        <f>SUM(Table2[[#This Row],[M3B]],Table2[[#This Row],[M3B_h]])</f>
        <v>2</v>
      </c>
      <c r="T1212" s="14">
        <f>SUM(Table2[[#This Row],[M4B]],Table2[[#This Row],[M4B_h]])</f>
        <v>2</v>
      </c>
    </row>
    <row r="1213" spans="1:20">
      <c r="A1213" s="11">
        <f>IF(Table2[[#This Row],[TT]]=0,"",ROW())</f>
        <v>1213</v>
      </c>
      <c r="B1213" s="11" t="str">
        <f>LOWER(SUBSTITUTE(SUBSTITUTE(SUBSTITUTE(SUBSTITUTE(SUBSTITUTE(SUBSTITUTE(SUBSTITUTE(SUBSTITUTE(Table2[[#This Row],[NAMA BARANG]]," ",""),"""",""),"-",""),"/",""),"(",""),")",""),"&amp;",""),",",""))</f>
        <v>mapbatiksika</v>
      </c>
      <c r="C1213" s="17" t="s">
        <v>4462</v>
      </c>
      <c r="D1213" s="18">
        <v>1</v>
      </c>
      <c r="E1213" s="22" t="s">
        <v>2737</v>
      </c>
      <c r="F1213" s="43">
        <f>IF(Table2[[#This Row],[M5B]]="",Table2[[#This Row],[M5B_h]],SUM(Table2[[#This Row],[M5B_h]],Table2[[#This Row],[M5B]]))</f>
        <v>1</v>
      </c>
      <c r="H1213" s="12" t="str">
        <f>IF(Table2[[#This Row],[M1A]]="","",Table2[[#This Row],[M1A]]-Table2[[#This Row],[AWAL]])</f>
        <v/>
      </c>
      <c r="J1213" s="12" t="str">
        <f>IF(Table2[[#This Row],[M2A]]="","",SUM(Table2[[#This Row],[M2A]]-Table2[[#This Row],[M2B_h]]))</f>
        <v/>
      </c>
      <c r="L1213" s="12" t="str">
        <f>IF(Table2[[#This Row],[M3A]]="","",SUM(Table2[[#This Row],[M3A]]-Table2[[#This Row],[M3B_h]]))</f>
        <v/>
      </c>
      <c r="N1213" s="12" t="str">
        <f>IF(Table2[[#This Row],[M4A]]="","",SUM(Table2[[#This Row],[M4A]]-Table2[[#This Row],[M4B_h]]))</f>
        <v/>
      </c>
      <c r="O1213" s="14"/>
      <c r="P1213" s="14" t="str">
        <f>IF(Table2[[#This Row],[M5A]]="","",SUM(Table2[[#This Row],[M5A]]-Table2[[#This Row],[M5B_h]]))</f>
        <v/>
      </c>
      <c r="Q1213" s="14">
        <f>SUM(Table2[[#This Row],[AWAL]],Table2[[#This Row],[M1B]])</f>
        <v>1</v>
      </c>
      <c r="R1213" s="14">
        <f>SUM(Table2[[#This Row],[M2B]],Table2[[#This Row],[M2B_h]])</f>
        <v>1</v>
      </c>
      <c r="S1213" s="14">
        <f>SUM(Table2[[#This Row],[M3B]],Table2[[#This Row],[M3B_h]])</f>
        <v>1</v>
      </c>
      <c r="T1213" s="14">
        <f>SUM(Table2[[#This Row],[M4B]],Table2[[#This Row],[M4B_h]])</f>
        <v>1</v>
      </c>
    </row>
    <row r="1214" spans="1:20">
      <c r="A1214" s="11">
        <f>IF(Table2[[#This Row],[TT]]=0,"",ROW())</f>
        <v>1214</v>
      </c>
      <c r="B1214" s="11" t="str">
        <f>LOWER(SUBSTITUTE(SUBSTITUTE(SUBSTITUTE(SUBSTITUTE(SUBSTITUTE(SUBSTITUTE(SUBSTITUTE(SUBSTITUTE(Table2[[#This Row],[NAMA BARANG]]," ",""),"""",""),"-",""),"/",""),"(",""),")",""),"&amp;",""),",",""))</f>
        <v>mapberdiriretkuning</v>
      </c>
      <c r="C1214" s="17" t="s">
        <v>1378</v>
      </c>
      <c r="D1214" s="18">
        <v>3</v>
      </c>
      <c r="E1214" s="22" t="s">
        <v>173</v>
      </c>
      <c r="F1214" s="43">
        <f>IF(Table2[[#This Row],[M5B]]="",Table2[[#This Row],[M5B_h]],SUM(Table2[[#This Row],[M5B_h]],Table2[[#This Row],[M5B]]))</f>
        <v>3</v>
      </c>
      <c r="H1214" s="12" t="str">
        <f>IF(Table2[[#This Row],[M1A]]="","",Table2[[#This Row],[M1A]]-Table2[[#This Row],[AWAL]])</f>
        <v/>
      </c>
      <c r="J1214" s="12" t="str">
        <f>IF(Table2[[#This Row],[M2A]]="","",SUM(Table2[[#This Row],[M2A]]-Table2[[#This Row],[M2B_h]]))</f>
        <v/>
      </c>
      <c r="L1214" s="12" t="str">
        <f>IF(Table2[[#This Row],[M3A]]="","",SUM(Table2[[#This Row],[M3A]]-Table2[[#This Row],[M3B_h]]))</f>
        <v/>
      </c>
      <c r="N1214" s="12" t="str">
        <f>IF(Table2[[#This Row],[M4A]]="","",SUM(Table2[[#This Row],[M4A]]-Table2[[#This Row],[M4B_h]]))</f>
        <v/>
      </c>
      <c r="O1214" s="14"/>
      <c r="P1214" s="14" t="str">
        <f>IF(Table2[[#This Row],[M5A]]="","",SUM(Table2[[#This Row],[M5A]]-Table2[[#This Row],[M5B_h]]))</f>
        <v/>
      </c>
      <c r="Q1214" s="14">
        <f>SUM(Table2[[#This Row],[AWAL]],Table2[[#This Row],[M1B]])</f>
        <v>3</v>
      </c>
      <c r="R1214" s="14">
        <f>SUM(Table2[[#This Row],[M2B]],Table2[[#This Row],[M2B_h]])</f>
        <v>3</v>
      </c>
      <c r="S1214" s="14">
        <f>SUM(Table2[[#This Row],[M3B]],Table2[[#This Row],[M3B_h]])</f>
        <v>3</v>
      </c>
      <c r="T1214" s="14">
        <f>SUM(Table2[[#This Row],[M4B]],Table2[[#This Row],[M4B_h]])</f>
        <v>3</v>
      </c>
    </row>
    <row r="1215" spans="1:20">
      <c r="A1215" s="11">
        <f>IF(Table2[[#This Row],[TT]]=0,"",ROW())</f>
        <v>1215</v>
      </c>
      <c r="B1215" s="11" t="str">
        <f>LOWER(SUBSTITUTE(SUBSTITUTE(SUBSTITUTE(SUBSTITUTE(SUBSTITUTE(SUBSTITUTE(SUBSTITUTE(SUBSTITUTE(Table2[[#This Row],[NAMA BARANG]]," ",""),"""",""),"-",""),"/",""),"(",""),")",""),"&amp;",""),",",""))</f>
        <v>mapclearpp8021</v>
      </c>
      <c r="C1215" s="17" t="s">
        <v>1379</v>
      </c>
      <c r="D1215" s="18">
        <v>3</v>
      </c>
      <c r="E1215" s="22" t="s">
        <v>131</v>
      </c>
      <c r="F1215" s="43">
        <f>IF(Table2[[#This Row],[M5B]]="",Table2[[#This Row],[M5B_h]],SUM(Table2[[#This Row],[M5B_h]],Table2[[#This Row],[M5B]]))</f>
        <v>3</v>
      </c>
      <c r="H1215" s="12" t="str">
        <f>IF(Table2[[#This Row],[M1A]]="","",Table2[[#This Row],[M1A]]-Table2[[#This Row],[AWAL]])</f>
        <v/>
      </c>
      <c r="J1215" s="12" t="str">
        <f>IF(Table2[[#This Row],[M2A]]="","",SUM(Table2[[#This Row],[M2A]]-Table2[[#This Row],[M2B_h]]))</f>
        <v/>
      </c>
      <c r="L1215" s="12" t="str">
        <f>IF(Table2[[#This Row],[M3A]]="","",SUM(Table2[[#This Row],[M3A]]-Table2[[#This Row],[M3B_h]]))</f>
        <v/>
      </c>
      <c r="N1215" s="12" t="str">
        <f>IF(Table2[[#This Row],[M4A]]="","",SUM(Table2[[#This Row],[M4A]]-Table2[[#This Row],[M4B_h]]))</f>
        <v/>
      </c>
      <c r="O1215" s="14"/>
      <c r="P1215" s="14" t="str">
        <f>IF(Table2[[#This Row],[M5A]]="","",SUM(Table2[[#This Row],[M5A]]-Table2[[#This Row],[M5B_h]]))</f>
        <v/>
      </c>
      <c r="Q1215" s="14">
        <f>SUM(Table2[[#This Row],[AWAL]],Table2[[#This Row],[M1B]])</f>
        <v>3</v>
      </c>
      <c r="R1215" s="14">
        <f>SUM(Table2[[#This Row],[M2B]],Table2[[#This Row],[M2B_h]])</f>
        <v>3</v>
      </c>
      <c r="S1215" s="14">
        <f>SUM(Table2[[#This Row],[M3B]],Table2[[#This Row],[M3B_h]])</f>
        <v>3</v>
      </c>
      <c r="T1215" s="14">
        <f>SUM(Table2[[#This Row],[M4B]],Table2[[#This Row],[M4B_h]])</f>
        <v>3</v>
      </c>
    </row>
    <row r="1216" spans="1:20">
      <c r="A1216" s="11">
        <f>IF(Table2[[#This Row],[TT]]=0,"",ROW())</f>
        <v>1216</v>
      </c>
      <c r="B1216" s="11" t="str">
        <f>LOWER(SUBSTITUTE(SUBSTITUTE(SUBSTITUTE(SUBSTITUTE(SUBSTITUTE(SUBSTITUTE(SUBSTITUTE(SUBSTITUTE(Table2[[#This Row],[NAMA BARANG]]," ",""),"""",""),"-",""),"/",""),"(",""),")",""),"&amp;",""),",",""))</f>
        <v>mapclearppxs802mixf48022</v>
      </c>
      <c r="C1216" s="17" t="s">
        <v>1380</v>
      </c>
      <c r="D1216" s="18">
        <v>3</v>
      </c>
      <c r="E1216" s="22" t="s">
        <v>131</v>
      </c>
      <c r="F1216" s="43">
        <f>IF(Table2[[#This Row],[M5B]]="",Table2[[#This Row],[M5B_h]],SUM(Table2[[#This Row],[M5B_h]],Table2[[#This Row],[M5B]]))</f>
        <v>3</v>
      </c>
      <c r="H1216" s="12" t="str">
        <f>IF(Table2[[#This Row],[M1A]]="","",Table2[[#This Row],[M1A]]-Table2[[#This Row],[AWAL]])</f>
        <v/>
      </c>
      <c r="J1216" s="12" t="str">
        <f>IF(Table2[[#This Row],[M2A]]="","",SUM(Table2[[#This Row],[M2A]]-Table2[[#This Row],[M2B_h]]))</f>
        <v/>
      </c>
      <c r="L1216" s="12" t="str">
        <f>IF(Table2[[#This Row],[M3A]]="","",SUM(Table2[[#This Row],[M3A]]-Table2[[#This Row],[M3B_h]]))</f>
        <v/>
      </c>
      <c r="N1216" s="12" t="str">
        <f>IF(Table2[[#This Row],[M4A]]="","",SUM(Table2[[#This Row],[M4A]]-Table2[[#This Row],[M4B_h]]))</f>
        <v/>
      </c>
      <c r="O1216" s="14"/>
      <c r="P1216" s="14" t="str">
        <f>IF(Table2[[#This Row],[M5A]]="","",SUM(Table2[[#This Row],[M5A]]-Table2[[#This Row],[M5B_h]]))</f>
        <v/>
      </c>
      <c r="Q1216" s="14">
        <f>SUM(Table2[[#This Row],[AWAL]],Table2[[#This Row],[M1B]])</f>
        <v>3</v>
      </c>
      <c r="R1216" s="14">
        <f>SUM(Table2[[#This Row],[M2B]],Table2[[#This Row],[M2B_h]])</f>
        <v>3</v>
      </c>
      <c r="S1216" s="14">
        <f>SUM(Table2[[#This Row],[M3B]],Table2[[#This Row],[M3B_h]])</f>
        <v>3</v>
      </c>
      <c r="T1216" s="14">
        <f>SUM(Table2[[#This Row],[M4B]],Table2[[#This Row],[M4B_h]])</f>
        <v>3</v>
      </c>
    </row>
    <row r="1217" spans="1:20">
      <c r="A1217" s="11">
        <f>IF(Table2[[#This Row],[TT]]=0,"",ROW())</f>
        <v>1217</v>
      </c>
      <c r="B1217" s="11" t="str">
        <f>LOWER(SUBSTITUTE(SUBSTITUTE(SUBSTITUTE(SUBSTITUTE(SUBSTITUTE(SUBSTITUTE(SUBSTITUTE(SUBSTITUTE(Table2[[#This Row],[NAMA BARANG]]," ",""),"""",""),"-",""),"/",""),"(",""),")",""),"&amp;",""),",",""))</f>
        <v>mapdata39571</v>
      </c>
      <c r="C1217" s="17" t="s">
        <v>1381</v>
      </c>
      <c r="D1217" s="18">
        <v>3</v>
      </c>
      <c r="E1217" s="22" t="s">
        <v>1382</v>
      </c>
      <c r="F1217" s="43">
        <f>IF(Table2[[#This Row],[M5B]]="",Table2[[#This Row],[M5B_h]],SUM(Table2[[#This Row],[M5B_h]],Table2[[#This Row],[M5B]]))</f>
        <v>3</v>
      </c>
      <c r="H1217" s="12" t="str">
        <f>IF(Table2[[#This Row],[M1A]]="","",Table2[[#This Row],[M1A]]-Table2[[#This Row],[AWAL]])</f>
        <v/>
      </c>
      <c r="J1217" s="12" t="str">
        <f>IF(Table2[[#This Row],[M2A]]="","",SUM(Table2[[#This Row],[M2A]]-Table2[[#This Row],[M2B_h]]))</f>
        <v/>
      </c>
      <c r="L1217" s="12" t="str">
        <f>IF(Table2[[#This Row],[M3A]]="","",SUM(Table2[[#This Row],[M3A]]-Table2[[#This Row],[M3B_h]]))</f>
        <v/>
      </c>
      <c r="N1217" s="12" t="str">
        <f>IF(Table2[[#This Row],[M4A]]="","",SUM(Table2[[#This Row],[M4A]]-Table2[[#This Row],[M4B_h]]))</f>
        <v/>
      </c>
      <c r="O1217" s="14"/>
      <c r="P1217" s="14" t="str">
        <f>IF(Table2[[#This Row],[M5A]]="","",SUM(Table2[[#This Row],[M5A]]-Table2[[#This Row],[M5B_h]]))</f>
        <v/>
      </c>
      <c r="Q1217" s="14">
        <f>SUM(Table2[[#This Row],[AWAL]],Table2[[#This Row],[M1B]])</f>
        <v>3</v>
      </c>
      <c r="R1217" s="14">
        <f>SUM(Table2[[#This Row],[M2B]],Table2[[#This Row],[M2B_h]])</f>
        <v>3</v>
      </c>
      <c r="S1217" s="14">
        <f>SUM(Table2[[#This Row],[M3B]],Table2[[#This Row],[M3B_h]])</f>
        <v>3</v>
      </c>
      <c r="T1217" s="14">
        <f>SUM(Table2[[#This Row],[M4B]],Table2[[#This Row],[M4B_h]])</f>
        <v>3</v>
      </c>
    </row>
    <row r="1218" spans="1:20">
      <c r="A1218" s="11">
        <f>IF(Table2[[#This Row],[TT]]=0,"",ROW())</f>
        <v>1218</v>
      </c>
      <c r="B1218" s="11" t="str">
        <f>LOWER(SUBSTITUTE(SUBSTITUTE(SUBSTITUTE(SUBSTITUTE(SUBSTITUTE(SUBSTITUTE(SUBSTITUTE(SUBSTITUTE(Table2[[#This Row],[NAMA BARANG]]," ",""),"""",""),"-",""),"/",""),"(",""),")",""),"&amp;",""),",",""))</f>
        <v>mapdokumenkeeper40lbtnt021moshi</v>
      </c>
      <c r="C1218" s="17" t="s">
        <v>3421</v>
      </c>
      <c r="D1218" s="18">
        <v>6</v>
      </c>
      <c r="E1218" s="22" t="s">
        <v>2635</v>
      </c>
      <c r="F1218" s="43">
        <f>IF(Table2[[#This Row],[M5B]]="",Table2[[#This Row],[M5B_h]],SUM(Table2[[#This Row],[M5B_h]],Table2[[#This Row],[M5B]]))</f>
        <v>6</v>
      </c>
      <c r="H1218" s="12" t="str">
        <f>IF(Table2[[#This Row],[M1A]]="","",Table2[[#This Row],[M1A]]-Table2[[#This Row],[AWAL]])</f>
        <v/>
      </c>
      <c r="J1218" s="12" t="str">
        <f>IF(Table2[[#This Row],[M2A]]="","",SUM(Table2[[#This Row],[M2A]]-Table2[[#This Row],[M2B_h]]))</f>
        <v/>
      </c>
      <c r="L1218" s="12" t="str">
        <f>IF(Table2[[#This Row],[M3A]]="","",SUM(Table2[[#This Row],[M3A]]-Table2[[#This Row],[M3B_h]]))</f>
        <v/>
      </c>
      <c r="N1218" s="12" t="str">
        <f>IF(Table2[[#This Row],[M4A]]="","",SUM(Table2[[#This Row],[M4A]]-Table2[[#This Row],[M4B_h]]))</f>
        <v/>
      </c>
      <c r="O1218" s="14"/>
      <c r="P1218" s="14" t="str">
        <f>IF(Table2[[#This Row],[M5A]]="","",SUM(Table2[[#This Row],[M5A]]-Table2[[#This Row],[M5B_h]]))</f>
        <v/>
      </c>
      <c r="Q1218" s="14">
        <f>SUM(Table2[[#This Row],[AWAL]],Table2[[#This Row],[M1B]])</f>
        <v>6</v>
      </c>
      <c r="R1218" s="14">
        <f>SUM(Table2[[#This Row],[M2B]],Table2[[#This Row],[M2B_h]])</f>
        <v>6</v>
      </c>
      <c r="S1218" s="14">
        <f>SUM(Table2[[#This Row],[M3B]],Table2[[#This Row],[M3B_h]])</f>
        <v>6</v>
      </c>
      <c r="T1218" s="14">
        <f>SUM(Table2[[#This Row],[M4B]],Table2[[#This Row],[M4B_h]])</f>
        <v>6</v>
      </c>
    </row>
    <row r="1219" spans="1:20">
      <c r="A1219" s="11">
        <f>IF(Table2[[#This Row],[TT]]=0,"",ROW())</f>
        <v>1219</v>
      </c>
      <c r="B1219" s="11" t="str">
        <f>LOWER(SUBSTITUTE(SUBSTITUTE(SUBSTITUTE(SUBSTITUTE(SUBSTITUTE(SUBSTITUTE(SUBSTITUTE(SUBSTITUTE(Table2[[#This Row],[NAMA BARANG]]," ",""),"""",""),"-",""),"/",""),"(",""),")",""),"&amp;",""),",",""))</f>
        <v>mapen1020</v>
      </c>
      <c r="C1219" s="17" t="s">
        <v>1383</v>
      </c>
      <c r="D1219" s="18">
        <v>19</v>
      </c>
      <c r="E1219" s="22" t="s">
        <v>131</v>
      </c>
      <c r="F1219" s="43">
        <f>IF(Table2[[#This Row],[M5B]]="",Table2[[#This Row],[M5B_h]],SUM(Table2[[#This Row],[M5B_h]],Table2[[#This Row],[M5B]]))</f>
        <v>19</v>
      </c>
      <c r="H1219" s="12" t="str">
        <f>IF(Table2[[#This Row],[M1A]]="","",Table2[[#This Row],[M1A]]-Table2[[#This Row],[AWAL]])</f>
        <v/>
      </c>
      <c r="J1219" s="12" t="str">
        <f>IF(Table2[[#This Row],[M2A]]="","",SUM(Table2[[#This Row],[M2A]]-Table2[[#This Row],[M2B_h]]))</f>
        <v/>
      </c>
      <c r="L1219" s="12" t="str">
        <f>IF(Table2[[#This Row],[M3A]]="","",SUM(Table2[[#This Row],[M3A]]-Table2[[#This Row],[M3B_h]]))</f>
        <v/>
      </c>
      <c r="N1219" s="12" t="str">
        <f>IF(Table2[[#This Row],[M4A]]="","",SUM(Table2[[#This Row],[M4A]]-Table2[[#This Row],[M4B_h]]))</f>
        <v/>
      </c>
      <c r="O1219" s="14"/>
      <c r="P1219" s="14" t="str">
        <f>IF(Table2[[#This Row],[M5A]]="","",SUM(Table2[[#This Row],[M5A]]-Table2[[#This Row],[M5B_h]]))</f>
        <v/>
      </c>
      <c r="Q1219" s="14">
        <f>SUM(Table2[[#This Row],[AWAL]],Table2[[#This Row],[M1B]])</f>
        <v>19</v>
      </c>
      <c r="R1219" s="14">
        <f>SUM(Table2[[#This Row],[M2B]],Table2[[#This Row],[M2B_h]])</f>
        <v>19</v>
      </c>
      <c r="S1219" s="14">
        <f>SUM(Table2[[#This Row],[M3B]],Table2[[#This Row],[M3B_h]])</f>
        <v>19</v>
      </c>
      <c r="T1219" s="14">
        <f>SUM(Table2[[#This Row],[M4B]],Table2[[#This Row],[M4B_h]])</f>
        <v>19</v>
      </c>
    </row>
    <row r="1220" spans="1:20">
      <c r="A1220" s="11">
        <f>IF(Table2[[#This Row],[TT]]=0,"",ROW())</f>
        <v>1220</v>
      </c>
      <c r="B1220" s="11" t="str">
        <f>LOWER(SUBSTITUTE(SUBSTITUTE(SUBSTITUTE(SUBSTITUTE(SUBSTITUTE(SUBSTITUTE(SUBSTITUTE(SUBSTITUTE(Table2[[#This Row],[NAMA BARANG]]," ",""),"""",""),"-",""),"/",""),"(",""),")",""),"&amp;",""),",",""))</f>
        <v>mapen1023fcblk</v>
      </c>
      <c r="C1220" s="17" t="s">
        <v>1384</v>
      </c>
      <c r="D1220" s="18">
        <v>12</v>
      </c>
      <c r="E1220" s="22" t="s">
        <v>131</v>
      </c>
      <c r="F1220" s="43">
        <f>IF(Table2[[#This Row],[M5B]]="",Table2[[#This Row],[M5B_h]],SUM(Table2[[#This Row],[M5B_h]],Table2[[#This Row],[M5B]]))</f>
        <v>12</v>
      </c>
      <c r="H1220" s="12" t="str">
        <f>IF(Table2[[#This Row],[M1A]]="","",Table2[[#This Row],[M1A]]-Table2[[#This Row],[AWAL]])</f>
        <v/>
      </c>
      <c r="J1220" s="12" t="str">
        <f>IF(Table2[[#This Row],[M2A]]="","",SUM(Table2[[#This Row],[M2A]]-Table2[[#This Row],[M2B_h]]))</f>
        <v/>
      </c>
      <c r="L1220" s="12" t="str">
        <f>IF(Table2[[#This Row],[M3A]]="","",SUM(Table2[[#This Row],[M3A]]-Table2[[#This Row],[M3B_h]]))</f>
        <v/>
      </c>
      <c r="N1220" s="12" t="str">
        <f>IF(Table2[[#This Row],[M4A]]="","",SUM(Table2[[#This Row],[M4A]]-Table2[[#This Row],[M4B_h]]))</f>
        <v/>
      </c>
      <c r="O1220" s="14"/>
      <c r="P1220" s="14" t="str">
        <f>IF(Table2[[#This Row],[M5A]]="","",SUM(Table2[[#This Row],[M5A]]-Table2[[#This Row],[M5B_h]]))</f>
        <v/>
      </c>
      <c r="Q1220" s="14">
        <f>SUM(Table2[[#This Row],[AWAL]],Table2[[#This Row],[M1B]])</f>
        <v>12</v>
      </c>
      <c r="R1220" s="14">
        <f>SUM(Table2[[#This Row],[M2B]],Table2[[#This Row],[M2B_h]])</f>
        <v>12</v>
      </c>
      <c r="S1220" s="14">
        <f>SUM(Table2[[#This Row],[M3B]],Table2[[#This Row],[M3B_h]])</f>
        <v>12</v>
      </c>
      <c r="T1220" s="14">
        <f>SUM(Table2[[#This Row],[M4B]],Table2[[#This Row],[M4B_h]])</f>
        <v>12</v>
      </c>
    </row>
    <row r="1221" spans="1:20">
      <c r="A1221" s="11">
        <f>IF(Table2[[#This Row],[TT]]=0,"",ROW())</f>
        <v>1221</v>
      </c>
      <c r="B1221" s="11" t="str">
        <f>LOWER(SUBSTITUTE(SUBSTITUTE(SUBSTITUTE(SUBSTITUTE(SUBSTITUTE(SUBSTITUTE(SUBSTITUTE(SUBSTITUTE(Table2[[#This Row],[NAMA BARANG]]," ",""),"""",""),"-",""),"/",""),"(",""),")",""),"&amp;",""),",",""))</f>
        <v>mapentertalim1b3k3hj3p3</v>
      </c>
      <c r="C1221" s="17" t="s">
        <v>1385</v>
      </c>
      <c r="D1221" s="18">
        <v>13</v>
      </c>
      <c r="E1221" s="22" t="s">
        <v>131</v>
      </c>
      <c r="F1221" s="43">
        <f>IF(Table2[[#This Row],[M5B]]="",Table2[[#This Row],[M5B_h]],SUM(Table2[[#This Row],[M5B_h]],Table2[[#This Row],[M5B]]))</f>
        <v>13</v>
      </c>
      <c r="H1221" s="12" t="str">
        <f>IF(Table2[[#This Row],[M1A]]="","",Table2[[#This Row],[M1A]]-Table2[[#This Row],[AWAL]])</f>
        <v/>
      </c>
      <c r="J1221" s="12" t="str">
        <f>IF(Table2[[#This Row],[M2A]]="","",SUM(Table2[[#This Row],[M2A]]-Table2[[#This Row],[M2B_h]]))</f>
        <v/>
      </c>
      <c r="L1221" s="12" t="str">
        <f>IF(Table2[[#This Row],[M3A]]="","",SUM(Table2[[#This Row],[M3A]]-Table2[[#This Row],[M3B_h]]))</f>
        <v/>
      </c>
      <c r="N1221" s="12" t="str">
        <f>IF(Table2[[#This Row],[M4A]]="","",SUM(Table2[[#This Row],[M4A]]-Table2[[#This Row],[M4B_h]]))</f>
        <v/>
      </c>
      <c r="O1221" s="14"/>
      <c r="P1221" s="14" t="str">
        <f>IF(Table2[[#This Row],[M5A]]="","",SUM(Table2[[#This Row],[M5A]]-Table2[[#This Row],[M5B_h]]))</f>
        <v/>
      </c>
      <c r="Q1221" s="14">
        <f>SUM(Table2[[#This Row],[AWAL]],Table2[[#This Row],[M1B]])</f>
        <v>13</v>
      </c>
      <c r="R1221" s="14">
        <f>SUM(Table2[[#This Row],[M2B]],Table2[[#This Row],[M2B_h]])</f>
        <v>13</v>
      </c>
      <c r="S1221" s="14">
        <f>SUM(Table2[[#This Row],[M3B]],Table2[[#This Row],[M3B_h]])</f>
        <v>13</v>
      </c>
      <c r="T1221" s="14">
        <f>SUM(Table2[[#This Row],[M4B]],Table2[[#This Row],[M4B_h]])</f>
        <v>13</v>
      </c>
    </row>
    <row r="1222" spans="1:20">
      <c r="A1222" s="11">
        <f>IF(Table2[[#This Row],[TT]]=0,"",ROW())</f>
        <v>1222</v>
      </c>
      <c r="B1222" s="11" t="str">
        <f>LOWER(SUBSTITUTE(SUBSTITUTE(SUBSTITUTE(SUBSTITUTE(SUBSTITUTE(SUBSTITUTE(SUBSTITUTE(SUBSTITUTE(Table2[[#This Row],[NAMA BARANG]]," ",""),"""",""),"-",""),"/",""),"(",""),")",""),"&amp;",""),",",""))</f>
        <v>mapexecutive850885082</v>
      </c>
      <c r="C1222" s="17" t="s">
        <v>1386</v>
      </c>
      <c r="D1222" s="18">
        <v>12</v>
      </c>
      <c r="E1222" s="22" t="s">
        <v>1387</v>
      </c>
      <c r="F1222" s="43">
        <f>IF(Table2[[#This Row],[M5B]]="",Table2[[#This Row],[M5B_h]],SUM(Table2[[#This Row],[M5B_h]],Table2[[#This Row],[M5B]]))</f>
        <v>12</v>
      </c>
      <c r="H1222" s="12" t="str">
        <f>IF(Table2[[#This Row],[M1A]]="","",Table2[[#This Row],[M1A]]-Table2[[#This Row],[AWAL]])</f>
        <v/>
      </c>
      <c r="J1222" s="12" t="str">
        <f>IF(Table2[[#This Row],[M2A]]="","",SUM(Table2[[#This Row],[M2A]]-Table2[[#This Row],[M2B_h]]))</f>
        <v/>
      </c>
      <c r="L1222" s="12" t="str">
        <f>IF(Table2[[#This Row],[M3A]]="","",SUM(Table2[[#This Row],[M3A]]-Table2[[#This Row],[M3B_h]]))</f>
        <v/>
      </c>
      <c r="N1222" s="12" t="str">
        <f>IF(Table2[[#This Row],[M4A]]="","",SUM(Table2[[#This Row],[M4A]]-Table2[[#This Row],[M4B_h]]))</f>
        <v/>
      </c>
      <c r="O1222" s="14"/>
      <c r="P1222" s="14" t="str">
        <f>IF(Table2[[#This Row],[M5A]]="","",SUM(Table2[[#This Row],[M5A]]-Table2[[#This Row],[M5B_h]]))</f>
        <v/>
      </c>
      <c r="Q1222" s="14">
        <f>SUM(Table2[[#This Row],[AWAL]],Table2[[#This Row],[M1B]])</f>
        <v>12</v>
      </c>
      <c r="R1222" s="14">
        <f>SUM(Table2[[#This Row],[M2B]],Table2[[#This Row],[M2B_h]])</f>
        <v>12</v>
      </c>
      <c r="S1222" s="14">
        <f>SUM(Table2[[#This Row],[M3B]],Table2[[#This Row],[M3B_h]])</f>
        <v>12</v>
      </c>
      <c r="T1222" s="14">
        <f>SUM(Table2[[#This Row],[M4B]],Table2[[#This Row],[M4B_h]])</f>
        <v>12</v>
      </c>
    </row>
    <row r="1223" spans="1:20">
      <c r="A1223" s="11">
        <f>IF(Table2[[#This Row],[TT]]=0,"",ROW())</f>
        <v>1223</v>
      </c>
      <c r="B1223" s="11" t="str">
        <f>LOWER(SUBSTITUTE(SUBSTITUTE(SUBSTITUTE(SUBSTITUTE(SUBSTITUTE(SUBSTITUTE(SUBSTITUTE(SUBSTITUTE(Table2[[#This Row],[NAMA BARANG]]," ",""),"""",""),"-",""),"/",""),"(",""),")",""),"&amp;",""),",",""))</f>
        <v>mapfabriccase</v>
      </c>
      <c r="C1223" s="17" t="s">
        <v>1388</v>
      </c>
      <c r="D1223" s="18">
        <v>3</v>
      </c>
      <c r="E1223" s="22" t="s">
        <v>66</v>
      </c>
      <c r="F1223" s="43">
        <f>IF(Table2[[#This Row],[M5B]]="",Table2[[#This Row],[M5B_h]],SUM(Table2[[#This Row],[M5B_h]],Table2[[#This Row],[M5B]]))</f>
        <v>3</v>
      </c>
      <c r="H1223" s="12" t="str">
        <f>IF(Table2[[#This Row],[M1A]]="","",Table2[[#This Row],[M1A]]-Table2[[#This Row],[AWAL]])</f>
        <v/>
      </c>
      <c r="J1223" s="12" t="str">
        <f>IF(Table2[[#This Row],[M2A]]="","",SUM(Table2[[#This Row],[M2A]]-Table2[[#This Row],[M2B_h]]))</f>
        <v/>
      </c>
      <c r="L1223" s="12" t="str">
        <f>IF(Table2[[#This Row],[M3A]]="","",SUM(Table2[[#This Row],[M3A]]-Table2[[#This Row],[M3B_h]]))</f>
        <v/>
      </c>
      <c r="N1223" s="12" t="str">
        <f>IF(Table2[[#This Row],[M4A]]="","",SUM(Table2[[#This Row],[M4A]]-Table2[[#This Row],[M4B_h]]))</f>
        <v/>
      </c>
      <c r="O1223" s="14"/>
      <c r="P1223" s="14" t="str">
        <f>IF(Table2[[#This Row],[M5A]]="","",SUM(Table2[[#This Row],[M5A]]-Table2[[#This Row],[M5B_h]]))</f>
        <v/>
      </c>
      <c r="Q1223" s="14">
        <f>SUM(Table2[[#This Row],[AWAL]],Table2[[#This Row],[M1B]])</f>
        <v>3</v>
      </c>
      <c r="R1223" s="14">
        <f>SUM(Table2[[#This Row],[M2B]],Table2[[#This Row],[M2B_h]])</f>
        <v>3</v>
      </c>
      <c r="S1223" s="14">
        <f>SUM(Table2[[#This Row],[M3B]],Table2[[#This Row],[M3B_h]])</f>
        <v>3</v>
      </c>
      <c r="T1223" s="14">
        <f>SUM(Table2[[#This Row],[M4B]],Table2[[#This Row],[M4B_h]])</f>
        <v>3</v>
      </c>
    </row>
    <row r="1224" spans="1:20">
      <c r="A1224" s="11">
        <f>IF(Table2[[#This Row],[TT]]=0,"",ROW())</f>
        <v>1224</v>
      </c>
      <c r="B1224" s="11" t="str">
        <f>LOWER(SUBSTITUTE(SUBSTITUTE(SUBSTITUTE(SUBSTITUTE(SUBSTITUTE(SUBSTITUTE(SUBSTITUTE(SUBSTITUTE(Table2[[#This Row],[NAMA BARANG]]," ",""),"""",""),"-",""),"/",""),"(",""),")",""),"&amp;",""),",",""))</f>
        <v>mapfancybatikkcg2</v>
      </c>
      <c r="C1224" s="17" t="s">
        <v>1389</v>
      </c>
      <c r="D1224" s="18">
        <v>1</v>
      </c>
      <c r="E1224" s="22" t="s">
        <v>173</v>
      </c>
      <c r="F1224" s="43">
        <f>IF(Table2[[#This Row],[M5B]]="",Table2[[#This Row],[M5B_h]],SUM(Table2[[#This Row],[M5B_h]],Table2[[#This Row],[M5B]]))</f>
        <v>1</v>
      </c>
      <c r="H1224" s="12" t="str">
        <f>IF(Table2[[#This Row],[M1A]]="","",Table2[[#This Row],[M1A]]-Table2[[#This Row],[AWAL]])</f>
        <v/>
      </c>
      <c r="J1224" s="12" t="str">
        <f>IF(Table2[[#This Row],[M2A]]="","",SUM(Table2[[#This Row],[M2A]]-Table2[[#This Row],[M2B_h]]))</f>
        <v/>
      </c>
      <c r="L1224" s="12" t="str">
        <f>IF(Table2[[#This Row],[M3A]]="","",SUM(Table2[[#This Row],[M3A]]-Table2[[#This Row],[M3B_h]]))</f>
        <v/>
      </c>
      <c r="N1224" s="12" t="str">
        <f>IF(Table2[[#This Row],[M4A]]="","",SUM(Table2[[#This Row],[M4A]]-Table2[[#This Row],[M4B_h]]))</f>
        <v/>
      </c>
      <c r="O1224" s="14"/>
      <c r="P1224" s="14" t="str">
        <f>IF(Table2[[#This Row],[M5A]]="","",SUM(Table2[[#This Row],[M5A]]-Table2[[#This Row],[M5B_h]]))</f>
        <v/>
      </c>
      <c r="Q1224" s="14">
        <f>SUM(Table2[[#This Row],[AWAL]],Table2[[#This Row],[M1B]])</f>
        <v>1</v>
      </c>
      <c r="R1224" s="14">
        <f>SUM(Table2[[#This Row],[M2B]],Table2[[#This Row],[M2B_h]])</f>
        <v>1</v>
      </c>
      <c r="S1224" s="14">
        <f>SUM(Table2[[#This Row],[M3B]],Table2[[#This Row],[M3B_h]])</f>
        <v>1</v>
      </c>
      <c r="T1224" s="14">
        <f>SUM(Table2[[#This Row],[M4B]],Table2[[#This Row],[M4B_h]])</f>
        <v>1</v>
      </c>
    </row>
    <row r="1225" spans="1:20">
      <c r="A1225" s="11">
        <f>IF(Table2[[#This Row],[TT]]=0,"",ROW())</f>
        <v>1225</v>
      </c>
      <c r="B1225" s="11" t="str">
        <f>LOWER(SUBSTITUTE(SUBSTITUTE(SUBSTITUTE(SUBSTITUTE(SUBSTITUTE(SUBSTITUTE(SUBSTITUTE(SUBSTITUTE(Table2[[#This Row],[NAMA BARANG]]," ",""),"""",""),"-",""),"/",""),"(",""),")",""),"&amp;",""),",",""))</f>
        <v>mapfile243612b5bening</v>
      </c>
      <c r="C1225" s="17" t="s">
        <v>1390</v>
      </c>
      <c r="D1225" s="18">
        <v>2</v>
      </c>
      <c r="E1225" s="22" t="s">
        <v>356</v>
      </c>
      <c r="F1225" s="43">
        <f>IF(Table2[[#This Row],[M5B]]="",Table2[[#This Row],[M5B_h]],SUM(Table2[[#This Row],[M5B_h]],Table2[[#This Row],[M5B]]))</f>
        <v>2</v>
      </c>
      <c r="H1225" s="12" t="str">
        <f>IF(Table2[[#This Row],[M1A]]="","",Table2[[#This Row],[M1A]]-Table2[[#This Row],[AWAL]])</f>
        <v/>
      </c>
      <c r="J1225" s="12" t="str">
        <f>IF(Table2[[#This Row],[M2A]]="","",SUM(Table2[[#This Row],[M2A]]-Table2[[#This Row],[M2B_h]]))</f>
        <v/>
      </c>
      <c r="L1225" s="12" t="str">
        <f>IF(Table2[[#This Row],[M3A]]="","",SUM(Table2[[#This Row],[M3A]]-Table2[[#This Row],[M3B_h]]))</f>
        <v/>
      </c>
      <c r="N1225" s="12" t="str">
        <f>IF(Table2[[#This Row],[M4A]]="","",SUM(Table2[[#This Row],[M4A]]-Table2[[#This Row],[M4B_h]]))</f>
        <v/>
      </c>
      <c r="O1225" s="14"/>
      <c r="P1225" s="14" t="str">
        <f>IF(Table2[[#This Row],[M5A]]="","",SUM(Table2[[#This Row],[M5A]]-Table2[[#This Row],[M5B_h]]))</f>
        <v/>
      </c>
      <c r="Q1225" s="14">
        <f>SUM(Table2[[#This Row],[AWAL]],Table2[[#This Row],[M1B]])</f>
        <v>2</v>
      </c>
      <c r="R1225" s="14">
        <f>SUM(Table2[[#This Row],[M2B]],Table2[[#This Row],[M2B_h]])</f>
        <v>2</v>
      </c>
      <c r="S1225" s="14">
        <f>SUM(Table2[[#This Row],[M3B]],Table2[[#This Row],[M3B_h]])</f>
        <v>2</v>
      </c>
      <c r="T1225" s="14">
        <f>SUM(Table2[[#This Row],[M4B]],Table2[[#This Row],[M4B_h]])</f>
        <v>2</v>
      </c>
    </row>
    <row r="1226" spans="1:20">
      <c r="A1226" s="11">
        <f>IF(Table2[[#This Row],[TT]]=0,"",ROW())</f>
        <v>1226</v>
      </c>
      <c r="B1226" s="11" t="str">
        <f>LOWER(SUBSTITUTE(SUBSTITUTE(SUBSTITUTE(SUBSTITUTE(SUBSTITUTE(SUBSTITUTE(SUBSTITUTE(SUBSTITUTE(Table2[[#This Row],[NAMA BARANG]]," ",""),"""",""),"-",""),"/",""),"(",""),")",""),"&amp;",""),",",""))</f>
        <v>mapfileen1105f</v>
      </c>
      <c r="C1226" s="17" t="s">
        <v>1391</v>
      </c>
      <c r="D1226" s="18">
        <v>10</v>
      </c>
      <c r="E1226" s="22" t="s">
        <v>131</v>
      </c>
      <c r="F1226" s="43">
        <f>IF(Table2[[#This Row],[M5B]]="",Table2[[#This Row],[M5B_h]],SUM(Table2[[#This Row],[M5B_h]],Table2[[#This Row],[M5B]]))</f>
        <v>10</v>
      </c>
      <c r="H1226" s="12" t="str">
        <f>IF(Table2[[#This Row],[M1A]]="","",Table2[[#This Row],[M1A]]-Table2[[#This Row],[AWAL]])</f>
        <v/>
      </c>
      <c r="J1226" s="12" t="str">
        <f>IF(Table2[[#This Row],[M2A]]="","",SUM(Table2[[#This Row],[M2A]]-Table2[[#This Row],[M2B_h]]))</f>
        <v/>
      </c>
      <c r="L1226" s="12" t="str">
        <f>IF(Table2[[#This Row],[M3A]]="","",SUM(Table2[[#This Row],[M3A]]-Table2[[#This Row],[M3B_h]]))</f>
        <v/>
      </c>
      <c r="N1226" s="12" t="str">
        <f>IF(Table2[[#This Row],[M4A]]="","",SUM(Table2[[#This Row],[M4A]]-Table2[[#This Row],[M4B_h]]))</f>
        <v/>
      </c>
      <c r="O1226" s="14"/>
      <c r="P1226" s="14" t="str">
        <f>IF(Table2[[#This Row],[M5A]]="","",SUM(Table2[[#This Row],[M5A]]-Table2[[#This Row],[M5B_h]]))</f>
        <v/>
      </c>
      <c r="Q1226" s="14">
        <f>SUM(Table2[[#This Row],[AWAL]],Table2[[#This Row],[M1B]])</f>
        <v>10</v>
      </c>
      <c r="R1226" s="14">
        <f>SUM(Table2[[#This Row],[M2B]],Table2[[#This Row],[M2B_h]])</f>
        <v>10</v>
      </c>
      <c r="S1226" s="14">
        <f>SUM(Table2[[#This Row],[M3B]],Table2[[#This Row],[M3B_h]])</f>
        <v>10</v>
      </c>
      <c r="T1226" s="14">
        <f>SUM(Table2[[#This Row],[M4B]],Table2[[#This Row],[M4B_h]])</f>
        <v>10</v>
      </c>
    </row>
    <row r="1227" spans="1:20">
      <c r="A1227" s="11">
        <f>IF(Table2[[#This Row],[TT]]=0,"",ROW())</f>
        <v>1227</v>
      </c>
      <c r="B1227" s="11" t="str">
        <f>LOWER(SUBSTITUTE(SUBSTITUTE(SUBSTITUTE(SUBSTITUTE(SUBSTITUTE(SUBSTITUTE(SUBSTITUTE(SUBSTITUTE(Table2[[#This Row],[NAMA BARANG]]," ",""),"""",""),"-",""),"/",""),"(",""),")",""),"&amp;",""),",",""))</f>
        <v>mapfilekcgpocket881</v>
      </c>
      <c r="C1227" s="17" t="s">
        <v>1392</v>
      </c>
      <c r="D1227" s="18">
        <v>1</v>
      </c>
      <c r="E1227" s="22" t="s">
        <v>83</v>
      </c>
      <c r="F1227" s="43">
        <f>IF(Table2[[#This Row],[M5B]]="",Table2[[#This Row],[M5B_h]],SUM(Table2[[#This Row],[M5B_h]],Table2[[#This Row],[M5B]]))</f>
        <v>1</v>
      </c>
      <c r="H1227" s="12" t="str">
        <f>IF(Table2[[#This Row],[M1A]]="","",Table2[[#This Row],[M1A]]-Table2[[#This Row],[AWAL]])</f>
        <v/>
      </c>
      <c r="J1227" s="12" t="str">
        <f>IF(Table2[[#This Row],[M2A]]="","",SUM(Table2[[#This Row],[M2A]]-Table2[[#This Row],[M2B_h]]))</f>
        <v/>
      </c>
      <c r="L1227" s="12" t="str">
        <f>IF(Table2[[#This Row],[M3A]]="","",SUM(Table2[[#This Row],[M3A]]-Table2[[#This Row],[M3B_h]]))</f>
        <v/>
      </c>
      <c r="N1227" s="12" t="str">
        <f>IF(Table2[[#This Row],[M4A]]="","",SUM(Table2[[#This Row],[M4A]]-Table2[[#This Row],[M4B_h]]))</f>
        <v/>
      </c>
      <c r="O1227" s="14"/>
      <c r="P1227" s="14" t="str">
        <f>IF(Table2[[#This Row],[M5A]]="","",SUM(Table2[[#This Row],[M5A]]-Table2[[#This Row],[M5B_h]]))</f>
        <v/>
      </c>
      <c r="Q1227" s="14">
        <f>SUM(Table2[[#This Row],[AWAL]],Table2[[#This Row],[M1B]])</f>
        <v>1</v>
      </c>
      <c r="R1227" s="14">
        <f>SUM(Table2[[#This Row],[M2B]],Table2[[#This Row],[M2B_h]])</f>
        <v>1</v>
      </c>
      <c r="S1227" s="14">
        <f>SUM(Table2[[#This Row],[M3B]],Table2[[#This Row],[M3B_h]])</f>
        <v>1</v>
      </c>
      <c r="T1227" s="14">
        <f>SUM(Table2[[#This Row],[M4B]],Table2[[#This Row],[M4B_h]])</f>
        <v>1</v>
      </c>
    </row>
    <row r="1228" spans="1:20">
      <c r="A1228" s="11">
        <f>IF(Table2[[#This Row],[TT]]=0,"",ROW())</f>
        <v>1228</v>
      </c>
      <c r="B1228" s="11" t="str">
        <f>LOWER(SUBSTITUTE(SUBSTITUTE(SUBSTITUTE(SUBSTITUTE(SUBSTITUTE(SUBSTITUTE(SUBSTITUTE(SUBSTITUTE(Table2[[#This Row],[NAMA BARANG]]," ",""),"""",""),"-",""),"/",""),"(",""),")",""),"&amp;",""),",",""))</f>
        <v>mapfileresleting+jalaa518032</v>
      </c>
      <c r="C1228" s="17" t="s">
        <v>1393</v>
      </c>
      <c r="D1228" s="18">
        <v>5</v>
      </c>
      <c r="E1228" s="22" t="s">
        <v>272</v>
      </c>
      <c r="F1228" s="43">
        <f>IF(Table2[[#This Row],[M5B]]="",Table2[[#This Row],[M5B_h]],SUM(Table2[[#This Row],[M5B_h]],Table2[[#This Row],[M5B]]))</f>
        <v>5</v>
      </c>
      <c r="H1228" s="12" t="str">
        <f>IF(Table2[[#This Row],[M1A]]="","",Table2[[#This Row],[M1A]]-Table2[[#This Row],[AWAL]])</f>
        <v/>
      </c>
      <c r="J1228" s="12" t="str">
        <f>IF(Table2[[#This Row],[M2A]]="","",SUM(Table2[[#This Row],[M2A]]-Table2[[#This Row],[M2B_h]]))</f>
        <v/>
      </c>
      <c r="L1228" s="12" t="str">
        <f>IF(Table2[[#This Row],[M3A]]="","",SUM(Table2[[#This Row],[M3A]]-Table2[[#This Row],[M3B_h]]))</f>
        <v/>
      </c>
      <c r="N1228" s="12" t="str">
        <f>IF(Table2[[#This Row],[M4A]]="","",SUM(Table2[[#This Row],[M4A]]-Table2[[#This Row],[M4B_h]]))</f>
        <v/>
      </c>
      <c r="O1228" s="14"/>
      <c r="P1228" s="14" t="str">
        <f>IF(Table2[[#This Row],[M5A]]="","",SUM(Table2[[#This Row],[M5A]]-Table2[[#This Row],[M5B_h]]))</f>
        <v/>
      </c>
      <c r="Q1228" s="14">
        <f>SUM(Table2[[#This Row],[AWAL]],Table2[[#This Row],[M1B]])</f>
        <v>5</v>
      </c>
      <c r="R1228" s="14">
        <f>SUM(Table2[[#This Row],[M2B]],Table2[[#This Row],[M2B_h]])</f>
        <v>5</v>
      </c>
      <c r="S1228" s="14">
        <f>SUM(Table2[[#This Row],[M3B]],Table2[[#This Row],[M3B_h]])</f>
        <v>5</v>
      </c>
      <c r="T1228" s="14">
        <f>SUM(Table2[[#This Row],[M4B]],Table2[[#This Row],[M4B_h]])</f>
        <v>5</v>
      </c>
    </row>
    <row r="1229" spans="1:20">
      <c r="A1229" s="11">
        <f>IF(Table2[[#This Row],[TT]]=0,"",ROW())</f>
        <v>1229</v>
      </c>
      <c r="B1229" s="11" t="str">
        <f>LOWER(SUBSTITUTE(SUBSTITUTE(SUBSTITUTE(SUBSTITUTE(SUBSTITUTE(SUBSTITUTE(SUBSTITUTE(SUBSTITUTE(Table2[[#This Row],[NAMA BARANG]]," ",""),"""",""),"-",""),"/",""),"(",""),")",""),"&amp;",""),",",""))</f>
        <v>mapfileret18011</v>
      </c>
      <c r="C1229" s="17" t="s">
        <v>1394</v>
      </c>
      <c r="D1229" s="18">
        <v>5</v>
      </c>
      <c r="E1229" s="22" t="s">
        <v>1125</v>
      </c>
      <c r="F1229" s="43">
        <f>IF(Table2[[#This Row],[M5B]]="",Table2[[#This Row],[M5B_h]],SUM(Table2[[#This Row],[M5B_h]],Table2[[#This Row],[M5B]]))</f>
        <v>5</v>
      </c>
      <c r="H1229" s="12" t="str">
        <f>IF(Table2[[#This Row],[M1A]]="","",Table2[[#This Row],[M1A]]-Table2[[#This Row],[AWAL]])</f>
        <v/>
      </c>
      <c r="J1229" s="12" t="str">
        <f>IF(Table2[[#This Row],[M2A]]="","",SUM(Table2[[#This Row],[M2A]]-Table2[[#This Row],[M2B_h]]))</f>
        <v/>
      </c>
      <c r="L1229" s="12" t="str">
        <f>IF(Table2[[#This Row],[M3A]]="","",SUM(Table2[[#This Row],[M3A]]-Table2[[#This Row],[M3B_h]]))</f>
        <v/>
      </c>
      <c r="N1229" s="12" t="str">
        <f>IF(Table2[[#This Row],[M4A]]="","",SUM(Table2[[#This Row],[M4A]]-Table2[[#This Row],[M4B_h]]))</f>
        <v/>
      </c>
      <c r="O1229" s="14"/>
      <c r="P1229" s="14" t="str">
        <f>IF(Table2[[#This Row],[M5A]]="","",SUM(Table2[[#This Row],[M5A]]-Table2[[#This Row],[M5B_h]]))</f>
        <v/>
      </c>
      <c r="Q1229" s="14">
        <f>SUM(Table2[[#This Row],[AWAL]],Table2[[#This Row],[M1B]])</f>
        <v>5</v>
      </c>
      <c r="R1229" s="14">
        <f>SUM(Table2[[#This Row],[M2B]],Table2[[#This Row],[M2B_h]])</f>
        <v>5</v>
      </c>
      <c r="S1229" s="14">
        <f>SUM(Table2[[#This Row],[M3B]],Table2[[#This Row],[M3B_h]])</f>
        <v>5</v>
      </c>
      <c r="T1229" s="14">
        <f>SUM(Table2[[#This Row],[M4B]],Table2[[#This Row],[M4B_h]])</f>
        <v>5</v>
      </c>
    </row>
    <row r="1230" spans="1:20">
      <c r="A1230" s="11">
        <f>IF(Table2[[#This Row],[TT]]=0,"",ROW())</f>
        <v>1230</v>
      </c>
      <c r="B1230" s="11" t="str">
        <f>LOWER(SUBSTITUTE(SUBSTITUTE(SUBSTITUTE(SUBSTITUTE(SUBSTITUTE(SUBSTITUTE(SUBSTITUTE(SUBSTITUTE(Table2[[#This Row],[NAMA BARANG]]," ",""),"""",""),"-",""),"/",""),"(",""),")",""),"&amp;",""),",",""))</f>
        <v>mapfileret18012</v>
      </c>
      <c r="C1230" s="17" t="s">
        <v>1395</v>
      </c>
      <c r="D1230" s="18">
        <v>1</v>
      </c>
      <c r="E1230" s="22" t="s">
        <v>272</v>
      </c>
      <c r="F1230" s="43">
        <f>IF(Table2[[#This Row],[M5B]]="",Table2[[#This Row],[M5B_h]],SUM(Table2[[#This Row],[M5B_h]],Table2[[#This Row],[M5B]]))</f>
        <v>1</v>
      </c>
      <c r="H1230" s="12" t="str">
        <f>IF(Table2[[#This Row],[M1A]]="","",Table2[[#This Row],[M1A]]-Table2[[#This Row],[AWAL]])</f>
        <v/>
      </c>
      <c r="J1230" s="12" t="str">
        <f>IF(Table2[[#This Row],[M2A]]="","",SUM(Table2[[#This Row],[M2A]]-Table2[[#This Row],[M2B_h]]))</f>
        <v/>
      </c>
      <c r="L1230" s="12" t="str">
        <f>IF(Table2[[#This Row],[M3A]]="","",SUM(Table2[[#This Row],[M3A]]-Table2[[#This Row],[M3B_h]]))</f>
        <v/>
      </c>
      <c r="N1230" s="12" t="str">
        <f>IF(Table2[[#This Row],[M4A]]="","",SUM(Table2[[#This Row],[M4A]]-Table2[[#This Row],[M4B_h]]))</f>
        <v/>
      </c>
      <c r="O1230" s="14"/>
      <c r="P1230" s="14" t="str">
        <f>IF(Table2[[#This Row],[M5A]]="","",SUM(Table2[[#This Row],[M5A]]-Table2[[#This Row],[M5B_h]]))</f>
        <v/>
      </c>
      <c r="Q1230" s="14">
        <f>SUM(Table2[[#This Row],[AWAL]],Table2[[#This Row],[M1B]])</f>
        <v>1</v>
      </c>
      <c r="R1230" s="14">
        <f>SUM(Table2[[#This Row],[M2B]],Table2[[#This Row],[M2B_h]])</f>
        <v>1</v>
      </c>
      <c r="S1230" s="14">
        <f>SUM(Table2[[#This Row],[M3B]],Table2[[#This Row],[M3B_h]])</f>
        <v>1</v>
      </c>
      <c r="T1230" s="14">
        <f>SUM(Table2[[#This Row],[M4B]],Table2[[#This Row],[M4B_h]])</f>
        <v>1</v>
      </c>
    </row>
    <row r="1231" spans="1:20">
      <c r="A1231" s="11">
        <f>IF(Table2[[#This Row],[TT]]=0,"",ROW())</f>
        <v>1231</v>
      </c>
      <c r="B1231" s="11" t="str">
        <f>LOWER(SUBSTITUTE(SUBSTITUTE(SUBSTITUTE(SUBSTITUTE(SUBSTITUTE(SUBSTITUTE(SUBSTITUTE(SUBSTITUTE(Table2[[#This Row],[NAMA BARANG]]," ",""),"""",""),"-",""),"/",""),"(",""),")",""),"&amp;",""),",",""))</f>
        <v>mapfileret18013</v>
      </c>
      <c r="C1231" s="17" t="s">
        <v>1396</v>
      </c>
      <c r="D1231" s="18">
        <v>7</v>
      </c>
      <c r="E1231" s="22" t="s">
        <v>915</v>
      </c>
      <c r="F1231" s="43">
        <f>IF(Table2[[#This Row],[M5B]]="",Table2[[#This Row],[M5B_h]],SUM(Table2[[#This Row],[M5B_h]],Table2[[#This Row],[M5B]]))</f>
        <v>7</v>
      </c>
      <c r="H1231" s="12" t="str">
        <f>IF(Table2[[#This Row],[M1A]]="","",Table2[[#This Row],[M1A]]-Table2[[#This Row],[AWAL]])</f>
        <v/>
      </c>
      <c r="J1231" s="12" t="str">
        <f>IF(Table2[[#This Row],[M2A]]="","",SUM(Table2[[#This Row],[M2A]]-Table2[[#This Row],[M2B_h]]))</f>
        <v/>
      </c>
      <c r="L1231" s="12" t="str">
        <f>IF(Table2[[#This Row],[M3A]]="","",SUM(Table2[[#This Row],[M3A]]-Table2[[#This Row],[M3B_h]]))</f>
        <v/>
      </c>
      <c r="N1231" s="12" t="str">
        <f>IF(Table2[[#This Row],[M4A]]="","",SUM(Table2[[#This Row],[M4A]]-Table2[[#This Row],[M4B_h]]))</f>
        <v/>
      </c>
      <c r="O1231" s="14"/>
      <c r="P1231" s="14" t="str">
        <f>IF(Table2[[#This Row],[M5A]]="","",SUM(Table2[[#This Row],[M5A]]-Table2[[#This Row],[M5B_h]]))</f>
        <v/>
      </c>
      <c r="Q1231" s="14">
        <f>SUM(Table2[[#This Row],[AWAL]],Table2[[#This Row],[M1B]])</f>
        <v>7</v>
      </c>
      <c r="R1231" s="14">
        <f>SUM(Table2[[#This Row],[M2B]],Table2[[#This Row],[M2B_h]])</f>
        <v>7</v>
      </c>
      <c r="S1231" s="14">
        <f>SUM(Table2[[#This Row],[M3B]],Table2[[#This Row],[M3B_h]])</f>
        <v>7</v>
      </c>
      <c r="T1231" s="14">
        <f>SUM(Table2[[#This Row],[M4B]],Table2[[#This Row],[M4B_h]])</f>
        <v>7</v>
      </c>
    </row>
    <row r="1232" spans="1:20">
      <c r="A1232" s="11">
        <f>IF(Table2[[#This Row],[TT]]=0,"",ROW())</f>
        <v>1232</v>
      </c>
      <c r="B1232" s="11" t="str">
        <f>LOWER(SUBSTITUTE(SUBSTITUTE(SUBSTITUTE(SUBSTITUTE(SUBSTITUTE(SUBSTITUTE(SUBSTITUTE(SUBSTITUTE(Table2[[#This Row],[NAMA BARANG]]," ",""),"""",""),"-",""),"/",""),"(",""),")",""),"&amp;",""),",",""))</f>
        <v>mapfileret18014</v>
      </c>
      <c r="C1232" s="17" t="s">
        <v>1397</v>
      </c>
      <c r="D1232" s="18">
        <v>4</v>
      </c>
      <c r="E1232" s="22" t="s">
        <v>190</v>
      </c>
      <c r="F1232" s="43">
        <f>IF(Table2[[#This Row],[M5B]]="",Table2[[#This Row],[M5B_h]],SUM(Table2[[#This Row],[M5B_h]],Table2[[#This Row],[M5B]]))</f>
        <v>4</v>
      </c>
      <c r="H1232" s="12" t="str">
        <f>IF(Table2[[#This Row],[M1A]]="","",Table2[[#This Row],[M1A]]-Table2[[#This Row],[AWAL]])</f>
        <v/>
      </c>
      <c r="J1232" s="12" t="str">
        <f>IF(Table2[[#This Row],[M2A]]="","",SUM(Table2[[#This Row],[M2A]]-Table2[[#This Row],[M2B_h]]))</f>
        <v/>
      </c>
      <c r="L1232" s="12" t="str">
        <f>IF(Table2[[#This Row],[M3A]]="","",SUM(Table2[[#This Row],[M3A]]-Table2[[#This Row],[M3B_h]]))</f>
        <v/>
      </c>
      <c r="N1232" s="12" t="str">
        <f>IF(Table2[[#This Row],[M4A]]="","",SUM(Table2[[#This Row],[M4A]]-Table2[[#This Row],[M4B_h]]))</f>
        <v/>
      </c>
      <c r="O1232" s="14"/>
      <c r="P1232" s="14" t="str">
        <f>IF(Table2[[#This Row],[M5A]]="","",SUM(Table2[[#This Row],[M5A]]-Table2[[#This Row],[M5B_h]]))</f>
        <v/>
      </c>
      <c r="Q1232" s="14">
        <f>SUM(Table2[[#This Row],[AWAL]],Table2[[#This Row],[M1B]])</f>
        <v>4</v>
      </c>
      <c r="R1232" s="14">
        <f>SUM(Table2[[#This Row],[M2B]],Table2[[#This Row],[M2B_h]])</f>
        <v>4</v>
      </c>
      <c r="S1232" s="14">
        <f>SUM(Table2[[#This Row],[M3B]],Table2[[#This Row],[M3B_h]])</f>
        <v>4</v>
      </c>
      <c r="T1232" s="14">
        <f>SUM(Table2[[#This Row],[M4B]],Table2[[#This Row],[M4B_h]])</f>
        <v>4</v>
      </c>
    </row>
    <row r="1233" spans="1:20">
      <c r="A1233" s="13">
        <f>IF(Table2[[#This Row],[TT]]=0,"",ROW())</f>
        <v>1233</v>
      </c>
      <c r="B1233" s="13" t="str">
        <f>LOWER(SUBSTITUTE(SUBSTITUTE(SUBSTITUTE(SUBSTITUTE(SUBSTITUTE(SUBSTITUTE(SUBSTITUTE(SUBSTITUTE(Table2[[#This Row],[NAMA BARANG]]," ",""),"""",""),"-",""),"/",""),"(",""),")",""),"&amp;",""),",",""))</f>
        <v>mapfileret18015b4</v>
      </c>
      <c r="C1233" s="17" t="s">
        <v>1398</v>
      </c>
      <c r="D1233" s="18">
        <v>4</v>
      </c>
      <c r="E1233" s="22">
        <v>480</v>
      </c>
      <c r="F1233" s="43">
        <f>IF(Table2[[#This Row],[M5B]]="",Table2[[#This Row],[M5B_h]],SUM(Table2[[#This Row],[M5B_h]],Table2[[#This Row],[M5B]]))</f>
        <v>4</v>
      </c>
      <c r="H1233" s="14" t="str">
        <f>IF(Table2[[#This Row],[M1A]]="","",Table2[[#This Row],[M1A]]-Table2[[#This Row],[AWAL]])</f>
        <v/>
      </c>
      <c r="J1233" s="14" t="str">
        <f>IF(Table2[[#This Row],[M2A]]="","",SUM(Table2[[#This Row],[M2A]]-Table2[[#This Row],[M2B_h]]))</f>
        <v/>
      </c>
      <c r="L1233" s="14" t="str">
        <f>IF(Table2[[#This Row],[M3A]]="","",SUM(Table2[[#This Row],[M3A]]-Table2[[#This Row],[M3B_h]]))</f>
        <v/>
      </c>
      <c r="N1233" s="14" t="str">
        <f>IF(Table2[[#This Row],[M4A]]="","",SUM(Table2[[#This Row],[M4A]]-Table2[[#This Row],[M4B_h]]))</f>
        <v/>
      </c>
      <c r="O1233" s="14"/>
      <c r="P1233" s="14" t="str">
        <f>IF(Table2[[#This Row],[M5A]]="","",SUM(Table2[[#This Row],[M5A]]-Table2[[#This Row],[M5B_h]]))</f>
        <v/>
      </c>
      <c r="Q1233" s="14">
        <f>SUM(Table2[[#This Row],[AWAL]],Table2[[#This Row],[M1B]])</f>
        <v>4</v>
      </c>
      <c r="R1233" s="14">
        <f>SUM(Table2[[#This Row],[M2B]],Table2[[#This Row],[M2B_h]])</f>
        <v>4</v>
      </c>
      <c r="S1233" s="14">
        <f>SUM(Table2[[#This Row],[M3B]],Table2[[#This Row],[M3B_h]])</f>
        <v>4</v>
      </c>
      <c r="T1233" s="14">
        <f>SUM(Table2[[#This Row],[M4B]],Table2[[#This Row],[M4B_h]])</f>
        <v>4</v>
      </c>
    </row>
    <row r="1234" spans="1:20">
      <c r="A1234" s="11">
        <f>IF(Table2[[#This Row],[TT]]=0,"",ROW())</f>
        <v>1234</v>
      </c>
      <c r="B1234" s="11" t="str">
        <f>LOWER(SUBSTITUTE(SUBSTITUTE(SUBSTITUTE(SUBSTITUTE(SUBSTITUTE(SUBSTITUTE(SUBSTITUTE(SUBSTITUTE(Table2[[#This Row],[NAMA BARANG]]," ",""),"""",""),"-",""),"/",""),"(",""),")",""),"&amp;",""),",",""))</f>
        <v>mapfileret18021a6</v>
      </c>
      <c r="C1234" s="17" t="s">
        <v>1399</v>
      </c>
      <c r="D1234" s="18">
        <v>3</v>
      </c>
      <c r="E1234" s="22" t="s">
        <v>1125</v>
      </c>
      <c r="F1234" s="43">
        <f>IF(Table2[[#This Row],[M5B]]="",Table2[[#This Row],[M5B_h]],SUM(Table2[[#This Row],[M5B_h]],Table2[[#This Row],[M5B]]))</f>
        <v>3</v>
      </c>
      <c r="H1234" s="12" t="str">
        <f>IF(Table2[[#This Row],[M1A]]="","",Table2[[#This Row],[M1A]]-Table2[[#This Row],[AWAL]])</f>
        <v/>
      </c>
      <c r="J1234" s="12" t="str">
        <f>IF(Table2[[#This Row],[M2A]]="","",SUM(Table2[[#This Row],[M2A]]-Table2[[#This Row],[M2B_h]]))</f>
        <v/>
      </c>
      <c r="L1234" s="12" t="str">
        <f>IF(Table2[[#This Row],[M3A]]="","",SUM(Table2[[#This Row],[M3A]]-Table2[[#This Row],[M3B_h]]))</f>
        <v/>
      </c>
      <c r="N1234" s="12" t="str">
        <f>IF(Table2[[#This Row],[M4A]]="","",SUM(Table2[[#This Row],[M4A]]-Table2[[#This Row],[M4B_h]]))</f>
        <v/>
      </c>
      <c r="O1234" s="14"/>
      <c r="P1234" s="14" t="str">
        <f>IF(Table2[[#This Row],[M5A]]="","",SUM(Table2[[#This Row],[M5A]]-Table2[[#This Row],[M5B_h]]))</f>
        <v/>
      </c>
      <c r="Q1234" s="14">
        <f>SUM(Table2[[#This Row],[AWAL]],Table2[[#This Row],[M1B]])</f>
        <v>3</v>
      </c>
      <c r="R1234" s="14">
        <f>SUM(Table2[[#This Row],[M2B]],Table2[[#This Row],[M2B_h]])</f>
        <v>3</v>
      </c>
      <c r="S1234" s="14">
        <f>SUM(Table2[[#This Row],[M3B]],Table2[[#This Row],[M3B_h]])</f>
        <v>3</v>
      </c>
      <c r="T1234" s="14">
        <f>SUM(Table2[[#This Row],[M4B]],Table2[[#This Row],[M4B_h]])</f>
        <v>3</v>
      </c>
    </row>
    <row r="1235" spans="1:20">
      <c r="A1235" s="11">
        <f>IF(Table2[[#This Row],[TT]]=0,"",ROW())</f>
        <v>1235</v>
      </c>
      <c r="B1235" s="11" t="str">
        <f>LOWER(SUBSTITUTE(SUBSTITUTE(SUBSTITUTE(SUBSTITUTE(SUBSTITUTE(SUBSTITUTE(SUBSTITUTE(SUBSTITUTE(Table2[[#This Row],[NAMA BARANG]]," ",""),"""",""),"-",""),"/",""),"(",""),")",""),"&amp;",""),",",""))</f>
        <v>mapfileret18022a5</v>
      </c>
      <c r="C1235" s="17" t="s">
        <v>1400</v>
      </c>
      <c r="D1235" s="18">
        <v>3</v>
      </c>
      <c r="E1235" s="22" t="s">
        <v>272</v>
      </c>
      <c r="F1235" s="43">
        <f>IF(Table2[[#This Row],[M5B]]="",Table2[[#This Row],[M5B_h]],SUM(Table2[[#This Row],[M5B_h]],Table2[[#This Row],[M5B]]))</f>
        <v>3</v>
      </c>
      <c r="H1235" s="12" t="str">
        <f>IF(Table2[[#This Row],[M1A]]="","",Table2[[#This Row],[M1A]]-Table2[[#This Row],[AWAL]])</f>
        <v/>
      </c>
      <c r="J1235" s="12" t="str">
        <f>IF(Table2[[#This Row],[M2A]]="","",SUM(Table2[[#This Row],[M2A]]-Table2[[#This Row],[M2B_h]]))</f>
        <v/>
      </c>
      <c r="L1235" s="12" t="str">
        <f>IF(Table2[[#This Row],[M3A]]="","",SUM(Table2[[#This Row],[M3A]]-Table2[[#This Row],[M3B_h]]))</f>
        <v/>
      </c>
      <c r="N1235" s="12" t="str">
        <f>IF(Table2[[#This Row],[M4A]]="","",SUM(Table2[[#This Row],[M4A]]-Table2[[#This Row],[M4B_h]]))</f>
        <v/>
      </c>
      <c r="O1235" s="14"/>
      <c r="P1235" s="14" t="str">
        <f>IF(Table2[[#This Row],[M5A]]="","",SUM(Table2[[#This Row],[M5A]]-Table2[[#This Row],[M5B_h]]))</f>
        <v/>
      </c>
      <c r="Q1235" s="14">
        <f>SUM(Table2[[#This Row],[AWAL]],Table2[[#This Row],[M1B]])</f>
        <v>3</v>
      </c>
      <c r="R1235" s="14">
        <f>SUM(Table2[[#This Row],[M2B]],Table2[[#This Row],[M2B_h]])</f>
        <v>3</v>
      </c>
      <c r="S1235" s="14">
        <f>SUM(Table2[[#This Row],[M3B]],Table2[[#This Row],[M3B_h]])</f>
        <v>3</v>
      </c>
      <c r="T1235" s="14">
        <f>SUM(Table2[[#This Row],[M4B]],Table2[[#This Row],[M4B_h]])</f>
        <v>3</v>
      </c>
    </row>
    <row r="1236" spans="1:20">
      <c r="A1236" s="11">
        <f>IF(Table2[[#This Row],[TT]]=0,"",ROW())</f>
        <v>1236</v>
      </c>
      <c r="B1236" s="11" t="str">
        <f>LOWER(SUBSTITUTE(SUBSTITUTE(SUBSTITUTE(SUBSTITUTE(SUBSTITUTE(SUBSTITUTE(SUBSTITUTE(SUBSTITUTE(Table2[[#This Row],[NAMA BARANG]]," ",""),"""",""),"-",""),"/",""),"(",""),")",""),"&amp;",""),",",""))</f>
        <v>mapfileret18023b5</v>
      </c>
      <c r="C1236" s="17" t="s">
        <v>1401</v>
      </c>
      <c r="D1236" s="18">
        <v>5</v>
      </c>
      <c r="E1236" s="22">
        <v>720</v>
      </c>
      <c r="F1236" s="43">
        <f>IF(Table2[[#This Row],[M5B]]="",Table2[[#This Row],[M5B_h]],SUM(Table2[[#This Row],[M5B_h]],Table2[[#This Row],[M5B]]))</f>
        <v>5</v>
      </c>
      <c r="H1236" s="12" t="str">
        <f>IF(Table2[[#This Row],[M1A]]="","",Table2[[#This Row],[M1A]]-Table2[[#This Row],[AWAL]])</f>
        <v/>
      </c>
      <c r="J1236" s="12" t="str">
        <f>IF(Table2[[#This Row],[M2A]]="","",SUM(Table2[[#This Row],[M2A]]-Table2[[#This Row],[M2B_h]]))</f>
        <v/>
      </c>
      <c r="L1236" s="12" t="str">
        <f>IF(Table2[[#This Row],[M3A]]="","",SUM(Table2[[#This Row],[M3A]]-Table2[[#This Row],[M3B_h]]))</f>
        <v/>
      </c>
      <c r="N1236" s="12" t="str">
        <f>IF(Table2[[#This Row],[M4A]]="","",SUM(Table2[[#This Row],[M4A]]-Table2[[#This Row],[M4B_h]]))</f>
        <v/>
      </c>
      <c r="O1236" s="14"/>
      <c r="P1236" s="14" t="str">
        <f>IF(Table2[[#This Row],[M5A]]="","",SUM(Table2[[#This Row],[M5A]]-Table2[[#This Row],[M5B_h]]))</f>
        <v/>
      </c>
      <c r="Q1236" s="14">
        <f>SUM(Table2[[#This Row],[AWAL]],Table2[[#This Row],[M1B]])</f>
        <v>5</v>
      </c>
      <c r="R1236" s="14">
        <f>SUM(Table2[[#This Row],[M2B]],Table2[[#This Row],[M2B_h]])</f>
        <v>5</v>
      </c>
      <c r="S1236" s="14">
        <f>SUM(Table2[[#This Row],[M3B]],Table2[[#This Row],[M3B_h]])</f>
        <v>5</v>
      </c>
      <c r="T1236" s="14">
        <f>SUM(Table2[[#This Row],[M4B]],Table2[[#This Row],[M4B_h]])</f>
        <v>5</v>
      </c>
    </row>
    <row r="1237" spans="1:20">
      <c r="A1237" s="11">
        <f>IF(Table2[[#This Row],[TT]]=0,"",ROW())</f>
        <v>1237</v>
      </c>
      <c r="B1237" s="11" t="str">
        <f>LOWER(SUBSTITUTE(SUBSTITUTE(SUBSTITUTE(SUBSTITUTE(SUBSTITUTE(SUBSTITUTE(SUBSTITUTE(SUBSTITUTE(Table2[[#This Row],[NAMA BARANG]]," ",""),"""",""),"-",""),"/",""),"(",""),")",""),"&amp;",""),",",""))</f>
        <v>mapfileret18031a6</v>
      </c>
      <c r="C1237" s="17" t="s">
        <v>1402</v>
      </c>
      <c r="D1237" s="18">
        <v>2</v>
      </c>
      <c r="E1237" s="22">
        <v>1800</v>
      </c>
      <c r="F1237" s="43">
        <f>IF(Table2[[#This Row],[M5B]]="",Table2[[#This Row],[M5B_h]],SUM(Table2[[#This Row],[M5B_h]],Table2[[#This Row],[M5B]]))</f>
        <v>2</v>
      </c>
      <c r="H1237" s="12" t="str">
        <f>IF(Table2[[#This Row],[M1A]]="","",Table2[[#This Row],[M1A]]-Table2[[#This Row],[AWAL]])</f>
        <v/>
      </c>
      <c r="J1237" s="12" t="str">
        <f>IF(Table2[[#This Row],[M2A]]="","",SUM(Table2[[#This Row],[M2A]]-Table2[[#This Row],[M2B_h]]))</f>
        <v/>
      </c>
      <c r="L1237" s="12" t="str">
        <f>IF(Table2[[#This Row],[M3A]]="","",SUM(Table2[[#This Row],[M3A]]-Table2[[#This Row],[M3B_h]]))</f>
        <v/>
      </c>
      <c r="N1237" s="12" t="str">
        <f>IF(Table2[[#This Row],[M4A]]="","",SUM(Table2[[#This Row],[M4A]]-Table2[[#This Row],[M4B_h]]))</f>
        <v/>
      </c>
      <c r="O1237" s="14"/>
      <c r="P1237" s="14" t="str">
        <f>IF(Table2[[#This Row],[M5A]]="","",SUM(Table2[[#This Row],[M5A]]-Table2[[#This Row],[M5B_h]]))</f>
        <v/>
      </c>
      <c r="Q1237" s="14">
        <f>SUM(Table2[[#This Row],[AWAL]],Table2[[#This Row],[M1B]])</f>
        <v>2</v>
      </c>
      <c r="R1237" s="14">
        <f>SUM(Table2[[#This Row],[M2B]],Table2[[#This Row],[M2B_h]])</f>
        <v>2</v>
      </c>
      <c r="S1237" s="14">
        <f>SUM(Table2[[#This Row],[M3B]],Table2[[#This Row],[M3B_h]])</f>
        <v>2</v>
      </c>
      <c r="T1237" s="14">
        <f>SUM(Table2[[#This Row],[M4B]],Table2[[#This Row],[M4B_h]])</f>
        <v>2</v>
      </c>
    </row>
    <row r="1238" spans="1:20">
      <c r="A1238" s="11">
        <f>IF(Table2[[#This Row],[TT]]=0,"",ROW())</f>
        <v>1238</v>
      </c>
      <c r="B1238" s="11" t="str">
        <f>LOWER(SUBSTITUTE(SUBSTITUTE(SUBSTITUTE(SUBSTITUTE(SUBSTITUTE(SUBSTITUTE(SUBSTITUTE(SUBSTITUTE(Table2[[#This Row],[NAMA BARANG]]," ",""),"""",""),"-",""),"/",""),"(",""),")",""),"&amp;",""),",",""))</f>
        <v>mapfileret18033b5</v>
      </c>
      <c r="C1238" s="17" t="s">
        <v>1403</v>
      </c>
      <c r="D1238" s="18">
        <v>3</v>
      </c>
      <c r="E1238" s="22" t="s">
        <v>915</v>
      </c>
      <c r="F1238" s="43">
        <f>IF(Table2[[#This Row],[M5B]]="",Table2[[#This Row],[M5B_h]],SUM(Table2[[#This Row],[M5B_h]],Table2[[#This Row],[M5B]]))</f>
        <v>3</v>
      </c>
      <c r="H1238" s="12" t="str">
        <f>IF(Table2[[#This Row],[M1A]]="","",Table2[[#This Row],[M1A]]-Table2[[#This Row],[AWAL]])</f>
        <v/>
      </c>
      <c r="J1238" s="12" t="str">
        <f>IF(Table2[[#This Row],[M2A]]="","",SUM(Table2[[#This Row],[M2A]]-Table2[[#This Row],[M2B_h]]))</f>
        <v/>
      </c>
      <c r="L1238" s="12" t="str">
        <f>IF(Table2[[#This Row],[M3A]]="","",SUM(Table2[[#This Row],[M3A]]-Table2[[#This Row],[M3B_h]]))</f>
        <v/>
      </c>
      <c r="N1238" s="12" t="str">
        <f>IF(Table2[[#This Row],[M4A]]="","",SUM(Table2[[#This Row],[M4A]]-Table2[[#This Row],[M4B_h]]))</f>
        <v/>
      </c>
      <c r="O1238" s="14"/>
      <c r="P1238" s="14" t="str">
        <f>IF(Table2[[#This Row],[M5A]]="","",SUM(Table2[[#This Row],[M5A]]-Table2[[#This Row],[M5B_h]]))</f>
        <v/>
      </c>
      <c r="Q1238" s="14">
        <f>SUM(Table2[[#This Row],[AWAL]],Table2[[#This Row],[M1B]])</f>
        <v>3</v>
      </c>
      <c r="R1238" s="14">
        <f>SUM(Table2[[#This Row],[M2B]],Table2[[#This Row],[M2B_h]])</f>
        <v>3</v>
      </c>
      <c r="S1238" s="14">
        <f>SUM(Table2[[#This Row],[M3B]],Table2[[#This Row],[M3B_h]])</f>
        <v>3</v>
      </c>
      <c r="T1238" s="14">
        <f>SUM(Table2[[#This Row],[M4B]],Table2[[#This Row],[M4B_h]])</f>
        <v>3</v>
      </c>
    </row>
    <row r="1239" spans="1:20">
      <c r="A1239" s="11">
        <f>IF(Table2[[#This Row],[TT]]=0,"",ROW())</f>
        <v>1239</v>
      </c>
      <c r="B1239" s="11" t="str">
        <f>LOWER(SUBSTITUTE(SUBSTITUTE(SUBSTITUTE(SUBSTITUTE(SUBSTITUTE(SUBSTITUTE(SUBSTITUTE(SUBSTITUTE(Table2[[#This Row],[NAMA BARANG]]," ",""),"""",""),"-",""),"/",""),"(",""),")",""),"&amp;",""),",",""))</f>
        <v>mapfileret18041a6</v>
      </c>
      <c r="C1239" s="17" t="s">
        <v>1404</v>
      </c>
      <c r="D1239" s="18">
        <v>3</v>
      </c>
      <c r="E1239" s="22" t="s">
        <v>54</v>
      </c>
      <c r="F1239" s="43">
        <f>IF(Table2[[#This Row],[M5B]]="",Table2[[#This Row],[M5B_h]],SUM(Table2[[#This Row],[M5B_h]],Table2[[#This Row],[M5B]]))</f>
        <v>3</v>
      </c>
      <c r="H1239" s="12" t="str">
        <f>IF(Table2[[#This Row],[M1A]]="","",Table2[[#This Row],[M1A]]-Table2[[#This Row],[AWAL]])</f>
        <v/>
      </c>
      <c r="J1239" s="12" t="str">
        <f>IF(Table2[[#This Row],[M2A]]="","",SUM(Table2[[#This Row],[M2A]]-Table2[[#This Row],[M2B_h]]))</f>
        <v/>
      </c>
      <c r="L1239" s="12" t="str">
        <f>IF(Table2[[#This Row],[M3A]]="","",SUM(Table2[[#This Row],[M3A]]-Table2[[#This Row],[M3B_h]]))</f>
        <v/>
      </c>
      <c r="N1239" s="12" t="str">
        <f>IF(Table2[[#This Row],[M4A]]="","",SUM(Table2[[#This Row],[M4A]]-Table2[[#This Row],[M4B_h]]))</f>
        <v/>
      </c>
      <c r="O1239" s="14"/>
      <c r="P1239" s="14" t="str">
        <f>IF(Table2[[#This Row],[M5A]]="","",SUM(Table2[[#This Row],[M5A]]-Table2[[#This Row],[M5B_h]]))</f>
        <v/>
      </c>
      <c r="Q1239" s="14">
        <f>SUM(Table2[[#This Row],[AWAL]],Table2[[#This Row],[M1B]])</f>
        <v>3</v>
      </c>
      <c r="R1239" s="14">
        <f>SUM(Table2[[#This Row],[M2B]],Table2[[#This Row],[M2B_h]])</f>
        <v>3</v>
      </c>
      <c r="S1239" s="14">
        <f>SUM(Table2[[#This Row],[M3B]],Table2[[#This Row],[M3B_h]])</f>
        <v>3</v>
      </c>
      <c r="T1239" s="14">
        <f>SUM(Table2[[#This Row],[M4B]],Table2[[#This Row],[M4B_h]])</f>
        <v>3</v>
      </c>
    </row>
    <row r="1240" spans="1:20">
      <c r="A1240" s="11">
        <f>IF(Table2[[#This Row],[TT]]=0,"",ROW())</f>
        <v>1240</v>
      </c>
      <c r="B1240" s="11" t="str">
        <f>LOWER(SUBSTITUTE(SUBSTITUTE(SUBSTITUTE(SUBSTITUTE(SUBSTITUTE(SUBSTITUTE(SUBSTITUTE(SUBSTITUTE(Table2[[#This Row],[NAMA BARANG]]," ",""),"""",""),"-",""),"/",""),"(",""),")",""),"&amp;",""),",",""))</f>
        <v>mapfileret18042a5</v>
      </c>
      <c r="C1240" s="17" t="s">
        <v>1405</v>
      </c>
      <c r="D1240" s="18">
        <v>1</v>
      </c>
      <c r="E1240" s="22" t="s">
        <v>272</v>
      </c>
      <c r="F1240" s="43">
        <f>IF(Table2[[#This Row],[M5B]]="",Table2[[#This Row],[M5B_h]],SUM(Table2[[#This Row],[M5B_h]],Table2[[#This Row],[M5B]]))</f>
        <v>1</v>
      </c>
      <c r="H1240" s="12" t="str">
        <f>IF(Table2[[#This Row],[M1A]]="","",Table2[[#This Row],[M1A]]-Table2[[#This Row],[AWAL]])</f>
        <v/>
      </c>
      <c r="J1240" s="12" t="str">
        <f>IF(Table2[[#This Row],[M2A]]="","",SUM(Table2[[#This Row],[M2A]]-Table2[[#This Row],[M2B_h]]))</f>
        <v/>
      </c>
      <c r="L1240" s="12" t="str">
        <f>IF(Table2[[#This Row],[M3A]]="","",SUM(Table2[[#This Row],[M3A]]-Table2[[#This Row],[M3B_h]]))</f>
        <v/>
      </c>
      <c r="N1240" s="12" t="str">
        <f>IF(Table2[[#This Row],[M4A]]="","",SUM(Table2[[#This Row],[M4A]]-Table2[[#This Row],[M4B_h]]))</f>
        <v/>
      </c>
      <c r="O1240" s="14"/>
      <c r="P1240" s="14" t="str">
        <f>IF(Table2[[#This Row],[M5A]]="","",SUM(Table2[[#This Row],[M5A]]-Table2[[#This Row],[M5B_h]]))</f>
        <v/>
      </c>
      <c r="Q1240" s="14">
        <f>SUM(Table2[[#This Row],[AWAL]],Table2[[#This Row],[M1B]])</f>
        <v>1</v>
      </c>
      <c r="R1240" s="14">
        <f>SUM(Table2[[#This Row],[M2B]],Table2[[#This Row],[M2B_h]])</f>
        <v>1</v>
      </c>
      <c r="S1240" s="14">
        <f>SUM(Table2[[#This Row],[M3B]],Table2[[#This Row],[M3B_h]])</f>
        <v>1</v>
      </c>
      <c r="T1240" s="14">
        <f>SUM(Table2[[#This Row],[M4B]],Table2[[#This Row],[M4B_h]])</f>
        <v>1</v>
      </c>
    </row>
    <row r="1241" spans="1:20">
      <c r="A1241" s="11">
        <f>IF(Table2[[#This Row],[TT]]=0,"",ROW())</f>
        <v>1241</v>
      </c>
      <c r="B1241" s="11" t="str">
        <f>LOWER(SUBSTITUTE(SUBSTITUTE(SUBSTITUTE(SUBSTITUTE(SUBSTITUTE(SUBSTITUTE(SUBSTITUTE(SUBSTITUTE(Table2[[#This Row],[NAMA BARANG]]," ",""),"""",""),"-",""),"/",""),"(",""),")",""),"&amp;",""),",",""))</f>
        <v>mapfileret18043b5</v>
      </c>
      <c r="C1241" s="17" t="s">
        <v>1406</v>
      </c>
      <c r="D1241" s="18">
        <v>3</v>
      </c>
      <c r="E1241" s="22" t="s">
        <v>915</v>
      </c>
      <c r="F1241" s="43">
        <f>IF(Table2[[#This Row],[M5B]]="",Table2[[#This Row],[M5B_h]],SUM(Table2[[#This Row],[M5B_h]],Table2[[#This Row],[M5B]]))</f>
        <v>3</v>
      </c>
      <c r="H1241" s="12" t="str">
        <f>IF(Table2[[#This Row],[M1A]]="","",Table2[[#This Row],[M1A]]-Table2[[#This Row],[AWAL]])</f>
        <v/>
      </c>
      <c r="J1241" s="12" t="str">
        <f>IF(Table2[[#This Row],[M2A]]="","",SUM(Table2[[#This Row],[M2A]]-Table2[[#This Row],[M2B_h]]))</f>
        <v/>
      </c>
      <c r="L1241" s="12" t="str">
        <f>IF(Table2[[#This Row],[M3A]]="","",SUM(Table2[[#This Row],[M3A]]-Table2[[#This Row],[M3B_h]]))</f>
        <v/>
      </c>
      <c r="N1241" s="12" t="str">
        <f>IF(Table2[[#This Row],[M4A]]="","",SUM(Table2[[#This Row],[M4A]]-Table2[[#This Row],[M4B_h]]))</f>
        <v/>
      </c>
      <c r="O1241" s="14"/>
      <c r="P1241" s="14" t="str">
        <f>IF(Table2[[#This Row],[M5A]]="","",SUM(Table2[[#This Row],[M5A]]-Table2[[#This Row],[M5B_h]]))</f>
        <v/>
      </c>
      <c r="Q1241" s="14">
        <f>SUM(Table2[[#This Row],[AWAL]],Table2[[#This Row],[M1B]])</f>
        <v>3</v>
      </c>
      <c r="R1241" s="14">
        <f>SUM(Table2[[#This Row],[M2B]],Table2[[#This Row],[M2B_h]])</f>
        <v>3</v>
      </c>
      <c r="S1241" s="14">
        <f>SUM(Table2[[#This Row],[M3B]],Table2[[#This Row],[M3B_h]])</f>
        <v>3</v>
      </c>
      <c r="T1241" s="14">
        <f>SUM(Table2[[#This Row],[M4B]],Table2[[#This Row],[M4B_h]])</f>
        <v>3</v>
      </c>
    </row>
    <row r="1242" spans="1:20">
      <c r="A1242" s="11">
        <f>IF(Table2[[#This Row],[TT]]=0,"",ROW())</f>
        <v>1242</v>
      </c>
      <c r="B1242" s="11" t="str">
        <f>LOWER(SUBSTITUTE(SUBSTITUTE(SUBSTITUTE(SUBSTITUTE(SUBSTITUTE(SUBSTITUTE(SUBSTITUTE(SUBSTITUTE(Table2[[#This Row],[NAMA BARANG]]," ",""),"""",""),"-",""),"/",""),"(",""),")",""),"&amp;",""),",",""))</f>
        <v>mapfileretba5m</v>
      </c>
      <c r="C1242" s="17" t="s">
        <v>1407</v>
      </c>
      <c r="D1242" s="18">
        <v>1</v>
      </c>
      <c r="E1242" s="22" t="s">
        <v>177</v>
      </c>
      <c r="F1242" s="43">
        <f>IF(Table2[[#This Row],[M5B]]="",Table2[[#This Row],[M5B_h]],SUM(Table2[[#This Row],[M5B_h]],Table2[[#This Row],[M5B]]))</f>
        <v>1</v>
      </c>
      <c r="H1242" s="12" t="str">
        <f>IF(Table2[[#This Row],[M1A]]="","",Table2[[#This Row],[M1A]]-Table2[[#This Row],[AWAL]])</f>
        <v/>
      </c>
      <c r="J1242" s="12" t="str">
        <f>IF(Table2[[#This Row],[M2A]]="","",SUM(Table2[[#This Row],[M2A]]-Table2[[#This Row],[M2B_h]]))</f>
        <v/>
      </c>
      <c r="L1242" s="12" t="str">
        <f>IF(Table2[[#This Row],[M3A]]="","",SUM(Table2[[#This Row],[M3A]]-Table2[[#This Row],[M3B_h]]))</f>
        <v/>
      </c>
      <c r="N1242" s="12" t="str">
        <f>IF(Table2[[#This Row],[M4A]]="","",SUM(Table2[[#This Row],[M4A]]-Table2[[#This Row],[M4B_h]]))</f>
        <v/>
      </c>
      <c r="O1242" s="14"/>
      <c r="P1242" s="14" t="str">
        <f>IF(Table2[[#This Row],[M5A]]="","",SUM(Table2[[#This Row],[M5A]]-Table2[[#This Row],[M5B_h]]))</f>
        <v/>
      </c>
      <c r="Q1242" s="14">
        <f>SUM(Table2[[#This Row],[AWAL]],Table2[[#This Row],[M1B]])</f>
        <v>1</v>
      </c>
      <c r="R1242" s="14">
        <f>SUM(Table2[[#This Row],[M2B]],Table2[[#This Row],[M2B_h]])</f>
        <v>1</v>
      </c>
      <c r="S1242" s="14">
        <f>SUM(Table2[[#This Row],[M3B]],Table2[[#This Row],[M3B_h]])</f>
        <v>1</v>
      </c>
      <c r="T1242" s="14">
        <f>SUM(Table2[[#This Row],[M4B]],Table2[[#This Row],[M4B_h]])</f>
        <v>1</v>
      </c>
    </row>
    <row r="1243" spans="1:20">
      <c r="A1243" s="13">
        <f>IF(Table2[[#This Row],[TT]]=0,"",ROW())</f>
        <v>1243</v>
      </c>
      <c r="B1243" s="13" t="str">
        <f>LOWER(SUBSTITUTE(SUBSTITUTE(SUBSTITUTE(SUBSTITUTE(SUBSTITUTE(SUBSTITUTE(SUBSTITUTE(SUBSTITUTE(Table2[[#This Row],[NAMA BARANG]]," ",""),"""",""),"-",""),"/",""),"(",""),")",""),"&amp;",""),",",""))</f>
        <v>mapfileretba6k</v>
      </c>
      <c r="C1243" s="17" t="s">
        <v>1408</v>
      </c>
      <c r="D1243" s="18">
        <v>2</v>
      </c>
      <c r="E1243" s="22" t="s">
        <v>116</v>
      </c>
      <c r="F1243" s="43">
        <f>IF(Table2[[#This Row],[M5B]]="",Table2[[#This Row],[M5B_h]],SUM(Table2[[#This Row],[M5B_h]],Table2[[#This Row],[M5B]]))</f>
        <v>2</v>
      </c>
      <c r="H1243" s="14" t="str">
        <f>IF(Table2[[#This Row],[M1A]]="","",Table2[[#This Row],[M1A]]-Table2[[#This Row],[AWAL]])</f>
        <v/>
      </c>
      <c r="J1243" s="14" t="str">
        <f>IF(Table2[[#This Row],[M2A]]="","",SUM(Table2[[#This Row],[M2A]]-Table2[[#This Row],[M2B_h]]))</f>
        <v/>
      </c>
      <c r="K1243" s="14"/>
      <c r="L1243" s="14" t="str">
        <f>IF(Table2[[#This Row],[M3A]]="","",SUM(Table2[[#This Row],[M3A]]-Table2[[#This Row],[M3B_h]]))</f>
        <v/>
      </c>
      <c r="M1243" s="14"/>
      <c r="N1243" s="14" t="str">
        <f>IF(Table2[[#This Row],[M4A]]="","",SUM(Table2[[#This Row],[M4A]]-Table2[[#This Row],[M4B_h]]))</f>
        <v/>
      </c>
      <c r="O1243" s="14"/>
      <c r="P1243" s="14" t="str">
        <f>IF(Table2[[#This Row],[M5A]]="","",SUM(Table2[[#This Row],[M5A]]-Table2[[#This Row],[M5B_h]]))</f>
        <v/>
      </c>
      <c r="Q1243" s="14">
        <f>SUM(Table2[[#This Row],[AWAL]],Table2[[#This Row],[M1B]])</f>
        <v>2</v>
      </c>
      <c r="R1243" s="14">
        <f>SUM(Table2[[#This Row],[M2B]],Table2[[#This Row],[M2B_h]])</f>
        <v>2</v>
      </c>
      <c r="S1243" s="14">
        <f>SUM(Table2[[#This Row],[M3B]],Table2[[#This Row],[M3B_h]])</f>
        <v>2</v>
      </c>
      <c r="T1243" s="14">
        <f>SUM(Table2[[#This Row],[M4B]],Table2[[#This Row],[M4B_h]])</f>
        <v>2</v>
      </c>
    </row>
    <row r="1244" spans="1:20">
      <c r="A1244" s="11">
        <f>IF(Table2[[#This Row],[TT]]=0,"",ROW())</f>
        <v>1244</v>
      </c>
      <c r="B1244" s="11" t="str">
        <f>LOWER(SUBSTITUTE(SUBSTITUTE(SUBSTITUTE(SUBSTITUTE(SUBSTITUTE(SUBSTITUTE(SUBSTITUTE(SUBSTITUTE(Table2[[#This Row],[NAMA BARANG]]," ",""),"""",""),"-",""),"/",""),"(",""),")",""),"&amp;",""),",",""))</f>
        <v>mapfileretv2a5m</v>
      </c>
      <c r="C1244" s="17" t="s">
        <v>1411</v>
      </c>
      <c r="D1244" s="18">
        <v>3</v>
      </c>
      <c r="E1244" s="22" t="s">
        <v>177</v>
      </c>
      <c r="F1244" s="43">
        <f>IF(Table2[[#This Row],[M5B]]="",Table2[[#This Row],[M5B_h]],SUM(Table2[[#This Row],[M5B_h]],Table2[[#This Row],[M5B]]))</f>
        <v>3</v>
      </c>
      <c r="H1244" s="12" t="str">
        <f>IF(Table2[[#This Row],[M1A]]="","",Table2[[#This Row],[M1A]]-Table2[[#This Row],[AWAL]])</f>
        <v/>
      </c>
      <c r="J1244" s="12" t="str">
        <f>IF(Table2[[#This Row],[M2A]]="","",SUM(Table2[[#This Row],[M2A]]-Table2[[#This Row],[M2B_h]]))</f>
        <v/>
      </c>
      <c r="L1244" s="12" t="str">
        <f>IF(Table2[[#This Row],[M3A]]="","",SUM(Table2[[#This Row],[M3A]]-Table2[[#This Row],[M3B_h]]))</f>
        <v/>
      </c>
      <c r="N1244" s="12" t="str">
        <f>IF(Table2[[#This Row],[M4A]]="","",SUM(Table2[[#This Row],[M4A]]-Table2[[#This Row],[M4B_h]]))</f>
        <v/>
      </c>
      <c r="O1244" s="14"/>
      <c r="P1244" s="14" t="str">
        <f>IF(Table2[[#This Row],[M5A]]="","",SUM(Table2[[#This Row],[M5A]]-Table2[[#This Row],[M5B_h]]))</f>
        <v/>
      </c>
      <c r="Q1244" s="14">
        <f>SUM(Table2[[#This Row],[AWAL]],Table2[[#This Row],[M1B]])</f>
        <v>3</v>
      </c>
      <c r="R1244" s="14">
        <f>SUM(Table2[[#This Row],[M2B]],Table2[[#This Row],[M2B_h]])</f>
        <v>3</v>
      </c>
      <c r="S1244" s="14">
        <f>SUM(Table2[[#This Row],[M3B]],Table2[[#This Row],[M3B_h]])</f>
        <v>3</v>
      </c>
      <c r="T1244" s="14">
        <f>SUM(Table2[[#This Row],[M4B]],Table2[[#This Row],[M4B_h]])</f>
        <v>3</v>
      </c>
    </row>
    <row r="1245" spans="1:20">
      <c r="A1245" s="11">
        <f>IF(Table2[[#This Row],[TT]]=0,"",ROW())</f>
        <v>1245</v>
      </c>
      <c r="B1245" s="11" t="str">
        <f>LOWER(SUBSTITUTE(SUBSTITUTE(SUBSTITUTE(SUBSTITUTE(SUBSTITUTE(SUBSTITUTE(SUBSTITUTE(SUBSTITUTE(Table2[[#This Row],[NAMA BARANG]]," ",""),"""",""),"-",""),"/",""),"(",""),")",""),"&amp;",""),",",""))</f>
        <v>mapfileretv2a6k</v>
      </c>
      <c r="C1245" s="17" t="s">
        <v>1412</v>
      </c>
      <c r="D1245" s="18">
        <v>3</v>
      </c>
      <c r="E1245" s="22" t="s">
        <v>116</v>
      </c>
      <c r="F1245" s="43">
        <f>IF(Table2[[#This Row],[M5B]]="",Table2[[#This Row],[M5B_h]],SUM(Table2[[#This Row],[M5B_h]],Table2[[#This Row],[M5B]]))</f>
        <v>3</v>
      </c>
      <c r="H1245" s="12" t="str">
        <f>IF(Table2[[#This Row],[M1A]]="","",Table2[[#This Row],[M1A]]-Table2[[#This Row],[AWAL]])</f>
        <v/>
      </c>
      <c r="J1245" s="12" t="str">
        <f>IF(Table2[[#This Row],[M2A]]="","",SUM(Table2[[#This Row],[M2A]]-Table2[[#This Row],[M2B_h]]))</f>
        <v/>
      </c>
      <c r="L1245" s="12" t="str">
        <f>IF(Table2[[#This Row],[M3A]]="","",SUM(Table2[[#This Row],[M3A]]-Table2[[#This Row],[M3B_h]]))</f>
        <v/>
      </c>
      <c r="N1245" s="12" t="str">
        <f>IF(Table2[[#This Row],[M4A]]="","",SUM(Table2[[#This Row],[M4A]]-Table2[[#This Row],[M4B_h]]))</f>
        <v/>
      </c>
      <c r="O1245" s="14"/>
      <c r="P1245" s="14" t="str">
        <f>IF(Table2[[#This Row],[M5A]]="","",SUM(Table2[[#This Row],[M5A]]-Table2[[#This Row],[M5B_h]]))</f>
        <v/>
      </c>
      <c r="Q1245" s="14">
        <f>SUM(Table2[[#This Row],[AWAL]],Table2[[#This Row],[M1B]])</f>
        <v>3</v>
      </c>
      <c r="R1245" s="14">
        <f>SUM(Table2[[#This Row],[M2B]],Table2[[#This Row],[M2B_h]])</f>
        <v>3</v>
      </c>
      <c r="S1245" s="14">
        <f>SUM(Table2[[#This Row],[M3B]],Table2[[#This Row],[M3B_h]])</f>
        <v>3</v>
      </c>
      <c r="T1245" s="14">
        <f>SUM(Table2[[#This Row],[M4B]],Table2[[#This Row],[M4B_h]])</f>
        <v>3</v>
      </c>
    </row>
    <row r="1246" spans="1:20">
      <c r="A1246" s="11">
        <f>IF(Table2[[#This Row],[TT]]=0,"",ROW())</f>
        <v>1246</v>
      </c>
      <c r="B1246" s="11" t="str">
        <f>LOWER(SUBSTITUTE(SUBSTITUTE(SUBSTITUTE(SUBSTITUTE(SUBSTITUTE(SUBSTITUTE(SUBSTITUTE(SUBSTITUTE(Table2[[#This Row],[NAMA BARANG]]," ",""),"""",""),"-",""),"/",""),"(",""),")",""),"&amp;",""),",",""))</f>
        <v>mapfileretv2b5b</v>
      </c>
      <c r="C1246" s="17" t="s">
        <v>1413</v>
      </c>
      <c r="D1246" s="18">
        <v>2</v>
      </c>
      <c r="E1246" s="22" t="s">
        <v>83</v>
      </c>
      <c r="F1246" s="43">
        <f>IF(Table2[[#This Row],[M5B]]="",Table2[[#This Row],[M5B_h]],SUM(Table2[[#This Row],[M5B_h]],Table2[[#This Row],[M5B]]))</f>
        <v>2</v>
      </c>
      <c r="H1246" s="12" t="str">
        <f>IF(Table2[[#This Row],[M1A]]="","",Table2[[#This Row],[M1A]]-Table2[[#This Row],[AWAL]])</f>
        <v/>
      </c>
      <c r="J1246" s="12" t="str">
        <f>IF(Table2[[#This Row],[M2A]]="","",SUM(Table2[[#This Row],[M2A]]-Table2[[#This Row],[M2B_h]]))</f>
        <v/>
      </c>
      <c r="L1246" s="12" t="str">
        <f>IF(Table2[[#This Row],[M3A]]="","",SUM(Table2[[#This Row],[M3A]]-Table2[[#This Row],[M3B_h]]))</f>
        <v/>
      </c>
      <c r="N1246" s="12" t="str">
        <f>IF(Table2[[#This Row],[M4A]]="","",SUM(Table2[[#This Row],[M4A]]-Table2[[#This Row],[M4B_h]]))</f>
        <v/>
      </c>
      <c r="O1246" s="14"/>
      <c r="P1246" s="14" t="str">
        <f>IF(Table2[[#This Row],[M5A]]="","",SUM(Table2[[#This Row],[M5A]]-Table2[[#This Row],[M5B_h]]))</f>
        <v/>
      </c>
      <c r="Q1246" s="14">
        <f>SUM(Table2[[#This Row],[AWAL]],Table2[[#This Row],[M1B]])</f>
        <v>2</v>
      </c>
      <c r="R1246" s="14">
        <f>SUM(Table2[[#This Row],[M2B]],Table2[[#This Row],[M2B_h]])</f>
        <v>2</v>
      </c>
      <c r="S1246" s="14">
        <f>SUM(Table2[[#This Row],[M3B]],Table2[[#This Row],[M3B_h]])</f>
        <v>2</v>
      </c>
      <c r="T1246" s="14">
        <f>SUM(Table2[[#This Row],[M4B]],Table2[[#This Row],[M4B_h]])</f>
        <v>2</v>
      </c>
    </row>
    <row r="1247" spans="1:20">
      <c r="A1247" s="11">
        <f>IF(Table2[[#This Row],[TT]]=0,"",ROW())</f>
        <v>1247</v>
      </c>
      <c r="B1247" s="11" t="str">
        <f>LOWER(SUBSTITUTE(SUBSTITUTE(SUBSTITUTE(SUBSTITUTE(SUBSTITUTE(SUBSTITUTE(SUBSTITUTE(SUBSTITUTE(Table2[[#This Row],[NAMA BARANG]]," ",""),"""",""),"-",""),"/",""),"(",""),")",""),"&amp;",""),",",""))</f>
        <v>mapfrzipperfrozen</v>
      </c>
      <c r="C1247" s="17" t="s">
        <v>1414</v>
      </c>
      <c r="D1247" s="18">
        <v>2</v>
      </c>
      <c r="E1247" s="22" t="s">
        <v>173</v>
      </c>
      <c r="F1247" s="43">
        <f>IF(Table2[[#This Row],[M5B]]="",Table2[[#This Row],[M5B_h]],SUM(Table2[[#This Row],[M5B_h]],Table2[[#This Row],[M5B]]))</f>
        <v>2</v>
      </c>
      <c r="H1247" s="12" t="str">
        <f>IF(Table2[[#This Row],[M1A]]="","",Table2[[#This Row],[M1A]]-Table2[[#This Row],[AWAL]])</f>
        <v/>
      </c>
      <c r="J1247" s="12" t="str">
        <f>IF(Table2[[#This Row],[M2A]]="","",SUM(Table2[[#This Row],[M2A]]-Table2[[#This Row],[M2B_h]]))</f>
        <v/>
      </c>
      <c r="L1247" s="12" t="str">
        <f>IF(Table2[[#This Row],[M3A]]="","",SUM(Table2[[#This Row],[M3A]]-Table2[[#This Row],[M3B_h]]))</f>
        <v/>
      </c>
      <c r="N1247" s="12" t="str">
        <f>IF(Table2[[#This Row],[M4A]]="","",SUM(Table2[[#This Row],[M4A]]-Table2[[#This Row],[M4B_h]]))</f>
        <v/>
      </c>
      <c r="O1247" s="14"/>
      <c r="P1247" s="14" t="str">
        <f>IF(Table2[[#This Row],[M5A]]="","",SUM(Table2[[#This Row],[M5A]]-Table2[[#This Row],[M5B_h]]))</f>
        <v/>
      </c>
      <c r="Q1247" s="14">
        <f>SUM(Table2[[#This Row],[AWAL]],Table2[[#This Row],[M1B]])</f>
        <v>2</v>
      </c>
      <c r="R1247" s="14">
        <f>SUM(Table2[[#This Row],[M2B]],Table2[[#This Row],[M2B_h]])</f>
        <v>2</v>
      </c>
      <c r="S1247" s="14">
        <f>SUM(Table2[[#This Row],[M3B]],Table2[[#This Row],[M3B_h]])</f>
        <v>2</v>
      </c>
      <c r="T1247" s="14">
        <f>SUM(Table2[[#This Row],[M4B]],Table2[[#This Row],[M4B_h]])</f>
        <v>2</v>
      </c>
    </row>
    <row r="1248" spans="1:20">
      <c r="A1248" s="11">
        <f>IF(Table2[[#This Row],[TT]]=0,"",ROW())</f>
        <v>1248</v>
      </c>
      <c r="B1248" s="11" t="str">
        <f>LOWER(SUBSTITUTE(SUBSTITUTE(SUBSTITUTE(SUBSTITUTE(SUBSTITUTE(SUBSTITUTE(SUBSTITUTE(SUBSTITUTE(Table2[[#This Row],[NAMA BARANG]]," ",""),"""",""),"-",""),"/",""),"(",""),")",""),"&amp;",""),",",""))</f>
        <v>maphandbagdb201</v>
      </c>
      <c r="C1248" s="17" t="s">
        <v>1415</v>
      </c>
      <c r="D1248" s="18">
        <v>3</v>
      </c>
      <c r="E1248" s="22" t="s">
        <v>190</v>
      </c>
      <c r="F1248" s="43">
        <f>IF(Table2[[#This Row],[M5B]]="",Table2[[#This Row],[M5B_h]],SUM(Table2[[#This Row],[M5B_h]],Table2[[#This Row],[M5B]]))</f>
        <v>3</v>
      </c>
      <c r="H1248" s="12" t="str">
        <f>IF(Table2[[#This Row],[M1A]]="","",Table2[[#This Row],[M1A]]-Table2[[#This Row],[AWAL]])</f>
        <v/>
      </c>
      <c r="J1248" s="12" t="str">
        <f>IF(Table2[[#This Row],[M2A]]="","",SUM(Table2[[#This Row],[M2A]]-Table2[[#This Row],[M2B_h]]))</f>
        <v/>
      </c>
      <c r="L1248" s="12" t="str">
        <f>IF(Table2[[#This Row],[M3A]]="","",SUM(Table2[[#This Row],[M3A]]-Table2[[#This Row],[M3B_h]]))</f>
        <v/>
      </c>
      <c r="N1248" s="12" t="str">
        <f>IF(Table2[[#This Row],[M4A]]="","",SUM(Table2[[#This Row],[M4A]]-Table2[[#This Row],[M4B_h]]))</f>
        <v/>
      </c>
      <c r="O1248" s="14"/>
      <c r="P1248" s="14" t="str">
        <f>IF(Table2[[#This Row],[M5A]]="","",SUM(Table2[[#This Row],[M5A]]-Table2[[#This Row],[M5B_h]]))</f>
        <v/>
      </c>
      <c r="Q1248" s="14">
        <f>SUM(Table2[[#This Row],[AWAL]],Table2[[#This Row],[M1B]])</f>
        <v>3</v>
      </c>
      <c r="R1248" s="14">
        <f>SUM(Table2[[#This Row],[M2B]],Table2[[#This Row],[M2B_h]])</f>
        <v>3</v>
      </c>
      <c r="S1248" s="14">
        <f>SUM(Table2[[#This Row],[M3B]],Table2[[#This Row],[M3B_h]])</f>
        <v>3</v>
      </c>
      <c r="T1248" s="14">
        <f>SUM(Table2[[#This Row],[M4B]],Table2[[#This Row],[M4B_h]])</f>
        <v>3</v>
      </c>
    </row>
    <row r="1249" spans="1:20">
      <c r="A1249" s="11">
        <f>IF(Table2[[#This Row],[TT]]=0,"",ROW())</f>
        <v>1249</v>
      </c>
      <c r="B1249" s="11" t="str">
        <f>LOWER(SUBSTITUTE(SUBSTITUTE(SUBSTITUTE(SUBSTITUTE(SUBSTITUTE(SUBSTITUTE(SUBSTITUTE(SUBSTITUTE(Table2[[#This Row],[NAMA BARANG]]," ",""),"""",""),"-",""),"/",""),"(",""),")",""),"&amp;",""),",",""))</f>
        <v>mapholderhujin30f</v>
      </c>
      <c r="C1249" s="17" t="s">
        <v>1417</v>
      </c>
      <c r="D1249" s="18">
        <v>15</v>
      </c>
      <c r="E1249" s="22">
        <v>300</v>
      </c>
      <c r="F1249" s="43">
        <f>IF(Table2[[#This Row],[M5B]]="",Table2[[#This Row],[M5B_h]],SUM(Table2[[#This Row],[M5B_h]],Table2[[#This Row],[M5B]]))</f>
        <v>15</v>
      </c>
      <c r="H1249" s="12" t="str">
        <f>IF(Table2[[#This Row],[M1A]]="","",Table2[[#This Row],[M1A]]-Table2[[#This Row],[AWAL]])</f>
        <v/>
      </c>
      <c r="J1249" s="12" t="str">
        <f>IF(Table2[[#This Row],[M2A]]="","",SUM(Table2[[#This Row],[M2A]]-Table2[[#This Row],[M2B_h]]))</f>
        <v/>
      </c>
      <c r="L1249" s="12" t="str">
        <f>IF(Table2[[#This Row],[M3A]]="","",SUM(Table2[[#This Row],[M3A]]-Table2[[#This Row],[M3B_h]]))</f>
        <v/>
      </c>
      <c r="N1249" s="12" t="str">
        <f>IF(Table2[[#This Row],[M4A]]="","",SUM(Table2[[#This Row],[M4A]]-Table2[[#This Row],[M4B_h]]))</f>
        <v/>
      </c>
      <c r="O1249" s="14"/>
      <c r="P1249" s="14" t="str">
        <f>IF(Table2[[#This Row],[M5A]]="","",SUM(Table2[[#This Row],[M5A]]-Table2[[#This Row],[M5B_h]]))</f>
        <v/>
      </c>
      <c r="Q1249" s="14">
        <f>SUM(Table2[[#This Row],[AWAL]],Table2[[#This Row],[M1B]])</f>
        <v>15</v>
      </c>
      <c r="R1249" s="14">
        <f>SUM(Table2[[#This Row],[M2B]],Table2[[#This Row],[M2B_h]])</f>
        <v>15</v>
      </c>
      <c r="S1249" s="14">
        <f>SUM(Table2[[#This Row],[M3B]],Table2[[#This Row],[M3B_h]])</f>
        <v>15</v>
      </c>
      <c r="T1249" s="14">
        <f>SUM(Table2[[#This Row],[M4B]],Table2[[#This Row],[M4B_h]])</f>
        <v>15</v>
      </c>
    </row>
    <row r="1250" spans="1:20">
      <c r="A1250" s="11">
        <f>IF(Table2[[#This Row],[TT]]=0,"",ROW())</f>
        <v>1250</v>
      </c>
      <c r="B1250" s="11" t="str">
        <f>LOWER(SUBSTITUTE(SUBSTITUTE(SUBSTITUTE(SUBSTITUTE(SUBSTITUTE(SUBSTITUTE(SUBSTITUTE(SUBSTITUTE(Table2[[#This Row],[NAMA BARANG]]," ",""),"""",""),"-",""),"/",""),"(",""),")",""),"&amp;",""),",",""))</f>
        <v>mapholderhujin30f</v>
      </c>
      <c r="C1250" s="17" t="s">
        <v>1417</v>
      </c>
      <c r="D1250" s="18">
        <v>7</v>
      </c>
      <c r="E1250" s="22">
        <v>240</v>
      </c>
      <c r="F1250" s="43">
        <f>IF(Table2[[#This Row],[M5B]]="",Table2[[#This Row],[M5B_h]],SUM(Table2[[#This Row],[M5B_h]],Table2[[#This Row],[M5B]]))</f>
        <v>7</v>
      </c>
      <c r="H1250" s="12" t="str">
        <f>IF(Table2[[#This Row],[M1A]]="","",Table2[[#This Row],[M1A]]-Table2[[#This Row],[AWAL]])</f>
        <v/>
      </c>
      <c r="J1250" s="12" t="str">
        <f>IF(Table2[[#This Row],[M2A]]="","",SUM(Table2[[#This Row],[M2A]]-Table2[[#This Row],[M2B_h]]))</f>
        <v/>
      </c>
      <c r="L1250" s="12" t="str">
        <f>IF(Table2[[#This Row],[M3A]]="","",SUM(Table2[[#This Row],[M3A]]-Table2[[#This Row],[M3B_h]]))</f>
        <v/>
      </c>
      <c r="N1250" s="12" t="str">
        <f>IF(Table2[[#This Row],[M4A]]="","",SUM(Table2[[#This Row],[M4A]]-Table2[[#This Row],[M4B_h]]))</f>
        <v/>
      </c>
      <c r="O1250" s="14"/>
      <c r="P1250" s="14" t="str">
        <f>IF(Table2[[#This Row],[M5A]]="","",SUM(Table2[[#This Row],[M5A]]-Table2[[#This Row],[M5B_h]]))</f>
        <v/>
      </c>
      <c r="Q1250" s="14">
        <f>SUM(Table2[[#This Row],[AWAL]],Table2[[#This Row],[M1B]])</f>
        <v>7</v>
      </c>
      <c r="R1250" s="14">
        <f>SUM(Table2[[#This Row],[M2B]],Table2[[#This Row],[M2B_h]])</f>
        <v>7</v>
      </c>
      <c r="S1250" s="14">
        <f>SUM(Table2[[#This Row],[M3B]],Table2[[#This Row],[M3B_h]])</f>
        <v>7</v>
      </c>
      <c r="T1250" s="14">
        <f>SUM(Table2[[#This Row],[M4B]],Table2[[#This Row],[M4B_h]])</f>
        <v>7</v>
      </c>
    </row>
    <row r="1251" spans="1:20">
      <c r="A1251" s="11">
        <f>IF(Table2[[#This Row],[TT]]=0,"",ROW())</f>
        <v>1251</v>
      </c>
      <c r="B1251" s="11" t="str">
        <f>LOWER(SUBSTITUTE(SUBSTITUTE(SUBSTITUTE(SUBSTITUTE(SUBSTITUTE(SUBSTITUTE(SUBSTITUTE(SUBSTITUTE(Table2[[#This Row],[NAMA BARANG]]," ",""),"""",""),"-",""),"/",""),"(",""),")",""),"&amp;",""),",",""))</f>
        <v>mapholderhujin60f</v>
      </c>
      <c r="C1251" s="17" t="s">
        <v>1418</v>
      </c>
      <c r="D1251" s="18">
        <v>5</v>
      </c>
      <c r="E1251" s="22">
        <v>160</v>
      </c>
      <c r="F1251" s="43">
        <f>IF(Table2[[#This Row],[M5B]]="",Table2[[#This Row],[M5B_h]],SUM(Table2[[#This Row],[M5B_h]],Table2[[#This Row],[M5B]]))</f>
        <v>5</v>
      </c>
      <c r="H1251" s="12" t="str">
        <f>IF(Table2[[#This Row],[M1A]]="","",Table2[[#This Row],[M1A]]-Table2[[#This Row],[AWAL]])</f>
        <v/>
      </c>
      <c r="J1251" s="12" t="str">
        <f>IF(Table2[[#This Row],[M2A]]="","",SUM(Table2[[#This Row],[M2A]]-Table2[[#This Row],[M2B_h]]))</f>
        <v/>
      </c>
      <c r="L1251" s="12" t="str">
        <f>IF(Table2[[#This Row],[M3A]]="","",SUM(Table2[[#This Row],[M3A]]-Table2[[#This Row],[M3B_h]]))</f>
        <v/>
      </c>
      <c r="N1251" s="12" t="str">
        <f>IF(Table2[[#This Row],[M4A]]="","",SUM(Table2[[#This Row],[M4A]]-Table2[[#This Row],[M4B_h]]))</f>
        <v/>
      </c>
      <c r="O1251" s="14"/>
      <c r="P1251" s="14" t="str">
        <f>IF(Table2[[#This Row],[M5A]]="","",SUM(Table2[[#This Row],[M5A]]-Table2[[#This Row],[M5B_h]]))</f>
        <v/>
      </c>
      <c r="Q1251" s="14">
        <f>SUM(Table2[[#This Row],[AWAL]],Table2[[#This Row],[M1B]])</f>
        <v>5</v>
      </c>
      <c r="R1251" s="14">
        <f>SUM(Table2[[#This Row],[M2B]],Table2[[#This Row],[M2B_h]])</f>
        <v>5</v>
      </c>
      <c r="S1251" s="14">
        <f>SUM(Table2[[#This Row],[M3B]],Table2[[#This Row],[M3B_h]])</f>
        <v>5</v>
      </c>
      <c r="T1251" s="14">
        <f>SUM(Table2[[#This Row],[M4B]],Table2[[#This Row],[M4B_h]])</f>
        <v>5</v>
      </c>
    </row>
    <row r="1252" spans="1:20">
      <c r="A1252" s="11">
        <f>IF(Table2[[#This Row],[TT]]=0,"",ROW())</f>
        <v>1252</v>
      </c>
      <c r="B1252" s="11" t="str">
        <f>LOWER(SUBSTITUTE(SUBSTITUTE(SUBSTITUTE(SUBSTITUTE(SUBSTITUTE(SUBSTITUTE(SUBSTITUTE(SUBSTITUTE(Table2[[#This Row],[NAMA BARANG]]," ",""),"""",""),"-",""),"/",""),"(",""),")",""),"&amp;",""),",",""))</f>
        <v>mapjalaa5enterkcg3552b</v>
      </c>
      <c r="C1252" s="17" t="s">
        <v>3484</v>
      </c>
      <c r="D1252" s="18">
        <v>4</v>
      </c>
      <c r="E1252" s="22" t="s">
        <v>2434</v>
      </c>
      <c r="F1252" s="43">
        <f>IF(Table2[[#This Row],[M5B]]="",Table2[[#This Row],[M5B_h]],SUM(Table2[[#This Row],[M5B_h]],Table2[[#This Row],[M5B]]))</f>
        <v>4</v>
      </c>
      <c r="H1252" s="12" t="str">
        <f>IF(Table2[[#This Row],[M1A]]="","",Table2[[#This Row],[M1A]]-Table2[[#This Row],[AWAL]])</f>
        <v/>
      </c>
      <c r="J1252" s="12" t="str">
        <f>IF(Table2[[#This Row],[M2A]]="","",SUM(Table2[[#This Row],[M2A]]-Table2[[#This Row],[M2B_h]]))</f>
        <v/>
      </c>
      <c r="L1252" s="12" t="str">
        <f>IF(Table2[[#This Row],[M3A]]="","",SUM(Table2[[#This Row],[M3A]]-Table2[[#This Row],[M3B_h]]))</f>
        <v/>
      </c>
      <c r="N1252" s="12" t="str">
        <f>IF(Table2[[#This Row],[M4A]]="","",SUM(Table2[[#This Row],[M4A]]-Table2[[#This Row],[M4B_h]]))</f>
        <v/>
      </c>
      <c r="O1252" s="14"/>
      <c r="P1252" s="14" t="str">
        <f>IF(Table2[[#This Row],[M5A]]="","",SUM(Table2[[#This Row],[M5A]]-Table2[[#This Row],[M5B_h]]))</f>
        <v/>
      </c>
      <c r="Q1252" s="14">
        <f>SUM(Table2[[#This Row],[AWAL]],Table2[[#This Row],[M1B]])</f>
        <v>4</v>
      </c>
      <c r="R1252" s="14">
        <f>SUM(Table2[[#This Row],[M2B]],Table2[[#This Row],[M2B_h]])</f>
        <v>4</v>
      </c>
      <c r="S1252" s="14">
        <f>SUM(Table2[[#This Row],[M3B]],Table2[[#This Row],[M3B_h]])</f>
        <v>4</v>
      </c>
      <c r="T1252" s="14">
        <f>SUM(Table2[[#This Row],[M4B]],Table2[[#This Row],[M4B_h]])</f>
        <v>4</v>
      </c>
    </row>
    <row r="1253" spans="1:20">
      <c r="A1253" s="11">
        <f>IF(Table2[[#This Row],[TT]]=0,"",ROW())</f>
        <v>1253</v>
      </c>
      <c r="B1253" s="11" t="str">
        <f>LOWER(SUBSTITUTE(SUBSTITUTE(SUBSTITUTE(SUBSTITUTE(SUBSTITUTE(SUBSTITUTE(SUBSTITUTE(SUBSTITUTE(Table2[[#This Row],[NAMA BARANG]]," ",""),"""",""),"-",""),"/",""),"(",""),")",""),"&amp;",""),",",""))</f>
        <v>mapjalaa5enterkcg3552k</v>
      </c>
      <c r="C1253" s="17" t="s">
        <v>3485</v>
      </c>
      <c r="D1253" s="18">
        <v>1</v>
      </c>
      <c r="E1253" s="22" t="s">
        <v>2434</v>
      </c>
      <c r="F1253" s="43">
        <f>IF(Table2[[#This Row],[M5B]]="",Table2[[#This Row],[M5B_h]],SUM(Table2[[#This Row],[M5B_h]],Table2[[#This Row],[M5B]]))</f>
        <v>1</v>
      </c>
      <c r="H1253" s="12" t="str">
        <f>IF(Table2[[#This Row],[M1A]]="","",Table2[[#This Row],[M1A]]-Table2[[#This Row],[AWAL]])</f>
        <v/>
      </c>
      <c r="J1253" s="12" t="str">
        <f>IF(Table2[[#This Row],[M2A]]="","",SUM(Table2[[#This Row],[M2A]]-Table2[[#This Row],[M2B_h]]))</f>
        <v/>
      </c>
      <c r="L1253" s="12" t="str">
        <f>IF(Table2[[#This Row],[M3A]]="","",SUM(Table2[[#This Row],[M3A]]-Table2[[#This Row],[M3B_h]]))</f>
        <v/>
      </c>
      <c r="N1253" s="12" t="str">
        <f>IF(Table2[[#This Row],[M4A]]="","",SUM(Table2[[#This Row],[M4A]]-Table2[[#This Row],[M4B_h]]))</f>
        <v/>
      </c>
      <c r="O1253" s="14"/>
      <c r="P1253" s="14" t="str">
        <f>IF(Table2[[#This Row],[M5A]]="","",SUM(Table2[[#This Row],[M5A]]-Table2[[#This Row],[M5B_h]]))</f>
        <v/>
      </c>
      <c r="Q1253" s="14">
        <f>SUM(Table2[[#This Row],[AWAL]],Table2[[#This Row],[M1B]])</f>
        <v>1</v>
      </c>
      <c r="R1253" s="14">
        <f>SUM(Table2[[#This Row],[M2B]],Table2[[#This Row],[M2B_h]])</f>
        <v>1</v>
      </c>
      <c r="S1253" s="14">
        <f>SUM(Table2[[#This Row],[M3B]],Table2[[#This Row],[M3B_h]])</f>
        <v>1</v>
      </c>
      <c r="T1253" s="14">
        <f>SUM(Table2[[#This Row],[M4B]],Table2[[#This Row],[M4B_h]])</f>
        <v>1</v>
      </c>
    </row>
    <row r="1254" spans="1:20">
      <c r="A1254" s="11">
        <f>IF(Table2[[#This Row],[TT]]=0,"",ROW())</f>
        <v>1254</v>
      </c>
      <c r="B1254" s="11" t="str">
        <f>LOWER(SUBSTITUTE(SUBSTITUTE(SUBSTITUTE(SUBSTITUTE(SUBSTITUTE(SUBSTITUTE(SUBSTITUTE(SUBSTITUTE(Table2[[#This Row],[NAMA BARANG]]," ",""),"""",""),"-",""),"/",""),"(",""),")",""),"&amp;",""),",",""))</f>
        <v>mapjalacwarnamoshikancing</v>
      </c>
      <c r="C1254" s="17" t="s">
        <v>1419</v>
      </c>
      <c r="D1254" s="18">
        <v>1</v>
      </c>
      <c r="E1254" s="22" t="s">
        <v>43</v>
      </c>
      <c r="F1254" s="43">
        <f>IF(Table2[[#This Row],[M5B]]="",Table2[[#This Row],[M5B_h]],SUM(Table2[[#This Row],[M5B_h]],Table2[[#This Row],[M5B]]))</f>
        <v>1</v>
      </c>
      <c r="H1254" s="12" t="str">
        <f>IF(Table2[[#This Row],[M1A]]="","",Table2[[#This Row],[M1A]]-Table2[[#This Row],[AWAL]])</f>
        <v/>
      </c>
      <c r="J1254" s="12" t="str">
        <f>IF(Table2[[#This Row],[M2A]]="","",SUM(Table2[[#This Row],[M2A]]-Table2[[#This Row],[M2B_h]]))</f>
        <v/>
      </c>
      <c r="L1254" s="12" t="str">
        <f>IF(Table2[[#This Row],[M3A]]="","",SUM(Table2[[#This Row],[M3A]]-Table2[[#This Row],[M3B_h]]))</f>
        <v/>
      </c>
      <c r="N1254" s="12" t="str">
        <f>IF(Table2[[#This Row],[M4A]]="","",SUM(Table2[[#This Row],[M4A]]-Table2[[#This Row],[M4B_h]]))</f>
        <v/>
      </c>
      <c r="O1254" s="14"/>
      <c r="P1254" s="14" t="str">
        <f>IF(Table2[[#This Row],[M5A]]="","",SUM(Table2[[#This Row],[M5A]]-Table2[[#This Row],[M5B_h]]))</f>
        <v/>
      </c>
      <c r="Q1254" s="14">
        <f>SUM(Table2[[#This Row],[AWAL]],Table2[[#This Row],[M1B]])</f>
        <v>1</v>
      </c>
      <c r="R1254" s="14">
        <f>SUM(Table2[[#This Row],[M2B]],Table2[[#This Row],[M2B_h]])</f>
        <v>1</v>
      </c>
      <c r="S1254" s="14">
        <f>SUM(Table2[[#This Row],[M3B]],Table2[[#This Row],[M3B_h]])</f>
        <v>1</v>
      </c>
      <c r="T1254" s="14">
        <f>SUM(Table2[[#This Row],[M4B]],Table2[[#This Row],[M4B_h]])</f>
        <v>1</v>
      </c>
    </row>
    <row r="1255" spans="1:20">
      <c r="A1255" s="11">
        <f>IF(Table2[[#This Row],[TT]]=0,"",ROW())</f>
        <v>1255</v>
      </c>
      <c r="B1255" s="11" t="str">
        <f>LOWER(SUBSTITUTE(SUBSTITUTE(SUBSTITUTE(SUBSTITUTE(SUBSTITUTE(SUBSTITUTE(SUBSTITUTE(SUBSTITUTE(Table2[[#This Row],[NAMA BARANG]]," ",""),"""",""),"-",""),"/",""),"(",""),")",""),"&amp;",""),",",""))</f>
        <v>mapjalaresttransjosb17hj19warna</v>
      </c>
      <c r="C1255" s="17" t="s">
        <v>4386</v>
      </c>
      <c r="D1255" s="18">
        <v>36</v>
      </c>
      <c r="E1255" s="22" t="s">
        <v>2434</v>
      </c>
      <c r="F1255" s="43">
        <f>IF(Table2[[#This Row],[M5B]]="",Table2[[#This Row],[M5B_h]],SUM(Table2[[#This Row],[M5B_h]],Table2[[#This Row],[M5B]]))</f>
        <v>36</v>
      </c>
      <c r="H1255" s="12" t="str">
        <f>IF(Table2[[#This Row],[M1A]]="","",Table2[[#This Row],[M1A]]-Table2[[#This Row],[AWAL]])</f>
        <v/>
      </c>
      <c r="J1255" s="12" t="str">
        <f>IF(Table2[[#This Row],[M2A]]="","",SUM(Table2[[#This Row],[M2A]]-Table2[[#This Row],[M2B_h]]))</f>
        <v/>
      </c>
      <c r="L1255" s="12" t="str">
        <f>IF(Table2[[#This Row],[M3A]]="","",SUM(Table2[[#This Row],[M3A]]-Table2[[#This Row],[M3B_h]]))</f>
        <v/>
      </c>
      <c r="N1255" s="12" t="str">
        <f>IF(Table2[[#This Row],[M4A]]="","",SUM(Table2[[#This Row],[M4A]]-Table2[[#This Row],[M4B_h]]))</f>
        <v/>
      </c>
      <c r="O1255" s="14"/>
      <c r="P1255" s="14" t="str">
        <f>IF(Table2[[#This Row],[M5A]]="","",SUM(Table2[[#This Row],[M5A]]-Table2[[#This Row],[M5B_h]]))</f>
        <v/>
      </c>
      <c r="Q1255" s="14">
        <f>SUM(Table2[[#This Row],[AWAL]],Table2[[#This Row],[M1B]])</f>
        <v>36</v>
      </c>
      <c r="R1255" s="14">
        <f>SUM(Table2[[#This Row],[M2B]],Table2[[#This Row],[M2B_h]])</f>
        <v>36</v>
      </c>
      <c r="S1255" s="14">
        <f>SUM(Table2[[#This Row],[M3B]],Table2[[#This Row],[M3B_h]])</f>
        <v>36</v>
      </c>
      <c r="T1255" s="14">
        <f>SUM(Table2[[#This Row],[M4B]],Table2[[#This Row],[M4B_h]])</f>
        <v>36</v>
      </c>
    </row>
    <row r="1256" spans="1:20">
      <c r="A1256" s="11">
        <f>IF(Table2[[#This Row],[TT]]=0,"",ROW())</f>
        <v>1256</v>
      </c>
      <c r="B1256" s="11" t="str">
        <f>LOWER(SUBSTITUTE(SUBSTITUTE(SUBSTITUTE(SUBSTITUTE(SUBSTITUTE(SUBSTITUTE(SUBSTITUTE(SUBSTITUTE(Table2[[#This Row],[NAMA BARANG]]," ",""),"""",""),"-",""),"/",""),"(",""),")",""),"&amp;",""),",",""))</f>
        <v>mapjalaresttransjosk18m10warna</v>
      </c>
      <c r="C1256" s="17" t="s">
        <v>4385</v>
      </c>
      <c r="D1256" s="18">
        <v>28</v>
      </c>
      <c r="E1256" s="22" t="s">
        <v>2636</v>
      </c>
      <c r="F1256" s="43">
        <f>IF(Table2[[#This Row],[M5B]]="",Table2[[#This Row],[M5B_h]],SUM(Table2[[#This Row],[M5B_h]],Table2[[#This Row],[M5B]]))</f>
        <v>28</v>
      </c>
      <c r="H1256" s="12" t="str">
        <f>IF(Table2[[#This Row],[M1A]]="","",Table2[[#This Row],[M1A]]-Table2[[#This Row],[AWAL]])</f>
        <v/>
      </c>
      <c r="J1256" s="12" t="str">
        <f>IF(Table2[[#This Row],[M2A]]="","",SUM(Table2[[#This Row],[M2A]]-Table2[[#This Row],[M2B_h]]))</f>
        <v/>
      </c>
      <c r="L1256" s="12" t="str">
        <f>IF(Table2[[#This Row],[M3A]]="","",SUM(Table2[[#This Row],[M3A]]-Table2[[#This Row],[M3B_h]]))</f>
        <v/>
      </c>
      <c r="N1256" s="12" t="str">
        <f>IF(Table2[[#This Row],[M4A]]="","",SUM(Table2[[#This Row],[M4A]]-Table2[[#This Row],[M4B_h]]))</f>
        <v/>
      </c>
      <c r="O1256" s="14"/>
      <c r="P1256" s="14" t="str">
        <f>IF(Table2[[#This Row],[M5A]]="","",SUM(Table2[[#This Row],[M5A]]-Table2[[#This Row],[M5B_h]]))</f>
        <v/>
      </c>
      <c r="Q1256" s="14">
        <f>SUM(Table2[[#This Row],[AWAL]],Table2[[#This Row],[M1B]])</f>
        <v>28</v>
      </c>
      <c r="R1256" s="14">
        <f>SUM(Table2[[#This Row],[M2B]],Table2[[#This Row],[M2B_h]])</f>
        <v>28</v>
      </c>
      <c r="S1256" s="14">
        <f>SUM(Table2[[#This Row],[M3B]],Table2[[#This Row],[M3B_h]])</f>
        <v>28</v>
      </c>
      <c r="T1256" s="14">
        <f>SUM(Table2[[#This Row],[M4B]],Table2[[#This Row],[M4B_h]])</f>
        <v>28</v>
      </c>
    </row>
    <row r="1257" spans="1:20">
      <c r="A1257" s="11">
        <f>IF(Table2[[#This Row],[TT]]=0,"",ROW())</f>
        <v>1257</v>
      </c>
      <c r="B1257" s="11" t="str">
        <f>LOWER(SUBSTITUTE(SUBSTITUTE(SUBSTITUTE(SUBSTITUTE(SUBSTITUTE(SUBSTITUTE(SUBSTITUTE(SUBSTITUTE(Table2[[#This Row],[NAMA BARANG]]," ",""),"""",""),"-",""),"/",""),"(",""),")",""),"&amp;",""),",",""))</f>
        <v>mapjalaresttransjosungu</v>
      </c>
      <c r="C1257" s="17" t="s">
        <v>1420</v>
      </c>
      <c r="D1257" s="18">
        <v>56</v>
      </c>
      <c r="E1257" s="22" t="s">
        <v>43</v>
      </c>
      <c r="F1257" s="43">
        <f>IF(Table2[[#This Row],[M5B]]="",Table2[[#This Row],[M5B_h]],SUM(Table2[[#This Row],[M5B_h]],Table2[[#This Row],[M5B]]))</f>
        <v>56</v>
      </c>
      <c r="H1257" s="12" t="str">
        <f>IF(Table2[[#This Row],[M1A]]="","",Table2[[#This Row],[M1A]]-Table2[[#This Row],[AWAL]])</f>
        <v/>
      </c>
      <c r="J1257" s="12" t="str">
        <f>IF(Table2[[#This Row],[M2A]]="","",SUM(Table2[[#This Row],[M2A]]-Table2[[#This Row],[M2B_h]]))</f>
        <v/>
      </c>
      <c r="L1257" s="12" t="str">
        <f>IF(Table2[[#This Row],[M3A]]="","",SUM(Table2[[#This Row],[M3A]]-Table2[[#This Row],[M3B_h]]))</f>
        <v/>
      </c>
      <c r="N1257" s="12" t="str">
        <f>IF(Table2[[#This Row],[M4A]]="","",SUM(Table2[[#This Row],[M4A]]-Table2[[#This Row],[M4B_h]]))</f>
        <v/>
      </c>
      <c r="O1257" s="14"/>
      <c r="P1257" s="14" t="str">
        <f>IF(Table2[[#This Row],[M5A]]="","",SUM(Table2[[#This Row],[M5A]]-Table2[[#This Row],[M5B_h]]))</f>
        <v/>
      </c>
      <c r="Q1257" s="14">
        <f>SUM(Table2[[#This Row],[AWAL]],Table2[[#This Row],[M1B]])</f>
        <v>56</v>
      </c>
      <c r="R1257" s="14">
        <f>SUM(Table2[[#This Row],[M2B]],Table2[[#This Row],[M2B_h]])</f>
        <v>56</v>
      </c>
      <c r="S1257" s="14">
        <f>SUM(Table2[[#This Row],[M3B]],Table2[[#This Row],[M3B_h]])</f>
        <v>56</v>
      </c>
      <c r="T1257" s="14">
        <f>SUM(Table2[[#This Row],[M4B]],Table2[[#This Row],[M4B_h]])</f>
        <v>56</v>
      </c>
    </row>
    <row r="1258" spans="1:20">
      <c r="A1258" s="11">
        <f>IF(Table2[[#This Row],[TT]]=0,"",ROW())</f>
        <v>1258</v>
      </c>
      <c r="B1258" s="11" t="str">
        <f>LOWER(SUBSTITUTE(SUBSTITUTE(SUBSTITUTE(SUBSTITUTE(SUBSTITUTE(SUBSTITUTE(SUBSTITUTE(SUBSTITUTE(Table2[[#This Row],[NAMA BARANG]]," ",""),"""",""),"-",""),"/",""),"(",""),")",""),"&amp;",""),",",""))</f>
        <v>mapjaringsletingb45601</v>
      </c>
      <c r="C1258" s="17" t="s">
        <v>1421</v>
      </c>
      <c r="D1258" s="18">
        <v>3</v>
      </c>
      <c r="E1258" s="22">
        <v>600</v>
      </c>
      <c r="F1258" s="43">
        <f>IF(Table2[[#This Row],[M5B]]="",Table2[[#This Row],[M5B_h]],SUM(Table2[[#This Row],[M5B_h]],Table2[[#This Row],[M5B]]))</f>
        <v>3</v>
      </c>
      <c r="H1258" s="12" t="str">
        <f>IF(Table2[[#This Row],[M1A]]="","",Table2[[#This Row],[M1A]]-Table2[[#This Row],[AWAL]])</f>
        <v/>
      </c>
      <c r="J1258" s="12" t="str">
        <f>IF(Table2[[#This Row],[M2A]]="","",SUM(Table2[[#This Row],[M2A]]-Table2[[#This Row],[M2B_h]]))</f>
        <v/>
      </c>
      <c r="L1258" s="12" t="str">
        <f>IF(Table2[[#This Row],[M3A]]="","",SUM(Table2[[#This Row],[M3A]]-Table2[[#This Row],[M3B_h]]))</f>
        <v/>
      </c>
      <c r="N1258" s="12" t="str">
        <f>IF(Table2[[#This Row],[M4A]]="","",SUM(Table2[[#This Row],[M4A]]-Table2[[#This Row],[M4B_h]]))</f>
        <v/>
      </c>
      <c r="O1258" s="14"/>
      <c r="P1258" s="14" t="str">
        <f>IF(Table2[[#This Row],[M5A]]="","",SUM(Table2[[#This Row],[M5A]]-Table2[[#This Row],[M5B_h]]))</f>
        <v/>
      </c>
      <c r="Q1258" s="14">
        <f>SUM(Table2[[#This Row],[AWAL]],Table2[[#This Row],[M1B]])</f>
        <v>3</v>
      </c>
      <c r="R1258" s="14">
        <f>SUM(Table2[[#This Row],[M2B]],Table2[[#This Row],[M2B_h]])</f>
        <v>3</v>
      </c>
      <c r="S1258" s="14">
        <f>SUM(Table2[[#This Row],[M3B]],Table2[[#This Row],[M3B_h]])</f>
        <v>3</v>
      </c>
      <c r="T1258" s="14">
        <f>SUM(Table2[[#This Row],[M4B]],Table2[[#This Row],[M4B_h]])</f>
        <v>3</v>
      </c>
    </row>
    <row r="1259" spans="1:20">
      <c r="A1259" s="11">
        <f>IF(Table2[[#This Row],[TT]]=0,"",ROW())</f>
        <v>1259</v>
      </c>
      <c r="B1259" s="11" t="str">
        <f>LOWER(SUBSTITUTE(SUBSTITUTE(SUBSTITUTE(SUBSTITUTE(SUBSTITUTE(SUBSTITUTE(SUBSTITUTE(SUBSTITUTE(Table2[[#This Row],[NAMA BARANG]]," ",""),"""",""),"-",""),"/",""),"(",""),")",""),"&amp;",""),",",""))</f>
        <v>mapjaringsletingb45601</v>
      </c>
      <c r="C1259" s="17" t="s">
        <v>1421</v>
      </c>
      <c r="D1259" s="18">
        <v>2</v>
      </c>
      <c r="E1259" s="22">
        <v>350</v>
      </c>
      <c r="F1259" s="43">
        <f>IF(Table2[[#This Row],[M5B]]="",Table2[[#This Row],[M5B_h]],SUM(Table2[[#This Row],[M5B_h]],Table2[[#This Row],[M5B]]))</f>
        <v>2</v>
      </c>
      <c r="H1259" s="12" t="str">
        <f>IF(Table2[[#This Row],[M1A]]="","",Table2[[#This Row],[M1A]]-Table2[[#This Row],[AWAL]])</f>
        <v/>
      </c>
      <c r="J1259" s="12" t="str">
        <f>IF(Table2[[#This Row],[M2A]]="","",SUM(Table2[[#This Row],[M2A]]-Table2[[#This Row],[M2B_h]]))</f>
        <v/>
      </c>
      <c r="L1259" s="12" t="str">
        <f>IF(Table2[[#This Row],[M3A]]="","",SUM(Table2[[#This Row],[M3A]]-Table2[[#This Row],[M3B_h]]))</f>
        <v/>
      </c>
      <c r="N1259" s="12" t="str">
        <f>IF(Table2[[#This Row],[M4A]]="","",SUM(Table2[[#This Row],[M4A]]-Table2[[#This Row],[M4B_h]]))</f>
        <v/>
      </c>
      <c r="O1259" s="14"/>
      <c r="P1259" s="14" t="str">
        <f>IF(Table2[[#This Row],[M5A]]="","",SUM(Table2[[#This Row],[M5A]]-Table2[[#This Row],[M5B_h]]))</f>
        <v/>
      </c>
      <c r="Q1259" s="14">
        <f>SUM(Table2[[#This Row],[AWAL]],Table2[[#This Row],[M1B]])</f>
        <v>2</v>
      </c>
      <c r="R1259" s="14">
        <f>SUM(Table2[[#This Row],[M2B]],Table2[[#This Row],[M2B_h]])</f>
        <v>2</v>
      </c>
      <c r="S1259" s="14">
        <f>SUM(Table2[[#This Row],[M3B]],Table2[[#This Row],[M3B_h]])</f>
        <v>2</v>
      </c>
      <c r="T1259" s="14">
        <f>SUM(Table2[[#This Row],[M4B]],Table2[[#This Row],[M4B_h]])</f>
        <v>2</v>
      </c>
    </row>
    <row r="1260" spans="1:20">
      <c r="A1260" s="11">
        <f>IF(Table2[[#This Row],[TT]]=0,"",ROW())</f>
        <v>1260</v>
      </c>
      <c r="B1260" s="11" t="str">
        <f>LOWER(SUBSTITUTE(SUBSTITUTE(SUBSTITUTE(SUBSTITUTE(SUBSTITUTE(SUBSTITUTE(SUBSTITUTE(SUBSTITUTE(Table2[[#This Row],[NAMA BARANG]]," ",""),"""",""),"-",""),"/",""),"(",""),")",""),"&amp;",""),",",""))</f>
        <v>mapjaringsletingb45601</v>
      </c>
      <c r="C1260" s="17" t="s">
        <v>1421</v>
      </c>
      <c r="D1260" s="18">
        <v>1</v>
      </c>
      <c r="E1260" s="22">
        <v>400</v>
      </c>
      <c r="F1260" s="43">
        <f>IF(Table2[[#This Row],[M5B]]="",Table2[[#This Row],[M5B_h]],SUM(Table2[[#This Row],[M5B_h]],Table2[[#This Row],[M5B]]))</f>
        <v>1</v>
      </c>
      <c r="H1260" s="12" t="str">
        <f>IF(Table2[[#This Row],[M1A]]="","",Table2[[#This Row],[M1A]]-Table2[[#This Row],[AWAL]])</f>
        <v/>
      </c>
      <c r="J1260" s="12" t="str">
        <f>IF(Table2[[#This Row],[M2A]]="","",SUM(Table2[[#This Row],[M2A]]-Table2[[#This Row],[M2B_h]]))</f>
        <v/>
      </c>
      <c r="L1260" s="12" t="str">
        <f>IF(Table2[[#This Row],[M3A]]="","",SUM(Table2[[#This Row],[M3A]]-Table2[[#This Row],[M3B_h]]))</f>
        <v/>
      </c>
      <c r="N1260" s="12" t="str">
        <f>IF(Table2[[#This Row],[M4A]]="","",SUM(Table2[[#This Row],[M4A]]-Table2[[#This Row],[M4B_h]]))</f>
        <v/>
      </c>
      <c r="O1260" s="14"/>
      <c r="P1260" s="14" t="str">
        <f>IF(Table2[[#This Row],[M5A]]="","",SUM(Table2[[#This Row],[M5A]]-Table2[[#This Row],[M5B_h]]))</f>
        <v/>
      </c>
      <c r="Q1260" s="14">
        <f>SUM(Table2[[#This Row],[AWAL]],Table2[[#This Row],[M1B]])</f>
        <v>1</v>
      </c>
      <c r="R1260" s="14">
        <f>SUM(Table2[[#This Row],[M2B]],Table2[[#This Row],[M2B_h]])</f>
        <v>1</v>
      </c>
      <c r="S1260" s="14">
        <f>SUM(Table2[[#This Row],[M3B]],Table2[[#This Row],[M3B_h]])</f>
        <v>1</v>
      </c>
      <c r="T1260" s="14">
        <f>SUM(Table2[[#This Row],[M4B]],Table2[[#This Row],[M4B_h]])</f>
        <v>1</v>
      </c>
    </row>
    <row r="1261" spans="1:20">
      <c r="A1261" s="11">
        <f>IF(Table2[[#This Row],[TT]]=0,"",ROW())</f>
        <v>1261</v>
      </c>
      <c r="B1261" s="11" t="str">
        <f>LOWER(SUBSTITUTE(SUBSTITUTE(SUBSTITUTE(SUBSTITUTE(SUBSTITUTE(SUBSTITUTE(SUBSTITUTE(SUBSTITUTE(Table2[[#This Row],[NAMA BARANG]]," ",""),"""",""),"-",""),"/",""),"(",""),")",""),"&amp;",""),",",""))</f>
        <v>mapjaringsletingb45601</v>
      </c>
      <c r="C1261" s="17" t="s">
        <v>1421</v>
      </c>
      <c r="D1261" s="18">
        <v>1</v>
      </c>
      <c r="E1261" s="22">
        <v>300</v>
      </c>
      <c r="F1261" s="43">
        <f>IF(Table2[[#This Row],[M5B]]="",Table2[[#This Row],[M5B_h]],SUM(Table2[[#This Row],[M5B_h]],Table2[[#This Row],[M5B]]))</f>
        <v>1</v>
      </c>
      <c r="H1261" s="12" t="str">
        <f>IF(Table2[[#This Row],[M1A]]="","",Table2[[#This Row],[M1A]]-Table2[[#This Row],[AWAL]])</f>
        <v/>
      </c>
      <c r="J1261" s="12" t="str">
        <f>IF(Table2[[#This Row],[M2A]]="","",SUM(Table2[[#This Row],[M2A]]-Table2[[#This Row],[M2B_h]]))</f>
        <v/>
      </c>
      <c r="L1261" s="12" t="str">
        <f>IF(Table2[[#This Row],[M3A]]="","",SUM(Table2[[#This Row],[M3A]]-Table2[[#This Row],[M3B_h]]))</f>
        <v/>
      </c>
      <c r="N1261" s="12" t="str">
        <f>IF(Table2[[#This Row],[M4A]]="","",SUM(Table2[[#This Row],[M4A]]-Table2[[#This Row],[M4B_h]]))</f>
        <v/>
      </c>
      <c r="O1261" s="14"/>
      <c r="P1261" s="14" t="str">
        <f>IF(Table2[[#This Row],[M5A]]="","",SUM(Table2[[#This Row],[M5A]]-Table2[[#This Row],[M5B_h]]))</f>
        <v/>
      </c>
      <c r="Q1261" s="14">
        <f>SUM(Table2[[#This Row],[AWAL]],Table2[[#This Row],[M1B]])</f>
        <v>1</v>
      </c>
      <c r="R1261" s="14">
        <f>SUM(Table2[[#This Row],[M2B]],Table2[[#This Row],[M2B_h]])</f>
        <v>1</v>
      </c>
      <c r="S1261" s="14">
        <f>SUM(Table2[[#This Row],[M3B]],Table2[[#This Row],[M3B_h]])</f>
        <v>1</v>
      </c>
      <c r="T1261" s="14">
        <f>SUM(Table2[[#This Row],[M4B]],Table2[[#This Row],[M4B_h]])</f>
        <v>1</v>
      </c>
    </row>
    <row r="1262" spans="1:20">
      <c r="A1262" s="11">
        <f>IF(Table2[[#This Row],[TT]]=0,"",ROW())</f>
        <v>1262</v>
      </c>
      <c r="B1262" s="11" t="str">
        <f>LOWER(SUBSTITUTE(SUBSTITUTE(SUBSTITUTE(SUBSTITUTE(SUBSTITUTE(SUBSTITUTE(SUBSTITUTE(SUBSTITUTE(Table2[[#This Row],[NAMA BARANG]]," ",""),"""",""),"-",""),"/",""),"(",""),")",""),"&amp;",""),",",""))</f>
        <v>mapjaringtz6003</v>
      </c>
      <c r="C1262" s="17" t="s">
        <v>3408</v>
      </c>
      <c r="D1262" s="18">
        <v>4</v>
      </c>
      <c r="E1262" s="22" t="s">
        <v>2656</v>
      </c>
      <c r="F1262" s="43">
        <f>IF(Table2[[#This Row],[M5B]]="",Table2[[#This Row],[M5B_h]],SUM(Table2[[#This Row],[M5B_h]],Table2[[#This Row],[M5B]]))</f>
        <v>4</v>
      </c>
      <c r="H1262" s="12" t="str">
        <f>IF(Table2[[#This Row],[M1A]]="","",Table2[[#This Row],[M1A]]-Table2[[#This Row],[AWAL]])</f>
        <v/>
      </c>
      <c r="J1262" s="12" t="str">
        <f>IF(Table2[[#This Row],[M2A]]="","",SUM(Table2[[#This Row],[M2A]]-Table2[[#This Row],[M2B_h]]))</f>
        <v/>
      </c>
      <c r="L1262" s="12" t="str">
        <f>IF(Table2[[#This Row],[M3A]]="","",SUM(Table2[[#This Row],[M3A]]-Table2[[#This Row],[M3B_h]]))</f>
        <v/>
      </c>
      <c r="N1262" s="12" t="str">
        <f>IF(Table2[[#This Row],[M4A]]="","",SUM(Table2[[#This Row],[M4A]]-Table2[[#This Row],[M4B_h]]))</f>
        <v/>
      </c>
      <c r="O1262" s="14"/>
      <c r="P1262" s="14" t="str">
        <f>IF(Table2[[#This Row],[M5A]]="","",SUM(Table2[[#This Row],[M5A]]-Table2[[#This Row],[M5B_h]]))</f>
        <v/>
      </c>
      <c r="Q1262" s="14">
        <f>SUM(Table2[[#This Row],[AWAL]],Table2[[#This Row],[M1B]])</f>
        <v>4</v>
      </c>
      <c r="R1262" s="14">
        <f>SUM(Table2[[#This Row],[M2B]],Table2[[#This Row],[M2B_h]])</f>
        <v>4</v>
      </c>
      <c r="S1262" s="14">
        <f>SUM(Table2[[#This Row],[M3B]],Table2[[#This Row],[M3B_h]])</f>
        <v>4</v>
      </c>
      <c r="T1262" s="14">
        <f>SUM(Table2[[#This Row],[M4B]],Table2[[#This Row],[M4B_h]])</f>
        <v>4</v>
      </c>
    </row>
    <row r="1263" spans="1:20">
      <c r="A1263" s="13">
        <f>IF(Table2[[#This Row],[TT]]=0,"",ROW())</f>
        <v>1263</v>
      </c>
      <c r="B1263" s="13" t="str">
        <f>LOWER(SUBSTITUTE(SUBSTITUTE(SUBSTITUTE(SUBSTITUTE(SUBSTITUTE(SUBSTITUTE(SUBSTITUTE(SUBSTITUTE(Table2[[#This Row],[NAMA BARANG]]," ",""),"""",""),"-",""),"/",""),"(",""),")",""),"&amp;",""),",",""))</f>
        <v>mapjepit85082</v>
      </c>
      <c r="C1263" s="17" t="s">
        <v>1422</v>
      </c>
      <c r="D1263" s="18">
        <v>5</v>
      </c>
      <c r="E1263" s="22">
        <v>24</v>
      </c>
      <c r="F1263" s="43">
        <f>IF(Table2[[#This Row],[M5B]]="",Table2[[#This Row],[M5B_h]],SUM(Table2[[#This Row],[M5B_h]],Table2[[#This Row],[M5B]]))</f>
        <v>5</v>
      </c>
      <c r="H1263" s="14" t="str">
        <f>IF(Table2[[#This Row],[M1A]]="","",Table2[[#This Row],[M1A]]-Table2[[#This Row],[AWAL]])</f>
        <v/>
      </c>
      <c r="J1263" s="12" t="str">
        <f>IF(Table2[[#This Row],[M2A]]="","",SUM(Table2[[#This Row],[M2A]]-Table2[[#This Row],[M2B_h]]))</f>
        <v/>
      </c>
      <c r="L1263" s="12" t="str">
        <f>IF(Table2[[#This Row],[M3A]]="","",SUM(Table2[[#This Row],[M3A]]-Table2[[#This Row],[M3B_h]]))</f>
        <v/>
      </c>
      <c r="N1263" s="12" t="str">
        <f>IF(Table2[[#This Row],[M4A]]="","",SUM(Table2[[#This Row],[M4A]]-Table2[[#This Row],[M4B_h]]))</f>
        <v/>
      </c>
      <c r="O1263" s="14"/>
      <c r="P1263" s="14" t="str">
        <f>IF(Table2[[#This Row],[M5A]]="","",SUM(Table2[[#This Row],[M5A]]-Table2[[#This Row],[M5B_h]]))</f>
        <v/>
      </c>
      <c r="Q1263" s="14">
        <f>SUM(Table2[[#This Row],[AWAL]],Table2[[#This Row],[M1B]])</f>
        <v>5</v>
      </c>
      <c r="R1263" s="14">
        <f>SUM(Table2[[#This Row],[M2B]],Table2[[#This Row],[M2B_h]])</f>
        <v>5</v>
      </c>
      <c r="S1263" s="14">
        <f>SUM(Table2[[#This Row],[M3B]],Table2[[#This Row],[M3B_h]])</f>
        <v>5</v>
      </c>
      <c r="T1263" s="14">
        <f>SUM(Table2[[#This Row],[M4B]],Table2[[#This Row],[M4B_h]])</f>
        <v>5</v>
      </c>
    </row>
    <row r="1264" spans="1:20">
      <c r="A1264" s="11">
        <f>IF(Table2[[#This Row],[TT]]=0,"",ROW())</f>
        <v>1264</v>
      </c>
      <c r="B1264" s="11" t="str">
        <f>LOWER(SUBSTITUTE(SUBSTITUTE(SUBSTITUTE(SUBSTITUTE(SUBSTITUTE(SUBSTITUTE(SUBSTITUTE(SUBSTITUTE(Table2[[#This Row],[NAMA BARANG]]," ",""),"""",""),"-",""),"/",""),"(",""),")",""),"&amp;",""),",",""))</f>
        <v>mapjumbotb168</v>
      </c>
      <c r="C1264" s="17" t="s">
        <v>1423</v>
      </c>
      <c r="D1264" s="18">
        <v>6</v>
      </c>
      <c r="E1264" s="22" t="s">
        <v>131</v>
      </c>
      <c r="F1264" s="43">
        <f>IF(Table2[[#This Row],[M5B]]="",Table2[[#This Row],[M5B_h]],SUM(Table2[[#This Row],[M5B_h]],Table2[[#This Row],[M5B]]))</f>
        <v>6</v>
      </c>
      <c r="H1264" s="12" t="str">
        <f>IF(Table2[[#This Row],[M1A]]="","",Table2[[#This Row],[M1A]]-Table2[[#This Row],[AWAL]])</f>
        <v/>
      </c>
      <c r="J1264" s="12" t="str">
        <f>IF(Table2[[#This Row],[M2A]]="","",SUM(Table2[[#This Row],[M2A]]-Table2[[#This Row],[M2B_h]]))</f>
        <v/>
      </c>
      <c r="L1264" s="12" t="str">
        <f>IF(Table2[[#This Row],[M3A]]="","",SUM(Table2[[#This Row],[M3A]]-Table2[[#This Row],[M3B_h]]))</f>
        <v/>
      </c>
      <c r="N1264" s="12" t="str">
        <f>IF(Table2[[#This Row],[M4A]]="","",SUM(Table2[[#This Row],[M4A]]-Table2[[#This Row],[M4B_h]]))</f>
        <v/>
      </c>
      <c r="O1264" s="14"/>
      <c r="P1264" s="14" t="str">
        <f>IF(Table2[[#This Row],[M5A]]="","",SUM(Table2[[#This Row],[M5A]]-Table2[[#This Row],[M5B_h]]))</f>
        <v/>
      </c>
      <c r="Q1264" s="14">
        <f>SUM(Table2[[#This Row],[AWAL]],Table2[[#This Row],[M1B]])</f>
        <v>6</v>
      </c>
      <c r="R1264" s="14">
        <f>SUM(Table2[[#This Row],[M2B]],Table2[[#This Row],[M2B_h]])</f>
        <v>6</v>
      </c>
      <c r="S1264" s="14">
        <f>SUM(Table2[[#This Row],[M3B]],Table2[[#This Row],[M3B_h]])</f>
        <v>6</v>
      </c>
      <c r="T1264" s="14">
        <f>SUM(Table2[[#This Row],[M4B]],Table2[[#This Row],[M4B_h]])</f>
        <v>6</v>
      </c>
    </row>
    <row r="1265" spans="1:20">
      <c r="A1265" s="11">
        <f>IF(Table2[[#This Row],[TT]]=0,"",ROW())</f>
        <v>1265</v>
      </c>
      <c r="B1265" s="11" t="str">
        <f>LOWER(SUBSTITUTE(SUBSTITUTE(SUBSTITUTE(SUBSTITUTE(SUBSTITUTE(SUBSTITUTE(SUBSTITUTE(SUBSTITUTE(Table2[[#This Row],[NAMA BARANG]]," ",""),"""",""),"-",""),"/",""),"(",""),")",""),"&amp;",""),",",""))</f>
        <v>mapkancing2microtoptnwarnakb</v>
      </c>
      <c r="C1265" s="17" t="s">
        <v>1424</v>
      </c>
      <c r="D1265" s="18">
        <v>1</v>
      </c>
      <c r="E1265" s="22">
        <v>240</v>
      </c>
      <c r="F1265" s="43">
        <f>IF(Table2[[#This Row],[M5B]]="",Table2[[#This Row],[M5B_h]],SUM(Table2[[#This Row],[M5B_h]],Table2[[#This Row],[M5B]]))</f>
        <v>1</v>
      </c>
      <c r="H1265" s="12" t="str">
        <f>IF(Table2[[#This Row],[M1A]]="","",Table2[[#This Row],[M1A]]-Table2[[#This Row],[AWAL]])</f>
        <v/>
      </c>
      <c r="J1265" s="12" t="str">
        <f>IF(Table2[[#This Row],[M2A]]="","",SUM(Table2[[#This Row],[M2A]]-Table2[[#This Row],[M2B_h]]))</f>
        <v/>
      </c>
      <c r="L1265" s="12" t="str">
        <f>IF(Table2[[#This Row],[M3A]]="","",SUM(Table2[[#This Row],[M3A]]-Table2[[#This Row],[M3B_h]]))</f>
        <v/>
      </c>
      <c r="N1265" s="12" t="str">
        <f>IF(Table2[[#This Row],[M4A]]="","",SUM(Table2[[#This Row],[M4A]]-Table2[[#This Row],[M4B_h]]))</f>
        <v/>
      </c>
      <c r="O1265" s="14"/>
      <c r="P1265" s="14" t="str">
        <f>IF(Table2[[#This Row],[M5A]]="","",SUM(Table2[[#This Row],[M5A]]-Table2[[#This Row],[M5B_h]]))</f>
        <v/>
      </c>
      <c r="Q1265" s="14">
        <f>SUM(Table2[[#This Row],[AWAL]],Table2[[#This Row],[M1B]])</f>
        <v>1</v>
      </c>
      <c r="R1265" s="14">
        <f>SUM(Table2[[#This Row],[M2B]],Table2[[#This Row],[M2B_h]])</f>
        <v>1</v>
      </c>
      <c r="S1265" s="14">
        <f>SUM(Table2[[#This Row],[M3B]],Table2[[#This Row],[M3B_h]])</f>
        <v>1</v>
      </c>
      <c r="T1265" s="14">
        <f>SUM(Table2[[#This Row],[M4B]],Table2[[#This Row],[M4B_h]])</f>
        <v>1</v>
      </c>
    </row>
    <row r="1266" spans="1:20">
      <c r="A1266" s="11">
        <f>IF(Table2[[#This Row],[TT]]=0,"",ROW())</f>
        <v>1266</v>
      </c>
      <c r="B1266" s="11" t="str">
        <f>LOWER(SUBSTITUTE(SUBSTITUTE(SUBSTITUTE(SUBSTITUTE(SUBSTITUTE(SUBSTITUTE(SUBSTITUTE(SUBSTITUTE(Table2[[#This Row],[NAMA BARANG]]," ",""),"""",""),"-",""),"/",""),"(",""),")",""),"&amp;",""),",",""))</f>
        <v>mapkancingfancym07</v>
      </c>
      <c r="C1266" s="17" t="s">
        <v>1425</v>
      </c>
      <c r="D1266" s="18">
        <v>14</v>
      </c>
      <c r="E1266" s="22" t="s">
        <v>116</v>
      </c>
      <c r="F1266" s="43">
        <f>IF(Table2[[#This Row],[M5B]]="",Table2[[#This Row],[M5B_h]],SUM(Table2[[#This Row],[M5B_h]],Table2[[#This Row],[M5B]]))</f>
        <v>14</v>
      </c>
      <c r="H1266" s="12" t="str">
        <f>IF(Table2[[#This Row],[M1A]]="","",Table2[[#This Row],[M1A]]-Table2[[#This Row],[AWAL]])</f>
        <v/>
      </c>
      <c r="J1266" s="12" t="str">
        <f>IF(Table2[[#This Row],[M2A]]="","",SUM(Table2[[#This Row],[M2A]]-Table2[[#This Row],[M2B_h]]))</f>
        <v/>
      </c>
      <c r="L1266" s="12" t="str">
        <f>IF(Table2[[#This Row],[M3A]]="","",SUM(Table2[[#This Row],[M3A]]-Table2[[#This Row],[M3B_h]]))</f>
        <v/>
      </c>
      <c r="N1266" s="12" t="str">
        <f>IF(Table2[[#This Row],[M4A]]="","",SUM(Table2[[#This Row],[M4A]]-Table2[[#This Row],[M4B_h]]))</f>
        <v/>
      </c>
      <c r="O1266" s="14"/>
      <c r="P1266" s="14" t="str">
        <f>IF(Table2[[#This Row],[M5A]]="","",SUM(Table2[[#This Row],[M5A]]-Table2[[#This Row],[M5B_h]]))</f>
        <v/>
      </c>
      <c r="Q1266" s="14">
        <f>SUM(Table2[[#This Row],[AWAL]],Table2[[#This Row],[M1B]])</f>
        <v>14</v>
      </c>
      <c r="R1266" s="14">
        <f>SUM(Table2[[#This Row],[M2B]],Table2[[#This Row],[M2B_h]])</f>
        <v>14</v>
      </c>
      <c r="S1266" s="14">
        <f>SUM(Table2[[#This Row],[M3B]],Table2[[#This Row],[M3B_h]])</f>
        <v>14</v>
      </c>
      <c r="T1266" s="14">
        <f>SUM(Table2[[#This Row],[M4B]],Table2[[#This Row],[M4B_h]])</f>
        <v>14</v>
      </c>
    </row>
    <row r="1267" spans="1:20">
      <c r="A1267" s="13">
        <f>IF(Table2[[#This Row],[TT]]=0,"",ROW())</f>
        <v>1267</v>
      </c>
      <c r="B1267" s="13" t="str">
        <f>LOWER(SUBSTITUTE(SUBSTITUTE(SUBSTITUTE(SUBSTITUTE(SUBSTITUTE(SUBSTITUTE(SUBSTITUTE(SUBSTITUTE(Table2[[#This Row],[NAMA BARANG]]," ",""),"""",""),"-",""),"/",""),"(",""),")",""),"&amp;",""),",",""))</f>
        <v>mapkancingfc519birumuda</v>
      </c>
      <c r="C1267" s="16" t="s">
        <v>1426</v>
      </c>
      <c r="D1267" s="18">
        <v>3</v>
      </c>
      <c r="E1267" s="47" t="s">
        <v>131</v>
      </c>
      <c r="F1267" s="43">
        <f>IF(Table2[[#This Row],[M5B]]="",Table2[[#This Row],[M5B_h]],SUM(Table2[[#This Row],[M5B_h]],Table2[[#This Row],[M5B]]))</f>
        <v>3</v>
      </c>
      <c r="H1267" s="14" t="str">
        <f>IF(Table2[[#This Row],[M1A]]="","",Table2[[#This Row],[M1A]]-Table2[[#This Row],[AWAL]])</f>
        <v/>
      </c>
      <c r="J1267" s="14" t="str">
        <f>IF(Table2[[#This Row],[M2A]]="","",SUM(Table2[[#This Row],[M2A]]-Table2[[#This Row],[M2B_h]]))</f>
        <v/>
      </c>
      <c r="L1267" s="14" t="str">
        <f>IF(Table2[[#This Row],[M3A]]="","",SUM(Table2[[#This Row],[M3A]]-Table2[[#This Row],[M3B_h]]))</f>
        <v/>
      </c>
      <c r="N1267" s="14" t="str">
        <f>IF(Table2[[#This Row],[M4A]]="","",SUM(Table2[[#This Row],[M4A]]-Table2[[#This Row],[M4B_h]]))</f>
        <v/>
      </c>
      <c r="O1267" s="14"/>
      <c r="P1267" s="14" t="str">
        <f>IF(Table2[[#This Row],[M5A]]="","",SUM(Table2[[#This Row],[M5A]]-Table2[[#This Row],[M5B_h]]))</f>
        <v/>
      </c>
      <c r="Q1267" s="14">
        <f>SUM(Table2[[#This Row],[AWAL]],Table2[[#This Row],[M1B]])</f>
        <v>3</v>
      </c>
      <c r="R1267" s="14">
        <f>SUM(Table2[[#This Row],[M2B]],Table2[[#This Row],[M2B_h]])</f>
        <v>3</v>
      </c>
      <c r="S1267" s="14">
        <f>SUM(Table2[[#This Row],[M3B]],Table2[[#This Row],[M3B_h]])</f>
        <v>3</v>
      </c>
      <c r="T1267" s="14">
        <f>SUM(Table2[[#This Row],[M4B]],Table2[[#This Row],[M4B_h]])</f>
        <v>3</v>
      </c>
    </row>
    <row r="1268" spans="1:20">
      <c r="A1268" s="11">
        <f>IF(Table2[[#This Row],[TT]]=0,"",ROW())</f>
        <v>1268</v>
      </c>
      <c r="B1268" s="11" t="str">
        <f>LOWER(SUBSTITUTE(SUBSTITUTE(SUBSTITUTE(SUBSTITUTE(SUBSTITUTE(SUBSTITUTE(SUBSTITUTE(SUBSTITUTE(Table2[[#This Row],[NAMA BARANG]]," ",""),"""",""),"-",""),"/",""),"(",""),")",""),"&amp;",""),",",""))</f>
        <v>mapkancingfc519hj</v>
      </c>
      <c r="C1268" s="17" t="s">
        <v>1427</v>
      </c>
      <c r="D1268" s="18">
        <v>18</v>
      </c>
      <c r="E1268" s="22" t="s">
        <v>131</v>
      </c>
      <c r="F1268" s="43">
        <f>IF(Table2[[#This Row],[M5B]]="",Table2[[#This Row],[M5B_h]],SUM(Table2[[#This Row],[M5B_h]],Table2[[#This Row],[M5B]]))</f>
        <v>18</v>
      </c>
      <c r="H1268" s="12" t="str">
        <f>IF(Table2[[#This Row],[M1A]]="","",Table2[[#This Row],[M1A]]-Table2[[#This Row],[AWAL]])</f>
        <v/>
      </c>
      <c r="J1268" s="12" t="str">
        <f>IF(Table2[[#This Row],[M2A]]="","",SUM(Table2[[#This Row],[M2A]]-Table2[[#This Row],[M2B_h]]))</f>
        <v/>
      </c>
      <c r="L1268" s="12" t="str">
        <f>IF(Table2[[#This Row],[M3A]]="","",SUM(Table2[[#This Row],[M3A]]-Table2[[#This Row],[M3B_h]]))</f>
        <v/>
      </c>
      <c r="N1268" s="12" t="str">
        <f>IF(Table2[[#This Row],[M4A]]="","",SUM(Table2[[#This Row],[M4A]]-Table2[[#This Row],[M4B_h]]))</f>
        <v/>
      </c>
      <c r="O1268" s="14"/>
      <c r="P1268" s="14" t="str">
        <f>IF(Table2[[#This Row],[M5A]]="","",SUM(Table2[[#This Row],[M5A]]-Table2[[#This Row],[M5B_h]]))</f>
        <v/>
      </c>
      <c r="Q1268" s="14">
        <f>SUM(Table2[[#This Row],[AWAL]],Table2[[#This Row],[M1B]])</f>
        <v>18</v>
      </c>
      <c r="R1268" s="14">
        <f>SUM(Table2[[#This Row],[M2B]],Table2[[#This Row],[M2B_h]])</f>
        <v>18</v>
      </c>
      <c r="S1268" s="14">
        <f>SUM(Table2[[#This Row],[M3B]],Table2[[#This Row],[M3B_h]])</f>
        <v>18</v>
      </c>
      <c r="T1268" s="14">
        <f>SUM(Table2[[#This Row],[M4B]],Table2[[#This Row],[M4B_h]])</f>
        <v>18</v>
      </c>
    </row>
    <row r="1269" spans="1:20">
      <c r="A1269" s="11">
        <f>IF(Table2[[#This Row],[TT]]=0,"",ROW())</f>
        <v>1269</v>
      </c>
      <c r="B1269" s="11" t="str">
        <f>LOWER(SUBSTITUTE(SUBSTITUTE(SUBSTITUTE(SUBSTITUTE(SUBSTITUTE(SUBSTITUTE(SUBSTITUTE(SUBSTITUTE(Table2[[#This Row],[NAMA BARANG]]," ",""),"""",""),"-",""),"/",""),"(",""),")",""),"&amp;",""),",",""))</f>
        <v>mapkancingfc519k</v>
      </c>
      <c r="C1269" s="17" t="s">
        <v>1428</v>
      </c>
      <c r="D1269" s="18">
        <v>12</v>
      </c>
      <c r="E1269" s="22" t="s">
        <v>131</v>
      </c>
      <c r="F1269" s="43">
        <f>IF(Table2[[#This Row],[M5B]]="",Table2[[#This Row],[M5B_h]],SUM(Table2[[#This Row],[M5B_h]],Table2[[#This Row],[M5B]]))</f>
        <v>12</v>
      </c>
      <c r="H1269" s="12" t="str">
        <f>IF(Table2[[#This Row],[M1A]]="","",Table2[[#This Row],[M1A]]-Table2[[#This Row],[AWAL]])</f>
        <v/>
      </c>
      <c r="J1269" s="12" t="str">
        <f>IF(Table2[[#This Row],[M2A]]="","",SUM(Table2[[#This Row],[M2A]]-Table2[[#This Row],[M2B_h]]))</f>
        <v/>
      </c>
      <c r="L1269" s="12" t="str">
        <f>IF(Table2[[#This Row],[M3A]]="","",SUM(Table2[[#This Row],[M3A]]-Table2[[#This Row],[M3B_h]]))</f>
        <v/>
      </c>
      <c r="N1269" s="12" t="str">
        <f>IF(Table2[[#This Row],[M4A]]="","",SUM(Table2[[#This Row],[M4A]]-Table2[[#This Row],[M4B_h]]))</f>
        <v/>
      </c>
      <c r="O1269" s="14"/>
      <c r="P1269" s="14" t="str">
        <f>IF(Table2[[#This Row],[M5A]]="","",SUM(Table2[[#This Row],[M5A]]-Table2[[#This Row],[M5B_h]]))</f>
        <v/>
      </c>
      <c r="Q1269" s="14">
        <f>SUM(Table2[[#This Row],[AWAL]],Table2[[#This Row],[M1B]])</f>
        <v>12</v>
      </c>
      <c r="R1269" s="14">
        <f>SUM(Table2[[#This Row],[M2B]],Table2[[#This Row],[M2B_h]])</f>
        <v>12</v>
      </c>
      <c r="S1269" s="14">
        <f>SUM(Table2[[#This Row],[M3B]],Table2[[#This Row],[M3B_h]])</f>
        <v>12</v>
      </c>
      <c r="T1269" s="14">
        <f>SUM(Table2[[#This Row],[M4B]],Table2[[#This Row],[M4B_h]])</f>
        <v>12</v>
      </c>
    </row>
    <row r="1270" spans="1:20">
      <c r="A1270" s="11">
        <f>IF(Table2[[#This Row],[TT]]=0,"",ROW())</f>
        <v>1270</v>
      </c>
      <c r="B1270" s="11" t="str">
        <f>LOWER(SUBSTITUTE(SUBSTITUTE(SUBSTITUTE(SUBSTITUTE(SUBSTITUTE(SUBSTITUTE(SUBSTITUTE(SUBSTITUTE(Table2[[#This Row],[NAMA BARANG]]," ",""),"""",""),"-",""),"/",""),"(",""),")",""),"&amp;",""),",",""))</f>
        <v>mapkancingfc519merah</v>
      </c>
      <c r="C1270" s="17" t="s">
        <v>1429</v>
      </c>
      <c r="D1270" s="18">
        <v>10</v>
      </c>
      <c r="E1270" s="22" t="s">
        <v>131</v>
      </c>
      <c r="F1270" s="43">
        <f>IF(Table2[[#This Row],[M5B]]="",Table2[[#This Row],[M5B_h]],SUM(Table2[[#This Row],[M5B_h]],Table2[[#This Row],[M5B]]))</f>
        <v>10</v>
      </c>
      <c r="H1270" s="12" t="str">
        <f>IF(Table2[[#This Row],[M1A]]="","",Table2[[#This Row],[M1A]]-Table2[[#This Row],[AWAL]])</f>
        <v/>
      </c>
      <c r="J1270" s="12" t="str">
        <f>IF(Table2[[#This Row],[M2A]]="","",SUM(Table2[[#This Row],[M2A]]-Table2[[#This Row],[M2B_h]]))</f>
        <v/>
      </c>
      <c r="L1270" s="12" t="str">
        <f>IF(Table2[[#This Row],[M3A]]="","",SUM(Table2[[#This Row],[M3A]]-Table2[[#This Row],[M3B_h]]))</f>
        <v/>
      </c>
      <c r="N1270" s="12" t="str">
        <f>IF(Table2[[#This Row],[M4A]]="","",SUM(Table2[[#This Row],[M4A]]-Table2[[#This Row],[M4B_h]]))</f>
        <v/>
      </c>
      <c r="O1270" s="14"/>
      <c r="P1270" s="14" t="str">
        <f>IF(Table2[[#This Row],[M5A]]="","",SUM(Table2[[#This Row],[M5A]]-Table2[[#This Row],[M5B_h]]))</f>
        <v/>
      </c>
      <c r="Q1270" s="14">
        <f>SUM(Table2[[#This Row],[AWAL]],Table2[[#This Row],[M1B]])</f>
        <v>10</v>
      </c>
      <c r="R1270" s="14">
        <f>SUM(Table2[[#This Row],[M2B]],Table2[[#This Row],[M2B_h]])</f>
        <v>10</v>
      </c>
      <c r="S1270" s="14">
        <f>SUM(Table2[[#This Row],[M3B]],Table2[[#This Row],[M3B_h]])</f>
        <v>10</v>
      </c>
      <c r="T1270" s="14">
        <f>SUM(Table2[[#This Row],[M4B]],Table2[[#This Row],[M4B_h]])</f>
        <v>10</v>
      </c>
    </row>
    <row r="1271" spans="1:20">
      <c r="A1271" s="11">
        <f>IF(Table2[[#This Row],[TT]]=0,"",ROW())</f>
        <v>1271</v>
      </c>
      <c r="B1271" s="11" t="str">
        <f>LOWER(SUBSTITUTE(SUBSTITUTE(SUBSTITUTE(SUBSTITUTE(SUBSTITUTE(SUBSTITUTE(SUBSTITUTE(SUBSTITUTE(Table2[[#This Row],[NAMA BARANG]]," ",""),"""",""),"-",""),"/",""),"(",""),")",""),"&amp;",""),",",""))</f>
        <v>mapkancingfc519orange</v>
      </c>
      <c r="C1271" s="17" t="s">
        <v>1430</v>
      </c>
      <c r="D1271" s="18">
        <v>2</v>
      </c>
      <c r="E1271" s="22" t="s">
        <v>131</v>
      </c>
      <c r="F1271" s="43">
        <f>IF(Table2[[#This Row],[M5B]]="",Table2[[#This Row],[M5B_h]],SUM(Table2[[#This Row],[M5B_h]],Table2[[#This Row],[M5B]]))</f>
        <v>2</v>
      </c>
      <c r="H1271" s="12" t="str">
        <f>IF(Table2[[#This Row],[M1A]]="","",Table2[[#This Row],[M1A]]-Table2[[#This Row],[AWAL]])</f>
        <v/>
      </c>
      <c r="J1271" s="12" t="str">
        <f>IF(Table2[[#This Row],[M2A]]="","",SUM(Table2[[#This Row],[M2A]]-Table2[[#This Row],[M2B_h]]))</f>
        <v/>
      </c>
      <c r="L1271" s="12" t="str">
        <f>IF(Table2[[#This Row],[M3A]]="","",SUM(Table2[[#This Row],[M3A]]-Table2[[#This Row],[M3B_h]]))</f>
        <v/>
      </c>
      <c r="N1271" s="12" t="str">
        <f>IF(Table2[[#This Row],[M4A]]="","",SUM(Table2[[#This Row],[M4A]]-Table2[[#This Row],[M4B_h]]))</f>
        <v/>
      </c>
      <c r="O1271" s="14"/>
      <c r="P1271" s="14" t="str">
        <f>IF(Table2[[#This Row],[M5A]]="","",SUM(Table2[[#This Row],[M5A]]-Table2[[#This Row],[M5B_h]]))</f>
        <v/>
      </c>
      <c r="Q1271" s="14">
        <f>SUM(Table2[[#This Row],[AWAL]],Table2[[#This Row],[M1B]])</f>
        <v>2</v>
      </c>
      <c r="R1271" s="14">
        <f>SUM(Table2[[#This Row],[M2B]],Table2[[#This Row],[M2B_h]])</f>
        <v>2</v>
      </c>
      <c r="S1271" s="14">
        <f>SUM(Table2[[#This Row],[M3B]],Table2[[#This Row],[M3B_h]])</f>
        <v>2</v>
      </c>
      <c r="T1271" s="14">
        <f>SUM(Table2[[#This Row],[M4B]],Table2[[#This Row],[M4B_h]])</f>
        <v>2</v>
      </c>
    </row>
    <row r="1272" spans="1:20">
      <c r="A1272" s="11">
        <f>IF(Table2[[#This Row],[TT]]=0,"",ROW())</f>
        <v>1272</v>
      </c>
      <c r="B1272" s="11" t="str">
        <f>LOWER(SUBSTITUTE(SUBSTITUTE(SUBSTITUTE(SUBSTITUTE(SUBSTITUTE(SUBSTITUTE(SUBSTITUTE(SUBSTITUTE(Table2[[#This Row],[NAMA BARANG]]," ",""),"""",""),"-",""),"/",""),"(",""),")",""),"&amp;",""),",",""))</f>
        <v>mapkancingtransjosu4</v>
      </c>
      <c r="C1272" s="17" t="s">
        <v>1431</v>
      </c>
      <c r="D1272" s="18">
        <v>4</v>
      </c>
      <c r="E1272" s="22" t="s">
        <v>43</v>
      </c>
      <c r="F1272" s="43">
        <f>IF(Table2[[#This Row],[M5B]]="",Table2[[#This Row],[M5B_h]],SUM(Table2[[#This Row],[M5B_h]],Table2[[#This Row],[M5B]]))</f>
        <v>4</v>
      </c>
      <c r="H1272" s="12" t="str">
        <f>IF(Table2[[#This Row],[M1A]]="","",Table2[[#This Row],[M1A]]-Table2[[#This Row],[AWAL]])</f>
        <v/>
      </c>
      <c r="J1272" s="12" t="str">
        <f>IF(Table2[[#This Row],[M2A]]="","",SUM(Table2[[#This Row],[M2A]]-Table2[[#This Row],[M2B_h]]))</f>
        <v/>
      </c>
      <c r="L1272" s="12" t="str">
        <f>IF(Table2[[#This Row],[M3A]]="","",SUM(Table2[[#This Row],[M3A]]-Table2[[#This Row],[M3B_h]]))</f>
        <v/>
      </c>
      <c r="N1272" s="12" t="str">
        <f>IF(Table2[[#This Row],[M4A]]="","",SUM(Table2[[#This Row],[M4A]]-Table2[[#This Row],[M4B_h]]))</f>
        <v/>
      </c>
      <c r="O1272" s="14"/>
      <c r="P1272" s="14" t="str">
        <f>IF(Table2[[#This Row],[M5A]]="","",SUM(Table2[[#This Row],[M5A]]-Table2[[#This Row],[M5B_h]]))</f>
        <v/>
      </c>
      <c r="Q1272" s="14">
        <f>SUM(Table2[[#This Row],[AWAL]],Table2[[#This Row],[M1B]])</f>
        <v>4</v>
      </c>
      <c r="R1272" s="14">
        <f>SUM(Table2[[#This Row],[M2B]],Table2[[#This Row],[M2B_h]])</f>
        <v>4</v>
      </c>
      <c r="S1272" s="14">
        <f>SUM(Table2[[#This Row],[M3B]],Table2[[#This Row],[M3B_h]])</f>
        <v>4</v>
      </c>
      <c r="T1272" s="14">
        <f>SUM(Table2[[#This Row],[M4B]],Table2[[#This Row],[M4B_h]])</f>
        <v>4</v>
      </c>
    </row>
    <row r="1273" spans="1:20">
      <c r="A1273" s="11">
        <f>IF(Table2[[#This Row],[TT]]=0,"",ROW())</f>
        <v>1273</v>
      </c>
      <c r="B1273" s="11" t="str">
        <f>LOWER(SUBSTITUTE(SUBSTITUTE(SUBSTITUTE(SUBSTITUTE(SUBSTITUTE(SUBSTITUTE(SUBSTITUTE(SUBSTITUTE(Table2[[#This Row],[NAMA BARANG]]," ",""),"""",""),"-",""),"/",""),"(",""),")",""),"&amp;",""),",",""))</f>
        <v>mapkcg1wspirem3</v>
      </c>
      <c r="C1273" s="17" t="s">
        <v>1432</v>
      </c>
      <c r="D1273" s="18">
        <v>3</v>
      </c>
      <c r="E1273" s="22" t="s">
        <v>1433</v>
      </c>
      <c r="F1273" s="43">
        <f>IF(Table2[[#This Row],[M5B]]="",Table2[[#This Row],[M5B_h]],SUM(Table2[[#This Row],[M5B_h]],Table2[[#This Row],[M5B]]))</f>
        <v>3</v>
      </c>
      <c r="H1273" s="12" t="str">
        <f>IF(Table2[[#This Row],[M1A]]="","",Table2[[#This Row],[M1A]]-Table2[[#This Row],[AWAL]])</f>
        <v/>
      </c>
      <c r="J1273" s="12" t="str">
        <f>IF(Table2[[#This Row],[M2A]]="","",SUM(Table2[[#This Row],[M2A]]-Table2[[#This Row],[M2B_h]]))</f>
        <v/>
      </c>
      <c r="L1273" s="12" t="str">
        <f>IF(Table2[[#This Row],[M3A]]="","",SUM(Table2[[#This Row],[M3A]]-Table2[[#This Row],[M3B_h]]))</f>
        <v/>
      </c>
      <c r="N1273" s="12" t="str">
        <f>IF(Table2[[#This Row],[M4A]]="","",SUM(Table2[[#This Row],[M4A]]-Table2[[#This Row],[M4B_h]]))</f>
        <v/>
      </c>
      <c r="O1273" s="14"/>
      <c r="P1273" s="14" t="str">
        <f>IF(Table2[[#This Row],[M5A]]="","",SUM(Table2[[#This Row],[M5A]]-Table2[[#This Row],[M5B_h]]))</f>
        <v/>
      </c>
      <c r="Q1273" s="14">
        <f>SUM(Table2[[#This Row],[AWAL]],Table2[[#This Row],[M1B]])</f>
        <v>3</v>
      </c>
      <c r="R1273" s="14">
        <f>SUM(Table2[[#This Row],[M2B]],Table2[[#This Row],[M2B_h]])</f>
        <v>3</v>
      </c>
      <c r="S1273" s="14">
        <f>SUM(Table2[[#This Row],[M3B]],Table2[[#This Row],[M3B_h]])</f>
        <v>3</v>
      </c>
      <c r="T1273" s="14">
        <f>SUM(Table2[[#This Row],[M4B]],Table2[[#This Row],[M4B_h]])</f>
        <v>3</v>
      </c>
    </row>
    <row r="1274" spans="1:20">
      <c r="A1274" s="11">
        <f>IF(Table2[[#This Row],[TT]]=0,"",ROW())</f>
        <v>1274</v>
      </c>
      <c r="B1274" s="11" t="str">
        <f>LOWER(SUBSTITUTE(SUBSTITUTE(SUBSTITUTE(SUBSTITUTE(SUBSTITUTE(SUBSTITUTE(SUBSTITUTE(SUBSTITUTE(Table2[[#This Row],[NAMA BARANG]]," ",""),"""",""),"-",""),"/",""),"(",""),")",""),"&amp;",""),",",""))</f>
        <v>mapkcg2corakk</v>
      </c>
      <c r="C1274" s="17" t="s">
        <v>1434</v>
      </c>
      <c r="D1274" s="18">
        <v>6</v>
      </c>
      <c r="E1274" s="22">
        <v>240</v>
      </c>
      <c r="F1274" s="43">
        <f>IF(Table2[[#This Row],[M5B]]="",Table2[[#This Row],[M5B_h]],SUM(Table2[[#This Row],[M5B_h]],Table2[[#This Row],[M5B]]))</f>
        <v>6</v>
      </c>
      <c r="H1274" s="12" t="str">
        <f>IF(Table2[[#This Row],[M1A]]="","",Table2[[#This Row],[M1A]]-Table2[[#This Row],[AWAL]])</f>
        <v/>
      </c>
      <c r="J1274" s="12" t="str">
        <f>IF(Table2[[#This Row],[M2A]]="","",SUM(Table2[[#This Row],[M2A]]-Table2[[#This Row],[M2B_h]]))</f>
        <v/>
      </c>
      <c r="L1274" s="12" t="str">
        <f>IF(Table2[[#This Row],[M3A]]="","",SUM(Table2[[#This Row],[M3A]]-Table2[[#This Row],[M3B_h]]))</f>
        <v/>
      </c>
      <c r="N1274" s="12" t="str">
        <f>IF(Table2[[#This Row],[M4A]]="","",SUM(Table2[[#This Row],[M4A]]-Table2[[#This Row],[M4B_h]]))</f>
        <v/>
      </c>
      <c r="O1274" s="14"/>
      <c r="P1274" s="14" t="str">
        <f>IF(Table2[[#This Row],[M5A]]="","",SUM(Table2[[#This Row],[M5A]]-Table2[[#This Row],[M5B_h]]))</f>
        <v/>
      </c>
      <c r="Q1274" s="14">
        <f>SUM(Table2[[#This Row],[AWAL]],Table2[[#This Row],[M1B]])</f>
        <v>6</v>
      </c>
      <c r="R1274" s="14">
        <f>SUM(Table2[[#This Row],[M2B]],Table2[[#This Row],[M2B_h]])</f>
        <v>6</v>
      </c>
      <c r="S1274" s="14">
        <f>SUM(Table2[[#This Row],[M3B]],Table2[[#This Row],[M3B_h]])</f>
        <v>6</v>
      </c>
      <c r="T1274" s="14">
        <f>SUM(Table2[[#This Row],[M4B]],Table2[[#This Row],[M4B_h]])</f>
        <v>6</v>
      </c>
    </row>
    <row r="1275" spans="1:20">
      <c r="A1275" s="11">
        <f>IF(Table2[[#This Row],[TT]]=0,"",ROW())</f>
        <v>1275</v>
      </c>
      <c r="B1275" s="11" t="str">
        <f>LOWER(SUBSTITUTE(SUBSTITUTE(SUBSTITUTE(SUBSTITUTE(SUBSTITUTE(SUBSTITUTE(SUBSTITUTE(SUBSTITUTE(Table2[[#This Row],[NAMA BARANG]]," ",""),"""",""),"-",""),"/",""),"(",""),")",""),"&amp;",""),",",""))</f>
        <v>mapkcg2corakm</v>
      </c>
      <c r="C1275" s="17" t="s">
        <v>1435</v>
      </c>
      <c r="D1275" s="18">
        <v>1</v>
      </c>
      <c r="E1275" s="22">
        <v>240</v>
      </c>
      <c r="F1275" s="43">
        <f>IF(Table2[[#This Row],[M5B]]="",Table2[[#This Row],[M5B_h]],SUM(Table2[[#This Row],[M5B_h]],Table2[[#This Row],[M5B]]))</f>
        <v>1</v>
      </c>
      <c r="H1275" s="12" t="str">
        <f>IF(Table2[[#This Row],[M1A]]="","",Table2[[#This Row],[M1A]]-Table2[[#This Row],[AWAL]])</f>
        <v/>
      </c>
      <c r="J1275" s="12" t="str">
        <f>IF(Table2[[#This Row],[M2A]]="","",SUM(Table2[[#This Row],[M2A]]-Table2[[#This Row],[M2B_h]]))</f>
        <v/>
      </c>
      <c r="L1275" s="12" t="str">
        <f>IF(Table2[[#This Row],[M3A]]="","",SUM(Table2[[#This Row],[M3A]]-Table2[[#This Row],[M3B_h]]))</f>
        <v/>
      </c>
      <c r="N1275" s="12" t="str">
        <f>IF(Table2[[#This Row],[M4A]]="","",SUM(Table2[[#This Row],[M4A]]-Table2[[#This Row],[M4B_h]]))</f>
        <v/>
      </c>
      <c r="O1275" s="14"/>
      <c r="P1275" s="14" t="str">
        <f>IF(Table2[[#This Row],[M5A]]="","",SUM(Table2[[#This Row],[M5A]]-Table2[[#This Row],[M5B_h]]))</f>
        <v/>
      </c>
      <c r="Q1275" s="14">
        <f>SUM(Table2[[#This Row],[AWAL]],Table2[[#This Row],[M1B]])</f>
        <v>1</v>
      </c>
      <c r="R1275" s="14">
        <f>SUM(Table2[[#This Row],[M2B]],Table2[[#This Row],[M2B_h]])</f>
        <v>1</v>
      </c>
      <c r="S1275" s="14">
        <f>SUM(Table2[[#This Row],[M3B]],Table2[[#This Row],[M3B_h]])</f>
        <v>1</v>
      </c>
      <c r="T1275" s="14">
        <f>SUM(Table2[[#This Row],[M4B]],Table2[[#This Row],[M4B_h]])</f>
        <v>1</v>
      </c>
    </row>
    <row r="1276" spans="1:20">
      <c r="A1276" s="11">
        <f>IF(Table2[[#This Row],[TT]]=0,"",ROW())</f>
        <v>1276</v>
      </c>
      <c r="B1276" s="11" t="str">
        <f>LOWER(SUBSTITUTE(SUBSTITUTE(SUBSTITUTE(SUBSTITUTE(SUBSTITUTE(SUBSTITUTE(SUBSTITUTE(SUBSTITUTE(Table2[[#This Row],[NAMA BARANG]]," ",""),"""",""),"-",""),"/",""),"(",""),")",""),"&amp;",""),",",""))</f>
        <v>mapkcg2parismicrotop</v>
      </c>
      <c r="C1276" s="17" t="s">
        <v>1437</v>
      </c>
      <c r="D1276" s="18">
        <v>3</v>
      </c>
      <c r="E1276" s="22" t="s">
        <v>173</v>
      </c>
      <c r="F1276" s="43">
        <f>IF(Table2[[#This Row],[M5B]]="",Table2[[#This Row],[M5B_h]],SUM(Table2[[#This Row],[M5B_h]],Table2[[#This Row],[M5B]]))</f>
        <v>3</v>
      </c>
      <c r="H1276" s="12" t="str">
        <f>IF(Table2[[#This Row],[M1A]]="","",Table2[[#This Row],[M1A]]-Table2[[#This Row],[AWAL]])</f>
        <v/>
      </c>
      <c r="J1276" s="12" t="str">
        <f>IF(Table2[[#This Row],[M2A]]="","",SUM(Table2[[#This Row],[M2A]]-Table2[[#This Row],[M2B_h]]))</f>
        <v/>
      </c>
      <c r="L1276" s="12" t="str">
        <f>IF(Table2[[#This Row],[M3A]]="","",SUM(Table2[[#This Row],[M3A]]-Table2[[#This Row],[M3B_h]]))</f>
        <v/>
      </c>
      <c r="N1276" s="12" t="str">
        <f>IF(Table2[[#This Row],[M4A]]="","",SUM(Table2[[#This Row],[M4A]]-Table2[[#This Row],[M4B_h]]))</f>
        <v/>
      </c>
      <c r="O1276" s="14"/>
      <c r="P1276" s="14" t="str">
        <f>IF(Table2[[#This Row],[M5A]]="","",SUM(Table2[[#This Row],[M5A]]-Table2[[#This Row],[M5B_h]]))</f>
        <v/>
      </c>
      <c r="Q1276" s="14">
        <f>SUM(Table2[[#This Row],[AWAL]],Table2[[#This Row],[M1B]])</f>
        <v>3</v>
      </c>
      <c r="R1276" s="14">
        <f>SUM(Table2[[#This Row],[M2B]],Table2[[#This Row],[M2B_h]])</f>
        <v>3</v>
      </c>
      <c r="S1276" s="14">
        <f>SUM(Table2[[#This Row],[M3B]],Table2[[#This Row],[M3B_h]])</f>
        <v>3</v>
      </c>
      <c r="T1276" s="14">
        <f>SUM(Table2[[#This Row],[M4B]],Table2[[#This Row],[M4B_h]])</f>
        <v>3</v>
      </c>
    </row>
    <row r="1277" spans="1:20">
      <c r="A1277" s="11">
        <f>IF(Table2[[#This Row],[TT]]=0,"",ROW())</f>
        <v>1277</v>
      </c>
      <c r="B1277" s="11" t="str">
        <f>LOWER(SUBSTITUTE(SUBSTITUTE(SUBSTITUTE(SUBSTITUTE(SUBSTITUTE(SUBSTITUTE(SUBSTITUTE(SUBSTITUTE(Table2[[#This Row],[NAMA BARANG]]," ",""),"""",""),"-",""),"/",""),"(",""),")",""),"&amp;",""),",",""))</f>
        <v>mapkcg2sikahijau3merah4</v>
      </c>
      <c r="C1277" s="17" t="s">
        <v>3267</v>
      </c>
      <c r="D1277" s="18">
        <v>7</v>
      </c>
      <c r="E1277" s="22" t="s">
        <v>2637</v>
      </c>
      <c r="F1277" s="43">
        <f>IF(Table2[[#This Row],[M5B]]="",Table2[[#This Row],[M5B_h]],SUM(Table2[[#This Row],[M5B_h]],Table2[[#This Row],[M5B]]))</f>
        <v>7</v>
      </c>
      <c r="H1277" s="12" t="str">
        <f>IF(Table2[[#This Row],[M1A]]="","",Table2[[#This Row],[M1A]]-Table2[[#This Row],[AWAL]])</f>
        <v/>
      </c>
      <c r="J1277" s="12" t="str">
        <f>IF(Table2[[#This Row],[M2A]]="","",SUM(Table2[[#This Row],[M2A]]-Table2[[#This Row],[M2B_h]]))</f>
        <v/>
      </c>
      <c r="L1277" s="12" t="str">
        <f>IF(Table2[[#This Row],[M3A]]="","",SUM(Table2[[#This Row],[M3A]]-Table2[[#This Row],[M3B_h]]))</f>
        <v/>
      </c>
      <c r="N1277" s="12" t="str">
        <f>IF(Table2[[#This Row],[M4A]]="","",SUM(Table2[[#This Row],[M4A]]-Table2[[#This Row],[M4B_h]]))</f>
        <v/>
      </c>
      <c r="O1277" s="14"/>
      <c r="P1277" s="14" t="str">
        <f>IF(Table2[[#This Row],[M5A]]="","",SUM(Table2[[#This Row],[M5A]]-Table2[[#This Row],[M5B_h]]))</f>
        <v/>
      </c>
      <c r="Q1277" s="14">
        <f>SUM(Table2[[#This Row],[AWAL]],Table2[[#This Row],[M1B]])</f>
        <v>7</v>
      </c>
      <c r="R1277" s="14">
        <f>SUM(Table2[[#This Row],[M2B]],Table2[[#This Row],[M2B_h]])</f>
        <v>7</v>
      </c>
      <c r="S1277" s="14">
        <f>SUM(Table2[[#This Row],[M3B]],Table2[[#This Row],[M3B_h]])</f>
        <v>7</v>
      </c>
      <c r="T1277" s="14">
        <f>SUM(Table2[[#This Row],[M4B]],Table2[[#This Row],[M4B_h]])</f>
        <v>7</v>
      </c>
    </row>
    <row r="1278" spans="1:20">
      <c r="A1278" s="11">
        <f>IF(Table2[[#This Row],[TT]]=0,"",ROW())</f>
        <v>1278</v>
      </c>
      <c r="B1278" s="11" t="str">
        <f>LOWER(SUBSTITUTE(SUBSTITUTE(SUBSTITUTE(SUBSTITUTE(SUBSTITUTE(SUBSTITUTE(SUBSTITUTE(SUBSTITUTE(Table2[[#This Row],[NAMA BARANG]]," ",""),"""",""),"-",""),"/",""),"(",""),")",""),"&amp;",""),",",""))</f>
        <v>mapkcg4utnk</v>
      </c>
      <c r="C1278" s="17" t="s">
        <v>1438</v>
      </c>
      <c r="D1278" s="18">
        <v>1</v>
      </c>
      <c r="E1278" s="22">
        <v>240</v>
      </c>
      <c r="F1278" s="43">
        <f>IF(Table2[[#This Row],[M5B]]="",Table2[[#This Row],[M5B_h]],SUM(Table2[[#This Row],[M5B_h]],Table2[[#This Row],[M5B]]))</f>
        <v>1</v>
      </c>
      <c r="H1278" s="12" t="str">
        <f>IF(Table2[[#This Row],[M1A]]="","",Table2[[#This Row],[M1A]]-Table2[[#This Row],[AWAL]])</f>
        <v/>
      </c>
      <c r="J1278" s="12" t="str">
        <f>IF(Table2[[#This Row],[M2A]]="","",SUM(Table2[[#This Row],[M2A]]-Table2[[#This Row],[M2B_h]]))</f>
        <v/>
      </c>
      <c r="L1278" s="12" t="str">
        <f>IF(Table2[[#This Row],[M3A]]="","",SUM(Table2[[#This Row],[M3A]]-Table2[[#This Row],[M3B_h]]))</f>
        <v/>
      </c>
      <c r="N1278" s="12" t="str">
        <f>IF(Table2[[#This Row],[M4A]]="","",SUM(Table2[[#This Row],[M4A]]-Table2[[#This Row],[M4B_h]]))</f>
        <v/>
      </c>
      <c r="O1278" s="14"/>
      <c r="P1278" s="14" t="str">
        <f>IF(Table2[[#This Row],[M5A]]="","",SUM(Table2[[#This Row],[M5A]]-Table2[[#This Row],[M5B_h]]))</f>
        <v/>
      </c>
      <c r="Q1278" s="14">
        <f>SUM(Table2[[#This Row],[AWAL]],Table2[[#This Row],[M1B]])</f>
        <v>1</v>
      </c>
      <c r="R1278" s="14">
        <f>SUM(Table2[[#This Row],[M2B]],Table2[[#This Row],[M2B_h]])</f>
        <v>1</v>
      </c>
      <c r="S1278" s="14">
        <f>SUM(Table2[[#This Row],[M3B]],Table2[[#This Row],[M3B_h]])</f>
        <v>1</v>
      </c>
      <c r="T1278" s="14">
        <f>SUM(Table2[[#This Row],[M4B]],Table2[[#This Row],[M4B_h]])</f>
        <v>1</v>
      </c>
    </row>
    <row r="1279" spans="1:20">
      <c r="A1279" s="11">
        <f>IF(Table2[[#This Row],[TT]]=0,"",ROW())</f>
        <v>1279</v>
      </c>
      <c r="B1279" s="11" t="str">
        <f>LOWER(SUBSTITUTE(SUBSTITUTE(SUBSTITUTE(SUBSTITUTE(SUBSTITUTE(SUBSTITUTE(SUBSTITUTE(SUBSTITUTE(Table2[[#This Row],[NAMA BARANG]]," ",""),"""",""),"-",""),"/",""),"(",""),")",""),"&amp;",""),",",""))</f>
        <v>mapkcg4utnkp</v>
      </c>
      <c r="C1279" s="17" t="s">
        <v>1439</v>
      </c>
      <c r="D1279" s="18">
        <v>1</v>
      </c>
      <c r="E1279" s="22">
        <v>240</v>
      </c>
      <c r="F1279" s="43">
        <f>IF(Table2[[#This Row],[M5B]]="",Table2[[#This Row],[M5B_h]],SUM(Table2[[#This Row],[M5B_h]],Table2[[#This Row],[M5B]]))</f>
        <v>1</v>
      </c>
      <c r="H1279" s="12" t="str">
        <f>IF(Table2[[#This Row],[M1A]]="","",Table2[[#This Row],[M1A]]-Table2[[#This Row],[AWAL]])</f>
        <v/>
      </c>
      <c r="J1279" s="12" t="str">
        <f>IF(Table2[[#This Row],[M2A]]="","",SUM(Table2[[#This Row],[M2A]]-Table2[[#This Row],[M2B_h]]))</f>
        <v/>
      </c>
      <c r="L1279" s="12" t="str">
        <f>IF(Table2[[#This Row],[M3A]]="","",SUM(Table2[[#This Row],[M3A]]-Table2[[#This Row],[M3B_h]]))</f>
        <v/>
      </c>
      <c r="N1279" s="12" t="str">
        <f>IF(Table2[[#This Row],[M4A]]="","",SUM(Table2[[#This Row],[M4A]]-Table2[[#This Row],[M4B_h]]))</f>
        <v/>
      </c>
      <c r="O1279" s="14"/>
      <c r="P1279" s="14" t="str">
        <f>IF(Table2[[#This Row],[M5A]]="","",SUM(Table2[[#This Row],[M5A]]-Table2[[#This Row],[M5B_h]]))</f>
        <v/>
      </c>
      <c r="Q1279" s="14">
        <f>SUM(Table2[[#This Row],[AWAL]],Table2[[#This Row],[M1B]])</f>
        <v>1</v>
      </c>
      <c r="R1279" s="14">
        <f>SUM(Table2[[#This Row],[M2B]],Table2[[#This Row],[M2B_h]])</f>
        <v>1</v>
      </c>
      <c r="S1279" s="14">
        <f>SUM(Table2[[#This Row],[M3B]],Table2[[#This Row],[M3B_h]])</f>
        <v>1</v>
      </c>
      <c r="T1279" s="14">
        <f>SUM(Table2[[#This Row],[M4B]],Table2[[#This Row],[M4B_h]])</f>
        <v>1</v>
      </c>
    </row>
    <row r="1280" spans="1:20">
      <c r="A1280" s="13">
        <f>IF(Table2[[#This Row],[TT]]=0,"",ROW())</f>
        <v>1280</v>
      </c>
      <c r="B1280" s="13" t="str">
        <f>LOWER(SUBSTITUTE(SUBSTITUTE(SUBSTITUTE(SUBSTITUTE(SUBSTITUTE(SUBSTITUTE(SUBSTITUTE(SUBSTITUTE(Table2[[#This Row],[NAMA BARANG]]," ",""),"""",""),"-",""),"/",""),"(",""),")",""),"&amp;",""),",",""))</f>
        <v>mapkcgsikabr</v>
      </c>
      <c r="C1280" s="16" t="s">
        <v>4595</v>
      </c>
      <c r="D1280" s="25">
        <v>0</v>
      </c>
      <c r="E1280" s="47" t="s">
        <v>2637</v>
      </c>
      <c r="F1280" s="43">
        <f>IF(Table2[[#This Row],[M5B]]="",Table2[[#This Row],[M5B_h]],SUM(Table2[[#This Row],[M5B_h]],Table2[[#This Row],[M5B]]))</f>
        <v>29</v>
      </c>
      <c r="G1280" s="12">
        <v>32</v>
      </c>
      <c r="H1280" s="14">
        <f>IF(Table2[[#This Row],[M1A]]="","",Table2[[#This Row],[M1A]]-Table2[[#This Row],[AWAL]])</f>
        <v>32</v>
      </c>
      <c r="J1280" s="14" t="str">
        <f>IF(Table2[[#This Row],[M2A]]="","",SUM(Table2[[#This Row],[M2A]]-Table2[[#This Row],[M2B_h]]))</f>
        <v/>
      </c>
      <c r="K1280" s="12">
        <v>29</v>
      </c>
      <c r="L1280" s="14">
        <f>IF(Table2[[#This Row],[M3A]]="","",SUM(Table2[[#This Row],[M3A]]-Table2[[#This Row],[M3B_h]]))</f>
        <v>-3</v>
      </c>
      <c r="N1280" s="14" t="str">
        <f>IF(Table2[[#This Row],[M4A]]="","",SUM(Table2[[#This Row],[M4A]]-Table2[[#This Row],[M4B_h]]))</f>
        <v/>
      </c>
      <c r="O1280" s="14"/>
      <c r="P1280" s="14" t="str">
        <f>IF(Table2[[#This Row],[M5A]]="","",SUM(Table2[[#This Row],[M5A]]-Table2[[#This Row],[M5B_h]]))</f>
        <v/>
      </c>
      <c r="Q1280" s="14">
        <f>SUM(Table2[[#This Row],[AWAL]],Table2[[#This Row],[M1B]])</f>
        <v>32</v>
      </c>
      <c r="R1280" s="14">
        <f>SUM(Table2[[#This Row],[M2B]],Table2[[#This Row],[M2B_h]])</f>
        <v>32</v>
      </c>
      <c r="S1280" s="14">
        <f>SUM(Table2[[#This Row],[M3B]],Table2[[#This Row],[M3B_h]])</f>
        <v>29</v>
      </c>
      <c r="T1280" s="14">
        <f>SUM(Table2[[#This Row],[M4B]],Table2[[#This Row],[M4B_h]])</f>
        <v>29</v>
      </c>
    </row>
    <row r="1281" spans="1:20">
      <c r="A1281" s="13">
        <f>IF(Table2[[#This Row],[TT]]=0,"",ROW())</f>
        <v>1281</v>
      </c>
      <c r="B1281" s="13" t="str">
        <f>LOWER(SUBSTITUTE(SUBSTITUTE(SUBSTITUTE(SUBSTITUTE(SUBSTITUTE(SUBSTITUTE(SUBSTITUTE(SUBSTITUTE(Table2[[#This Row],[NAMA BARANG]]," ",""),"""",""),"-",""),"/",""),"(",""),")",""),"&amp;",""),",",""))</f>
        <v>mapkcgsikahj</v>
      </c>
      <c r="C1281" s="16" t="s">
        <v>4667</v>
      </c>
      <c r="D1281" s="25">
        <v>0</v>
      </c>
      <c r="E1281" s="47" t="s">
        <v>2637</v>
      </c>
      <c r="F1281" s="43">
        <f>IF(Table2[[#This Row],[M5B]]="",Table2[[#This Row],[M5B_h]],SUM(Table2[[#This Row],[M5B_h]],Table2[[#This Row],[M5B]]))</f>
        <v>1</v>
      </c>
      <c r="G1281" s="12">
        <v>5</v>
      </c>
      <c r="H1281" s="14">
        <f>IF(Table2[[#This Row],[M1A]]="","",Table2[[#This Row],[M1A]]-Table2[[#This Row],[AWAL]])</f>
        <v>5</v>
      </c>
      <c r="J1281" s="14" t="str">
        <f>IF(Table2[[#This Row],[M2A]]="","",SUM(Table2[[#This Row],[M2A]]-Table2[[#This Row],[M2B_h]]))</f>
        <v/>
      </c>
      <c r="K1281" s="12">
        <v>1</v>
      </c>
      <c r="L1281" s="14">
        <f>IF(Table2[[#This Row],[M3A]]="","",SUM(Table2[[#This Row],[M3A]]-Table2[[#This Row],[M3B_h]]))</f>
        <v>-4</v>
      </c>
      <c r="N1281" s="14" t="str">
        <f>IF(Table2[[#This Row],[M4A]]="","",SUM(Table2[[#This Row],[M4A]]-Table2[[#This Row],[M4B_h]]))</f>
        <v/>
      </c>
      <c r="O1281" s="14"/>
      <c r="P1281" s="14" t="str">
        <f>IF(Table2[[#This Row],[M5A]]="","",SUM(Table2[[#This Row],[M5A]]-Table2[[#This Row],[M5B_h]]))</f>
        <v/>
      </c>
      <c r="Q1281" s="14">
        <f>SUM(Table2[[#This Row],[AWAL]],Table2[[#This Row],[M1B]])</f>
        <v>5</v>
      </c>
      <c r="R1281" s="14">
        <f>SUM(Table2[[#This Row],[M2B]],Table2[[#This Row],[M2B_h]])</f>
        <v>5</v>
      </c>
      <c r="S1281" s="14">
        <f>SUM(Table2[[#This Row],[M3B]],Table2[[#This Row],[M3B_h]])</f>
        <v>1</v>
      </c>
      <c r="T1281" s="14">
        <f>SUM(Table2[[#This Row],[M4B]],Table2[[#This Row],[M4B_h]])</f>
        <v>1</v>
      </c>
    </row>
    <row r="1282" spans="1:20">
      <c r="A1282" s="13">
        <f>IF(Table2[[#This Row],[TT]]=0,"",ROW())</f>
        <v>1282</v>
      </c>
      <c r="B1282" s="13" t="str">
        <f>LOWER(SUBSTITUTE(SUBSTITUTE(SUBSTITUTE(SUBSTITUTE(SUBSTITUTE(SUBSTITUTE(SUBSTITUTE(SUBSTITUTE(Table2[[#This Row],[NAMA BARANG]]," ",""),"""",""),"-",""),"/",""),"(",""),")",""),"&amp;",""),",",""))</f>
        <v>mapkcgsikak</v>
      </c>
      <c r="C1282" s="16" t="s">
        <v>4529</v>
      </c>
      <c r="D1282" s="25">
        <v>0</v>
      </c>
      <c r="E1282" s="47" t="s">
        <v>2637</v>
      </c>
      <c r="F1282" s="43">
        <f>IF(Table2[[#This Row],[M5B]]="",Table2[[#This Row],[M5B_h]],SUM(Table2[[#This Row],[M5B_h]],Table2[[#This Row],[M5B]]))</f>
        <v>7</v>
      </c>
      <c r="G1282" s="12">
        <v>10</v>
      </c>
      <c r="H1282" s="14">
        <f>IF(Table2[[#This Row],[M1A]]="","",Table2[[#This Row],[M1A]]-Table2[[#This Row],[AWAL]])</f>
        <v>10</v>
      </c>
      <c r="J1282" s="14" t="str">
        <f>IF(Table2[[#This Row],[M2A]]="","",SUM(Table2[[#This Row],[M2A]]-Table2[[#This Row],[M2B_h]]))</f>
        <v/>
      </c>
      <c r="K1282" s="12">
        <v>7</v>
      </c>
      <c r="L1282" s="14">
        <f>IF(Table2[[#This Row],[M3A]]="","",SUM(Table2[[#This Row],[M3A]]-Table2[[#This Row],[M3B_h]]))</f>
        <v>-3</v>
      </c>
      <c r="N1282" s="14" t="str">
        <f>IF(Table2[[#This Row],[M4A]]="","",SUM(Table2[[#This Row],[M4A]]-Table2[[#This Row],[M4B_h]]))</f>
        <v/>
      </c>
      <c r="O1282" s="14"/>
      <c r="P1282" s="14" t="str">
        <f>IF(Table2[[#This Row],[M5A]]="","",SUM(Table2[[#This Row],[M5A]]-Table2[[#This Row],[M5B_h]]))</f>
        <v/>
      </c>
      <c r="Q1282" s="14">
        <f>SUM(Table2[[#This Row],[AWAL]],Table2[[#This Row],[M1B]])</f>
        <v>10</v>
      </c>
      <c r="R1282" s="14">
        <f>SUM(Table2[[#This Row],[M2B]],Table2[[#This Row],[M2B_h]])</f>
        <v>10</v>
      </c>
      <c r="S1282" s="14">
        <f>SUM(Table2[[#This Row],[M3B]],Table2[[#This Row],[M3B_h]])</f>
        <v>7</v>
      </c>
      <c r="T1282" s="14">
        <f>SUM(Table2[[#This Row],[M4B]],Table2[[#This Row],[M4B_h]])</f>
        <v>7</v>
      </c>
    </row>
    <row r="1283" spans="1:20">
      <c r="A1283" s="11">
        <f>IF(Table2[[#This Row],[TT]]=0,"",ROW())</f>
        <v>1283</v>
      </c>
      <c r="B1283" s="11" t="str">
        <f>LOWER(SUBSTITUTE(SUBSTITUTE(SUBSTITUTE(SUBSTITUTE(SUBSTITUTE(SUBSTITUTE(SUBSTITUTE(SUBSTITUTE(Table2[[#This Row],[NAMA BARANG]]," ",""),"""",""),"-",""),"/",""),"(",""),")",""),"&amp;",""),",",""))</f>
        <v>mapkcgsikam</v>
      </c>
      <c r="C1283" s="17" t="s">
        <v>4668</v>
      </c>
      <c r="D1283" s="18">
        <v>0</v>
      </c>
      <c r="E1283" s="22" t="s">
        <v>2637</v>
      </c>
      <c r="F1283" s="43">
        <f>IF(Table2[[#This Row],[M5B]]="",Table2[[#This Row],[M5B_h]],SUM(Table2[[#This Row],[M5B_h]],Table2[[#This Row],[M5B]]))</f>
        <v>30</v>
      </c>
      <c r="G1283" s="12">
        <v>32</v>
      </c>
      <c r="H1283" s="12">
        <f>IF(Table2[[#This Row],[M1A]]="","",Table2[[#This Row],[M1A]]-Table2[[#This Row],[AWAL]])</f>
        <v>32</v>
      </c>
      <c r="J1283" s="12" t="str">
        <f>IF(Table2[[#This Row],[M2A]]="","",SUM(Table2[[#This Row],[M2A]]-Table2[[#This Row],[M2B_h]]))</f>
        <v/>
      </c>
      <c r="K1283" s="12">
        <v>30</v>
      </c>
      <c r="L1283" s="12">
        <f>IF(Table2[[#This Row],[M3A]]="","",SUM(Table2[[#This Row],[M3A]]-Table2[[#This Row],[M3B_h]]))</f>
        <v>-2</v>
      </c>
      <c r="N1283" s="12" t="str">
        <f>IF(Table2[[#This Row],[M4A]]="","",SUM(Table2[[#This Row],[M4A]]-Table2[[#This Row],[M4B_h]]))</f>
        <v/>
      </c>
      <c r="O1283" s="14"/>
      <c r="P1283" s="14" t="str">
        <f>IF(Table2[[#This Row],[M5A]]="","",SUM(Table2[[#This Row],[M5A]]-Table2[[#This Row],[M5B_h]]))</f>
        <v/>
      </c>
      <c r="Q1283" s="14">
        <f>SUM(Table2[[#This Row],[AWAL]],Table2[[#This Row],[M1B]])</f>
        <v>32</v>
      </c>
      <c r="R1283" s="14">
        <f>SUM(Table2[[#This Row],[M2B]],Table2[[#This Row],[M2B_h]])</f>
        <v>32</v>
      </c>
      <c r="S1283" s="14">
        <f>SUM(Table2[[#This Row],[M3B]],Table2[[#This Row],[M3B_h]])</f>
        <v>30</v>
      </c>
      <c r="T1283" s="14">
        <f>SUM(Table2[[#This Row],[M4B]],Table2[[#This Row],[M4B_h]])</f>
        <v>30</v>
      </c>
    </row>
    <row r="1284" spans="1:20">
      <c r="A1284" s="13">
        <f>IF(Table2[[#This Row],[TT]]=0,"",ROW())</f>
        <v>1284</v>
      </c>
      <c r="B1284" s="13" t="str">
        <f>LOWER(SUBSTITUTE(SUBSTITUTE(SUBSTITUTE(SUBSTITUTE(SUBSTITUTE(SUBSTITUTE(SUBSTITUTE(SUBSTITUTE(Table2[[#This Row],[NAMA BARANG]]," ",""),"""",""),"-",""),"/",""),"(",""),")",""),"&amp;",""),",",""))</f>
        <v>mapkcgsikap</v>
      </c>
      <c r="C1284" s="16" t="s">
        <v>4387</v>
      </c>
      <c r="D1284" s="18">
        <v>29</v>
      </c>
      <c r="E1284" s="47" t="s">
        <v>2637</v>
      </c>
      <c r="F1284" s="43">
        <f>IF(Table2[[#This Row],[M5B]]="",Table2[[#This Row],[M5B_h]],SUM(Table2[[#This Row],[M5B_h]],Table2[[#This Row],[M5B]]))</f>
        <v>26</v>
      </c>
      <c r="H1284" s="14" t="str">
        <f>IF(Table2[[#This Row],[M1A]]="","",Table2[[#This Row],[M1A]]-Table2[[#This Row],[AWAL]])</f>
        <v/>
      </c>
      <c r="J1284" s="14" t="str">
        <f>IF(Table2[[#This Row],[M2A]]="","",SUM(Table2[[#This Row],[M2A]]-Table2[[#This Row],[M2B_h]]))</f>
        <v/>
      </c>
      <c r="K1284" s="12">
        <v>26</v>
      </c>
      <c r="L1284" s="14">
        <f>IF(Table2[[#This Row],[M3A]]="","",SUM(Table2[[#This Row],[M3A]]-Table2[[#This Row],[M3B_h]]))</f>
        <v>-3</v>
      </c>
      <c r="N1284" s="14" t="str">
        <f>IF(Table2[[#This Row],[M4A]]="","",SUM(Table2[[#This Row],[M4A]]-Table2[[#This Row],[M4B_h]]))</f>
        <v/>
      </c>
      <c r="P1284" s="14" t="str">
        <f>IF(Table2[[#This Row],[M5A]]="","",SUM(Table2[[#This Row],[M5A]]-Table2[[#This Row],[M5B_h]]))</f>
        <v/>
      </c>
      <c r="Q1284" s="14">
        <f>SUM(Table2[[#This Row],[AWAL]],Table2[[#This Row],[M1B]])</f>
        <v>29</v>
      </c>
      <c r="R1284" s="14">
        <f>SUM(Table2[[#This Row],[M2B]],Table2[[#This Row],[M2B_h]])</f>
        <v>29</v>
      </c>
      <c r="S1284" s="14">
        <f>SUM(Table2[[#This Row],[M3B]],Table2[[#This Row],[M3B_h]])</f>
        <v>26</v>
      </c>
      <c r="T1284" s="14">
        <f>SUM(Table2[[#This Row],[M4B]],Table2[[#This Row],[M4B_h]])</f>
        <v>26</v>
      </c>
    </row>
    <row r="1285" spans="1:20">
      <c r="A1285" s="11">
        <f>IF(Table2[[#This Row],[TT]]=0,"",ROW())</f>
        <v>1285</v>
      </c>
      <c r="B1285" s="11" t="str">
        <f>LOWER(SUBSTITUTE(SUBSTITUTE(SUBSTITUTE(SUBSTITUTE(SUBSTITUTE(SUBSTITUTE(SUBSTITUTE(SUBSTITUTE(Table2[[#This Row],[NAMA BARANG]]," ",""),"""",""),"-",""),"/",""),"(",""),")",""),"&amp;",""),",",""))</f>
        <v>mapkcgzipperwarnaungu</v>
      </c>
      <c r="C1285" s="17" t="s">
        <v>1441</v>
      </c>
      <c r="D1285" s="18">
        <v>1</v>
      </c>
      <c r="E1285" s="22">
        <v>240</v>
      </c>
      <c r="F1285" s="43">
        <f>IF(Table2[[#This Row],[M5B]]="",Table2[[#This Row],[M5B_h]],SUM(Table2[[#This Row],[M5B_h]],Table2[[#This Row],[M5B]]))</f>
        <v>1</v>
      </c>
      <c r="H1285" s="12" t="str">
        <f>IF(Table2[[#This Row],[M1A]]="","",Table2[[#This Row],[M1A]]-Table2[[#This Row],[AWAL]])</f>
        <v/>
      </c>
      <c r="J1285" s="12" t="str">
        <f>IF(Table2[[#This Row],[M2A]]="","",SUM(Table2[[#This Row],[M2A]]-Table2[[#This Row],[M2B_h]]))</f>
        <v/>
      </c>
      <c r="L1285" s="12" t="str">
        <f>IF(Table2[[#This Row],[M3A]]="","",SUM(Table2[[#This Row],[M3A]]-Table2[[#This Row],[M3B_h]]))</f>
        <v/>
      </c>
      <c r="N1285" s="12" t="str">
        <f>IF(Table2[[#This Row],[M4A]]="","",SUM(Table2[[#This Row],[M4A]]-Table2[[#This Row],[M4B_h]]))</f>
        <v/>
      </c>
      <c r="O1285" s="14"/>
      <c r="P1285" s="14" t="str">
        <f>IF(Table2[[#This Row],[M5A]]="","",SUM(Table2[[#This Row],[M5A]]-Table2[[#This Row],[M5B_h]]))</f>
        <v/>
      </c>
      <c r="Q1285" s="14">
        <f>SUM(Table2[[#This Row],[AWAL]],Table2[[#This Row],[M1B]])</f>
        <v>1</v>
      </c>
      <c r="R1285" s="14">
        <f>SUM(Table2[[#This Row],[M2B]],Table2[[#This Row],[M2B_h]])</f>
        <v>1</v>
      </c>
      <c r="S1285" s="14">
        <f>SUM(Table2[[#This Row],[M3B]],Table2[[#This Row],[M3B_h]])</f>
        <v>1</v>
      </c>
      <c r="T1285" s="14">
        <f>SUM(Table2[[#This Row],[M4B]],Table2[[#This Row],[M4B_h]])</f>
        <v>1</v>
      </c>
    </row>
    <row r="1286" spans="1:20">
      <c r="A1286" s="11">
        <f>IF(Table2[[#This Row],[TT]]=0,"",ROW())</f>
        <v>1286</v>
      </c>
      <c r="B1286" s="11" t="str">
        <f>LOWER(SUBSTITUTE(SUBSTITUTE(SUBSTITUTE(SUBSTITUTE(SUBSTITUTE(SUBSTITUTE(SUBSTITUTE(SUBSTITUTE(Table2[[#This Row],[NAMA BARANG]]," ",""),"""",""),"-",""),"/",""),"(",""),")",""),"&amp;",""),",",""))</f>
        <v>maplsikahijau</v>
      </c>
      <c r="C1286" s="17" t="s">
        <v>1443</v>
      </c>
      <c r="D1286" s="18">
        <v>3</v>
      </c>
      <c r="E1286" s="22" t="s">
        <v>2430</v>
      </c>
      <c r="F1286" s="43">
        <f>IF(Table2[[#This Row],[M5B]]="",Table2[[#This Row],[M5B_h]],SUM(Table2[[#This Row],[M5B_h]],Table2[[#This Row],[M5B]]))</f>
        <v>3</v>
      </c>
      <c r="H1286" s="12" t="str">
        <f>IF(Table2[[#This Row],[M1A]]="","",Table2[[#This Row],[M1A]]-Table2[[#This Row],[AWAL]])</f>
        <v/>
      </c>
      <c r="J1286" s="12" t="str">
        <f>IF(Table2[[#This Row],[M2A]]="","",SUM(Table2[[#This Row],[M2A]]-Table2[[#This Row],[M2B_h]]))</f>
        <v/>
      </c>
      <c r="L1286" s="12" t="str">
        <f>IF(Table2[[#This Row],[M3A]]="","",SUM(Table2[[#This Row],[M3A]]-Table2[[#This Row],[M3B_h]]))</f>
        <v/>
      </c>
      <c r="N1286" s="12" t="str">
        <f>IF(Table2[[#This Row],[M4A]]="","",SUM(Table2[[#This Row],[M4A]]-Table2[[#This Row],[M4B_h]]))</f>
        <v/>
      </c>
      <c r="O1286" s="14"/>
      <c r="P1286" s="14" t="str">
        <f>IF(Table2[[#This Row],[M5A]]="","",SUM(Table2[[#This Row],[M5A]]-Table2[[#This Row],[M5B_h]]))</f>
        <v/>
      </c>
      <c r="Q1286" s="14">
        <f>SUM(Table2[[#This Row],[AWAL]],Table2[[#This Row],[M1B]])</f>
        <v>3</v>
      </c>
      <c r="R1286" s="14">
        <f>SUM(Table2[[#This Row],[M2B]],Table2[[#This Row],[M2B_h]])</f>
        <v>3</v>
      </c>
      <c r="S1286" s="14">
        <f>SUM(Table2[[#This Row],[M3B]],Table2[[#This Row],[M3B_h]])</f>
        <v>3</v>
      </c>
      <c r="T1286" s="14">
        <f>SUM(Table2[[#This Row],[M4B]],Table2[[#This Row],[M4B_h]])</f>
        <v>3</v>
      </c>
    </row>
    <row r="1287" spans="1:20">
      <c r="A1287" s="11">
        <f>IF(Table2[[#This Row],[TT]]=0,"",ROW())</f>
        <v>1287</v>
      </c>
      <c r="B1287" s="11" t="str">
        <f>LOWER(SUBSTITUTE(SUBSTITUTE(SUBSTITUTE(SUBSTITUTE(SUBSTITUTE(SUBSTITUTE(SUBSTITUTE(SUBSTITUTE(Table2[[#This Row],[NAMA BARANG]]," ",""),"""",""),"-",""),"/",""),"(",""),")",""),"&amp;",""),",",""))</f>
        <v>maplsikakuning</v>
      </c>
      <c r="C1287" s="17" t="s">
        <v>4582</v>
      </c>
      <c r="D1287" s="18">
        <v>6</v>
      </c>
      <c r="E1287" s="22" t="s">
        <v>83</v>
      </c>
      <c r="F1287" s="43">
        <f>IF(Table2[[#This Row],[M5B]]="",Table2[[#This Row],[M5B_h]],SUM(Table2[[#This Row],[M5B_h]],Table2[[#This Row],[M5B]]))</f>
        <v>6</v>
      </c>
      <c r="H1287" s="12" t="str">
        <f>IF(Table2[[#This Row],[M1A]]="","",Table2[[#This Row],[M1A]]-Table2[[#This Row],[AWAL]])</f>
        <v/>
      </c>
      <c r="J1287" s="12" t="str">
        <f>IF(Table2[[#This Row],[M2A]]="","",SUM(Table2[[#This Row],[M2A]]-Table2[[#This Row],[M2B_h]]))</f>
        <v/>
      </c>
      <c r="L1287" s="12" t="str">
        <f>IF(Table2[[#This Row],[M3A]]="","",SUM(Table2[[#This Row],[M3A]]-Table2[[#This Row],[M3B_h]]))</f>
        <v/>
      </c>
      <c r="N1287" s="12" t="str">
        <f>IF(Table2[[#This Row],[M4A]]="","",SUM(Table2[[#This Row],[M4A]]-Table2[[#This Row],[M4B_h]]))</f>
        <v/>
      </c>
      <c r="O1287" s="14"/>
      <c r="P1287" s="14" t="str">
        <f>IF(Table2[[#This Row],[M5A]]="","",SUM(Table2[[#This Row],[M5A]]-Table2[[#This Row],[M5B_h]]))</f>
        <v/>
      </c>
      <c r="Q1287" s="14">
        <f>SUM(Table2[[#This Row],[AWAL]],Table2[[#This Row],[M1B]])</f>
        <v>6</v>
      </c>
      <c r="R1287" s="14">
        <f>SUM(Table2[[#This Row],[M2B]],Table2[[#This Row],[M2B_h]])</f>
        <v>6</v>
      </c>
      <c r="S1287" s="14">
        <f>SUM(Table2[[#This Row],[M3B]],Table2[[#This Row],[M3B_h]])</f>
        <v>6</v>
      </c>
      <c r="T1287" s="14">
        <f>SUM(Table2[[#This Row],[M4B]],Table2[[#This Row],[M4B_h]])</f>
        <v>6</v>
      </c>
    </row>
    <row r="1288" spans="1:20">
      <c r="A1288" s="11">
        <f>IF(Table2[[#This Row],[TT]]=0,"",ROW())</f>
        <v>1288</v>
      </c>
      <c r="B1288" s="11" t="str">
        <f>LOWER(SUBSTITUTE(SUBSTITUTE(SUBSTITUTE(SUBSTITUTE(SUBSTITUTE(SUBSTITUTE(SUBSTITUTE(SUBSTITUTE(Table2[[#This Row],[NAMA BARANG]]," ",""),"""",""),"-",""),"/",""),"(",""),")",""),"&amp;",""),",",""))</f>
        <v>maplsikamerah</v>
      </c>
      <c r="C1288" s="17" t="s">
        <v>1444</v>
      </c>
      <c r="D1288" s="18">
        <v>5</v>
      </c>
      <c r="E1288" s="22" t="s">
        <v>83</v>
      </c>
      <c r="F1288" s="43">
        <f>IF(Table2[[#This Row],[M5B]]="",Table2[[#This Row],[M5B_h]],SUM(Table2[[#This Row],[M5B_h]],Table2[[#This Row],[M5B]]))</f>
        <v>5</v>
      </c>
      <c r="H1288" s="12" t="str">
        <f>IF(Table2[[#This Row],[M1A]]="","",Table2[[#This Row],[M1A]]-Table2[[#This Row],[AWAL]])</f>
        <v/>
      </c>
      <c r="J1288" s="12" t="str">
        <f>IF(Table2[[#This Row],[M2A]]="","",SUM(Table2[[#This Row],[M2A]]-Table2[[#This Row],[M2B_h]]))</f>
        <v/>
      </c>
      <c r="L1288" s="12" t="str">
        <f>IF(Table2[[#This Row],[M3A]]="","",SUM(Table2[[#This Row],[M3A]]-Table2[[#This Row],[M3B_h]]))</f>
        <v/>
      </c>
      <c r="N1288" s="12" t="str">
        <f>IF(Table2[[#This Row],[M4A]]="","",SUM(Table2[[#This Row],[M4A]]-Table2[[#This Row],[M4B_h]]))</f>
        <v/>
      </c>
      <c r="O1288" s="14"/>
      <c r="P1288" s="14" t="str">
        <f>IF(Table2[[#This Row],[M5A]]="","",SUM(Table2[[#This Row],[M5A]]-Table2[[#This Row],[M5B_h]]))</f>
        <v/>
      </c>
      <c r="Q1288" s="14">
        <f>SUM(Table2[[#This Row],[AWAL]],Table2[[#This Row],[M1B]])</f>
        <v>5</v>
      </c>
      <c r="R1288" s="14">
        <f>SUM(Table2[[#This Row],[M2B]],Table2[[#This Row],[M2B_h]])</f>
        <v>5</v>
      </c>
      <c r="S1288" s="14">
        <f>SUM(Table2[[#This Row],[M3B]],Table2[[#This Row],[M3B_h]])</f>
        <v>5</v>
      </c>
      <c r="T1288" s="14">
        <f>SUM(Table2[[#This Row],[M4B]],Table2[[#This Row],[M4B_h]])</f>
        <v>5</v>
      </c>
    </row>
    <row r="1289" spans="1:20">
      <c r="A1289" s="13">
        <f>IF(Table2[[#This Row],[TT]]=0,"",ROW())</f>
        <v>1289</v>
      </c>
      <c r="B1289" s="13" t="str">
        <f>LOWER(SUBSTITUTE(SUBSTITUTE(SUBSTITUTE(SUBSTITUTE(SUBSTITUTE(SUBSTITUTE(SUBSTITUTE(SUBSTITUTE(Table2[[#This Row],[NAMA BARANG]]," ",""),"""",""),"-",""),"/",""),"(",""),")",""),"&amp;",""),",",""))</f>
        <v>maplsikaputih</v>
      </c>
      <c r="C1289" s="16" t="s">
        <v>1445</v>
      </c>
      <c r="D1289" s="18">
        <v>23</v>
      </c>
      <c r="E1289" s="47" t="s">
        <v>2430</v>
      </c>
      <c r="F1289" s="43">
        <f>IF(Table2[[#This Row],[M5B]]="",Table2[[#This Row],[M5B_h]],SUM(Table2[[#This Row],[M5B_h]],Table2[[#This Row],[M5B]]))</f>
        <v>23</v>
      </c>
      <c r="H1289" s="14" t="str">
        <f>IF(Table2[[#This Row],[M1A]]="","",Table2[[#This Row],[M1A]]-Table2[[#This Row],[AWAL]])</f>
        <v/>
      </c>
      <c r="J1289" s="14" t="str">
        <f>IF(Table2[[#This Row],[M2A]]="","",SUM(Table2[[#This Row],[M2A]]-Table2[[#This Row],[M2B_h]]))</f>
        <v/>
      </c>
      <c r="L1289" s="14" t="str">
        <f>IF(Table2[[#This Row],[M3A]]="","",SUM(Table2[[#This Row],[M3A]]-Table2[[#This Row],[M3B_h]]))</f>
        <v/>
      </c>
      <c r="N1289" s="14" t="str">
        <f>IF(Table2[[#This Row],[M4A]]="","",SUM(Table2[[#This Row],[M4A]]-Table2[[#This Row],[M4B_h]]))</f>
        <v/>
      </c>
      <c r="O1289" s="14"/>
      <c r="P1289" s="14" t="str">
        <f>IF(Table2[[#This Row],[M5A]]="","",SUM(Table2[[#This Row],[M5A]]-Table2[[#This Row],[M5B_h]]))</f>
        <v/>
      </c>
      <c r="Q1289" s="14">
        <f>SUM(Table2[[#This Row],[AWAL]],Table2[[#This Row],[M1B]])</f>
        <v>23</v>
      </c>
      <c r="R1289" s="14">
        <f>SUM(Table2[[#This Row],[M2B]],Table2[[#This Row],[M2B_h]])</f>
        <v>23</v>
      </c>
      <c r="S1289" s="14">
        <f>SUM(Table2[[#This Row],[M3B]],Table2[[#This Row],[M3B_h]])</f>
        <v>23</v>
      </c>
      <c r="T1289" s="14">
        <f>SUM(Table2[[#This Row],[M4B]],Table2[[#This Row],[M4B_h]])</f>
        <v>23</v>
      </c>
    </row>
    <row r="1290" spans="1:20">
      <c r="A1290" s="11">
        <f>IF(Table2[[#This Row],[TT]]=0,"",ROW())</f>
        <v>1290</v>
      </c>
      <c r="B1290" s="11" t="str">
        <f>LOWER(SUBSTITUTE(SUBSTITUTE(SUBSTITUTE(SUBSTITUTE(SUBSTITUTE(SUBSTITUTE(SUBSTITUTE(SUBSTITUTE(Table2[[#This Row],[NAMA BARANG]]," ",""),"""",""),"-",""),"/",""),"(",""),")",""),"&amp;",""),",",""))</f>
        <v>mapmicrotopkcg1mt119p6b6</v>
      </c>
      <c r="C1290" s="17" t="s">
        <v>1446</v>
      </c>
      <c r="D1290" s="18">
        <v>12</v>
      </c>
      <c r="E1290" s="22" t="s">
        <v>116</v>
      </c>
      <c r="F1290" s="43">
        <f>IF(Table2[[#This Row],[M5B]]="",Table2[[#This Row],[M5B_h]],SUM(Table2[[#This Row],[M5B_h]],Table2[[#This Row],[M5B]]))</f>
        <v>12</v>
      </c>
      <c r="H1290" s="12" t="str">
        <f>IF(Table2[[#This Row],[M1A]]="","",Table2[[#This Row],[M1A]]-Table2[[#This Row],[AWAL]])</f>
        <v/>
      </c>
      <c r="J1290" s="12" t="str">
        <f>IF(Table2[[#This Row],[M2A]]="","",SUM(Table2[[#This Row],[M2A]]-Table2[[#This Row],[M2B_h]]))</f>
        <v/>
      </c>
      <c r="L1290" s="12" t="str">
        <f>IF(Table2[[#This Row],[M3A]]="","",SUM(Table2[[#This Row],[M3A]]-Table2[[#This Row],[M3B_h]]))</f>
        <v/>
      </c>
      <c r="N1290" s="12" t="str">
        <f>IF(Table2[[#This Row],[M4A]]="","",SUM(Table2[[#This Row],[M4A]]-Table2[[#This Row],[M4B_h]]))</f>
        <v/>
      </c>
      <c r="O1290" s="14"/>
      <c r="P1290" s="14" t="str">
        <f>IF(Table2[[#This Row],[M5A]]="","",SUM(Table2[[#This Row],[M5A]]-Table2[[#This Row],[M5B_h]]))</f>
        <v/>
      </c>
      <c r="Q1290" s="14">
        <f>SUM(Table2[[#This Row],[AWAL]],Table2[[#This Row],[M1B]])</f>
        <v>12</v>
      </c>
      <c r="R1290" s="14">
        <f>SUM(Table2[[#This Row],[M2B]],Table2[[#This Row],[M2B_h]])</f>
        <v>12</v>
      </c>
      <c r="S1290" s="14">
        <f>SUM(Table2[[#This Row],[M3B]],Table2[[#This Row],[M3B_h]])</f>
        <v>12</v>
      </c>
      <c r="T1290" s="14">
        <f>SUM(Table2[[#This Row],[M4B]],Table2[[#This Row],[M4B_h]])</f>
        <v>12</v>
      </c>
    </row>
    <row r="1291" spans="1:20">
      <c r="A1291" s="13">
        <f>IF(Table2[[#This Row],[TT]]=0,"",ROW())</f>
        <v>1291</v>
      </c>
      <c r="B1291" s="13" t="str">
        <f>LOWER(SUBSTITUTE(SUBSTITUTE(SUBSTITUTE(SUBSTITUTE(SUBSTITUTE(SUBSTITUTE(SUBSTITUTE(SUBSTITUTE(Table2[[#This Row],[NAMA BARANG]]," ",""),"""",""),"-",""),"/",""),"(",""),")",""),"&amp;",""),",",""))</f>
        <v>mapretimitasimt1112</v>
      </c>
      <c r="C1291" s="16" t="s">
        <v>1447</v>
      </c>
      <c r="D1291" s="25">
        <v>2</v>
      </c>
      <c r="E1291" s="47" t="s">
        <v>915</v>
      </c>
      <c r="F1291" s="43">
        <f>IF(Table2[[#This Row],[M5B]]="",Table2[[#This Row],[M5B_h]],SUM(Table2[[#This Row],[M5B_h]],Table2[[#This Row],[M5B]]))</f>
        <v>2</v>
      </c>
      <c r="H1291" s="14" t="str">
        <f>IF(Table2[[#This Row],[M1A]]="","",Table2[[#This Row],[M1A]]-Table2[[#This Row],[AWAL]])</f>
        <v/>
      </c>
      <c r="J1291" s="14" t="str">
        <f>IF(Table2[[#This Row],[M2A]]="","",SUM(Table2[[#This Row],[M2A]]-Table2[[#This Row],[M2B_h]]))</f>
        <v/>
      </c>
      <c r="L1291" s="14" t="str">
        <f>IF(Table2[[#This Row],[M3A]]="","",SUM(Table2[[#This Row],[M3A]]-Table2[[#This Row],[M3B_h]]))</f>
        <v/>
      </c>
      <c r="N1291" s="14" t="str">
        <f>IF(Table2[[#This Row],[M4A]]="","",SUM(Table2[[#This Row],[M4A]]-Table2[[#This Row],[M4B_h]]))</f>
        <v/>
      </c>
      <c r="O1291" s="14"/>
      <c r="P1291" s="14" t="str">
        <f>IF(Table2[[#This Row],[M5A]]="","",SUM(Table2[[#This Row],[M5A]]-Table2[[#This Row],[M5B_h]]))</f>
        <v/>
      </c>
      <c r="Q1291" s="14">
        <f>SUM(Table2[[#This Row],[AWAL]],Table2[[#This Row],[M1B]])</f>
        <v>2</v>
      </c>
      <c r="R1291" s="14">
        <f>SUM(Table2[[#This Row],[M2B]],Table2[[#This Row],[M2B_h]])</f>
        <v>2</v>
      </c>
      <c r="S1291" s="14">
        <f>SUM(Table2[[#This Row],[M3B]],Table2[[#This Row],[M3B_h]])</f>
        <v>2</v>
      </c>
      <c r="T1291" s="14">
        <f>SUM(Table2[[#This Row],[M4B]],Table2[[#This Row],[M4B_h]])</f>
        <v>2</v>
      </c>
    </row>
    <row r="1292" spans="1:20">
      <c r="A1292" s="13">
        <f>IF(Table2[[#This Row],[TT]]=0,"",ROW())</f>
        <v>1292</v>
      </c>
      <c r="B1292" s="13" t="str">
        <f>LOWER(SUBSTITUTE(SUBSTITUTE(SUBSTITUTE(SUBSTITUTE(SUBSTITUTE(SUBSTITUTE(SUBSTITUTE(SUBSTITUTE(Table2[[#This Row],[NAMA BARANG]]," ",""),"""",""),"-",""),"/",""),"(",""),")",""),"&amp;",""),",",""))</f>
        <v>mapschoolbagcorakkcg2ungu</v>
      </c>
      <c r="C1292" s="16" t="s">
        <v>1448</v>
      </c>
      <c r="D1292" s="25">
        <v>3</v>
      </c>
      <c r="E1292" s="47" t="s">
        <v>173</v>
      </c>
      <c r="F1292" s="43">
        <f>IF(Table2[[#This Row],[M5B]]="",Table2[[#This Row],[M5B_h]],SUM(Table2[[#This Row],[M5B_h]],Table2[[#This Row],[M5B]]))</f>
        <v>3</v>
      </c>
      <c r="H1292" s="14" t="str">
        <f>IF(Table2[[#This Row],[M1A]]="","",Table2[[#This Row],[M1A]]-Table2[[#This Row],[AWAL]])</f>
        <v/>
      </c>
      <c r="J1292" s="14" t="str">
        <f>IF(Table2[[#This Row],[M2A]]="","",SUM(Table2[[#This Row],[M2A]]-Table2[[#This Row],[M2B_h]]))</f>
        <v/>
      </c>
      <c r="L1292" s="14" t="str">
        <f>IF(Table2[[#This Row],[M3A]]="","",SUM(Table2[[#This Row],[M3A]]-Table2[[#This Row],[M3B_h]]))</f>
        <v/>
      </c>
      <c r="N1292" s="14" t="str">
        <f>IF(Table2[[#This Row],[M4A]]="","",SUM(Table2[[#This Row],[M4A]]-Table2[[#This Row],[M4B_h]]))</f>
        <v/>
      </c>
      <c r="O1292" s="14"/>
      <c r="P1292" s="14" t="str">
        <f>IF(Table2[[#This Row],[M5A]]="","",SUM(Table2[[#This Row],[M5A]]-Table2[[#This Row],[M5B_h]]))</f>
        <v/>
      </c>
      <c r="Q1292" s="14">
        <f>SUM(Table2[[#This Row],[AWAL]],Table2[[#This Row],[M1B]])</f>
        <v>3</v>
      </c>
      <c r="R1292" s="14">
        <f>SUM(Table2[[#This Row],[M2B]],Table2[[#This Row],[M2B_h]])</f>
        <v>3</v>
      </c>
      <c r="S1292" s="14">
        <f>SUM(Table2[[#This Row],[M3B]],Table2[[#This Row],[M3B_h]])</f>
        <v>3</v>
      </c>
      <c r="T1292" s="14">
        <f>SUM(Table2[[#This Row],[M4B]],Table2[[#This Row],[M4B_h]])</f>
        <v>3</v>
      </c>
    </row>
    <row r="1293" spans="1:20">
      <c r="A1293" s="13">
        <f>IF(Table2[[#This Row],[TT]]=0,"",ROW())</f>
        <v>1293</v>
      </c>
      <c r="B1293" s="13" t="str">
        <f>LOWER(SUBSTITUTE(SUBSTITUTE(SUBSTITUTE(SUBSTITUTE(SUBSTITUTE(SUBSTITUTE(SUBSTITUTE(SUBSTITUTE(Table2[[#This Row],[NAMA BARANG]]," ",""),"""",""),"-",""),"/",""),"(",""),")",""),"&amp;",""),",",""))</f>
        <v>mapsekolahmnkretht202</v>
      </c>
      <c r="C1293" s="16" t="s">
        <v>1449</v>
      </c>
      <c r="D1293" s="25">
        <v>3</v>
      </c>
      <c r="E1293" s="47" t="s">
        <v>19</v>
      </c>
      <c r="F1293" s="43">
        <f>IF(Table2[[#This Row],[M5B]]="",Table2[[#This Row],[M5B_h]],SUM(Table2[[#This Row],[M5B_h]],Table2[[#This Row],[M5B]]))</f>
        <v>3</v>
      </c>
      <c r="H1293" s="14" t="str">
        <f>IF(Table2[[#This Row],[M1A]]="","",Table2[[#This Row],[M1A]]-Table2[[#This Row],[AWAL]])</f>
        <v/>
      </c>
      <c r="J1293" s="14" t="str">
        <f>IF(Table2[[#This Row],[M2A]]="","",SUM(Table2[[#This Row],[M2A]]-Table2[[#This Row],[M2B_h]]))</f>
        <v/>
      </c>
      <c r="L1293" s="14" t="str">
        <f>IF(Table2[[#This Row],[M3A]]="","",SUM(Table2[[#This Row],[M3A]]-Table2[[#This Row],[M3B_h]]))</f>
        <v/>
      </c>
      <c r="N1293" s="14" t="str">
        <f>IF(Table2[[#This Row],[M4A]]="","",SUM(Table2[[#This Row],[M4A]]-Table2[[#This Row],[M4B_h]]))</f>
        <v/>
      </c>
      <c r="O1293" s="14"/>
      <c r="P1293" s="14" t="str">
        <f>IF(Table2[[#This Row],[M5A]]="","",SUM(Table2[[#This Row],[M5A]]-Table2[[#This Row],[M5B_h]]))</f>
        <v/>
      </c>
      <c r="Q1293" s="14">
        <f>SUM(Table2[[#This Row],[AWAL]],Table2[[#This Row],[M1B]])</f>
        <v>3</v>
      </c>
      <c r="R1293" s="14">
        <f>SUM(Table2[[#This Row],[M2B]],Table2[[#This Row],[M2B_h]])</f>
        <v>3</v>
      </c>
      <c r="S1293" s="14">
        <f>SUM(Table2[[#This Row],[M3B]],Table2[[#This Row],[M3B_h]])</f>
        <v>3</v>
      </c>
      <c r="T1293" s="14">
        <f>SUM(Table2[[#This Row],[M4B]],Table2[[#This Row],[M4B_h]])</f>
        <v>3</v>
      </c>
    </row>
    <row r="1294" spans="1:20">
      <c r="A1294" s="11">
        <f>IF(Table2[[#This Row],[TT]]=0,"",ROW())</f>
        <v>1294</v>
      </c>
      <c r="B1294" s="11" t="str">
        <f>LOWER(SUBSTITUTE(SUBSTITUTE(SUBSTITUTE(SUBSTITUTE(SUBSTITUTE(SUBSTITUTE(SUBSTITUTE(SUBSTITUTE(Table2[[#This Row],[NAMA BARANG]]," ",""),"""",""),"-",""),"/",""),"(",""),")",""),"&amp;",""),",",""))</f>
        <v>mapsmilejnt8077nob65014f</v>
      </c>
      <c r="C1294" s="17" t="s">
        <v>1450</v>
      </c>
      <c r="D1294" s="18">
        <v>1</v>
      </c>
      <c r="E1294" s="22" t="s">
        <v>131</v>
      </c>
      <c r="F1294" s="43">
        <f>IF(Table2[[#This Row],[M5B]]="",Table2[[#This Row],[M5B_h]],SUM(Table2[[#This Row],[M5B_h]],Table2[[#This Row],[M5B]]))</f>
        <v>1</v>
      </c>
      <c r="H1294" s="12" t="str">
        <f>IF(Table2[[#This Row],[M1A]]="","",Table2[[#This Row],[M1A]]-Table2[[#This Row],[AWAL]])</f>
        <v/>
      </c>
      <c r="J1294" s="12" t="str">
        <f>IF(Table2[[#This Row],[M2A]]="","",SUM(Table2[[#This Row],[M2A]]-Table2[[#This Row],[M2B_h]]))</f>
        <v/>
      </c>
      <c r="L1294" s="12" t="str">
        <f>IF(Table2[[#This Row],[M3A]]="","",SUM(Table2[[#This Row],[M3A]]-Table2[[#This Row],[M3B_h]]))</f>
        <v/>
      </c>
      <c r="N1294" s="12" t="str">
        <f>IF(Table2[[#This Row],[M4A]]="","",SUM(Table2[[#This Row],[M4A]]-Table2[[#This Row],[M4B_h]]))</f>
        <v/>
      </c>
      <c r="O1294" s="14"/>
      <c r="P1294" s="14" t="str">
        <f>IF(Table2[[#This Row],[M5A]]="","",SUM(Table2[[#This Row],[M5A]]-Table2[[#This Row],[M5B_h]]))</f>
        <v/>
      </c>
      <c r="Q1294" s="14">
        <f>SUM(Table2[[#This Row],[AWAL]],Table2[[#This Row],[M1B]])</f>
        <v>1</v>
      </c>
      <c r="R1294" s="14">
        <f>SUM(Table2[[#This Row],[M2B]],Table2[[#This Row],[M2B_h]])</f>
        <v>1</v>
      </c>
      <c r="S1294" s="14">
        <f>SUM(Table2[[#This Row],[M3B]],Table2[[#This Row],[M3B_h]])</f>
        <v>1</v>
      </c>
      <c r="T1294" s="14">
        <f>SUM(Table2[[#This Row],[M4B]],Table2[[#This Row],[M4B_h]])</f>
        <v>1</v>
      </c>
    </row>
    <row r="1295" spans="1:20">
      <c r="A1295" s="11">
        <f>IF(Table2[[#This Row],[TT]]=0,"",ROW())</f>
        <v>1295</v>
      </c>
      <c r="B1295" s="11" t="str">
        <f>LOWER(SUBSTITUTE(SUBSTITUTE(SUBSTITUTE(SUBSTITUTE(SUBSTITUTE(SUBSTITUTE(SUBSTITUTE(SUBSTITUTE(Table2[[#This Row],[NAMA BARANG]]," ",""),"""",""),"-",""),"/",""),"(",""),")",""),"&amp;",""),",",""))</f>
        <v>mapsomssi2010cmini</v>
      </c>
      <c r="C1295" s="17" t="s">
        <v>1451</v>
      </c>
      <c r="D1295" s="18">
        <v>16</v>
      </c>
      <c r="E1295" s="22" t="s">
        <v>173</v>
      </c>
      <c r="F1295" s="43">
        <f>IF(Table2[[#This Row],[M5B]]="",Table2[[#This Row],[M5B_h]],SUM(Table2[[#This Row],[M5B_h]],Table2[[#This Row],[M5B]]))</f>
        <v>15</v>
      </c>
      <c r="H1295" s="12" t="str">
        <f>IF(Table2[[#This Row],[M1A]]="","",Table2[[#This Row],[M1A]]-Table2[[#This Row],[AWAL]])</f>
        <v/>
      </c>
      <c r="J1295" s="12" t="str">
        <f>IF(Table2[[#This Row],[M2A]]="","",SUM(Table2[[#This Row],[M2A]]-Table2[[#This Row],[M2B_h]]))</f>
        <v/>
      </c>
      <c r="K1295" s="12">
        <v>15</v>
      </c>
      <c r="L1295" s="12">
        <f>IF(Table2[[#This Row],[M3A]]="","",SUM(Table2[[#This Row],[M3A]]-Table2[[#This Row],[M3B_h]]))</f>
        <v>-1</v>
      </c>
      <c r="N1295" s="12" t="str">
        <f>IF(Table2[[#This Row],[M4A]]="","",SUM(Table2[[#This Row],[M4A]]-Table2[[#This Row],[M4B_h]]))</f>
        <v/>
      </c>
      <c r="O1295" s="14"/>
      <c r="P1295" s="14" t="str">
        <f>IF(Table2[[#This Row],[M5A]]="","",SUM(Table2[[#This Row],[M5A]]-Table2[[#This Row],[M5B_h]]))</f>
        <v/>
      </c>
      <c r="Q1295" s="14">
        <f>SUM(Table2[[#This Row],[AWAL]],Table2[[#This Row],[M1B]])</f>
        <v>16</v>
      </c>
      <c r="R1295" s="14">
        <f>SUM(Table2[[#This Row],[M2B]],Table2[[#This Row],[M2B_h]])</f>
        <v>16</v>
      </c>
      <c r="S1295" s="14">
        <f>SUM(Table2[[#This Row],[M3B]],Table2[[#This Row],[M3B_h]])</f>
        <v>15</v>
      </c>
      <c r="T1295" s="14">
        <f>SUM(Table2[[#This Row],[M4B]],Table2[[#This Row],[M4B_h]])</f>
        <v>15</v>
      </c>
    </row>
    <row r="1296" spans="1:20">
      <c r="A1296" s="11">
        <f>IF(Table2[[#This Row],[TT]]=0,"",ROW())</f>
        <v>1296</v>
      </c>
      <c r="B1296" s="11" t="str">
        <f>LOWER(SUBSTITUTE(SUBSTITUTE(SUBSTITUTE(SUBSTITUTE(SUBSTITUTE(SUBSTITUTE(SUBSTITUTE(SUBSTITUTE(Table2[[#This Row],[NAMA BARANG]]," ",""),"""",""),"-",""),"/",""),"(",""),")",""),"&amp;",""),",",""))</f>
        <v>mapsomssitali2015spkbmhjpink</v>
      </c>
      <c r="C1296" s="17" t="s">
        <v>1452</v>
      </c>
      <c r="D1296" s="18">
        <v>27</v>
      </c>
      <c r="E1296" s="22" t="s">
        <v>39</v>
      </c>
      <c r="F1296" s="43">
        <f>IF(Table2[[#This Row],[M5B]]="",Table2[[#This Row],[M5B_h]],SUM(Table2[[#This Row],[M5B_h]],Table2[[#This Row],[M5B]]))</f>
        <v>26</v>
      </c>
      <c r="G1296" s="12">
        <v>26</v>
      </c>
      <c r="H1296" s="12">
        <f>IF(Table2[[#This Row],[M1A]]="","",Table2[[#This Row],[M1A]]-Table2[[#This Row],[AWAL]])</f>
        <v>-1</v>
      </c>
      <c r="J1296" s="12" t="str">
        <f>IF(Table2[[#This Row],[M2A]]="","",SUM(Table2[[#This Row],[M2A]]-Table2[[#This Row],[M2B_h]]))</f>
        <v/>
      </c>
      <c r="L1296" s="12" t="str">
        <f>IF(Table2[[#This Row],[M3A]]="","",SUM(Table2[[#This Row],[M3A]]-Table2[[#This Row],[M3B_h]]))</f>
        <v/>
      </c>
      <c r="N1296" s="12" t="str">
        <f>IF(Table2[[#This Row],[M4A]]="","",SUM(Table2[[#This Row],[M4A]]-Table2[[#This Row],[M4B_h]]))</f>
        <v/>
      </c>
      <c r="O1296" s="14"/>
      <c r="P1296" s="14" t="str">
        <f>IF(Table2[[#This Row],[M5A]]="","",SUM(Table2[[#This Row],[M5A]]-Table2[[#This Row],[M5B_h]]))</f>
        <v/>
      </c>
      <c r="Q1296" s="14">
        <f>SUM(Table2[[#This Row],[AWAL]],Table2[[#This Row],[M1B]])</f>
        <v>26</v>
      </c>
      <c r="R1296" s="14">
        <f>SUM(Table2[[#This Row],[M2B]],Table2[[#This Row],[M2B_h]])</f>
        <v>26</v>
      </c>
      <c r="S1296" s="14">
        <f>SUM(Table2[[#This Row],[M3B]],Table2[[#This Row],[M3B_h]])</f>
        <v>26</v>
      </c>
      <c r="T1296" s="14">
        <f>SUM(Table2[[#This Row],[M4B]],Table2[[#This Row],[M4B_h]])</f>
        <v>26</v>
      </c>
    </row>
    <row r="1297" spans="1:20">
      <c r="A1297" s="11">
        <f>IF(Table2[[#This Row],[TT]]=0,"",ROW())</f>
        <v>1297</v>
      </c>
      <c r="B1297" s="11" t="str">
        <f>LOWER(SUBSTITUTE(SUBSTITUTE(SUBSTITUTE(SUBSTITUTE(SUBSTITUTE(SUBSTITUTE(SUBSTITUTE(SUBSTITUTE(Table2[[#This Row],[NAMA BARANG]]," ",""),"""",""),"-",""),"/",""),"(",""),")",""),"&amp;",""),",",""))</f>
        <v>maptalia4warnapolos4164</v>
      </c>
      <c r="C1297" s="17" t="s">
        <v>1453</v>
      </c>
      <c r="D1297" s="18">
        <v>3</v>
      </c>
      <c r="E1297" s="22" t="s">
        <v>34</v>
      </c>
      <c r="F1297" s="43">
        <f>IF(Table2[[#This Row],[M5B]]="",Table2[[#This Row],[M5B_h]],SUM(Table2[[#This Row],[M5B_h]],Table2[[#This Row],[M5B]]))</f>
        <v>3</v>
      </c>
      <c r="H1297" s="12" t="str">
        <f>IF(Table2[[#This Row],[M1A]]="","",Table2[[#This Row],[M1A]]-Table2[[#This Row],[AWAL]])</f>
        <v/>
      </c>
      <c r="J1297" s="12" t="str">
        <f>IF(Table2[[#This Row],[M2A]]="","",SUM(Table2[[#This Row],[M2A]]-Table2[[#This Row],[M2B_h]]))</f>
        <v/>
      </c>
      <c r="L1297" s="12" t="str">
        <f>IF(Table2[[#This Row],[M3A]]="","",SUM(Table2[[#This Row],[M3A]]-Table2[[#This Row],[M3B_h]]))</f>
        <v/>
      </c>
      <c r="N1297" s="12" t="str">
        <f>IF(Table2[[#This Row],[M4A]]="","",SUM(Table2[[#This Row],[M4A]]-Table2[[#This Row],[M4B_h]]))</f>
        <v/>
      </c>
      <c r="O1297" s="14"/>
      <c r="P1297" s="14" t="str">
        <f>IF(Table2[[#This Row],[M5A]]="","",SUM(Table2[[#This Row],[M5A]]-Table2[[#This Row],[M5B_h]]))</f>
        <v/>
      </c>
      <c r="Q1297" s="14">
        <f>SUM(Table2[[#This Row],[AWAL]],Table2[[#This Row],[M1B]])</f>
        <v>3</v>
      </c>
      <c r="R1297" s="14">
        <f>SUM(Table2[[#This Row],[M2B]],Table2[[#This Row],[M2B_h]])</f>
        <v>3</v>
      </c>
      <c r="S1297" s="14">
        <f>SUM(Table2[[#This Row],[M3B]],Table2[[#This Row],[M3B_h]])</f>
        <v>3</v>
      </c>
      <c r="T1297" s="14">
        <f>SUM(Table2[[#This Row],[M4B]],Table2[[#This Row],[M4B_h]])</f>
        <v>3</v>
      </c>
    </row>
    <row r="1298" spans="1:20">
      <c r="A1298" s="11">
        <f>IF(Table2[[#This Row],[TT]]=0,"",ROW())</f>
        <v>1298</v>
      </c>
      <c r="B1298" s="11" t="str">
        <f>LOWER(SUBSTITUTE(SUBSTITUTE(SUBSTITUTE(SUBSTITUTE(SUBSTITUTE(SUBSTITUTE(SUBSTITUTE(SUBSTITUTE(Table2[[#This Row],[NAMA BARANG]]," ",""),"""",""),"-",""),"/",""),"(",""),")",""),"&amp;",""),",",""))</f>
        <v>maptalisikabiru</v>
      </c>
      <c r="C1298" s="17" t="s">
        <v>3487</v>
      </c>
      <c r="D1298" s="18">
        <v>4</v>
      </c>
      <c r="E1298" s="22" t="s">
        <v>2637</v>
      </c>
      <c r="F1298" s="43">
        <f>IF(Table2[[#This Row],[M5B]]="",Table2[[#This Row],[M5B_h]],SUM(Table2[[#This Row],[M5B_h]],Table2[[#This Row],[M5B]]))</f>
        <v>4</v>
      </c>
      <c r="H1298" s="12" t="str">
        <f>IF(Table2[[#This Row],[M1A]]="","",Table2[[#This Row],[M1A]]-Table2[[#This Row],[AWAL]])</f>
        <v/>
      </c>
      <c r="I1298" s="12">
        <v>4</v>
      </c>
      <c r="J1298" s="12">
        <f>IF(Table2[[#This Row],[M2A]]="","",SUM(Table2[[#This Row],[M2A]]-Table2[[#This Row],[M2B_h]]))</f>
        <v>0</v>
      </c>
      <c r="L1298" s="12" t="str">
        <f>IF(Table2[[#This Row],[M3A]]="","",SUM(Table2[[#This Row],[M3A]]-Table2[[#This Row],[M3B_h]]))</f>
        <v/>
      </c>
      <c r="N1298" s="12" t="str">
        <f>IF(Table2[[#This Row],[M4A]]="","",SUM(Table2[[#This Row],[M4A]]-Table2[[#This Row],[M4B_h]]))</f>
        <v/>
      </c>
      <c r="O1298" s="14"/>
      <c r="P1298" s="14" t="str">
        <f>IF(Table2[[#This Row],[M5A]]="","",SUM(Table2[[#This Row],[M5A]]-Table2[[#This Row],[M5B_h]]))</f>
        <v/>
      </c>
      <c r="Q1298" s="14">
        <f>SUM(Table2[[#This Row],[AWAL]],Table2[[#This Row],[M1B]])</f>
        <v>4</v>
      </c>
      <c r="R1298" s="14">
        <f>SUM(Table2[[#This Row],[M2B]],Table2[[#This Row],[M2B_h]])</f>
        <v>4</v>
      </c>
      <c r="S1298" s="14">
        <f>SUM(Table2[[#This Row],[M3B]],Table2[[#This Row],[M3B_h]])</f>
        <v>4</v>
      </c>
      <c r="T1298" s="14">
        <f>SUM(Table2[[#This Row],[M4B]],Table2[[#This Row],[M4B_h]])</f>
        <v>4</v>
      </c>
    </row>
    <row r="1299" spans="1:20">
      <c r="A1299" s="11">
        <f>IF(Table2[[#This Row],[TT]]=0,"",ROW())</f>
        <v>1299</v>
      </c>
      <c r="B1299" s="11" t="str">
        <f>LOWER(SUBSTITUTE(SUBSTITUTE(SUBSTITUTE(SUBSTITUTE(SUBSTITUTE(SUBSTITUTE(SUBSTITUTE(SUBSTITUTE(Table2[[#This Row],[NAMA BARANG]]," ",""),"""",""),"-",""),"/",""),"(",""),")",""),"&amp;",""),",",""))</f>
        <v>maptalisikahijau</v>
      </c>
      <c r="C1299" s="17" t="s">
        <v>3488</v>
      </c>
      <c r="D1299" s="18">
        <v>2</v>
      </c>
      <c r="E1299" s="22" t="s">
        <v>2637</v>
      </c>
      <c r="F1299" s="43">
        <f>IF(Table2[[#This Row],[M5B]]="",Table2[[#This Row],[M5B_h]],SUM(Table2[[#This Row],[M5B_h]],Table2[[#This Row],[M5B]]))</f>
        <v>1</v>
      </c>
      <c r="H1299" s="12" t="str">
        <f>IF(Table2[[#This Row],[M1A]]="","",Table2[[#This Row],[M1A]]-Table2[[#This Row],[AWAL]])</f>
        <v/>
      </c>
      <c r="I1299" s="12">
        <v>2</v>
      </c>
      <c r="J1299" s="12">
        <f>IF(Table2[[#This Row],[M2A]]="","",SUM(Table2[[#This Row],[M2A]]-Table2[[#This Row],[M2B_h]]))</f>
        <v>0</v>
      </c>
      <c r="K1299" s="12">
        <v>1</v>
      </c>
      <c r="L1299" s="12">
        <f>IF(Table2[[#This Row],[M3A]]="","",SUM(Table2[[#This Row],[M3A]]-Table2[[#This Row],[M3B_h]]))</f>
        <v>-1</v>
      </c>
      <c r="N1299" s="12" t="str">
        <f>IF(Table2[[#This Row],[M4A]]="","",SUM(Table2[[#This Row],[M4A]]-Table2[[#This Row],[M4B_h]]))</f>
        <v/>
      </c>
      <c r="O1299" s="14"/>
      <c r="P1299" s="14" t="str">
        <f>IF(Table2[[#This Row],[M5A]]="","",SUM(Table2[[#This Row],[M5A]]-Table2[[#This Row],[M5B_h]]))</f>
        <v/>
      </c>
      <c r="Q1299" s="14">
        <f>SUM(Table2[[#This Row],[AWAL]],Table2[[#This Row],[M1B]])</f>
        <v>2</v>
      </c>
      <c r="R1299" s="14">
        <f>SUM(Table2[[#This Row],[M2B]],Table2[[#This Row],[M2B_h]])</f>
        <v>2</v>
      </c>
      <c r="S1299" s="14">
        <f>SUM(Table2[[#This Row],[M3B]],Table2[[#This Row],[M3B_h]])</f>
        <v>1</v>
      </c>
      <c r="T1299" s="14">
        <f>SUM(Table2[[#This Row],[M4B]],Table2[[#This Row],[M4B_h]])</f>
        <v>1</v>
      </c>
    </row>
    <row r="1300" spans="1:20">
      <c r="A1300" s="13">
        <f>IF(Table2[[#This Row],[TT]]=0,"",ROW())</f>
        <v>1300</v>
      </c>
      <c r="B1300" s="13" t="str">
        <f>LOWER(SUBSTITUTE(SUBSTITUTE(SUBSTITUTE(SUBSTITUTE(SUBSTITUTE(SUBSTITUTE(SUBSTITUTE(SUBSTITUTE(Table2[[#This Row],[NAMA BARANG]]," ",""),"""",""),"-",""),"/",""),"(",""),")",""),"&amp;",""),",",""))</f>
        <v>maptalisikakuning</v>
      </c>
      <c r="C1300" s="17" t="s">
        <v>4692</v>
      </c>
      <c r="D1300" s="18">
        <v>5</v>
      </c>
      <c r="E1300" s="22" t="s">
        <v>2637</v>
      </c>
      <c r="F1300" s="43">
        <f>IF(Table2[[#This Row],[M5B]]="",Table2[[#This Row],[M5B_h]],SUM(Table2[[#This Row],[M5B_h]],Table2[[#This Row],[M5B]]))</f>
        <v>1</v>
      </c>
      <c r="H1300" s="14" t="str">
        <f>IF(Table2[[#This Row],[M1A]]="","",Table2[[#This Row],[M1A]]-Table2[[#This Row],[AWAL]])</f>
        <v/>
      </c>
      <c r="I1300" s="12">
        <v>1</v>
      </c>
      <c r="J1300" s="14">
        <f>IF(Table2[[#This Row],[M2A]]="","",SUM(Table2[[#This Row],[M2A]]-Table2[[#This Row],[M2B_h]]))</f>
        <v>-4</v>
      </c>
      <c r="L1300" s="14" t="str">
        <f>IF(Table2[[#This Row],[M3A]]="","",SUM(Table2[[#This Row],[M3A]]-Table2[[#This Row],[M3B_h]]))</f>
        <v/>
      </c>
      <c r="N1300" s="14" t="str">
        <f>IF(Table2[[#This Row],[M4A]]="","",SUM(Table2[[#This Row],[M4A]]-Table2[[#This Row],[M4B_h]]))</f>
        <v/>
      </c>
      <c r="O1300" s="14"/>
      <c r="P1300" s="14" t="str">
        <f>IF(Table2[[#This Row],[M5A]]="","",SUM(Table2[[#This Row],[M5A]]-Table2[[#This Row],[M5B_h]]))</f>
        <v/>
      </c>
      <c r="Q1300" s="14">
        <f>SUM(Table2[[#This Row],[AWAL]],Table2[[#This Row],[M1B]])</f>
        <v>5</v>
      </c>
      <c r="R1300" s="14">
        <f>SUM(Table2[[#This Row],[M2B]],Table2[[#This Row],[M2B_h]])</f>
        <v>1</v>
      </c>
      <c r="S1300" s="14">
        <f>SUM(Table2[[#This Row],[M3B]],Table2[[#This Row],[M3B_h]])</f>
        <v>1</v>
      </c>
      <c r="T1300" s="14">
        <f>SUM(Table2[[#This Row],[M4B]],Table2[[#This Row],[M4B_h]])</f>
        <v>1</v>
      </c>
    </row>
    <row r="1301" spans="1:20">
      <c r="A1301" s="11">
        <f>IF(Table2[[#This Row],[TT]]=0,"",ROW())</f>
        <v>1301</v>
      </c>
      <c r="B1301" s="11" t="str">
        <f>LOWER(SUBSTITUTE(SUBSTITUTE(SUBSTITUTE(SUBSTITUTE(SUBSTITUTE(SUBSTITUTE(SUBSTITUTE(SUBSTITUTE(Table2[[#This Row],[NAMA BARANG]]," ",""),"""",""),"-",""),"/",""),"(",""),")",""),"&amp;",""),",",""))</f>
        <v>maptalisikamerah</v>
      </c>
      <c r="C1301" s="17" t="s">
        <v>3490</v>
      </c>
      <c r="D1301" s="18">
        <v>2</v>
      </c>
      <c r="E1301" s="22" t="s">
        <v>2637</v>
      </c>
      <c r="F1301" s="43">
        <f>IF(Table2[[#This Row],[M5B]]="",Table2[[#This Row],[M5B_h]],SUM(Table2[[#This Row],[M5B_h]],Table2[[#This Row],[M5B]]))</f>
        <v>1</v>
      </c>
      <c r="H1301" s="12" t="str">
        <f>IF(Table2[[#This Row],[M1A]]="","",Table2[[#This Row],[M1A]]-Table2[[#This Row],[AWAL]])</f>
        <v/>
      </c>
      <c r="I1301" s="12">
        <v>2</v>
      </c>
      <c r="J1301" s="12">
        <f>IF(Table2[[#This Row],[M2A]]="","",SUM(Table2[[#This Row],[M2A]]-Table2[[#This Row],[M2B_h]]))</f>
        <v>0</v>
      </c>
      <c r="K1301" s="12">
        <v>1</v>
      </c>
      <c r="L1301" s="12">
        <f>IF(Table2[[#This Row],[M3A]]="","",SUM(Table2[[#This Row],[M3A]]-Table2[[#This Row],[M3B_h]]))</f>
        <v>-1</v>
      </c>
      <c r="N1301" s="12" t="str">
        <f>IF(Table2[[#This Row],[M4A]]="","",SUM(Table2[[#This Row],[M4A]]-Table2[[#This Row],[M4B_h]]))</f>
        <v/>
      </c>
      <c r="O1301" s="14"/>
      <c r="P1301" s="14" t="str">
        <f>IF(Table2[[#This Row],[M5A]]="","",SUM(Table2[[#This Row],[M5A]]-Table2[[#This Row],[M5B_h]]))</f>
        <v/>
      </c>
      <c r="Q1301" s="14">
        <f>SUM(Table2[[#This Row],[AWAL]],Table2[[#This Row],[M1B]])</f>
        <v>2</v>
      </c>
      <c r="R1301" s="14">
        <f>SUM(Table2[[#This Row],[M2B]],Table2[[#This Row],[M2B_h]])</f>
        <v>2</v>
      </c>
      <c r="S1301" s="14">
        <f>SUM(Table2[[#This Row],[M3B]],Table2[[#This Row],[M3B_h]])</f>
        <v>1</v>
      </c>
      <c r="T1301" s="14">
        <f>SUM(Table2[[#This Row],[M4B]],Table2[[#This Row],[M4B_h]])</f>
        <v>1</v>
      </c>
    </row>
    <row r="1302" spans="1:20">
      <c r="A1302" s="11">
        <f>IF(Table2[[#This Row],[TT]]=0,"",ROW())</f>
        <v>1302</v>
      </c>
      <c r="B1302" s="11" t="str">
        <f>LOWER(SUBSTITUTE(SUBSTITUTE(SUBSTITUTE(SUBSTITUTE(SUBSTITUTE(SUBSTITUTE(SUBSTITUTE(SUBSTITUTE(Table2[[#This Row],[NAMA BARANG]]," ",""),"""",""),"-",""),"/",""),"(",""),")",""),"&amp;",""),",",""))</f>
        <v>maptalisikaputih</v>
      </c>
      <c r="C1302" s="17" t="s">
        <v>3489</v>
      </c>
      <c r="D1302" s="18">
        <v>5</v>
      </c>
      <c r="E1302" s="22" t="s">
        <v>2637</v>
      </c>
      <c r="F1302" s="43">
        <f>IF(Table2[[#This Row],[M5B]]="",Table2[[#This Row],[M5B_h]],SUM(Table2[[#This Row],[M5B_h]],Table2[[#This Row],[M5B]]))</f>
        <v>4</v>
      </c>
      <c r="H1302" s="12" t="str">
        <f>IF(Table2[[#This Row],[M1A]]="","",Table2[[#This Row],[M1A]]-Table2[[#This Row],[AWAL]])</f>
        <v/>
      </c>
      <c r="I1302" s="12">
        <v>5</v>
      </c>
      <c r="J1302" s="12">
        <f>IF(Table2[[#This Row],[M2A]]="","",SUM(Table2[[#This Row],[M2A]]-Table2[[#This Row],[M2B_h]]))</f>
        <v>0</v>
      </c>
      <c r="K1302" s="12">
        <v>4</v>
      </c>
      <c r="L1302" s="12">
        <f>IF(Table2[[#This Row],[M3A]]="","",SUM(Table2[[#This Row],[M3A]]-Table2[[#This Row],[M3B_h]]))</f>
        <v>-1</v>
      </c>
      <c r="N1302" s="12" t="str">
        <f>IF(Table2[[#This Row],[M4A]]="","",SUM(Table2[[#This Row],[M4A]]-Table2[[#This Row],[M4B_h]]))</f>
        <v/>
      </c>
      <c r="O1302" s="14"/>
      <c r="P1302" s="14" t="str">
        <f>IF(Table2[[#This Row],[M5A]]="","",SUM(Table2[[#This Row],[M5A]]-Table2[[#This Row],[M5B_h]]))</f>
        <v/>
      </c>
      <c r="Q1302" s="14">
        <f>SUM(Table2[[#This Row],[AWAL]],Table2[[#This Row],[M1B]])</f>
        <v>5</v>
      </c>
      <c r="R1302" s="14">
        <f>SUM(Table2[[#This Row],[M2B]],Table2[[#This Row],[M2B_h]])</f>
        <v>5</v>
      </c>
      <c r="S1302" s="14">
        <f>SUM(Table2[[#This Row],[M3B]],Table2[[#This Row],[M3B_h]])</f>
        <v>4</v>
      </c>
      <c r="T1302" s="14">
        <f>SUM(Table2[[#This Row],[M4B]],Table2[[#This Row],[M4B_h]])</f>
        <v>4</v>
      </c>
    </row>
    <row r="1303" spans="1:20">
      <c r="A1303" s="11">
        <f>IF(Table2[[#This Row],[TT]]=0,"",ROW())</f>
        <v>1303</v>
      </c>
      <c r="B1303" s="11" t="str">
        <f>LOWER(SUBSTITUTE(SUBSTITUTE(SUBSTITUTE(SUBSTITUTE(SUBSTITUTE(SUBSTITUTE(SUBSTITUTE(SUBSTITUTE(Table2[[#This Row],[NAMA BARANG]]," ",""),"""",""),"-",""),"/",""),"(",""),")",""),"&amp;",""),",",""))</f>
        <v>maptentengzf821lx</v>
      </c>
      <c r="C1303" s="17" t="s">
        <v>1454</v>
      </c>
      <c r="D1303" s="18">
        <v>2</v>
      </c>
      <c r="E1303" s="22" t="s">
        <v>38</v>
      </c>
      <c r="F1303" s="43">
        <f>IF(Table2[[#This Row],[M5B]]="",Table2[[#This Row],[M5B_h]],SUM(Table2[[#This Row],[M5B_h]],Table2[[#This Row],[M5B]]))</f>
        <v>2</v>
      </c>
      <c r="H1303" s="12" t="str">
        <f>IF(Table2[[#This Row],[M1A]]="","",Table2[[#This Row],[M1A]]-Table2[[#This Row],[AWAL]])</f>
        <v/>
      </c>
      <c r="J1303" s="12" t="str">
        <f>IF(Table2[[#This Row],[M2A]]="","",SUM(Table2[[#This Row],[M2A]]-Table2[[#This Row],[M2B_h]]))</f>
        <v/>
      </c>
      <c r="L1303" s="12" t="str">
        <f>IF(Table2[[#This Row],[M3A]]="","",SUM(Table2[[#This Row],[M3A]]-Table2[[#This Row],[M3B_h]]))</f>
        <v/>
      </c>
      <c r="N1303" s="12" t="str">
        <f>IF(Table2[[#This Row],[M4A]]="","",SUM(Table2[[#This Row],[M4A]]-Table2[[#This Row],[M4B_h]]))</f>
        <v/>
      </c>
      <c r="O1303" s="14"/>
      <c r="P1303" s="14" t="str">
        <f>IF(Table2[[#This Row],[M5A]]="","",SUM(Table2[[#This Row],[M5A]]-Table2[[#This Row],[M5B_h]]))</f>
        <v/>
      </c>
      <c r="Q1303" s="14">
        <f>SUM(Table2[[#This Row],[AWAL]],Table2[[#This Row],[M1B]])</f>
        <v>2</v>
      </c>
      <c r="R1303" s="14">
        <f>SUM(Table2[[#This Row],[M2B]],Table2[[#This Row],[M2B_h]])</f>
        <v>2</v>
      </c>
      <c r="S1303" s="14">
        <f>SUM(Table2[[#This Row],[M3B]],Table2[[#This Row],[M3B_h]])</f>
        <v>2</v>
      </c>
      <c r="T1303" s="14">
        <f>SUM(Table2[[#This Row],[M4B]],Table2[[#This Row],[M4B_h]])</f>
        <v>2</v>
      </c>
    </row>
    <row r="1304" spans="1:20">
      <c r="A1304" s="13">
        <f>IF(Table2[[#This Row],[TT]]=0,"",ROW())</f>
        <v>1304</v>
      </c>
      <c r="B1304" s="13" t="str">
        <f>LOWER(SUBSTITUTE(SUBSTITUTE(SUBSTITUTE(SUBSTITUTE(SUBSTITUTE(SUBSTITUTE(SUBSTITUTE(SUBSTITUTE(Table2[[#This Row],[NAMA BARANG]]," ",""),"""",""),"-",""),"/",""),"(",""),")",""),"&amp;",""),",",""))</f>
        <v>maptentengzf830</v>
      </c>
      <c r="C1304" s="16" t="s">
        <v>1455</v>
      </c>
      <c r="D1304" s="18">
        <v>3</v>
      </c>
      <c r="E1304" s="47" t="s">
        <v>11</v>
      </c>
      <c r="F1304" s="43">
        <f>IF(Table2[[#This Row],[M5B]]="",Table2[[#This Row],[M5B_h]],SUM(Table2[[#This Row],[M5B_h]],Table2[[#This Row],[M5B]]))</f>
        <v>3</v>
      </c>
      <c r="H1304" s="14" t="str">
        <f>IF(Table2[[#This Row],[M1A]]="","",Table2[[#This Row],[M1A]]-Table2[[#This Row],[AWAL]])</f>
        <v/>
      </c>
      <c r="J1304" s="14" t="str">
        <f>IF(Table2[[#This Row],[M2A]]="","",SUM(Table2[[#This Row],[M2A]]-Table2[[#This Row],[M2B_h]]))</f>
        <v/>
      </c>
      <c r="L1304" s="14" t="str">
        <f>IF(Table2[[#This Row],[M3A]]="","",SUM(Table2[[#This Row],[M3A]]-Table2[[#This Row],[M3B_h]]))</f>
        <v/>
      </c>
      <c r="N1304" s="14" t="str">
        <f>IF(Table2[[#This Row],[M4A]]="","",SUM(Table2[[#This Row],[M4A]]-Table2[[#This Row],[M4B_h]]))</f>
        <v/>
      </c>
      <c r="O1304" s="14"/>
      <c r="P1304" s="14" t="str">
        <f>IF(Table2[[#This Row],[M5A]]="","",SUM(Table2[[#This Row],[M5A]]-Table2[[#This Row],[M5B_h]]))</f>
        <v/>
      </c>
      <c r="Q1304" s="14">
        <f>SUM(Table2[[#This Row],[AWAL]],Table2[[#This Row],[M1B]])</f>
        <v>3</v>
      </c>
      <c r="R1304" s="14">
        <f>SUM(Table2[[#This Row],[M2B]],Table2[[#This Row],[M2B_h]])</f>
        <v>3</v>
      </c>
      <c r="S1304" s="14">
        <f>SUM(Table2[[#This Row],[M3B]],Table2[[#This Row],[M3B_h]])</f>
        <v>3</v>
      </c>
      <c r="T1304" s="14">
        <f>SUM(Table2[[#This Row],[M4B]],Table2[[#This Row],[M4B_h]])</f>
        <v>3</v>
      </c>
    </row>
    <row r="1305" spans="1:20">
      <c r="A1305" s="11">
        <f>IF(Table2[[#This Row],[TT]]=0,"",ROW())</f>
        <v>1305</v>
      </c>
      <c r="B1305" s="11" t="str">
        <f>LOWER(SUBSTITUTE(SUBSTITUTE(SUBSTITUTE(SUBSTITUTE(SUBSTITUTE(SUBSTITUTE(SUBSTITUTE(SUBSTITUTE(Table2[[#This Row],[NAMA BARANG]]," ",""),"""",""),"-",""),"/",""),"(",""),")",""),"&amp;",""),",",""))</f>
        <v>maptopla1928br3hj3</v>
      </c>
      <c r="C1305" s="17" t="s">
        <v>4611</v>
      </c>
      <c r="D1305" s="18">
        <v>6</v>
      </c>
      <c r="E1305" s="22">
        <v>240</v>
      </c>
      <c r="F1305" s="43">
        <f>IF(Table2[[#This Row],[M5B]]="",Table2[[#This Row],[M5B_h]],SUM(Table2[[#This Row],[M5B_h]],Table2[[#This Row],[M5B]]))</f>
        <v>6</v>
      </c>
      <c r="H1305" s="12" t="str">
        <f>IF(Table2[[#This Row],[M1A]]="","",Table2[[#This Row],[M1A]]-Table2[[#This Row],[AWAL]])</f>
        <v/>
      </c>
      <c r="J1305" s="12" t="str">
        <f>IF(Table2[[#This Row],[M2A]]="","",SUM(Table2[[#This Row],[M2A]]-Table2[[#This Row],[M2B_h]]))</f>
        <v/>
      </c>
      <c r="L1305" s="12" t="str">
        <f>IF(Table2[[#This Row],[M3A]]="","",SUM(Table2[[#This Row],[M3A]]-Table2[[#This Row],[M3B_h]]))</f>
        <v/>
      </c>
      <c r="N1305" s="12" t="str">
        <f>IF(Table2[[#This Row],[M4A]]="","",SUM(Table2[[#This Row],[M4A]]-Table2[[#This Row],[M4B_h]]))</f>
        <v/>
      </c>
      <c r="O1305" s="14"/>
      <c r="P1305" s="14" t="str">
        <f>IF(Table2[[#This Row],[M5A]]="","",SUM(Table2[[#This Row],[M5A]]-Table2[[#This Row],[M5B_h]]))</f>
        <v/>
      </c>
      <c r="Q1305" s="14">
        <f>SUM(Table2[[#This Row],[AWAL]],Table2[[#This Row],[M1B]])</f>
        <v>6</v>
      </c>
      <c r="R1305" s="14">
        <f>SUM(Table2[[#This Row],[M2B]],Table2[[#This Row],[M2B_h]])</f>
        <v>6</v>
      </c>
      <c r="S1305" s="14">
        <f>SUM(Table2[[#This Row],[M3B]],Table2[[#This Row],[M3B_h]])</f>
        <v>6</v>
      </c>
      <c r="T1305" s="14">
        <f>SUM(Table2[[#This Row],[M4B]],Table2[[#This Row],[M4B_h]])</f>
        <v>6</v>
      </c>
    </row>
    <row r="1306" spans="1:20">
      <c r="A1306" s="11">
        <f>IF(Table2[[#This Row],[TT]]=0,"",ROW())</f>
        <v>1306</v>
      </c>
      <c r="B1306" s="11" t="str">
        <f>LOWER(SUBSTITUTE(SUBSTITUTE(SUBSTITUTE(SUBSTITUTE(SUBSTITUTE(SUBSTITUTE(SUBSTITUTE(SUBSTITUTE(Table2[[#This Row],[NAMA BARANG]]," ",""),"""",""),"-",""),"/",""),"(",""),")",""),"&amp;",""),",",""))</f>
        <v>maptopla1928mr3kn3</v>
      </c>
      <c r="C1306" s="17" t="s">
        <v>4612</v>
      </c>
      <c r="D1306" s="18">
        <v>6</v>
      </c>
      <c r="E1306" s="22">
        <v>240</v>
      </c>
      <c r="F1306" s="43">
        <f>IF(Table2[[#This Row],[M5B]]="",Table2[[#This Row],[M5B_h]],SUM(Table2[[#This Row],[M5B_h]],Table2[[#This Row],[M5B]]))</f>
        <v>6</v>
      </c>
      <c r="H1306" s="12" t="str">
        <f>IF(Table2[[#This Row],[M1A]]="","",Table2[[#This Row],[M1A]]-Table2[[#This Row],[AWAL]])</f>
        <v/>
      </c>
      <c r="J1306" s="12" t="str">
        <f>IF(Table2[[#This Row],[M2A]]="","",SUM(Table2[[#This Row],[M2A]]-Table2[[#This Row],[M2B_h]]))</f>
        <v/>
      </c>
      <c r="L1306" s="12" t="str">
        <f>IF(Table2[[#This Row],[M3A]]="","",SUM(Table2[[#This Row],[M3A]]-Table2[[#This Row],[M3B_h]]))</f>
        <v/>
      </c>
      <c r="N1306" s="12" t="str">
        <f>IF(Table2[[#This Row],[M4A]]="","",SUM(Table2[[#This Row],[M4A]]-Table2[[#This Row],[M4B_h]]))</f>
        <v/>
      </c>
      <c r="O1306" s="14"/>
      <c r="P1306" s="14" t="str">
        <f>IF(Table2[[#This Row],[M5A]]="","",SUM(Table2[[#This Row],[M5A]]-Table2[[#This Row],[M5B_h]]))</f>
        <v/>
      </c>
      <c r="Q1306" s="14">
        <f>SUM(Table2[[#This Row],[AWAL]],Table2[[#This Row],[M1B]])</f>
        <v>6</v>
      </c>
      <c r="R1306" s="14">
        <f>SUM(Table2[[#This Row],[M2B]],Table2[[#This Row],[M2B_h]])</f>
        <v>6</v>
      </c>
      <c r="S1306" s="14">
        <f>SUM(Table2[[#This Row],[M3B]],Table2[[#This Row],[M3B_h]])</f>
        <v>6</v>
      </c>
      <c r="T1306" s="14">
        <f>SUM(Table2[[#This Row],[M4B]],Table2[[#This Row],[M4B_h]])</f>
        <v>6</v>
      </c>
    </row>
    <row r="1307" spans="1:20">
      <c r="A1307" s="11">
        <f>IF(Table2[[#This Row],[TT]]=0,"",ROW())</f>
        <v>1307</v>
      </c>
      <c r="B1307" s="11" t="str">
        <f>LOWER(SUBSTITUTE(SUBSTITUTE(SUBSTITUTE(SUBSTITUTE(SUBSTITUTE(SUBSTITUTE(SUBSTITUTE(SUBSTITUTE(Table2[[#This Row],[NAMA BARANG]]," ",""),"""",""),"-",""),"/",""),"(",""),")",""),"&amp;",""),",",""))</f>
        <v>maptopla1928ungu1or1</v>
      </c>
      <c r="C1307" s="17" t="s">
        <v>4613</v>
      </c>
      <c r="D1307" s="18">
        <v>2</v>
      </c>
      <c r="E1307" s="22">
        <v>240</v>
      </c>
      <c r="F1307" s="43">
        <f>IF(Table2[[#This Row],[M5B]]="",Table2[[#This Row],[M5B_h]],SUM(Table2[[#This Row],[M5B_h]],Table2[[#This Row],[M5B]]))</f>
        <v>2</v>
      </c>
      <c r="H1307" s="12" t="str">
        <f>IF(Table2[[#This Row],[M1A]]="","",Table2[[#This Row],[M1A]]-Table2[[#This Row],[AWAL]])</f>
        <v/>
      </c>
      <c r="J1307" s="12" t="str">
        <f>IF(Table2[[#This Row],[M2A]]="","",SUM(Table2[[#This Row],[M2A]]-Table2[[#This Row],[M2B_h]]))</f>
        <v/>
      </c>
      <c r="L1307" s="12" t="str">
        <f>IF(Table2[[#This Row],[M3A]]="","",SUM(Table2[[#This Row],[M3A]]-Table2[[#This Row],[M3B_h]]))</f>
        <v/>
      </c>
      <c r="N1307" s="12" t="str">
        <f>IF(Table2[[#This Row],[M4A]]="","",SUM(Table2[[#This Row],[M4A]]-Table2[[#This Row],[M4B_h]]))</f>
        <v/>
      </c>
      <c r="O1307" s="14"/>
      <c r="P1307" s="14" t="str">
        <f>IF(Table2[[#This Row],[M5A]]="","",SUM(Table2[[#This Row],[M5A]]-Table2[[#This Row],[M5B_h]]))</f>
        <v/>
      </c>
      <c r="Q1307" s="14">
        <f>SUM(Table2[[#This Row],[AWAL]],Table2[[#This Row],[M1B]])</f>
        <v>2</v>
      </c>
      <c r="R1307" s="14">
        <f>SUM(Table2[[#This Row],[M2B]],Table2[[#This Row],[M2B_h]])</f>
        <v>2</v>
      </c>
      <c r="S1307" s="14">
        <f>SUM(Table2[[#This Row],[M3B]],Table2[[#This Row],[M3B_h]])</f>
        <v>2</v>
      </c>
      <c r="T1307" s="14">
        <f>SUM(Table2[[#This Row],[M4B]],Table2[[#This Row],[M4B_h]])</f>
        <v>2</v>
      </c>
    </row>
    <row r="1308" spans="1:20">
      <c r="A1308" s="11">
        <f>IF(Table2[[#This Row],[TT]]=0,"",ROW())</f>
        <v>1308</v>
      </c>
      <c r="B1308" s="11" t="str">
        <f>LOWER(SUBSTITUTE(SUBSTITUTE(SUBSTITUTE(SUBSTITUTE(SUBSTITUTE(SUBSTITUTE(SUBSTITUTE(SUBSTITUTE(Table2[[#This Row],[NAMA BARANG]]," ",""),"""",""),"-",""),"/",""),"(",""),")",""),"&amp;",""),",",""))</f>
        <v>maptopla3080b</v>
      </c>
      <c r="C1308" s="17" t="s">
        <v>4372</v>
      </c>
      <c r="D1308" s="18">
        <v>2</v>
      </c>
      <c r="E1308" s="22" t="s">
        <v>2623</v>
      </c>
      <c r="F1308" s="43">
        <f>IF(Table2[[#This Row],[M5B]]="",Table2[[#This Row],[M5B_h]],SUM(Table2[[#This Row],[M5B_h]],Table2[[#This Row],[M5B]]))</f>
        <v>2</v>
      </c>
      <c r="H1308" s="12" t="str">
        <f>IF(Table2[[#This Row],[M1A]]="","",Table2[[#This Row],[M1A]]-Table2[[#This Row],[AWAL]])</f>
        <v/>
      </c>
      <c r="J1308" s="12" t="str">
        <f>IF(Table2[[#This Row],[M2A]]="","",SUM(Table2[[#This Row],[M2A]]-Table2[[#This Row],[M2B_h]]))</f>
        <v/>
      </c>
      <c r="L1308" s="12" t="str">
        <f>IF(Table2[[#This Row],[M3A]]="","",SUM(Table2[[#This Row],[M3A]]-Table2[[#This Row],[M3B_h]]))</f>
        <v/>
      </c>
      <c r="N1308" s="12" t="str">
        <f>IF(Table2[[#This Row],[M4A]]="","",SUM(Table2[[#This Row],[M4A]]-Table2[[#This Row],[M4B_h]]))</f>
        <v/>
      </c>
      <c r="O1308" s="14"/>
      <c r="P1308" s="14" t="str">
        <f>IF(Table2[[#This Row],[M5A]]="","",SUM(Table2[[#This Row],[M5A]]-Table2[[#This Row],[M5B_h]]))</f>
        <v/>
      </c>
      <c r="Q1308" s="14">
        <f>SUM(Table2[[#This Row],[AWAL]],Table2[[#This Row],[M1B]])</f>
        <v>2</v>
      </c>
      <c r="R1308" s="14">
        <f>SUM(Table2[[#This Row],[M2B]],Table2[[#This Row],[M2B_h]])</f>
        <v>2</v>
      </c>
      <c r="S1308" s="14">
        <f>SUM(Table2[[#This Row],[M3B]],Table2[[#This Row],[M3B_h]])</f>
        <v>2</v>
      </c>
      <c r="T1308" s="14">
        <f>SUM(Table2[[#This Row],[M4B]],Table2[[#This Row],[M4B_h]])</f>
        <v>2</v>
      </c>
    </row>
    <row r="1309" spans="1:20">
      <c r="A1309" s="11">
        <f>IF(Table2[[#This Row],[TT]]=0,"",ROW())</f>
        <v>1309</v>
      </c>
      <c r="B1309" s="11" t="str">
        <f>LOWER(SUBSTITUTE(SUBSTITUTE(SUBSTITUTE(SUBSTITUTE(SUBSTITUTE(SUBSTITUTE(SUBSTITUTE(SUBSTITUTE(Table2[[#This Row],[NAMA BARANG]]," ",""),"""",""),"-",""),"/",""),"(",""),")",""),"&amp;",""),",",""))</f>
        <v>maptopla3080hj</v>
      </c>
      <c r="C1309" s="17" t="s">
        <v>4366</v>
      </c>
      <c r="D1309" s="18">
        <v>1</v>
      </c>
      <c r="E1309" s="22" t="s">
        <v>2623</v>
      </c>
      <c r="F1309" s="43">
        <f>IF(Table2[[#This Row],[M5B]]="",Table2[[#This Row],[M5B_h]],SUM(Table2[[#This Row],[M5B_h]],Table2[[#This Row],[M5B]]))</f>
        <v>1</v>
      </c>
      <c r="H1309" s="12" t="str">
        <f>IF(Table2[[#This Row],[M1A]]="","",Table2[[#This Row],[M1A]]-Table2[[#This Row],[AWAL]])</f>
        <v/>
      </c>
      <c r="J1309" s="12" t="str">
        <f>IF(Table2[[#This Row],[M2A]]="","",SUM(Table2[[#This Row],[M2A]]-Table2[[#This Row],[M2B_h]]))</f>
        <v/>
      </c>
      <c r="L1309" s="12" t="str">
        <f>IF(Table2[[#This Row],[M3A]]="","",SUM(Table2[[#This Row],[M3A]]-Table2[[#This Row],[M3B_h]]))</f>
        <v/>
      </c>
      <c r="N1309" s="12" t="str">
        <f>IF(Table2[[#This Row],[M4A]]="","",SUM(Table2[[#This Row],[M4A]]-Table2[[#This Row],[M4B_h]]))</f>
        <v/>
      </c>
      <c r="O1309" s="14"/>
      <c r="P1309" s="14" t="str">
        <f>IF(Table2[[#This Row],[M5A]]="","",SUM(Table2[[#This Row],[M5A]]-Table2[[#This Row],[M5B_h]]))</f>
        <v/>
      </c>
      <c r="Q1309" s="14">
        <f>SUM(Table2[[#This Row],[AWAL]],Table2[[#This Row],[M1B]])</f>
        <v>1</v>
      </c>
      <c r="R1309" s="14">
        <f>SUM(Table2[[#This Row],[M2B]],Table2[[#This Row],[M2B_h]])</f>
        <v>1</v>
      </c>
      <c r="S1309" s="14">
        <f>SUM(Table2[[#This Row],[M3B]],Table2[[#This Row],[M3B_h]])</f>
        <v>1</v>
      </c>
      <c r="T1309" s="14">
        <f>SUM(Table2[[#This Row],[M4B]],Table2[[#This Row],[M4B_h]])</f>
        <v>1</v>
      </c>
    </row>
    <row r="1310" spans="1:20">
      <c r="A1310" s="11">
        <f>IF(Table2[[#This Row],[TT]]=0,"",ROW())</f>
        <v>1310</v>
      </c>
      <c r="B1310" s="11" t="str">
        <f>LOWER(SUBSTITUTE(SUBSTITUTE(SUBSTITUTE(SUBSTITUTE(SUBSTITUTE(SUBSTITUTE(SUBSTITUTE(SUBSTITUTE(Table2[[#This Row],[NAMA BARANG]]," ",""),"""",""),"-",""),"/",""),"(",""),")",""),"&amp;",""),",",""))</f>
        <v>maptopla3080ht</v>
      </c>
      <c r="C1310" s="17" t="s">
        <v>4367</v>
      </c>
      <c r="D1310" s="18">
        <v>3</v>
      </c>
      <c r="E1310" s="22" t="s">
        <v>2623</v>
      </c>
      <c r="F1310" s="43">
        <f>IF(Table2[[#This Row],[M5B]]="",Table2[[#This Row],[M5B_h]],SUM(Table2[[#This Row],[M5B_h]],Table2[[#This Row],[M5B]]))</f>
        <v>3</v>
      </c>
      <c r="H1310" s="12" t="str">
        <f>IF(Table2[[#This Row],[M1A]]="","",Table2[[#This Row],[M1A]]-Table2[[#This Row],[AWAL]])</f>
        <v/>
      </c>
      <c r="J1310" s="12" t="str">
        <f>IF(Table2[[#This Row],[M2A]]="","",SUM(Table2[[#This Row],[M2A]]-Table2[[#This Row],[M2B_h]]))</f>
        <v/>
      </c>
      <c r="L1310" s="12" t="str">
        <f>IF(Table2[[#This Row],[M3A]]="","",SUM(Table2[[#This Row],[M3A]]-Table2[[#This Row],[M3B_h]]))</f>
        <v/>
      </c>
      <c r="N1310" s="12" t="str">
        <f>IF(Table2[[#This Row],[M4A]]="","",SUM(Table2[[#This Row],[M4A]]-Table2[[#This Row],[M4B_h]]))</f>
        <v/>
      </c>
      <c r="O1310" s="14"/>
      <c r="P1310" s="14" t="str">
        <f>IF(Table2[[#This Row],[M5A]]="","",SUM(Table2[[#This Row],[M5A]]-Table2[[#This Row],[M5B_h]]))</f>
        <v/>
      </c>
      <c r="Q1310" s="14">
        <f>SUM(Table2[[#This Row],[AWAL]],Table2[[#This Row],[M1B]])</f>
        <v>3</v>
      </c>
      <c r="R1310" s="14">
        <f>SUM(Table2[[#This Row],[M2B]],Table2[[#This Row],[M2B_h]])</f>
        <v>3</v>
      </c>
      <c r="S1310" s="14">
        <f>SUM(Table2[[#This Row],[M3B]],Table2[[#This Row],[M3B_h]])</f>
        <v>3</v>
      </c>
      <c r="T1310" s="14">
        <f>SUM(Table2[[#This Row],[M4B]],Table2[[#This Row],[M4B_h]])</f>
        <v>3</v>
      </c>
    </row>
    <row r="1311" spans="1:20">
      <c r="A1311" s="11">
        <f>IF(Table2[[#This Row],[TT]]=0,"",ROW())</f>
        <v>1311</v>
      </c>
      <c r="B1311" s="11" t="str">
        <f>LOWER(SUBSTITUTE(SUBSTITUTE(SUBSTITUTE(SUBSTITUTE(SUBSTITUTE(SUBSTITUTE(SUBSTITUTE(SUBSTITUTE(Table2[[#This Row],[NAMA BARANG]]," ",""),"""",""),"-",""),"/",""),"(",""),")",""),"&amp;",""),",",""))</f>
        <v>maptopla3080k</v>
      </c>
      <c r="C1311" s="17" t="s">
        <v>4368</v>
      </c>
      <c r="D1311" s="18">
        <v>1</v>
      </c>
      <c r="E1311" s="22" t="s">
        <v>2623</v>
      </c>
      <c r="F1311" s="43">
        <f>IF(Table2[[#This Row],[M5B]]="",Table2[[#This Row],[M5B_h]],SUM(Table2[[#This Row],[M5B_h]],Table2[[#This Row],[M5B]]))</f>
        <v>1</v>
      </c>
      <c r="H1311" s="12" t="str">
        <f>IF(Table2[[#This Row],[M1A]]="","",Table2[[#This Row],[M1A]]-Table2[[#This Row],[AWAL]])</f>
        <v/>
      </c>
      <c r="J1311" s="12" t="str">
        <f>IF(Table2[[#This Row],[M2A]]="","",SUM(Table2[[#This Row],[M2A]]-Table2[[#This Row],[M2B_h]]))</f>
        <v/>
      </c>
      <c r="L1311" s="12" t="str">
        <f>IF(Table2[[#This Row],[M3A]]="","",SUM(Table2[[#This Row],[M3A]]-Table2[[#This Row],[M3B_h]]))</f>
        <v/>
      </c>
      <c r="N1311" s="12" t="str">
        <f>IF(Table2[[#This Row],[M4A]]="","",SUM(Table2[[#This Row],[M4A]]-Table2[[#This Row],[M4B_h]]))</f>
        <v/>
      </c>
      <c r="O1311" s="14"/>
      <c r="P1311" s="14" t="str">
        <f>IF(Table2[[#This Row],[M5A]]="","",SUM(Table2[[#This Row],[M5A]]-Table2[[#This Row],[M5B_h]]))</f>
        <v/>
      </c>
      <c r="Q1311" s="14">
        <f>SUM(Table2[[#This Row],[AWAL]],Table2[[#This Row],[M1B]])</f>
        <v>1</v>
      </c>
      <c r="R1311" s="14">
        <f>SUM(Table2[[#This Row],[M2B]],Table2[[#This Row],[M2B_h]])</f>
        <v>1</v>
      </c>
      <c r="S1311" s="14">
        <f>SUM(Table2[[#This Row],[M3B]],Table2[[#This Row],[M3B_h]])</f>
        <v>1</v>
      </c>
      <c r="T1311" s="14">
        <f>SUM(Table2[[#This Row],[M4B]],Table2[[#This Row],[M4B_h]])</f>
        <v>1</v>
      </c>
    </row>
    <row r="1312" spans="1:20">
      <c r="A1312" s="11">
        <f>IF(Table2[[#This Row],[TT]]=0,"",ROW())</f>
        <v>1312</v>
      </c>
      <c r="B1312" s="11" t="str">
        <f>LOWER(SUBSTITUTE(SUBSTITUTE(SUBSTITUTE(SUBSTITUTE(SUBSTITUTE(SUBSTITUTE(SUBSTITUTE(SUBSTITUTE(Table2[[#This Row],[NAMA BARANG]]," ",""),"""",""),"-",""),"/",""),"(",""),")",""),"&amp;",""),",",""))</f>
        <v>maptopla3080m</v>
      </c>
      <c r="C1312" s="17" t="s">
        <v>4371</v>
      </c>
      <c r="D1312" s="18">
        <v>2</v>
      </c>
      <c r="E1312" s="22" t="s">
        <v>2623</v>
      </c>
      <c r="F1312" s="43">
        <f>IF(Table2[[#This Row],[M5B]]="",Table2[[#This Row],[M5B_h]],SUM(Table2[[#This Row],[M5B_h]],Table2[[#This Row],[M5B]]))</f>
        <v>2</v>
      </c>
      <c r="H1312" s="12" t="str">
        <f>IF(Table2[[#This Row],[M1A]]="","",Table2[[#This Row],[M1A]]-Table2[[#This Row],[AWAL]])</f>
        <v/>
      </c>
      <c r="J1312" s="12" t="str">
        <f>IF(Table2[[#This Row],[M2A]]="","",SUM(Table2[[#This Row],[M2A]]-Table2[[#This Row],[M2B_h]]))</f>
        <v/>
      </c>
      <c r="L1312" s="12" t="str">
        <f>IF(Table2[[#This Row],[M3A]]="","",SUM(Table2[[#This Row],[M3A]]-Table2[[#This Row],[M3B_h]]))</f>
        <v/>
      </c>
      <c r="N1312" s="12" t="str">
        <f>IF(Table2[[#This Row],[M4A]]="","",SUM(Table2[[#This Row],[M4A]]-Table2[[#This Row],[M4B_h]]))</f>
        <v/>
      </c>
      <c r="O1312" s="14"/>
      <c r="P1312" s="14" t="str">
        <f>IF(Table2[[#This Row],[M5A]]="","",SUM(Table2[[#This Row],[M5A]]-Table2[[#This Row],[M5B_h]]))</f>
        <v/>
      </c>
      <c r="Q1312" s="14">
        <f>SUM(Table2[[#This Row],[AWAL]],Table2[[#This Row],[M1B]])</f>
        <v>2</v>
      </c>
      <c r="R1312" s="14">
        <f>SUM(Table2[[#This Row],[M2B]],Table2[[#This Row],[M2B_h]])</f>
        <v>2</v>
      </c>
      <c r="S1312" s="14">
        <f>SUM(Table2[[#This Row],[M3B]],Table2[[#This Row],[M3B_h]])</f>
        <v>2</v>
      </c>
      <c r="T1312" s="14">
        <f>SUM(Table2[[#This Row],[M4B]],Table2[[#This Row],[M4B_h]])</f>
        <v>2</v>
      </c>
    </row>
    <row r="1313" spans="1:20">
      <c r="A1313" s="11">
        <f>IF(Table2[[#This Row],[TT]]=0,"",ROW())</f>
        <v>1313</v>
      </c>
      <c r="B1313" s="11" t="str">
        <f>LOWER(SUBSTITUTE(SUBSTITUTE(SUBSTITUTE(SUBSTITUTE(SUBSTITUTE(SUBSTITUTE(SUBSTITUTE(SUBSTITUTE(Table2[[#This Row],[NAMA BARANG]]," ",""),"""",""),"-",""),"/",""),"(",""),")",""),"&amp;",""),",",""))</f>
        <v>maptopla3080orange</v>
      </c>
      <c r="C1313" s="17" t="s">
        <v>4370</v>
      </c>
      <c r="D1313" s="18">
        <v>2</v>
      </c>
      <c r="E1313" s="22" t="s">
        <v>2623</v>
      </c>
      <c r="F1313" s="43">
        <f>IF(Table2[[#This Row],[M5B]]="",Table2[[#This Row],[M5B_h]],SUM(Table2[[#This Row],[M5B_h]],Table2[[#This Row],[M5B]]))</f>
        <v>2</v>
      </c>
      <c r="H1313" s="12" t="str">
        <f>IF(Table2[[#This Row],[M1A]]="","",Table2[[#This Row],[M1A]]-Table2[[#This Row],[AWAL]])</f>
        <v/>
      </c>
      <c r="J1313" s="12" t="str">
        <f>IF(Table2[[#This Row],[M2A]]="","",SUM(Table2[[#This Row],[M2A]]-Table2[[#This Row],[M2B_h]]))</f>
        <v/>
      </c>
      <c r="L1313" s="12" t="str">
        <f>IF(Table2[[#This Row],[M3A]]="","",SUM(Table2[[#This Row],[M3A]]-Table2[[#This Row],[M3B_h]]))</f>
        <v/>
      </c>
      <c r="N1313" s="12" t="str">
        <f>IF(Table2[[#This Row],[M4A]]="","",SUM(Table2[[#This Row],[M4A]]-Table2[[#This Row],[M4B_h]]))</f>
        <v/>
      </c>
      <c r="O1313" s="14"/>
      <c r="P1313" s="14" t="str">
        <f>IF(Table2[[#This Row],[M5A]]="","",SUM(Table2[[#This Row],[M5A]]-Table2[[#This Row],[M5B_h]]))</f>
        <v/>
      </c>
      <c r="Q1313" s="14">
        <f>SUM(Table2[[#This Row],[AWAL]],Table2[[#This Row],[M1B]])</f>
        <v>2</v>
      </c>
      <c r="R1313" s="14">
        <f>SUM(Table2[[#This Row],[M2B]],Table2[[#This Row],[M2B_h]])</f>
        <v>2</v>
      </c>
      <c r="S1313" s="14">
        <f>SUM(Table2[[#This Row],[M3B]],Table2[[#This Row],[M3B_h]])</f>
        <v>2</v>
      </c>
      <c r="T1313" s="14">
        <f>SUM(Table2[[#This Row],[M4B]],Table2[[#This Row],[M4B_h]])</f>
        <v>2</v>
      </c>
    </row>
    <row r="1314" spans="1:20">
      <c r="A1314" s="13">
        <f>IF(Table2[[#This Row],[TT]]=0,"",ROW())</f>
        <v>1314</v>
      </c>
      <c r="B1314" s="13" t="str">
        <f>LOWER(SUBSTITUTE(SUBSTITUTE(SUBSTITUTE(SUBSTITUTE(SUBSTITUTE(SUBSTITUTE(SUBSTITUTE(SUBSTITUTE(Table2[[#This Row],[NAMA BARANG]]," ",""),"""",""),"-",""),"/",""),"(",""),")",""),"&amp;",""),",",""))</f>
        <v>maptopla3080ungu</v>
      </c>
      <c r="C1314" s="16" t="s">
        <v>4369</v>
      </c>
      <c r="D1314" s="18">
        <v>1</v>
      </c>
      <c r="E1314" s="22" t="s">
        <v>2623</v>
      </c>
      <c r="F1314" s="43">
        <f>IF(Table2[[#This Row],[M5B]]="",Table2[[#This Row],[M5B_h]],SUM(Table2[[#This Row],[M5B_h]],Table2[[#This Row],[M5B]]))</f>
        <v>1</v>
      </c>
      <c r="H1314" s="14" t="str">
        <f>IF(Table2[[#This Row],[M1A]]="","",Table2[[#This Row],[M1A]]-Table2[[#This Row],[AWAL]])</f>
        <v/>
      </c>
      <c r="J1314" s="14" t="str">
        <f>IF(Table2[[#This Row],[M2A]]="","",SUM(Table2[[#This Row],[M2A]]-Table2[[#This Row],[M2B_h]]))</f>
        <v/>
      </c>
      <c r="L1314" s="14" t="str">
        <f>IF(Table2[[#This Row],[M3A]]="","",SUM(Table2[[#This Row],[M3A]]-Table2[[#This Row],[M3B_h]]))</f>
        <v/>
      </c>
      <c r="N1314" s="14" t="str">
        <f>IF(Table2[[#This Row],[M4A]]="","",SUM(Table2[[#This Row],[M4A]]-Table2[[#This Row],[M4B_h]]))</f>
        <v/>
      </c>
      <c r="O1314" s="14"/>
      <c r="P1314" s="14" t="str">
        <f>IF(Table2[[#This Row],[M5A]]="","",SUM(Table2[[#This Row],[M5A]]-Table2[[#This Row],[M5B_h]]))</f>
        <v/>
      </c>
      <c r="Q1314" s="14">
        <f>SUM(Table2[[#This Row],[AWAL]],Table2[[#This Row],[M1B]])</f>
        <v>1</v>
      </c>
      <c r="R1314" s="14">
        <f>SUM(Table2[[#This Row],[M2B]],Table2[[#This Row],[M2B_h]])</f>
        <v>1</v>
      </c>
      <c r="S1314" s="14">
        <f>SUM(Table2[[#This Row],[M3B]],Table2[[#This Row],[M3B_h]])</f>
        <v>1</v>
      </c>
      <c r="T1314" s="14">
        <f>SUM(Table2[[#This Row],[M4B]],Table2[[#This Row],[M4B_h]])</f>
        <v>1</v>
      </c>
    </row>
    <row r="1315" spans="1:20">
      <c r="A1315" s="13">
        <f>IF(Table2[[#This Row],[TT]]=0,"",ROW())</f>
        <v>1315</v>
      </c>
      <c r="B1315" s="13" t="str">
        <f>LOWER(SUBSTITUTE(SUBSTITUTE(SUBSTITUTE(SUBSTITUTE(SUBSTITUTE(SUBSTITUTE(SUBSTITUTE(SUBSTITUTE(Table2[[#This Row],[NAMA BARANG]]," ",""),"""",""),"-",""),"/",""),"(",""),")",""),"&amp;",""),",",""))</f>
        <v>maptopla3090k3b2hijau2</v>
      </c>
      <c r="C1315" s="16" t="s">
        <v>4325</v>
      </c>
      <c r="D1315" s="18">
        <v>7</v>
      </c>
      <c r="E1315" s="22" t="s">
        <v>2623</v>
      </c>
      <c r="F1315" s="43">
        <f>IF(Table2[[#This Row],[M5B]]="",Table2[[#This Row],[M5B_h]],SUM(Table2[[#This Row],[M5B_h]],Table2[[#This Row],[M5B]]))</f>
        <v>7</v>
      </c>
      <c r="H1315" s="14" t="str">
        <f>IF(Table2[[#This Row],[M1A]]="","",Table2[[#This Row],[M1A]]-Table2[[#This Row],[AWAL]])</f>
        <v/>
      </c>
      <c r="J1315" s="14" t="str">
        <f>IF(Table2[[#This Row],[M2A]]="","",SUM(Table2[[#This Row],[M2A]]-Table2[[#This Row],[M2B_h]]))</f>
        <v/>
      </c>
      <c r="L1315" s="14" t="str">
        <f>IF(Table2[[#This Row],[M3A]]="","",SUM(Table2[[#This Row],[M3A]]-Table2[[#This Row],[M3B_h]]))</f>
        <v/>
      </c>
      <c r="N1315" s="14" t="str">
        <f>IF(Table2[[#This Row],[M4A]]="","",SUM(Table2[[#This Row],[M4A]]-Table2[[#This Row],[M4B_h]]))</f>
        <v/>
      </c>
      <c r="O1315" s="14"/>
      <c r="P1315" s="14" t="str">
        <f>IF(Table2[[#This Row],[M5A]]="","",SUM(Table2[[#This Row],[M5A]]-Table2[[#This Row],[M5B_h]]))</f>
        <v/>
      </c>
      <c r="Q1315" s="14">
        <f>SUM(Table2[[#This Row],[AWAL]],Table2[[#This Row],[M1B]])</f>
        <v>7</v>
      </c>
      <c r="R1315" s="14">
        <f>SUM(Table2[[#This Row],[M2B]],Table2[[#This Row],[M2B_h]])</f>
        <v>7</v>
      </c>
      <c r="S1315" s="14">
        <f>SUM(Table2[[#This Row],[M3B]],Table2[[#This Row],[M3B_h]])</f>
        <v>7</v>
      </c>
      <c r="T1315" s="14">
        <f>SUM(Table2[[#This Row],[M4B]],Table2[[#This Row],[M4B_h]])</f>
        <v>7</v>
      </c>
    </row>
    <row r="1316" spans="1:20">
      <c r="A1316" s="13">
        <f>IF(Table2[[#This Row],[TT]]=0,"",ROW())</f>
        <v>1316</v>
      </c>
      <c r="B1316" s="13" t="str">
        <f>LOWER(SUBSTITUTE(SUBSTITUTE(SUBSTITUTE(SUBSTITUTE(SUBSTITUTE(SUBSTITUTE(SUBSTITUTE(SUBSTITUTE(Table2[[#This Row],[NAMA BARANG]]," ",""),"""",""),"-",""),"/",""),"(",""),")",""),"&amp;",""),",",""))</f>
        <v>maptopla3090m1ungu1orange1</v>
      </c>
      <c r="C1316" s="16" t="s">
        <v>4326</v>
      </c>
      <c r="D1316" s="18">
        <v>3</v>
      </c>
      <c r="E1316" s="22" t="s">
        <v>2623</v>
      </c>
      <c r="F1316" s="43">
        <f>IF(Table2[[#This Row],[M5B]]="",Table2[[#This Row],[M5B_h]],SUM(Table2[[#This Row],[M5B_h]],Table2[[#This Row],[M5B]]))</f>
        <v>3</v>
      </c>
      <c r="H1316" s="14" t="str">
        <f>IF(Table2[[#This Row],[M1A]]="","",Table2[[#This Row],[M1A]]-Table2[[#This Row],[AWAL]])</f>
        <v/>
      </c>
      <c r="J1316" s="14" t="str">
        <f>IF(Table2[[#This Row],[M2A]]="","",SUM(Table2[[#This Row],[M2A]]-Table2[[#This Row],[M2B_h]]))</f>
        <v/>
      </c>
      <c r="L1316" s="14" t="str">
        <f>IF(Table2[[#This Row],[M3A]]="","",SUM(Table2[[#This Row],[M3A]]-Table2[[#This Row],[M3B_h]]))</f>
        <v/>
      </c>
      <c r="N1316" s="14" t="str">
        <f>IF(Table2[[#This Row],[M4A]]="","",SUM(Table2[[#This Row],[M4A]]-Table2[[#This Row],[M4B_h]]))</f>
        <v/>
      </c>
      <c r="O1316" s="14"/>
      <c r="P1316" s="14" t="str">
        <f>IF(Table2[[#This Row],[M5A]]="","",SUM(Table2[[#This Row],[M5A]]-Table2[[#This Row],[M5B_h]]))</f>
        <v/>
      </c>
      <c r="Q1316" s="14">
        <f>SUM(Table2[[#This Row],[AWAL]],Table2[[#This Row],[M1B]])</f>
        <v>3</v>
      </c>
      <c r="R1316" s="14">
        <f>SUM(Table2[[#This Row],[M2B]],Table2[[#This Row],[M2B_h]])</f>
        <v>3</v>
      </c>
      <c r="S1316" s="14">
        <f>SUM(Table2[[#This Row],[M3B]],Table2[[#This Row],[M3B_h]])</f>
        <v>3</v>
      </c>
      <c r="T1316" s="14">
        <f>SUM(Table2[[#This Row],[M4B]],Table2[[#This Row],[M4B_h]])</f>
        <v>3</v>
      </c>
    </row>
    <row r="1317" spans="1:20">
      <c r="A1317" s="13" t="str">
        <f>IF(Table2[[#This Row],[TT]]=0,"",ROW())</f>
        <v/>
      </c>
      <c r="B1317" s="13" t="str">
        <f>LOWER(SUBSTITUTE(SUBSTITUTE(SUBSTITUTE(SUBSTITUTE(SUBSTITUTE(SUBSTITUTE(SUBSTITUTE(SUBSTITUTE(Table2[[#This Row],[NAMA BARANG]]," ",""),"""",""),"-",""),"/",""),"(",""),")",""),"&amp;",""),",",""))</f>
        <v>maptopla40lb</v>
      </c>
      <c r="C1317" s="16" t="s">
        <v>1456</v>
      </c>
      <c r="D1317" s="18">
        <v>0</v>
      </c>
      <c r="E1317" s="22" t="s">
        <v>28</v>
      </c>
      <c r="F1317" s="43">
        <f>IF(Table2[[#This Row],[M5B]]="",Table2[[#This Row],[M5B_h]],SUM(Table2[[#This Row],[M5B_h]],Table2[[#This Row],[M5B]]))</f>
        <v>0</v>
      </c>
      <c r="G1317" s="12">
        <v>1</v>
      </c>
      <c r="H1317" s="14">
        <f>IF(Table2[[#This Row],[M1A]]="","",Table2[[#This Row],[M1A]]-Table2[[#This Row],[AWAL]])</f>
        <v>1</v>
      </c>
      <c r="J1317" s="14" t="str">
        <f>IF(Table2[[#This Row],[M2A]]="","",SUM(Table2[[#This Row],[M2A]]-Table2[[#This Row],[M2B_h]]))</f>
        <v/>
      </c>
      <c r="K1317" s="12">
        <v>0</v>
      </c>
      <c r="L1317" s="14">
        <f>IF(Table2[[#This Row],[M3A]]="","",SUM(Table2[[#This Row],[M3A]]-Table2[[#This Row],[M3B_h]]))</f>
        <v>-1</v>
      </c>
      <c r="N1317" s="14" t="str">
        <f>IF(Table2[[#This Row],[M4A]]="","",SUM(Table2[[#This Row],[M4A]]-Table2[[#This Row],[M4B_h]]))</f>
        <v/>
      </c>
      <c r="O1317" s="14"/>
      <c r="P1317" s="14" t="str">
        <f>IF(Table2[[#This Row],[M5A]]="","",SUM(Table2[[#This Row],[M5A]]-Table2[[#This Row],[M5B_h]]))</f>
        <v/>
      </c>
      <c r="Q1317" s="14">
        <f>SUM(Table2[[#This Row],[AWAL]],Table2[[#This Row],[M1B]])</f>
        <v>1</v>
      </c>
      <c r="R1317" s="14">
        <f>SUM(Table2[[#This Row],[M2B]],Table2[[#This Row],[M2B_h]])</f>
        <v>1</v>
      </c>
      <c r="S1317" s="14">
        <f>SUM(Table2[[#This Row],[M3B]],Table2[[#This Row],[M3B_h]])</f>
        <v>0</v>
      </c>
      <c r="T1317" s="14">
        <f>SUM(Table2[[#This Row],[M4B]],Table2[[#This Row],[M4B_h]])</f>
        <v>0</v>
      </c>
    </row>
    <row r="1318" spans="1:20">
      <c r="A1318" s="13">
        <f>IF(Table2[[#This Row],[TT]]=0,"",ROW())</f>
        <v>1318</v>
      </c>
      <c r="B1318" s="13" t="str">
        <f>LOWER(SUBSTITUTE(SUBSTITUTE(SUBSTITUTE(SUBSTITUTE(SUBSTITUTE(SUBSTITUTE(SUBSTITUTE(SUBSTITUTE(Table2[[#This Row],[NAMA BARANG]]," ",""),"""",""),"-",""),"/",""),"(",""),")",""),"&amp;",""),",",""))</f>
        <v>maptransparanac1605b10k8m2</v>
      </c>
      <c r="C1318" s="16" t="s">
        <v>1458</v>
      </c>
      <c r="D1318" s="18">
        <v>20</v>
      </c>
      <c r="E1318" s="22">
        <v>240</v>
      </c>
      <c r="F1318" s="43">
        <f>IF(Table2[[#This Row],[M5B]]="",Table2[[#This Row],[M5B_h]],SUM(Table2[[#This Row],[M5B_h]],Table2[[#This Row],[M5B]]))</f>
        <v>20</v>
      </c>
      <c r="H1318" s="14" t="str">
        <f>IF(Table2[[#This Row],[M1A]]="","",Table2[[#This Row],[M1A]]-Table2[[#This Row],[AWAL]])</f>
        <v/>
      </c>
      <c r="J1318" s="14" t="str">
        <f>IF(Table2[[#This Row],[M2A]]="","",SUM(Table2[[#This Row],[M2A]]-Table2[[#This Row],[M2B_h]]))</f>
        <v/>
      </c>
      <c r="L1318" s="14" t="str">
        <f>IF(Table2[[#This Row],[M3A]]="","",SUM(Table2[[#This Row],[M3A]]-Table2[[#This Row],[M3B_h]]))</f>
        <v/>
      </c>
      <c r="N1318" s="14" t="str">
        <f>IF(Table2[[#This Row],[M4A]]="","",SUM(Table2[[#This Row],[M4A]]-Table2[[#This Row],[M4B_h]]))</f>
        <v/>
      </c>
      <c r="O1318" s="14"/>
      <c r="P1318" s="14" t="str">
        <f>IF(Table2[[#This Row],[M5A]]="","",SUM(Table2[[#This Row],[M5A]]-Table2[[#This Row],[M5B_h]]))</f>
        <v/>
      </c>
      <c r="Q1318" s="14">
        <f>SUM(Table2[[#This Row],[AWAL]],Table2[[#This Row],[M1B]])</f>
        <v>20</v>
      </c>
      <c r="R1318" s="14">
        <f>SUM(Table2[[#This Row],[M2B]],Table2[[#This Row],[M2B_h]])</f>
        <v>20</v>
      </c>
      <c r="S1318" s="14">
        <f>SUM(Table2[[#This Row],[M3B]],Table2[[#This Row],[M3B_h]])</f>
        <v>20</v>
      </c>
      <c r="T1318" s="14">
        <f>SUM(Table2[[#This Row],[M4B]],Table2[[#This Row],[M4B_h]])</f>
        <v>20</v>
      </c>
    </row>
    <row r="1319" spans="1:20">
      <c r="A1319" s="11">
        <f>IF(Table2[[#This Row],[TT]]=0,"",ROW())</f>
        <v>1319</v>
      </c>
      <c r="B1319" s="11" t="str">
        <f>LOWER(SUBSTITUTE(SUBSTITUTE(SUBSTITUTE(SUBSTITUTE(SUBSTITUTE(SUBSTITUTE(SUBSTITUTE(SUBSTITUTE(Table2[[#This Row],[NAMA BARANG]]," ",""),"""",""),"-",""),"/",""),"(",""),")",""),"&amp;",""),",",""))</f>
        <v>maptransparantb4</v>
      </c>
      <c r="C1319" s="17" t="s">
        <v>1459</v>
      </c>
      <c r="D1319" s="18">
        <v>2</v>
      </c>
      <c r="E1319" s="22" t="s">
        <v>141</v>
      </c>
      <c r="F1319" s="43">
        <f>IF(Table2[[#This Row],[M5B]]="",Table2[[#This Row],[M5B_h]],SUM(Table2[[#This Row],[M5B_h]],Table2[[#This Row],[M5B]]))</f>
        <v>2</v>
      </c>
      <c r="H1319" s="12" t="str">
        <f>IF(Table2[[#This Row],[M1A]]="","",Table2[[#This Row],[M1A]]-Table2[[#This Row],[AWAL]])</f>
        <v/>
      </c>
      <c r="J1319" s="12" t="str">
        <f>IF(Table2[[#This Row],[M2A]]="","",SUM(Table2[[#This Row],[M2A]]-Table2[[#This Row],[M2B_h]]))</f>
        <v/>
      </c>
      <c r="L1319" s="12" t="str">
        <f>IF(Table2[[#This Row],[M3A]]="","",SUM(Table2[[#This Row],[M3A]]-Table2[[#This Row],[M3B_h]]))</f>
        <v/>
      </c>
      <c r="N1319" s="12" t="str">
        <f>IF(Table2[[#This Row],[M4A]]="","",SUM(Table2[[#This Row],[M4A]]-Table2[[#This Row],[M4B_h]]))</f>
        <v/>
      </c>
      <c r="O1319" s="14"/>
      <c r="P1319" s="14" t="str">
        <f>IF(Table2[[#This Row],[M5A]]="","",SUM(Table2[[#This Row],[M5A]]-Table2[[#This Row],[M5B_h]]))</f>
        <v/>
      </c>
      <c r="Q1319" s="14">
        <f>SUM(Table2[[#This Row],[AWAL]],Table2[[#This Row],[M1B]])</f>
        <v>2</v>
      </c>
      <c r="R1319" s="14">
        <f>SUM(Table2[[#This Row],[M2B]],Table2[[#This Row],[M2B_h]])</f>
        <v>2</v>
      </c>
      <c r="S1319" s="14">
        <f>SUM(Table2[[#This Row],[M3B]],Table2[[#This Row],[M3B_h]])</f>
        <v>2</v>
      </c>
      <c r="T1319" s="14">
        <f>SUM(Table2[[#This Row],[M4B]],Table2[[#This Row],[M4B_h]])</f>
        <v>2</v>
      </c>
    </row>
    <row r="1320" spans="1:20">
      <c r="A1320" s="11">
        <f>IF(Table2[[#This Row],[TT]]=0,"",ROW())</f>
        <v>1320</v>
      </c>
      <c r="B1320" s="11" t="str">
        <f>LOWER(SUBSTITUTE(SUBSTITUTE(SUBSTITUTE(SUBSTITUTE(SUBSTITUTE(SUBSTITUTE(SUBSTITUTE(SUBSTITUTE(Table2[[#This Row],[NAMA BARANG]]," ",""),"""",""),"-",""),"/",""),"(",""),")",""),"&amp;",""),",",""))</f>
        <v>maputndove2whj</v>
      </c>
      <c r="C1320" s="17" t="s">
        <v>4651</v>
      </c>
      <c r="D1320" s="18">
        <v>5</v>
      </c>
      <c r="E1320" s="22">
        <v>240</v>
      </c>
      <c r="F1320" s="43">
        <f>IF(Table2[[#This Row],[M5B]]="",Table2[[#This Row],[M5B_h]],SUM(Table2[[#This Row],[M5B_h]],Table2[[#This Row],[M5B]]))</f>
        <v>5</v>
      </c>
      <c r="H1320" s="12" t="str">
        <f>IF(Table2[[#This Row],[M1A]]="","",Table2[[#This Row],[M1A]]-Table2[[#This Row],[AWAL]])</f>
        <v/>
      </c>
      <c r="J1320" s="12" t="str">
        <f>IF(Table2[[#This Row],[M2A]]="","",SUM(Table2[[#This Row],[M2A]]-Table2[[#This Row],[M2B_h]]))</f>
        <v/>
      </c>
      <c r="L1320" s="12" t="str">
        <f>IF(Table2[[#This Row],[M3A]]="","",SUM(Table2[[#This Row],[M3A]]-Table2[[#This Row],[M3B_h]]))</f>
        <v/>
      </c>
      <c r="N1320" s="12" t="str">
        <f>IF(Table2[[#This Row],[M4A]]="","",SUM(Table2[[#This Row],[M4A]]-Table2[[#This Row],[M4B_h]]))</f>
        <v/>
      </c>
      <c r="O1320" s="14"/>
      <c r="P1320" s="14" t="str">
        <f>IF(Table2[[#This Row],[M5A]]="","",SUM(Table2[[#This Row],[M5A]]-Table2[[#This Row],[M5B_h]]))</f>
        <v/>
      </c>
      <c r="Q1320" s="14">
        <f>SUM(Table2[[#This Row],[AWAL]],Table2[[#This Row],[M1B]])</f>
        <v>5</v>
      </c>
      <c r="R1320" s="14">
        <f>SUM(Table2[[#This Row],[M2B]],Table2[[#This Row],[M2B_h]])</f>
        <v>5</v>
      </c>
      <c r="S1320" s="14">
        <f>SUM(Table2[[#This Row],[M3B]],Table2[[#This Row],[M3B_h]])</f>
        <v>5</v>
      </c>
      <c r="T1320" s="14">
        <f>SUM(Table2[[#This Row],[M4B]],Table2[[#This Row],[M4B_h]])</f>
        <v>5</v>
      </c>
    </row>
    <row r="1321" spans="1:20">
      <c r="A1321" s="11">
        <f>IF(Table2[[#This Row],[TT]]=0,"",ROW())</f>
        <v>1321</v>
      </c>
      <c r="B1321" s="11" t="str">
        <f>LOWER(SUBSTITUTE(SUBSTITUTE(SUBSTITUTE(SUBSTITUTE(SUBSTITUTE(SUBSTITUTE(SUBSTITUTE(SUBSTITUTE(Table2[[#This Row],[NAMA BARANG]]," ",""),"""",""),"-",""),"/",""),"(",""),")",""),"&amp;",""),",",""))</f>
        <v>maputndove2whjmuda2</v>
      </c>
      <c r="C1321" s="17" t="s">
        <v>1460</v>
      </c>
      <c r="D1321" s="18">
        <v>2</v>
      </c>
      <c r="E1321" s="22">
        <v>240</v>
      </c>
      <c r="F1321" s="43">
        <f>IF(Table2[[#This Row],[M5B]]="",Table2[[#This Row],[M5B_h]],SUM(Table2[[#This Row],[M5B_h]],Table2[[#This Row],[M5B]]))</f>
        <v>2</v>
      </c>
      <c r="H1321" s="12" t="str">
        <f>IF(Table2[[#This Row],[M1A]]="","",Table2[[#This Row],[M1A]]-Table2[[#This Row],[AWAL]])</f>
        <v/>
      </c>
      <c r="J1321" s="12" t="str">
        <f>IF(Table2[[#This Row],[M2A]]="","",SUM(Table2[[#This Row],[M2A]]-Table2[[#This Row],[M2B_h]]))</f>
        <v/>
      </c>
      <c r="L1321" s="12" t="str">
        <f>IF(Table2[[#This Row],[M3A]]="","",SUM(Table2[[#This Row],[M3A]]-Table2[[#This Row],[M3B_h]]))</f>
        <v/>
      </c>
      <c r="N1321" s="12" t="str">
        <f>IF(Table2[[#This Row],[M4A]]="","",SUM(Table2[[#This Row],[M4A]]-Table2[[#This Row],[M4B_h]]))</f>
        <v/>
      </c>
      <c r="O1321" s="14"/>
      <c r="P1321" s="14" t="str">
        <f>IF(Table2[[#This Row],[M5A]]="","",SUM(Table2[[#This Row],[M5A]]-Table2[[#This Row],[M5B_h]]))</f>
        <v/>
      </c>
      <c r="Q1321" s="14">
        <f>SUM(Table2[[#This Row],[AWAL]],Table2[[#This Row],[M1B]])</f>
        <v>2</v>
      </c>
      <c r="R1321" s="14">
        <f>SUM(Table2[[#This Row],[M2B]],Table2[[#This Row],[M2B_h]])</f>
        <v>2</v>
      </c>
      <c r="S1321" s="14">
        <f>SUM(Table2[[#This Row],[M3B]],Table2[[#This Row],[M3B_h]])</f>
        <v>2</v>
      </c>
      <c r="T1321" s="14">
        <f>SUM(Table2[[#This Row],[M4B]],Table2[[#This Row],[M4B_h]])</f>
        <v>2</v>
      </c>
    </row>
    <row r="1322" spans="1:20">
      <c r="A1322" s="11">
        <f>IF(Table2[[#This Row],[TT]]=0,"",ROW())</f>
        <v>1322</v>
      </c>
      <c r="B1322" s="11" t="str">
        <f>LOWER(SUBSTITUTE(SUBSTITUTE(SUBSTITUTE(SUBSTITUTE(SUBSTITUTE(SUBSTITUTE(SUBSTITUTE(SUBSTITUTE(Table2[[#This Row],[NAMA BARANG]]," ",""),"""",""),"-",""),"/",""),"(",""),")",""),"&amp;",""),",",""))</f>
        <v>maputndove2wk2hj10</v>
      </c>
      <c r="C1322" s="17" t="s">
        <v>2426</v>
      </c>
      <c r="D1322" s="18">
        <v>12</v>
      </c>
      <c r="E1322" s="22">
        <v>240</v>
      </c>
      <c r="F1322" s="43">
        <f>IF(Table2[[#This Row],[M5B]]="",Table2[[#This Row],[M5B_h]],SUM(Table2[[#This Row],[M5B_h]],Table2[[#This Row],[M5B]]))</f>
        <v>12</v>
      </c>
      <c r="H1322" s="12" t="str">
        <f>IF(Table2[[#This Row],[M1A]]="","",Table2[[#This Row],[M1A]]-Table2[[#This Row],[AWAL]])</f>
        <v/>
      </c>
      <c r="J1322" s="12" t="str">
        <f>IF(Table2[[#This Row],[M2A]]="","",SUM(Table2[[#This Row],[M2A]]-Table2[[#This Row],[M2B_h]]))</f>
        <v/>
      </c>
      <c r="L1322" s="12" t="str">
        <f>IF(Table2[[#This Row],[M3A]]="","",SUM(Table2[[#This Row],[M3A]]-Table2[[#This Row],[M3B_h]]))</f>
        <v/>
      </c>
      <c r="N1322" s="12" t="str">
        <f>IF(Table2[[#This Row],[M4A]]="","",SUM(Table2[[#This Row],[M4A]]-Table2[[#This Row],[M4B_h]]))</f>
        <v/>
      </c>
      <c r="O1322" s="14"/>
      <c r="P1322" s="14" t="str">
        <f>IF(Table2[[#This Row],[M5A]]="","",SUM(Table2[[#This Row],[M5A]]-Table2[[#This Row],[M5B_h]]))</f>
        <v/>
      </c>
      <c r="Q1322" s="14">
        <f>SUM(Table2[[#This Row],[AWAL]],Table2[[#This Row],[M1B]])</f>
        <v>12</v>
      </c>
      <c r="R1322" s="14">
        <f>SUM(Table2[[#This Row],[M2B]],Table2[[#This Row],[M2B_h]])</f>
        <v>12</v>
      </c>
      <c r="S1322" s="14">
        <f>SUM(Table2[[#This Row],[M3B]],Table2[[#This Row],[M3B_h]])</f>
        <v>12</v>
      </c>
      <c r="T1322" s="14">
        <f>SUM(Table2[[#This Row],[M4B]],Table2[[#This Row],[M4B_h]])</f>
        <v>12</v>
      </c>
    </row>
    <row r="1323" spans="1:20">
      <c r="A1323" s="11">
        <f>IF(Table2[[#This Row],[TT]]=0,"",ROW())</f>
        <v>1323</v>
      </c>
      <c r="B1323" s="11" t="str">
        <f>LOWER(SUBSTITUTE(SUBSTITUTE(SUBSTITUTE(SUBSTITUTE(SUBSTITUTE(SUBSTITUTE(SUBSTITUTE(SUBSTITUTE(Table2[[#This Row],[NAMA BARANG]]," ",""),"""",""),"-",""),"/",""),"(",""),")",""),"&amp;",""),",",""))</f>
        <v>maputndove2wmixkcg</v>
      </c>
      <c r="C1323" s="17" t="s">
        <v>3422</v>
      </c>
      <c r="D1323" s="18">
        <v>8</v>
      </c>
      <c r="E1323" s="22">
        <v>240</v>
      </c>
      <c r="F1323" s="43">
        <f>IF(Table2[[#This Row],[M5B]]="",Table2[[#This Row],[M5B_h]],SUM(Table2[[#This Row],[M5B_h]],Table2[[#This Row],[M5B]]))</f>
        <v>8</v>
      </c>
      <c r="H1323" s="12" t="str">
        <f>IF(Table2[[#This Row],[M1A]]="","",Table2[[#This Row],[M1A]]-Table2[[#This Row],[AWAL]])</f>
        <v/>
      </c>
      <c r="J1323" s="12" t="str">
        <f>IF(Table2[[#This Row],[M2A]]="","",SUM(Table2[[#This Row],[M2A]]-Table2[[#This Row],[M2B_h]]))</f>
        <v/>
      </c>
      <c r="L1323" s="12" t="str">
        <f>IF(Table2[[#This Row],[M3A]]="","",SUM(Table2[[#This Row],[M3A]]-Table2[[#This Row],[M3B_h]]))</f>
        <v/>
      </c>
      <c r="N1323" s="12" t="str">
        <f>IF(Table2[[#This Row],[M4A]]="","",SUM(Table2[[#This Row],[M4A]]-Table2[[#This Row],[M4B_h]]))</f>
        <v/>
      </c>
      <c r="O1323" s="14"/>
      <c r="P1323" s="14" t="str">
        <f>IF(Table2[[#This Row],[M5A]]="","",SUM(Table2[[#This Row],[M5A]]-Table2[[#This Row],[M5B_h]]))</f>
        <v/>
      </c>
      <c r="Q1323" s="14">
        <f>SUM(Table2[[#This Row],[AWAL]],Table2[[#This Row],[M1B]])</f>
        <v>8</v>
      </c>
      <c r="R1323" s="14">
        <f>SUM(Table2[[#This Row],[M2B]],Table2[[#This Row],[M2B_h]])</f>
        <v>8</v>
      </c>
      <c r="S1323" s="14">
        <f>SUM(Table2[[#This Row],[M3B]],Table2[[#This Row],[M3B_h]])</f>
        <v>8</v>
      </c>
      <c r="T1323" s="14">
        <f>SUM(Table2[[#This Row],[M4B]],Table2[[#This Row],[M4B_h]])</f>
        <v>8</v>
      </c>
    </row>
    <row r="1324" spans="1:20">
      <c r="A1324" s="11">
        <f>IF(Table2[[#This Row],[TT]]=0,"",ROW())</f>
        <v>1324</v>
      </c>
      <c r="B1324" s="11" t="str">
        <f>LOWER(SUBSTITUTE(SUBSTITUTE(SUBSTITUTE(SUBSTITUTE(SUBSTITUTE(SUBSTITUTE(SUBSTITUTE(SUBSTITUTE(Table2[[#This Row],[NAMA BARANG]]," ",""),"""",""),"-",""),"/",""),"(",""),")",""),"&amp;",""),",",""))</f>
        <v>mapvtecdocumentbagtypevtw209</v>
      </c>
      <c r="C1324" s="17" t="s">
        <v>1461</v>
      </c>
      <c r="D1324" s="18">
        <v>6</v>
      </c>
      <c r="E1324" s="22" t="s">
        <v>58</v>
      </c>
      <c r="F1324" s="43">
        <f>IF(Table2[[#This Row],[M5B]]="",Table2[[#This Row],[M5B_h]],SUM(Table2[[#This Row],[M5B_h]],Table2[[#This Row],[M5B]]))</f>
        <v>6</v>
      </c>
      <c r="H1324" s="12" t="str">
        <f>IF(Table2[[#This Row],[M1A]]="","",Table2[[#This Row],[M1A]]-Table2[[#This Row],[AWAL]])</f>
        <v/>
      </c>
      <c r="J1324" s="12" t="str">
        <f>IF(Table2[[#This Row],[M2A]]="","",SUM(Table2[[#This Row],[M2A]]-Table2[[#This Row],[M2B_h]]))</f>
        <v/>
      </c>
      <c r="L1324" s="12" t="str">
        <f>IF(Table2[[#This Row],[M3A]]="","",SUM(Table2[[#This Row],[M3A]]-Table2[[#This Row],[M3B_h]]))</f>
        <v/>
      </c>
      <c r="N1324" s="12" t="str">
        <f>IF(Table2[[#This Row],[M4A]]="","",SUM(Table2[[#This Row],[M4A]]-Table2[[#This Row],[M4B_h]]))</f>
        <v/>
      </c>
      <c r="O1324" s="14"/>
      <c r="P1324" s="14" t="str">
        <f>IF(Table2[[#This Row],[M5A]]="","",SUM(Table2[[#This Row],[M5A]]-Table2[[#This Row],[M5B_h]]))</f>
        <v/>
      </c>
      <c r="Q1324" s="14">
        <f>SUM(Table2[[#This Row],[AWAL]],Table2[[#This Row],[M1B]])</f>
        <v>6</v>
      </c>
      <c r="R1324" s="14">
        <f>SUM(Table2[[#This Row],[M2B]],Table2[[#This Row],[M2B_h]])</f>
        <v>6</v>
      </c>
      <c r="S1324" s="14">
        <f>SUM(Table2[[#This Row],[M3B]],Table2[[#This Row],[M3B_h]])</f>
        <v>6</v>
      </c>
      <c r="T1324" s="14">
        <f>SUM(Table2[[#This Row],[M4B]],Table2[[#This Row],[M4B_h]])</f>
        <v>6</v>
      </c>
    </row>
    <row r="1325" spans="1:20">
      <c r="A1325" s="11">
        <f>IF(Table2[[#This Row],[TT]]=0,"",ROW())</f>
        <v>1325</v>
      </c>
      <c r="B1325" s="11" t="str">
        <f>LOWER(SUBSTITUTE(SUBSTITUTE(SUBSTITUTE(SUBSTITUTE(SUBSTITUTE(SUBSTITUTE(SUBSTITUTE(SUBSTITUTE(Table2[[#This Row],[NAMA BARANG]]," ",""),"""",""),"-",""),"/",""),"(",""),")",""),"&amp;",""),",",""))</f>
        <v>mapzipperbinderrbt1</v>
      </c>
      <c r="C1325" s="17" t="s">
        <v>1463</v>
      </c>
      <c r="D1325" s="18">
        <v>9</v>
      </c>
      <c r="E1325" s="22" t="s">
        <v>34</v>
      </c>
      <c r="F1325" s="43">
        <f>IF(Table2[[#This Row],[M5B]]="",Table2[[#This Row],[M5B_h]],SUM(Table2[[#This Row],[M5B_h]],Table2[[#This Row],[M5B]]))</f>
        <v>9</v>
      </c>
      <c r="H1325" s="12" t="str">
        <f>IF(Table2[[#This Row],[M1A]]="","",Table2[[#This Row],[M1A]]-Table2[[#This Row],[AWAL]])</f>
        <v/>
      </c>
      <c r="J1325" s="12" t="str">
        <f>IF(Table2[[#This Row],[M2A]]="","",SUM(Table2[[#This Row],[M2A]]-Table2[[#This Row],[M2B_h]]))</f>
        <v/>
      </c>
      <c r="L1325" s="12" t="str">
        <f>IF(Table2[[#This Row],[M3A]]="","",SUM(Table2[[#This Row],[M3A]]-Table2[[#This Row],[M3B_h]]))</f>
        <v/>
      </c>
      <c r="N1325" s="12" t="str">
        <f>IF(Table2[[#This Row],[M4A]]="","",SUM(Table2[[#This Row],[M4A]]-Table2[[#This Row],[M4B_h]]))</f>
        <v/>
      </c>
      <c r="O1325" s="14"/>
      <c r="P1325" s="14" t="str">
        <f>IF(Table2[[#This Row],[M5A]]="","",SUM(Table2[[#This Row],[M5A]]-Table2[[#This Row],[M5B_h]]))</f>
        <v/>
      </c>
      <c r="Q1325" s="14">
        <f>SUM(Table2[[#This Row],[AWAL]],Table2[[#This Row],[M1B]])</f>
        <v>9</v>
      </c>
      <c r="R1325" s="14">
        <f>SUM(Table2[[#This Row],[M2B]],Table2[[#This Row],[M2B_h]])</f>
        <v>9</v>
      </c>
      <c r="S1325" s="14">
        <f>SUM(Table2[[#This Row],[M3B]],Table2[[#This Row],[M3B_h]])</f>
        <v>9</v>
      </c>
      <c r="T1325" s="14">
        <f>SUM(Table2[[#This Row],[M4B]],Table2[[#This Row],[M4B_h]])</f>
        <v>9</v>
      </c>
    </row>
    <row r="1326" spans="1:20">
      <c r="A1326" s="11">
        <f>IF(Table2[[#This Row],[TT]]=0,"",ROW())</f>
        <v>1326</v>
      </c>
      <c r="B1326" s="11" t="str">
        <f>LOWER(SUBSTITUTE(SUBSTITUTE(SUBSTITUTE(SUBSTITUTE(SUBSTITUTE(SUBSTITUTE(SUBSTITUTE(SUBSTITUTE(Table2[[#This Row],[NAMA BARANG]]," ",""),"""",""),"-",""),"/",""),"(",""),")",""),"&amp;",""),",",""))</f>
        <v>mapzipperhclb4</v>
      </c>
      <c r="C1326" s="17" t="s">
        <v>1464</v>
      </c>
      <c r="D1326" s="18">
        <v>1</v>
      </c>
      <c r="E1326" s="22" t="s">
        <v>141</v>
      </c>
      <c r="F1326" s="43">
        <f>IF(Table2[[#This Row],[M5B]]="",Table2[[#This Row],[M5B_h]],SUM(Table2[[#This Row],[M5B_h]],Table2[[#This Row],[M5B]]))</f>
        <v>1</v>
      </c>
      <c r="H1326" s="12" t="str">
        <f>IF(Table2[[#This Row],[M1A]]="","",Table2[[#This Row],[M1A]]-Table2[[#This Row],[AWAL]])</f>
        <v/>
      </c>
      <c r="J1326" s="12" t="str">
        <f>IF(Table2[[#This Row],[M2A]]="","",SUM(Table2[[#This Row],[M2A]]-Table2[[#This Row],[M2B_h]]))</f>
        <v/>
      </c>
      <c r="L1326" s="12" t="str">
        <f>IF(Table2[[#This Row],[M3A]]="","",SUM(Table2[[#This Row],[M3A]]-Table2[[#This Row],[M3B_h]]))</f>
        <v/>
      </c>
      <c r="N1326" s="12" t="str">
        <f>IF(Table2[[#This Row],[M4A]]="","",SUM(Table2[[#This Row],[M4A]]-Table2[[#This Row],[M4B_h]]))</f>
        <v/>
      </c>
      <c r="O1326" s="14"/>
      <c r="P1326" s="14" t="str">
        <f>IF(Table2[[#This Row],[M5A]]="","",SUM(Table2[[#This Row],[M5A]]-Table2[[#This Row],[M5B_h]]))</f>
        <v/>
      </c>
      <c r="Q1326" s="14">
        <f>SUM(Table2[[#This Row],[AWAL]],Table2[[#This Row],[M1B]])</f>
        <v>1</v>
      </c>
      <c r="R1326" s="14">
        <f>SUM(Table2[[#This Row],[M2B]],Table2[[#This Row],[M2B_h]])</f>
        <v>1</v>
      </c>
      <c r="S1326" s="14">
        <f>SUM(Table2[[#This Row],[M3B]],Table2[[#This Row],[M3B_h]])</f>
        <v>1</v>
      </c>
      <c r="T1326" s="14">
        <f>SUM(Table2[[#This Row],[M4B]],Table2[[#This Row],[M4B_h]])</f>
        <v>1</v>
      </c>
    </row>
    <row r="1327" spans="1:20">
      <c r="A1327" s="13">
        <f>IF(Table2[[#This Row],[TT]]=0,"",ROW())</f>
        <v>1327</v>
      </c>
      <c r="B1327" s="13" t="str">
        <f>LOWER(SUBSTITUTE(SUBSTITUTE(SUBSTITUTE(SUBSTITUTE(SUBSTITUTE(SUBSTITUTE(SUBSTITUTE(SUBSTITUTE(Table2[[#This Row],[NAMA BARANG]]," ",""),"""",""),"-",""),"/",""),"(",""),")",""),"&amp;",""),",",""))</f>
        <v>mapzipperjalahjbiasa</v>
      </c>
      <c r="C1327" s="17" t="s">
        <v>4584</v>
      </c>
      <c r="D1327" s="18">
        <v>3</v>
      </c>
      <c r="E1327" s="22" t="s">
        <v>2623</v>
      </c>
      <c r="F1327" s="43">
        <f>IF(Table2[[#This Row],[M5B]]="",Table2[[#This Row],[M5B_h]],SUM(Table2[[#This Row],[M5B_h]],Table2[[#This Row],[M5B]]))</f>
        <v>2</v>
      </c>
      <c r="H1327" s="14" t="str">
        <f>IF(Table2[[#This Row],[M1A]]="","",Table2[[#This Row],[M1A]]-Table2[[#This Row],[AWAL]])</f>
        <v/>
      </c>
      <c r="I1327" s="12">
        <v>2</v>
      </c>
      <c r="J1327" s="14">
        <f>IF(Table2[[#This Row],[M2A]]="","",SUM(Table2[[#This Row],[M2A]]-Table2[[#This Row],[M2B_h]]))</f>
        <v>-1</v>
      </c>
      <c r="L1327" s="14" t="str">
        <f>IF(Table2[[#This Row],[M3A]]="","",SUM(Table2[[#This Row],[M3A]]-Table2[[#This Row],[M3B_h]]))</f>
        <v/>
      </c>
      <c r="N1327" s="14" t="str">
        <f>IF(Table2[[#This Row],[M4A]]="","",SUM(Table2[[#This Row],[M4A]]-Table2[[#This Row],[M4B_h]]))</f>
        <v/>
      </c>
      <c r="O1327" s="14"/>
      <c r="P1327" s="14" t="str">
        <f>IF(Table2[[#This Row],[M5A]]="","",SUM(Table2[[#This Row],[M5A]]-Table2[[#This Row],[M5B_h]]))</f>
        <v/>
      </c>
      <c r="Q1327" s="14">
        <f>SUM(Table2[[#This Row],[AWAL]],Table2[[#This Row],[M1B]])</f>
        <v>3</v>
      </c>
      <c r="R1327" s="14">
        <f>SUM(Table2[[#This Row],[M2B]],Table2[[#This Row],[M2B_h]])</f>
        <v>2</v>
      </c>
      <c r="S1327" s="14">
        <f>SUM(Table2[[#This Row],[M3B]],Table2[[#This Row],[M3B_h]])</f>
        <v>2</v>
      </c>
      <c r="T1327" s="14">
        <f>SUM(Table2[[#This Row],[M4B]],Table2[[#This Row],[M4B_h]])</f>
        <v>2</v>
      </c>
    </row>
    <row r="1328" spans="1:20">
      <c r="A1328" s="11">
        <f>IF(Table2[[#This Row],[TT]]=0,"",ROW())</f>
        <v>1328</v>
      </c>
      <c r="B1328" s="11" t="str">
        <f>LOWER(SUBSTITUTE(SUBSTITUTE(SUBSTITUTE(SUBSTITUTE(SUBSTITUTE(SUBSTITUTE(SUBSTITUTE(SUBSTITUTE(Table2[[#This Row],[NAMA BARANG]]," ",""),"""",""),"-",""),"/",""),"(",""),")",""),"&amp;",""),",",""))</f>
        <v>mapzipperjnta036</v>
      </c>
      <c r="C1328" s="17" t="s">
        <v>1465</v>
      </c>
      <c r="D1328" s="18">
        <v>1</v>
      </c>
      <c r="E1328" s="22" t="s">
        <v>133</v>
      </c>
      <c r="F1328" s="43">
        <f>IF(Table2[[#This Row],[M5B]]="",Table2[[#This Row],[M5B_h]],SUM(Table2[[#This Row],[M5B_h]],Table2[[#This Row],[M5B]]))</f>
        <v>1</v>
      </c>
      <c r="H1328" s="12" t="str">
        <f>IF(Table2[[#This Row],[M1A]]="","",Table2[[#This Row],[M1A]]-Table2[[#This Row],[AWAL]])</f>
        <v/>
      </c>
      <c r="J1328" s="12" t="str">
        <f>IF(Table2[[#This Row],[M2A]]="","",SUM(Table2[[#This Row],[M2A]]-Table2[[#This Row],[M2B_h]]))</f>
        <v/>
      </c>
      <c r="L1328" s="12" t="str">
        <f>IF(Table2[[#This Row],[M3A]]="","",SUM(Table2[[#This Row],[M3A]]-Table2[[#This Row],[M3B_h]]))</f>
        <v/>
      </c>
      <c r="N1328" s="12" t="str">
        <f>IF(Table2[[#This Row],[M4A]]="","",SUM(Table2[[#This Row],[M4A]]-Table2[[#This Row],[M4B_h]]))</f>
        <v/>
      </c>
      <c r="O1328" s="14"/>
      <c r="P1328" s="14" t="str">
        <f>IF(Table2[[#This Row],[M5A]]="","",SUM(Table2[[#This Row],[M5A]]-Table2[[#This Row],[M5B_h]]))</f>
        <v/>
      </c>
      <c r="Q1328" s="14">
        <f>SUM(Table2[[#This Row],[AWAL]],Table2[[#This Row],[M1B]])</f>
        <v>1</v>
      </c>
      <c r="R1328" s="14">
        <f>SUM(Table2[[#This Row],[M2B]],Table2[[#This Row],[M2B_h]])</f>
        <v>1</v>
      </c>
      <c r="S1328" s="14">
        <f>SUM(Table2[[#This Row],[M3B]],Table2[[#This Row],[M3B_h]])</f>
        <v>1</v>
      </c>
      <c r="T1328" s="14">
        <f>SUM(Table2[[#This Row],[M4B]],Table2[[#This Row],[M4B_h]])</f>
        <v>1</v>
      </c>
    </row>
    <row r="1329" spans="1:20">
      <c r="A1329" s="11">
        <f>IF(Table2[[#This Row],[TT]]=0,"",ROW())</f>
        <v>1329</v>
      </c>
      <c r="B1329" s="11" t="str">
        <f>LOWER(SUBSTITUTE(SUBSTITUTE(SUBSTITUTE(SUBSTITUTE(SUBSTITUTE(SUBSTITUTE(SUBSTITUTE(SUBSTITUTE(Table2[[#This Row],[NAMA BARANG]]," ",""),"""",""),"-",""),"/",""),"(",""),")",""),"&amp;",""),",",""))</f>
        <v>mapzipperkcpoloshj</v>
      </c>
      <c r="C1329" s="17" t="s">
        <v>1466</v>
      </c>
      <c r="D1329" s="18">
        <v>3</v>
      </c>
      <c r="E1329" s="22" t="s">
        <v>788</v>
      </c>
      <c r="F1329" s="43">
        <f>IF(Table2[[#This Row],[M5B]]="",Table2[[#This Row],[M5B_h]],SUM(Table2[[#This Row],[M5B_h]],Table2[[#This Row],[M5B]]))</f>
        <v>3</v>
      </c>
      <c r="H1329" s="12" t="str">
        <f>IF(Table2[[#This Row],[M1A]]="","",Table2[[#This Row],[M1A]]-Table2[[#This Row],[AWAL]])</f>
        <v/>
      </c>
      <c r="J1329" s="12" t="str">
        <f>IF(Table2[[#This Row],[M2A]]="","",SUM(Table2[[#This Row],[M2A]]-Table2[[#This Row],[M2B_h]]))</f>
        <v/>
      </c>
      <c r="L1329" s="12" t="str">
        <f>IF(Table2[[#This Row],[M3A]]="","",SUM(Table2[[#This Row],[M3A]]-Table2[[#This Row],[M3B_h]]))</f>
        <v/>
      </c>
      <c r="N1329" s="12" t="str">
        <f>IF(Table2[[#This Row],[M4A]]="","",SUM(Table2[[#This Row],[M4A]]-Table2[[#This Row],[M4B_h]]))</f>
        <v/>
      </c>
      <c r="O1329" s="14"/>
      <c r="P1329" s="14" t="str">
        <f>IF(Table2[[#This Row],[M5A]]="","",SUM(Table2[[#This Row],[M5A]]-Table2[[#This Row],[M5B_h]]))</f>
        <v/>
      </c>
      <c r="Q1329" s="14">
        <f>SUM(Table2[[#This Row],[AWAL]],Table2[[#This Row],[M1B]])</f>
        <v>3</v>
      </c>
      <c r="R1329" s="14">
        <f>SUM(Table2[[#This Row],[M2B]],Table2[[#This Row],[M2B_h]])</f>
        <v>3</v>
      </c>
      <c r="S1329" s="14">
        <f>SUM(Table2[[#This Row],[M3B]],Table2[[#This Row],[M3B_h]])</f>
        <v>3</v>
      </c>
      <c r="T1329" s="14">
        <f>SUM(Table2[[#This Row],[M4B]],Table2[[#This Row],[M4B_h]])</f>
        <v>3</v>
      </c>
    </row>
    <row r="1330" spans="1:20">
      <c r="A1330" s="11">
        <f>IF(Table2[[#This Row],[TT]]=0,"",ROW())</f>
        <v>1330</v>
      </c>
      <c r="B1330" s="11" t="str">
        <f>LOWER(SUBSTITUTE(SUBSTITUTE(SUBSTITUTE(SUBSTITUTE(SUBSTITUTE(SUBSTITUTE(SUBSTITUTE(SUBSTITUTE(Table2[[#This Row],[NAMA BARANG]]," ",""),"""",""),"-",""),"/",""),"(",""),")",""),"&amp;",""),",",""))</f>
        <v>mapzipperm213a5warnahjmmhjtua</v>
      </c>
      <c r="C1330" s="17" t="s">
        <v>1467</v>
      </c>
      <c r="D1330" s="18">
        <v>4</v>
      </c>
      <c r="E1330" s="22" t="s">
        <v>56</v>
      </c>
      <c r="F1330" s="43">
        <f>IF(Table2[[#This Row],[M5B]]="",Table2[[#This Row],[M5B_h]],SUM(Table2[[#This Row],[M5B_h]],Table2[[#This Row],[M5B]]))</f>
        <v>4</v>
      </c>
      <c r="H1330" s="12" t="str">
        <f>IF(Table2[[#This Row],[M1A]]="","",Table2[[#This Row],[M1A]]-Table2[[#This Row],[AWAL]])</f>
        <v/>
      </c>
      <c r="J1330" s="12" t="str">
        <f>IF(Table2[[#This Row],[M2A]]="","",SUM(Table2[[#This Row],[M2A]]-Table2[[#This Row],[M2B_h]]))</f>
        <v/>
      </c>
      <c r="L1330" s="12" t="str">
        <f>IF(Table2[[#This Row],[M3A]]="","",SUM(Table2[[#This Row],[M3A]]-Table2[[#This Row],[M3B_h]]))</f>
        <v/>
      </c>
      <c r="N1330" s="12" t="str">
        <f>IF(Table2[[#This Row],[M4A]]="","",SUM(Table2[[#This Row],[M4A]]-Table2[[#This Row],[M4B_h]]))</f>
        <v/>
      </c>
      <c r="O1330" s="14"/>
      <c r="P1330" s="14" t="str">
        <f>IF(Table2[[#This Row],[M5A]]="","",SUM(Table2[[#This Row],[M5A]]-Table2[[#This Row],[M5B_h]]))</f>
        <v/>
      </c>
      <c r="Q1330" s="14">
        <f>SUM(Table2[[#This Row],[AWAL]],Table2[[#This Row],[M1B]])</f>
        <v>4</v>
      </c>
      <c r="R1330" s="14">
        <f>SUM(Table2[[#This Row],[M2B]],Table2[[#This Row],[M2B_h]])</f>
        <v>4</v>
      </c>
      <c r="S1330" s="14">
        <f>SUM(Table2[[#This Row],[M3B]],Table2[[#This Row],[M3B_h]])</f>
        <v>4</v>
      </c>
      <c r="T1330" s="14">
        <f>SUM(Table2[[#This Row],[M4B]],Table2[[#This Row],[M4B_h]])</f>
        <v>4</v>
      </c>
    </row>
    <row r="1331" spans="1:20">
      <c r="A1331" s="11">
        <f>IF(Table2[[#This Row],[TT]]=0,"",ROW())</f>
        <v>1331</v>
      </c>
      <c r="B1331" s="11" t="str">
        <f>LOWER(SUBSTITUTE(SUBSTITUTE(SUBSTITUTE(SUBSTITUTE(SUBSTITUTE(SUBSTITUTE(SUBSTITUTE(SUBSTITUTE(Table2[[#This Row],[NAMA BARANG]]," ",""),"""",""),"-",""),"/",""),"(",""),")",""),"&amp;",""),",",""))</f>
        <v>mapzippernta037</v>
      </c>
      <c r="C1331" s="17" t="s">
        <v>1468</v>
      </c>
      <c r="D1331" s="18">
        <v>2</v>
      </c>
      <c r="E1331" s="22" t="s">
        <v>190</v>
      </c>
      <c r="F1331" s="43">
        <f>IF(Table2[[#This Row],[M5B]]="",Table2[[#This Row],[M5B_h]],SUM(Table2[[#This Row],[M5B_h]],Table2[[#This Row],[M5B]]))</f>
        <v>2</v>
      </c>
      <c r="H1331" s="12" t="str">
        <f>IF(Table2[[#This Row],[M1A]]="","",Table2[[#This Row],[M1A]]-Table2[[#This Row],[AWAL]])</f>
        <v/>
      </c>
      <c r="J1331" s="12" t="str">
        <f>IF(Table2[[#This Row],[M2A]]="","",SUM(Table2[[#This Row],[M2A]]-Table2[[#This Row],[M2B_h]]))</f>
        <v/>
      </c>
      <c r="L1331" s="12" t="str">
        <f>IF(Table2[[#This Row],[M3A]]="","",SUM(Table2[[#This Row],[M3A]]-Table2[[#This Row],[M3B_h]]))</f>
        <v/>
      </c>
      <c r="N1331" s="12" t="str">
        <f>IF(Table2[[#This Row],[M4A]]="","",SUM(Table2[[#This Row],[M4A]]-Table2[[#This Row],[M4B_h]]))</f>
        <v/>
      </c>
      <c r="O1331" s="14"/>
      <c r="P1331" s="14" t="str">
        <f>IF(Table2[[#This Row],[M5A]]="","",SUM(Table2[[#This Row],[M5A]]-Table2[[#This Row],[M5B_h]]))</f>
        <v/>
      </c>
      <c r="Q1331" s="14">
        <f>SUM(Table2[[#This Row],[AWAL]],Table2[[#This Row],[M1B]])</f>
        <v>2</v>
      </c>
      <c r="R1331" s="14">
        <f>SUM(Table2[[#This Row],[M2B]],Table2[[#This Row],[M2B_h]])</f>
        <v>2</v>
      </c>
      <c r="S1331" s="14">
        <f>SUM(Table2[[#This Row],[M3B]],Table2[[#This Row],[M3B_h]])</f>
        <v>2</v>
      </c>
      <c r="T1331" s="14">
        <f>SUM(Table2[[#This Row],[M4B]],Table2[[#This Row],[M4B_h]])</f>
        <v>2</v>
      </c>
    </row>
    <row r="1332" spans="1:20">
      <c r="A1332" s="11">
        <f>IF(Table2[[#This Row],[TT]]=0,"",ROW())</f>
        <v>1332</v>
      </c>
      <c r="B1332" s="11" t="str">
        <f>LOWER(SUBSTITUTE(SUBSTITUTE(SUBSTITUTE(SUBSTITUTE(SUBSTITUTE(SUBSTITUTE(SUBSTITUTE(SUBSTITUTE(Table2[[#This Row],[NAMA BARANG]]," ",""),"""",""),"-",""),"/",""),"(",""),")",""),"&amp;",""),",",""))</f>
        <v>mapzipperpelangi</v>
      </c>
      <c r="C1332" s="17" t="s">
        <v>1469</v>
      </c>
      <c r="D1332" s="18">
        <v>1</v>
      </c>
      <c r="E1332" s="22" t="s">
        <v>915</v>
      </c>
      <c r="F1332" s="43">
        <f>IF(Table2[[#This Row],[M5B]]="",Table2[[#This Row],[M5B_h]],SUM(Table2[[#This Row],[M5B_h]],Table2[[#This Row],[M5B]]))</f>
        <v>1</v>
      </c>
      <c r="H1332" s="12" t="str">
        <f>IF(Table2[[#This Row],[M1A]]="","",Table2[[#This Row],[M1A]]-Table2[[#This Row],[AWAL]])</f>
        <v/>
      </c>
      <c r="J1332" s="12" t="str">
        <f>IF(Table2[[#This Row],[M2A]]="","",SUM(Table2[[#This Row],[M2A]]-Table2[[#This Row],[M2B_h]]))</f>
        <v/>
      </c>
      <c r="L1332" s="12" t="str">
        <f>IF(Table2[[#This Row],[M3A]]="","",SUM(Table2[[#This Row],[M3A]]-Table2[[#This Row],[M3B_h]]))</f>
        <v/>
      </c>
      <c r="N1332" s="12" t="str">
        <f>IF(Table2[[#This Row],[M4A]]="","",SUM(Table2[[#This Row],[M4A]]-Table2[[#This Row],[M4B_h]]))</f>
        <v/>
      </c>
      <c r="O1332" s="14"/>
      <c r="P1332" s="14" t="str">
        <f>IF(Table2[[#This Row],[M5A]]="","",SUM(Table2[[#This Row],[M5A]]-Table2[[#This Row],[M5B_h]]))</f>
        <v/>
      </c>
      <c r="Q1332" s="14">
        <f>SUM(Table2[[#This Row],[AWAL]],Table2[[#This Row],[M1B]])</f>
        <v>1</v>
      </c>
      <c r="R1332" s="14">
        <f>SUM(Table2[[#This Row],[M2B]],Table2[[#This Row],[M2B_h]])</f>
        <v>1</v>
      </c>
      <c r="S1332" s="14">
        <f>SUM(Table2[[#This Row],[M3B]],Table2[[#This Row],[M3B_h]])</f>
        <v>1</v>
      </c>
      <c r="T1332" s="14">
        <f>SUM(Table2[[#This Row],[M4B]],Table2[[#This Row],[M4B_h]])</f>
        <v>1</v>
      </c>
    </row>
    <row r="1333" spans="1:20">
      <c r="A1333" s="11">
        <f>IF(Table2[[#This Row],[TT]]=0,"",ROW())</f>
        <v>1333</v>
      </c>
      <c r="B1333" s="11" t="str">
        <f>LOWER(SUBSTITUTE(SUBSTITUTE(SUBSTITUTE(SUBSTITUTE(SUBSTITUTE(SUBSTITUTE(SUBSTITUTE(SUBSTITUTE(Table2[[#This Row],[NAMA BARANG]]," ",""),"""",""),"-",""),"/",""),"(",""),")",""),"&amp;",""),",",""))</f>
        <v>mapzipperpelangid57</v>
      </c>
      <c r="C1333" s="17" t="s">
        <v>1470</v>
      </c>
      <c r="D1333" s="18">
        <v>7</v>
      </c>
      <c r="E1333" s="22" t="s">
        <v>165</v>
      </c>
      <c r="F1333" s="43">
        <f>IF(Table2[[#This Row],[M5B]]="",Table2[[#This Row],[M5B_h]],SUM(Table2[[#This Row],[M5B_h]],Table2[[#This Row],[M5B]]))</f>
        <v>7</v>
      </c>
      <c r="H1333" s="12" t="str">
        <f>IF(Table2[[#This Row],[M1A]]="","",Table2[[#This Row],[M1A]]-Table2[[#This Row],[AWAL]])</f>
        <v/>
      </c>
      <c r="J1333" s="12" t="str">
        <f>IF(Table2[[#This Row],[M2A]]="","",SUM(Table2[[#This Row],[M2A]]-Table2[[#This Row],[M2B_h]]))</f>
        <v/>
      </c>
      <c r="L1333" s="12" t="str">
        <f>IF(Table2[[#This Row],[M3A]]="","",SUM(Table2[[#This Row],[M3A]]-Table2[[#This Row],[M3B_h]]))</f>
        <v/>
      </c>
      <c r="N1333" s="12" t="str">
        <f>IF(Table2[[#This Row],[M4A]]="","",SUM(Table2[[#This Row],[M4A]]-Table2[[#This Row],[M4B_h]]))</f>
        <v/>
      </c>
      <c r="O1333" s="14"/>
      <c r="P1333" s="14" t="str">
        <f>IF(Table2[[#This Row],[M5A]]="","",SUM(Table2[[#This Row],[M5A]]-Table2[[#This Row],[M5B_h]]))</f>
        <v/>
      </c>
      <c r="Q1333" s="14">
        <f>SUM(Table2[[#This Row],[AWAL]],Table2[[#This Row],[M1B]])</f>
        <v>7</v>
      </c>
      <c r="R1333" s="14">
        <f>SUM(Table2[[#This Row],[M2B]],Table2[[#This Row],[M2B_h]])</f>
        <v>7</v>
      </c>
      <c r="S1333" s="14">
        <f>SUM(Table2[[#This Row],[M3B]],Table2[[#This Row],[M3B_h]])</f>
        <v>7</v>
      </c>
      <c r="T1333" s="14">
        <f>SUM(Table2[[#This Row],[M4B]],Table2[[#This Row],[M4B_h]])</f>
        <v>7</v>
      </c>
    </row>
    <row r="1334" spans="1:20">
      <c r="A1334" s="11">
        <f>IF(Table2[[#This Row],[TT]]=0,"",ROW())</f>
        <v>1334</v>
      </c>
      <c r="B1334" s="11" t="str">
        <f>LOWER(SUBSTITUTE(SUBSTITUTE(SUBSTITUTE(SUBSTITUTE(SUBSTITUTE(SUBSTITUTE(SUBSTITUTE(SUBSTITUTE(Table2[[#This Row],[NAMA BARANG]]," ",""),"""",""),"-",""),"/",""),"(",""),")",""),"&amp;",""),",",""))</f>
        <v>mapzippersikakuning</v>
      </c>
      <c r="C1334" s="17" t="s">
        <v>1471</v>
      </c>
      <c r="D1334" s="18">
        <v>1</v>
      </c>
      <c r="E1334" s="22" t="s">
        <v>43</v>
      </c>
      <c r="F1334" s="43">
        <f>IF(Table2[[#This Row],[M5B]]="",Table2[[#This Row],[M5B_h]],SUM(Table2[[#This Row],[M5B_h]],Table2[[#This Row],[M5B]]))</f>
        <v>1</v>
      </c>
      <c r="H1334" s="12" t="str">
        <f>IF(Table2[[#This Row],[M1A]]="","",Table2[[#This Row],[M1A]]-Table2[[#This Row],[AWAL]])</f>
        <v/>
      </c>
      <c r="J1334" s="12" t="str">
        <f>IF(Table2[[#This Row],[M2A]]="","",SUM(Table2[[#This Row],[M2A]]-Table2[[#This Row],[M2B_h]]))</f>
        <v/>
      </c>
      <c r="L1334" s="12" t="str">
        <f>IF(Table2[[#This Row],[M3A]]="","",SUM(Table2[[#This Row],[M3A]]-Table2[[#This Row],[M3B_h]]))</f>
        <v/>
      </c>
      <c r="N1334" s="12" t="str">
        <f>IF(Table2[[#This Row],[M4A]]="","",SUM(Table2[[#This Row],[M4A]]-Table2[[#This Row],[M4B_h]]))</f>
        <v/>
      </c>
      <c r="O1334" s="14"/>
      <c r="P1334" s="14" t="str">
        <f>IF(Table2[[#This Row],[M5A]]="","",SUM(Table2[[#This Row],[M5A]]-Table2[[#This Row],[M5B_h]]))</f>
        <v/>
      </c>
      <c r="Q1334" s="14">
        <f>SUM(Table2[[#This Row],[AWAL]],Table2[[#This Row],[M1B]])</f>
        <v>1</v>
      </c>
      <c r="R1334" s="14">
        <f>SUM(Table2[[#This Row],[M2B]],Table2[[#This Row],[M2B_h]])</f>
        <v>1</v>
      </c>
      <c r="S1334" s="14">
        <f>SUM(Table2[[#This Row],[M3B]],Table2[[#This Row],[M3B_h]])</f>
        <v>1</v>
      </c>
      <c r="T1334" s="14">
        <f>SUM(Table2[[#This Row],[M4B]],Table2[[#This Row],[M4B_h]])</f>
        <v>1</v>
      </c>
    </row>
    <row r="1335" spans="1:20">
      <c r="A1335" s="11">
        <f>IF(Table2[[#This Row],[TT]]=0,"",ROW())</f>
        <v>1335</v>
      </c>
      <c r="B1335" s="11" t="str">
        <f>LOWER(SUBSTITUTE(SUBSTITUTE(SUBSTITUTE(SUBSTITUTE(SUBSTITUTE(SUBSTITUTE(SUBSTITUTE(SUBSTITUTE(Table2[[#This Row],[NAMA BARANG]]," ",""),"""",""),"-",""),"/",""),"(",""),")",""),"&amp;",""),",",""))</f>
        <v>mapzippertf22b6bf53</v>
      </c>
      <c r="C1335" s="17" t="s">
        <v>1472</v>
      </c>
      <c r="D1335" s="18">
        <v>8</v>
      </c>
      <c r="E1335" s="22" t="s">
        <v>198</v>
      </c>
      <c r="F1335" s="43">
        <f>IF(Table2[[#This Row],[M5B]]="",Table2[[#This Row],[M5B_h]],SUM(Table2[[#This Row],[M5B_h]],Table2[[#This Row],[M5B]]))</f>
        <v>8</v>
      </c>
      <c r="H1335" s="12" t="str">
        <f>IF(Table2[[#This Row],[M1A]]="","",Table2[[#This Row],[M1A]]-Table2[[#This Row],[AWAL]])</f>
        <v/>
      </c>
      <c r="J1335" s="12" t="str">
        <f>IF(Table2[[#This Row],[M2A]]="","",SUM(Table2[[#This Row],[M2A]]-Table2[[#This Row],[M2B_h]]))</f>
        <v/>
      </c>
      <c r="L1335" s="12" t="str">
        <f>IF(Table2[[#This Row],[M3A]]="","",SUM(Table2[[#This Row],[M3A]]-Table2[[#This Row],[M3B_h]]))</f>
        <v/>
      </c>
      <c r="N1335" s="12" t="str">
        <f>IF(Table2[[#This Row],[M4A]]="","",SUM(Table2[[#This Row],[M4A]]-Table2[[#This Row],[M4B_h]]))</f>
        <v/>
      </c>
      <c r="O1335" s="14"/>
      <c r="P1335" s="14" t="str">
        <f>IF(Table2[[#This Row],[M5A]]="","",SUM(Table2[[#This Row],[M5A]]-Table2[[#This Row],[M5B_h]]))</f>
        <v/>
      </c>
      <c r="Q1335" s="14">
        <f>SUM(Table2[[#This Row],[AWAL]],Table2[[#This Row],[M1B]])</f>
        <v>8</v>
      </c>
      <c r="R1335" s="14">
        <f>SUM(Table2[[#This Row],[M2B]],Table2[[#This Row],[M2B_h]])</f>
        <v>8</v>
      </c>
      <c r="S1335" s="14">
        <f>SUM(Table2[[#This Row],[M3B]],Table2[[#This Row],[M3B_h]])</f>
        <v>8</v>
      </c>
      <c r="T1335" s="14">
        <f>SUM(Table2[[#This Row],[M4B]],Table2[[#This Row],[M4B_h]])</f>
        <v>8</v>
      </c>
    </row>
    <row r="1336" spans="1:20">
      <c r="A1336" s="11">
        <f>IF(Table2[[#This Row],[TT]]=0,"",ROW())</f>
        <v>1336</v>
      </c>
      <c r="B1336" s="11" t="str">
        <f>LOWER(SUBSTITUTE(SUBSTITUTE(SUBSTITUTE(SUBSTITUTE(SUBSTITUTE(SUBSTITUTE(SUBSTITUTE(SUBSTITUTE(Table2[[#This Row],[NAMA BARANG]]," ",""),"""",""),"-",""),"/",""),"(",""),")",""),"&amp;",""),",",""))</f>
        <v>mapzippertf23a5bf54</v>
      </c>
      <c r="C1336" s="17" t="s">
        <v>1473</v>
      </c>
      <c r="D1336" s="18">
        <v>23</v>
      </c>
      <c r="E1336" s="22" t="s">
        <v>272</v>
      </c>
      <c r="F1336" s="43">
        <f>IF(Table2[[#This Row],[M5B]]="",Table2[[#This Row],[M5B_h]],SUM(Table2[[#This Row],[M5B_h]],Table2[[#This Row],[M5B]]))</f>
        <v>23</v>
      </c>
      <c r="H1336" s="12" t="str">
        <f>IF(Table2[[#This Row],[M1A]]="","",Table2[[#This Row],[M1A]]-Table2[[#This Row],[AWAL]])</f>
        <v/>
      </c>
      <c r="J1336" s="12" t="str">
        <f>IF(Table2[[#This Row],[M2A]]="","",SUM(Table2[[#This Row],[M2A]]-Table2[[#This Row],[M2B_h]]))</f>
        <v/>
      </c>
      <c r="L1336" s="12" t="str">
        <f>IF(Table2[[#This Row],[M3A]]="","",SUM(Table2[[#This Row],[M3A]]-Table2[[#This Row],[M3B_h]]))</f>
        <v/>
      </c>
      <c r="N1336" s="12" t="str">
        <f>IF(Table2[[#This Row],[M4A]]="","",SUM(Table2[[#This Row],[M4A]]-Table2[[#This Row],[M4B_h]]))</f>
        <v/>
      </c>
      <c r="O1336" s="14"/>
      <c r="P1336" s="14" t="str">
        <f>IF(Table2[[#This Row],[M5A]]="","",SUM(Table2[[#This Row],[M5A]]-Table2[[#This Row],[M5B_h]]))</f>
        <v/>
      </c>
      <c r="Q1336" s="14">
        <f>SUM(Table2[[#This Row],[AWAL]],Table2[[#This Row],[M1B]])</f>
        <v>23</v>
      </c>
      <c r="R1336" s="14">
        <f>SUM(Table2[[#This Row],[M2B]],Table2[[#This Row],[M2B_h]])</f>
        <v>23</v>
      </c>
      <c r="S1336" s="14">
        <f>SUM(Table2[[#This Row],[M3B]],Table2[[#This Row],[M3B_h]])</f>
        <v>23</v>
      </c>
      <c r="T1336" s="14">
        <f>SUM(Table2[[#This Row],[M4B]],Table2[[#This Row],[M4B_h]])</f>
        <v>23</v>
      </c>
    </row>
    <row r="1337" spans="1:20">
      <c r="A1337" s="11">
        <f>IF(Table2[[#This Row],[TT]]=0,"",ROW())</f>
        <v>1337</v>
      </c>
      <c r="B1337" s="11" t="str">
        <f>LOWER(SUBSTITUTE(SUBSTITUTE(SUBSTITUTE(SUBSTITUTE(SUBSTITUTE(SUBSTITUTE(SUBSTITUTE(SUBSTITUTE(Table2[[#This Row],[NAMA BARANG]]," ",""),"""",""),"-",""),"/",""),"(",""),")",""),"&amp;",""),",",""))</f>
        <v>mapzippertf24a4</v>
      </c>
      <c r="C1337" s="17" t="s">
        <v>1474</v>
      </c>
      <c r="D1337" s="18">
        <v>31</v>
      </c>
      <c r="E1337" s="22" t="s">
        <v>188</v>
      </c>
      <c r="F1337" s="43">
        <f>IF(Table2[[#This Row],[M5B]]="",Table2[[#This Row],[M5B_h]],SUM(Table2[[#This Row],[M5B_h]],Table2[[#This Row],[M5B]]))</f>
        <v>31</v>
      </c>
      <c r="H1337" s="12" t="str">
        <f>IF(Table2[[#This Row],[M1A]]="","",Table2[[#This Row],[M1A]]-Table2[[#This Row],[AWAL]])</f>
        <v/>
      </c>
      <c r="J1337" s="12" t="str">
        <f>IF(Table2[[#This Row],[M2A]]="","",SUM(Table2[[#This Row],[M2A]]-Table2[[#This Row],[M2B_h]]))</f>
        <v/>
      </c>
      <c r="L1337" s="12" t="str">
        <f>IF(Table2[[#This Row],[M3A]]="","",SUM(Table2[[#This Row],[M3A]]-Table2[[#This Row],[M3B_h]]))</f>
        <v/>
      </c>
      <c r="N1337" s="12" t="str">
        <f>IF(Table2[[#This Row],[M4A]]="","",SUM(Table2[[#This Row],[M4A]]-Table2[[#This Row],[M4B_h]]))</f>
        <v/>
      </c>
      <c r="O1337" s="14"/>
      <c r="P1337" s="14" t="str">
        <f>IF(Table2[[#This Row],[M5A]]="","",SUM(Table2[[#This Row],[M5A]]-Table2[[#This Row],[M5B_h]]))</f>
        <v/>
      </c>
      <c r="Q1337" s="14">
        <f>SUM(Table2[[#This Row],[AWAL]],Table2[[#This Row],[M1B]])</f>
        <v>31</v>
      </c>
      <c r="R1337" s="14">
        <f>SUM(Table2[[#This Row],[M2B]],Table2[[#This Row],[M2B_h]])</f>
        <v>31</v>
      </c>
      <c r="S1337" s="14">
        <f>SUM(Table2[[#This Row],[M3B]],Table2[[#This Row],[M3B_h]])</f>
        <v>31</v>
      </c>
      <c r="T1337" s="14">
        <f>SUM(Table2[[#This Row],[M4B]],Table2[[#This Row],[M4B_h]])</f>
        <v>31</v>
      </c>
    </row>
    <row r="1338" spans="1:20">
      <c r="A1338" s="11">
        <f>IF(Table2[[#This Row],[TT]]=0,"",ROW())</f>
        <v>1338</v>
      </c>
      <c r="B1338" s="11" t="str">
        <f>LOWER(SUBSTITUTE(SUBSTITUTE(SUBSTITUTE(SUBSTITUTE(SUBSTITUTE(SUBSTITUTE(SUBSTITUTE(SUBSTITUTE(Table2[[#This Row],[NAMA BARANG]]," ",""),"""",""),"-",""),"/",""),"(",""),")",""),"&amp;",""),",",""))</f>
        <v>mapzippertf25b4</v>
      </c>
      <c r="C1338" s="17" t="s">
        <v>1475</v>
      </c>
      <c r="D1338" s="18">
        <v>31</v>
      </c>
      <c r="E1338" s="22" t="s">
        <v>340</v>
      </c>
      <c r="F1338" s="43">
        <f>IF(Table2[[#This Row],[M5B]]="",Table2[[#This Row],[M5B_h]],SUM(Table2[[#This Row],[M5B_h]],Table2[[#This Row],[M5B]]))</f>
        <v>31</v>
      </c>
      <c r="H1338" s="12" t="str">
        <f>IF(Table2[[#This Row],[M1A]]="","",Table2[[#This Row],[M1A]]-Table2[[#This Row],[AWAL]])</f>
        <v/>
      </c>
      <c r="J1338" s="12" t="str">
        <f>IF(Table2[[#This Row],[M2A]]="","",SUM(Table2[[#This Row],[M2A]]-Table2[[#This Row],[M2B_h]]))</f>
        <v/>
      </c>
      <c r="L1338" s="12" t="str">
        <f>IF(Table2[[#This Row],[M3A]]="","",SUM(Table2[[#This Row],[M3A]]-Table2[[#This Row],[M3B_h]]))</f>
        <v/>
      </c>
      <c r="N1338" s="12" t="str">
        <f>IF(Table2[[#This Row],[M4A]]="","",SUM(Table2[[#This Row],[M4A]]-Table2[[#This Row],[M4B_h]]))</f>
        <v/>
      </c>
      <c r="O1338" s="14"/>
      <c r="P1338" s="14" t="str">
        <f>IF(Table2[[#This Row],[M5A]]="","",SUM(Table2[[#This Row],[M5A]]-Table2[[#This Row],[M5B_h]]))</f>
        <v/>
      </c>
      <c r="Q1338" s="14">
        <f>SUM(Table2[[#This Row],[AWAL]],Table2[[#This Row],[M1B]])</f>
        <v>31</v>
      </c>
      <c r="R1338" s="14">
        <f>SUM(Table2[[#This Row],[M2B]],Table2[[#This Row],[M2B_h]])</f>
        <v>31</v>
      </c>
      <c r="S1338" s="14">
        <f>SUM(Table2[[#This Row],[M3B]],Table2[[#This Row],[M3B_h]])</f>
        <v>31</v>
      </c>
      <c r="T1338" s="14">
        <f>SUM(Table2[[#This Row],[M4B]],Table2[[#This Row],[M4B_h]])</f>
        <v>31</v>
      </c>
    </row>
    <row r="1339" spans="1:20">
      <c r="A1339" s="11">
        <f>IF(Table2[[#This Row],[TT]]=0,"",ROW())</f>
        <v>1339</v>
      </c>
      <c r="B1339" s="11" t="str">
        <f>LOWER(SUBSTITUTE(SUBSTITUTE(SUBSTITUTE(SUBSTITUTE(SUBSTITUTE(SUBSTITUTE(SUBSTITUTE(SUBSTITUTE(Table2[[#This Row],[NAMA BARANG]]," ",""),"""",""),"-",""),"/",""),"(",""),")",""),"&amp;",""),",",""))</f>
        <v>mapbagfileen0103f</v>
      </c>
      <c r="C1339" s="17" t="s">
        <v>1476</v>
      </c>
      <c r="D1339" s="18">
        <v>2</v>
      </c>
      <c r="E1339" s="22" t="s">
        <v>32</v>
      </c>
      <c r="F1339" s="43">
        <f>IF(Table2[[#This Row],[M5B]]="",Table2[[#This Row],[M5B_h]],SUM(Table2[[#This Row],[M5B_h]],Table2[[#This Row],[M5B]]))</f>
        <v>2</v>
      </c>
      <c r="H1339" s="12" t="str">
        <f>IF(Table2[[#This Row],[M1A]]="","",Table2[[#This Row],[M1A]]-Table2[[#This Row],[AWAL]])</f>
        <v/>
      </c>
      <c r="J1339" s="12" t="str">
        <f>IF(Table2[[#This Row],[M2A]]="","",SUM(Table2[[#This Row],[M2A]]-Table2[[#This Row],[M2B_h]]))</f>
        <v/>
      </c>
      <c r="L1339" s="12" t="str">
        <f>IF(Table2[[#This Row],[M3A]]="","",SUM(Table2[[#This Row],[M3A]]-Table2[[#This Row],[M3B_h]]))</f>
        <v/>
      </c>
      <c r="N1339" s="12" t="str">
        <f>IF(Table2[[#This Row],[M4A]]="","",SUM(Table2[[#This Row],[M4A]]-Table2[[#This Row],[M4B_h]]))</f>
        <v/>
      </c>
      <c r="O1339" s="14"/>
      <c r="P1339" s="14" t="str">
        <f>IF(Table2[[#This Row],[M5A]]="","",SUM(Table2[[#This Row],[M5A]]-Table2[[#This Row],[M5B_h]]))</f>
        <v/>
      </c>
      <c r="Q1339" s="14">
        <f>SUM(Table2[[#This Row],[AWAL]],Table2[[#This Row],[M1B]])</f>
        <v>2</v>
      </c>
      <c r="R1339" s="14">
        <f>SUM(Table2[[#This Row],[M2B]],Table2[[#This Row],[M2B_h]])</f>
        <v>2</v>
      </c>
      <c r="S1339" s="14">
        <f>SUM(Table2[[#This Row],[M3B]],Table2[[#This Row],[M3B_h]])</f>
        <v>2</v>
      </c>
      <c r="T1339" s="14">
        <f>SUM(Table2[[#This Row],[M4B]],Table2[[#This Row],[M4B_h]])</f>
        <v>2</v>
      </c>
    </row>
    <row r="1340" spans="1:20">
      <c r="A1340" s="11">
        <f>IF(Table2[[#This Row],[TT]]=0,"",ROW())</f>
        <v>1340</v>
      </c>
      <c r="B1340" s="11" t="str">
        <f>LOWER(SUBSTITUTE(SUBSTITUTE(SUBSTITUTE(SUBSTITUTE(SUBSTITUTE(SUBSTITUTE(SUBSTITUTE(SUBSTITUTE(Table2[[#This Row],[NAMA BARANG]]," ",""),"""",""),"-",""),"/",""),"(",""),")",""),"&amp;",""),",",""))</f>
        <v>mapbagfilem6861</v>
      </c>
      <c r="C1340" s="17" t="s">
        <v>1477</v>
      </c>
      <c r="D1340" s="18">
        <v>2</v>
      </c>
      <c r="E1340" s="22" t="s">
        <v>1478</v>
      </c>
      <c r="F1340" s="43">
        <f>IF(Table2[[#This Row],[M5B]]="",Table2[[#This Row],[M5B_h]],SUM(Table2[[#This Row],[M5B_h]],Table2[[#This Row],[M5B]]))</f>
        <v>2</v>
      </c>
      <c r="H1340" s="12" t="str">
        <f>IF(Table2[[#This Row],[M1A]]="","",Table2[[#This Row],[M1A]]-Table2[[#This Row],[AWAL]])</f>
        <v/>
      </c>
      <c r="J1340" s="12" t="str">
        <f>IF(Table2[[#This Row],[M2A]]="","",SUM(Table2[[#This Row],[M2A]]-Table2[[#This Row],[M2B_h]]))</f>
        <v/>
      </c>
      <c r="L1340" s="12" t="str">
        <f>IF(Table2[[#This Row],[M3A]]="","",SUM(Table2[[#This Row],[M3A]]-Table2[[#This Row],[M3B_h]]))</f>
        <v/>
      </c>
      <c r="N1340" s="12" t="str">
        <f>IF(Table2[[#This Row],[M4A]]="","",SUM(Table2[[#This Row],[M4A]]-Table2[[#This Row],[M4B_h]]))</f>
        <v/>
      </c>
      <c r="O1340" s="14"/>
      <c r="P1340" s="14" t="str">
        <f>IF(Table2[[#This Row],[M5A]]="","",SUM(Table2[[#This Row],[M5A]]-Table2[[#This Row],[M5B_h]]))</f>
        <v/>
      </c>
      <c r="Q1340" s="14">
        <f>SUM(Table2[[#This Row],[AWAL]],Table2[[#This Row],[M1B]])</f>
        <v>2</v>
      </c>
      <c r="R1340" s="14">
        <f>SUM(Table2[[#This Row],[M2B]],Table2[[#This Row],[M2B_h]])</f>
        <v>2</v>
      </c>
      <c r="S1340" s="14">
        <f>SUM(Table2[[#This Row],[M3B]],Table2[[#This Row],[M3B_h]])</f>
        <v>2</v>
      </c>
      <c r="T1340" s="14">
        <f>SUM(Table2[[#This Row],[M4B]],Table2[[#This Row],[M4B_h]])</f>
        <v>2</v>
      </c>
    </row>
    <row r="1341" spans="1:20">
      <c r="A1341" s="11">
        <f>IF(Table2[[#This Row],[TT]]=0,"",ROW())</f>
        <v>1341</v>
      </c>
      <c r="B1341" s="11" t="str">
        <f>LOWER(SUBSTITUTE(SUBSTITUTE(SUBSTITUTE(SUBSTITUTE(SUBSTITUTE(SUBSTITUTE(SUBSTITUTE(SUBSTITUTE(Table2[[#This Row],[NAMA BARANG]]," ",""),"""",""),"-",""),"/",""),"(",""),")",""),"&amp;",""),",",""))</f>
        <v>mapschoolbagkcg2zip12</v>
      </c>
      <c r="C1341" s="17" t="s">
        <v>1479</v>
      </c>
      <c r="D1341" s="18">
        <v>31</v>
      </c>
      <c r="E1341" s="22">
        <v>180</v>
      </c>
      <c r="F1341" s="43">
        <f>IF(Table2[[#This Row],[M5B]]="",Table2[[#This Row],[M5B_h]],SUM(Table2[[#This Row],[M5B_h]],Table2[[#This Row],[M5B]]))</f>
        <v>31</v>
      </c>
      <c r="H1341" s="12" t="str">
        <f>IF(Table2[[#This Row],[M1A]]="","",Table2[[#This Row],[M1A]]-Table2[[#This Row],[AWAL]])</f>
        <v/>
      </c>
      <c r="J1341" s="12" t="str">
        <f>IF(Table2[[#This Row],[M2A]]="","",SUM(Table2[[#This Row],[M2A]]-Table2[[#This Row],[M2B_h]]))</f>
        <v/>
      </c>
      <c r="L1341" s="12" t="str">
        <f>IF(Table2[[#This Row],[M3A]]="","",SUM(Table2[[#This Row],[M3A]]-Table2[[#This Row],[M3B_h]]))</f>
        <v/>
      </c>
      <c r="N1341" s="12" t="str">
        <f>IF(Table2[[#This Row],[M4A]]="","",SUM(Table2[[#This Row],[M4A]]-Table2[[#This Row],[M4B_h]]))</f>
        <v/>
      </c>
      <c r="O1341" s="14"/>
      <c r="P1341" s="14" t="str">
        <f>IF(Table2[[#This Row],[M5A]]="","",SUM(Table2[[#This Row],[M5A]]-Table2[[#This Row],[M5B_h]]))</f>
        <v/>
      </c>
      <c r="Q1341" s="14">
        <f>SUM(Table2[[#This Row],[AWAL]],Table2[[#This Row],[M1B]])</f>
        <v>31</v>
      </c>
      <c r="R1341" s="14">
        <f>SUM(Table2[[#This Row],[M2B]],Table2[[#This Row],[M2B_h]])</f>
        <v>31</v>
      </c>
      <c r="S1341" s="14">
        <f>SUM(Table2[[#This Row],[M3B]],Table2[[#This Row],[M3B_h]])</f>
        <v>31</v>
      </c>
      <c r="T1341" s="14">
        <f>SUM(Table2[[#This Row],[M4B]],Table2[[#This Row],[M4B_h]])</f>
        <v>31</v>
      </c>
    </row>
    <row r="1342" spans="1:20">
      <c r="A1342" s="11">
        <f>IF(Table2[[#This Row],[TT]]=0,"",ROW())</f>
        <v>1342</v>
      </c>
      <c r="B1342" s="11" t="str">
        <f>LOWER(SUBSTITUTE(SUBSTITUTE(SUBSTITUTE(SUBSTITUTE(SUBSTITUTE(SUBSTITUTE(SUBSTITUTE(SUBSTITUTE(Table2[[#This Row],[NAMA BARANG]]," ",""),"""",""),"-",""),"/",""),"(",""),")",""),"&amp;",""),",",""))</f>
        <v>mapzipperbagtrixen1101</v>
      </c>
      <c r="C1342" s="17" t="s">
        <v>1480</v>
      </c>
      <c r="D1342" s="18">
        <v>12</v>
      </c>
      <c r="E1342" s="22" t="s">
        <v>131</v>
      </c>
      <c r="F1342" s="43">
        <f>IF(Table2[[#This Row],[M5B]]="",Table2[[#This Row],[M5B_h]],SUM(Table2[[#This Row],[M5B_h]],Table2[[#This Row],[M5B]]))</f>
        <v>12</v>
      </c>
      <c r="H1342" s="12" t="str">
        <f>IF(Table2[[#This Row],[M1A]]="","",Table2[[#This Row],[M1A]]-Table2[[#This Row],[AWAL]])</f>
        <v/>
      </c>
      <c r="J1342" s="12" t="str">
        <f>IF(Table2[[#This Row],[M2A]]="","",SUM(Table2[[#This Row],[M2A]]-Table2[[#This Row],[M2B_h]]))</f>
        <v/>
      </c>
      <c r="L1342" s="12" t="str">
        <f>IF(Table2[[#This Row],[M3A]]="","",SUM(Table2[[#This Row],[M3A]]-Table2[[#This Row],[M3B_h]]))</f>
        <v/>
      </c>
      <c r="N1342" s="12" t="str">
        <f>IF(Table2[[#This Row],[M4A]]="","",SUM(Table2[[#This Row],[M4A]]-Table2[[#This Row],[M4B_h]]))</f>
        <v/>
      </c>
      <c r="O1342" s="14"/>
      <c r="P1342" s="14" t="str">
        <f>IF(Table2[[#This Row],[M5A]]="","",SUM(Table2[[#This Row],[M5A]]-Table2[[#This Row],[M5B_h]]))</f>
        <v/>
      </c>
      <c r="Q1342" s="14">
        <f>SUM(Table2[[#This Row],[AWAL]],Table2[[#This Row],[M1B]])</f>
        <v>12</v>
      </c>
      <c r="R1342" s="14">
        <f>SUM(Table2[[#This Row],[M2B]],Table2[[#This Row],[M2B_h]])</f>
        <v>12</v>
      </c>
      <c r="S1342" s="14">
        <f>SUM(Table2[[#This Row],[M3B]],Table2[[#This Row],[M3B_h]])</f>
        <v>12</v>
      </c>
      <c r="T1342" s="14">
        <f>SUM(Table2[[#This Row],[M4B]],Table2[[#This Row],[M4B_h]])</f>
        <v>12</v>
      </c>
    </row>
    <row r="1343" spans="1:20">
      <c r="A1343" s="11">
        <f>IF(Table2[[#This Row],[TT]]=0,"",ROW())</f>
        <v>1343</v>
      </c>
      <c r="B1343" s="11" t="str">
        <f>LOWER(SUBSTITUTE(SUBSTITUTE(SUBSTITUTE(SUBSTITUTE(SUBSTITUTE(SUBSTITUTE(SUBSTITUTE(SUBSTITUTE(Table2[[#This Row],[NAMA BARANG]]," ",""),"""",""),"-",""),"/",""),"(",""),")",""),"&amp;",""),",",""))</f>
        <v>masker3ply</v>
      </c>
      <c r="C1343" s="17" t="s">
        <v>1481</v>
      </c>
      <c r="D1343" s="18">
        <v>6</v>
      </c>
      <c r="E1343" s="22" t="s">
        <v>618</v>
      </c>
      <c r="F1343" s="43">
        <f>IF(Table2[[#This Row],[M5B]]="",Table2[[#This Row],[M5B_h]],SUM(Table2[[#This Row],[M5B_h]],Table2[[#This Row],[M5B]]))</f>
        <v>6</v>
      </c>
      <c r="H1343" s="12" t="str">
        <f>IF(Table2[[#This Row],[M1A]]="","",Table2[[#This Row],[M1A]]-Table2[[#This Row],[AWAL]])</f>
        <v/>
      </c>
      <c r="J1343" s="12" t="str">
        <f>IF(Table2[[#This Row],[M2A]]="","",SUM(Table2[[#This Row],[M2A]]-Table2[[#This Row],[M2B_h]]))</f>
        <v/>
      </c>
      <c r="L1343" s="12" t="str">
        <f>IF(Table2[[#This Row],[M3A]]="","",SUM(Table2[[#This Row],[M3A]]-Table2[[#This Row],[M3B_h]]))</f>
        <v/>
      </c>
      <c r="N1343" s="12" t="str">
        <f>IF(Table2[[#This Row],[M4A]]="","",SUM(Table2[[#This Row],[M4A]]-Table2[[#This Row],[M4B_h]]))</f>
        <v/>
      </c>
      <c r="O1343" s="14"/>
      <c r="P1343" s="14" t="str">
        <f>IF(Table2[[#This Row],[M5A]]="","",SUM(Table2[[#This Row],[M5A]]-Table2[[#This Row],[M5B_h]]))</f>
        <v/>
      </c>
      <c r="Q1343" s="14">
        <f>SUM(Table2[[#This Row],[AWAL]],Table2[[#This Row],[M1B]])</f>
        <v>6</v>
      </c>
      <c r="R1343" s="14">
        <f>SUM(Table2[[#This Row],[M2B]],Table2[[#This Row],[M2B_h]])</f>
        <v>6</v>
      </c>
      <c r="S1343" s="14">
        <f>SUM(Table2[[#This Row],[M3B]],Table2[[#This Row],[M3B_h]])</f>
        <v>6</v>
      </c>
      <c r="T1343" s="14">
        <f>SUM(Table2[[#This Row],[M4B]],Table2[[#This Row],[M4B_h]])</f>
        <v>6</v>
      </c>
    </row>
    <row r="1344" spans="1:20">
      <c r="A1344" s="11">
        <f>IF(Table2[[#This Row],[TT]]=0,"",ROW())</f>
        <v>1344</v>
      </c>
      <c r="B1344" s="11" t="str">
        <f>LOWER(SUBSTITUTE(SUBSTITUTE(SUBSTITUTE(SUBSTITUTE(SUBSTITUTE(SUBSTITUTE(SUBSTITUTE(SUBSTITUTE(Table2[[#This Row],[NAMA BARANG]]," ",""),"""",""),"-",""),"/",""),"(",""),")",""),"&amp;",""),",",""))</f>
        <v>mechdebossdbmp300</v>
      </c>
      <c r="C1344" s="17" t="s">
        <v>1485</v>
      </c>
      <c r="D1344" s="18">
        <v>32</v>
      </c>
      <c r="E1344" s="22" t="s">
        <v>531</v>
      </c>
      <c r="F1344" s="43">
        <f>IF(Table2[[#This Row],[M5B]]="",Table2[[#This Row],[M5B_h]],SUM(Table2[[#This Row],[M5B_h]],Table2[[#This Row],[M5B]]))</f>
        <v>32</v>
      </c>
      <c r="H1344" s="12" t="str">
        <f>IF(Table2[[#This Row],[M1A]]="","",Table2[[#This Row],[M1A]]-Table2[[#This Row],[AWAL]])</f>
        <v/>
      </c>
      <c r="J1344" s="12" t="str">
        <f>IF(Table2[[#This Row],[M2A]]="","",SUM(Table2[[#This Row],[M2A]]-Table2[[#This Row],[M2B_h]]))</f>
        <v/>
      </c>
      <c r="L1344" s="12" t="str">
        <f>IF(Table2[[#This Row],[M3A]]="","",SUM(Table2[[#This Row],[M3A]]-Table2[[#This Row],[M3B_h]]))</f>
        <v/>
      </c>
      <c r="N1344" s="12" t="str">
        <f>IF(Table2[[#This Row],[M4A]]="","",SUM(Table2[[#This Row],[M4A]]-Table2[[#This Row],[M4B_h]]))</f>
        <v/>
      </c>
      <c r="O1344" s="14"/>
      <c r="P1344" s="14" t="str">
        <f>IF(Table2[[#This Row],[M5A]]="","",SUM(Table2[[#This Row],[M5A]]-Table2[[#This Row],[M5B_h]]))</f>
        <v/>
      </c>
      <c r="Q1344" s="14">
        <f>SUM(Table2[[#This Row],[AWAL]],Table2[[#This Row],[M1B]])</f>
        <v>32</v>
      </c>
      <c r="R1344" s="14">
        <f>SUM(Table2[[#This Row],[M2B]],Table2[[#This Row],[M2B_h]])</f>
        <v>32</v>
      </c>
      <c r="S1344" s="14">
        <f>SUM(Table2[[#This Row],[M3B]],Table2[[#This Row],[M3B_h]])</f>
        <v>32</v>
      </c>
      <c r="T1344" s="14">
        <f>SUM(Table2[[#This Row],[M4B]],Table2[[#This Row],[M4B_h]])</f>
        <v>32</v>
      </c>
    </row>
    <row r="1345" spans="1:20">
      <c r="A1345" s="11">
        <f>IF(Table2[[#This Row],[TT]]=0,"",ROW())</f>
        <v>1345</v>
      </c>
      <c r="B1345" s="11" t="str">
        <f>LOWER(SUBSTITUTE(SUBSTITUTE(SUBSTITUTE(SUBSTITUTE(SUBSTITUTE(SUBSTITUTE(SUBSTITUTE(SUBSTITUTE(Table2[[#This Row],[NAMA BARANG]]," ",""),"""",""),"-",""),"/",""),"(",""),")",""),"&amp;",""),",",""))</f>
        <v>mechpen109a1x4</v>
      </c>
      <c r="C1345" s="17" t="s">
        <v>1486</v>
      </c>
      <c r="D1345" s="18">
        <v>22</v>
      </c>
      <c r="E1345" s="22" t="s">
        <v>398</v>
      </c>
      <c r="F1345" s="43">
        <f>IF(Table2[[#This Row],[M5B]]="",Table2[[#This Row],[M5B_h]],SUM(Table2[[#This Row],[M5B_h]],Table2[[#This Row],[M5B]]))</f>
        <v>22</v>
      </c>
      <c r="H1345" s="12" t="str">
        <f>IF(Table2[[#This Row],[M1A]]="","",Table2[[#This Row],[M1A]]-Table2[[#This Row],[AWAL]])</f>
        <v/>
      </c>
      <c r="J1345" s="12" t="str">
        <f>IF(Table2[[#This Row],[M2A]]="","",SUM(Table2[[#This Row],[M2A]]-Table2[[#This Row],[M2B_h]]))</f>
        <v/>
      </c>
      <c r="L1345" s="12" t="str">
        <f>IF(Table2[[#This Row],[M3A]]="","",SUM(Table2[[#This Row],[M3A]]-Table2[[#This Row],[M3B_h]]))</f>
        <v/>
      </c>
      <c r="N1345" s="12" t="str">
        <f>IF(Table2[[#This Row],[M4A]]="","",SUM(Table2[[#This Row],[M4A]]-Table2[[#This Row],[M4B_h]]))</f>
        <v/>
      </c>
      <c r="O1345" s="14"/>
      <c r="P1345" s="14" t="str">
        <f>IF(Table2[[#This Row],[M5A]]="","",SUM(Table2[[#This Row],[M5A]]-Table2[[#This Row],[M5B_h]]))</f>
        <v/>
      </c>
      <c r="Q1345" s="14">
        <f>SUM(Table2[[#This Row],[AWAL]],Table2[[#This Row],[M1B]])</f>
        <v>22</v>
      </c>
      <c r="R1345" s="14">
        <f>SUM(Table2[[#This Row],[M2B]],Table2[[#This Row],[M2B_h]])</f>
        <v>22</v>
      </c>
      <c r="S1345" s="14">
        <f>SUM(Table2[[#This Row],[M3B]],Table2[[#This Row],[M3B_h]])</f>
        <v>22</v>
      </c>
      <c r="T1345" s="14">
        <f>SUM(Table2[[#This Row],[M4B]],Table2[[#This Row],[M4B_h]])</f>
        <v>22</v>
      </c>
    </row>
    <row r="1346" spans="1:20">
      <c r="A1346" s="11">
        <f>IF(Table2[[#This Row],[TT]]=0,"",ROW())</f>
        <v>1346</v>
      </c>
      <c r="B1346" s="11" t="str">
        <f>LOWER(SUBSTITUTE(SUBSTITUTE(SUBSTITUTE(SUBSTITUTE(SUBSTITUTE(SUBSTITUTE(SUBSTITUTE(SUBSTITUTE(Table2[[#This Row],[NAMA BARANG]]," ",""),"""",""),"-",""),"/",""),"(",""),")",""),"&amp;",""),",",""))</f>
        <v>mechpen297820</v>
      </c>
      <c r="C1346" s="17" t="s">
        <v>1487</v>
      </c>
      <c r="D1346" s="18">
        <v>4</v>
      </c>
      <c r="E1346" s="22" t="s">
        <v>14</v>
      </c>
      <c r="F1346" s="43">
        <f>IF(Table2[[#This Row],[M5B]]="",Table2[[#This Row],[M5B_h]],SUM(Table2[[#This Row],[M5B_h]],Table2[[#This Row],[M5B]]))</f>
        <v>4</v>
      </c>
      <c r="H1346" s="12" t="str">
        <f>IF(Table2[[#This Row],[M1A]]="","",Table2[[#This Row],[M1A]]-Table2[[#This Row],[AWAL]])</f>
        <v/>
      </c>
      <c r="J1346" s="12" t="str">
        <f>IF(Table2[[#This Row],[M2A]]="","",SUM(Table2[[#This Row],[M2A]]-Table2[[#This Row],[M2B_h]]))</f>
        <v/>
      </c>
      <c r="L1346" s="12" t="str">
        <f>IF(Table2[[#This Row],[M3A]]="","",SUM(Table2[[#This Row],[M3A]]-Table2[[#This Row],[M3B_h]]))</f>
        <v/>
      </c>
      <c r="N1346" s="12" t="str">
        <f>IF(Table2[[#This Row],[M4A]]="","",SUM(Table2[[#This Row],[M4A]]-Table2[[#This Row],[M4B_h]]))</f>
        <v/>
      </c>
      <c r="O1346" s="14"/>
      <c r="P1346" s="14" t="str">
        <f>IF(Table2[[#This Row],[M5A]]="","",SUM(Table2[[#This Row],[M5A]]-Table2[[#This Row],[M5B_h]]))</f>
        <v/>
      </c>
      <c r="Q1346" s="14">
        <f>SUM(Table2[[#This Row],[AWAL]],Table2[[#This Row],[M1B]])</f>
        <v>4</v>
      </c>
      <c r="R1346" s="14">
        <f>SUM(Table2[[#This Row],[M2B]],Table2[[#This Row],[M2B_h]])</f>
        <v>4</v>
      </c>
      <c r="S1346" s="14">
        <f>SUM(Table2[[#This Row],[M3B]],Table2[[#This Row],[M3B_h]])</f>
        <v>4</v>
      </c>
      <c r="T1346" s="14">
        <f>SUM(Table2[[#This Row],[M4B]],Table2[[#This Row],[M4B_h]])</f>
        <v>4</v>
      </c>
    </row>
    <row r="1347" spans="1:20">
      <c r="A1347" s="13">
        <f>IF(Table2[[#This Row],[TT]]=0,"",ROW())</f>
        <v>1347</v>
      </c>
      <c r="B1347" s="13" t="str">
        <f>LOWER(SUBSTITUTE(SUBSTITUTE(SUBSTITUTE(SUBSTITUTE(SUBSTITUTE(SUBSTITUTE(SUBSTITUTE(SUBSTITUTE(Table2[[#This Row],[NAMA BARANG]]," ",""),"""",""),"-",""),"/",""),"(",""),")",""),"&amp;",""),",",""))</f>
        <v>mechpen3049</v>
      </c>
      <c r="C1347" s="16" t="s">
        <v>3208</v>
      </c>
      <c r="D1347" s="25">
        <v>3</v>
      </c>
      <c r="E1347" s="47" t="s">
        <v>14</v>
      </c>
      <c r="F1347" s="43">
        <f>IF(Table2[[#This Row],[M5B]]="",Table2[[#This Row],[M5B_h]],SUM(Table2[[#This Row],[M5B_h]],Table2[[#This Row],[M5B]]))</f>
        <v>3</v>
      </c>
      <c r="H1347" s="14" t="str">
        <f>IF(Table2[[#This Row],[M1A]]="","",Table2[[#This Row],[M1A]]-Table2[[#This Row],[AWAL]])</f>
        <v/>
      </c>
      <c r="J1347" s="14" t="str">
        <f>IF(Table2[[#This Row],[M2A]]="","",SUM(Table2[[#This Row],[M2A]]-Table2[[#This Row],[M2B_h]]))</f>
        <v/>
      </c>
      <c r="L1347" s="14" t="str">
        <f>IF(Table2[[#This Row],[M3A]]="","",SUM(Table2[[#This Row],[M3A]]-Table2[[#This Row],[M3B_h]]))</f>
        <v/>
      </c>
      <c r="N1347" s="14" t="str">
        <f>IF(Table2[[#This Row],[M4A]]="","",SUM(Table2[[#This Row],[M4A]]-Table2[[#This Row],[M4B_h]]))</f>
        <v/>
      </c>
      <c r="O1347" s="14"/>
      <c r="P1347" s="14" t="str">
        <f>IF(Table2[[#This Row],[M5A]]="","",SUM(Table2[[#This Row],[M5A]]-Table2[[#This Row],[M5B_h]]))</f>
        <v/>
      </c>
      <c r="Q1347" s="14">
        <f>SUM(Table2[[#This Row],[AWAL]],Table2[[#This Row],[M1B]])</f>
        <v>3</v>
      </c>
      <c r="R1347" s="14">
        <f>SUM(Table2[[#This Row],[M2B]],Table2[[#This Row],[M2B_h]])</f>
        <v>3</v>
      </c>
      <c r="S1347" s="14">
        <f>SUM(Table2[[#This Row],[M3B]],Table2[[#This Row],[M3B_h]])</f>
        <v>3</v>
      </c>
      <c r="T1347" s="14">
        <f>SUM(Table2[[#This Row],[M4B]],Table2[[#This Row],[M4B_h]])</f>
        <v>3</v>
      </c>
    </row>
    <row r="1348" spans="1:20">
      <c r="A1348" s="11">
        <f>IF(Table2[[#This Row],[TT]]=0,"",ROW())</f>
        <v>1348</v>
      </c>
      <c r="B1348" s="11" t="str">
        <f>LOWER(SUBSTITUTE(SUBSTITUTE(SUBSTITUTE(SUBSTITUTE(SUBSTITUTE(SUBSTITUTE(SUBSTITUTE(SUBSTITUTE(Table2[[#This Row],[NAMA BARANG]]," ",""),"""",""),"-",""),"/",""),"(",""),")",""),"&amp;",""),",",""))</f>
        <v>mechpen405</v>
      </c>
      <c r="C1348" s="17" t="s">
        <v>3209</v>
      </c>
      <c r="D1348" s="18">
        <v>3</v>
      </c>
      <c r="E1348" s="22" t="s">
        <v>14</v>
      </c>
      <c r="F1348" s="43">
        <f>IF(Table2[[#This Row],[M5B]]="",Table2[[#This Row],[M5B_h]],SUM(Table2[[#This Row],[M5B_h]],Table2[[#This Row],[M5B]]))</f>
        <v>3</v>
      </c>
      <c r="H1348" s="12" t="str">
        <f>IF(Table2[[#This Row],[M1A]]="","",Table2[[#This Row],[M1A]]-Table2[[#This Row],[AWAL]])</f>
        <v/>
      </c>
      <c r="J1348" s="12" t="str">
        <f>IF(Table2[[#This Row],[M2A]]="","",SUM(Table2[[#This Row],[M2A]]-Table2[[#This Row],[M2B_h]]))</f>
        <v/>
      </c>
      <c r="L1348" s="12" t="str">
        <f>IF(Table2[[#This Row],[M3A]]="","",SUM(Table2[[#This Row],[M3A]]-Table2[[#This Row],[M3B_h]]))</f>
        <v/>
      </c>
      <c r="N1348" s="12" t="str">
        <f>IF(Table2[[#This Row],[M4A]]="","",SUM(Table2[[#This Row],[M4A]]-Table2[[#This Row],[M4B_h]]))</f>
        <v/>
      </c>
      <c r="O1348" s="14"/>
      <c r="P1348" s="14" t="str">
        <f>IF(Table2[[#This Row],[M5A]]="","",SUM(Table2[[#This Row],[M5A]]-Table2[[#This Row],[M5B_h]]))</f>
        <v/>
      </c>
      <c r="Q1348" s="14">
        <f>SUM(Table2[[#This Row],[AWAL]],Table2[[#This Row],[M1B]])</f>
        <v>3</v>
      </c>
      <c r="R1348" s="14">
        <f>SUM(Table2[[#This Row],[M2B]],Table2[[#This Row],[M2B_h]])</f>
        <v>3</v>
      </c>
      <c r="S1348" s="14">
        <f>SUM(Table2[[#This Row],[M3B]],Table2[[#This Row],[M3B_h]])</f>
        <v>3</v>
      </c>
      <c r="T1348" s="14">
        <f>SUM(Table2[[#This Row],[M4B]],Table2[[#This Row],[M4B_h]])</f>
        <v>3</v>
      </c>
    </row>
    <row r="1349" spans="1:20">
      <c r="A1349" s="11">
        <f>IF(Table2[[#This Row],[TT]]=0,"",ROW())</f>
        <v>1349</v>
      </c>
      <c r="B1349" s="11" t="str">
        <f>LOWER(SUBSTITUTE(SUBSTITUTE(SUBSTITUTE(SUBSTITUTE(SUBSTITUTE(SUBSTITUTE(SUBSTITUTE(SUBSTITUTE(Table2[[#This Row],[NAMA BARANG]]," ",""),"""",""),"-",""),"/",""),"(",""),")",""),"&amp;",""),",",""))</f>
        <v>mechpenbearc10.0630no.3058</v>
      </c>
      <c r="C1349" s="21" t="s">
        <v>1488</v>
      </c>
      <c r="D1349" s="22">
        <v>18</v>
      </c>
      <c r="E1349" s="22" t="s">
        <v>14</v>
      </c>
      <c r="F1349" s="43">
        <f>IF(Table2[[#This Row],[M5B]]="",Table2[[#This Row],[M5B_h]],SUM(Table2[[#This Row],[M5B_h]],Table2[[#This Row],[M5B]]))</f>
        <v>18</v>
      </c>
      <c r="H1349" s="12" t="str">
        <f>IF(Table2[[#This Row],[M1A]]="","",Table2[[#This Row],[M1A]]-Table2[[#This Row],[AWAL]])</f>
        <v/>
      </c>
      <c r="J1349" s="12" t="str">
        <f>IF(Table2[[#This Row],[M2A]]="","",SUM(Table2[[#This Row],[M2A]]-Table2[[#This Row],[M2B_h]]))</f>
        <v/>
      </c>
      <c r="L1349" s="12" t="str">
        <f>IF(Table2[[#This Row],[M3A]]="","",SUM(Table2[[#This Row],[M3A]]-Table2[[#This Row],[M3B_h]]))</f>
        <v/>
      </c>
      <c r="N1349" s="12" t="str">
        <f>IF(Table2[[#This Row],[M4A]]="","",SUM(Table2[[#This Row],[M4A]]-Table2[[#This Row],[M4B_h]]))</f>
        <v/>
      </c>
      <c r="O1349" s="14"/>
      <c r="P1349" s="14" t="str">
        <f>IF(Table2[[#This Row],[M5A]]="","",SUM(Table2[[#This Row],[M5A]]-Table2[[#This Row],[M5B_h]]))</f>
        <v/>
      </c>
      <c r="Q1349" s="14">
        <f>SUM(Table2[[#This Row],[AWAL]],Table2[[#This Row],[M1B]])</f>
        <v>18</v>
      </c>
      <c r="R1349" s="14">
        <f>SUM(Table2[[#This Row],[M2B]],Table2[[#This Row],[M2B_h]])</f>
        <v>18</v>
      </c>
      <c r="S1349" s="14">
        <f>SUM(Table2[[#This Row],[M3B]],Table2[[#This Row],[M3B_h]])</f>
        <v>18</v>
      </c>
      <c r="T1349" s="14">
        <f>SUM(Table2[[#This Row],[M4B]],Table2[[#This Row],[M4B_h]])</f>
        <v>18</v>
      </c>
    </row>
    <row r="1350" spans="1:20">
      <c r="A1350" s="11">
        <f>IF(Table2[[#This Row],[TT]]=0,"",ROW())</f>
        <v>1350</v>
      </c>
      <c r="B1350" s="11" t="str">
        <f>LOWER(SUBSTITUTE(SUBSTITUTE(SUBSTITUTE(SUBSTITUTE(SUBSTITUTE(SUBSTITUTE(SUBSTITUTE(SUBSTITUTE(Table2[[#This Row],[NAMA BARANG]]," ",""),"""",""),"-",""),"/",""),"(",""),")",""),"&amp;",""),",",""))</f>
        <v>mechpenbensiaabhkprp1260</v>
      </c>
      <c r="C1350" s="21" t="s">
        <v>3210</v>
      </c>
      <c r="D1350" s="22">
        <v>8</v>
      </c>
      <c r="E1350" s="22" t="s">
        <v>14</v>
      </c>
      <c r="F1350" s="43">
        <f>IF(Table2[[#This Row],[M5B]]="",Table2[[#This Row],[M5B_h]],SUM(Table2[[#This Row],[M5B_h]],Table2[[#This Row],[M5B]]))</f>
        <v>8</v>
      </c>
      <c r="H1350" s="12" t="str">
        <f>IF(Table2[[#This Row],[M1A]]="","",Table2[[#This Row],[M1A]]-Table2[[#This Row],[AWAL]])</f>
        <v/>
      </c>
      <c r="J1350" s="12" t="str">
        <f>IF(Table2[[#This Row],[M2A]]="","",SUM(Table2[[#This Row],[M2A]]-Table2[[#This Row],[M2B_h]]))</f>
        <v/>
      </c>
      <c r="L1350" s="12" t="str">
        <f>IF(Table2[[#This Row],[M3A]]="","",SUM(Table2[[#This Row],[M3A]]-Table2[[#This Row],[M3B_h]]))</f>
        <v/>
      </c>
      <c r="N1350" s="12" t="str">
        <f>IF(Table2[[#This Row],[M4A]]="","",SUM(Table2[[#This Row],[M4A]]-Table2[[#This Row],[M4B_h]]))</f>
        <v/>
      </c>
      <c r="O1350" s="14"/>
      <c r="P1350" s="14" t="str">
        <f>IF(Table2[[#This Row],[M5A]]="","",SUM(Table2[[#This Row],[M5A]]-Table2[[#This Row],[M5B_h]]))</f>
        <v/>
      </c>
      <c r="Q1350" s="14">
        <f>SUM(Table2[[#This Row],[AWAL]],Table2[[#This Row],[M1B]])</f>
        <v>8</v>
      </c>
      <c r="R1350" s="14">
        <f>SUM(Table2[[#This Row],[M2B]],Table2[[#This Row],[M2B_h]])</f>
        <v>8</v>
      </c>
      <c r="S1350" s="14">
        <f>SUM(Table2[[#This Row],[M3B]],Table2[[#This Row],[M3B_h]])</f>
        <v>8</v>
      </c>
      <c r="T1350" s="14">
        <f>SUM(Table2[[#This Row],[M4B]],Table2[[#This Row],[M4B_h]])</f>
        <v>8</v>
      </c>
    </row>
    <row r="1351" spans="1:20">
      <c r="A1351" s="11">
        <f>IF(Table2[[#This Row],[TT]]=0,"",ROW())</f>
        <v>1351</v>
      </c>
      <c r="B1351" s="11" t="str">
        <f>LOWER(SUBSTITUTE(SUBSTITUTE(SUBSTITUTE(SUBSTITUTE(SUBSTITUTE(SUBSTITUTE(SUBSTITUTE(SUBSTITUTE(Table2[[#This Row],[NAMA BARANG]]," ",""),"""",""),"-",""),"/",""),"(",""),")",""),"&amp;",""),",",""))</f>
        <v>mechpenc100630ab8008</v>
      </c>
      <c r="C1351" s="21" t="s">
        <v>3211</v>
      </c>
      <c r="D1351" s="22">
        <v>7</v>
      </c>
      <c r="E1351" s="22" t="s">
        <v>14</v>
      </c>
      <c r="F1351" s="43">
        <f>IF(Table2[[#This Row],[M5B]]="",Table2[[#This Row],[M5B_h]],SUM(Table2[[#This Row],[M5B_h]],Table2[[#This Row],[M5B]]))</f>
        <v>7</v>
      </c>
      <c r="H1351" s="12" t="str">
        <f>IF(Table2[[#This Row],[M1A]]="","",Table2[[#This Row],[M1A]]-Table2[[#This Row],[AWAL]])</f>
        <v/>
      </c>
      <c r="J1351" s="12" t="str">
        <f>IF(Table2[[#This Row],[M2A]]="","",SUM(Table2[[#This Row],[M2A]]-Table2[[#This Row],[M2B_h]]))</f>
        <v/>
      </c>
      <c r="L1351" s="12" t="str">
        <f>IF(Table2[[#This Row],[M3A]]="","",SUM(Table2[[#This Row],[M3A]]-Table2[[#This Row],[M3B_h]]))</f>
        <v/>
      </c>
      <c r="N1351" s="12" t="str">
        <f>IF(Table2[[#This Row],[M4A]]="","",SUM(Table2[[#This Row],[M4A]]-Table2[[#This Row],[M4B_h]]))</f>
        <v/>
      </c>
      <c r="O1351" s="14"/>
      <c r="P1351" s="14" t="str">
        <f>IF(Table2[[#This Row],[M5A]]="","",SUM(Table2[[#This Row],[M5A]]-Table2[[#This Row],[M5B_h]]))</f>
        <v/>
      </c>
      <c r="Q1351" s="14">
        <f>SUM(Table2[[#This Row],[AWAL]],Table2[[#This Row],[M1B]])</f>
        <v>7</v>
      </c>
      <c r="R1351" s="14">
        <f>SUM(Table2[[#This Row],[M2B]],Table2[[#This Row],[M2B_h]])</f>
        <v>7</v>
      </c>
      <c r="S1351" s="14">
        <f>SUM(Table2[[#This Row],[M3B]],Table2[[#This Row],[M3B_h]])</f>
        <v>7</v>
      </c>
      <c r="T1351" s="14">
        <f>SUM(Table2[[#This Row],[M4B]],Table2[[#This Row],[M4B_h]])</f>
        <v>7</v>
      </c>
    </row>
    <row r="1352" spans="1:20">
      <c r="A1352" s="11">
        <f>IF(Table2[[#This Row],[TT]]=0,"",ROW())</f>
        <v>1352</v>
      </c>
      <c r="B1352" s="11" t="str">
        <f>LOWER(SUBSTITUTE(SUBSTITUTE(SUBSTITUTE(SUBSTITUTE(SUBSTITUTE(SUBSTITUTE(SUBSTITUTE(SUBSTITUTE(Table2[[#This Row],[NAMA BARANG]]," ",""),"""",""),"-",""),"/",""),"(",""),")",""),"&amp;",""),",",""))</f>
        <v>mechpencolourdisneyc100348</v>
      </c>
      <c r="C1352" s="17" t="s">
        <v>3212</v>
      </c>
      <c r="D1352" s="18">
        <v>1</v>
      </c>
      <c r="E1352" s="22" t="s">
        <v>506</v>
      </c>
      <c r="F1352" s="43">
        <f>IF(Table2[[#This Row],[M5B]]="",Table2[[#This Row],[M5B_h]],SUM(Table2[[#This Row],[M5B_h]],Table2[[#This Row],[M5B]]))</f>
        <v>1</v>
      </c>
      <c r="H1352" s="12" t="str">
        <f>IF(Table2[[#This Row],[M1A]]="","",Table2[[#This Row],[M1A]]-Table2[[#This Row],[AWAL]])</f>
        <v/>
      </c>
      <c r="J1352" s="12" t="str">
        <f>IF(Table2[[#This Row],[M2A]]="","",SUM(Table2[[#This Row],[M2A]]-Table2[[#This Row],[M2B_h]]))</f>
        <v/>
      </c>
      <c r="L1352" s="12" t="str">
        <f>IF(Table2[[#This Row],[M3A]]="","",SUM(Table2[[#This Row],[M3A]]-Table2[[#This Row],[M3B_h]]))</f>
        <v/>
      </c>
      <c r="N1352" s="12" t="str">
        <f>IF(Table2[[#This Row],[M4A]]="","",SUM(Table2[[#This Row],[M4A]]-Table2[[#This Row],[M4B_h]]))</f>
        <v/>
      </c>
      <c r="O1352" s="14"/>
      <c r="P1352" s="14" t="str">
        <f>IF(Table2[[#This Row],[M5A]]="","",SUM(Table2[[#This Row],[M5A]]-Table2[[#This Row],[M5B_h]]))</f>
        <v/>
      </c>
      <c r="Q1352" s="14">
        <f>SUM(Table2[[#This Row],[AWAL]],Table2[[#This Row],[M1B]])</f>
        <v>1</v>
      </c>
      <c r="R1352" s="14">
        <f>SUM(Table2[[#This Row],[M2B]],Table2[[#This Row],[M2B_h]])</f>
        <v>1</v>
      </c>
      <c r="S1352" s="14">
        <f>SUM(Table2[[#This Row],[M3B]],Table2[[#This Row],[M3B_h]])</f>
        <v>1</v>
      </c>
      <c r="T1352" s="14">
        <f>SUM(Table2[[#This Row],[M4B]],Table2[[#This Row],[M4B_h]])</f>
        <v>1</v>
      </c>
    </row>
    <row r="1353" spans="1:20">
      <c r="A1353" s="11">
        <f>IF(Table2[[#This Row],[TT]]=0,"",ROW())</f>
        <v>1353</v>
      </c>
      <c r="B1353" s="11" t="str">
        <f>LOWER(SUBSTITUTE(SUBSTITUTE(SUBSTITUTE(SUBSTITUTE(SUBSTITUTE(SUBSTITUTE(SUBSTITUTE(SUBSTITUTE(Table2[[#This Row],[NAMA BARANG]]," ",""),"""",""),"-",""),"/",""),"(",""),")",""),"&amp;",""),",",""))</f>
        <v>mechpencolourdisneypr6w1hk2</v>
      </c>
      <c r="C1353" s="17" t="s">
        <v>3213</v>
      </c>
      <c r="D1353" s="18">
        <v>3</v>
      </c>
      <c r="E1353" s="22" t="s">
        <v>506</v>
      </c>
      <c r="F1353" s="43">
        <f>IF(Table2[[#This Row],[M5B]]="",Table2[[#This Row],[M5B_h]],SUM(Table2[[#This Row],[M5B_h]],Table2[[#This Row],[M5B]]))</f>
        <v>3</v>
      </c>
      <c r="H1353" s="12" t="str">
        <f>IF(Table2[[#This Row],[M1A]]="","",Table2[[#This Row],[M1A]]-Table2[[#This Row],[AWAL]])</f>
        <v/>
      </c>
      <c r="J1353" s="12" t="str">
        <f>IF(Table2[[#This Row],[M2A]]="","",SUM(Table2[[#This Row],[M2A]]-Table2[[#This Row],[M2B_h]]))</f>
        <v/>
      </c>
      <c r="L1353" s="12" t="str">
        <f>IF(Table2[[#This Row],[M3A]]="","",SUM(Table2[[#This Row],[M3A]]-Table2[[#This Row],[M3B_h]]))</f>
        <v/>
      </c>
      <c r="N1353" s="12" t="str">
        <f>IF(Table2[[#This Row],[M4A]]="","",SUM(Table2[[#This Row],[M4A]]-Table2[[#This Row],[M4B_h]]))</f>
        <v/>
      </c>
      <c r="O1353" s="14"/>
      <c r="P1353" s="14" t="str">
        <f>IF(Table2[[#This Row],[M5A]]="","",SUM(Table2[[#This Row],[M5A]]-Table2[[#This Row],[M5B_h]]))</f>
        <v/>
      </c>
      <c r="Q1353" s="14">
        <f>SUM(Table2[[#This Row],[AWAL]],Table2[[#This Row],[M1B]])</f>
        <v>3</v>
      </c>
      <c r="R1353" s="14">
        <f>SUM(Table2[[#This Row],[M2B]],Table2[[#This Row],[M2B_h]])</f>
        <v>3</v>
      </c>
      <c r="S1353" s="14">
        <f>SUM(Table2[[#This Row],[M3B]],Table2[[#This Row],[M3B_h]])</f>
        <v>3</v>
      </c>
      <c r="T1353" s="14">
        <f>SUM(Table2[[#This Row],[M4B]],Table2[[#This Row],[M4B_h]])</f>
        <v>3</v>
      </c>
    </row>
    <row r="1354" spans="1:20">
      <c r="A1354" s="11">
        <f>IF(Table2[[#This Row],[TT]]=0,"",ROW())</f>
        <v>1354</v>
      </c>
      <c r="B1354" s="11" t="str">
        <f>LOWER(SUBSTITUTE(SUBSTITUTE(SUBSTITUTE(SUBSTITUTE(SUBSTITUTE(SUBSTITUTE(SUBSTITUTE(SUBSTITUTE(Table2[[#This Row],[NAMA BARANG]]," ",""),"""",""),"-",""),"/",""),"(",""),")",""),"&amp;",""),",",""))</f>
        <v>mechpendebozz12wdbcmp500</v>
      </c>
      <c r="C1354" s="17" t="s">
        <v>1489</v>
      </c>
      <c r="D1354" s="18">
        <v>1</v>
      </c>
      <c r="E1354" s="22" t="s">
        <v>531</v>
      </c>
      <c r="F1354" s="43">
        <f>IF(Table2[[#This Row],[M5B]]="",Table2[[#This Row],[M5B_h]],SUM(Table2[[#This Row],[M5B_h]],Table2[[#This Row],[M5B]]))</f>
        <v>1</v>
      </c>
      <c r="H1354" s="12" t="str">
        <f>IF(Table2[[#This Row],[M1A]]="","",Table2[[#This Row],[M1A]]-Table2[[#This Row],[AWAL]])</f>
        <v/>
      </c>
      <c r="J1354" s="12" t="str">
        <f>IF(Table2[[#This Row],[M2A]]="","",SUM(Table2[[#This Row],[M2A]]-Table2[[#This Row],[M2B_h]]))</f>
        <v/>
      </c>
      <c r="L1354" s="12" t="str">
        <f>IF(Table2[[#This Row],[M3A]]="","",SUM(Table2[[#This Row],[M3A]]-Table2[[#This Row],[M3B_h]]))</f>
        <v/>
      </c>
      <c r="N1354" s="12" t="str">
        <f>IF(Table2[[#This Row],[M4A]]="","",SUM(Table2[[#This Row],[M4A]]-Table2[[#This Row],[M4B_h]]))</f>
        <v/>
      </c>
      <c r="O1354" s="14"/>
      <c r="P1354" s="14" t="str">
        <f>IF(Table2[[#This Row],[M5A]]="","",SUM(Table2[[#This Row],[M5A]]-Table2[[#This Row],[M5B_h]]))</f>
        <v/>
      </c>
      <c r="Q1354" s="14">
        <f>SUM(Table2[[#This Row],[AWAL]],Table2[[#This Row],[M1B]])</f>
        <v>1</v>
      </c>
      <c r="R1354" s="14">
        <f>SUM(Table2[[#This Row],[M2B]],Table2[[#This Row],[M2B_h]])</f>
        <v>1</v>
      </c>
      <c r="S1354" s="14">
        <f>SUM(Table2[[#This Row],[M3B]],Table2[[#This Row],[M3B_h]])</f>
        <v>1</v>
      </c>
      <c r="T1354" s="14">
        <f>SUM(Table2[[#This Row],[M4B]],Table2[[#This Row],[M4B_h]])</f>
        <v>1</v>
      </c>
    </row>
    <row r="1355" spans="1:20">
      <c r="A1355" s="11">
        <f>IF(Table2[[#This Row],[TT]]=0,"",ROW())</f>
        <v>1355</v>
      </c>
      <c r="B1355" s="11" t="str">
        <f>LOWER(SUBSTITUTE(SUBSTITUTE(SUBSTITUTE(SUBSTITUTE(SUBSTITUTE(SUBSTITUTE(SUBSTITUTE(SUBSTITUTE(Table2[[#This Row],[NAMA BARANG]]," ",""),"""",""),"-",""),"/",""),"(",""),")",""),"&amp;",""),",",""))</f>
        <v>mechpendf125</v>
      </c>
      <c r="C1355" s="17" t="s">
        <v>3214</v>
      </c>
      <c r="D1355" s="18">
        <v>11</v>
      </c>
      <c r="E1355" s="22" t="s">
        <v>14</v>
      </c>
      <c r="F1355" s="43">
        <f>IF(Table2[[#This Row],[M5B]]="",Table2[[#This Row],[M5B_h]],SUM(Table2[[#This Row],[M5B_h]],Table2[[#This Row],[M5B]]))</f>
        <v>11</v>
      </c>
      <c r="H1355" s="12" t="str">
        <f>IF(Table2[[#This Row],[M1A]]="","",Table2[[#This Row],[M1A]]-Table2[[#This Row],[AWAL]])</f>
        <v/>
      </c>
      <c r="J1355" s="12" t="str">
        <f>IF(Table2[[#This Row],[M2A]]="","",SUM(Table2[[#This Row],[M2A]]-Table2[[#This Row],[M2B_h]]))</f>
        <v/>
      </c>
      <c r="L1355" s="12" t="str">
        <f>IF(Table2[[#This Row],[M3A]]="","",SUM(Table2[[#This Row],[M3A]]-Table2[[#This Row],[M3B_h]]))</f>
        <v/>
      </c>
      <c r="N1355" s="12" t="str">
        <f>IF(Table2[[#This Row],[M4A]]="","",SUM(Table2[[#This Row],[M4A]]-Table2[[#This Row],[M4B_h]]))</f>
        <v/>
      </c>
      <c r="O1355" s="14"/>
      <c r="P1355" s="14" t="str">
        <f>IF(Table2[[#This Row],[M5A]]="","",SUM(Table2[[#This Row],[M5A]]-Table2[[#This Row],[M5B_h]]))</f>
        <v/>
      </c>
      <c r="Q1355" s="14">
        <f>SUM(Table2[[#This Row],[AWAL]],Table2[[#This Row],[M1B]])</f>
        <v>11</v>
      </c>
      <c r="R1355" s="14">
        <f>SUM(Table2[[#This Row],[M2B]],Table2[[#This Row],[M2B_h]])</f>
        <v>11</v>
      </c>
      <c r="S1355" s="14">
        <f>SUM(Table2[[#This Row],[M3B]],Table2[[#This Row],[M3B_h]])</f>
        <v>11</v>
      </c>
      <c r="T1355" s="14">
        <f>SUM(Table2[[#This Row],[M4B]],Table2[[#This Row],[M4B_h]])</f>
        <v>11</v>
      </c>
    </row>
    <row r="1356" spans="1:20">
      <c r="A1356" s="11">
        <f>IF(Table2[[#This Row],[TT]]=0,"",ROW())</f>
        <v>1356</v>
      </c>
      <c r="B1356" s="11" t="str">
        <f>LOWER(SUBSTITUTE(SUBSTITUTE(SUBSTITUTE(SUBSTITUTE(SUBSTITUTE(SUBSTITUTE(SUBSTITUTE(SUBSTITUTE(Table2[[#This Row],[NAMA BARANG]]," ",""),"""",""),"-",""),"/",""),"(",""),")",""),"&amp;",""),",",""))</f>
        <v>mechpenhn2003hanaro</v>
      </c>
      <c r="C1356" s="17" t="s">
        <v>1490</v>
      </c>
      <c r="D1356" s="18">
        <v>2</v>
      </c>
      <c r="E1356" s="22" t="s">
        <v>198</v>
      </c>
      <c r="F1356" s="43">
        <f>IF(Table2[[#This Row],[M5B]]="",Table2[[#This Row],[M5B_h]],SUM(Table2[[#This Row],[M5B_h]],Table2[[#This Row],[M5B]]))</f>
        <v>2</v>
      </c>
      <c r="H1356" s="12" t="str">
        <f>IF(Table2[[#This Row],[M1A]]="","",Table2[[#This Row],[M1A]]-Table2[[#This Row],[AWAL]])</f>
        <v/>
      </c>
      <c r="J1356" s="12" t="str">
        <f>IF(Table2[[#This Row],[M2A]]="","",SUM(Table2[[#This Row],[M2A]]-Table2[[#This Row],[M2B_h]]))</f>
        <v/>
      </c>
      <c r="L1356" s="12" t="str">
        <f>IF(Table2[[#This Row],[M3A]]="","",SUM(Table2[[#This Row],[M3A]]-Table2[[#This Row],[M3B_h]]))</f>
        <v/>
      </c>
      <c r="N1356" s="12" t="str">
        <f>IF(Table2[[#This Row],[M4A]]="","",SUM(Table2[[#This Row],[M4A]]-Table2[[#This Row],[M4B_h]]))</f>
        <v/>
      </c>
      <c r="O1356" s="14"/>
      <c r="P1356" s="14" t="str">
        <f>IF(Table2[[#This Row],[M5A]]="","",SUM(Table2[[#This Row],[M5A]]-Table2[[#This Row],[M5B_h]]))</f>
        <v/>
      </c>
      <c r="Q1356" s="14">
        <f>SUM(Table2[[#This Row],[AWAL]],Table2[[#This Row],[M1B]])</f>
        <v>2</v>
      </c>
      <c r="R1356" s="14">
        <f>SUM(Table2[[#This Row],[M2B]],Table2[[#This Row],[M2B_h]])</f>
        <v>2</v>
      </c>
      <c r="S1356" s="14">
        <f>SUM(Table2[[#This Row],[M3B]],Table2[[#This Row],[M3B_h]])</f>
        <v>2</v>
      </c>
      <c r="T1356" s="14">
        <f>SUM(Table2[[#This Row],[M4B]],Table2[[#This Row],[M4B_h]])</f>
        <v>2</v>
      </c>
    </row>
    <row r="1357" spans="1:20">
      <c r="A1357" s="11">
        <f>IF(Table2[[#This Row],[TT]]=0,"",ROW())</f>
        <v>1357</v>
      </c>
      <c r="B1357" s="11" t="str">
        <f>LOWER(SUBSTITUTE(SUBSTITUTE(SUBSTITUTE(SUBSTITUTE(SUBSTITUTE(SUBSTITUTE(SUBSTITUTE(SUBSTITUTE(Table2[[#This Row],[NAMA BARANG]]," ",""),"""",""),"-",""),"/",""),"(",""),")",""),"&amp;",""),",",""))</f>
        <v>mechpenkukumaluhb258@50pc</v>
      </c>
      <c r="C1357" s="23" t="s">
        <v>1491</v>
      </c>
      <c r="D1357" s="24">
        <v>1</v>
      </c>
      <c r="E1357" s="48" t="s">
        <v>200</v>
      </c>
      <c r="F1357" s="43">
        <f>IF(Table2[[#This Row],[M5B]]="",Table2[[#This Row],[M5B_h]],SUM(Table2[[#This Row],[M5B_h]],Table2[[#This Row],[M5B]]))</f>
        <v>1</v>
      </c>
      <c r="H1357" s="12" t="str">
        <f>IF(Table2[[#This Row],[M1A]]="","",Table2[[#This Row],[M1A]]-Table2[[#This Row],[AWAL]])</f>
        <v/>
      </c>
      <c r="J1357" s="12" t="str">
        <f>IF(Table2[[#This Row],[M2A]]="","",SUM(Table2[[#This Row],[M2A]]-Table2[[#This Row],[M2B_h]]))</f>
        <v/>
      </c>
      <c r="L1357" s="12" t="str">
        <f>IF(Table2[[#This Row],[M3A]]="","",SUM(Table2[[#This Row],[M3A]]-Table2[[#This Row],[M3B_h]]))</f>
        <v/>
      </c>
      <c r="N1357" s="12" t="str">
        <f>IF(Table2[[#This Row],[M4A]]="","",SUM(Table2[[#This Row],[M4A]]-Table2[[#This Row],[M4B_h]]))</f>
        <v/>
      </c>
      <c r="O1357" s="14"/>
      <c r="P1357" s="14" t="str">
        <f>IF(Table2[[#This Row],[M5A]]="","",SUM(Table2[[#This Row],[M5A]]-Table2[[#This Row],[M5B_h]]))</f>
        <v/>
      </c>
      <c r="Q1357" s="14">
        <f>SUM(Table2[[#This Row],[AWAL]],Table2[[#This Row],[M1B]])</f>
        <v>1</v>
      </c>
      <c r="R1357" s="14">
        <f>SUM(Table2[[#This Row],[M2B]],Table2[[#This Row],[M2B_h]])</f>
        <v>1</v>
      </c>
      <c r="S1357" s="14">
        <f>SUM(Table2[[#This Row],[M3B]],Table2[[#This Row],[M3B_h]])</f>
        <v>1</v>
      </c>
      <c r="T1357" s="14">
        <f>SUM(Table2[[#This Row],[M4B]],Table2[[#This Row],[M4B_h]])</f>
        <v>1</v>
      </c>
    </row>
    <row r="1358" spans="1:20">
      <c r="A1358" s="11">
        <f>IF(Table2[[#This Row],[TT]]=0,"",ROW())</f>
        <v>1358</v>
      </c>
      <c r="B1358" s="11" t="str">
        <f>LOWER(SUBSTITUTE(SUBSTITUTE(SUBSTITUTE(SUBSTITUTE(SUBSTITUTE(SUBSTITUTE(SUBSTITUTE(SUBSTITUTE(Table2[[#This Row],[NAMA BARANG]]," ",""),"""",""),"-",""),"/",""),"(",""),")",""),"&amp;",""),",",""))</f>
        <v>mechpenmec1317ab1box12pc</v>
      </c>
      <c r="C1358" s="23" t="s">
        <v>3215</v>
      </c>
      <c r="D1358" s="24">
        <v>11</v>
      </c>
      <c r="E1358" s="48" t="s">
        <v>868</v>
      </c>
      <c r="F1358" s="43">
        <f>IF(Table2[[#This Row],[M5B]]="",Table2[[#This Row],[M5B_h]],SUM(Table2[[#This Row],[M5B_h]],Table2[[#This Row],[M5B]]))</f>
        <v>11</v>
      </c>
      <c r="H1358" s="12" t="str">
        <f>IF(Table2[[#This Row],[M1A]]="","",Table2[[#This Row],[M1A]]-Table2[[#This Row],[AWAL]])</f>
        <v/>
      </c>
      <c r="J1358" s="12" t="str">
        <f>IF(Table2[[#This Row],[M2A]]="","",SUM(Table2[[#This Row],[M2A]]-Table2[[#This Row],[M2B_h]]))</f>
        <v/>
      </c>
      <c r="L1358" s="12" t="str">
        <f>IF(Table2[[#This Row],[M3A]]="","",SUM(Table2[[#This Row],[M3A]]-Table2[[#This Row],[M3B_h]]))</f>
        <v/>
      </c>
      <c r="N1358" s="12" t="str">
        <f>IF(Table2[[#This Row],[M4A]]="","",SUM(Table2[[#This Row],[M4A]]-Table2[[#This Row],[M4B_h]]))</f>
        <v/>
      </c>
      <c r="O1358" s="14"/>
      <c r="P1358" s="14" t="str">
        <f>IF(Table2[[#This Row],[M5A]]="","",SUM(Table2[[#This Row],[M5A]]-Table2[[#This Row],[M5B_h]]))</f>
        <v/>
      </c>
      <c r="Q1358" s="14">
        <f>SUM(Table2[[#This Row],[AWAL]],Table2[[#This Row],[M1B]])</f>
        <v>11</v>
      </c>
      <c r="R1358" s="14">
        <f>SUM(Table2[[#This Row],[M2B]],Table2[[#This Row],[M2B_h]])</f>
        <v>11</v>
      </c>
      <c r="S1358" s="14">
        <f>SUM(Table2[[#This Row],[M3B]],Table2[[#This Row],[M3B_h]])</f>
        <v>11</v>
      </c>
      <c r="T1358" s="14">
        <f>SUM(Table2[[#This Row],[M4B]],Table2[[#This Row],[M4B_h]])</f>
        <v>11</v>
      </c>
    </row>
    <row r="1359" spans="1:20">
      <c r="A1359" s="11">
        <f>IF(Table2[[#This Row],[TT]]=0,"",ROW())</f>
        <v>1359</v>
      </c>
      <c r="B1359" s="11" t="str">
        <f>LOWER(SUBSTITUTE(SUBSTITUTE(SUBSTITUTE(SUBSTITUTE(SUBSTITUTE(SUBSTITUTE(SUBSTITUTE(SUBSTITUTE(Table2[[#This Row],[NAMA BARANG]]," ",""),"""",""),"-",""),"/",""),"(",""),")",""),"&amp;",""),",",""))</f>
        <v>mechpensegitiganariko</v>
      </c>
      <c r="C1359" s="17" t="s">
        <v>3216</v>
      </c>
      <c r="D1359" s="18">
        <v>5</v>
      </c>
      <c r="E1359" s="22" t="s">
        <v>83</v>
      </c>
      <c r="F1359" s="43">
        <f>IF(Table2[[#This Row],[M5B]]="",Table2[[#This Row],[M5B_h]],SUM(Table2[[#This Row],[M5B_h]],Table2[[#This Row],[M5B]]))</f>
        <v>5</v>
      </c>
      <c r="H1359" s="12" t="str">
        <f>IF(Table2[[#This Row],[M1A]]="","",Table2[[#This Row],[M1A]]-Table2[[#This Row],[AWAL]])</f>
        <v/>
      </c>
      <c r="J1359" s="12" t="str">
        <f>IF(Table2[[#This Row],[M2A]]="","",SUM(Table2[[#This Row],[M2A]]-Table2[[#This Row],[M2B_h]]))</f>
        <v/>
      </c>
      <c r="L1359" s="12" t="str">
        <f>IF(Table2[[#This Row],[M3A]]="","",SUM(Table2[[#This Row],[M3A]]-Table2[[#This Row],[M3B_h]]))</f>
        <v/>
      </c>
      <c r="N1359" s="12" t="str">
        <f>IF(Table2[[#This Row],[M4A]]="","",SUM(Table2[[#This Row],[M4A]]-Table2[[#This Row],[M4B_h]]))</f>
        <v/>
      </c>
      <c r="O1359" s="14"/>
      <c r="P1359" s="14" t="str">
        <f>IF(Table2[[#This Row],[M5A]]="","",SUM(Table2[[#This Row],[M5A]]-Table2[[#This Row],[M5B_h]]))</f>
        <v/>
      </c>
      <c r="Q1359" s="14">
        <f>SUM(Table2[[#This Row],[AWAL]],Table2[[#This Row],[M1B]])</f>
        <v>5</v>
      </c>
      <c r="R1359" s="14">
        <f>SUM(Table2[[#This Row],[M2B]],Table2[[#This Row],[M2B_h]])</f>
        <v>5</v>
      </c>
      <c r="S1359" s="14">
        <f>SUM(Table2[[#This Row],[M3B]],Table2[[#This Row],[M3B_h]])</f>
        <v>5</v>
      </c>
      <c r="T1359" s="14">
        <f>SUM(Table2[[#This Row],[M4B]],Table2[[#This Row],[M4B_h]])</f>
        <v>5</v>
      </c>
    </row>
    <row r="1360" spans="1:20">
      <c r="A1360" s="11">
        <f>IF(Table2[[#This Row],[TT]]=0,"",ROW())</f>
        <v>1360</v>
      </c>
      <c r="B1360" s="11" t="str">
        <f>LOWER(SUBSTITUTE(SUBSTITUTE(SUBSTITUTE(SUBSTITUTE(SUBSTITUTE(SUBSTITUTE(SUBSTITUTE(SUBSTITUTE(Table2[[#This Row],[NAMA BARANG]]," ",""),"""",""),"-",""),"/",""),"(",""),")",""),"&amp;",""),",",""))</f>
        <v>mechpenvanco521</v>
      </c>
      <c r="C1360" s="17" t="s">
        <v>3217</v>
      </c>
      <c r="D1360" s="18">
        <v>5</v>
      </c>
      <c r="E1360" s="22" t="s">
        <v>14</v>
      </c>
      <c r="F1360" s="43">
        <f>IF(Table2[[#This Row],[M5B]]="",Table2[[#This Row],[M5B_h]],SUM(Table2[[#This Row],[M5B_h]],Table2[[#This Row],[M5B]]))</f>
        <v>5</v>
      </c>
      <c r="H1360" s="12" t="str">
        <f>IF(Table2[[#This Row],[M1A]]="","",Table2[[#This Row],[M1A]]-Table2[[#This Row],[AWAL]])</f>
        <v/>
      </c>
      <c r="J1360" s="12" t="str">
        <f>IF(Table2[[#This Row],[M2A]]="","",SUM(Table2[[#This Row],[M2A]]-Table2[[#This Row],[M2B_h]]))</f>
        <v/>
      </c>
      <c r="L1360" s="12" t="str">
        <f>IF(Table2[[#This Row],[M3A]]="","",SUM(Table2[[#This Row],[M3A]]-Table2[[#This Row],[M3B_h]]))</f>
        <v/>
      </c>
      <c r="N1360" s="12" t="str">
        <f>IF(Table2[[#This Row],[M4A]]="","",SUM(Table2[[#This Row],[M4A]]-Table2[[#This Row],[M4B_h]]))</f>
        <v/>
      </c>
      <c r="O1360" s="14"/>
      <c r="P1360" s="14" t="str">
        <f>IF(Table2[[#This Row],[M5A]]="","",SUM(Table2[[#This Row],[M5A]]-Table2[[#This Row],[M5B_h]]))</f>
        <v/>
      </c>
      <c r="Q1360" s="14">
        <f>SUM(Table2[[#This Row],[AWAL]],Table2[[#This Row],[M1B]])</f>
        <v>5</v>
      </c>
      <c r="R1360" s="14">
        <f>SUM(Table2[[#This Row],[M2B]],Table2[[#This Row],[M2B_h]])</f>
        <v>5</v>
      </c>
      <c r="S1360" s="14">
        <f>SUM(Table2[[#This Row],[M3B]],Table2[[#This Row],[M3B_h]])</f>
        <v>5</v>
      </c>
      <c r="T1360" s="14">
        <f>SUM(Table2[[#This Row],[M4B]],Table2[[#This Row],[M4B_h]])</f>
        <v>5</v>
      </c>
    </row>
    <row r="1361" spans="1:20">
      <c r="A1361" s="101">
        <f>IF(Table2[[#This Row],[TT]]=0,"",ROW())</f>
        <v>1361</v>
      </c>
      <c r="B1361" s="101" t="str">
        <f>LOWER(SUBSTITUTE(SUBSTITUTE(SUBSTITUTE(SUBSTITUTE(SUBSTITUTE(SUBSTITUTE(SUBSTITUTE(SUBSTITUTE(Table2[[#This Row],[NAMA BARANG]]," ",""),"""",""),"-",""),"/",""),"(",""),")",""),"&amp;",""),",",""))</f>
        <v>mejabelajarfancy</v>
      </c>
      <c r="C1361" s="102" t="s">
        <v>4669</v>
      </c>
      <c r="D1361" s="103"/>
      <c r="E1361" s="104" t="s">
        <v>2805</v>
      </c>
      <c r="F1361" s="105">
        <f>IF(Table2[[#This Row],[M5B]]="",Table2[[#This Row],[M5B_h]],SUM(Table2[[#This Row],[M5B_h]],Table2[[#This Row],[M5B]]))</f>
        <v>2</v>
      </c>
      <c r="G1361" s="106">
        <v>28</v>
      </c>
      <c r="H1361" s="107">
        <f>IF(Table2[[#This Row],[M1A]]="","",Table2[[#This Row],[M1A]]-Table2[[#This Row],[AWAL]])</f>
        <v>28</v>
      </c>
      <c r="I1361" s="106">
        <v>11</v>
      </c>
      <c r="J1361" s="107">
        <f>IF(Table2[[#This Row],[M2A]]="","",SUM(Table2[[#This Row],[M2A]]-Table2[[#This Row],[M2B_h]]))</f>
        <v>-17</v>
      </c>
      <c r="K1361" s="106">
        <v>2</v>
      </c>
      <c r="L1361" s="107">
        <f>IF(Table2[[#This Row],[M3A]]="","",SUM(Table2[[#This Row],[M3A]]-Table2[[#This Row],[M3B_h]]))</f>
        <v>-9</v>
      </c>
      <c r="M1361" s="106"/>
      <c r="N1361" s="107" t="str">
        <f>IF(Table2[[#This Row],[M4A]]="","",SUM(Table2[[#This Row],[M4A]]-Table2[[#This Row],[M4B_h]]))</f>
        <v/>
      </c>
      <c r="O1361" s="107"/>
      <c r="P1361" s="107" t="str">
        <f>IF(Table2[[#This Row],[M5A]]="","",SUM(Table2[[#This Row],[M5A]]-Table2[[#This Row],[M5B_h]]))</f>
        <v/>
      </c>
      <c r="Q1361" s="107">
        <f>SUM(Table2[[#This Row],[AWAL]],Table2[[#This Row],[M1B]])</f>
        <v>28</v>
      </c>
      <c r="R1361" s="107">
        <f>SUM(Table2[[#This Row],[M2B]],Table2[[#This Row],[M2B_h]])</f>
        <v>11</v>
      </c>
      <c r="S1361" s="107">
        <f>SUM(Table2[[#This Row],[M3B]],Table2[[#This Row],[M3B_h]])</f>
        <v>2</v>
      </c>
      <c r="T1361" s="107">
        <f>SUM(Table2[[#This Row],[M4B]],Table2[[#This Row],[M4B_h]])</f>
        <v>2</v>
      </c>
    </row>
    <row r="1362" spans="1:20">
      <c r="A1362" s="11">
        <f>IF(Table2[[#This Row],[TT]]=0,"",ROW())</f>
        <v>1362</v>
      </c>
      <c r="B1362" s="11" t="str">
        <f>LOWER(SUBSTITUTE(SUBSTITUTE(SUBSTITUTE(SUBSTITUTE(SUBSTITUTE(SUBSTITUTE(SUBSTITUTE(SUBSTITUTE(Table2[[#This Row],[NAMA BARANG]]," ",""),"""",""),"-",""),"/",""),"(",""),")",""),"&amp;",""),",",""))</f>
        <v>memo+giant810026</v>
      </c>
      <c r="C1362" s="17" t="s">
        <v>1493</v>
      </c>
      <c r="D1362" s="18">
        <v>1</v>
      </c>
      <c r="E1362" s="22" t="s">
        <v>1433</v>
      </c>
      <c r="F1362" s="43">
        <f>IF(Table2[[#This Row],[M5B]]="",Table2[[#This Row],[M5B_h]],SUM(Table2[[#This Row],[M5B_h]],Table2[[#This Row],[M5B]]))</f>
        <v>1</v>
      </c>
      <c r="H1362" s="12" t="str">
        <f>IF(Table2[[#This Row],[M1A]]="","",Table2[[#This Row],[M1A]]-Table2[[#This Row],[AWAL]])</f>
        <v/>
      </c>
      <c r="J1362" s="12" t="str">
        <f>IF(Table2[[#This Row],[M2A]]="","",SUM(Table2[[#This Row],[M2A]]-Table2[[#This Row],[M2B_h]]))</f>
        <v/>
      </c>
      <c r="L1362" s="12" t="str">
        <f>IF(Table2[[#This Row],[M3A]]="","",SUM(Table2[[#This Row],[M3A]]-Table2[[#This Row],[M3B_h]]))</f>
        <v/>
      </c>
      <c r="N1362" s="12" t="str">
        <f>IF(Table2[[#This Row],[M4A]]="","",SUM(Table2[[#This Row],[M4A]]-Table2[[#This Row],[M4B_h]]))</f>
        <v/>
      </c>
      <c r="O1362" s="14"/>
      <c r="P1362" s="14" t="str">
        <f>IF(Table2[[#This Row],[M5A]]="","",SUM(Table2[[#This Row],[M5A]]-Table2[[#This Row],[M5B_h]]))</f>
        <v/>
      </c>
      <c r="Q1362" s="14">
        <f>SUM(Table2[[#This Row],[AWAL]],Table2[[#This Row],[M1B]])</f>
        <v>1</v>
      </c>
      <c r="R1362" s="14">
        <f>SUM(Table2[[#This Row],[M2B]],Table2[[#This Row],[M2B_h]])</f>
        <v>1</v>
      </c>
      <c r="S1362" s="14">
        <f>SUM(Table2[[#This Row],[M3B]],Table2[[#This Row],[M3B_h]])</f>
        <v>1</v>
      </c>
      <c r="T1362" s="14">
        <f>SUM(Table2[[#This Row],[M4B]],Table2[[#This Row],[M4B_h]])</f>
        <v>1</v>
      </c>
    </row>
    <row r="1363" spans="1:20">
      <c r="A1363" s="11">
        <f>IF(Table2[[#This Row],[TT]]=0,"",ROW())</f>
        <v>1363</v>
      </c>
      <c r="B1363" s="11" t="str">
        <f>LOWER(SUBSTITUTE(SUBSTITUTE(SUBSTITUTE(SUBSTITUTE(SUBSTITUTE(SUBSTITUTE(SUBSTITUTE(SUBSTITUTE(Table2[[#This Row],[NAMA BARANG]]," ",""),"""",""),"-",""),"/",""),"(",""),")",""),"&amp;",""),",",""))</f>
        <v>memo5dsg</v>
      </c>
      <c r="C1363" s="17" t="s">
        <v>1496</v>
      </c>
      <c r="D1363" s="18">
        <v>1</v>
      </c>
      <c r="E1363" s="22" t="s">
        <v>1497</v>
      </c>
      <c r="F1363" s="43">
        <f>IF(Table2[[#This Row],[M5B]]="",Table2[[#This Row],[M5B_h]],SUM(Table2[[#This Row],[M5B_h]],Table2[[#This Row],[M5B]]))</f>
        <v>1</v>
      </c>
      <c r="H1363" s="12" t="str">
        <f>IF(Table2[[#This Row],[M1A]]="","",Table2[[#This Row],[M1A]]-Table2[[#This Row],[AWAL]])</f>
        <v/>
      </c>
      <c r="J1363" s="12" t="str">
        <f>IF(Table2[[#This Row],[M2A]]="","",SUM(Table2[[#This Row],[M2A]]-Table2[[#This Row],[M2B_h]]))</f>
        <v/>
      </c>
      <c r="L1363" s="12" t="str">
        <f>IF(Table2[[#This Row],[M3A]]="","",SUM(Table2[[#This Row],[M3A]]-Table2[[#This Row],[M3B_h]]))</f>
        <v/>
      </c>
      <c r="N1363" s="12" t="str">
        <f>IF(Table2[[#This Row],[M4A]]="","",SUM(Table2[[#This Row],[M4A]]-Table2[[#This Row],[M4B_h]]))</f>
        <v/>
      </c>
      <c r="O1363" s="14"/>
      <c r="P1363" s="14" t="str">
        <f>IF(Table2[[#This Row],[M5A]]="","",SUM(Table2[[#This Row],[M5A]]-Table2[[#This Row],[M5B_h]]))</f>
        <v/>
      </c>
      <c r="Q1363" s="14">
        <f>SUM(Table2[[#This Row],[AWAL]],Table2[[#This Row],[M1B]])</f>
        <v>1</v>
      </c>
      <c r="R1363" s="14">
        <f>SUM(Table2[[#This Row],[M2B]],Table2[[#This Row],[M2B_h]])</f>
        <v>1</v>
      </c>
      <c r="S1363" s="14">
        <f>SUM(Table2[[#This Row],[M3B]],Table2[[#This Row],[M3B_h]])</f>
        <v>1</v>
      </c>
      <c r="T1363" s="14">
        <f>SUM(Table2[[#This Row],[M4B]],Table2[[#This Row],[M4B_h]])</f>
        <v>1</v>
      </c>
    </row>
    <row r="1364" spans="1:20">
      <c r="A1364" s="11">
        <f>IF(Table2[[#This Row],[TT]]=0,"",ROW())</f>
        <v>1364</v>
      </c>
      <c r="B1364" s="11" t="str">
        <f>LOWER(SUBSTITUTE(SUBSTITUTE(SUBSTITUTE(SUBSTITUTE(SUBSTITUTE(SUBSTITUTE(SUBSTITUTE(SUBSTITUTE(Table2[[#This Row],[NAMA BARANG]]," ",""),"""",""),"-",""),"/",""),"(",""),")",""),"&amp;",""),",",""))</f>
        <v>memofancy0248</v>
      </c>
      <c r="C1364" s="17" t="s">
        <v>2443</v>
      </c>
      <c r="D1364" s="18">
        <v>1</v>
      </c>
      <c r="E1364" s="22">
        <v>576</v>
      </c>
      <c r="F1364" s="43">
        <f>IF(Table2[[#This Row],[M5B]]="",Table2[[#This Row],[M5B_h]],SUM(Table2[[#This Row],[M5B_h]],Table2[[#This Row],[M5B]]))</f>
        <v>1</v>
      </c>
      <c r="H1364" s="12" t="str">
        <f>IF(Table2[[#This Row],[M1A]]="","",Table2[[#This Row],[M1A]]-Table2[[#This Row],[AWAL]])</f>
        <v/>
      </c>
      <c r="J1364" s="12" t="str">
        <f>IF(Table2[[#This Row],[M2A]]="","",SUM(Table2[[#This Row],[M2A]]-Table2[[#This Row],[M2B_h]]))</f>
        <v/>
      </c>
      <c r="L1364" s="12" t="str">
        <f>IF(Table2[[#This Row],[M3A]]="","",SUM(Table2[[#This Row],[M3A]]-Table2[[#This Row],[M3B_h]]))</f>
        <v/>
      </c>
      <c r="N1364" s="12" t="str">
        <f>IF(Table2[[#This Row],[M4A]]="","",SUM(Table2[[#This Row],[M4A]]-Table2[[#This Row],[M4B_h]]))</f>
        <v/>
      </c>
      <c r="O1364" s="14"/>
      <c r="P1364" s="14" t="str">
        <f>IF(Table2[[#This Row],[M5A]]="","",SUM(Table2[[#This Row],[M5A]]-Table2[[#This Row],[M5B_h]]))</f>
        <v/>
      </c>
      <c r="Q1364" s="14">
        <f>SUM(Table2[[#This Row],[AWAL]],Table2[[#This Row],[M1B]])</f>
        <v>1</v>
      </c>
      <c r="R1364" s="14">
        <f>SUM(Table2[[#This Row],[M2B]],Table2[[#This Row],[M2B_h]])</f>
        <v>1</v>
      </c>
      <c r="S1364" s="14">
        <f>SUM(Table2[[#This Row],[M3B]],Table2[[#This Row],[M3B_h]])</f>
        <v>1</v>
      </c>
      <c r="T1364" s="14">
        <f>SUM(Table2[[#This Row],[M4B]],Table2[[#This Row],[M4B_h]])</f>
        <v>1</v>
      </c>
    </row>
    <row r="1365" spans="1:20">
      <c r="A1365" s="13">
        <f>IF(Table2[[#This Row],[TT]]=0,"",ROW())</f>
        <v>1365</v>
      </c>
      <c r="B1365" s="13" t="str">
        <f>LOWER(SUBSTITUTE(SUBSTITUTE(SUBSTITUTE(SUBSTITUTE(SUBSTITUTE(SUBSTITUTE(SUBSTITUTE(SUBSTITUTE(Table2[[#This Row],[NAMA BARANG]]," ",""),"""",""),"-",""),"/",""),"(",""),")",""),"&amp;",""),",",""))</f>
        <v>memofancy929</v>
      </c>
      <c r="C1365" s="16" t="s">
        <v>1498</v>
      </c>
      <c r="D1365" s="18">
        <v>2</v>
      </c>
      <c r="E1365" s="47" t="s">
        <v>188</v>
      </c>
      <c r="F1365" s="43">
        <f>IF(Table2[[#This Row],[M5B]]="",Table2[[#This Row],[M5B_h]],SUM(Table2[[#This Row],[M5B_h]],Table2[[#This Row],[M5B]]))</f>
        <v>2</v>
      </c>
      <c r="H1365" s="14" t="str">
        <f>IF(Table2[[#This Row],[M1A]]="","",Table2[[#This Row],[M1A]]-Table2[[#This Row],[AWAL]])</f>
        <v/>
      </c>
      <c r="J1365" s="14" t="str">
        <f>IF(Table2[[#This Row],[M2A]]="","",SUM(Table2[[#This Row],[M2A]]-Table2[[#This Row],[M2B_h]]))</f>
        <v/>
      </c>
      <c r="L1365" s="14" t="str">
        <f>IF(Table2[[#This Row],[M3A]]="","",SUM(Table2[[#This Row],[M3A]]-Table2[[#This Row],[M3B_h]]))</f>
        <v/>
      </c>
      <c r="N1365" s="14" t="str">
        <f>IF(Table2[[#This Row],[M4A]]="","",SUM(Table2[[#This Row],[M4A]]-Table2[[#This Row],[M4B_h]]))</f>
        <v/>
      </c>
      <c r="O1365" s="14"/>
      <c r="P1365" s="14" t="str">
        <f>IF(Table2[[#This Row],[M5A]]="","",SUM(Table2[[#This Row],[M5A]]-Table2[[#This Row],[M5B_h]]))</f>
        <v/>
      </c>
      <c r="Q1365" s="14">
        <f>SUM(Table2[[#This Row],[AWAL]],Table2[[#This Row],[M1B]])</f>
        <v>2</v>
      </c>
      <c r="R1365" s="14">
        <f>SUM(Table2[[#This Row],[M2B]],Table2[[#This Row],[M2B_h]])</f>
        <v>2</v>
      </c>
      <c r="S1365" s="14">
        <f>SUM(Table2[[#This Row],[M3B]],Table2[[#This Row],[M3B_h]])</f>
        <v>2</v>
      </c>
      <c r="T1365" s="14">
        <f>SUM(Table2[[#This Row],[M4B]],Table2[[#This Row],[M4B_h]])</f>
        <v>2</v>
      </c>
    </row>
    <row r="1366" spans="1:20">
      <c r="A1366" s="11">
        <f>IF(Table2[[#This Row],[TT]]=0,"",ROW())</f>
        <v>1366</v>
      </c>
      <c r="B1366" s="11" t="str">
        <f>LOWER(SUBSTITUTE(SUBSTITUTE(SUBSTITUTE(SUBSTITUTE(SUBSTITUTE(SUBSTITUTE(SUBSTITUTE(SUBSTITUTE(Table2[[#This Row],[NAMA BARANG]]," ",""),"""",""),"-",""),"/",""),"(",""),")",""),"&amp;",""),",",""))</f>
        <v>memoholocx7lilokcl1</v>
      </c>
      <c r="C1366" s="21" t="s">
        <v>1499</v>
      </c>
      <c r="D1366" s="22">
        <v>1</v>
      </c>
      <c r="E1366" s="22" t="s">
        <v>14</v>
      </c>
      <c r="F1366" s="43">
        <f>IF(Table2[[#This Row],[M5B]]="",Table2[[#This Row],[M5B_h]],SUM(Table2[[#This Row],[M5B_h]],Table2[[#This Row],[M5B]]))</f>
        <v>1</v>
      </c>
      <c r="H1366" s="12" t="str">
        <f>IF(Table2[[#This Row],[M1A]]="","",Table2[[#This Row],[M1A]]-Table2[[#This Row],[AWAL]])</f>
        <v/>
      </c>
      <c r="J1366" s="12" t="str">
        <f>IF(Table2[[#This Row],[M2A]]="","",SUM(Table2[[#This Row],[M2A]]-Table2[[#This Row],[M2B_h]]))</f>
        <v/>
      </c>
      <c r="L1366" s="12" t="str">
        <f>IF(Table2[[#This Row],[M3A]]="","",SUM(Table2[[#This Row],[M3A]]-Table2[[#This Row],[M3B_h]]))</f>
        <v/>
      </c>
      <c r="N1366" s="12" t="str">
        <f>IF(Table2[[#This Row],[M4A]]="","",SUM(Table2[[#This Row],[M4A]]-Table2[[#This Row],[M4B_h]]))</f>
        <v/>
      </c>
      <c r="O1366" s="14"/>
      <c r="P1366" s="14" t="str">
        <f>IF(Table2[[#This Row],[M5A]]="","",SUM(Table2[[#This Row],[M5A]]-Table2[[#This Row],[M5B_h]]))</f>
        <v/>
      </c>
      <c r="Q1366" s="14">
        <f>SUM(Table2[[#This Row],[AWAL]],Table2[[#This Row],[M1B]])</f>
        <v>1</v>
      </c>
      <c r="R1366" s="14">
        <f>SUM(Table2[[#This Row],[M2B]],Table2[[#This Row],[M2B_h]])</f>
        <v>1</v>
      </c>
      <c r="S1366" s="14">
        <f>SUM(Table2[[#This Row],[M3B]],Table2[[#This Row],[M3B_h]])</f>
        <v>1</v>
      </c>
      <c r="T1366" s="14">
        <f>SUM(Table2[[#This Row],[M4B]],Table2[[#This Row],[M4B_h]])</f>
        <v>1</v>
      </c>
    </row>
    <row r="1367" spans="1:20">
      <c r="A1367" s="11">
        <f>IF(Table2[[#This Row],[TT]]=0,"",ROW())</f>
        <v>1367</v>
      </c>
      <c r="B1367" s="11" t="str">
        <f>LOWER(SUBSTITUTE(SUBSTITUTE(SUBSTITUTE(SUBSTITUTE(SUBSTITUTE(SUBSTITUTE(SUBSTITUTE(SUBSTITUTE(Table2[[#This Row],[NAMA BARANG]]," ",""),"""",""),"-",""),"/",""),"(",""),")",""),"&amp;",""),",",""))</f>
        <v>memoholopkcbesar</v>
      </c>
      <c r="C1367" s="17" t="s">
        <v>1500</v>
      </c>
      <c r="D1367" s="18">
        <v>10</v>
      </c>
      <c r="E1367" s="22" t="s">
        <v>83</v>
      </c>
      <c r="F1367" s="43">
        <f>IF(Table2[[#This Row],[M5B]]="",Table2[[#This Row],[M5B_h]],SUM(Table2[[#This Row],[M5B_h]],Table2[[#This Row],[M5B]]))</f>
        <v>10</v>
      </c>
      <c r="H1367" s="12" t="str">
        <f>IF(Table2[[#This Row],[M1A]]="","",Table2[[#This Row],[M1A]]-Table2[[#This Row],[AWAL]])</f>
        <v/>
      </c>
      <c r="J1367" s="12" t="str">
        <f>IF(Table2[[#This Row],[M2A]]="","",SUM(Table2[[#This Row],[M2A]]-Table2[[#This Row],[M2B_h]]))</f>
        <v/>
      </c>
      <c r="L1367" s="12" t="str">
        <f>IF(Table2[[#This Row],[M3A]]="","",SUM(Table2[[#This Row],[M3A]]-Table2[[#This Row],[M3B_h]]))</f>
        <v/>
      </c>
      <c r="N1367" s="12" t="str">
        <f>IF(Table2[[#This Row],[M4A]]="","",SUM(Table2[[#This Row],[M4A]]-Table2[[#This Row],[M4B_h]]))</f>
        <v/>
      </c>
      <c r="O1367" s="14"/>
      <c r="P1367" s="14" t="str">
        <f>IF(Table2[[#This Row],[M5A]]="","",SUM(Table2[[#This Row],[M5A]]-Table2[[#This Row],[M5B_h]]))</f>
        <v/>
      </c>
      <c r="Q1367" s="14">
        <f>SUM(Table2[[#This Row],[AWAL]],Table2[[#This Row],[M1B]])</f>
        <v>10</v>
      </c>
      <c r="R1367" s="14">
        <f>SUM(Table2[[#This Row],[M2B]],Table2[[#This Row],[M2B_h]])</f>
        <v>10</v>
      </c>
      <c r="S1367" s="14">
        <f>SUM(Table2[[#This Row],[M3B]],Table2[[#This Row],[M3B_h]])</f>
        <v>10</v>
      </c>
      <c r="T1367" s="14">
        <f>SUM(Table2[[#This Row],[M4B]],Table2[[#This Row],[M4B_h]])</f>
        <v>10</v>
      </c>
    </row>
    <row r="1368" spans="1:20">
      <c r="A1368" s="11">
        <f>IF(Table2[[#This Row],[TT]]=0,"",ROW())</f>
        <v>1368</v>
      </c>
      <c r="B1368" s="11" t="str">
        <f>LOWER(SUBSTITUTE(SUBSTITUTE(SUBSTITUTE(SUBSTITUTE(SUBSTITUTE(SUBSTITUTE(SUBSTITUTE(SUBSTITUTE(Table2[[#This Row],[NAMA BARANG]]," ",""),"""",""),"-",""),"/",""),"(",""),")",""),"&amp;",""),",",""))</f>
        <v>memopadspiralalfa403batik</v>
      </c>
      <c r="C1368" s="17" t="s">
        <v>1501</v>
      </c>
      <c r="D1368" s="18">
        <v>11</v>
      </c>
      <c r="E1368" s="22">
        <v>384</v>
      </c>
      <c r="F1368" s="43">
        <f>IF(Table2[[#This Row],[M5B]]="",Table2[[#This Row],[M5B_h]],SUM(Table2[[#This Row],[M5B_h]],Table2[[#This Row],[M5B]]))</f>
        <v>11</v>
      </c>
      <c r="H1368" s="12" t="str">
        <f>IF(Table2[[#This Row],[M1A]]="","",Table2[[#This Row],[M1A]]-Table2[[#This Row],[AWAL]])</f>
        <v/>
      </c>
      <c r="J1368" s="12" t="str">
        <f>IF(Table2[[#This Row],[M2A]]="","",SUM(Table2[[#This Row],[M2A]]-Table2[[#This Row],[M2B_h]]))</f>
        <v/>
      </c>
      <c r="L1368" s="12" t="str">
        <f>IF(Table2[[#This Row],[M3A]]="","",SUM(Table2[[#This Row],[M3A]]-Table2[[#This Row],[M3B_h]]))</f>
        <v/>
      </c>
      <c r="N1368" s="12" t="str">
        <f>IF(Table2[[#This Row],[M4A]]="","",SUM(Table2[[#This Row],[M4A]]-Table2[[#This Row],[M4B_h]]))</f>
        <v/>
      </c>
      <c r="O1368" s="14"/>
      <c r="P1368" s="14" t="str">
        <f>IF(Table2[[#This Row],[M5A]]="","",SUM(Table2[[#This Row],[M5A]]-Table2[[#This Row],[M5B_h]]))</f>
        <v/>
      </c>
      <c r="Q1368" s="14">
        <f>SUM(Table2[[#This Row],[AWAL]],Table2[[#This Row],[M1B]])</f>
        <v>11</v>
      </c>
      <c r="R1368" s="14">
        <f>SUM(Table2[[#This Row],[M2B]],Table2[[#This Row],[M2B_h]])</f>
        <v>11</v>
      </c>
      <c r="S1368" s="14">
        <f>SUM(Table2[[#This Row],[M3B]],Table2[[#This Row],[M3B_h]])</f>
        <v>11</v>
      </c>
      <c r="T1368" s="14">
        <f>SUM(Table2[[#This Row],[M4B]],Table2[[#This Row],[M4B_h]])</f>
        <v>11</v>
      </c>
    </row>
    <row r="1369" spans="1:20">
      <c r="A1369" s="11">
        <f>IF(Table2[[#This Row],[TT]]=0,"",ROW())</f>
        <v>1369</v>
      </c>
      <c r="B1369" s="11" t="str">
        <f>LOWER(SUBSTITUTE(SUBSTITUTE(SUBSTITUTE(SUBSTITUTE(SUBSTITUTE(SUBSTITUTE(SUBSTITUTE(SUBSTITUTE(Table2[[#This Row],[NAMA BARANG]]," ",""),"""",""),"-",""),"/",""),"(",""),")",""),"&amp;",""),",",""))</f>
        <v>memopadspiralalfa404batik</v>
      </c>
      <c r="C1369" s="17" t="s">
        <v>1502</v>
      </c>
      <c r="D1369" s="18">
        <v>14</v>
      </c>
      <c r="E1369" s="22">
        <v>576</v>
      </c>
      <c r="F1369" s="43">
        <f>IF(Table2[[#This Row],[M5B]]="",Table2[[#This Row],[M5B_h]],SUM(Table2[[#This Row],[M5B_h]],Table2[[#This Row],[M5B]]))</f>
        <v>14</v>
      </c>
      <c r="H1369" s="12" t="str">
        <f>IF(Table2[[#This Row],[M1A]]="","",Table2[[#This Row],[M1A]]-Table2[[#This Row],[AWAL]])</f>
        <v/>
      </c>
      <c r="J1369" s="12" t="str">
        <f>IF(Table2[[#This Row],[M2A]]="","",SUM(Table2[[#This Row],[M2A]]-Table2[[#This Row],[M2B_h]]))</f>
        <v/>
      </c>
      <c r="L1369" s="12" t="str">
        <f>IF(Table2[[#This Row],[M3A]]="","",SUM(Table2[[#This Row],[M3A]]-Table2[[#This Row],[M3B_h]]))</f>
        <v/>
      </c>
      <c r="N1369" s="12" t="str">
        <f>IF(Table2[[#This Row],[M4A]]="","",SUM(Table2[[#This Row],[M4A]]-Table2[[#This Row],[M4B_h]]))</f>
        <v/>
      </c>
      <c r="O1369" s="14"/>
      <c r="P1369" s="14" t="str">
        <f>IF(Table2[[#This Row],[M5A]]="","",SUM(Table2[[#This Row],[M5A]]-Table2[[#This Row],[M5B_h]]))</f>
        <v/>
      </c>
      <c r="Q1369" s="14">
        <f>SUM(Table2[[#This Row],[AWAL]],Table2[[#This Row],[M1B]])</f>
        <v>14</v>
      </c>
      <c r="R1369" s="14">
        <f>SUM(Table2[[#This Row],[M2B]],Table2[[#This Row],[M2B_h]])</f>
        <v>14</v>
      </c>
      <c r="S1369" s="14">
        <f>SUM(Table2[[#This Row],[M3B]],Table2[[#This Row],[M3B_h]])</f>
        <v>14</v>
      </c>
      <c r="T1369" s="14">
        <f>SUM(Table2[[#This Row],[M4B]],Table2[[#This Row],[M4B_h]])</f>
        <v>14</v>
      </c>
    </row>
    <row r="1370" spans="1:20">
      <c r="A1370" s="11">
        <f>IF(Table2[[#This Row],[TT]]=0,"",ROW())</f>
        <v>1370</v>
      </c>
      <c r="B1370" s="11" t="str">
        <f>LOWER(SUBSTITUTE(SUBSTITUTE(SUBSTITUTE(SUBSTITUTE(SUBSTITUTE(SUBSTITUTE(SUBSTITUTE(SUBSTITUTE(Table2[[#This Row],[NAMA BARANG]]," ",""),"""",""),"-",""),"/",""),"(",""),")",""),"&amp;",""),",",""))</f>
        <v>memotebaldos</v>
      </c>
      <c r="C1370" s="21" t="s">
        <v>1503</v>
      </c>
      <c r="D1370" s="22">
        <v>27</v>
      </c>
      <c r="E1370" s="22" t="s">
        <v>2809</v>
      </c>
      <c r="F1370" s="43">
        <f>IF(Table2[[#This Row],[M5B]]="",Table2[[#This Row],[M5B_h]],SUM(Table2[[#This Row],[M5B_h]],Table2[[#This Row],[M5B]]))</f>
        <v>27</v>
      </c>
      <c r="H1370" s="12" t="str">
        <f>IF(Table2[[#This Row],[M1A]]="","",Table2[[#This Row],[M1A]]-Table2[[#This Row],[AWAL]])</f>
        <v/>
      </c>
      <c r="J1370" s="12" t="str">
        <f>IF(Table2[[#This Row],[M2A]]="","",SUM(Table2[[#This Row],[M2A]]-Table2[[#This Row],[M2B_h]]))</f>
        <v/>
      </c>
      <c r="L1370" s="12" t="str">
        <f>IF(Table2[[#This Row],[M3A]]="","",SUM(Table2[[#This Row],[M3A]]-Table2[[#This Row],[M3B_h]]))</f>
        <v/>
      </c>
      <c r="N1370" s="12" t="str">
        <f>IF(Table2[[#This Row],[M4A]]="","",SUM(Table2[[#This Row],[M4A]]-Table2[[#This Row],[M4B_h]]))</f>
        <v/>
      </c>
      <c r="O1370" s="14"/>
      <c r="P1370" s="14" t="str">
        <f>IF(Table2[[#This Row],[M5A]]="","",SUM(Table2[[#This Row],[M5A]]-Table2[[#This Row],[M5B_h]]))</f>
        <v/>
      </c>
      <c r="Q1370" s="14">
        <f>SUM(Table2[[#This Row],[AWAL]],Table2[[#This Row],[M1B]])</f>
        <v>27</v>
      </c>
      <c r="R1370" s="14">
        <f>SUM(Table2[[#This Row],[M2B]],Table2[[#This Row],[M2B_h]])</f>
        <v>27</v>
      </c>
      <c r="S1370" s="14">
        <f>SUM(Table2[[#This Row],[M3B]],Table2[[#This Row],[M3B_h]])</f>
        <v>27</v>
      </c>
      <c r="T1370" s="14">
        <f>SUM(Table2[[#This Row],[M4B]],Table2[[#This Row],[M4B_h]])</f>
        <v>27</v>
      </c>
    </row>
    <row r="1371" spans="1:20">
      <c r="A1371" s="11">
        <f>IF(Table2[[#This Row],[TT]]=0,"",ROW())</f>
        <v>1371</v>
      </c>
      <c r="B1371" s="11" t="str">
        <f>LOWER(SUBSTITUTE(SUBSTITUTE(SUBSTITUTE(SUBSTITUTE(SUBSTITUTE(SUBSTITUTE(SUBSTITUTE(SUBSTITUTE(Table2[[#This Row],[NAMA BARANG]]," ",""),"""",""),"-",""),"/",""),"(",""),")",""),"&amp;",""),",",""))</f>
        <v>memotebaldos</v>
      </c>
      <c r="C1371" s="21" t="s">
        <v>1503</v>
      </c>
      <c r="D1371" s="22">
        <v>9</v>
      </c>
      <c r="E1371" s="22" t="s">
        <v>2808</v>
      </c>
      <c r="F1371" s="43">
        <f>IF(Table2[[#This Row],[M5B]]="",Table2[[#This Row],[M5B_h]],SUM(Table2[[#This Row],[M5B_h]],Table2[[#This Row],[M5B]]))</f>
        <v>9</v>
      </c>
      <c r="H1371" s="12" t="str">
        <f>IF(Table2[[#This Row],[M1A]]="","",Table2[[#This Row],[M1A]]-Table2[[#This Row],[AWAL]])</f>
        <v/>
      </c>
      <c r="J1371" s="12" t="str">
        <f>IF(Table2[[#This Row],[M2A]]="","",SUM(Table2[[#This Row],[M2A]]-Table2[[#This Row],[M2B_h]]))</f>
        <v/>
      </c>
      <c r="L1371" s="12" t="str">
        <f>IF(Table2[[#This Row],[M3A]]="","",SUM(Table2[[#This Row],[M3A]]-Table2[[#This Row],[M3B_h]]))</f>
        <v/>
      </c>
      <c r="N1371" s="12" t="str">
        <f>IF(Table2[[#This Row],[M4A]]="","",SUM(Table2[[#This Row],[M4A]]-Table2[[#This Row],[M4B_h]]))</f>
        <v/>
      </c>
      <c r="O1371" s="14"/>
      <c r="P1371" s="14" t="str">
        <f>IF(Table2[[#This Row],[M5A]]="","",SUM(Table2[[#This Row],[M5A]]-Table2[[#This Row],[M5B_h]]))</f>
        <v/>
      </c>
      <c r="Q1371" s="14">
        <f>SUM(Table2[[#This Row],[AWAL]],Table2[[#This Row],[M1B]])</f>
        <v>9</v>
      </c>
      <c r="R1371" s="14">
        <f>SUM(Table2[[#This Row],[M2B]],Table2[[#This Row],[M2B_h]])</f>
        <v>9</v>
      </c>
      <c r="S1371" s="14">
        <f>SUM(Table2[[#This Row],[M3B]],Table2[[#This Row],[M3B_h]])</f>
        <v>9</v>
      </c>
      <c r="T1371" s="14">
        <f>SUM(Table2[[#This Row],[M4B]],Table2[[#This Row],[M4B_h]])</f>
        <v>9</v>
      </c>
    </row>
    <row r="1372" spans="1:20">
      <c r="A1372" s="11">
        <f>IF(Table2[[#This Row],[TT]]=0,"",ROW())</f>
        <v>1372</v>
      </c>
      <c r="B1372" s="11" t="str">
        <f>LOWER(SUBSTITUTE(SUBSTITUTE(SUBSTITUTE(SUBSTITUTE(SUBSTITUTE(SUBSTITUTE(SUBSTITUTE(SUBSTITUTE(Table2[[#This Row],[NAMA BARANG]]," ",""),"""",""),"-",""),"/",""),"(",""),")",""),"&amp;",""),",",""))</f>
        <v>memotebaldos</v>
      </c>
      <c r="C1372" s="21" t="s">
        <v>1503</v>
      </c>
      <c r="D1372" s="22">
        <v>7</v>
      </c>
      <c r="E1372" s="22" t="s">
        <v>2810</v>
      </c>
      <c r="F1372" s="43">
        <f>IF(Table2[[#This Row],[M5B]]="",Table2[[#This Row],[M5B_h]],SUM(Table2[[#This Row],[M5B_h]],Table2[[#This Row],[M5B]]))</f>
        <v>7</v>
      </c>
      <c r="H1372" s="12" t="str">
        <f>IF(Table2[[#This Row],[M1A]]="","",Table2[[#This Row],[M1A]]-Table2[[#This Row],[AWAL]])</f>
        <v/>
      </c>
      <c r="J1372" s="12" t="str">
        <f>IF(Table2[[#This Row],[M2A]]="","",SUM(Table2[[#This Row],[M2A]]-Table2[[#This Row],[M2B_h]]))</f>
        <v/>
      </c>
      <c r="L1372" s="12" t="str">
        <f>IF(Table2[[#This Row],[M3A]]="","",SUM(Table2[[#This Row],[M3A]]-Table2[[#This Row],[M3B_h]]))</f>
        <v/>
      </c>
      <c r="N1372" s="12" t="str">
        <f>IF(Table2[[#This Row],[M4A]]="","",SUM(Table2[[#This Row],[M4A]]-Table2[[#This Row],[M4B_h]]))</f>
        <v/>
      </c>
      <c r="O1372" s="14"/>
      <c r="P1372" s="14" t="str">
        <f>IF(Table2[[#This Row],[M5A]]="","",SUM(Table2[[#This Row],[M5A]]-Table2[[#This Row],[M5B_h]]))</f>
        <v/>
      </c>
      <c r="Q1372" s="14">
        <f>SUM(Table2[[#This Row],[AWAL]],Table2[[#This Row],[M1B]])</f>
        <v>7</v>
      </c>
      <c r="R1372" s="14">
        <f>SUM(Table2[[#This Row],[M2B]],Table2[[#This Row],[M2B_h]])</f>
        <v>7</v>
      </c>
      <c r="S1372" s="14">
        <f>SUM(Table2[[#This Row],[M3B]],Table2[[#This Row],[M3B_h]])</f>
        <v>7</v>
      </c>
      <c r="T1372" s="14">
        <f>SUM(Table2[[#This Row],[M4B]],Table2[[#This Row],[M4B_h]])</f>
        <v>7</v>
      </c>
    </row>
    <row r="1373" spans="1:20">
      <c r="A1373" s="11">
        <f>IF(Table2[[#This Row],[TT]]=0,"",ROW())</f>
        <v>1373</v>
      </c>
      <c r="B1373" s="11" t="str">
        <f>LOWER(SUBSTITUTE(SUBSTITUTE(SUBSTITUTE(SUBSTITUTE(SUBSTITUTE(SUBSTITUTE(SUBSTITUTE(SUBSTITUTE(Table2[[#This Row],[NAMA BARANG]]," ",""),"""",""),"-",""),"/",""),"(",""),")",""),"&amp;",""),",",""))</f>
        <v>memotebaldos</v>
      </c>
      <c r="C1373" s="21" t="s">
        <v>1503</v>
      </c>
      <c r="D1373" s="22">
        <v>2</v>
      </c>
      <c r="E1373" s="22" t="s">
        <v>1478</v>
      </c>
      <c r="F1373" s="43">
        <f>IF(Table2[[#This Row],[M5B]]="",Table2[[#This Row],[M5B_h]],SUM(Table2[[#This Row],[M5B_h]],Table2[[#This Row],[M5B]]))</f>
        <v>2</v>
      </c>
      <c r="H1373" s="12" t="str">
        <f>IF(Table2[[#This Row],[M1A]]="","",Table2[[#This Row],[M1A]]-Table2[[#This Row],[AWAL]])</f>
        <v/>
      </c>
      <c r="J1373" s="12" t="str">
        <f>IF(Table2[[#This Row],[M2A]]="","",SUM(Table2[[#This Row],[M2A]]-Table2[[#This Row],[M2B_h]]))</f>
        <v/>
      </c>
      <c r="L1373" s="12" t="str">
        <f>IF(Table2[[#This Row],[M3A]]="","",SUM(Table2[[#This Row],[M3A]]-Table2[[#This Row],[M3B_h]]))</f>
        <v/>
      </c>
      <c r="N1373" s="12" t="str">
        <f>IF(Table2[[#This Row],[M4A]]="","",SUM(Table2[[#This Row],[M4A]]-Table2[[#This Row],[M4B_h]]))</f>
        <v/>
      </c>
      <c r="O1373" s="14"/>
      <c r="P1373" s="14" t="str">
        <f>IF(Table2[[#This Row],[M5A]]="","",SUM(Table2[[#This Row],[M5A]]-Table2[[#This Row],[M5B_h]]))</f>
        <v/>
      </c>
      <c r="Q1373" s="14">
        <f>SUM(Table2[[#This Row],[AWAL]],Table2[[#This Row],[M1B]])</f>
        <v>2</v>
      </c>
      <c r="R1373" s="14">
        <f>SUM(Table2[[#This Row],[M2B]],Table2[[#This Row],[M2B_h]])</f>
        <v>2</v>
      </c>
      <c r="S1373" s="14">
        <f>SUM(Table2[[#This Row],[M3B]],Table2[[#This Row],[M3B_h]])</f>
        <v>2</v>
      </c>
      <c r="T1373" s="14">
        <f>SUM(Table2[[#This Row],[M4B]],Table2[[#This Row],[M4B_h]])</f>
        <v>2</v>
      </c>
    </row>
    <row r="1374" spans="1:20">
      <c r="A1374" s="11">
        <f>IF(Table2[[#This Row],[TT]]=0,"",ROW())</f>
        <v>1374</v>
      </c>
      <c r="B1374" s="11" t="str">
        <f>LOWER(SUBSTITUTE(SUBSTITUTE(SUBSTITUTE(SUBSTITUTE(SUBSTITUTE(SUBSTITUTE(SUBSTITUTE(SUBSTITUTE(Table2[[#This Row],[NAMA BARANG]]," ",""),"""",""),"-",""),"/",""),"(",""),")",""),"&amp;",""),",",""))</f>
        <v>memotebaldos</v>
      </c>
      <c r="C1374" s="21" t="s">
        <v>1503</v>
      </c>
      <c r="D1374" s="22">
        <v>1</v>
      </c>
      <c r="E1374" s="22" t="s">
        <v>256</v>
      </c>
      <c r="F1374" s="43">
        <f>IF(Table2[[#This Row],[M5B]]="",Table2[[#This Row],[M5B_h]],SUM(Table2[[#This Row],[M5B_h]],Table2[[#This Row],[M5B]]))</f>
        <v>1</v>
      </c>
      <c r="H1374" s="12" t="str">
        <f>IF(Table2[[#This Row],[M1A]]="","",Table2[[#This Row],[M1A]]-Table2[[#This Row],[AWAL]])</f>
        <v/>
      </c>
      <c r="J1374" s="12" t="str">
        <f>IF(Table2[[#This Row],[M2A]]="","",SUM(Table2[[#This Row],[M2A]]-Table2[[#This Row],[M2B_h]]))</f>
        <v/>
      </c>
      <c r="L1374" s="12" t="str">
        <f>IF(Table2[[#This Row],[M3A]]="","",SUM(Table2[[#This Row],[M3A]]-Table2[[#This Row],[M3B_h]]))</f>
        <v/>
      </c>
      <c r="N1374" s="12" t="str">
        <f>IF(Table2[[#This Row],[M4A]]="","",SUM(Table2[[#This Row],[M4A]]-Table2[[#This Row],[M4B_h]]))</f>
        <v/>
      </c>
      <c r="O1374" s="14"/>
      <c r="P1374" s="14" t="str">
        <f>IF(Table2[[#This Row],[M5A]]="","",SUM(Table2[[#This Row],[M5A]]-Table2[[#This Row],[M5B_h]]))</f>
        <v/>
      </c>
      <c r="Q1374" s="14">
        <f>SUM(Table2[[#This Row],[AWAL]],Table2[[#This Row],[M1B]])</f>
        <v>1</v>
      </c>
      <c r="R1374" s="14">
        <f>SUM(Table2[[#This Row],[M2B]],Table2[[#This Row],[M2B_h]])</f>
        <v>1</v>
      </c>
      <c r="S1374" s="14">
        <f>SUM(Table2[[#This Row],[M3B]],Table2[[#This Row],[M3B_h]])</f>
        <v>1</v>
      </c>
      <c r="T1374" s="14">
        <f>SUM(Table2[[#This Row],[M4B]],Table2[[#This Row],[M4B_h]])</f>
        <v>1</v>
      </c>
    </row>
    <row r="1375" spans="1:20">
      <c r="A1375" s="11">
        <f>IF(Table2[[#This Row],[TT]]=0,"",ROW())</f>
        <v>1375</v>
      </c>
      <c r="B1375" s="11" t="str">
        <f>LOWER(SUBSTITUTE(SUBSTITUTE(SUBSTITUTE(SUBSTITUTE(SUBSTITUTE(SUBSTITUTE(SUBSTITUTE(SUBSTITUTE(Table2[[#This Row],[NAMA BARANG]]," ",""),"""",""),"-",""),"/",""),"(",""),")",""),"&amp;",""),",",""))</f>
        <v>memowtpcmp</v>
      </c>
      <c r="C1375" s="21" t="s">
        <v>1504</v>
      </c>
      <c r="D1375" s="22">
        <v>3</v>
      </c>
      <c r="E1375" s="22" t="s">
        <v>1134</v>
      </c>
      <c r="F1375" s="43">
        <f>IF(Table2[[#This Row],[M5B]]="",Table2[[#This Row],[M5B_h]],SUM(Table2[[#This Row],[M5B_h]],Table2[[#This Row],[M5B]]))</f>
        <v>3</v>
      </c>
      <c r="H1375" s="12" t="str">
        <f>IF(Table2[[#This Row],[M1A]]="","",Table2[[#This Row],[M1A]]-Table2[[#This Row],[AWAL]])</f>
        <v/>
      </c>
      <c r="J1375" s="12" t="str">
        <f>IF(Table2[[#This Row],[M2A]]="","",SUM(Table2[[#This Row],[M2A]]-Table2[[#This Row],[M2B_h]]))</f>
        <v/>
      </c>
      <c r="L1375" s="12" t="str">
        <f>IF(Table2[[#This Row],[M3A]]="","",SUM(Table2[[#This Row],[M3A]]-Table2[[#This Row],[M3B_h]]))</f>
        <v/>
      </c>
      <c r="N1375" s="12" t="str">
        <f>IF(Table2[[#This Row],[M4A]]="","",SUM(Table2[[#This Row],[M4A]]-Table2[[#This Row],[M4B_h]]))</f>
        <v/>
      </c>
      <c r="O1375" s="14"/>
      <c r="P1375" s="14" t="str">
        <f>IF(Table2[[#This Row],[M5A]]="","",SUM(Table2[[#This Row],[M5A]]-Table2[[#This Row],[M5B_h]]))</f>
        <v/>
      </c>
      <c r="Q1375" s="14">
        <f>SUM(Table2[[#This Row],[AWAL]],Table2[[#This Row],[M1B]])</f>
        <v>3</v>
      </c>
      <c r="R1375" s="14">
        <f>SUM(Table2[[#This Row],[M2B]],Table2[[#This Row],[M2B_h]])</f>
        <v>3</v>
      </c>
      <c r="S1375" s="14">
        <f>SUM(Table2[[#This Row],[M3B]],Table2[[#This Row],[M3B_h]])</f>
        <v>3</v>
      </c>
      <c r="T1375" s="14">
        <f>SUM(Table2[[#This Row],[M4B]],Table2[[#This Row],[M4B_h]])</f>
        <v>3</v>
      </c>
    </row>
    <row r="1376" spans="1:20">
      <c r="A1376" s="11">
        <f>IF(Table2[[#This Row],[TT]]=0,"",ROW())</f>
        <v>1376</v>
      </c>
      <c r="B1376" s="11" t="str">
        <f>LOWER(SUBSTITUTE(SUBSTITUTE(SUBSTITUTE(SUBSTITUTE(SUBSTITUTE(SUBSTITUTE(SUBSTITUTE(SUBSTITUTE(Table2[[#This Row],[NAMA BARANG]]," ",""),"""",""),"-",""),"/",""),"(",""),")",""),"&amp;",""),",",""))</f>
        <v>memox161112044</v>
      </c>
      <c r="C1376" s="21" t="s">
        <v>1505</v>
      </c>
      <c r="D1376" s="22">
        <v>15</v>
      </c>
      <c r="E1376" s="22" t="s">
        <v>165</v>
      </c>
      <c r="F1376" s="43">
        <f>IF(Table2[[#This Row],[M5B]]="",Table2[[#This Row],[M5B_h]],SUM(Table2[[#This Row],[M5B_h]],Table2[[#This Row],[M5B]]))</f>
        <v>15</v>
      </c>
      <c r="H1376" s="12" t="str">
        <f>IF(Table2[[#This Row],[M1A]]="","",Table2[[#This Row],[M1A]]-Table2[[#This Row],[AWAL]])</f>
        <v/>
      </c>
      <c r="J1376" s="12" t="str">
        <f>IF(Table2[[#This Row],[M2A]]="","",SUM(Table2[[#This Row],[M2A]]-Table2[[#This Row],[M2B_h]]))</f>
        <v/>
      </c>
      <c r="L1376" s="12" t="str">
        <f>IF(Table2[[#This Row],[M3A]]="","",SUM(Table2[[#This Row],[M3A]]-Table2[[#This Row],[M3B_h]]))</f>
        <v/>
      </c>
      <c r="N1376" s="12" t="str">
        <f>IF(Table2[[#This Row],[M4A]]="","",SUM(Table2[[#This Row],[M4A]]-Table2[[#This Row],[M4B_h]]))</f>
        <v/>
      </c>
      <c r="O1376" s="14"/>
      <c r="P1376" s="14" t="str">
        <f>IF(Table2[[#This Row],[M5A]]="","",SUM(Table2[[#This Row],[M5A]]-Table2[[#This Row],[M5B_h]]))</f>
        <v/>
      </c>
      <c r="Q1376" s="14">
        <f>SUM(Table2[[#This Row],[AWAL]],Table2[[#This Row],[M1B]])</f>
        <v>15</v>
      </c>
      <c r="R1376" s="14">
        <f>SUM(Table2[[#This Row],[M2B]],Table2[[#This Row],[M2B_h]])</f>
        <v>15</v>
      </c>
      <c r="S1376" s="14">
        <f>SUM(Table2[[#This Row],[M3B]],Table2[[#This Row],[M3B_h]])</f>
        <v>15</v>
      </c>
      <c r="T1376" s="14">
        <f>SUM(Table2[[#This Row],[M4B]],Table2[[#This Row],[M4B_h]])</f>
        <v>15</v>
      </c>
    </row>
    <row r="1377" spans="1:20">
      <c r="A1377" s="11">
        <f>IF(Table2[[#This Row],[TT]]=0,"",ROW())</f>
        <v>1377</v>
      </c>
      <c r="B1377" s="11" t="str">
        <f>LOWER(SUBSTITUTE(SUBSTITUTE(SUBSTITUTE(SUBSTITUTE(SUBSTITUTE(SUBSTITUTE(SUBSTITUTE(SUBSTITUTE(Table2[[#This Row],[NAMA BARANG]]," ",""),"""",""),"-",""),"/",""),"(",""),")",""),"&amp;",""),",",""))</f>
        <v>mesinlabeljamx3300</v>
      </c>
      <c r="C1377" s="17" t="s">
        <v>3206</v>
      </c>
      <c r="D1377" s="18">
        <v>5</v>
      </c>
      <c r="E1377" s="22" t="s">
        <v>751</v>
      </c>
      <c r="F1377" s="43">
        <f>IF(Table2[[#This Row],[M5B]]="",Table2[[#This Row],[M5B_h]],SUM(Table2[[#This Row],[M5B_h]],Table2[[#This Row],[M5B]]))</f>
        <v>5</v>
      </c>
      <c r="H1377" s="12" t="str">
        <f>IF(Table2[[#This Row],[M1A]]="","",Table2[[#This Row],[M1A]]-Table2[[#This Row],[AWAL]])</f>
        <v/>
      </c>
      <c r="J1377" s="12" t="str">
        <f>IF(Table2[[#This Row],[M2A]]="","",SUM(Table2[[#This Row],[M2A]]-Table2[[#This Row],[M2B_h]]))</f>
        <v/>
      </c>
      <c r="L1377" s="12" t="str">
        <f>IF(Table2[[#This Row],[M3A]]="","",SUM(Table2[[#This Row],[M3A]]-Table2[[#This Row],[M3B_h]]))</f>
        <v/>
      </c>
      <c r="N1377" s="12" t="str">
        <f>IF(Table2[[#This Row],[M4A]]="","",SUM(Table2[[#This Row],[M4A]]-Table2[[#This Row],[M4B_h]]))</f>
        <v/>
      </c>
      <c r="O1377" s="14"/>
      <c r="P1377" s="14" t="str">
        <f>IF(Table2[[#This Row],[M5A]]="","",SUM(Table2[[#This Row],[M5A]]-Table2[[#This Row],[M5B_h]]))</f>
        <v/>
      </c>
      <c r="Q1377" s="14">
        <f>SUM(Table2[[#This Row],[AWAL]],Table2[[#This Row],[M1B]])</f>
        <v>5</v>
      </c>
      <c r="R1377" s="14">
        <f>SUM(Table2[[#This Row],[M2B]],Table2[[#This Row],[M2B_h]])</f>
        <v>5</v>
      </c>
      <c r="S1377" s="14">
        <f>SUM(Table2[[#This Row],[M3B]],Table2[[#This Row],[M3B_h]])</f>
        <v>5</v>
      </c>
      <c r="T1377" s="14">
        <f>SUM(Table2[[#This Row],[M4B]],Table2[[#This Row],[M4B_h]])</f>
        <v>5</v>
      </c>
    </row>
    <row r="1378" spans="1:20">
      <c r="A1378" s="11">
        <f>IF(Table2[[#This Row],[TT]]=0,"",ROW())</f>
        <v>1378</v>
      </c>
      <c r="B1378" s="11" t="str">
        <f>LOWER(SUBSTITUTE(SUBSTITUTE(SUBSTITUTE(SUBSTITUTE(SUBSTITUTE(SUBSTITUTE(SUBSTITUTE(SUBSTITUTE(Table2[[#This Row],[NAMA BARANG]]," ",""),"""",""),"-",""),"/",""),"(",""),")",""),"&amp;",""),",",""))</f>
        <v>mesintembak188jumbo</v>
      </c>
      <c r="C1378" s="21" t="s">
        <v>1506</v>
      </c>
      <c r="D1378" s="22">
        <v>20</v>
      </c>
      <c r="E1378" s="22" t="s">
        <v>256</v>
      </c>
      <c r="F1378" s="43">
        <f>IF(Table2[[#This Row],[M5B]]="",Table2[[#This Row],[M5B_h]],SUM(Table2[[#This Row],[M5B_h]],Table2[[#This Row],[M5B]]))</f>
        <v>19</v>
      </c>
      <c r="G1378" s="12">
        <v>19</v>
      </c>
      <c r="H1378" s="12">
        <f>IF(Table2[[#This Row],[M1A]]="","",Table2[[#This Row],[M1A]]-Table2[[#This Row],[AWAL]])</f>
        <v>-1</v>
      </c>
      <c r="J1378" s="12" t="str">
        <f>IF(Table2[[#This Row],[M2A]]="","",SUM(Table2[[#This Row],[M2A]]-Table2[[#This Row],[M2B_h]]))</f>
        <v/>
      </c>
      <c r="L1378" s="12" t="str">
        <f>IF(Table2[[#This Row],[M3A]]="","",SUM(Table2[[#This Row],[M3A]]-Table2[[#This Row],[M3B_h]]))</f>
        <v/>
      </c>
      <c r="N1378" s="12" t="str">
        <f>IF(Table2[[#This Row],[M4A]]="","",SUM(Table2[[#This Row],[M4A]]-Table2[[#This Row],[M4B_h]]))</f>
        <v/>
      </c>
      <c r="O1378" s="14"/>
      <c r="P1378" s="14" t="str">
        <f>IF(Table2[[#This Row],[M5A]]="","",SUM(Table2[[#This Row],[M5A]]-Table2[[#This Row],[M5B_h]]))</f>
        <v/>
      </c>
      <c r="Q1378" s="14">
        <f>SUM(Table2[[#This Row],[AWAL]],Table2[[#This Row],[M1B]])</f>
        <v>19</v>
      </c>
      <c r="R1378" s="14">
        <f>SUM(Table2[[#This Row],[M2B]],Table2[[#This Row],[M2B_h]])</f>
        <v>19</v>
      </c>
      <c r="S1378" s="14">
        <f>SUM(Table2[[#This Row],[M3B]],Table2[[#This Row],[M3B_h]])</f>
        <v>19</v>
      </c>
      <c r="T1378" s="14">
        <f>SUM(Table2[[#This Row],[M4B]],Table2[[#This Row],[M4B_h]])</f>
        <v>19</v>
      </c>
    </row>
    <row r="1379" spans="1:20">
      <c r="A1379" s="11">
        <f>IF(Table2[[#This Row],[TT]]=0,"",ROW())</f>
        <v>1379</v>
      </c>
      <c r="B1379" s="11" t="str">
        <f>LOWER(SUBSTITUTE(SUBSTITUTE(SUBSTITUTE(SUBSTITUTE(SUBSTITUTE(SUBSTITUTE(SUBSTITUTE(SUBSTITUTE(Table2[[#This Row],[NAMA BARANG]]," ",""),"""",""),"-",""),"/",""),"(",""),")",""),"&amp;",""),",",""))</f>
        <v>mesintembak18960w</v>
      </c>
      <c r="C1379" s="17" t="s">
        <v>1507</v>
      </c>
      <c r="D1379" s="18">
        <v>0</v>
      </c>
      <c r="E1379" s="22">
        <v>48</v>
      </c>
      <c r="F1379" s="43">
        <f>IF(Table2[[#This Row],[M5B]]="",Table2[[#This Row],[M5B_h]],SUM(Table2[[#This Row],[M5B_h]],Table2[[#This Row],[M5B]]))</f>
        <v>1</v>
      </c>
      <c r="G1379" s="12">
        <v>1</v>
      </c>
      <c r="H1379" s="12">
        <f>IF(Table2[[#This Row],[M1A]]="","",Table2[[#This Row],[M1A]]-Table2[[#This Row],[AWAL]])</f>
        <v>1</v>
      </c>
      <c r="J1379" s="12" t="str">
        <f>IF(Table2[[#This Row],[M2A]]="","",SUM(Table2[[#This Row],[M2A]]-Table2[[#This Row],[M2B_h]]))</f>
        <v/>
      </c>
      <c r="L1379" s="12" t="str">
        <f>IF(Table2[[#This Row],[M3A]]="","",SUM(Table2[[#This Row],[M3A]]-Table2[[#This Row],[M3B_h]]))</f>
        <v/>
      </c>
      <c r="N1379" s="12" t="str">
        <f>IF(Table2[[#This Row],[M4A]]="","",SUM(Table2[[#This Row],[M4A]]-Table2[[#This Row],[M4B_h]]))</f>
        <v/>
      </c>
      <c r="O1379" s="14"/>
      <c r="P1379" s="14" t="str">
        <f>IF(Table2[[#This Row],[M5A]]="","",SUM(Table2[[#This Row],[M5A]]-Table2[[#This Row],[M5B_h]]))</f>
        <v/>
      </c>
      <c r="Q1379" s="14">
        <f>SUM(Table2[[#This Row],[AWAL]],Table2[[#This Row],[M1B]])</f>
        <v>1</v>
      </c>
      <c r="R1379" s="14">
        <f>SUM(Table2[[#This Row],[M2B]],Table2[[#This Row],[M2B_h]])</f>
        <v>1</v>
      </c>
      <c r="S1379" s="14">
        <f>SUM(Table2[[#This Row],[M3B]],Table2[[#This Row],[M3B_h]])</f>
        <v>1</v>
      </c>
      <c r="T1379" s="14">
        <f>SUM(Table2[[#This Row],[M4B]],Table2[[#This Row],[M4B_h]])</f>
        <v>1</v>
      </c>
    </row>
    <row r="1380" spans="1:20">
      <c r="A1380" s="11">
        <f>IF(Table2[[#This Row],[TT]]=0,"",ROW())</f>
        <v>1380</v>
      </c>
      <c r="B1380" s="11" t="str">
        <f>LOWER(SUBSTITUTE(SUBSTITUTE(SUBSTITUTE(SUBSTITUTE(SUBSTITUTE(SUBSTITUTE(SUBSTITUTE(SUBSTITUTE(Table2[[#This Row],[NAMA BARANG]]," ",""),"""",""),"-",""),"/",""),"(",""),")",""),"&amp;",""),",",""))</f>
        <v>mesintembakbesarbixdone</v>
      </c>
      <c r="C1380" s="17" t="s">
        <v>1508</v>
      </c>
      <c r="D1380" s="18">
        <v>3</v>
      </c>
      <c r="E1380" s="22" t="s">
        <v>256</v>
      </c>
      <c r="F1380" s="43">
        <f>IF(Table2[[#This Row],[M5B]]="",Table2[[#This Row],[M5B_h]],SUM(Table2[[#This Row],[M5B_h]],Table2[[#This Row],[M5B]]))</f>
        <v>3</v>
      </c>
      <c r="H1380" s="12" t="str">
        <f>IF(Table2[[#This Row],[M1A]]="","",Table2[[#This Row],[M1A]]-Table2[[#This Row],[AWAL]])</f>
        <v/>
      </c>
      <c r="J1380" s="12" t="str">
        <f>IF(Table2[[#This Row],[M2A]]="","",SUM(Table2[[#This Row],[M2A]]-Table2[[#This Row],[M2B_h]]))</f>
        <v/>
      </c>
      <c r="L1380" s="12" t="str">
        <f>IF(Table2[[#This Row],[M3A]]="","",SUM(Table2[[#This Row],[M3A]]-Table2[[#This Row],[M3B_h]]))</f>
        <v/>
      </c>
      <c r="N1380" s="12" t="str">
        <f>IF(Table2[[#This Row],[M4A]]="","",SUM(Table2[[#This Row],[M4A]]-Table2[[#This Row],[M4B_h]]))</f>
        <v/>
      </c>
      <c r="O1380" s="14"/>
      <c r="P1380" s="14" t="str">
        <f>IF(Table2[[#This Row],[M5A]]="","",SUM(Table2[[#This Row],[M5A]]-Table2[[#This Row],[M5B_h]]))</f>
        <v/>
      </c>
      <c r="Q1380" s="14">
        <f>SUM(Table2[[#This Row],[AWAL]],Table2[[#This Row],[M1B]])</f>
        <v>3</v>
      </c>
      <c r="R1380" s="14">
        <f>SUM(Table2[[#This Row],[M2B]],Table2[[#This Row],[M2B_h]])</f>
        <v>3</v>
      </c>
      <c r="S1380" s="14">
        <f>SUM(Table2[[#This Row],[M3B]],Table2[[#This Row],[M3B_h]])</f>
        <v>3</v>
      </c>
      <c r="T1380" s="14">
        <f>SUM(Table2[[#This Row],[M4B]],Table2[[#This Row],[M4B_h]])</f>
        <v>3</v>
      </c>
    </row>
    <row r="1381" spans="1:20">
      <c r="A1381" s="11">
        <f>IF(Table2[[#This Row],[TT]]=0,"",ROW())</f>
        <v>1381</v>
      </c>
      <c r="B1381" s="11" t="str">
        <f>LOWER(SUBSTITUTE(SUBSTITUTE(SUBSTITUTE(SUBSTITUTE(SUBSTITUTE(SUBSTITUTE(SUBSTITUTE(SUBSTITUTE(Table2[[#This Row],[NAMA BARANG]]," ",""),"""",""),"-",""),"/",""),"(",""),")",""),"&amp;",""),",",""))</f>
        <v>mesintembakhee2010k65blk</v>
      </c>
      <c r="C1381" s="17" t="s">
        <v>1509</v>
      </c>
      <c r="D1381" s="18">
        <v>126</v>
      </c>
      <c r="E1381" s="22" t="s">
        <v>46</v>
      </c>
      <c r="F1381" s="43">
        <f>IF(Table2[[#This Row],[M5B]]="",Table2[[#This Row],[M5B_h]],SUM(Table2[[#This Row],[M5B_h]],Table2[[#This Row],[M5B]]))</f>
        <v>123</v>
      </c>
      <c r="H1381" s="12" t="str">
        <f>IF(Table2[[#This Row],[M1A]]="","",Table2[[#This Row],[M1A]]-Table2[[#This Row],[AWAL]])</f>
        <v/>
      </c>
      <c r="I1381" s="12">
        <v>125</v>
      </c>
      <c r="J1381" s="12">
        <f>IF(Table2[[#This Row],[M2A]]="","",SUM(Table2[[#This Row],[M2A]]-Table2[[#This Row],[M2B_h]]))</f>
        <v>-1</v>
      </c>
      <c r="K1381" s="12">
        <v>123</v>
      </c>
      <c r="L1381" s="12">
        <f>IF(Table2[[#This Row],[M3A]]="","",SUM(Table2[[#This Row],[M3A]]-Table2[[#This Row],[M3B_h]]))</f>
        <v>-2</v>
      </c>
      <c r="N1381" s="12" t="str">
        <f>IF(Table2[[#This Row],[M4A]]="","",SUM(Table2[[#This Row],[M4A]]-Table2[[#This Row],[M4B_h]]))</f>
        <v/>
      </c>
      <c r="O1381" s="14"/>
      <c r="P1381" s="14" t="str">
        <f>IF(Table2[[#This Row],[M5A]]="","",SUM(Table2[[#This Row],[M5A]]-Table2[[#This Row],[M5B_h]]))</f>
        <v/>
      </c>
      <c r="Q1381" s="14">
        <f>SUM(Table2[[#This Row],[AWAL]],Table2[[#This Row],[M1B]])</f>
        <v>126</v>
      </c>
      <c r="R1381" s="14">
        <f>SUM(Table2[[#This Row],[M2B]],Table2[[#This Row],[M2B_h]])</f>
        <v>125</v>
      </c>
      <c r="S1381" s="14">
        <f>SUM(Table2[[#This Row],[M3B]],Table2[[#This Row],[M3B_h]])</f>
        <v>123</v>
      </c>
      <c r="T1381" s="14">
        <f>SUM(Table2[[#This Row],[M4B]],Table2[[#This Row],[M4B_h]])</f>
        <v>123</v>
      </c>
    </row>
    <row r="1382" spans="1:20">
      <c r="A1382" s="11">
        <f>IF(Table2[[#This Row],[TT]]=0,"",ROW())</f>
        <v>1382</v>
      </c>
      <c r="B1382" s="11" t="str">
        <f>LOWER(SUBSTITUTE(SUBSTITUTE(SUBSTITUTE(SUBSTITUTE(SUBSTITUTE(SUBSTITUTE(SUBSTITUTE(SUBSTITUTE(Table2[[#This Row],[NAMA BARANG]]," ",""),"""",""),"-",""),"/",""),"(",""),")",""),"&amp;",""),",",""))</f>
        <v>meteranbulat5mtk07</v>
      </c>
      <c r="C1382" s="17" t="s">
        <v>1510</v>
      </c>
      <c r="D1382" s="18">
        <v>6</v>
      </c>
      <c r="E1382" s="22" t="s">
        <v>43</v>
      </c>
      <c r="F1382" s="43">
        <f>IF(Table2[[#This Row],[M5B]]="",Table2[[#This Row],[M5B_h]],SUM(Table2[[#This Row],[M5B_h]],Table2[[#This Row],[M5B]]))</f>
        <v>6</v>
      </c>
      <c r="H1382" s="12" t="str">
        <f>IF(Table2[[#This Row],[M1A]]="","",Table2[[#This Row],[M1A]]-Table2[[#This Row],[AWAL]])</f>
        <v/>
      </c>
      <c r="J1382" s="12" t="str">
        <f>IF(Table2[[#This Row],[M2A]]="","",SUM(Table2[[#This Row],[M2A]]-Table2[[#This Row],[M2B_h]]))</f>
        <v/>
      </c>
      <c r="L1382" s="12" t="str">
        <f>IF(Table2[[#This Row],[M3A]]="","",SUM(Table2[[#This Row],[M3A]]-Table2[[#This Row],[M3B_h]]))</f>
        <v/>
      </c>
      <c r="N1382" s="12" t="str">
        <f>IF(Table2[[#This Row],[M4A]]="","",SUM(Table2[[#This Row],[M4A]]-Table2[[#This Row],[M4B_h]]))</f>
        <v/>
      </c>
      <c r="O1382" s="14"/>
      <c r="P1382" s="14" t="str">
        <f>IF(Table2[[#This Row],[M5A]]="","",SUM(Table2[[#This Row],[M5A]]-Table2[[#This Row],[M5B_h]]))</f>
        <v/>
      </c>
      <c r="Q1382" s="14">
        <f>SUM(Table2[[#This Row],[AWAL]],Table2[[#This Row],[M1B]])</f>
        <v>6</v>
      </c>
      <c r="R1382" s="14">
        <f>SUM(Table2[[#This Row],[M2B]],Table2[[#This Row],[M2B_h]])</f>
        <v>6</v>
      </c>
      <c r="S1382" s="14">
        <f>SUM(Table2[[#This Row],[M3B]],Table2[[#This Row],[M3B_h]])</f>
        <v>6</v>
      </c>
      <c r="T1382" s="14">
        <f>SUM(Table2[[#This Row],[M4B]],Table2[[#This Row],[M4B_h]])</f>
        <v>6</v>
      </c>
    </row>
    <row r="1383" spans="1:20">
      <c r="A1383" s="11">
        <f>IF(Table2[[#This Row],[TT]]=0,"",ROW())</f>
        <v>1383</v>
      </c>
      <c r="B1383" s="11" t="str">
        <f>LOWER(SUBSTITUTE(SUBSTITUTE(SUBSTITUTE(SUBSTITUTE(SUBSTITUTE(SUBSTITUTE(SUBSTITUTE(SUBSTITUTE(Table2[[#This Row],[NAMA BARANG]]," ",""),"""",""),"-",""),"/",""),"(",""),")",""),"&amp;",""),",",""))</f>
        <v>mewarnaipasirbesar</v>
      </c>
      <c r="C1383" s="17" t="s">
        <v>1511</v>
      </c>
      <c r="D1383" s="18">
        <v>3</v>
      </c>
      <c r="E1383" s="22" t="s">
        <v>141</v>
      </c>
      <c r="F1383" s="43">
        <f>IF(Table2[[#This Row],[M5B]]="",Table2[[#This Row],[M5B_h]],SUM(Table2[[#This Row],[M5B_h]],Table2[[#This Row],[M5B]]))</f>
        <v>3</v>
      </c>
      <c r="H1383" s="12" t="str">
        <f>IF(Table2[[#This Row],[M1A]]="","",Table2[[#This Row],[M1A]]-Table2[[#This Row],[AWAL]])</f>
        <v/>
      </c>
      <c r="J1383" s="12" t="str">
        <f>IF(Table2[[#This Row],[M2A]]="","",SUM(Table2[[#This Row],[M2A]]-Table2[[#This Row],[M2B_h]]))</f>
        <v/>
      </c>
      <c r="L1383" s="12" t="str">
        <f>IF(Table2[[#This Row],[M3A]]="","",SUM(Table2[[#This Row],[M3A]]-Table2[[#This Row],[M3B_h]]))</f>
        <v/>
      </c>
      <c r="N1383" s="12" t="str">
        <f>IF(Table2[[#This Row],[M4A]]="","",SUM(Table2[[#This Row],[M4A]]-Table2[[#This Row],[M4B_h]]))</f>
        <v/>
      </c>
      <c r="O1383" s="14"/>
      <c r="P1383" s="14" t="str">
        <f>IF(Table2[[#This Row],[M5A]]="","",SUM(Table2[[#This Row],[M5A]]-Table2[[#This Row],[M5B_h]]))</f>
        <v/>
      </c>
      <c r="Q1383" s="14">
        <f>SUM(Table2[[#This Row],[AWAL]],Table2[[#This Row],[M1B]])</f>
        <v>3</v>
      </c>
      <c r="R1383" s="14">
        <f>SUM(Table2[[#This Row],[M2B]],Table2[[#This Row],[M2B_h]])</f>
        <v>3</v>
      </c>
      <c r="S1383" s="14">
        <f>SUM(Table2[[#This Row],[M3B]],Table2[[#This Row],[M3B_h]])</f>
        <v>3</v>
      </c>
      <c r="T1383" s="14">
        <f>SUM(Table2[[#This Row],[M4B]],Table2[[#This Row],[M4B_h]])</f>
        <v>3</v>
      </c>
    </row>
    <row r="1384" spans="1:20">
      <c r="A1384" s="11">
        <f>IF(Table2[[#This Row],[TT]]=0,"",ROW())</f>
        <v>1384</v>
      </c>
      <c r="B1384" s="11" t="str">
        <f>LOWER(SUBSTITUTE(SUBSTITUTE(SUBSTITUTE(SUBSTITUTE(SUBSTITUTE(SUBSTITUTE(SUBSTITUTE(SUBSTITUTE(Table2[[#This Row],[NAMA BARANG]]," ",""),"""",""),"-",""),"/",""),"(",""),")",""),"&amp;",""),",",""))</f>
        <v>minidiary120warnacoklat</v>
      </c>
      <c r="C1384" s="17" t="s">
        <v>4397</v>
      </c>
      <c r="D1384" s="18">
        <v>1</v>
      </c>
      <c r="E1384" s="22" t="s">
        <v>2451</v>
      </c>
      <c r="F1384" s="43">
        <f>IF(Table2[[#This Row],[M5B]]="",Table2[[#This Row],[M5B_h]],SUM(Table2[[#This Row],[M5B_h]],Table2[[#This Row],[M5B]]))</f>
        <v>2</v>
      </c>
      <c r="H1384" s="12" t="str">
        <f>IF(Table2[[#This Row],[M1A]]="","",Table2[[#This Row],[M1A]]-Table2[[#This Row],[AWAL]])</f>
        <v/>
      </c>
      <c r="I1384" s="12">
        <v>2</v>
      </c>
      <c r="J1384" s="12">
        <f>IF(Table2[[#This Row],[M2A]]="","",SUM(Table2[[#This Row],[M2A]]-Table2[[#This Row],[M2B_h]]))</f>
        <v>1</v>
      </c>
      <c r="L1384" s="12" t="str">
        <f>IF(Table2[[#This Row],[M3A]]="","",SUM(Table2[[#This Row],[M3A]]-Table2[[#This Row],[M3B_h]]))</f>
        <v/>
      </c>
      <c r="N1384" s="12" t="str">
        <f>IF(Table2[[#This Row],[M4A]]="","",SUM(Table2[[#This Row],[M4A]]-Table2[[#This Row],[M4B_h]]))</f>
        <v/>
      </c>
      <c r="O1384" s="14"/>
      <c r="P1384" s="14" t="str">
        <f>IF(Table2[[#This Row],[M5A]]="","",SUM(Table2[[#This Row],[M5A]]-Table2[[#This Row],[M5B_h]]))</f>
        <v/>
      </c>
      <c r="Q1384" s="14">
        <f>SUM(Table2[[#This Row],[AWAL]],Table2[[#This Row],[M1B]])</f>
        <v>1</v>
      </c>
      <c r="R1384" s="14">
        <f>SUM(Table2[[#This Row],[M2B]],Table2[[#This Row],[M2B_h]])</f>
        <v>2</v>
      </c>
      <c r="S1384" s="14">
        <f>SUM(Table2[[#This Row],[M3B]],Table2[[#This Row],[M3B_h]])</f>
        <v>2</v>
      </c>
      <c r="T1384" s="14">
        <f>SUM(Table2[[#This Row],[M4B]],Table2[[#This Row],[M4B_h]])</f>
        <v>2</v>
      </c>
    </row>
    <row r="1385" spans="1:20">
      <c r="A1385" s="11">
        <f>IF(Table2[[#This Row],[TT]]=0,"",ROW())</f>
        <v>1385</v>
      </c>
      <c r="B1385" s="11" t="str">
        <f>LOWER(SUBSTITUTE(SUBSTITUTE(SUBSTITUTE(SUBSTITUTE(SUBSTITUTE(SUBSTITUTE(SUBSTITUTE(SUBSTITUTE(Table2[[#This Row],[NAMA BARANG]]," ",""),"""",""),"-",""),"/",""),"(",""),")",""),"&amp;",""),",",""))</f>
        <v>minyakmaries718surabaya</v>
      </c>
      <c r="C1385" s="17" t="s">
        <v>1512</v>
      </c>
      <c r="D1385" s="18">
        <v>51</v>
      </c>
      <c r="E1385" s="22" t="s">
        <v>28</v>
      </c>
      <c r="F1385" s="43">
        <f>IF(Table2[[#This Row],[M5B]]="",Table2[[#This Row],[M5B_h]],SUM(Table2[[#This Row],[M5B_h]],Table2[[#This Row],[M5B]]))</f>
        <v>51</v>
      </c>
      <c r="H1385" s="12" t="str">
        <f>IF(Table2[[#This Row],[M1A]]="","",Table2[[#This Row],[M1A]]-Table2[[#This Row],[AWAL]])</f>
        <v/>
      </c>
      <c r="J1385" s="12" t="str">
        <f>IF(Table2[[#This Row],[M2A]]="","",SUM(Table2[[#This Row],[M2A]]-Table2[[#This Row],[M2B_h]]))</f>
        <v/>
      </c>
      <c r="L1385" s="12" t="str">
        <f>IF(Table2[[#This Row],[M3A]]="","",SUM(Table2[[#This Row],[M3A]]-Table2[[#This Row],[M3B_h]]))</f>
        <v/>
      </c>
      <c r="N1385" s="12" t="str">
        <f>IF(Table2[[#This Row],[M4A]]="","",SUM(Table2[[#This Row],[M4A]]-Table2[[#This Row],[M4B_h]]))</f>
        <v/>
      </c>
      <c r="O1385" s="14"/>
      <c r="P1385" s="14" t="str">
        <f>IF(Table2[[#This Row],[M5A]]="","",SUM(Table2[[#This Row],[M5A]]-Table2[[#This Row],[M5B_h]]))</f>
        <v/>
      </c>
      <c r="Q1385" s="14">
        <f>SUM(Table2[[#This Row],[AWAL]],Table2[[#This Row],[M1B]])</f>
        <v>51</v>
      </c>
      <c r="R1385" s="14">
        <f>SUM(Table2[[#This Row],[M2B]],Table2[[#This Row],[M2B_h]])</f>
        <v>51</v>
      </c>
      <c r="S1385" s="14">
        <f>SUM(Table2[[#This Row],[M3B]],Table2[[#This Row],[M3B_h]])</f>
        <v>51</v>
      </c>
      <c r="T1385" s="14">
        <f>SUM(Table2[[#This Row],[M4B]],Table2[[#This Row],[M4B_h]])</f>
        <v>51</v>
      </c>
    </row>
    <row r="1386" spans="1:20">
      <c r="A1386" s="11">
        <f>IF(Table2[[#This Row],[TT]]=0,"",ROW())</f>
        <v>1386</v>
      </c>
      <c r="B1386" s="11" t="str">
        <f>LOWER(SUBSTITUTE(SUBSTITUTE(SUBSTITUTE(SUBSTITUTE(SUBSTITUTE(SUBSTITUTE(SUBSTITUTE(SUBSTITUTE(Table2[[#This Row],[NAMA BARANG]]," ",""),"""",""),"-",""),"/",""),"(",""),")",""),"&amp;",""),",",""))</f>
        <v>namecard2pcfancybarbiep.hanappa282</v>
      </c>
      <c r="C1386" s="17" t="s">
        <v>1513</v>
      </c>
      <c r="D1386" s="18">
        <v>1</v>
      </c>
      <c r="E1386" s="22" t="s">
        <v>1514</v>
      </c>
      <c r="F1386" s="43">
        <f>IF(Table2[[#This Row],[M5B]]="",Table2[[#This Row],[M5B_h]],SUM(Table2[[#This Row],[M5B_h]],Table2[[#This Row],[M5B]]))</f>
        <v>1</v>
      </c>
      <c r="H1386" s="12" t="str">
        <f>IF(Table2[[#This Row],[M1A]]="","",Table2[[#This Row],[M1A]]-Table2[[#This Row],[AWAL]])</f>
        <v/>
      </c>
      <c r="J1386" s="12" t="str">
        <f>IF(Table2[[#This Row],[M2A]]="","",SUM(Table2[[#This Row],[M2A]]-Table2[[#This Row],[M2B_h]]))</f>
        <v/>
      </c>
      <c r="L1386" s="12" t="str">
        <f>IF(Table2[[#This Row],[M3A]]="","",SUM(Table2[[#This Row],[M3A]]-Table2[[#This Row],[M3B_h]]))</f>
        <v/>
      </c>
      <c r="N1386" s="12" t="str">
        <f>IF(Table2[[#This Row],[M4A]]="","",SUM(Table2[[#This Row],[M4A]]-Table2[[#This Row],[M4B_h]]))</f>
        <v/>
      </c>
      <c r="O1386" s="14"/>
      <c r="P1386" s="14" t="str">
        <f>IF(Table2[[#This Row],[M5A]]="","",SUM(Table2[[#This Row],[M5A]]-Table2[[#This Row],[M5B_h]]))</f>
        <v/>
      </c>
      <c r="Q1386" s="14">
        <f>SUM(Table2[[#This Row],[AWAL]],Table2[[#This Row],[M1B]])</f>
        <v>1</v>
      </c>
      <c r="R1386" s="14">
        <f>SUM(Table2[[#This Row],[M2B]],Table2[[#This Row],[M2B_h]])</f>
        <v>1</v>
      </c>
      <c r="S1386" s="14">
        <f>SUM(Table2[[#This Row],[M3B]],Table2[[#This Row],[M3B_h]])</f>
        <v>1</v>
      </c>
      <c r="T1386" s="14">
        <f>SUM(Table2[[#This Row],[M4B]],Table2[[#This Row],[M4B_h]])</f>
        <v>1</v>
      </c>
    </row>
    <row r="1387" spans="1:20">
      <c r="A1387" s="11">
        <f>IF(Table2[[#This Row],[TT]]=0,"",ROW())</f>
        <v>1387</v>
      </c>
      <c r="B1387" s="11" t="str">
        <f>LOWER(SUBSTITUTE(SUBSTITUTE(SUBSTITUTE(SUBSTITUTE(SUBSTITUTE(SUBSTITUTE(SUBSTITUTE(SUBSTITUTE(Table2[[#This Row],[NAMA BARANG]]," ",""),"""",""),"-",""),"/",""),"(",""),")",""),"&amp;",""),",",""))</f>
        <v>nameplate105x16</v>
      </c>
      <c r="C1387" s="17" t="s">
        <v>1515</v>
      </c>
      <c r="D1387" s="18">
        <v>1</v>
      </c>
      <c r="E1387" s="22">
        <v>20000</v>
      </c>
      <c r="F1387" s="43">
        <f>IF(Table2[[#This Row],[M5B]]="",Table2[[#This Row],[M5B_h]],SUM(Table2[[#This Row],[M5B_h]],Table2[[#This Row],[M5B]]))</f>
        <v>1</v>
      </c>
      <c r="H1387" s="12" t="str">
        <f>IF(Table2[[#This Row],[M1A]]="","",Table2[[#This Row],[M1A]]-Table2[[#This Row],[AWAL]])</f>
        <v/>
      </c>
      <c r="J1387" s="12" t="str">
        <f>IF(Table2[[#This Row],[M2A]]="","",SUM(Table2[[#This Row],[M2A]]-Table2[[#This Row],[M2B_h]]))</f>
        <v/>
      </c>
      <c r="L1387" s="12" t="str">
        <f>IF(Table2[[#This Row],[M3A]]="","",SUM(Table2[[#This Row],[M3A]]-Table2[[#This Row],[M3B_h]]))</f>
        <v/>
      </c>
      <c r="N1387" s="12" t="str">
        <f>IF(Table2[[#This Row],[M4A]]="","",SUM(Table2[[#This Row],[M4A]]-Table2[[#This Row],[M4B_h]]))</f>
        <v/>
      </c>
      <c r="O1387" s="14"/>
      <c r="P1387" s="14" t="str">
        <f>IF(Table2[[#This Row],[M5A]]="","",SUM(Table2[[#This Row],[M5A]]-Table2[[#This Row],[M5B_h]]))</f>
        <v/>
      </c>
      <c r="Q1387" s="14">
        <f>SUM(Table2[[#This Row],[AWAL]],Table2[[#This Row],[M1B]])</f>
        <v>1</v>
      </c>
      <c r="R1387" s="14">
        <f>SUM(Table2[[#This Row],[M2B]],Table2[[#This Row],[M2B_h]])</f>
        <v>1</v>
      </c>
      <c r="S1387" s="14">
        <f>SUM(Table2[[#This Row],[M3B]],Table2[[#This Row],[M3B_h]])</f>
        <v>1</v>
      </c>
      <c r="T1387" s="14">
        <f>SUM(Table2[[#This Row],[M4B]],Table2[[#This Row],[M4B_h]])</f>
        <v>1</v>
      </c>
    </row>
    <row r="1388" spans="1:20">
      <c r="A1388" s="11">
        <f>IF(Table2[[#This Row],[TT]]=0,"",ROW())</f>
        <v>1388</v>
      </c>
      <c r="B1388" s="11" t="str">
        <f>LOWER(SUBSTITUTE(SUBSTITUTE(SUBSTITUTE(SUBSTITUTE(SUBSTITUTE(SUBSTITUTE(SUBSTITUTE(SUBSTITUTE(Table2[[#This Row],[NAMA BARANG]]," ",""),"""",""),"-",""),"/",""),"(",""),")",""),"&amp;",""),",",""))</f>
        <v>nameplate7x10kancingjepitan</v>
      </c>
      <c r="C1388" s="17" t="s">
        <v>1516</v>
      </c>
      <c r="D1388" s="18">
        <v>5</v>
      </c>
      <c r="E1388" s="22" t="s">
        <v>1212</v>
      </c>
      <c r="F1388" s="43">
        <f>IF(Table2[[#This Row],[M5B]]="",Table2[[#This Row],[M5B_h]],SUM(Table2[[#This Row],[M5B_h]],Table2[[#This Row],[M5B]]))</f>
        <v>5</v>
      </c>
      <c r="H1388" s="12" t="str">
        <f>IF(Table2[[#This Row],[M1A]]="","",Table2[[#This Row],[M1A]]-Table2[[#This Row],[AWAL]])</f>
        <v/>
      </c>
      <c r="J1388" s="12" t="str">
        <f>IF(Table2[[#This Row],[M2A]]="","",SUM(Table2[[#This Row],[M2A]]-Table2[[#This Row],[M2B_h]]))</f>
        <v/>
      </c>
      <c r="L1388" s="12" t="str">
        <f>IF(Table2[[#This Row],[M3A]]="","",SUM(Table2[[#This Row],[M3A]]-Table2[[#This Row],[M3B_h]]))</f>
        <v/>
      </c>
      <c r="N1388" s="12" t="str">
        <f>IF(Table2[[#This Row],[M4A]]="","",SUM(Table2[[#This Row],[M4A]]-Table2[[#This Row],[M4B_h]]))</f>
        <v/>
      </c>
      <c r="O1388" s="14"/>
      <c r="P1388" s="14" t="str">
        <f>IF(Table2[[#This Row],[M5A]]="","",SUM(Table2[[#This Row],[M5A]]-Table2[[#This Row],[M5B_h]]))</f>
        <v/>
      </c>
      <c r="Q1388" s="14">
        <f>SUM(Table2[[#This Row],[AWAL]],Table2[[#This Row],[M1B]])</f>
        <v>5</v>
      </c>
      <c r="R1388" s="14">
        <f>SUM(Table2[[#This Row],[M2B]],Table2[[#This Row],[M2B_h]])</f>
        <v>5</v>
      </c>
      <c r="S1388" s="14">
        <f>SUM(Table2[[#This Row],[M3B]],Table2[[#This Row],[M3B_h]])</f>
        <v>5</v>
      </c>
      <c r="T1388" s="14">
        <f>SUM(Table2[[#This Row],[M4B]],Table2[[#This Row],[M4B_h]])</f>
        <v>5</v>
      </c>
    </row>
    <row r="1389" spans="1:20">
      <c r="A1389" s="54">
        <f>IF(Table2[[#This Row],[TT]]=0,"",ROW())</f>
        <v>1389</v>
      </c>
      <c r="B1389" s="54" t="str">
        <f>LOWER(SUBSTITUTE(SUBSTITUTE(SUBSTITUTE(SUBSTITUTE(SUBSTITUTE(SUBSTITUTE(SUBSTITUTE(SUBSTITUTE(Table2[[#This Row],[NAMA BARANG]]," ",""),"""",""),"-",""),"/",""),"(",""),")",""),"&amp;",""),",",""))</f>
        <v>nameplate7x10miringenter</v>
      </c>
      <c r="C1389" s="55" t="s">
        <v>1517</v>
      </c>
      <c r="D1389" s="56">
        <v>2</v>
      </c>
      <c r="E1389" s="57" t="s">
        <v>1518</v>
      </c>
      <c r="F1389" s="58">
        <f>IF(Table2[[#This Row],[M5B]]="",Table2[[#This Row],[M5B_h]],SUM(Table2[[#This Row],[M5B_h]],Table2[[#This Row],[M5B]]))</f>
        <v>2</v>
      </c>
      <c r="G1389" s="59"/>
      <c r="H1389" s="60" t="str">
        <f>IF(Table2[[#This Row],[M1A]]="","",Table2[[#This Row],[M1A]]-Table2[[#This Row],[AWAL]])</f>
        <v/>
      </c>
      <c r="I1389" s="59"/>
      <c r="J1389" s="60" t="str">
        <f>IF(Table2[[#This Row],[M2A]]="","",SUM(Table2[[#This Row],[M2A]]-Table2[[#This Row],[M2B_h]]))</f>
        <v/>
      </c>
      <c r="K1389" s="59"/>
      <c r="L1389" s="60" t="str">
        <f>IF(Table2[[#This Row],[M3A]]="","",SUM(Table2[[#This Row],[M3A]]-Table2[[#This Row],[M3B_h]]))</f>
        <v/>
      </c>
      <c r="M1389" s="59"/>
      <c r="N1389" s="60" t="str">
        <f>IF(Table2[[#This Row],[M4A]]="","",SUM(Table2[[#This Row],[M4A]]-Table2[[#This Row],[M4B_h]]))</f>
        <v/>
      </c>
      <c r="O1389" s="60"/>
      <c r="P1389" s="60" t="str">
        <f>IF(Table2[[#This Row],[M5A]]="","",SUM(Table2[[#This Row],[M5A]]-Table2[[#This Row],[M5B_h]]))</f>
        <v/>
      </c>
      <c r="Q1389" s="60">
        <f>SUM(Table2[[#This Row],[AWAL]],Table2[[#This Row],[M1B]])</f>
        <v>2</v>
      </c>
      <c r="R1389" s="60">
        <f>SUM(Table2[[#This Row],[M2B]],Table2[[#This Row],[M2B_h]])</f>
        <v>2</v>
      </c>
      <c r="S1389" s="60">
        <f>SUM(Table2[[#This Row],[M3B]],Table2[[#This Row],[M3B_h]])</f>
        <v>2</v>
      </c>
      <c r="T1389" s="60">
        <f>SUM(Table2[[#This Row],[M4B]],Table2[[#This Row],[M4B_h]])</f>
        <v>2</v>
      </c>
    </row>
    <row r="1390" spans="1:20">
      <c r="A1390" s="11">
        <f>IF(Table2[[#This Row],[TT]]=0,"",ROW())</f>
        <v>1390</v>
      </c>
      <c r="B1390" s="11" t="str">
        <f>LOWER(SUBSTITUTE(SUBSTITUTE(SUBSTITUTE(SUBSTITUTE(SUBSTITUTE(SUBSTITUTE(SUBSTITUTE(SUBSTITUTE(Table2[[#This Row],[NAMA BARANG]]," ",""),"""",""),"-",""),"/",""),"(",""),")",""),"&amp;",""),",",""))</f>
        <v>nameplate7x10tegakenter</v>
      </c>
      <c r="C1390" s="17" t="s">
        <v>1519</v>
      </c>
      <c r="D1390" s="18">
        <v>2</v>
      </c>
      <c r="E1390" s="22" t="s">
        <v>1520</v>
      </c>
      <c r="F1390" s="43">
        <f>IF(Table2[[#This Row],[M5B]]="",Table2[[#This Row],[M5B_h]],SUM(Table2[[#This Row],[M5B_h]],Table2[[#This Row],[M5B]]))</f>
        <v>2</v>
      </c>
      <c r="H1390" s="12" t="str">
        <f>IF(Table2[[#This Row],[M1A]]="","",Table2[[#This Row],[M1A]]-Table2[[#This Row],[AWAL]])</f>
        <v/>
      </c>
      <c r="J1390" s="12" t="str">
        <f>IF(Table2[[#This Row],[M2A]]="","",SUM(Table2[[#This Row],[M2A]]-Table2[[#This Row],[M2B_h]]))</f>
        <v/>
      </c>
      <c r="L1390" s="12" t="str">
        <f>IF(Table2[[#This Row],[M3A]]="","",SUM(Table2[[#This Row],[M3A]]-Table2[[#This Row],[M3B_h]]))</f>
        <v/>
      </c>
      <c r="N1390" s="12" t="str">
        <f>IF(Table2[[#This Row],[M4A]]="","",SUM(Table2[[#This Row],[M4A]]-Table2[[#This Row],[M4B_h]]))</f>
        <v/>
      </c>
      <c r="O1390" s="14"/>
      <c r="P1390" s="14" t="str">
        <f>IF(Table2[[#This Row],[M5A]]="","",SUM(Table2[[#This Row],[M5A]]-Table2[[#This Row],[M5B_h]]))</f>
        <v/>
      </c>
      <c r="Q1390" s="14">
        <f>SUM(Table2[[#This Row],[AWAL]],Table2[[#This Row],[M1B]])</f>
        <v>2</v>
      </c>
      <c r="R1390" s="14">
        <f>SUM(Table2[[#This Row],[M2B]],Table2[[#This Row],[M2B_h]])</f>
        <v>2</v>
      </c>
      <c r="S1390" s="14">
        <f>SUM(Table2[[#This Row],[M3B]],Table2[[#This Row],[M3B_h]])</f>
        <v>2</v>
      </c>
      <c r="T1390" s="14">
        <f>SUM(Table2[[#This Row],[M4B]],Table2[[#This Row],[M4B_h]])</f>
        <v>2</v>
      </c>
    </row>
    <row r="1391" spans="1:20">
      <c r="A1391" s="11">
        <f>IF(Table2[[#This Row],[TT]]=0,"",ROW())</f>
        <v>1391</v>
      </c>
      <c r="B1391" s="11" t="str">
        <f>LOWER(SUBSTITUTE(SUBSTITUTE(SUBSTITUTE(SUBSTITUTE(SUBSTITUTE(SUBSTITUTE(SUBSTITUTE(SUBSTITUTE(Table2[[#This Row],[NAMA BARANG]]," ",""),"""",""),"-",""),"/",""),"(",""),")",""),"&amp;",""),",",""))</f>
        <v>nameplatekojiko105x14+2cm</v>
      </c>
      <c r="C1391" s="17" t="s">
        <v>1521</v>
      </c>
      <c r="D1391" s="18">
        <v>6</v>
      </c>
      <c r="E1391" s="22" t="s">
        <v>1522</v>
      </c>
      <c r="F1391" s="43">
        <f>IF(Table2[[#This Row],[M5B]]="",Table2[[#This Row],[M5B_h]],SUM(Table2[[#This Row],[M5B_h]],Table2[[#This Row],[M5B]]))</f>
        <v>6</v>
      </c>
      <c r="H1391" s="12" t="str">
        <f>IF(Table2[[#This Row],[M1A]]="","",Table2[[#This Row],[M1A]]-Table2[[#This Row],[AWAL]])</f>
        <v/>
      </c>
      <c r="J1391" s="12" t="str">
        <f>IF(Table2[[#This Row],[M2A]]="","",SUM(Table2[[#This Row],[M2A]]-Table2[[#This Row],[M2B_h]]))</f>
        <v/>
      </c>
      <c r="L1391" s="12" t="str">
        <f>IF(Table2[[#This Row],[M3A]]="","",SUM(Table2[[#This Row],[M3A]]-Table2[[#This Row],[M3B_h]]))</f>
        <v/>
      </c>
      <c r="N1391" s="12" t="str">
        <f>IF(Table2[[#This Row],[M4A]]="","",SUM(Table2[[#This Row],[M4A]]-Table2[[#This Row],[M4B_h]]))</f>
        <v/>
      </c>
      <c r="O1391" s="14"/>
      <c r="P1391" s="14" t="str">
        <f>IF(Table2[[#This Row],[M5A]]="","",SUM(Table2[[#This Row],[M5A]]-Table2[[#This Row],[M5B_h]]))</f>
        <v/>
      </c>
      <c r="Q1391" s="14">
        <f>SUM(Table2[[#This Row],[AWAL]],Table2[[#This Row],[M1B]])</f>
        <v>6</v>
      </c>
      <c r="R1391" s="14">
        <f>SUM(Table2[[#This Row],[M2B]],Table2[[#This Row],[M2B_h]])</f>
        <v>6</v>
      </c>
      <c r="S1391" s="14">
        <f>SUM(Table2[[#This Row],[M3B]],Table2[[#This Row],[M3B_h]])</f>
        <v>6</v>
      </c>
      <c r="T1391" s="14">
        <f>SUM(Table2[[#This Row],[M4B]],Table2[[#This Row],[M4B_h]])</f>
        <v>6</v>
      </c>
    </row>
    <row r="1392" spans="1:20">
      <c r="A1392" s="11">
        <f>IF(Table2[[#This Row],[TT]]=0,"",ROW())</f>
        <v>1392</v>
      </c>
      <c r="B1392" s="11" t="str">
        <f>LOWER(SUBSTITUTE(SUBSTITUTE(SUBSTITUTE(SUBSTITUTE(SUBSTITUTE(SUBSTITUTE(SUBSTITUTE(SUBSTITUTE(Table2[[#This Row],[NAMA BARANG]]," ",""),"""",""),"-",""),"/",""),"(",""),")",""),"&amp;",""),",",""))</f>
        <v>nametagberdiriputih</v>
      </c>
      <c r="C1392" s="17" t="s">
        <v>1523</v>
      </c>
      <c r="D1392" s="18">
        <v>5</v>
      </c>
      <c r="E1392" s="22" t="s">
        <v>1524</v>
      </c>
      <c r="F1392" s="43">
        <f>IF(Table2[[#This Row],[M5B]]="",Table2[[#This Row],[M5B_h]],SUM(Table2[[#This Row],[M5B_h]],Table2[[#This Row],[M5B]]))</f>
        <v>5</v>
      </c>
      <c r="H1392" s="12" t="str">
        <f>IF(Table2[[#This Row],[M1A]]="","",Table2[[#This Row],[M1A]]-Table2[[#This Row],[AWAL]])</f>
        <v/>
      </c>
      <c r="J1392" s="12" t="str">
        <f>IF(Table2[[#This Row],[M2A]]="","",SUM(Table2[[#This Row],[M2A]]-Table2[[#This Row],[M2B_h]]))</f>
        <v/>
      </c>
      <c r="L1392" s="12" t="str">
        <f>IF(Table2[[#This Row],[M3A]]="","",SUM(Table2[[#This Row],[M3A]]-Table2[[#This Row],[M3B_h]]))</f>
        <v/>
      </c>
      <c r="N1392" s="12" t="str">
        <f>IF(Table2[[#This Row],[M4A]]="","",SUM(Table2[[#This Row],[M4A]]-Table2[[#This Row],[M4B_h]]))</f>
        <v/>
      </c>
      <c r="O1392" s="14"/>
      <c r="P1392" s="14" t="str">
        <f>IF(Table2[[#This Row],[M5A]]="","",SUM(Table2[[#This Row],[M5A]]-Table2[[#This Row],[M5B_h]]))</f>
        <v/>
      </c>
      <c r="Q1392" s="14">
        <f>SUM(Table2[[#This Row],[AWAL]],Table2[[#This Row],[M1B]])</f>
        <v>5</v>
      </c>
      <c r="R1392" s="14">
        <f>SUM(Table2[[#This Row],[M2B]],Table2[[#This Row],[M2B_h]])</f>
        <v>5</v>
      </c>
      <c r="S1392" s="14">
        <f>SUM(Table2[[#This Row],[M3B]],Table2[[#This Row],[M3B_h]])</f>
        <v>5</v>
      </c>
      <c r="T1392" s="14">
        <f>SUM(Table2[[#This Row],[M4B]],Table2[[#This Row],[M4B_h]])</f>
        <v>5</v>
      </c>
    </row>
    <row r="1393" spans="1:20">
      <c r="A1393" s="11">
        <f>IF(Table2[[#This Row],[TT]]=0,"",ROW())</f>
        <v>1393</v>
      </c>
      <c r="B1393" s="11" t="str">
        <f>LOWER(SUBSTITUTE(SUBSTITUTE(SUBSTITUTE(SUBSTITUTE(SUBSTITUTE(SUBSTITUTE(SUBSTITUTE(SUBSTITUTE(Table2[[#This Row],[NAMA BARANG]]," ",""),"""",""),"-",""),"/",""),"(",""),")",""),"&amp;",""),",",""))</f>
        <v>nametagdosmerah301</v>
      </c>
      <c r="C1393" s="17" t="s">
        <v>4639</v>
      </c>
      <c r="D1393" s="18">
        <v>1</v>
      </c>
      <c r="E1393" s="22" t="s">
        <v>4640</v>
      </c>
      <c r="F1393" s="43">
        <f>IF(Table2[[#This Row],[M5B]]="",Table2[[#This Row],[M5B_h]],SUM(Table2[[#This Row],[M5B_h]],Table2[[#This Row],[M5B]]))</f>
        <v>1</v>
      </c>
      <c r="H1393" s="12" t="str">
        <f>IF(Table2[[#This Row],[M1A]]="","",Table2[[#This Row],[M1A]]-Table2[[#This Row],[AWAL]])</f>
        <v/>
      </c>
      <c r="J1393" s="12" t="str">
        <f>IF(Table2[[#This Row],[M2A]]="","",SUM(Table2[[#This Row],[M2A]]-Table2[[#This Row],[M2B_h]]))</f>
        <v/>
      </c>
      <c r="L1393" s="12" t="str">
        <f>IF(Table2[[#This Row],[M3A]]="","",SUM(Table2[[#This Row],[M3A]]-Table2[[#This Row],[M3B_h]]))</f>
        <v/>
      </c>
      <c r="N1393" s="12" t="str">
        <f>IF(Table2[[#This Row],[M4A]]="","",SUM(Table2[[#This Row],[M4A]]-Table2[[#This Row],[M4B_h]]))</f>
        <v/>
      </c>
      <c r="O1393" s="14"/>
      <c r="P1393" s="14" t="str">
        <f>IF(Table2[[#This Row],[M5A]]="","",SUM(Table2[[#This Row],[M5A]]-Table2[[#This Row],[M5B_h]]))</f>
        <v/>
      </c>
      <c r="Q1393" s="14">
        <f>SUM(Table2[[#This Row],[AWAL]],Table2[[#This Row],[M1B]])</f>
        <v>1</v>
      </c>
      <c r="R1393" s="14">
        <f>SUM(Table2[[#This Row],[M2B]],Table2[[#This Row],[M2B_h]])</f>
        <v>1</v>
      </c>
      <c r="S1393" s="14">
        <f>SUM(Table2[[#This Row],[M3B]],Table2[[#This Row],[M3B_h]])</f>
        <v>1</v>
      </c>
      <c r="T1393" s="14">
        <f>SUM(Table2[[#This Row],[M4B]],Table2[[#This Row],[M4B_h]])</f>
        <v>1</v>
      </c>
    </row>
    <row r="1394" spans="1:20">
      <c r="A1394" s="11">
        <f>IF(Table2[[#This Row],[TT]]=0,"",ROW())</f>
        <v>1394</v>
      </c>
      <c r="B1394" s="11" t="str">
        <f>LOWER(SUBSTITUTE(SUBSTITUTE(SUBSTITUTE(SUBSTITUTE(SUBSTITUTE(SUBSTITUTE(SUBSTITUTE(SUBSTITUTE(Table2[[#This Row],[NAMA BARANG]]," ",""),"""",""),"-",""),"/",""),"(",""),")",""),"&amp;",""),",",""))</f>
        <v>nametagpenitipolosh56</v>
      </c>
      <c r="C1394" s="17" t="s">
        <v>1525</v>
      </c>
      <c r="D1394" s="18">
        <v>7</v>
      </c>
      <c r="E1394" s="22" t="s">
        <v>1119</v>
      </c>
      <c r="F1394" s="43">
        <f>IF(Table2[[#This Row],[M5B]]="",Table2[[#This Row],[M5B_h]],SUM(Table2[[#This Row],[M5B_h]],Table2[[#This Row],[M5B]]))</f>
        <v>7</v>
      </c>
      <c r="H1394" s="12" t="str">
        <f>IF(Table2[[#This Row],[M1A]]="","",Table2[[#This Row],[M1A]]-Table2[[#This Row],[AWAL]])</f>
        <v/>
      </c>
      <c r="J1394" s="12" t="str">
        <f>IF(Table2[[#This Row],[M2A]]="","",SUM(Table2[[#This Row],[M2A]]-Table2[[#This Row],[M2B_h]]))</f>
        <v/>
      </c>
      <c r="L1394" s="12" t="str">
        <f>IF(Table2[[#This Row],[M3A]]="","",SUM(Table2[[#This Row],[M3A]]-Table2[[#This Row],[M3B_h]]))</f>
        <v/>
      </c>
      <c r="N1394" s="12" t="str">
        <f>IF(Table2[[#This Row],[M4A]]="","",SUM(Table2[[#This Row],[M4A]]-Table2[[#This Row],[M4B_h]]))</f>
        <v/>
      </c>
      <c r="O1394" s="14"/>
      <c r="P1394" s="14" t="str">
        <f>IF(Table2[[#This Row],[M5A]]="","",SUM(Table2[[#This Row],[M5A]]-Table2[[#This Row],[M5B_h]]))</f>
        <v/>
      </c>
      <c r="Q1394" s="14">
        <f>SUM(Table2[[#This Row],[AWAL]],Table2[[#This Row],[M1B]])</f>
        <v>7</v>
      </c>
      <c r="R1394" s="14">
        <f>SUM(Table2[[#This Row],[M2B]],Table2[[#This Row],[M2B_h]])</f>
        <v>7</v>
      </c>
      <c r="S1394" s="14">
        <f>SUM(Table2[[#This Row],[M3B]],Table2[[#This Row],[M3B_h]])</f>
        <v>7</v>
      </c>
      <c r="T1394" s="14">
        <f>SUM(Table2[[#This Row],[M4B]],Table2[[#This Row],[M4B_h]])</f>
        <v>7</v>
      </c>
    </row>
    <row r="1395" spans="1:20">
      <c r="A1395" s="11">
        <f>IF(Table2[[#This Row],[TT]]=0,"",ROW())</f>
        <v>1395</v>
      </c>
      <c r="B1395" s="11" t="str">
        <f>LOWER(SUBSTITUTE(SUBSTITUTE(SUBSTITUTE(SUBSTITUTE(SUBSTITUTE(SUBSTITUTE(SUBSTITUTE(SUBSTITUTE(Table2[[#This Row],[NAMA BARANG]]," ",""),"""",""),"-",""),"/",""),"(",""),")",""),"&amp;",""),",",""))</f>
        <v>nbb64freshfruit8gambar</v>
      </c>
      <c r="C1395" s="17" t="s">
        <v>3218</v>
      </c>
      <c r="D1395" s="18">
        <v>7</v>
      </c>
      <c r="E1395" s="22" t="s">
        <v>340</v>
      </c>
      <c r="F1395" s="43">
        <f>IF(Table2[[#This Row],[M5B]]="",Table2[[#This Row],[M5B_h]],SUM(Table2[[#This Row],[M5B_h]],Table2[[#This Row],[M5B]]))</f>
        <v>7</v>
      </c>
      <c r="H1395" s="12" t="str">
        <f>IF(Table2[[#This Row],[M1A]]="","",Table2[[#This Row],[M1A]]-Table2[[#This Row],[AWAL]])</f>
        <v/>
      </c>
      <c r="J1395" s="12" t="str">
        <f>IF(Table2[[#This Row],[M2A]]="","",SUM(Table2[[#This Row],[M2A]]-Table2[[#This Row],[M2B_h]]))</f>
        <v/>
      </c>
      <c r="L1395" s="12" t="str">
        <f>IF(Table2[[#This Row],[M3A]]="","",SUM(Table2[[#This Row],[M3A]]-Table2[[#This Row],[M3B_h]]))</f>
        <v/>
      </c>
      <c r="N1395" s="12" t="str">
        <f>IF(Table2[[#This Row],[M4A]]="","",SUM(Table2[[#This Row],[M4A]]-Table2[[#This Row],[M4B_h]]))</f>
        <v/>
      </c>
      <c r="O1395" s="14"/>
      <c r="P1395" s="14" t="str">
        <f>IF(Table2[[#This Row],[M5A]]="","",SUM(Table2[[#This Row],[M5A]]-Table2[[#This Row],[M5B_h]]))</f>
        <v/>
      </c>
      <c r="Q1395" s="14">
        <f>SUM(Table2[[#This Row],[AWAL]],Table2[[#This Row],[M1B]])</f>
        <v>7</v>
      </c>
      <c r="R1395" s="14">
        <f>SUM(Table2[[#This Row],[M2B]],Table2[[#This Row],[M2B_h]])</f>
        <v>7</v>
      </c>
      <c r="S1395" s="14">
        <f>SUM(Table2[[#This Row],[M3B]],Table2[[#This Row],[M3B_h]])</f>
        <v>7</v>
      </c>
      <c r="T1395" s="14">
        <f>SUM(Table2[[#This Row],[M4B]],Table2[[#This Row],[M4B_h]])</f>
        <v>7</v>
      </c>
    </row>
    <row r="1396" spans="1:20">
      <c r="A1396" s="11">
        <f>IF(Table2[[#This Row],[TT]]=0,"",ROW())</f>
        <v>1396</v>
      </c>
      <c r="B1396" s="11" t="str">
        <f>LOWER(SUBSTITUTE(SUBSTITUTE(SUBSTITUTE(SUBSTITUTE(SUBSTITUTE(SUBSTITUTE(SUBSTITUTE(SUBSTITUTE(Table2[[#This Row],[NAMA BARANG]]," ",""),"""",""),"-",""),"/",""),"(",""),")",""),"&amp;",""),",",""))</f>
        <v>nbpocketnb4003</v>
      </c>
      <c r="C1396" s="17" t="s">
        <v>1529</v>
      </c>
      <c r="D1396" s="18">
        <v>92</v>
      </c>
      <c r="E1396" s="22" t="s">
        <v>58</v>
      </c>
      <c r="F1396" s="43">
        <f>IF(Table2[[#This Row],[M5B]]="",Table2[[#This Row],[M5B_h]],SUM(Table2[[#This Row],[M5B_h]],Table2[[#This Row],[M5B]]))</f>
        <v>92</v>
      </c>
      <c r="H1396" s="12" t="str">
        <f>IF(Table2[[#This Row],[M1A]]="","",Table2[[#This Row],[M1A]]-Table2[[#This Row],[AWAL]])</f>
        <v/>
      </c>
      <c r="J1396" s="12" t="str">
        <f>IF(Table2[[#This Row],[M2A]]="","",SUM(Table2[[#This Row],[M2A]]-Table2[[#This Row],[M2B_h]]))</f>
        <v/>
      </c>
      <c r="L1396" s="12" t="str">
        <f>IF(Table2[[#This Row],[M3A]]="","",SUM(Table2[[#This Row],[M3A]]-Table2[[#This Row],[M3B_h]]))</f>
        <v/>
      </c>
      <c r="N1396" s="12" t="str">
        <f>IF(Table2[[#This Row],[M4A]]="","",SUM(Table2[[#This Row],[M4A]]-Table2[[#This Row],[M4B_h]]))</f>
        <v/>
      </c>
      <c r="O1396" s="14"/>
      <c r="P1396" s="14" t="str">
        <f>IF(Table2[[#This Row],[M5A]]="","",SUM(Table2[[#This Row],[M5A]]-Table2[[#This Row],[M5B_h]]))</f>
        <v/>
      </c>
      <c r="Q1396" s="14">
        <f>SUM(Table2[[#This Row],[AWAL]],Table2[[#This Row],[M1B]])</f>
        <v>92</v>
      </c>
      <c r="R1396" s="14">
        <f>SUM(Table2[[#This Row],[M2B]],Table2[[#This Row],[M2B_h]])</f>
        <v>92</v>
      </c>
      <c r="S1396" s="14">
        <f>SUM(Table2[[#This Row],[M3B]],Table2[[#This Row],[M3B_h]])</f>
        <v>92</v>
      </c>
      <c r="T1396" s="14">
        <f>SUM(Table2[[#This Row],[M4B]],Table2[[#This Row],[M4B_h]])</f>
        <v>92</v>
      </c>
    </row>
    <row r="1397" spans="1:20">
      <c r="A1397" s="11">
        <f>IF(Table2[[#This Row],[TT]]=0,"",ROW())</f>
        <v>1397</v>
      </c>
      <c r="B1397" s="11" t="str">
        <f>LOWER(SUBSTITUTE(SUBSTITUTE(SUBSTITUTE(SUBSTITUTE(SUBSTITUTE(SUBSTITUTE(SUBSTITUTE(SUBSTITUTE(Table2[[#This Row],[NAMA BARANG]]," ",""),"""",""),"-",""),"/",""),"(",""),")",""),"&amp;",""),",",""))</f>
        <v>nbringa5801index</v>
      </c>
      <c r="C1397" s="17" t="s">
        <v>1530</v>
      </c>
      <c r="D1397" s="18">
        <v>9</v>
      </c>
      <c r="E1397" s="22" t="s">
        <v>34</v>
      </c>
      <c r="F1397" s="43">
        <f>IF(Table2[[#This Row],[M5B]]="",Table2[[#This Row],[M5B_h]],SUM(Table2[[#This Row],[M5B_h]],Table2[[#This Row],[M5B]]))</f>
        <v>9</v>
      </c>
      <c r="H1397" s="12" t="str">
        <f>IF(Table2[[#This Row],[M1A]]="","",Table2[[#This Row],[M1A]]-Table2[[#This Row],[AWAL]])</f>
        <v/>
      </c>
      <c r="J1397" s="12" t="str">
        <f>IF(Table2[[#This Row],[M2A]]="","",SUM(Table2[[#This Row],[M2A]]-Table2[[#This Row],[M2B_h]]))</f>
        <v/>
      </c>
      <c r="L1397" s="12" t="str">
        <f>IF(Table2[[#This Row],[M3A]]="","",SUM(Table2[[#This Row],[M3A]]-Table2[[#This Row],[M3B_h]]))</f>
        <v/>
      </c>
      <c r="N1397" s="12" t="str">
        <f>IF(Table2[[#This Row],[M4A]]="","",SUM(Table2[[#This Row],[M4A]]-Table2[[#This Row],[M4B_h]]))</f>
        <v/>
      </c>
      <c r="O1397" s="14"/>
      <c r="P1397" s="14" t="str">
        <f>IF(Table2[[#This Row],[M5A]]="","",SUM(Table2[[#This Row],[M5A]]-Table2[[#This Row],[M5B_h]]))</f>
        <v/>
      </c>
      <c r="Q1397" s="14">
        <f>SUM(Table2[[#This Row],[AWAL]],Table2[[#This Row],[M1B]])</f>
        <v>9</v>
      </c>
      <c r="R1397" s="14">
        <f>SUM(Table2[[#This Row],[M2B]],Table2[[#This Row],[M2B_h]])</f>
        <v>9</v>
      </c>
      <c r="S1397" s="14">
        <f>SUM(Table2[[#This Row],[M3B]],Table2[[#This Row],[M3B_h]])</f>
        <v>9</v>
      </c>
      <c r="T1397" s="14">
        <f>SUM(Table2[[#This Row],[M4B]],Table2[[#This Row],[M4B_h]])</f>
        <v>9</v>
      </c>
    </row>
    <row r="1398" spans="1:20">
      <c r="A1398" s="11">
        <f>IF(Table2[[#This Row],[TT]]=0,"",ROW())</f>
        <v>1398</v>
      </c>
      <c r="B1398" s="11" t="str">
        <f>LOWER(SUBSTITUTE(SUBSTITUTE(SUBSTITUTE(SUBSTITUTE(SUBSTITUTE(SUBSTITUTE(SUBSTITUTE(SUBSTITUTE(Table2[[#This Row],[NAMA BARANG]]," ",""),"""",""),"-",""),"/",""),"(",""),")",""),"&amp;",""),",",""))</f>
        <v>nbspiral3da680</v>
      </c>
      <c r="C1398" s="17" t="s">
        <v>1531</v>
      </c>
      <c r="D1398" s="18">
        <v>11</v>
      </c>
      <c r="E1398" s="22" t="s">
        <v>56</v>
      </c>
      <c r="F1398" s="43">
        <f>IF(Table2[[#This Row],[M5B]]="",Table2[[#This Row],[M5B_h]],SUM(Table2[[#This Row],[M5B_h]],Table2[[#This Row],[M5B]]))</f>
        <v>11</v>
      </c>
      <c r="H1398" s="12" t="str">
        <f>IF(Table2[[#This Row],[M1A]]="","",Table2[[#This Row],[M1A]]-Table2[[#This Row],[AWAL]])</f>
        <v/>
      </c>
      <c r="J1398" s="12" t="str">
        <f>IF(Table2[[#This Row],[M2A]]="","",SUM(Table2[[#This Row],[M2A]]-Table2[[#This Row],[M2B_h]]))</f>
        <v/>
      </c>
      <c r="L1398" s="12" t="str">
        <f>IF(Table2[[#This Row],[M3A]]="","",SUM(Table2[[#This Row],[M3A]]-Table2[[#This Row],[M3B_h]]))</f>
        <v/>
      </c>
      <c r="N1398" s="12" t="str">
        <f>IF(Table2[[#This Row],[M4A]]="","",SUM(Table2[[#This Row],[M4A]]-Table2[[#This Row],[M4B_h]]))</f>
        <v/>
      </c>
      <c r="O1398" s="14"/>
      <c r="P1398" s="14" t="str">
        <f>IF(Table2[[#This Row],[M5A]]="","",SUM(Table2[[#This Row],[M5A]]-Table2[[#This Row],[M5B_h]]))</f>
        <v/>
      </c>
      <c r="Q1398" s="14">
        <f>SUM(Table2[[#This Row],[AWAL]],Table2[[#This Row],[M1B]])</f>
        <v>11</v>
      </c>
      <c r="R1398" s="14">
        <f>SUM(Table2[[#This Row],[M2B]],Table2[[#This Row],[M2B_h]])</f>
        <v>11</v>
      </c>
      <c r="S1398" s="14">
        <f>SUM(Table2[[#This Row],[M3B]],Table2[[#This Row],[M3B_h]])</f>
        <v>11</v>
      </c>
      <c r="T1398" s="14">
        <f>SUM(Table2[[#This Row],[M4B]],Table2[[#This Row],[M4B_h]])</f>
        <v>11</v>
      </c>
    </row>
    <row r="1399" spans="1:20">
      <c r="A1399" s="11">
        <f>IF(Table2[[#This Row],[TT]]=0,"",ROW())</f>
        <v>1399</v>
      </c>
      <c r="B1399" s="11" t="str">
        <f>LOWER(SUBSTITUTE(SUBSTITUTE(SUBSTITUTE(SUBSTITUTE(SUBSTITUTE(SUBSTITUTE(SUBSTITUTE(SUBSTITUTE(Table2[[#This Row],[NAMA BARANG]]," ",""),"""",""),"-",""),"/",""),"(",""),")",""),"&amp;",""),",",""))</f>
        <v>nbspirala6sqy190402</v>
      </c>
      <c r="C1399" s="17" t="s">
        <v>3410</v>
      </c>
      <c r="D1399" s="18">
        <v>10</v>
      </c>
      <c r="E1399" s="22" t="s">
        <v>3411</v>
      </c>
      <c r="F1399" s="43">
        <f>IF(Table2[[#This Row],[M5B]]="",Table2[[#This Row],[M5B_h]],SUM(Table2[[#This Row],[M5B_h]],Table2[[#This Row],[M5B]]))</f>
        <v>10</v>
      </c>
      <c r="H1399" s="12" t="str">
        <f>IF(Table2[[#This Row],[M1A]]="","",Table2[[#This Row],[M1A]]-Table2[[#This Row],[AWAL]])</f>
        <v/>
      </c>
      <c r="J1399" s="12" t="str">
        <f>IF(Table2[[#This Row],[M2A]]="","",SUM(Table2[[#This Row],[M2A]]-Table2[[#This Row],[M2B_h]]))</f>
        <v/>
      </c>
      <c r="L1399" s="12" t="str">
        <f>IF(Table2[[#This Row],[M3A]]="","",SUM(Table2[[#This Row],[M3A]]-Table2[[#This Row],[M3B_h]]))</f>
        <v/>
      </c>
      <c r="N1399" s="12" t="str">
        <f>IF(Table2[[#This Row],[M4A]]="","",SUM(Table2[[#This Row],[M4A]]-Table2[[#This Row],[M4B_h]]))</f>
        <v/>
      </c>
      <c r="O1399" s="14"/>
      <c r="P1399" s="14" t="str">
        <f>IF(Table2[[#This Row],[M5A]]="","",SUM(Table2[[#This Row],[M5A]]-Table2[[#This Row],[M5B_h]]))</f>
        <v/>
      </c>
      <c r="Q1399" s="14">
        <f>SUM(Table2[[#This Row],[AWAL]],Table2[[#This Row],[M1B]])</f>
        <v>10</v>
      </c>
      <c r="R1399" s="14">
        <f>SUM(Table2[[#This Row],[M2B]],Table2[[#This Row],[M2B_h]])</f>
        <v>10</v>
      </c>
      <c r="S1399" s="14">
        <f>SUM(Table2[[#This Row],[M3B]],Table2[[#This Row],[M3B_h]])</f>
        <v>10</v>
      </c>
      <c r="T1399" s="14">
        <f>SUM(Table2[[#This Row],[M4B]],Table2[[#This Row],[M4B_h]])</f>
        <v>10</v>
      </c>
    </row>
    <row r="1400" spans="1:20">
      <c r="A1400" s="11">
        <f>IF(Table2[[#This Row],[TT]]=0,"",ROW())</f>
        <v>1400</v>
      </c>
      <c r="B1400" s="11" t="str">
        <f>LOWER(SUBSTITUTE(SUBSTITUTE(SUBSTITUTE(SUBSTITUTE(SUBSTITUTE(SUBSTITUTE(SUBSTITUTE(SUBSTITUTE(Table2[[#This Row],[NAMA BARANG]]," ",""),"""",""),"-",""),"/",""),"(",""),")",""),"&amp;",""),",",""))</f>
        <v>nbspirala6801</v>
      </c>
      <c r="C1400" s="17" t="s">
        <v>1532</v>
      </c>
      <c r="D1400" s="18">
        <v>19</v>
      </c>
      <c r="E1400" s="22" t="s">
        <v>148</v>
      </c>
      <c r="F1400" s="43">
        <f>IF(Table2[[#This Row],[M5B]]="",Table2[[#This Row],[M5B_h]],SUM(Table2[[#This Row],[M5B_h]],Table2[[#This Row],[M5B]]))</f>
        <v>19</v>
      </c>
      <c r="H1400" s="12" t="str">
        <f>IF(Table2[[#This Row],[M1A]]="","",Table2[[#This Row],[M1A]]-Table2[[#This Row],[AWAL]])</f>
        <v/>
      </c>
      <c r="J1400" s="12" t="str">
        <f>IF(Table2[[#This Row],[M2A]]="","",SUM(Table2[[#This Row],[M2A]]-Table2[[#This Row],[M2B_h]]))</f>
        <v/>
      </c>
      <c r="L1400" s="12" t="str">
        <f>IF(Table2[[#This Row],[M3A]]="","",SUM(Table2[[#This Row],[M3A]]-Table2[[#This Row],[M3B_h]]))</f>
        <v/>
      </c>
      <c r="N1400" s="12" t="str">
        <f>IF(Table2[[#This Row],[M4A]]="","",SUM(Table2[[#This Row],[M4A]]-Table2[[#This Row],[M4B_h]]))</f>
        <v/>
      </c>
      <c r="O1400" s="14"/>
      <c r="P1400" s="14" t="str">
        <f>IF(Table2[[#This Row],[M5A]]="","",SUM(Table2[[#This Row],[M5A]]-Table2[[#This Row],[M5B_h]]))</f>
        <v/>
      </c>
      <c r="Q1400" s="14">
        <f>SUM(Table2[[#This Row],[AWAL]],Table2[[#This Row],[M1B]])</f>
        <v>19</v>
      </c>
      <c r="R1400" s="14">
        <f>SUM(Table2[[#This Row],[M2B]],Table2[[#This Row],[M2B_h]])</f>
        <v>19</v>
      </c>
      <c r="S1400" s="14">
        <f>SUM(Table2[[#This Row],[M3B]],Table2[[#This Row],[M3B_h]])</f>
        <v>19</v>
      </c>
      <c r="T1400" s="14">
        <f>SUM(Table2[[#This Row],[M4B]],Table2[[#This Row],[M4B_h]])</f>
        <v>19</v>
      </c>
    </row>
    <row r="1401" spans="1:20">
      <c r="A1401" s="11">
        <f>IF(Table2[[#This Row],[TT]]=0,"",ROW())</f>
        <v>1401</v>
      </c>
      <c r="B1401" s="11" t="str">
        <f>LOWER(SUBSTITUTE(SUBSTITUTE(SUBSTITUTE(SUBSTITUTE(SUBSTITUTE(SUBSTITUTE(SUBSTITUTE(SUBSTITUTE(Table2[[#This Row],[NAMA BARANG]]," ",""),"""",""),"-",""),"/",""),"(",""),")",""),"&amp;",""),",",""))</f>
        <v>nbspiralxq80k851a6</v>
      </c>
      <c r="C1401" s="17" t="s">
        <v>3412</v>
      </c>
      <c r="D1401" s="18">
        <v>1</v>
      </c>
      <c r="E1401" s="22" t="s">
        <v>2623</v>
      </c>
      <c r="F1401" s="43">
        <f>IF(Table2[[#This Row],[M5B]]="",Table2[[#This Row],[M5B_h]],SUM(Table2[[#This Row],[M5B_h]],Table2[[#This Row],[M5B]]))</f>
        <v>1</v>
      </c>
      <c r="H1401" s="12" t="str">
        <f>IF(Table2[[#This Row],[M1A]]="","",Table2[[#This Row],[M1A]]-Table2[[#This Row],[AWAL]])</f>
        <v/>
      </c>
      <c r="J1401" s="12" t="str">
        <f>IF(Table2[[#This Row],[M2A]]="","",SUM(Table2[[#This Row],[M2A]]-Table2[[#This Row],[M2B_h]]))</f>
        <v/>
      </c>
      <c r="L1401" s="12" t="str">
        <f>IF(Table2[[#This Row],[M3A]]="","",SUM(Table2[[#This Row],[M3A]]-Table2[[#This Row],[M3B_h]]))</f>
        <v/>
      </c>
      <c r="N1401" s="12" t="str">
        <f>IF(Table2[[#This Row],[M4A]]="","",SUM(Table2[[#This Row],[M4A]]-Table2[[#This Row],[M4B_h]]))</f>
        <v/>
      </c>
      <c r="O1401" s="14"/>
      <c r="P1401" s="14" t="str">
        <f>IF(Table2[[#This Row],[M5A]]="","",SUM(Table2[[#This Row],[M5A]]-Table2[[#This Row],[M5B_h]]))</f>
        <v/>
      </c>
      <c r="Q1401" s="14">
        <f>SUM(Table2[[#This Row],[AWAL]],Table2[[#This Row],[M1B]])</f>
        <v>1</v>
      </c>
      <c r="R1401" s="14">
        <f>SUM(Table2[[#This Row],[M2B]],Table2[[#This Row],[M2B_h]])</f>
        <v>1</v>
      </c>
      <c r="S1401" s="14">
        <f>SUM(Table2[[#This Row],[M3B]],Table2[[#This Row],[M3B_h]])</f>
        <v>1</v>
      </c>
      <c r="T1401" s="14">
        <f>SUM(Table2[[#This Row],[M4B]],Table2[[#This Row],[M4B_h]])</f>
        <v>1</v>
      </c>
    </row>
    <row r="1402" spans="1:20">
      <c r="A1402" s="11">
        <f>IF(Table2[[#This Row],[TT]]=0,"",ROW())</f>
        <v>1402</v>
      </c>
      <c r="B1402" s="11" t="str">
        <f>LOWER(SUBSTITUTE(SUBSTITUTE(SUBSTITUTE(SUBSTITUTE(SUBSTITUTE(SUBSTITUTE(SUBSTITUTE(SUBSTITUTE(Table2[[#This Row],[NAMA BARANG]]," ",""),"""",""),"-",""),"/",""),"(",""),")",""),"&amp;",""),",",""))</f>
        <v>notes15680</v>
      </c>
      <c r="C1402" s="17" t="s">
        <v>3235</v>
      </c>
      <c r="D1402" s="18">
        <v>4</v>
      </c>
      <c r="E1402" s="22" t="s">
        <v>2430</v>
      </c>
      <c r="F1402" s="43">
        <f>IF(Table2[[#This Row],[M5B]]="",Table2[[#This Row],[M5B_h]],SUM(Table2[[#This Row],[M5B_h]],Table2[[#This Row],[M5B]]))</f>
        <v>13</v>
      </c>
      <c r="H1402" s="12" t="str">
        <f>IF(Table2[[#This Row],[M1A]]="","",Table2[[#This Row],[M1A]]-Table2[[#This Row],[AWAL]])</f>
        <v/>
      </c>
      <c r="I1402" s="12">
        <v>13</v>
      </c>
      <c r="J1402" s="12">
        <f>IF(Table2[[#This Row],[M2A]]="","",SUM(Table2[[#This Row],[M2A]]-Table2[[#This Row],[M2B_h]]))</f>
        <v>9</v>
      </c>
      <c r="L1402" s="12" t="str">
        <f>IF(Table2[[#This Row],[M3A]]="","",SUM(Table2[[#This Row],[M3A]]-Table2[[#This Row],[M3B_h]]))</f>
        <v/>
      </c>
      <c r="N1402" s="12" t="str">
        <f>IF(Table2[[#This Row],[M4A]]="","",SUM(Table2[[#This Row],[M4A]]-Table2[[#This Row],[M4B_h]]))</f>
        <v/>
      </c>
      <c r="O1402" s="14"/>
      <c r="P1402" s="14" t="str">
        <f>IF(Table2[[#This Row],[M5A]]="","",SUM(Table2[[#This Row],[M5A]]-Table2[[#This Row],[M5B_h]]))</f>
        <v/>
      </c>
      <c r="Q1402" s="14">
        <f>SUM(Table2[[#This Row],[AWAL]],Table2[[#This Row],[M1B]])</f>
        <v>4</v>
      </c>
      <c r="R1402" s="14">
        <f>SUM(Table2[[#This Row],[M2B]],Table2[[#This Row],[M2B_h]])</f>
        <v>13</v>
      </c>
      <c r="S1402" s="14">
        <f>SUM(Table2[[#This Row],[M3B]],Table2[[#This Row],[M3B_h]])</f>
        <v>13</v>
      </c>
      <c r="T1402" s="14">
        <f>SUM(Table2[[#This Row],[M4B]],Table2[[#This Row],[M4B_h]])</f>
        <v>13</v>
      </c>
    </row>
    <row r="1403" spans="1:20">
      <c r="A1403" s="11">
        <f>IF(Table2[[#This Row],[TT]]=0,"",ROW())</f>
        <v>1403</v>
      </c>
      <c r="B1403" s="11" t="str">
        <f>LOWER(SUBSTITUTE(SUBSTITUTE(SUBSTITUTE(SUBSTITUTE(SUBSTITUTE(SUBSTITUTE(SUBSTITUTE(SUBSTITUTE(Table2[[#This Row],[NAMA BARANG]]," ",""),"""",""),"-",""),"/",""),"(",""),")",""),"&amp;",""),",",""))</f>
        <v>notesbuahspiralbhlc421worry</v>
      </c>
      <c r="C1403" s="17" t="s">
        <v>1534</v>
      </c>
      <c r="D1403" s="18">
        <v>1</v>
      </c>
      <c r="E1403" s="22" t="s">
        <v>58</v>
      </c>
      <c r="F1403" s="43">
        <f>IF(Table2[[#This Row],[M5B]]="",Table2[[#This Row],[M5B_h]],SUM(Table2[[#This Row],[M5B_h]],Table2[[#This Row],[M5B]]))</f>
        <v>1</v>
      </c>
      <c r="H1403" s="12" t="str">
        <f>IF(Table2[[#This Row],[M1A]]="","",Table2[[#This Row],[M1A]]-Table2[[#This Row],[AWAL]])</f>
        <v/>
      </c>
      <c r="J1403" s="12" t="str">
        <f>IF(Table2[[#This Row],[M2A]]="","",SUM(Table2[[#This Row],[M2A]]-Table2[[#This Row],[M2B_h]]))</f>
        <v/>
      </c>
      <c r="L1403" s="12" t="str">
        <f>IF(Table2[[#This Row],[M3A]]="","",SUM(Table2[[#This Row],[M3A]]-Table2[[#This Row],[M3B_h]]))</f>
        <v/>
      </c>
      <c r="N1403" s="12" t="str">
        <f>IF(Table2[[#This Row],[M4A]]="","",SUM(Table2[[#This Row],[M4A]]-Table2[[#This Row],[M4B_h]]))</f>
        <v/>
      </c>
      <c r="O1403" s="14"/>
      <c r="P1403" s="14" t="str">
        <f>IF(Table2[[#This Row],[M5A]]="","",SUM(Table2[[#This Row],[M5A]]-Table2[[#This Row],[M5B_h]]))</f>
        <v/>
      </c>
      <c r="Q1403" s="14">
        <f>SUM(Table2[[#This Row],[AWAL]],Table2[[#This Row],[M1B]])</f>
        <v>1</v>
      </c>
      <c r="R1403" s="14">
        <f>SUM(Table2[[#This Row],[M2B]],Table2[[#This Row],[M2B_h]])</f>
        <v>1</v>
      </c>
      <c r="S1403" s="14">
        <f>SUM(Table2[[#This Row],[M3B]],Table2[[#This Row],[M3B_h]])</f>
        <v>1</v>
      </c>
      <c r="T1403" s="14">
        <f>SUM(Table2[[#This Row],[M4B]],Table2[[#This Row],[M4B_h]])</f>
        <v>1</v>
      </c>
    </row>
    <row r="1404" spans="1:20">
      <c r="A1404" s="13">
        <f>IF(Table2[[#This Row],[TT]]=0,"",ROW())</f>
        <v>1404</v>
      </c>
      <c r="B1404" s="13" t="str">
        <f>LOWER(SUBSTITUTE(SUBSTITUTE(SUBSTITUTE(SUBSTITUTE(SUBSTITUTE(SUBSTITUTE(SUBSTITUTE(SUBSTITUTE(Table2[[#This Row],[NAMA BARANG]]," ",""),"""",""),"-",""),"/",""),"(",""),")",""),"&amp;",""),",",""))</f>
        <v>notesfancy7091sunlight</v>
      </c>
      <c r="C1404" s="16" t="s">
        <v>1535</v>
      </c>
      <c r="D1404" s="18">
        <v>2</v>
      </c>
      <c r="E1404" s="47" t="s">
        <v>323</v>
      </c>
      <c r="F1404" s="43">
        <f>IF(Table2[[#This Row],[M5B]]="",Table2[[#This Row],[M5B_h]],SUM(Table2[[#This Row],[M5B_h]],Table2[[#This Row],[M5B]]))</f>
        <v>2</v>
      </c>
      <c r="H1404" s="14" t="str">
        <f>IF(Table2[[#This Row],[M1A]]="","",Table2[[#This Row],[M1A]]-Table2[[#This Row],[AWAL]])</f>
        <v/>
      </c>
      <c r="J1404" s="14" t="str">
        <f>IF(Table2[[#This Row],[M2A]]="","",SUM(Table2[[#This Row],[M2A]]-Table2[[#This Row],[M2B_h]]))</f>
        <v/>
      </c>
      <c r="L1404" s="14" t="str">
        <f>IF(Table2[[#This Row],[M3A]]="","",SUM(Table2[[#This Row],[M3A]]-Table2[[#This Row],[M3B_h]]))</f>
        <v/>
      </c>
      <c r="N1404" s="14" t="str">
        <f>IF(Table2[[#This Row],[M4A]]="","",SUM(Table2[[#This Row],[M4A]]-Table2[[#This Row],[M4B_h]]))</f>
        <v/>
      </c>
      <c r="O1404" s="14"/>
      <c r="P1404" s="14" t="str">
        <f>IF(Table2[[#This Row],[M5A]]="","",SUM(Table2[[#This Row],[M5A]]-Table2[[#This Row],[M5B_h]]))</f>
        <v/>
      </c>
      <c r="Q1404" s="14">
        <f>SUM(Table2[[#This Row],[AWAL]],Table2[[#This Row],[M1B]])</f>
        <v>2</v>
      </c>
      <c r="R1404" s="14">
        <f>SUM(Table2[[#This Row],[M2B]],Table2[[#This Row],[M2B_h]])</f>
        <v>2</v>
      </c>
      <c r="S1404" s="14">
        <f>SUM(Table2[[#This Row],[M3B]],Table2[[#This Row],[M3B_h]])</f>
        <v>2</v>
      </c>
      <c r="T1404" s="14">
        <f>SUM(Table2[[#This Row],[M4B]],Table2[[#This Row],[M4B_h]])</f>
        <v>2</v>
      </c>
    </row>
    <row r="1405" spans="1:20">
      <c r="A1405" s="11">
        <f>IF(Table2[[#This Row],[TT]]=0,"",ROW())</f>
        <v>1405</v>
      </c>
      <c r="B1405" s="11" t="str">
        <f>LOWER(SUBSTITUTE(SUBSTITUTE(SUBSTITUTE(SUBSTITUTE(SUBSTITUTE(SUBSTITUTE(SUBSTITUTE(SUBSTITUTE(Table2[[#This Row],[NAMA BARANG]]," ",""),"""",""),"-",""),"/",""),"(",""),")",""),"&amp;",""),",",""))</f>
        <v>notesspiral06220611</v>
      </c>
      <c r="C1405" s="17" t="s">
        <v>1536</v>
      </c>
      <c r="D1405" s="18">
        <v>4</v>
      </c>
      <c r="E1405" s="22" t="s">
        <v>1537</v>
      </c>
      <c r="F1405" s="43">
        <f>IF(Table2[[#This Row],[M5B]]="",Table2[[#This Row],[M5B_h]],SUM(Table2[[#This Row],[M5B_h]],Table2[[#This Row],[M5B]]))</f>
        <v>4</v>
      </c>
      <c r="H1405" s="12" t="str">
        <f>IF(Table2[[#This Row],[M1A]]="","",Table2[[#This Row],[M1A]]-Table2[[#This Row],[AWAL]])</f>
        <v/>
      </c>
      <c r="J1405" s="12" t="str">
        <f>IF(Table2[[#This Row],[M2A]]="","",SUM(Table2[[#This Row],[M2A]]-Table2[[#This Row],[M2B_h]]))</f>
        <v/>
      </c>
      <c r="L1405" s="12" t="str">
        <f>IF(Table2[[#This Row],[M3A]]="","",SUM(Table2[[#This Row],[M3A]]-Table2[[#This Row],[M3B_h]]))</f>
        <v/>
      </c>
      <c r="N1405" s="12" t="str">
        <f>IF(Table2[[#This Row],[M4A]]="","",SUM(Table2[[#This Row],[M4A]]-Table2[[#This Row],[M4B_h]]))</f>
        <v/>
      </c>
      <c r="O1405" s="14"/>
      <c r="P1405" s="14" t="str">
        <f>IF(Table2[[#This Row],[M5A]]="","",SUM(Table2[[#This Row],[M5A]]-Table2[[#This Row],[M5B_h]]))</f>
        <v/>
      </c>
      <c r="Q1405" s="14">
        <f>SUM(Table2[[#This Row],[AWAL]],Table2[[#This Row],[M1B]])</f>
        <v>4</v>
      </c>
      <c r="R1405" s="14">
        <f>SUM(Table2[[#This Row],[M2B]],Table2[[#This Row],[M2B_h]])</f>
        <v>4</v>
      </c>
      <c r="S1405" s="14">
        <f>SUM(Table2[[#This Row],[M3B]],Table2[[#This Row],[M3B_h]])</f>
        <v>4</v>
      </c>
      <c r="T1405" s="14">
        <f>SUM(Table2[[#This Row],[M4B]],Table2[[#This Row],[M4B_h]])</f>
        <v>4</v>
      </c>
    </row>
    <row r="1406" spans="1:20">
      <c r="A1406" s="13">
        <f>IF(Table2[[#This Row],[TT]]=0,"",ROW())</f>
        <v>1406</v>
      </c>
      <c r="B1406" s="13" t="str">
        <f>LOWER(SUBSTITUTE(SUBSTITUTE(SUBSTITUTE(SUBSTITUTE(SUBSTITUTE(SUBSTITUTE(SUBSTITUTE(SUBSTITUTE(Table2[[#This Row],[NAMA BARANG]]," ",""),"""",""),"-",""),"/",""),"(",""),")",""),"&amp;",""),",",""))</f>
        <v>notesspiral505kcg+bp</v>
      </c>
      <c r="C1406" s="16" t="s">
        <v>1538</v>
      </c>
      <c r="D1406" s="18">
        <v>5</v>
      </c>
      <c r="E1406" s="47" t="s">
        <v>181</v>
      </c>
      <c r="F1406" s="43">
        <f>IF(Table2[[#This Row],[M5B]]="",Table2[[#This Row],[M5B_h]],SUM(Table2[[#This Row],[M5B_h]],Table2[[#This Row],[M5B]]))</f>
        <v>5</v>
      </c>
      <c r="H1406" s="14" t="str">
        <f>IF(Table2[[#This Row],[M1A]]="","",Table2[[#This Row],[M1A]]-Table2[[#This Row],[AWAL]])</f>
        <v/>
      </c>
      <c r="J1406" s="14" t="str">
        <f>IF(Table2[[#This Row],[M2A]]="","",SUM(Table2[[#This Row],[M2A]]-Table2[[#This Row],[M2B_h]]))</f>
        <v/>
      </c>
      <c r="L1406" s="14" t="str">
        <f>IF(Table2[[#This Row],[M3A]]="","",SUM(Table2[[#This Row],[M3A]]-Table2[[#This Row],[M3B_h]]))</f>
        <v/>
      </c>
      <c r="N1406" s="14" t="str">
        <f>IF(Table2[[#This Row],[M4A]]="","",SUM(Table2[[#This Row],[M4A]]-Table2[[#This Row],[M4B_h]]))</f>
        <v/>
      </c>
      <c r="O1406" s="14"/>
      <c r="P1406" s="14" t="str">
        <f>IF(Table2[[#This Row],[M5A]]="","",SUM(Table2[[#This Row],[M5A]]-Table2[[#This Row],[M5B_h]]))</f>
        <v/>
      </c>
      <c r="Q1406" s="14">
        <f>SUM(Table2[[#This Row],[AWAL]],Table2[[#This Row],[M1B]])</f>
        <v>5</v>
      </c>
      <c r="R1406" s="14">
        <f>SUM(Table2[[#This Row],[M2B]],Table2[[#This Row],[M2B_h]])</f>
        <v>5</v>
      </c>
      <c r="S1406" s="14">
        <f>SUM(Table2[[#This Row],[M3B]],Table2[[#This Row],[M3B_h]])</f>
        <v>5</v>
      </c>
      <c r="T1406" s="14">
        <f>SUM(Table2[[#This Row],[M4B]],Table2[[#This Row],[M4B_h]])</f>
        <v>5</v>
      </c>
    </row>
    <row r="1407" spans="1:20">
      <c r="A1407" s="13">
        <f>IF(Table2[[#This Row],[TT]]=0,"",ROW())</f>
        <v>1407</v>
      </c>
      <c r="B1407" s="13" t="str">
        <f>LOWER(SUBSTITUTE(SUBSTITUTE(SUBSTITUTE(SUBSTITUTE(SUBSTITUTE(SUBSTITUTE(SUBSTITUTE(SUBSTITUTE(Table2[[#This Row],[NAMA BARANG]]," ",""),"""",""),"-",""),"/",""),"(",""),")",""),"&amp;",""),",",""))</f>
        <v>notesspiralprincess708tenagabaru</v>
      </c>
      <c r="C1407" s="16" t="s">
        <v>1539</v>
      </c>
      <c r="D1407" s="18">
        <v>4</v>
      </c>
      <c r="E1407" s="47" t="s">
        <v>196</v>
      </c>
      <c r="F1407" s="43">
        <f>IF(Table2[[#This Row],[M5B]]="",Table2[[#This Row],[M5B_h]],SUM(Table2[[#This Row],[M5B_h]],Table2[[#This Row],[M5B]]))</f>
        <v>4</v>
      </c>
      <c r="H1407" s="14" t="str">
        <f>IF(Table2[[#This Row],[M1A]]="","",Table2[[#This Row],[M1A]]-Table2[[#This Row],[AWAL]])</f>
        <v/>
      </c>
      <c r="J1407" s="14" t="str">
        <f>IF(Table2[[#This Row],[M2A]]="","",SUM(Table2[[#This Row],[M2A]]-Table2[[#This Row],[M2B_h]]))</f>
        <v/>
      </c>
      <c r="L1407" s="14" t="str">
        <f>IF(Table2[[#This Row],[M3A]]="","",SUM(Table2[[#This Row],[M3A]]-Table2[[#This Row],[M3B_h]]))</f>
        <v/>
      </c>
      <c r="N1407" s="14" t="str">
        <f>IF(Table2[[#This Row],[M4A]]="","",SUM(Table2[[#This Row],[M4A]]-Table2[[#This Row],[M4B_h]]))</f>
        <v/>
      </c>
      <c r="O1407" s="14"/>
      <c r="P1407" s="14" t="str">
        <f>IF(Table2[[#This Row],[M5A]]="","",SUM(Table2[[#This Row],[M5A]]-Table2[[#This Row],[M5B_h]]))</f>
        <v/>
      </c>
      <c r="Q1407" s="14">
        <f>SUM(Table2[[#This Row],[AWAL]],Table2[[#This Row],[M1B]])</f>
        <v>4</v>
      </c>
      <c r="R1407" s="14">
        <f>SUM(Table2[[#This Row],[M2B]],Table2[[#This Row],[M2B_h]])</f>
        <v>4</v>
      </c>
      <c r="S1407" s="14">
        <f>SUM(Table2[[#This Row],[M3B]],Table2[[#This Row],[M3B_h]])</f>
        <v>4</v>
      </c>
      <c r="T1407" s="14">
        <f>SUM(Table2[[#This Row],[M4B]],Table2[[#This Row],[M4B_h]])</f>
        <v>4</v>
      </c>
    </row>
    <row r="1408" spans="1:20">
      <c r="A1408" s="11">
        <f>IF(Table2[[#This Row],[TT]]=0,"",ROW())</f>
        <v>1408</v>
      </c>
      <c r="B1408" s="11" t="str">
        <f>LOWER(SUBSTITUTE(SUBSTITUTE(SUBSTITUTE(SUBSTITUTE(SUBSTITUTE(SUBSTITUTE(SUBSTITUTE(SUBSTITUTE(Table2[[#This Row],[NAMA BARANG]]," ",""),"""",""),"-",""),"/",""),"(",""),")",""),"&amp;",""),",",""))</f>
        <v>notesspiralprincessberdirimitra</v>
      </c>
      <c r="C1408" s="17" t="s">
        <v>1540</v>
      </c>
      <c r="D1408" s="18">
        <v>5</v>
      </c>
      <c r="E1408" s="22" t="s">
        <v>1541</v>
      </c>
      <c r="F1408" s="43">
        <f>IF(Table2[[#This Row],[M5B]]="",Table2[[#This Row],[M5B_h]],SUM(Table2[[#This Row],[M5B_h]],Table2[[#This Row],[M5B]]))</f>
        <v>5</v>
      </c>
      <c r="H1408" s="12" t="str">
        <f>IF(Table2[[#This Row],[M1A]]="","",Table2[[#This Row],[M1A]]-Table2[[#This Row],[AWAL]])</f>
        <v/>
      </c>
      <c r="J1408" s="12" t="str">
        <f>IF(Table2[[#This Row],[M2A]]="","",SUM(Table2[[#This Row],[M2A]]-Table2[[#This Row],[M2B_h]]))</f>
        <v/>
      </c>
      <c r="L1408" s="12" t="str">
        <f>IF(Table2[[#This Row],[M3A]]="","",SUM(Table2[[#This Row],[M3A]]-Table2[[#This Row],[M3B_h]]))</f>
        <v/>
      </c>
      <c r="N1408" s="12" t="str">
        <f>IF(Table2[[#This Row],[M4A]]="","",SUM(Table2[[#This Row],[M4A]]-Table2[[#This Row],[M4B_h]]))</f>
        <v/>
      </c>
      <c r="O1408" s="14"/>
      <c r="P1408" s="14" t="str">
        <f>IF(Table2[[#This Row],[M5A]]="","",SUM(Table2[[#This Row],[M5A]]-Table2[[#This Row],[M5B_h]]))</f>
        <v/>
      </c>
      <c r="Q1408" s="14">
        <f>SUM(Table2[[#This Row],[AWAL]],Table2[[#This Row],[M1B]])</f>
        <v>5</v>
      </c>
      <c r="R1408" s="14">
        <f>SUM(Table2[[#This Row],[M2B]],Table2[[#This Row],[M2B_h]])</f>
        <v>5</v>
      </c>
      <c r="S1408" s="14">
        <f>SUM(Table2[[#This Row],[M3B]],Table2[[#This Row],[M3B_h]])</f>
        <v>5</v>
      </c>
      <c r="T1408" s="14">
        <f>SUM(Table2[[#This Row],[M4B]],Table2[[#This Row],[M4B_h]])</f>
        <v>5</v>
      </c>
    </row>
    <row r="1409" spans="1:20">
      <c r="A1409" s="11">
        <f>IF(Table2[[#This Row],[TT]]=0,"",ROW())</f>
        <v>1409</v>
      </c>
      <c r="B1409" s="11" t="str">
        <f>LOWER(SUBSTITUTE(SUBSTITUTE(SUBSTITUTE(SUBSTITUTE(SUBSTITUTE(SUBSTITUTE(SUBSTITUTE(SUBSTITUTE(Table2[[#This Row],[NAMA BARANG]]," ",""),"""",""),"-",""),"/",""),"(",""),")",""),"&amp;",""),",",""))</f>
        <v>notesyoyo</v>
      </c>
      <c r="C1409" s="17" t="s">
        <v>1542</v>
      </c>
      <c r="D1409" s="18">
        <v>2</v>
      </c>
      <c r="E1409" s="22" t="s">
        <v>79</v>
      </c>
      <c r="F1409" s="43">
        <f>IF(Table2[[#This Row],[M5B]]="",Table2[[#This Row],[M5B_h]],SUM(Table2[[#This Row],[M5B_h]],Table2[[#This Row],[M5B]]))</f>
        <v>2</v>
      </c>
      <c r="H1409" s="12" t="str">
        <f>IF(Table2[[#This Row],[M1A]]="","",Table2[[#This Row],[M1A]]-Table2[[#This Row],[AWAL]])</f>
        <v/>
      </c>
      <c r="J1409" s="12" t="str">
        <f>IF(Table2[[#This Row],[M2A]]="","",SUM(Table2[[#This Row],[M2A]]-Table2[[#This Row],[M2B_h]]))</f>
        <v/>
      </c>
      <c r="L1409" s="12" t="str">
        <f>IF(Table2[[#This Row],[M3A]]="","",SUM(Table2[[#This Row],[M3A]]-Table2[[#This Row],[M3B_h]]))</f>
        <v/>
      </c>
      <c r="N1409" s="12" t="str">
        <f>IF(Table2[[#This Row],[M4A]]="","",SUM(Table2[[#This Row],[M4A]]-Table2[[#This Row],[M4B_h]]))</f>
        <v/>
      </c>
      <c r="O1409" s="14"/>
      <c r="P1409" s="14" t="str">
        <f>IF(Table2[[#This Row],[M5A]]="","",SUM(Table2[[#This Row],[M5A]]-Table2[[#This Row],[M5B_h]]))</f>
        <v/>
      </c>
      <c r="Q1409" s="14">
        <f>SUM(Table2[[#This Row],[AWAL]],Table2[[#This Row],[M1B]])</f>
        <v>2</v>
      </c>
      <c r="R1409" s="14">
        <f>SUM(Table2[[#This Row],[M2B]],Table2[[#This Row],[M2B_h]])</f>
        <v>2</v>
      </c>
      <c r="S1409" s="14">
        <f>SUM(Table2[[#This Row],[M3B]],Table2[[#This Row],[M3B_h]])</f>
        <v>2</v>
      </c>
      <c r="T1409" s="14">
        <f>SUM(Table2[[#This Row],[M4B]],Table2[[#This Row],[M4B_h]])</f>
        <v>2</v>
      </c>
    </row>
    <row r="1410" spans="1:20">
      <c r="A1410" s="11">
        <f>IF(Table2[[#This Row],[TT]]=0,"",ROW())</f>
        <v>1410</v>
      </c>
      <c r="B1410" s="11" t="str">
        <f>LOWER(SUBSTITUTE(SUBSTITUTE(SUBSTITUTE(SUBSTITUTE(SUBSTITUTE(SUBSTITUTE(SUBSTITUTE(SUBSTITUTE(Table2[[#This Row],[NAMA BARANG]]," ",""),"""",""),"-",""),"/",""),"(",""),")",""),"&amp;",""),",",""))</f>
        <v>oilcolourvancoca1409ml</v>
      </c>
      <c r="C1410" s="17" t="s">
        <v>1543</v>
      </c>
      <c r="D1410" s="18">
        <v>3</v>
      </c>
      <c r="E1410" s="22" t="s">
        <v>58</v>
      </c>
      <c r="F1410" s="43">
        <f>IF(Table2[[#This Row],[M5B]]="",Table2[[#This Row],[M5B_h]],SUM(Table2[[#This Row],[M5B_h]],Table2[[#This Row],[M5B]]))</f>
        <v>3</v>
      </c>
      <c r="H1410" s="12" t="str">
        <f>IF(Table2[[#This Row],[M1A]]="","",Table2[[#This Row],[M1A]]-Table2[[#This Row],[AWAL]])</f>
        <v/>
      </c>
      <c r="J1410" s="12" t="str">
        <f>IF(Table2[[#This Row],[M2A]]="","",SUM(Table2[[#This Row],[M2A]]-Table2[[#This Row],[M2B_h]]))</f>
        <v/>
      </c>
      <c r="L1410" s="12" t="str">
        <f>IF(Table2[[#This Row],[M3A]]="","",SUM(Table2[[#This Row],[M3A]]-Table2[[#This Row],[M3B_h]]))</f>
        <v/>
      </c>
      <c r="N1410" s="12" t="str">
        <f>IF(Table2[[#This Row],[M4A]]="","",SUM(Table2[[#This Row],[M4A]]-Table2[[#This Row],[M4B_h]]))</f>
        <v/>
      </c>
      <c r="O1410" s="14"/>
      <c r="P1410" s="14" t="str">
        <f>IF(Table2[[#This Row],[M5A]]="","",SUM(Table2[[#This Row],[M5A]]-Table2[[#This Row],[M5B_h]]))</f>
        <v/>
      </c>
      <c r="Q1410" s="14">
        <f>SUM(Table2[[#This Row],[AWAL]],Table2[[#This Row],[M1B]])</f>
        <v>3</v>
      </c>
      <c r="R1410" s="14">
        <f>SUM(Table2[[#This Row],[M2B]],Table2[[#This Row],[M2B_h]])</f>
        <v>3</v>
      </c>
      <c r="S1410" s="14">
        <f>SUM(Table2[[#This Row],[M3B]],Table2[[#This Row],[M3B_h]])</f>
        <v>3</v>
      </c>
      <c r="T1410" s="14">
        <f>SUM(Table2[[#This Row],[M4B]],Table2[[#This Row],[M4B_h]])</f>
        <v>3</v>
      </c>
    </row>
    <row r="1411" spans="1:20">
      <c r="A1411" s="11">
        <f>IF(Table2[[#This Row],[TT]]=0,"",ROW())</f>
        <v>1411</v>
      </c>
      <c r="B1411" s="11" t="str">
        <f>LOWER(SUBSTITUTE(SUBSTITUTE(SUBSTITUTE(SUBSTITUTE(SUBSTITUTE(SUBSTITUTE(SUBSTITUTE(SUBSTITUTE(Table2[[#This Row],[NAMA BARANG]]," ",""),"""",""),"-",""),"/",""),"(",""),")",""),"&amp;",""),",",""))</f>
        <v>oilmarries12w</v>
      </c>
      <c r="C1411" s="17" t="s">
        <v>1544</v>
      </c>
      <c r="D1411" s="18">
        <v>31</v>
      </c>
      <c r="E1411" s="22" t="s">
        <v>890</v>
      </c>
      <c r="F1411" s="43">
        <f>IF(Table2[[#This Row],[M5B]]="",Table2[[#This Row],[M5B_h]],SUM(Table2[[#This Row],[M5B_h]],Table2[[#This Row],[M5B]]))</f>
        <v>31</v>
      </c>
      <c r="H1411" s="12" t="str">
        <f>IF(Table2[[#This Row],[M1A]]="","",Table2[[#This Row],[M1A]]-Table2[[#This Row],[AWAL]])</f>
        <v/>
      </c>
      <c r="J1411" s="12" t="str">
        <f>IF(Table2[[#This Row],[M2A]]="","",SUM(Table2[[#This Row],[M2A]]-Table2[[#This Row],[M2B_h]]))</f>
        <v/>
      </c>
      <c r="L1411" s="12" t="str">
        <f>IF(Table2[[#This Row],[M3A]]="","",SUM(Table2[[#This Row],[M3A]]-Table2[[#This Row],[M3B_h]]))</f>
        <v/>
      </c>
      <c r="N1411" s="12" t="str">
        <f>IF(Table2[[#This Row],[M4A]]="","",SUM(Table2[[#This Row],[M4A]]-Table2[[#This Row],[M4B_h]]))</f>
        <v/>
      </c>
      <c r="O1411" s="14"/>
      <c r="P1411" s="14" t="str">
        <f>IF(Table2[[#This Row],[M5A]]="","",SUM(Table2[[#This Row],[M5A]]-Table2[[#This Row],[M5B_h]]))</f>
        <v/>
      </c>
      <c r="Q1411" s="14">
        <f>SUM(Table2[[#This Row],[AWAL]],Table2[[#This Row],[M1B]])</f>
        <v>31</v>
      </c>
      <c r="R1411" s="14">
        <f>SUM(Table2[[#This Row],[M2B]],Table2[[#This Row],[M2B_h]])</f>
        <v>31</v>
      </c>
      <c r="S1411" s="14">
        <f>SUM(Table2[[#This Row],[M3B]],Table2[[#This Row],[M3B_h]])</f>
        <v>31</v>
      </c>
      <c r="T1411" s="14">
        <f>SUM(Table2[[#This Row],[M4B]],Table2[[#This Row],[M4B_h]])</f>
        <v>31</v>
      </c>
    </row>
    <row r="1412" spans="1:20">
      <c r="A1412" s="11">
        <f>IF(Table2[[#This Row],[TT]]=0,"",ROW())</f>
        <v>1412</v>
      </c>
      <c r="B1412" s="11" t="str">
        <f>LOWER(SUBSTITUTE(SUBSTITUTE(SUBSTITUTE(SUBSTITUTE(SUBSTITUTE(SUBSTITUTE(SUBSTITUTE(SUBSTITUTE(Table2[[#This Row],[NAMA BARANG]]," ",""),"""",""),"-",""),"/",""),"(",""),")",""),"&amp;",""),",",""))</f>
        <v>oilmarriese1387b14w</v>
      </c>
      <c r="C1412" s="17" t="s">
        <v>1545</v>
      </c>
      <c r="D1412" s="18">
        <v>34</v>
      </c>
      <c r="E1412" s="22" t="s">
        <v>108</v>
      </c>
      <c r="F1412" s="43">
        <f>IF(Table2[[#This Row],[M5B]]="",Table2[[#This Row],[M5B_h]],SUM(Table2[[#This Row],[M5B_h]],Table2[[#This Row],[M5B]]))</f>
        <v>34</v>
      </c>
      <c r="H1412" s="12" t="str">
        <f>IF(Table2[[#This Row],[M1A]]="","",Table2[[#This Row],[M1A]]-Table2[[#This Row],[AWAL]])</f>
        <v/>
      </c>
      <c r="J1412" s="12" t="str">
        <f>IF(Table2[[#This Row],[M2A]]="","",SUM(Table2[[#This Row],[M2A]]-Table2[[#This Row],[M2B_h]]))</f>
        <v/>
      </c>
      <c r="L1412" s="12" t="str">
        <f>IF(Table2[[#This Row],[M3A]]="","",SUM(Table2[[#This Row],[M3A]]-Table2[[#This Row],[M3B_h]]))</f>
        <v/>
      </c>
      <c r="N1412" s="12" t="str">
        <f>IF(Table2[[#This Row],[M4A]]="","",SUM(Table2[[#This Row],[M4A]]-Table2[[#This Row],[M4B_h]]))</f>
        <v/>
      </c>
      <c r="O1412" s="14"/>
      <c r="P1412" s="14" t="str">
        <f>IF(Table2[[#This Row],[M5A]]="","",SUM(Table2[[#This Row],[M5A]]-Table2[[#This Row],[M5B_h]]))</f>
        <v/>
      </c>
      <c r="Q1412" s="14">
        <f>SUM(Table2[[#This Row],[AWAL]],Table2[[#This Row],[M1B]])</f>
        <v>34</v>
      </c>
      <c r="R1412" s="14">
        <f>SUM(Table2[[#This Row],[M2B]],Table2[[#This Row],[M2B_h]])</f>
        <v>34</v>
      </c>
      <c r="S1412" s="14">
        <f>SUM(Table2[[#This Row],[M3B]],Table2[[#This Row],[M3B_h]])</f>
        <v>34</v>
      </c>
      <c r="T1412" s="14">
        <f>SUM(Table2[[#This Row],[M4B]],Table2[[#This Row],[M4B_h]])</f>
        <v>34</v>
      </c>
    </row>
    <row r="1413" spans="1:20">
      <c r="A1413" s="11">
        <f>IF(Table2[[#This Row],[TT]]=0,"",ROW())</f>
        <v>1413</v>
      </c>
      <c r="B1413" s="11" t="str">
        <f>LOWER(SUBSTITUTE(SUBSTITUTE(SUBSTITUTE(SUBSTITUTE(SUBSTITUTE(SUBSTITUTE(SUBSTITUTE(SUBSTITUTE(Table2[[#This Row],[NAMA BARANG]]," ",""),"""",""),"-",""),"/",""),"(",""),")",""),"&amp;",""),",",""))</f>
        <v>oilmarriese1388b18w</v>
      </c>
      <c r="C1413" s="17" t="s">
        <v>1546</v>
      </c>
      <c r="D1413" s="18">
        <v>68</v>
      </c>
      <c r="E1413" s="22" t="s">
        <v>108</v>
      </c>
      <c r="F1413" s="43">
        <f>IF(Table2[[#This Row],[M5B]]="",Table2[[#This Row],[M5B_h]],SUM(Table2[[#This Row],[M5B_h]],Table2[[#This Row],[M5B]]))</f>
        <v>68</v>
      </c>
      <c r="H1413" s="12" t="str">
        <f>IF(Table2[[#This Row],[M1A]]="","",Table2[[#This Row],[M1A]]-Table2[[#This Row],[AWAL]])</f>
        <v/>
      </c>
      <c r="J1413" s="12" t="str">
        <f>IF(Table2[[#This Row],[M2A]]="","",SUM(Table2[[#This Row],[M2A]]-Table2[[#This Row],[M2B_h]]))</f>
        <v/>
      </c>
      <c r="L1413" s="12" t="str">
        <f>IF(Table2[[#This Row],[M3A]]="","",SUM(Table2[[#This Row],[M3A]]-Table2[[#This Row],[M3B_h]]))</f>
        <v/>
      </c>
      <c r="N1413" s="12" t="str">
        <f>IF(Table2[[#This Row],[M4A]]="","",SUM(Table2[[#This Row],[M4A]]-Table2[[#This Row],[M4B_h]]))</f>
        <v/>
      </c>
      <c r="O1413" s="14"/>
      <c r="P1413" s="14" t="str">
        <f>IF(Table2[[#This Row],[M5A]]="","",SUM(Table2[[#This Row],[M5A]]-Table2[[#This Row],[M5B_h]]))</f>
        <v/>
      </c>
      <c r="Q1413" s="14">
        <f>SUM(Table2[[#This Row],[AWAL]],Table2[[#This Row],[M1B]])</f>
        <v>68</v>
      </c>
      <c r="R1413" s="14">
        <f>SUM(Table2[[#This Row],[M2B]],Table2[[#This Row],[M2B_h]])</f>
        <v>68</v>
      </c>
      <c r="S1413" s="14">
        <f>SUM(Table2[[#This Row],[M3B]],Table2[[#This Row],[M3B_h]])</f>
        <v>68</v>
      </c>
      <c r="T1413" s="14">
        <f>SUM(Table2[[#This Row],[M4B]],Table2[[#This Row],[M4B_h]])</f>
        <v>68</v>
      </c>
    </row>
    <row r="1414" spans="1:20">
      <c r="A1414" s="11">
        <f>IF(Table2[[#This Row],[TT]]=0,"",ROW())</f>
        <v>1414</v>
      </c>
      <c r="B1414" s="11" t="str">
        <f>LOWER(SUBSTITUTE(SUBSTITUTE(SUBSTITUTE(SUBSTITUTE(SUBSTITUTE(SUBSTITUTE(SUBSTITUTE(SUBSTITUTE(Table2[[#This Row],[NAMA BARANG]]," ",""),"""",""),"-",""),"/",""),"(",""),")",""),"&amp;",""),",",""))</f>
        <v>oilpastel24wtbgdeboss67024</v>
      </c>
      <c r="C1414" s="17" t="s">
        <v>1547</v>
      </c>
      <c r="D1414" s="18">
        <v>30</v>
      </c>
      <c r="E1414" s="22">
        <v>72</v>
      </c>
      <c r="F1414" s="43">
        <f>IF(Table2[[#This Row],[M5B]]="",Table2[[#This Row],[M5B_h]],SUM(Table2[[#This Row],[M5B_h]],Table2[[#This Row],[M5B]]))</f>
        <v>30</v>
      </c>
      <c r="H1414" s="12" t="str">
        <f>IF(Table2[[#This Row],[M1A]]="","",Table2[[#This Row],[M1A]]-Table2[[#This Row],[AWAL]])</f>
        <v/>
      </c>
      <c r="J1414" s="12" t="str">
        <f>IF(Table2[[#This Row],[M2A]]="","",SUM(Table2[[#This Row],[M2A]]-Table2[[#This Row],[M2B_h]]))</f>
        <v/>
      </c>
      <c r="L1414" s="12" t="str">
        <f>IF(Table2[[#This Row],[M3A]]="","",SUM(Table2[[#This Row],[M3A]]-Table2[[#This Row],[M3B_h]]))</f>
        <v/>
      </c>
      <c r="N1414" s="12" t="str">
        <f>IF(Table2[[#This Row],[M4A]]="","",SUM(Table2[[#This Row],[M4A]]-Table2[[#This Row],[M4B_h]]))</f>
        <v/>
      </c>
      <c r="O1414" s="14"/>
      <c r="P1414" s="14" t="str">
        <f>IF(Table2[[#This Row],[M5A]]="","",SUM(Table2[[#This Row],[M5A]]-Table2[[#This Row],[M5B_h]]))</f>
        <v/>
      </c>
      <c r="Q1414" s="14">
        <f>SUM(Table2[[#This Row],[AWAL]],Table2[[#This Row],[M1B]])</f>
        <v>30</v>
      </c>
      <c r="R1414" s="14">
        <f>SUM(Table2[[#This Row],[M2B]],Table2[[#This Row],[M2B_h]])</f>
        <v>30</v>
      </c>
      <c r="S1414" s="14">
        <f>SUM(Table2[[#This Row],[M3B]],Table2[[#This Row],[M3B_h]])</f>
        <v>30</v>
      </c>
      <c r="T1414" s="14">
        <f>SUM(Table2[[#This Row],[M4B]],Table2[[#This Row],[M4B_h]])</f>
        <v>30</v>
      </c>
    </row>
    <row r="1415" spans="1:20">
      <c r="A1415" s="11">
        <f>IF(Table2[[#This Row],[TT]]=0,"",ROW())</f>
        <v>1415</v>
      </c>
      <c r="B1415" s="11" t="str">
        <f>LOWER(SUBSTITUTE(SUBSTITUTE(SUBSTITUTE(SUBSTITUTE(SUBSTITUTE(SUBSTITUTE(SUBSTITUTE(SUBSTITUTE(Table2[[#This Row],[NAMA BARANG]]," ",""),"""",""),"-",""),"/",""),"(",""),")",""),"&amp;",""),",",""))</f>
        <v>oilpastelartistgreeble12w</v>
      </c>
      <c r="C1415" s="17" t="s">
        <v>1548</v>
      </c>
      <c r="D1415" s="18">
        <v>1</v>
      </c>
      <c r="E1415" s="22" t="s">
        <v>39</v>
      </c>
      <c r="F1415" s="43">
        <f>IF(Table2[[#This Row],[M5B]]="",Table2[[#This Row],[M5B_h]],SUM(Table2[[#This Row],[M5B_h]],Table2[[#This Row],[M5B]]))</f>
        <v>1</v>
      </c>
      <c r="H1415" s="12" t="str">
        <f>IF(Table2[[#This Row],[M1A]]="","",Table2[[#This Row],[M1A]]-Table2[[#This Row],[AWAL]])</f>
        <v/>
      </c>
      <c r="J1415" s="12" t="str">
        <f>IF(Table2[[#This Row],[M2A]]="","",SUM(Table2[[#This Row],[M2A]]-Table2[[#This Row],[M2B_h]]))</f>
        <v/>
      </c>
      <c r="L1415" s="12" t="str">
        <f>IF(Table2[[#This Row],[M3A]]="","",SUM(Table2[[#This Row],[M3A]]-Table2[[#This Row],[M3B_h]]))</f>
        <v/>
      </c>
      <c r="N1415" s="12" t="str">
        <f>IF(Table2[[#This Row],[M4A]]="","",SUM(Table2[[#This Row],[M4A]]-Table2[[#This Row],[M4B_h]]))</f>
        <v/>
      </c>
      <c r="O1415" s="14"/>
      <c r="P1415" s="14" t="str">
        <f>IF(Table2[[#This Row],[M5A]]="","",SUM(Table2[[#This Row],[M5A]]-Table2[[#This Row],[M5B_h]]))</f>
        <v/>
      </c>
      <c r="Q1415" s="14">
        <f>SUM(Table2[[#This Row],[AWAL]],Table2[[#This Row],[M1B]])</f>
        <v>1</v>
      </c>
      <c r="R1415" s="14">
        <f>SUM(Table2[[#This Row],[M2B]],Table2[[#This Row],[M2B_h]])</f>
        <v>1</v>
      </c>
      <c r="S1415" s="14">
        <f>SUM(Table2[[#This Row],[M3B]],Table2[[#This Row],[M3B_h]])</f>
        <v>1</v>
      </c>
      <c r="T1415" s="14">
        <f>SUM(Table2[[#This Row],[M4B]],Table2[[#This Row],[M4B_h]])</f>
        <v>1</v>
      </c>
    </row>
    <row r="1416" spans="1:20">
      <c r="A1416" s="11">
        <f>IF(Table2[[#This Row],[TT]]=0,"",ROW())</f>
        <v>1416</v>
      </c>
      <c r="B1416" s="11" t="str">
        <f>LOWER(SUBSTITUTE(SUBSTITUTE(SUBSTITUTE(SUBSTITUTE(SUBSTITUTE(SUBSTITUTE(SUBSTITUTE(SUBSTITUTE(Table2[[#This Row],[NAMA BARANG]]," ",""),"""",""),"-",""),"/",""),"(",""),")",""),"&amp;",""),",",""))</f>
        <v>oilpastelchunghwa36w</v>
      </c>
      <c r="C1416" s="17" t="s">
        <v>1549</v>
      </c>
      <c r="D1416" s="18">
        <v>1</v>
      </c>
      <c r="E1416" s="22">
        <v>36</v>
      </c>
      <c r="F1416" s="43">
        <f>IF(Table2[[#This Row],[M5B]]="",Table2[[#This Row],[M5B_h]],SUM(Table2[[#This Row],[M5B_h]],Table2[[#This Row],[M5B]]))</f>
        <v>1</v>
      </c>
      <c r="H1416" s="12" t="str">
        <f>IF(Table2[[#This Row],[M1A]]="","",Table2[[#This Row],[M1A]]-Table2[[#This Row],[AWAL]])</f>
        <v/>
      </c>
      <c r="J1416" s="12" t="str">
        <f>IF(Table2[[#This Row],[M2A]]="","",SUM(Table2[[#This Row],[M2A]]-Table2[[#This Row],[M2B_h]]))</f>
        <v/>
      </c>
      <c r="L1416" s="12" t="str">
        <f>IF(Table2[[#This Row],[M3A]]="","",SUM(Table2[[#This Row],[M3A]]-Table2[[#This Row],[M3B_h]]))</f>
        <v/>
      </c>
      <c r="N1416" s="12" t="str">
        <f>IF(Table2[[#This Row],[M4A]]="","",SUM(Table2[[#This Row],[M4A]]-Table2[[#This Row],[M4B_h]]))</f>
        <v/>
      </c>
      <c r="O1416" s="14"/>
      <c r="P1416" s="14" t="str">
        <f>IF(Table2[[#This Row],[M5A]]="","",SUM(Table2[[#This Row],[M5A]]-Table2[[#This Row],[M5B_h]]))</f>
        <v/>
      </c>
      <c r="Q1416" s="14">
        <f>SUM(Table2[[#This Row],[AWAL]],Table2[[#This Row],[M1B]])</f>
        <v>1</v>
      </c>
      <c r="R1416" s="14">
        <f>SUM(Table2[[#This Row],[M2B]],Table2[[#This Row],[M2B_h]])</f>
        <v>1</v>
      </c>
      <c r="S1416" s="14">
        <f>SUM(Table2[[#This Row],[M3B]],Table2[[#This Row],[M3B_h]])</f>
        <v>1</v>
      </c>
      <c r="T1416" s="14">
        <f>SUM(Table2[[#This Row],[M4B]],Table2[[#This Row],[M4B_h]])</f>
        <v>1</v>
      </c>
    </row>
    <row r="1417" spans="1:20">
      <c r="A1417" s="11">
        <f>IF(Table2[[#This Row],[TT]]=0,"",ROW())</f>
        <v>1417</v>
      </c>
      <c r="B1417" s="11" t="str">
        <f>LOWER(SUBSTITUTE(SUBSTITUTE(SUBSTITUTE(SUBSTITUTE(SUBSTITUTE(SUBSTITUTE(SUBSTITUTE(SUBSTITUTE(Table2[[#This Row],[NAMA BARANG]]," ",""),"""",""),"-",""),"/",""),"(",""),")",""),"&amp;",""),",",""))</f>
        <v>oilpasteldadybearjx815612</v>
      </c>
      <c r="C1417" s="17" t="s">
        <v>1550</v>
      </c>
      <c r="D1417" s="18">
        <v>1</v>
      </c>
      <c r="E1417" s="22" t="s">
        <v>233</v>
      </c>
      <c r="F1417" s="43">
        <f>IF(Table2[[#This Row],[M5B]]="",Table2[[#This Row],[M5B_h]],SUM(Table2[[#This Row],[M5B_h]],Table2[[#This Row],[M5B]]))</f>
        <v>1</v>
      </c>
      <c r="H1417" s="12" t="str">
        <f>IF(Table2[[#This Row],[M1A]]="","",Table2[[#This Row],[M1A]]-Table2[[#This Row],[AWAL]])</f>
        <v/>
      </c>
      <c r="J1417" s="12" t="str">
        <f>IF(Table2[[#This Row],[M2A]]="","",SUM(Table2[[#This Row],[M2A]]-Table2[[#This Row],[M2B_h]]))</f>
        <v/>
      </c>
      <c r="L1417" s="12" t="str">
        <f>IF(Table2[[#This Row],[M3A]]="","",SUM(Table2[[#This Row],[M3A]]-Table2[[#This Row],[M3B_h]]))</f>
        <v/>
      </c>
      <c r="N1417" s="12" t="str">
        <f>IF(Table2[[#This Row],[M4A]]="","",SUM(Table2[[#This Row],[M4A]]-Table2[[#This Row],[M4B_h]]))</f>
        <v/>
      </c>
      <c r="O1417" s="14"/>
      <c r="P1417" s="14" t="str">
        <f>IF(Table2[[#This Row],[M5A]]="","",SUM(Table2[[#This Row],[M5A]]-Table2[[#This Row],[M5B_h]]))</f>
        <v/>
      </c>
      <c r="Q1417" s="14">
        <f>SUM(Table2[[#This Row],[AWAL]],Table2[[#This Row],[M1B]])</f>
        <v>1</v>
      </c>
      <c r="R1417" s="14">
        <f>SUM(Table2[[#This Row],[M2B]],Table2[[#This Row],[M2B_h]])</f>
        <v>1</v>
      </c>
      <c r="S1417" s="14">
        <f>SUM(Table2[[#This Row],[M3B]],Table2[[#This Row],[M3B_h]])</f>
        <v>1</v>
      </c>
      <c r="T1417" s="14">
        <f>SUM(Table2[[#This Row],[M4B]],Table2[[#This Row],[M4B_h]])</f>
        <v>1</v>
      </c>
    </row>
    <row r="1418" spans="1:20">
      <c r="A1418" s="11">
        <f>IF(Table2[[#This Row],[TT]]=0,"",ROW())</f>
        <v>1418</v>
      </c>
      <c r="B1418" s="11" t="str">
        <f>LOWER(SUBSTITUTE(SUBSTITUTE(SUBSTITUTE(SUBSTITUTE(SUBSTITUTE(SUBSTITUTE(SUBSTITUTE(SUBSTITUTE(Table2[[#This Row],[NAMA BARANG]]," ",""),"""",""),"-",""),"/",""),"(",""),")",""),"&amp;",""),",",""))</f>
        <v>oilpasteldadybearjx815618</v>
      </c>
      <c r="C1418" s="17" t="s">
        <v>1551</v>
      </c>
      <c r="D1418" s="18">
        <v>4</v>
      </c>
      <c r="E1418" s="22" t="s">
        <v>1552</v>
      </c>
      <c r="F1418" s="43">
        <f>IF(Table2[[#This Row],[M5B]]="",Table2[[#This Row],[M5B_h]],SUM(Table2[[#This Row],[M5B_h]],Table2[[#This Row],[M5B]]))</f>
        <v>4</v>
      </c>
      <c r="H1418" s="12" t="str">
        <f>IF(Table2[[#This Row],[M1A]]="","",Table2[[#This Row],[M1A]]-Table2[[#This Row],[AWAL]])</f>
        <v/>
      </c>
      <c r="J1418" s="12" t="str">
        <f>IF(Table2[[#This Row],[M2A]]="","",SUM(Table2[[#This Row],[M2A]]-Table2[[#This Row],[M2B_h]]))</f>
        <v/>
      </c>
      <c r="L1418" s="12" t="str">
        <f>IF(Table2[[#This Row],[M3A]]="","",SUM(Table2[[#This Row],[M3A]]-Table2[[#This Row],[M3B_h]]))</f>
        <v/>
      </c>
      <c r="N1418" s="12" t="str">
        <f>IF(Table2[[#This Row],[M4A]]="","",SUM(Table2[[#This Row],[M4A]]-Table2[[#This Row],[M4B_h]]))</f>
        <v/>
      </c>
      <c r="O1418" s="14"/>
      <c r="P1418" s="14" t="str">
        <f>IF(Table2[[#This Row],[M5A]]="","",SUM(Table2[[#This Row],[M5A]]-Table2[[#This Row],[M5B_h]]))</f>
        <v/>
      </c>
      <c r="Q1418" s="14">
        <f>SUM(Table2[[#This Row],[AWAL]],Table2[[#This Row],[M1B]])</f>
        <v>4</v>
      </c>
      <c r="R1418" s="14">
        <f>SUM(Table2[[#This Row],[M2B]],Table2[[#This Row],[M2B_h]])</f>
        <v>4</v>
      </c>
      <c r="S1418" s="14">
        <f>SUM(Table2[[#This Row],[M3B]],Table2[[#This Row],[M3B_h]])</f>
        <v>4</v>
      </c>
      <c r="T1418" s="14">
        <f>SUM(Table2[[#This Row],[M4B]],Table2[[#This Row],[M4B_h]])</f>
        <v>4</v>
      </c>
    </row>
    <row r="1419" spans="1:20">
      <c r="A1419" s="11">
        <f>IF(Table2[[#This Row],[TT]]=0,"",ROW())</f>
        <v>1419</v>
      </c>
      <c r="B1419" s="11" t="str">
        <f>LOWER(SUBSTITUTE(SUBSTITUTE(SUBSTITUTE(SUBSTITUTE(SUBSTITUTE(SUBSTITUTE(SUBSTITUTE(SUBSTITUTE(Table2[[#This Row],[NAMA BARANG]]," ",""),"""",""),"-",""),"/",""),"(",""),")",""),"&amp;",""),",",""))</f>
        <v>oilpasteldebozz12</v>
      </c>
      <c r="C1419" s="17" t="s">
        <v>3219</v>
      </c>
      <c r="D1419" s="18">
        <v>43</v>
      </c>
      <c r="E1419" s="22">
        <v>144</v>
      </c>
      <c r="F1419" s="43">
        <f>IF(Table2[[#This Row],[M5B]]="",Table2[[#This Row],[M5B_h]],SUM(Table2[[#This Row],[M5B_h]],Table2[[#This Row],[M5B]]))</f>
        <v>38</v>
      </c>
      <c r="H1419" s="12" t="str">
        <f>IF(Table2[[#This Row],[M1A]]="","",Table2[[#This Row],[M1A]]-Table2[[#This Row],[AWAL]])</f>
        <v/>
      </c>
      <c r="I1419" s="12">
        <v>38</v>
      </c>
      <c r="J1419" s="12">
        <f>IF(Table2[[#This Row],[M2A]]="","",SUM(Table2[[#This Row],[M2A]]-Table2[[#This Row],[M2B_h]]))</f>
        <v>-5</v>
      </c>
      <c r="L1419" s="12" t="str">
        <f>IF(Table2[[#This Row],[M3A]]="","",SUM(Table2[[#This Row],[M3A]]-Table2[[#This Row],[M3B_h]]))</f>
        <v/>
      </c>
      <c r="N1419" s="12" t="str">
        <f>IF(Table2[[#This Row],[M4A]]="","",SUM(Table2[[#This Row],[M4A]]-Table2[[#This Row],[M4B_h]]))</f>
        <v/>
      </c>
      <c r="O1419" s="14"/>
      <c r="P1419" s="14" t="str">
        <f>IF(Table2[[#This Row],[M5A]]="","",SUM(Table2[[#This Row],[M5A]]-Table2[[#This Row],[M5B_h]]))</f>
        <v/>
      </c>
      <c r="Q1419" s="14">
        <f>SUM(Table2[[#This Row],[AWAL]],Table2[[#This Row],[M1B]])</f>
        <v>43</v>
      </c>
      <c r="R1419" s="14">
        <f>SUM(Table2[[#This Row],[M2B]],Table2[[#This Row],[M2B_h]])</f>
        <v>38</v>
      </c>
      <c r="S1419" s="14">
        <f>SUM(Table2[[#This Row],[M3B]],Table2[[#This Row],[M3B_h]])</f>
        <v>38</v>
      </c>
      <c r="T1419" s="14">
        <f>SUM(Table2[[#This Row],[M4B]],Table2[[#This Row],[M4B_h]])</f>
        <v>38</v>
      </c>
    </row>
    <row r="1420" spans="1:20">
      <c r="A1420" s="11">
        <f>IF(Table2[[#This Row],[TT]]=0,"",ROW())</f>
        <v>1420</v>
      </c>
      <c r="B1420" s="11" t="str">
        <f>LOWER(SUBSTITUTE(SUBSTITUTE(SUBSTITUTE(SUBSTITUTE(SUBSTITUTE(SUBSTITUTE(SUBSTITUTE(SUBSTITUTE(Table2[[#This Row],[NAMA BARANG]]," ",""),"""",""),"-",""),"/",""),"(",""),")",""),"&amp;",""),",",""))</f>
        <v>oilpasteldebozz18</v>
      </c>
      <c r="C1420" s="17" t="s">
        <v>3220</v>
      </c>
      <c r="D1420" s="18">
        <v>19</v>
      </c>
      <c r="E1420" s="22">
        <v>72</v>
      </c>
      <c r="F1420" s="43">
        <f>IF(Table2[[#This Row],[M5B]]="",Table2[[#This Row],[M5B_h]],SUM(Table2[[#This Row],[M5B_h]],Table2[[#This Row],[M5B]]))</f>
        <v>18</v>
      </c>
      <c r="H1420" s="12" t="str">
        <f>IF(Table2[[#This Row],[M1A]]="","",Table2[[#This Row],[M1A]]-Table2[[#This Row],[AWAL]])</f>
        <v/>
      </c>
      <c r="J1420" s="12" t="str">
        <f>IF(Table2[[#This Row],[M2A]]="","",SUM(Table2[[#This Row],[M2A]]-Table2[[#This Row],[M2B_h]]))</f>
        <v/>
      </c>
      <c r="K1420" s="12">
        <v>18</v>
      </c>
      <c r="L1420" s="12">
        <f>IF(Table2[[#This Row],[M3A]]="","",SUM(Table2[[#This Row],[M3A]]-Table2[[#This Row],[M3B_h]]))</f>
        <v>-1</v>
      </c>
      <c r="N1420" s="12" t="str">
        <f>IF(Table2[[#This Row],[M4A]]="","",SUM(Table2[[#This Row],[M4A]]-Table2[[#This Row],[M4B_h]]))</f>
        <v/>
      </c>
      <c r="O1420" s="14"/>
      <c r="P1420" s="14" t="str">
        <f>IF(Table2[[#This Row],[M5A]]="","",SUM(Table2[[#This Row],[M5A]]-Table2[[#This Row],[M5B_h]]))</f>
        <v/>
      </c>
      <c r="Q1420" s="14">
        <f>SUM(Table2[[#This Row],[AWAL]],Table2[[#This Row],[M1B]])</f>
        <v>19</v>
      </c>
      <c r="R1420" s="14">
        <f>SUM(Table2[[#This Row],[M2B]],Table2[[#This Row],[M2B_h]])</f>
        <v>19</v>
      </c>
      <c r="S1420" s="14">
        <f>SUM(Table2[[#This Row],[M3B]],Table2[[#This Row],[M3B_h]])</f>
        <v>18</v>
      </c>
      <c r="T1420" s="14">
        <f>SUM(Table2[[#This Row],[M4B]],Table2[[#This Row],[M4B_h]])</f>
        <v>18</v>
      </c>
    </row>
    <row r="1421" spans="1:20">
      <c r="A1421" s="11">
        <f>IF(Table2[[#This Row],[TT]]=0,"",ROW())</f>
        <v>1421</v>
      </c>
      <c r="B1421" s="11" t="str">
        <f>LOWER(SUBSTITUTE(SUBSTITUTE(SUBSTITUTE(SUBSTITUTE(SUBSTITUTE(SUBSTITUTE(SUBSTITUTE(SUBSTITUTE(Table2[[#This Row],[NAMA BARANG]]," ",""),"""",""),"-",""),"/",""),"(",""),")",""),"&amp;",""),",",""))</f>
        <v>oilpastelholomika36wbear</v>
      </c>
      <c r="C1421" s="17" t="s">
        <v>1553</v>
      </c>
      <c r="D1421" s="18">
        <v>1</v>
      </c>
      <c r="E1421" s="22" t="s">
        <v>1554</v>
      </c>
      <c r="F1421" s="43">
        <f>IF(Table2[[#This Row],[M5B]]="",Table2[[#This Row],[M5B_h]],SUM(Table2[[#This Row],[M5B_h]],Table2[[#This Row],[M5B]]))</f>
        <v>1</v>
      </c>
      <c r="H1421" s="12" t="str">
        <f>IF(Table2[[#This Row],[M1A]]="","",Table2[[#This Row],[M1A]]-Table2[[#This Row],[AWAL]])</f>
        <v/>
      </c>
      <c r="J1421" s="12" t="str">
        <f>IF(Table2[[#This Row],[M2A]]="","",SUM(Table2[[#This Row],[M2A]]-Table2[[#This Row],[M2B_h]]))</f>
        <v/>
      </c>
      <c r="L1421" s="12" t="str">
        <f>IF(Table2[[#This Row],[M3A]]="","",SUM(Table2[[#This Row],[M3A]]-Table2[[#This Row],[M3B_h]]))</f>
        <v/>
      </c>
      <c r="N1421" s="12" t="str">
        <f>IF(Table2[[#This Row],[M4A]]="","",SUM(Table2[[#This Row],[M4A]]-Table2[[#This Row],[M4B_h]]))</f>
        <v/>
      </c>
      <c r="O1421" s="14"/>
      <c r="P1421" s="14" t="str">
        <f>IF(Table2[[#This Row],[M5A]]="","",SUM(Table2[[#This Row],[M5A]]-Table2[[#This Row],[M5B_h]]))</f>
        <v/>
      </c>
      <c r="Q1421" s="14">
        <f>SUM(Table2[[#This Row],[AWAL]],Table2[[#This Row],[M1B]])</f>
        <v>1</v>
      </c>
      <c r="R1421" s="14">
        <f>SUM(Table2[[#This Row],[M2B]],Table2[[#This Row],[M2B_h]])</f>
        <v>1</v>
      </c>
      <c r="S1421" s="14">
        <f>SUM(Table2[[#This Row],[M3B]],Table2[[#This Row],[M3B_h]])</f>
        <v>1</v>
      </c>
      <c r="T1421" s="14">
        <f>SUM(Table2[[#This Row],[M4B]],Table2[[#This Row],[M4B_h]])</f>
        <v>1</v>
      </c>
    </row>
    <row r="1422" spans="1:20">
      <c r="A1422" s="11" t="str">
        <f>IF(Table2[[#This Row],[TT]]=0,"",ROW())</f>
        <v/>
      </c>
      <c r="B1422" s="11" t="str">
        <f>LOWER(SUBSTITUTE(SUBSTITUTE(SUBSTITUTE(SUBSTITUTE(SUBSTITUTE(SUBSTITUTE(SUBSTITUTE(SUBSTITUTE(Table2[[#This Row],[NAMA BARANG]]," ",""),"""",""),"-",""),"/",""),"(",""),")",""),"&amp;",""),",",""))</f>
        <v>oilpastelhw12</v>
      </c>
      <c r="C1422" s="17" t="s">
        <v>4464</v>
      </c>
      <c r="D1422" s="18">
        <v>3</v>
      </c>
      <c r="E1422" s="22" t="s">
        <v>2638</v>
      </c>
      <c r="F1422" s="43">
        <f>IF(Table2[[#This Row],[M5B]]="",Table2[[#This Row],[M5B_h]],SUM(Table2[[#This Row],[M5B_h]],Table2[[#This Row],[M5B]]))</f>
        <v>0</v>
      </c>
      <c r="H1422" s="12" t="str">
        <f>IF(Table2[[#This Row],[M1A]]="","",Table2[[#This Row],[M1A]]-Table2[[#This Row],[AWAL]])</f>
        <v/>
      </c>
      <c r="J1422" s="12" t="str">
        <f>IF(Table2[[#This Row],[M2A]]="","",SUM(Table2[[#This Row],[M2A]]-Table2[[#This Row],[M2B_h]]))</f>
        <v/>
      </c>
      <c r="K1422" s="12">
        <v>0</v>
      </c>
      <c r="L1422" s="12">
        <f>IF(Table2[[#This Row],[M3A]]="","",SUM(Table2[[#This Row],[M3A]]-Table2[[#This Row],[M3B_h]]))</f>
        <v>-3</v>
      </c>
      <c r="N1422" s="12" t="str">
        <f>IF(Table2[[#This Row],[M4A]]="","",SUM(Table2[[#This Row],[M4A]]-Table2[[#This Row],[M4B_h]]))</f>
        <v/>
      </c>
      <c r="O1422" s="14"/>
      <c r="P1422" s="14" t="str">
        <f>IF(Table2[[#This Row],[M5A]]="","",SUM(Table2[[#This Row],[M5A]]-Table2[[#This Row],[M5B_h]]))</f>
        <v/>
      </c>
      <c r="Q1422" s="14">
        <f>SUM(Table2[[#This Row],[AWAL]],Table2[[#This Row],[M1B]])</f>
        <v>3</v>
      </c>
      <c r="R1422" s="14">
        <f>SUM(Table2[[#This Row],[M2B]],Table2[[#This Row],[M2B_h]])</f>
        <v>3</v>
      </c>
      <c r="S1422" s="14">
        <f>SUM(Table2[[#This Row],[M3B]],Table2[[#This Row],[M3B_h]])</f>
        <v>0</v>
      </c>
      <c r="T1422" s="14">
        <f>SUM(Table2[[#This Row],[M4B]],Table2[[#This Row],[M4B_h]])</f>
        <v>0</v>
      </c>
    </row>
    <row r="1423" spans="1:20">
      <c r="A1423" s="13">
        <f>IF(Table2[[#This Row],[TT]]=0,"",ROW())</f>
        <v>1423</v>
      </c>
      <c r="B1423" s="13" t="str">
        <f>LOWER(SUBSTITUTE(SUBSTITUTE(SUBSTITUTE(SUBSTITUTE(SUBSTITUTE(SUBSTITUTE(SUBSTITUTE(SUBSTITUTE(Table2[[#This Row],[NAMA BARANG]]," ",""),"""",""),"-",""),"/",""),"(",""),")",""),"&amp;",""),",",""))</f>
        <v>oilpasteljoystarjumboopd24w</v>
      </c>
      <c r="C1423" s="16" t="s">
        <v>1555</v>
      </c>
      <c r="D1423" s="25">
        <v>1</v>
      </c>
      <c r="E1423" s="47" t="s">
        <v>38</v>
      </c>
      <c r="F1423" s="43">
        <f>IF(Table2[[#This Row],[M5B]]="",Table2[[#This Row],[M5B_h]],SUM(Table2[[#This Row],[M5B_h]],Table2[[#This Row],[M5B]]))</f>
        <v>1</v>
      </c>
      <c r="H1423" s="14" t="str">
        <f>IF(Table2[[#This Row],[M1A]]="","",Table2[[#This Row],[M1A]]-Table2[[#This Row],[AWAL]])</f>
        <v/>
      </c>
      <c r="J1423" s="14" t="str">
        <f>IF(Table2[[#This Row],[M2A]]="","",SUM(Table2[[#This Row],[M2A]]-Table2[[#This Row],[M2B_h]]))</f>
        <v/>
      </c>
      <c r="L1423" s="14" t="str">
        <f>IF(Table2[[#This Row],[M3A]]="","",SUM(Table2[[#This Row],[M3A]]-Table2[[#This Row],[M3B_h]]))</f>
        <v/>
      </c>
      <c r="N1423" s="14" t="str">
        <f>IF(Table2[[#This Row],[M4A]]="","",SUM(Table2[[#This Row],[M4A]]-Table2[[#This Row],[M4B_h]]))</f>
        <v/>
      </c>
      <c r="O1423" s="14"/>
      <c r="P1423" s="14" t="str">
        <f>IF(Table2[[#This Row],[M5A]]="","",SUM(Table2[[#This Row],[M5A]]-Table2[[#This Row],[M5B_h]]))</f>
        <v/>
      </c>
      <c r="Q1423" s="14">
        <f>SUM(Table2[[#This Row],[AWAL]],Table2[[#This Row],[M1B]])</f>
        <v>1</v>
      </c>
      <c r="R1423" s="14">
        <f>SUM(Table2[[#This Row],[M2B]],Table2[[#This Row],[M2B_h]])</f>
        <v>1</v>
      </c>
      <c r="S1423" s="14">
        <f>SUM(Table2[[#This Row],[M3B]],Table2[[#This Row],[M3B_h]])</f>
        <v>1</v>
      </c>
      <c r="T1423" s="14">
        <f>SUM(Table2[[#This Row],[M4B]],Table2[[#This Row],[M4B_h]])</f>
        <v>1</v>
      </c>
    </row>
    <row r="1424" spans="1:20">
      <c r="A1424" s="13">
        <f>IF(Table2[[#This Row],[TT]]=0,"",ROW())</f>
        <v>1424</v>
      </c>
      <c r="B1424" s="13" t="str">
        <f>LOWER(SUBSTITUTE(SUBSTITUTE(SUBSTITUTE(SUBSTITUTE(SUBSTITUTE(SUBSTITUTE(SUBSTITUTE(SUBSTITUTE(Table2[[#This Row],[NAMA BARANG]]," ",""),"""",""),"-",""),"/",""),"(",""),")",""),"&amp;",""),",",""))</f>
        <v>oilpastelop08</v>
      </c>
      <c r="C1424" s="16" t="s">
        <v>1556</v>
      </c>
      <c r="D1424" s="25">
        <v>19</v>
      </c>
      <c r="E1424" s="47" t="s">
        <v>1557</v>
      </c>
      <c r="F1424" s="43">
        <f>IF(Table2[[#This Row],[M5B]]="",Table2[[#This Row],[M5B_h]],SUM(Table2[[#This Row],[M5B_h]],Table2[[#This Row],[M5B]]))</f>
        <v>19</v>
      </c>
      <c r="H1424" s="14" t="str">
        <f>IF(Table2[[#This Row],[M1A]]="","",Table2[[#This Row],[M1A]]-Table2[[#This Row],[AWAL]])</f>
        <v/>
      </c>
      <c r="J1424" s="14" t="str">
        <f>IF(Table2[[#This Row],[M2A]]="","",SUM(Table2[[#This Row],[M2A]]-Table2[[#This Row],[M2B_h]]))</f>
        <v/>
      </c>
      <c r="L1424" s="14" t="str">
        <f>IF(Table2[[#This Row],[M3A]]="","",SUM(Table2[[#This Row],[M3A]]-Table2[[#This Row],[M3B_h]]))</f>
        <v/>
      </c>
      <c r="N1424" s="14" t="str">
        <f>IF(Table2[[#This Row],[M4A]]="","",SUM(Table2[[#This Row],[M4A]]-Table2[[#This Row],[M4B_h]]))</f>
        <v/>
      </c>
      <c r="O1424" s="14"/>
      <c r="P1424" s="14" t="str">
        <f>IF(Table2[[#This Row],[M5A]]="","",SUM(Table2[[#This Row],[M5A]]-Table2[[#This Row],[M5B_h]]))</f>
        <v/>
      </c>
      <c r="Q1424" s="14">
        <f>SUM(Table2[[#This Row],[AWAL]],Table2[[#This Row],[M1B]])</f>
        <v>19</v>
      </c>
      <c r="R1424" s="14">
        <f>SUM(Table2[[#This Row],[M2B]],Table2[[#This Row],[M2B_h]])</f>
        <v>19</v>
      </c>
      <c r="S1424" s="14">
        <f>SUM(Table2[[#This Row],[M3B]],Table2[[#This Row],[M3B_h]])</f>
        <v>19</v>
      </c>
      <c r="T1424" s="14">
        <f>SUM(Table2[[#This Row],[M4B]],Table2[[#This Row],[M4B_h]])</f>
        <v>19</v>
      </c>
    </row>
    <row r="1425" spans="1:20">
      <c r="A1425" s="13">
        <f>IF(Table2[[#This Row],[TT]]=0,"",ROW())</f>
        <v>1425</v>
      </c>
      <c r="B1425" s="13" t="str">
        <f>LOWER(SUBSTITUTE(SUBSTITUTE(SUBSTITUTE(SUBSTITUTE(SUBSTITUTE(SUBSTITUTE(SUBSTITUTE(SUBSTITUTE(Table2[[#This Row],[NAMA BARANG]]," ",""),"""",""),"-",""),"/",""),"(",""),")",""),"&amp;",""),",",""))</f>
        <v>oilpastelputar12wpdk1011box</v>
      </c>
      <c r="C1425" s="16" t="s">
        <v>3222</v>
      </c>
      <c r="D1425" s="25">
        <v>37</v>
      </c>
      <c r="E1425" s="47" t="s">
        <v>63</v>
      </c>
      <c r="F1425" s="43">
        <f>IF(Table2[[#This Row],[M5B]]="",Table2[[#This Row],[M5B_h]],SUM(Table2[[#This Row],[M5B_h]],Table2[[#This Row],[M5B]]))</f>
        <v>37</v>
      </c>
      <c r="H1425" s="14" t="str">
        <f>IF(Table2[[#This Row],[M1A]]="","",Table2[[#This Row],[M1A]]-Table2[[#This Row],[AWAL]])</f>
        <v/>
      </c>
      <c r="J1425" s="14" t="str">
        <f>IF(Table2[[#This Row],[M2A]]="","",SUM(Table2[[#This Row],[M2A]]-Table2[[#This Row],[M2B_h]]))</f>
        <v/>
      </c>
      <c r="L1425" s="14" t="str">
        <f>IF(Table2[[#This Row],[M3A]]="","",SUM(Table2[[#This Row],[M3A]]-Table2[[#This Row],[M3B_h]]))</f>
        <v/>
      </c>
      <c r="N1425" s="14" t="str">
        <f>IF(Table2[[#This Row],[M4A]]="","",SUM(Table2[[#This Row],[M4A]]-Table2[[#This Row],[M4B_h]]))</f>
        <v/>
      </c>
      <c r="O1425" s="14"/>
      <c r="P1425" s="14" t="str">
        <f>IF(Table2[[#This Row],[M5A]]="","",SUM(Table2[[#This Row],[M5A]]-Table2[[#This Row],[M5B_h]]))</f>
        <v/>
      </c>
      <c r="Q1425" s="14">
        <f>SUM(Table2[[#This Row],[AWAL]],Table2[[#This Row],[M1B]])</f>
        <v>37</v>
      </c>
      <c r="R1425" s="14">
        <f>SUM(Table2[[#This Row],[M2B]],Table2[[#This Row],[M2B_h]])</f>
        <v>37</v>
      </c>
      <c r="S1425" s="14">
        <f>SUM(Table2[[#This Row],[M3B]],Table2[[#This Row],[M3B_h]])</f>
        <v>37</v>
      </c>
      <c r="T1425" s="14">
        <f>SUM(Table2[[#This Row],[M4B]],Table2[[#This Row],[M4B_h]])</f>
        <v>37</v>
      </c>
    </row>
    <row r="1426" spans="1:20">
      <c r="A1426" s="11">
        <f>IF(Table2[[#This Row],[TT]]=0,"",ROW())</f>
        <v>1426</v>
      </c>
      <c r="B1426" s="11" t="str">
        <f>LOWER(SUBSTITUTE(SUBSTITUTE(SUBSTITUTE(SUBSTITUTE(SUBSTITUTE(SUBSTITUTE(SUBSTITUTE(SUBSTITUTE(Table2[[#This Row],[NAMA BARANG]]," ",""),"""",""),"-",""),"/",""),"(",""),")",""),"&amp;",""),",",""))</f>
        <v>oilpastelputar12wzj660mm</v>
      </c>
      <c r="C1426" s="17" t="s">
        <v>1558</v>
      </c>
      <c r="D1426" s="18">
        <v>1</v>
      </c>
      <c r="E1426" s="22" t="s">
        <v>1559</v>
      </c>
      <c r="F1426" s="43">
        <f>IF(Table2[[#This Row],[M5B]]="",Table2[[#This Row],[M5B_h]],SUM(Table2[[#This Row],[M5B_h]],Table2[[#This Row],[M5B]]))</f>
        <v>1</v>
      </c>
      <c r="H1426" s="12" t="str">
        <f>IF(Table2[[#This Row],[M1A]]="","",Table2[[#This Row],[M1A]]-Table2[[#This Row],[AWAL]])</f>
        <v/>
      </c>
      <c r="J1426" s="12" t="str">
        <f>IF(Table2[[#This Row],[M2A]]="","",SUM(Table2[[#This Row],[M2A]]-Table2[[#This Row],[M2B_h]]))</f>
        <v/>
      </c>
      <c r="L1426" s="12" t="str">
        <f>IF(Table2[[#This Row],[M3A]]="","",SUM(Table2[[#This Row],[M3A]]-Table2[[#This Row],[M3B_h]]))</f>
        <v/>
      </c>
      <c r="N1426" s="12" t="str">
        <f>IF(Table2[[#This Row],[M4A]]="","",SUM(Table2[[#This Row],[M4A]]-Table2[[#This Row],[M4B_h]]))</f>
        <v/>
      </c>
      <c r="O1426" s="14"/>
      <c r="P1426" s="14" t="str">
        <f>IF(Table2[[#This Row],[M5A]]="","",SUM(Table2[[#This Row],[M5A]]-Table2[[#This Row],[M5B_h]]))</f>
        <v/>
      </c>
      <c r="Q1426" s="14">
        <f>SUM(Table2[[#This Row],[AWAL]],Table2[[#This Row],[M1B]])</f>
        <v>1</v>
      </c>
      <c r="R1426" s="14">
        <f>SUM(Table2[[#This Row],[M2B]],Table2[[#This Row],[M2B_h]])</f>
        <v>1</v>
      </c>
      <c r="S1426" s="14">
        <f>SUM(Table2[[#This Row],[M3B]],Table2[[#This Row],[M3B_h]])</f>
        <v>1</v>
      </c>
      <c r="T1426" s="14">
        <f>SUM(Table2[[#This Row],[M4B]],Table2[[#This Row],[M4B_h]])</f>
        <v>1</v>
      </c>
    </row>
    <row r="1427" spans="1:20">
      <c r="A1427" s="11">
        <f>IF(Table2[[#This Row],[TT]]=0,"",ROW())</f>
        <v>1427</v>
      </c>
      <c r="B1427" s="11" t="str">
        <f>LOWER(SUBSTITUTE(SUBSTITUTE(SUBSTITUTE(SUBSTITUTE(SUBSTITUTE(SUBSTITUTE(SUBSTITUTE(SUBSTITUTE(Table2[[#This Row],[NAMA BARANG]]," ",""),"""",""),"-",""),"/",""),"(",""),")",""),"&amp;",""),",",""))</f>
        <v>oilpastelselectrum24w</v>
      </c>
      <c r="C1427" s="17" t="s">
        <v>1560</v>
      </c>
      <c r="D1427" s="18">
        <v>5</v>
      </c>
      <c r="E1427" s="22" t="s">
        <v>1387</v>
      </c>
      <c r="F1427" s="43">
        <f>IF(Table2[[#This Row],[M5B]]="",Table2[[#This Row],[M5B_h]],SUM(Table2[[#This Row],[M5B_h]],Table2[[#This Row],[M5B]]))</f>
        <v>5</v>
      </c>
      <c r="H1427" s="12" t="str">
        <f>IF(Table2[[#This Row],[M1A]]="","",Table2[[#This Row],[M1A]]-Table2[[#This Row],[AWAL]])</f>
        <v/>
      </c>
      <c r="J1427" s="12" t="str">
        <f>IF(Table2[[#This Row],[M2A]]="","",SUM(Table2[[#This Row],[M2A]]-Table2[[#This Row],[M2B_h]]))</f>
        <v/>
      </c>
      <c r="L1427" s="12" t="str">
        <f>IF(Table2[[#This Row],[M3A]]="","",SUM(Table2[[#This Row],[M3A]]-Table2[[#This Row],[M3B_h]]))</f>
        <v/>
      </c>
      <c r="N1427" s="12" t="str">
        <f>IF(Table2[[#This Row],[M4A]]="","",SUM(Table2[[#This Row],[M4A]]-Table2[[#This Row],[M4B_h]]))</f>
        <v/>
      </c>
      <c r="O1427" s="14"/>
      <c r="P1427" s="14" t="str">
        <f>IF(Table2[[#This Row],[M5A]]="","",SUM(Table2[[#This Row],[M5A]]-Table2[[#This Row],[M5B_h]]))</f>
        <v/>
      </c>
      <c r="Q1427" s="14">
        <f>SUM(Table2[[#This Row],[AWAL]],Table2[[#This Row],[M1B]])</f>
        <v>5</v>
      </c>
      <c r="R1427" s="14">
        <f>SUM(Table2[[#This Row],[M2B]],Table2[[#This Row],[M2B_h]])</f>
        <v>5</v>
      </c>
      <c r="S1427" s="14">
        <f>SUM(Table2[[#This Row],[M3B]],Table2[[#This Row],[M3B_h]])</f>
        <v>5</v>
      </c>
      <c r="T1427" s="14">
        <f>SUM(Table2[[#This Row],[M4B]],Table2[[#This Row],[M4B_h]])</f>
        <v>5</v>
      </c>
    </row>
    <row r="1428" spans="1:20">
      <c r="A1428" s="11">
        <f>IF(Table2[[#This Row],[TT]]=0,"",ROW())</f>
        <v>1428</v>
      </c>
      <c r="B1428" s="11" t="str">
        <f>LOWER(SUBSTITUTE(SUBSTITUTE(SUBSTITUTE(SUBSTITUTE(SUBSTITUTE(SUBSTITUTE(SUBSTITUTE(SUBSTITUTE(Table2[[#This Row],[NAMA BARANG]]," ",""),"""",""),"-",""),"/",""),"(",""),")",""),"&amp;",""),",",""))</f>
        <v>oilpasteltcrew18wdos</v>
      </c>
      <c r="C1428" s="17" t="s">
        <v>1561</v>
      </c>
      <c r="D1428" s="18">
        <v>3</v>
      </c>
      <c r="E1428" s="22" t="s">
        <v>39</v>
      </c>
      <c r="F1428" s="43">
        <f>IF(Table2[[#This Row],[M5B]]="",Table2[[#This Row],[M5B_h]],SUM(Table2[[#This Row],[M5B_h]],Table2[[#This Row],[M5B]]))</f>
        <v>3</v>
      </c>
      <c r="H1428" s="12" t="str">
        <f>IF(Table2[[#This Row],[M1A]]="","",Table2[[#This Row],[M1A]]-Table2[[#This Row],[AWAL]])</f>
        <v/>
      </c>
      <c r="J1428" s="12" t="str">
        <f>IF(Table2[[#This Row],[M2A]]="","",SUM(Table2[[#This Row],[M2A]]-Table2[[#This Row],[M2B_h]]))</f>
        <v/>
      </c>
      <c r="L1428" s="12" t="str">
        <f>IF(Table2[[#This Row],[M3A]]="","",SUM(Table2[[#This Row],[M3A]]-Table2[[#This Row],[M3B_h]]))</f>
        <v/>
      </c>
      <c r="N1428" s="12" t="str">
        <f>IF(Table2[[#This Row],[M4A]]="","",SUM(Table2[[#This Row],[M4A]]-Table2[[#This Row],[M4B_h]]))</f>
        <v/>
      </c>
      <c r="O1428" s="14"/>
      <c r="P1428" s="14" t="str">
        <f>IF(Table2[[#This Row],[M5A]]="","",SUM(Table2[[#This Row],[M5A]]-Table2[[#This Row],[M5B_h]]))</f>
        <v/>
      </c>
      <c r="Q1428" s="14">
        <f>SUM(Table2[[#This Row],[AWAL]],Table2[[#This Row],[M1B]])</f>
        <v>3</v>
      </c>
      <c r="R1428" s="14">
        <f>SUM(Table2[[#This Row],[M2B]],Table2[[#This Row],[M2B_h]])</f>
        <v>3</v>
      </c>
      <c r="S1428" s="14">
        <f>SUM(Table2[[#This Row],[M3B]],Table2[[#This Row],[M3B_h]])</f>
        <v>3</v>
      </c>
      <c r="T1428" s="14">
        <f>SUM(Table2[[#This Row],[M4B]],Table2[[#This Row],[M4B_h]])</f>
        <v>3</v>
      </c>
    </row>
    <row r="1429" spans="1:20">
      <c r="A1429" s="11">
        <f>IF(Table2[[#This Row],[TT]]=0,"",ROW())</f>
        <v>1429</v>
      </c>
      <c r="B1429" s="11" t="str">
        <f>LOWER(SUBSTITUTE(SUBSTITUTE(SUBSTITUTE(SUBSTITUTE(SUBSTITUTE(SUBSTITUTE(SUBSTITUTE(SUBSTITUTE(Table2[[#This Row],[NAMA BARANG]]," ",""),"""",""),"-",""),"/",""),"(",""),")",""),"&amp;",""),",",""))</f>
        <v>oilpasteltcrew24wdos</v>
      </c>
      <c r="C1429" s="17" t="s">
        <v>1562</v>
      </c>
      <c r="D1429" s="18">
        <v>2</v>
      </c>
      <c r="E1429" s="22" t="s">
        <v>39</v>
      </c>
      <c r="F1429" s="43">
        <f>IF(Table2[[#This Row],[M5B]]="",Table2[[#This Row],[M5B_h]],SUM(Table2[[#This Row],[M5B_h]],Table2[[#This Row],[M5B]]))</f>
        <v>2</v>
      </c>
      <c r="H1429" s="12" t="str">
        <f>IF(Table2[[#This Row],[M1A]]="","",Table2[[#This Row],[M1A]]-Table2[[#This Row],[AWAL]])</f>
        <v/>
      </c>
      <c r="J1429" s="12" t="str">
        <f>IF(Table2[[#This Row],[M2A]]="","",SUM(Table2[[#This Row],[M2A]]-Table2[[#This Row],[M2B_h]]))</f>
        <v/>
      </c>
      <c r="L1429" s="12" t="str">
        <f>IF(Table2[[#This Row],[M3A]]="","",SUM(Table2[[#This Row],[M3A]]-Table2[[#This Row],[M3B_h]]))</f>
        <v/>
      </c>
      <c r="N1429" s="12" t="str">
        <f>IF(Table2[[#This Row],[M4A]]="","",SUM(Table2[[#This Row],[M4A]]-Table2[[#This Row],[M4B_h]]))</f>
        <v/>
      </c>
      <c r="O1429" s="14"/>
      <c r="P1429" s="14" t="str">
        <f>IF(Table2[[#This Row],[M5A]]="","",SUM(Table2[[#This Row],[M5A]]-Table2[[#This Row],[M5B_h]]))</f>
        <v/>
      </c>
      <c r="Q1429" s="14">
        <f>SUM(Table2[[#This Row],[AWAL]],Table2[[#This Row],[M1B]])</f>
        <v>2</v>
      </c>
      <c r="R1429" s="14">
        <f>SUM(Table2[[#This Row],[M2B]],Table2[[#This Row],[M2B_h]])</f>
        <v>2</v>
      </c>
      <c r="S1429" s="14">
        <f>SUM(Table2[[#This Row],[M3B]],Table2[[#This Row],[M3B_h]])</f>
        <v>2</v>
      </c>
      <c r="T1429" s="14">
        <f>SUM(Table2[[#This Row],[M4B]],Table2[[#This Row],[M4B_h]])</f>
        <v>2</v>
      </c>
    </row>
    <row r="1430" spans="1:20">
      <c r="A1430" s="11">
        <f>IF(Table2[[#This Row],[TT]]=0,"",ROW())</f>
        <v>1430</v>
      </c>
      <c r="B1430" s="11" t="str">
        <f>LOWER(SUBSTITUTE(SUBSTITUTE(SUBSTITUTE(SUBSTITUTE(SUBSTITUTE(SUBSTITUTE(SUBSTITUTE(SUBSTITUTE(Table2[[#This Row],[NAMA BARANG]]," ",""),"""",""),"-",""),"/",""),"(",""),")",""),"&amp;",""),",",""))</f>
        <v>oilpasteltts661212wdosbt</v>
      </c>
      <c r="C1430" s="17" t="s">
        <v>1563</v>
      </c>
      <c r="D1430" s="18">
        <v>3</v>
      </c>
      <c r="E1430" s="22" t="s">
        <v>88</v>
      </c>
      <c r="F1430" s="43">
        <f>IF(Table2[[#This Row],[M5B]]="",Table2[[#This Row],[M5B_h]],SUM(Table2[[#This Row],[M5B_h]],Table2[[#This Row],[M5B]]))</f>
        <v>3</v>
      </c>
      <c r="H1430" s="12" t="str">
        <f>IF(Table2[[#This Row],[M1A]]="","",Table2[[#This Row],[M1A]]-Table2[[#This Row],[AWAL]])</f>
        <v/>
      </c>
      <c r="J1430" s="12" t="str">
        <f>IF(Table2[[#This Row],[M2A]]="","",SUM(Table2[[#This Row],[M2A]]-Table2[[#This Row],[M2B_h]]))</f>
        <v/>
      </c>
      <c r="L1430" s="12" t="str">
        <f>IF(Table2[[#This Row],[M3A]]="","",SUM(Table2[[#This Row],[M3A]]-Table2[[#This Row],[M3B_h]]))</f>
        <v/>
      </c>
      <c r="N1430" s="12" t="str">
        <f>IF(Table2[[#This Row],[M4A]]="","",SUM(Table2[[#This Row],[M4A]]-Table2[[#This Row],[M4B_h]]))</f>
        <v/>
      </c>
      <c r="O1430" s="14"/>
      <c r="P1430" s="14" t="str">
        <f>IF(Table2[[#This Row],[M5A]]="","",SUM(Table2[[#This Row],[M5A]]-Table2[[#This Row],[M5B_h]]))</f>
        <v/>
      </c>
      <c r="Q1430" s="14">
        <f>SUM(Table2[[#This Row],[AWAL]],Table2[[#This Row],[M1B]])</f>
        <v>3</v>
      </c>
      <c r="R1430" s="14">
        <f>SUM(Table2[[#This Row],[M2B]],Table2[[#This Row],[M2B_h]])</f>
        <v>3</v>
      </c>
      <c r="S1430" s="14">
        <f>SUM(Table2[[#This Row],[M3B]],Table2[[#This Row],[M3B_h]])</f>
        <v>3</v>
      </c>
      <c r="T1430" s="14">
        <f>SUM(Table2[[#This Row],[M4B]],Table2[[#This Row],[M4B_h]])</f>
        <v>3</v>
      </c>
    </row>
    <row r="1431" spans="1:20">
      <c r="A1431" s="11">
        <f>IF(Table2[[#This Row],[TT]]=0,"",ROW())</f>
        <v>1431</v>
      </c>
      <c r="B1431" s="11" t="str">
        <f>LOWER(SUBSTITUTE(SUBSTITUTE(SUBSTITUTE(SUBSTITUTE(SUBSTITUTE(SUBSTITUTE(SUBSTITUTE(SUBSTITUTE(Table2[[#This Row],[NAMA BARANG]]," ",""),"""",""),"-",""),"/",""),"(",""),")",""),"&amp;",""),",",""))</f>
        <v>oilpasteltwistertf003</v>
      </c>
      <c r="C1431" s="17" t="s">
        <v>3223</v>
      </c>
      <c r="D1431" s="18">
        <v>4</v>
      </c>
      <c r="E1431" s="22" t="s">
        <v>11</v>
      </c>
      <c r="F1431" s="43">
        <f>IF(Table2[[#This Row],[M5B]]="",Table2[[#This Row],[M5B_h]],SUM(Table2[[#This Row],[M5B_h]],Table2[[#This Row],[M5B]]))</f>
        <v>4</v>
      </c>
      <c r="H1431" s="12" t="str">
        <f>IF(Table2[[#This Row],[M1A]]="","",Table2[[#This Row],[M1A]]-Table2[[#This Row],[AWAL]])</f>
        <v/>
      </c>
      <c r="J1431" s="12" t="str">
        <f>IF(Table2[[#This Row],[M2A]]="","",SUM(Table2[[#This Row],[M2A]]-Table2[[#This Row],[M2B_h]]))</f>
        <v/>
      </c>
      <c r="L1431" s="12" t="str">
        <f>IF(Table2[[#This Row],[M3A]]="","",SUM(Table2[[#This Row],[M3A]]-Table2[[#This Row],[M3B_h]]))</f>
        <v/>
      </c>
      <c r="N1431" s="12" t="str">
        <f>IF(Table2[[#This Row],[M4A]]="","",SUM(Table2[[#This Row],[M4A]]-Table2[[#This Row],[M4B_h]]))</f>
        <v/>
      </c>
      <c r="O1431" s="14"/>
      <c r="P1431" s="14" t="str">
        <f>IF(Table2[[#This Row],[M5A]]="","",SUM(Table2[[#This Row],[M5A]]-Table2[[#This Row],[M5B_h]]))</f>
        <v/>
      </c>
      <c r="Q1431" s="14">
        <f>SUM(Table2[[#This Row],[AWAL]],Table2[[#This Row],[M1B]])</f>
        <v>4</v>
      </c>
      <c r="R1431" s="14">
        <f>SUM(Table2[[#This Row],[M2B]],Table2[[#This Row],[M2B_h]])</f>
        <v>4</v>
      </c>
      <c r="S1431" s="14">
        <f>SUM(Table2[[#This Row],[M3B]],Table2[[#This Row],[M3B_h]])</f>
        <v>4</v>
      </c>
      <c r="T1431" s="14">
        <f>SUM(Table2[[#This Row],[M4B]],Table2[[#This Row],[M4B_h]])</f>
        <v>4</v>
      </c>
    </row>
    <row r="1432" spans="1:20">
      <c r="A1432" s="11">
        <f>IF(Table2[[#This Row],[TT]]=0,"",ROW())</f>
        <v>1432</v>
      </c>
      <c r="B1432" s="11" t="str">
        <f>LOWER(SUBSTITUTE(SUBSTITUTE(SUBSTITUTE(SUBSTITUTE(SUBSTITUTE(SUBSTITUTE(SUBSTITUTE(SUBSTITUTE(Table2[[#This Row],[NAMA BARANG]]," ",""),"""",""),"-",""),"/",""),"(",""),")",""),"&amp;",""),",",""))</f>
        <v>oilpasteltwistertf029</v>
      </c>
      <c r="C1432" s="17" t="s">
        <v>3224</v>
      </c>
      <c r="D1432" s="18">
        <v>17</v>
      </c>
      <c r="E1432" s="22" t="s">
        <v>1567</v>
      </c>
      <c r="F1432" s="43">
        <f>IF(Table2[[#This Row],[M5B]]="",Table2[[#This Row],[M5B_h]],SUM(Table2[[#This Row],[M5B_h]],Table2[[#This Row],[M5B]]))</f>
        <v>17</v>
      </c>
      <c r="H1432" s="12" t="str">
        <f>IF(Table2[[#This Row],[M1A]]="","",Table2[[#This Row],[M1A]]-Table2[[#This Row],[AWAL]])</f>
        <v/>
      </c>
      <c r="J1432" s="12" t="str">
        <f>IF(Table2[[#This Row],[M2A]]="","",SUM(Table2[[#This Row],[M2A]]-Table2[[#This Row],[M2B_h]]))</f>
        <v/>
      </c>
      <c r="L1432" s="12" t="str">
        <f>IF(Table2[[#This Row],[M3A]]="","",SUM(Table2[[#This Row],[M3A]]-Table2[[#This Row],[M3B_h]]))</f>
        <v/>
      </c>
      <c r="N1432" s="12" t="str">
        <f>IF(Table2[[#This Row],[M4A]]="","",SUM(Table2[[#This Row],[M4A]]-Table2[[#This Row],[M4B_h]]))</f>
        <v/>
      </c>
      <c r="O1432" s="14"/>
      <c r="P1432" s="14" t="str">
        <f>IF(Table2[[#This Row],[M5A]]="","",SUM(Table2[[#This Row],[M5A]]-Table2[[#This Row],[M5B_h]]))</f>
        <v/>
      </c>
      <c r="Q1432" s="14">
        <f>SUM(Table2[[#This Row],[AWAL]],Table2[[#This Row],[M1B]])</f>
        <v>17</v>
      </c>
      <c r="R1432" s="14">
        <f>SUM(Table2[[#This Row],[M2B]],Table2[[#This Row],[M2B_h]])</f>
        <v>17</v>
      </c>
      <c r="S1432" s="14">
        <f>SUM(Table2[[#This Row],[M3B]],Table2[[#This Row],[M3B_h]])</f>
        <v>17</v>
      </c>
      <c r="T1432" s="14">
        <f>SUM(Table2[[#This Row],[M4B]],Table2[[#This Row],[M4B_h]])</f>
        <v>17</v>
      </c>
    </row>
    <row r="1433" spans="1:20">
      <c r="A1433" s="11">
        <f>IF(Table2[[#This Row],[TT]]=0,"",ROW())</f>
        <v>1433</v>
      </c>
      <c r="B1433" s="11" t="str">
        <f>LOWER(SUBSTITUTE(SUBSTITUTE(SUBSTITUTE(SUBSTITUTE(SUBSTITUTE(SUBSTITUTE(SUBSTITUTE(SUBSTITUTE(Table2[[#This Row],[NAMA BARANG]]," ",""),"""",""),"-",""),"/",""),"(",""),")",""),"&amp;",""),",",""))</f>
        <v>paletanggur</v>
      </c>
      <c r="C1433" s="17" t="s">
        <v>3272</v>
      </c>
      <c r="D1433" s="18">
        <v>6</v>
      </c>
      <c r="E1433" s="22" t="s">
        <v>2430</v>
      </c>
      <c r="F1433" s="43">
        <f>IF(Table2[[#This Row],[M5B]]="",Table2[[#This Row],[M5B_h]],SUM(Table2[[#This Row],[M5B_h]],Table2[[#This Row],[M5B]]))</f>
        <v>4</v>
      </c>
      <c r="G1433" s="12">
        <v>4</v>
      </c>
      <c r="H1433" s="12">
        <f>IF(Table2[[#This Row],[M1A]]="","",Table2[[#This Row],[M1A]]-Table2[[#This Row],[AWAL]])</f>
        <v>-2</v>
      </c>
      <c r="J1433" s="12" t="str">
        <f>IF(Table2[[#This Row],[M2A]]="","",SUM(Table2[[#This Row],[M2A]]-Table2[[#This Row],[M2B_h]]))</f>
        <v/>
      </c>
      <c r="L1433" s="12" t="str">
        <f>IF(Table2[[#This Row],[M3A]]="","",SUM(Table2[[#This Row],[M3A]]-Table2[[#This Row],[M3B_h]]))</f>
        <v/>
      </c>
      <c r="N1433" s="12" t="str">
        <f>IF(Table2[[#This Row],[M4A]]="","",SUM(Table2[[#This Row],[M4A]]-Table2[[#This Row],[M4B_h]]))</f>
        <v/>
      </c>
      <c r="O1433" s="14"/>
      <c r="P1433" s="14" t="str">
        <f>IF(Table2[[#This Row],[M5A]]="","",SUM(Table2[[#This Row],[M5A]]-Table2[[#This Row],[M5B_h]]))</f>
        <v/>
      </c>
      <c r="Q1433" s="14">
        <f>SUM(Table2[[#This Row],[AWAL]],Table2[[#This Row],[M1B]])</f>
        <v>4</v>
      </c>
      <c r="R1433" s="14">
        <f>SUM(Table2[[#This Row],[M2B]],Table2[[#This Row],[M2B_h]])</f>
        <v>4</v>
      </c>
      <c r="S1433" s="14">
        <f>SUM(Table2[[#This Row],[M3B]],Table2[[#This Row],[M3B_h]])</f>
        <v>4</v>
      </c>
      <c r="T1433" s="14">
        <f>SUM(Table2[[#This Row],[M4B]],Table2[[#This Row],[M4B_h]])</f>
        <v>4</v>
      </c>
    </row>
    <row r="1434" spans="1:20">
      <c r="A1434" s="11">
        <f>IF(Table2[[#This Row],[TT]]=0,"",ROW())</f>
        <v>1434</v>
      </c>
      <c r="B1434" s="11" t="str">
        <f>LOWER(SUBSTITUTE(SUBSTITUTE(SUBSTITUTE(SUBSTITUTE(SUBSTITUTE(SUBSTITUTE(SUBSTITUTE(SUBSTITUTE(Table2[[#This Row],[NAMA BARANG]]," ",""),"""",""),"-",""),"/",""),"(",""),")",""),"&amp;",""),",",""))</f>
        <v>paletapel</v>
      </c>
      <c r="C1434" s="17" t="s">
        <v>2596</v>
      </c>
      <c r="D1434" s="18">
        <v>7</v>
      </c>
      <c r="E1434" s="22" t="s">
        <v>2430</v>
      </c>
      <c r="F1434" s="43">
        <f>IF(Table2[[#This Row],[M5B]]="",Table2[[#This Row],[M5B_h]],SUM(Table2[[#This Row],[M5B_h]],Table2[[#This Row],[M5B]]))</f>
        <v>5</v>
      </c>
      <c r="G1434" s="12">
        <v>5</v>
      </c>
      <c r="H1434" s="12">
        <f>IF(Table2[[#This Row],[M1A]]="","",Table2[[#This Row],[M1A]]-Table2[[#This Row],[AWAL]])</f>
        <v>-2</v>
      </c>
      <c r="J1434" s="12" t="str">
        <f>IF(Table2[[#This Row],[M2A]]="","",SUM(Table2[[#This Row],[M2A]]-Table2[[#This Row],[M2B_h]]))</f>
        <v/>
      </c>
      <c r="L1434" s="12" t="str">
        <f>IF(Table2[[#This Row],[M3A]]="","",SUM(Table2[[#This Row],[M3A]]-Table2[[#This Row],[M3B_h]]))</f>
        <v/>
      </c>
      <c r="N1434" s="12" t="str">
        <f>IF(Table2[[#This Row],[M4A]]="","",SUM(Table2[[#This Row],[M4A]]-Table2[[#This Row],[M4B_h]]))</f>
        <v/>
      </c>
      <c r="O1434" s="14"/>
      <c r="P1434" s="14" t="str">
        <f>IF(Table2[[#This Row],[M5A]]="","",SUM(Table2[[#This Row],[M5A]]-Table2[[#This Row],[M5B_h]]))</f>
        <v/>
      </c>
      <c r="Q1434" s="14">
        <f>SUM(Table2[[#This Row],[AWAL]],Table2[[#This Row],[M1B]])</f>
        <v>5</v>
      </c>
      <c r="R1434" s="14">
        <f>SUM(Table2[[#This Row],[M2B]],Table2[[#This Row],[M2B_h]])</f>
        <v>5</v>
      </c>
      <c r="S1434" s="14">
        <f>SUM(Table2[[#This Row],[M3B]],Table2[[#This Row],[M3B_h]])</f>
        <v>5</v>
      </c>
      <c r="T1434" s="14">
        <f>SUM(Table2[[#This Row],[M4B]],Table2[[#This Row],[M4B_h]])</f>
        <v>5</v>
      </c>
    </row>
    <row r="1435" spans="1:20">
      <c r="A1435" s="11">
        <f>IF(Table2[[#This Row],[TT]]=0,"",ROW())</f>
        <v>1435</v>
      </c>
      <c r="B1435" s="11" t="str">
        <f>LOWER(SUBSTITUTE(SUBSTITUTE(SUBSTITUTE(SUBSTITUTE(SUBSTITUTE(SUBSTITUTE(SUBSTITUTE(SUBSTITUTE(Table2[[#This Row],[NAMA BARANG]]," ",""),"""",""),"-",""),"/",""),"(",""),")",""),"&amp;",""),",",""))</f>
        <v>paletbrush2801</v>
      </c>
      <c r="C1435" s="17" t="s">
        <v>1570</v>
      </c>
      <c r="D1435" s="18">
        <v>1</v>
      </c>
      <c r="E1435" s="22" t="s">
        <v>1571</v>
      </c>
      <c r="F1435" s="43">
        <f>IF(Table2[[#This Row],[M5B]]="",Table2[[#This Row],[M5B_h]],SUM(Table2[[#This Row],[M5B_h]],Table2[[#This Row],[M5B]]))</f>
        <v>1</v>
      </c>
      <c r="H1435" s="12" t="str">
        <f>IF(Table2[[#This Row],[M1A]]="","",Table2[[#This Row],[M1A]]-Table2[[#This Row],[AWAL]])</f>
        <v/>
      </c>
      <c r="J1435" s="12" t="str">
        <f>IF(Table2[[#This Row],[M2A]]="","",SUM(Table2[[#This Row],[M2A]]-Table2[[#This Row],[M2B_h]]))</f>
        <v/>
      </c>
      <c r="L1435" s="12" t="str">
        <f>IF(Table2[[#This Row],[M3A]]="","",SUM(Table2[[#This Row],[M3A]]-Table2[[#This Row],[M3B_h]]))</f>
        <v/>
      </c>
      <c r="N1435" s="12" t="str">
        <f>IF(Table2[[#This Row],[M4A]]="","",SUM(Table2[[#This Row],[M4A]]-Table2[[#This Row],[M4B_h]]))</f>
        <v/>
      </c>
      <c r="O1435" s="14"/>
      <c r="P1435" s="14" t="str">
        <f>IF(Table2[[#This Row],[M5A]]="","",SUM(Table2[[#This Row],[M5A]]-Table2[[#This Row],[M5B_h]]))</f>
        <v/>
      </c>
      <c r="Q1435" s="14">
        <f>SUM(Table2[[#This Row],[AWAL]],Table2[[#This Row],[M1B]])</f>
        <v>1</v>
      </c>
      <c r="R1435" s="14">
        <f>SUM(Table2[[#This Row],[M2B]],Table2[[#This Row],[M2B_h]])</f>
        <v>1</v>
      </c>
      <c r="S1435" s="14">
        <f>SUM(Table2[[#This Row],[M3B]],Table2[[#This Row],[M3B_h]])</f>
        <v>1</v>
      </c>
      <c r="T1435" s="14">
        <f>SUM(Table2[[#This Row],[M4B]],Table2[[#This Row],[M4B_h]])</f>
        <v>1</v>
      </c>
    </row>
    <row r="1436" spans="1:20">
      <c r="A1436" s="11">
        <f>IF(Table2[[#This Row],[TT]]=0,"",ROW())</f>
        <v>1436</v>
      </c>
      <c r="B1436" s="11" t="str">
        <f>LOWER(SUBSTITUTE(SUBSTITUTE(SUBSTITUTE(SUBSTITUTE(SUBSTITUTE(SUBSTITUTE(SUBSTITUTE(SUBSTITUTE(Table2[[#This Row],[NAMA BARANG]]," ",""),"""",""),"-",""),"/",""),"(",""),")",""),"&amp;",""),",",""))</f>
        <v>paletcatair081</v>
      </c>
      <c r="C1436" s="17" t="s">
        <v>1572</v>
      </c>
      <c r="D1436" s="18">
        <v>5</v>
      </c>
      <c r="E1436" s="22" t="s">
        <v>1573</v>
      </c>
      <c r="F1436" s="43">
        <f>IF(Table2[[#This Row],[M5B]]="",Table2[[#This Row],[M5B_h]],SUM(Table2[[#This Row],[M5B_h]],Table2[[#This Row],[M5B]]))</f>
        <v>5</v>
      </c>
      <c r="H1436" s="12" t="str">
        <f>IF(Table2[[#This Row],[M1A]]="","",Table2[[#This Row],[M1A]]-Table2[[#This Row],[AWAL]])</f>
        <v/>
      </c>
      <c r="J1436" s="12" t="str">
        <f>IF(Table2[[#This Row],[M2A]]="","",SUM(Table2[[#This Row],[M2A]]-Table2[[#This Row],[M2B_h]]))</f>
        <v/>
      </c>
      <c r="L1436" s="12" t="str">
        <f>IF(Table2[[#This Row],[M3A]]="","",SUM(Table2[[#This Row],[M3A]]-Table2[[#This Row],[M3B_h]]))</f>
        <v/>
      </c>
      <c r="N1436" s="12" t="str">
        <f>IF(Table2[[#This Row],[M4A]]="","",SUM(Table2[[#This Row],[M4A]]-Table2[[#This Row],[M4B_h]]))</f>
        <v/>
      </c>
      <c r="O1436" s="14"/>
      <c r="P1436" s="14" t="str">
        <f>IF(Table2[[#This Row],[M5A]]="","",SUM(Table2[[#This Row],[M5A]]-Table2[[#This Row],[M5B_h]]))</f>
        <v/>
      </c>
      <c r="Q1436" s="14">
        <f>SUM(Table2[[#This Row],[AWAL]],Table2[[#This Row],[M1B]])</f>
        <v>5</v>
      </c>
      <c r="R1436" s="14">
        <f>SUM(Table2[[#This Row],[M2B]],Table2[[#This Row],[M2B_h]])</f>
        <v>5</v>
      </c>
      <c r="S1436" s="14">
        <f>SUM(Table2[[#This Row],[M3B]],Table2[[#This Row],[M3B_h]])</f>
        <v>5</v>
      </c>
      <c r="T1436" s="14">
        <f>SUM(Table2[[#This Row],[M4B]],Table2[[#This Row],[M4B_h]])</f>
        <v>5</v>
      </c>
    </row>
    <row r="1437" spans="1:20">
      <c r="A1437" s="11">
        <f>IF(Table2[[#This Row],[TT]]=0,"",ROW())</f>
        <v>1437</v>
      </c>
      <c r="B1437" s="11" t="str">
        <f>LOWER(SUBSTITUTE(SUBSTITUTE(SUBSTITUTE(SUBSTITUTE(SUBSTITUTE(SUBSTITUTE(SUBSTITUTE(SUBSTITUTE(Table2[[#This Row],[NAMA BARANG]]," ",""),"""",""),"-",""),"/",""),"(",""),")",""),"&amp;",""),",",""))</f>
        <v>paletcatair1019</v>
      </c>
      <c r="C1437" s="17" t="s">
        <v>1574</v>
      </c>
      <c r="D1437" s="18">
        <v>6</v>
      </c>
      <c r="E1437" s="22" t="s">
        <v>428</v>
      </c>
      <c r="F1437" s="43">
        <f>IF(Table2[[#This Row],[M5B]]="",Table2[[#This Row],[M5B_h]],SUM(Table2[[#This Row],[M5B_h]],Table2[[#This Row],[M5B]]))</f>
        <v>6</v>
      </c>
      <c r="H1437" s="12" t="str">
        <f>IF(Table2[[#This Row],[M1A]]="","",Table2[[#This Row],[M1A]]-Table2[[#This Row],[AWAL]])</f>
        <v/>
      </c>
      <c r="J1437" s="12" t="str">
        <f>IF(Table2[[#This Row],[M2A]]="","",SUM(Table2[[#This Row],[M2A]]-Table2[[#This Row],[M2B_h]]))</f>
        <v/>
      </c>
      <c r="L1437" s="12" t="str">
        <f>IF(Table2[[#This Row],[M3A]]="","",SUM(Table2[[#This Row],[M3A]]-Table2[[#This Row],[M3B_h]]))</f>
        <v/>
      </c>
      <c r="N1437" s="12" t="str">
        <f>IF(Table2[[#This Row],[M4A]]="","",SUM(Table2[[#This Row],[M4A]]-Table2[[#This Row],[M4B_h]]))</f>
        <v/>
      </c>
      <c r="O1437" s="14"/>
      <c r="P1437" s="14" t="str">
        <f>IF(Table2[[#This Row],[M5A]]="","",SUM(Table2[[#This Row],[M5A]]-Table2[[#This Row],[M5B_h]]))</f>
        <v/>
      </c>
      <c r="Q1437" s="14">
        <f>SUM(Table2[[#This Row],[AWAL]],Table2[[#This Row],[M1B]])</f>
        <v>6</v>
      </c>
      <c r="R1437" s="14">
        <f>SUM(Table2[[#This Row],[M2B]],Table2[[#This Row],[M2B_h]])</f>
        <v>6</v>
      </c>
      <c r="S1437" s="14">
        <f>SUM(Table2[[#This Row],[M3B]],Table2[[#This Row],[M3B_h]])</f>
        <v>6</v>
      </c>
      <c r="T1437" s="14">
        <f>SUM(Table2[[#This Row],[M4B]],Table2[[#This Row],[M4B_h]])</f>
        <v>6</v>
      </c>
    </row>
    <row r="1438" spans="1:20">
      <c r="A1438" s="13">
        <f>IF(Table2[[#This Row],[TT]]=0,"",ROW())</f>
        <v>1438</v>
      </c>
      <c r="B1438" s="13" t="str">
        <f>LOWER(SUBSTITUTE(SUBSTITUTE(SUBSTITUTE(SUBSTITUTE(SUBSTITUTE(SUBSTITUTE(SUBSTITUTE(SUBSTITUTE(Table2[[#This Row],[NAMA BARANG]]," ",""),"""",""),"-",""),"/",""),"(",""),")",""),"&amp;",""),",",""))</f>
        <v>paletcatairsakurabiasadof</v>
      </c>
      <c r="C1438" s="16" t="s">
        <v>1575</v>
      </c>
      <c r="D1438" s="18">
        <v>47</v>
      </c>
      <c r="E1438" s="47" t="s">
        <v>1246</v>
      </c>
      <c r="F1438" s="43">
        <f>IF(Table2[[#This Row],[M5B]]="",Table2[[#This Row],[M5B_h]],SUM(Table2[[#This Row],[M5B_h]],Table2[[#This Row],[M5B]]))</f>
        <v>45</v>
      </c>
      <c r="G1438" s="12">
        <v>45</v>
      </c>
      <c r="H1438" s="14">
        <f>IF(Table2[[#This Row],[M1A]]="","",Table2[[#This Row],[M1A]]-Table2[[#This Row],[AWAL]])</f>
        <v>-2</v>
      </c>
      <c r="J1438" s="14" t="str">
        <f>IF(Table2[[#This Row],[M2A]]="","",SUM(Table2[[#This Row],[M2A]]-Table2[[#This Row],[M2B_h]]))</f>
        <v/>
      </c>
      <c r="L1438" s="14" t="str">
        <f>IF(Table2[[#This Row],[M3A]]="","",SUM(Table2[[#This Row],[M3A]]-Table2[[#This Row],[M3B_h]]))</f>
        <v/>
      </c>
      <c r="N1438" s="14" t="str">
        <f>IF(Table2[[#This Row],[M4A]]="","",SUM(Table2[[#This Row],[M4A]]-Table2[[#This Row],[M4B_h]]))</f>
        <v/>
      </c>
      <c r="P1438" s="14" t="str">
        <f>IF(Table2[[#This Row],[M5A]]="","",SUM(Table2[[#This Row],[M5A]]-Table2[[#This Row],[M5B_h]]))</f>
        <v/>
      </c>
      <c r="Q1438" s="14">
        <f>SUM(Table2[[#This Row],[AWAL]],Table2[[#This Row],[M1B]])</f>
        <v>45</v>
      </c>
      <c r="R1438" s="14">
        <f>SUM(Table2[[#This Row],[M2B]],Table2[[#This Row],[M2B_h]])</f>
        <v>45</v>
      </c>
      <c r="S1438" s="14">
        <f>SUM(Table2[[#This Row],[M3B]],Table2[[#This Row],[M3B_h]])</f>
        <v>45</v>
      </c>
      <c r="T1438" s="14">
        <f>SUM(Table2[[#This Row],[M4B]],Table2[[#This Row],[M4B_h]])</f>
        <v>45</v>
      </c>
    </row>
    <row r="1439" spans="1:20">
      <c r="A1439" s="13">
        <f>IF(Table2[[#This Row],[TT]]=0,"",ROW())</f>
        <v>1439</v>
      </c>
      <c r="B1439" s="13" t="str">
        <f>LOWER(SUBSTITUTE(SUBSTITUTE(SUBSTITUTE(SUBSTITUTE(SUBSTITUTE(SUBSTITUTE(SUBSTITUTE(SUBSTITUTE(Table2[[#This Row],[NAMA BARANG]]," ",""),"""",""),"-",""),"/",""),"(",""),")",""),"&amp;",""),",",""))</f>
        <v>paletcatairsakuratrans</v>
      </c>
      <c r="C1439" s="16" t="s">
        <v>1576</v>
      </c>
      <c r="D1439" s="18">
        <v>15</v>
      </c>
      <c r="E1439" s="47" t="s">
        <v>1246</v>
      </c>
      <c r="F1439" s="43">
        <f>IF(Table2[[#This Row],[M5B]]="",Table2[[#This Row],[M5B_h]],SUM(Table2[[#This Row],[M5B_h]],Table2[[#This Row],[M5B]]))</f>
        <v>14</v>
      </c>
      <c r="H1439" s="14" t="str">
        <f>IF(Table2[[#This Row],[M1A]]="","",Table2[[#This Row],[M1A]]-Table2[[#This Row],[AWAL]])</f>
        <v/>
      </c>
      <c r="J1439" s="14" t="str">
        <f>IF(Table2[[#This Row],[M2A]]="","",SUM(Table2[[#This Row],[M2A]]-Table2[[#This Row],[M2B_h]]))</f>
        <v/>
      </c>
      <c r="K1439" s="12">
        <v>14</v>
      </c>
      <c r="L1439" s="14">
        <f>IF(Table2[[#This Row],[M3A]]="","",SUM(Table2[[#This Row],[M3A]]-Table2[[#This Row],[M3B_h]]))</f>
        <v>-1</v>
      </c>
      <c r="N1439" s="14" t="str">
        <f>IF(Table2[[#This Row],[M4A]]="","",SUM(Table2[[#This Row],[M4A]]-Table2[[#This Row],[M4B_h]]))</f>
        <v/>
      </c>
      <c r="O1439" s="14"/>
      <c r="P1439" s="14" t="str">
        <f>IF(Table2[[#This Row],[M5A]]="","",SUM(Table2[[#This Row],[M5A]]-Table2[[#This Row],[M5B_h]]))</f>
        <v/>
      </c>
      <c r="Q1439" s="14">
        <f>SUM(Table2[[#This Row],[AWAL]],Table2[[#This Row],[M1B]])</f>
        <v>15</v>
      </c>
      <c r="R1439" s="14">
        <f>SUM(Table2[[#This Row],[M2B]],Table2[[#This Row],[M2B_h]])</f>
        <v>15</v>
      </c>
      <c r="S1439" s="14">
        <f>SUM(Table2[[#This Row],[M3B]],Table2[[#This Row],[M3B_h]])</f>
        <v>14</v>
      </c>
      <c r="T1439" s="14">
        <f>SUM(Table2[[#This Row],[M4B]],Table2[[#This Row],[M4B_h]])</f>
        <v>14</v>
      </c>
    </row>
    <row r="1440" spans="1:20">
      <c r="A1440" s="11">
        <f>IF(Table2[[#This Row],[TT]]=0,"",ROW())</f>
        <v>1440</v>
      </c>
      <c r="B1440" s="11" t="str">
        <f>LOWER(SUBSTITUTE(SUBSTITUTE(SUBSTITUTE(SUBSTITUTE(SUBSTITUTE(SUBSTITUTE(SUBSTITUTE(SUBSTITUTE(Table2[[#This Row],[NAMA BARANG]]," ",""),"""",""),"-",""),"/",""),"(",""),")",""),"&amp;",""),",",""))</f>
        <v>paletgambar1010buahapel</v>
      </c>
      <c r="C1440" s="17" t="s">
        <v>1577</v>
      </c>
      <c r="D1440" s="18">
        <v>6</v>
      </c>
      <c r="E1440" s="22" t="s">
        <v>32</v>
      </c>
      <c r="F1440" s="43">
        <f>IF(Table2[[#This Row],[M5B]]="",Table2[[#This Row],[M5B_h]],SUM(Table2[[#This Row],[M5B_h]],Table2[[#This Row],[M5B]]))</f>
        <v>5</v>
      </c>
      <c r="G1440" s="12">
        <v>5</v>
      </c>
      <c r="H1440" s="12">
        <f>IF(Table2[[#This Row],[M1A]]="","",Table2[[#This Row],[M1A]]-Table2[[#This Row],[AWAL]])</f>
        <v>-1</v>
      </c>
      <c r="J1440" s="12" t="str">
        <f>IF(Table2[[#This Row],[M2A]]="","",SUM(Table2[[#This Row],[M2A]]-Table2[[#This Row],[M2B_h]]))</f>
        <v/>
      </c>
      <c r="L1440" s="12" t="str">
        <f>IF(Table2[[#This Row],[M3A]]="","",SUM(Table2[[#This Row],[M3A]]-Table2[[#This Row],[M3B_h]]))</f>
        <v/>
      </c>
      <c r="N1440" s="12" t="str">
        <f>IF(Table2[[#This Row],[M4A]]="","",SUM(Table2[[#This Row],[M4A]]-Table2[[#This Row],[M4B_h]]))</f>
        <v/>
      </c>
      <c r="O1440" s="14"/>
      <c r="P1440" s="14" t="str">
        <f>IF(Table2[[#This Row],[M5A]]="","",SUM(Table2[[#This Row],[M5A]]-Table2[[#This Row],[M5B_h]]))</f>
        <v/>
      </c>
      <c r="Q1440" s="14">
        <f>SUM(Table2[[#This Row],[AWAL]],Table2[[#This Row],[M1B]])</f>
        <v>5</v>
      </c>
      <c r="R1440" s="14">
        <f>SUM(Table2[[#This Row],[M2B]],Table2[[#This Row],[M2B_h]])</f>
        <v>5</v>
      </c>
      <c r="S1440" s="14">
        <f>SUM(Table2[[#This Row],[M3B]],Table2[[#This Row],[M3B_h]])</f>
        <v>5</v>
      </c>
      <c r="T1440" s="14">
        <f>SUM(Table2[[#This Row],[M4B]],Table2[[#This Row],[M4B_h]])</f>
        <v>5</v>
      </c>
    </row>
    <row r="1441" spans="1:20">
      <c r="A1441" s="11">
        <f>IF(Table2[[#This Row],[TT]]=0,"",ROW())</f>
        <v>1441</v>
      </c>
      <c r="B1441" s="11" t="str">
        <f>LOWER(SUBSTITUTE(SUBSTITUTE(SUBSTITUTE(SUBSTITUTE(SUBSTITUTE(SUBSTITUTE(SUBSTITUTE(SUBSTITUTE(Table2[[#This Row],[NAMA BARANG]]," ",""),"""",""),"-",""),"/",""),"(",""),")",""),"&amp;",""),",",""))</f>
        <v>paletgambar1011kumbang</v>
      </c>
      <c r="C1441" s="17" t="s">
        <v>1578</v>
      </c>
      <c r="D1441" s="18">
        <v>7</v>
      </c>
      <c r="E1441" s="22" t="s">
        <v>77</v>
      </c>
      <c r="F1441" s="43">
        <f>IF(Table2[[#This Row],[M5B]]="",Table2[[#This Row],[M5B_h]],SUM(Table2[[#This Row],[M5B_h]],Table2[[#This Row],[M5B]]))</f>
        <v>7</v>
      </c>
      <c r="H1441" s="12" t="str">
        <f>IF(Table2[[#This Row],[M1A]]="","",Table2[[#This Row],[M1A]]-Table2[[#This Row],[AWAL]])</f>
        <v/>
      </c>
      <c r="J1441" s="12" t="str">
        <f>IF(Table2[[#This Row],[M2A]]="","",SUM(Table2[[#This Row],[M2A]]-Table2[[#This Row],[M2B_h]]))</f>
        <v/>
      </c>
      <c r="L1441" s="12" t="str">
        <f>IF(Table2[[#This Row],[M3A]]="","",SUM(Table2[[#This Row],[M3A]]-Table2[[#This Row],[M3B_h]]))</f>
        <v/>
      </c>
      <c r="N1441" s="12" t="str">
        <f>IF(Table2[[#This Row],[M4A]]="","",SUM(Table2[[#This Row],[M4A]]-Table2[[#This Row],[M4B_h]]))</f>
        <v/>
      </c>
      <c r="O1441" s="14"/>
      <c r="P1441" s="14" t="str">
        <f>IF(Table2[[#This Row],[M5A]]="","",SUM(Table2[[#This Row],[M5A]]-Table2[[#This Row],[M5B_h]]))</f>
        <v/>
      </c>
      <c r="Q1441" s="14">
        <f>SUM(Table2[[#This Row],[AWAL]],Table2[[#This Row],[M1B]])</f>
        <v>7</v>
      </c>
      <c r="R1441" s="14">
        <f>SUM(Table2[[#This Row],[M2B]],Table2[[#This Row],[M2B_h]])</f>
        <v>7</v>
      </c>
      <c r="S1441" s="14">
        <f>SUM(Table2[[#This Row],[M3B]],Table2[[#This Row],[M3B_h]])</f>
        <v>7</v>
      </c>
      <c r="T1441" s="14">
        <f>SUM(Table2[[#This Row],[M4B]],Table2[[#This Row],[M4B_h]])</f>
        <v>7</v>
      </c>
    </row>
    <row r="1442" spans="1:20">
      <c r="A1442" s="11">
        <f>IF(Table2[[#This Row],[TT]]=0,"",ROW())</f>
        <v>1442</v>
      </c>
      <c r="B1442" s="11" t="str">
        <f>LOWER(SUBSTITUTE(SUBSTITUTE(SUBSTITUTE(SUBSTITUTE(SUBSTITUTE(SUBSTITUTE(SUBSTITUTE(SUBSTITUTE(Table2[[#This Row],[NAMA BARANG]]," ",""),"""",""),"-",""),"/",""),"(",""),")",""),"&amp;",""),",",""))</f>
        <v>paletgambarg5321</v>
      </c>
      <c r="C1442" s="17" t="s">
        <v>1579</v>
      </c>
      <c r="D1442" s="18">
        <v>3</v>
      </c>
      <c r="E1442" s="22" t="s">
        <v>340</v>
      </c>
      <c r="F1442" s="43">
        <f>IF(Table2[[#This Row],[M5B]]="",Table2[[#This Row],[M5B_h]],SUM(Table2[[#This Row],[M5B_h]],Table2[[#This Row],[M5B]]))</f>
        <v>3</v>
      </c>
      <c r="H1442" s="12" t="str">
        <f>IF(Table2[[#This Row],[M1A]]="","",Table2[[#This Row],[M1A]]-Table2[[#This Row],[AWAL]])</f>
        <v/>
      </c>
      <c r="J1442" s="12" t="str">
        <f>IF(Table2[[#This Row],[M2A]]="","",SUM(Table2[[#This Row],[M2A]]-Table2[[#This Row],[M2B_h]]))</f>
        <v/>
      </c>
      <c r="L1442" s="12" t="str">
        <f>IF(Table2[[#This Row],[M3A]]="","",SUM(Table2[[#This Row],[M3A]]-Table2[[#This Row],[M3B_h]]))</f>
        <v/>
      </c>
      <c r="N1442" s="12" t="str">
        <f>IF(Table2[[#This Row],[M4A]]="","",SUM(Table2[[#This Row],[M4A]]-Table2[[#This Row],[M4B_h]]))</f>
        <v/>
      </c>
      <c r="O1442" s="14"/>
      <c r="P1442" s="14" t="str">
        <f>IF(Table2[[#This Row],[M5A]]="","",SUM(Table2[[#This Row],[M5A]]-Table2[[#This Row],[M5B_h]]))</f>
        <v/>
      </c>
      <c r="Q1442" s="14">
        <f>SUM(Table2[[#This Row],[AWAL]],Table2[[#This Row],[M1B]])</f>
        <v>3</v>
      </c>
      <c r="R1442" s="14">
        <f>SUM(Table2[[#This Row],[M2B]],Table2[[#This Row],[M2B_h]])</f>
        <v>3</v>
      </c>
      <c r="S1442" s="14">
        <f>SUM(Table2[[#This Row],[M3B]],Table2[[#This Row],[M3B_h]])</f>
        <v>3</v>
      </c>
      <c r="T1442" s="14">
        <f>SUM(Table2[[#This Row],[M4B]],Table2[[#This Row],[M4B_h]])</f>
        <v>3</v>
      </c>
    </row>
    <row r="1443" spans="1:20">
      <c r="A1443" s="11">
        <f>IF(Table2[[#This Row],[TT]]=0,"",ROW())</f>
        <v>1443</v>
      </c>
      <c r="B1443" s="11" t="str">
        <f>LOWER(SUBSTITUTE(SUBSTITUTE(SUBSTITUTE(SUBSTITUTE(SUBSTITUTE(SUBSTITUTE(SUBSTITUTE(SUBSTITUTE(Table2[[#This Row],[NAMA BARANG]]," ",""),"""",""),"-",""),"/",""),"(",""),")",""),"&amp;",""),",",""))</f>
        <v>paletplastik215x275rb9</v>
      </c>
      <c r="C1443" s="17" t="s">
        <v>1582</v>
      </c>
      <c r="D1443" s="18">
        <v>2</v>
      </c>
      <c r="E1443" s="22" t="s">
        <v>155</v>
      </c>
      <c r="F1443" s="43">
        <f>IF(Table2[[#This Row],[M5B]]="",Table2[[#This Row],[M5B_h]],SUM(Table2[[#This Row],[M5B_h]],Table2[[#This Row],[M5B]]))</f>
        <v>2</v>
      </c>
      <c r="H1443" s="12" t="str">
        <f>IF(Table2[[#This Row],[M1A]]="","",Table2[[#This Row],[M1A]]-Table2[[#This Row],[AWAL]])</f>
        <v/>
      </c>
      <c r="J1443" s="12" t="str">
        <f>IF(Table2[[#This Row],[M2A]]="","",SUM(Table2[[#This Row],[M2A]]-Table2[[#This Row],[M2B_h]]))</f>
        <v/>
      </c>
      <c r="L1443" s="12" t="str">
        <f>IF(Table2[[#This Row],[M3A]]="","",SUM(Table2[[#This Row],[M3A]]-Table2[[#This Row],[M3B_h]]))</f>
        <v/>
      </c>
      <c r="N1443" s="12" t="str">
        <f>IF(Table2[[#This Row],[M4A]]="","",SUM(Table2[[#This Row],[M4A]]-Table2[[#This Row],[M4B_h]]))</f>
        <v/>
      </c>
      <c r="O1443" s="14"/>
      <c r="P1443" s="14" t="str">
        <f>IF(Table2[[#This Row],[M5A]]="","",SUM(Table2[[#This Row],[M5A]]-Table2[[#This Row],[M5B_h]]))</f>
        <v/>
      </c>
      <c r="Q1443" s="14">
        <f>SUM(Table2[[#This Row],[AWAL]],Table2[[#This Row],[M1B]])</f>
        <v>2</v>
      </c>
      <c r="R1443" s="14">
        <f>SUM(Table2[[#This Row],[M2B]],Table2[[#This Row],[M2B_h]])</f>
        <v>2</v>
      </c>
      <c r="S1443" s="14">
        <f>SUM(Table2[[#This Row],[M3B]],Table2[[#This Row],[M3B_h]])</f>
        <v>2</v>
      </c>
      <c r="T1443" s="14">
        <f>SUM(Table2[[#This Row],[M4B]],Table2[[#This Row],[M4B_h]])</f>
        <v>2</v>
      </c>
    </row>
    <row r="1444" spans="1:20">
      <c r="A1444" s="11">
        <f>IF(Table2[[#This Row],[TT]]=0,"",ROW())</f>
        <v>1444</v>
      </c>
      <c r="B1444" s="11" t="str">
        <f>LOWER(SUBSTITUTE(SUBSTITUTE(SUBSTITUTE(SUBSTITUTE(SUBSTITUTE(SUBSTITUTE(SUBSTITUTE(SUBSTITUTE(Table2[[#This Row],[NAMA BARANG]]," ",""),"""",""),"-",""),"/",""),"(",""),")",""),"&amp;",""),",",""))</f>
        <v>paletplt006</v>
      </c>
      <c r="C1444" s="17" t="s">
        <v>1583</v>
      </c>
      <c r="D1444" s="18">
        <v>4</v>
      </c>
      <c r="E1444" s="22" t="s">
        <v>131</v>
      </c>
      <c r="F1444" s="43">
        <f>IF(Table2[[#This Row],[M5B]]="",Table2[[#This Row],[M5B_h]],SUM(Table2[[#This Row],[M5B_h]],Table2[[#This Row],[M5B]]))</f>
        <v>4</v>
      </c>
      <c r="H1444" s="12" t="str">
        <f>IF(Table2[[#This Row],[M1A]]="","",Table2[[#This Row],[M1A]]-Table2[[#This Row],[AWAL]])</f>
        <v/>
      </c>
      <c r="J1444" s="12" t="str">
        <f>IF(Table2[[#This Row],[M2A]]="","",SUM(Table2[[#This Row],[M2A]]-Table2[[#This Row],[M2B_h]]))</f>
        <v/>
      </c>
      <c r="L1444" s="12" t="str">
        <f>IF(Table2[[#This Row],[M3A]]="","",SUM(Table2[[#This Row],[M3A]]-Table2[[#This Row],[M3B_h]]))</f>
        <v/>
      </c>
      <c r="N1444" s="12" t="str">
        <f>IF(Table2[[#This Row],[M4A]]="","",SUM(Table2[[#This Row],[M4A]]-Table2[[#This Row],[M4B_h]]))</f>
        <v/>
      </c>
      <c r="O1444" s="14"/>
      <c r="P1444" s="14" t="str">
        <f>IF(Table2[[#This Row],[M5A]]="","",SUM(Table2[[#This Row],[M5A]]-Table2[[#This Row],[M5B_h]]))</f>
        <v/>
      </c>
      <c r="Q1444" s="14">
        <f>SUM(Table2[[#This Row],[AWAL]],Table2[[#This Row],[M1B]])</f>
        <v>4</v>
      </c>
      <c r="R1444" s="14">
        <f>SUM(Table2[[#This Row],[M2B]],Table2[[#This Row],[M2B_h]])</f>
        <v>4</v>
      </c>
      <c r="S1444" s="14">
        <f>SUM(Table2[[#This Row],[M3B]],Table2[[#This Row],[M3B_h]])</f>
        <v>4</v>
      </c>
      <c r="T1444" s="14">
        <f>SUM(Table2[[#This Row],[M4B]],Table2[[#This Row],[M4B_h]])</f>
        <v>4</v>
      </c>
    </row>
    <row r="1445" spans="1:20">
      <c r="A1445" s="11">
        <f>IF(Table2[[#This Row],[TT]]=0,"",ROW())</f>
        <v>1445</v>
      </c>
      <c r="B1445" s="11" t="str">
        <f>LOWER(SUBSTITUTE(SUBSTITUTE(SUBSTITUTE(SUBSTITUTE(SUBSTITUTE(SUBSTITUTE(SUBSTITUTE(SUBSTITUTE(Table2[[#This Row],[NAMA BARANG]]," ",""),"""",""),"-",""),"/",""),"(",""),")",""),"&amp;",""),",",""))</f>
        <v>paletputihutn</v>
      </c>
      <c r="C1445" s="17" t="s">
        <v>1584</v>
      </c>
      <c r="D1445" s="18">
        <v>18</v>
      </c>
      <c r="E1445" s="22" t="s">
        <v>128</v>
      </c>
      <c r="F1445" s="43">
        <f>IF(Table2[[#This Row],[M5B]]="",Table2[[#This Row],[M5B_h]],SUM(Table2[[#This Row],[M5B_h]],Table2[[#This Row],[M5B]]))</f>
        <v>18</v>
      </c>
      <c r="H1445" s="12" t="str">
        <f>IF(Table2[[#This Row],[M1A]]="","",Table2[[#This Row],[M1A]]-Table2[[#This Row],[AWAL]])</f>
        <v/>
      </c>
      <c r="J1445" s="12" t="str">
        <f>IF(Table2[[#This Row],[M2A]]="","",SUM(Table2[[#This Row],[M2A]]-Table2[[#This Row],[M2B_h]]))</f>
        <v/>
      </c>
      <c r="L1445" s="12" t="str">
        <f>IF(Table2[[#This Row],[M3A]]="","",SUM(Table2[[#This Row],[M3A]]-Table2[[#This Row],[M3B_h]]))</f>
        <v/>
      </c>
      <c r="N1445" s="12" t="str">
        <f>IF(Table2[[#This Row],[M4A]]="","",SUM(Table2[[#This Row],[M4A]]-Table2[[#This Row],[M4B_h]]))</f>
        <v/>
      </c>
      <c r="O1445" s="14"/>
      <c r="P1445" s="14" t="str">
        <f>IF(Table2[[#This Row],[M5A]]="","",SUM(Table2[[#This Row],[M5A]]-Table2[[#This Row],[M5B_h]]))</f>
        <v/>
      </c>
      <c r="Q1445" s="14">
        <f>SUM(Table2[[#This Row],[AWAL]],Table2[[#This Row],[M1B]])</f>
        <v>18</v>
      </c>
      <c r="R1445" s="14">
        <f>SUM(Table2[[#This Row],[M2B]],Table2[[#This Row],[M2B_h]])</f>
        <v>18</v>
      </c>
      <c r="S1445" s="14">
        <f>SUM(Table2[[#This Row],[M3B]],Table2[[#This Row],[M3B_h]])</f>
        <v>18</v>
      </c>
      <c r="T1445" s="14">
        <f>SUM(Table2[[#This Row],[M4B]],Table2[[#This Row],[M4B_h]])</f>
        <v>18</v>
      </c>
    </row>
    <row r="1446" spans="1:20">
      <c r="A1446" s="11">
        <f>IF(Table2[[#This Row],[TT]]=0,"",ROW())</f>
        <v>1446</v>
      </c>
      <c r="B1446" s="11" t="str">
        <f>LOWER(SUBSTITUTE(SUBSTITUTE(SUBSTITUTE(SUBSTITUTE(SUBSTITUTE(SUBSTITUTE(SUBSTITUTE(SUBSTITUTE(Table2[[#This Row],[NAMA BARANG]]," ",""),"""",""),"-",""),"/",""),"(",""),")",""),"&amp;",""),",",""))</f>
        <v>paletsakuranariko</v>
      </c>
      <c r="C1446" s="17" t="s">
        <v>1585</v>
      </c>
      <c r="D1446" s="18">
        <v>3</v>
      </c>
      <c r="E1446" s="22" t="s">
        <v>1433</v>
      </c>
      <c r="F1446" s="43">
        <f>IF(Table2[[#This Row],[M5B]]="",Table2[[#This Row],[M5B_h]],SUM(Table2[[#This Row],[M5B_h]],Table2[[#This Row],[M5B]]))</f>
        <v>3</v>
      </c>
      <c r="H1446" s="12" t="str">
        <f>IF(Table2[[#This Row],[M1A]]="","",Table2[[#This Row],[M1A]]-Table2[[#This Row],[AWAL]])</f>
        <v/>
      </c>
      <c r="J1446" s="12" t="str">
        <f>IF(Table2[[#This Row],[M2A]]="","",SUM(Table2[[#This Row],[M2A]]-Table2[[#This Row],[M2B_h]]))</f>
        <v/>
      </c>
      <c r="L1446" s="12" t="str">
        <f>IF(Table2[[#This Row],[M3A]]="","",SUM(Table2[[#This Row],[M3A]]-Table2[[#This Row],[M3B_h]]))</f>
        <v/>
      </c>
      <c r="N1446" s="12" t="str">
        <f>IF(Table2[[#This Row],[M4A]]="","",SUM(Table2[[#This Row],[M4A]]-Table2[[#This Row],[M4B_h]]))</f>
        <v/>
      </c>
      <c r="O1446" s="14"/>
      <c r="P1446" s="14" t="str">
        <f>IF(Table2[[#This Row],[M5A]]="","",SUM(Table2[[#This Row],[M5A]]-Table2[[#This Row],[M5B_h]]))</f>
        <v/>
      </c>
      <c r="Q1446" s="14">
        <f>SUM(Table2[[#This Row],[AWAL]],Table2[[#This Row],[M1B]])</f>
        <v>3</v>
      </c>
      <c r="R1446" s="14">
        <f>SUM(Table2[[#This Row],[M2B]],Table2[[#This Row],[M2B_h]])</f>
        <v>3</v>
      </c>
      <c r="S1446" s="14">
        <f>SUM(Table2[[#This Row],[M3B]],Table2[[#This Row],[M3B_h]])</f>
        <v>3</v>
      </c>
      <c r="T1446" s="14">
        <f>SUM(Table2[[#This Row],[M4B]],Table2[[#This Row],[M4B_h]])</f>
        <v>3</v>
      </c>
    </row>
    <row r="1447" spans="1:20">
      <c r="A1447" s="11">
        <f>IF(Table2[[#This Row],[TT]]=0,"",ROW())</f>
        <v>1447</v>
      </c>
      <c r="B1447" s="11" t="str">
        <f>LOWER(SUBSTITUTE(SUBSTITUTE(SUBSTITUTE(SUBSTITUTE(SUBSTITUTE(SUBSTITUTE(SUBSTITUTE(SUBSTITUTE(Table2[[#This Row],[NAMA BARANG]]," ",""),"""",""),"-",""),"/",""),"(",""),")",""),"&amp;",""),",",""))</f>
        <v>papanwbbesar50x70</v>
      </c>
      <c r="C1447" s="17" t="s">
        <v>1587</v>
      </c>
      <c r="D1447" s="18">
        <v>1</v>
      </c>
      <c r="E1447" s="22" t="s">
        <v>903</v>
      </c>
      <c r="F1447" s="43">
        <f>IF(Table2[[#This Row],[M5B]]="",Table2[[#This Row],[M5B_h]],SUM(Table2[[#This Row],[M5B_h]],Table2[[#This Row],[M5B]]))</f>
        <v>1</v>
      </c>
      <c r="H1447" s="12" t="str">
        <f>IF(Table2[[#This Row],[M1A]]="","",Table2[[#This Row],[M1A]]-Table2[[#This Row],[AWAL]])</f>
        <v/>
      </c>
      <c r="J1447" s="12" t="str">
        <f>IF(Table2[[#This Row],[M2A]]="","",SUM(Table2[[#This Row],[M2A]]-Table2[[#This Row],[M2B_h]]))</f>
        <v/>
      </c>
      <c r="L1447" s="12" t="str">
        <f>IF(Table2[[#This Row],[M3A]]="","",SUM(Table2[[#This Row],[M3A]]-Table2[[#This Row],[M3B_h]]))</f>
        <v/>
      </c>
      <c r="N1447" s="12" t="str">
        <f>IF(Table2[[#This Row],[M4A]]="","",SUM(Table2[[#This Row],[M4A]]-Table2[[#This Row],[M4B_h]]))</f>
        <v/>
      </c>
      <c r="O1447" s="14"/>
      <c r="P1447" s="14" t="str">
        <f>IF(Table2[[#This Row],[M5A]]="","",SUM(Table2[[#This Row],[M5A]]-Table2[[#This Row],[M5B_h]]))</f>
        <v/>
      </c>
      <c r="Q1447" s="14">
        <f>SUM(Table2[[#This Row],[AWAL]],Table2[[#This Row],[M1B]])</f>
        <v>1</v>
      </c>
      <c r="R1447" s="14">
        <f>SUM(Table2[[#This Row],[M2B]],Table2[[#This Row],[M2B_h]])</f>
        <v>1</v>
      </c>
      <c r="S1447" s="14">
        <f>SUM(Table2[[#This Row],[M3B]],Table2[[#This Row],[M3B_h]])</f>
        <v>1</v>
      </c>
      <c r="T1447" s="14">
        <f>SUM(Table2[[#This Row],[M4B]],Table2[[#This Row],[M4B_h]])</f>
        <v>1</v>
      </c>
    </row>
    <row r="1448" spans="1:20">
      <c r="A1448" s="11">
        <f>IF(Table2[[#This Row],[TT]]=0,"",ROW())</f>
        <v>1448</v>
      </c>
      <c r="B1448" s="11" t="str">
        <f>LOWER(SUBSTITUTE(SUBSTITUTE(SUBSTITUTE(SUBSTITUTE(SUBSTITUTE(SUBSTITUTE(SUBSTITUTE(SUBSTITUTE(Table2[[#This Row],[NAMA BARANG]]," ",""),"""",""),"-",""),"/",""),"(",""),")",""),"&amp;",""),",",""))</f>
        <v>paperclipvteckecilvt001</v>
      </c>
      <c r="C1448" s="17" t="s">
        <v>1588</v>
      </c>
      <c r="D1448" s="18">
        <v>2</v>
      </c>
      <c r="E1448" s="22">
        <v>288</v>
      </c>
      <c r="F1448" s="43">
        <f>IF(Table2[[#This Row],[M5B]]="",Table2[[#This Row],[M5B_h]],SUM(Table2[[#This Row],[M5B_h]],Table2[[#This Row],[M5B]]))</f>
        <v>2</v>
      </c>
      <c r="H1448" s="12" t="str">
        <f>IF(Table2[[#This Row],[M1A]]="","",Table2[[#This Row],[M1A]]-Table2[[#This Row],[AWAL]])</f>
        <v/>
      </c>
      <c r="J1448" s="12" t="str">
        <f>IF(Table2[[#This Row],[M2A]]="","",SUM(Table2[[#This Row],[M2A]]-Table2[[#This Row],[M2B_h]]))</f>
        <v/>
      </c>
      <c r="L1448" s="12" t="str">
        <f>IF(Table2[[#This Row],[M3A]]="","",SUM(Table2[[#This Row],[M3A]]-Table2[[#This Row],[M3B_h]]))</f>
        <v/>
      </c>
      <c r="N1448" s="12" t="str">
        <f>IF(Table2[[#This Row],[M4A]]="","",SUM(Table2[[#This Row],[M4A]]-Table2[[#This Row],[M4B_h]]))</f>
        <v/>
      </c>
      <c r="O1448" s="14"/>
      <c r="P1448" s="14" t="str">
        <f>IF(Table2[[#This Row],[M5A]]="","",SUM(Table2[[#This Row],[M5A]]-Table2[[#This Row],[M5B_h]]))</f>
        <v/>
      </c>
      <c r="Q1448" s="14">
        <f>SUM(Table2[[#This Row],[AWAL]],Table2[[#This Row],[M1B]])</f>
        <v>2</v>
      </c>
      <c r="R1448" s="14">
        <f>SUM(Table2[[#This Row],[M2B]],Table2[[#This Row],[M2B_h]])</f>
        <v>2</v>
      </c>
      <c r="S1448" s="14">
        <f>SUM(Table2[[#This Row],[M3B]],Table2[[#This Row],[M3B_h]])</f>
        <v>2</v>
      </c>
      <c r="T1448" s="14">
        <f>SUM(Table2[[#This Row],[M4B]],Table2[[#This Row],[M4B_h]])</f>
        <v>2</v>
      </c>
    </row>
    <row r="1449" spans="1:20">
      <c r="A1449" s="11">
        <f>IF(Table2[[#This Row],[TT]]=0,"",ROW())</f>
        <v>1449</v>
      </c>
      <c r="B1449" s="11" t="str">
        <f>LOWER(SUBSTITUTE(SUBSTITUTE(SUBSTITUTE(SUBSTITUTE(SUBSTITUTE(SUBSTITUTE(SUBSTITUTE(SUBSTITUTE(Table2[[#This Row],[NAMA BARANG]]," ",""),"""",""),"-",""),"/",""),"(",""),")",""),"&amp;",""),",",""))</f>
        <v>paperclipwarnakecil28733</v>
      </c>
      <c r="C1449" s="17" t="s">
        <v>1589</v>
      </c>
      <c r="D1449" s="18">
        <v>4</v>
      </c>
      <c r="E1449" s="22" t="s">
        <v>141</v>
      </c>
      <c r="F1449" s="43">
        <f>IF(Table2[[#This Row],[M5B]]="",Table2[[#This Row],[M5B_h]],SUM(Table2[[#This Row],[M5B_h]],Table2[[#This Row],[M5B]]))</f>
        <v>4</v>
      </c>
      <c r="H1449" s="12" t="str">
        <f>IF(Table2[[#This Row],[M1A]]="","",Table2[[#This Row],[M1A]]-Table2[[#This Row],[AWAL]])</f>
        <v/>
      </c>
      <c r="J1449" s="12" t="str">
        <f>IF(Table2[[#This Row],[M2A]]="","",SUM(Table2[[#This Row],[M2A]]-Table2[[#This Row],[M2B_h]]))</f>
        <v/>
      </c>
      <c r="L1449" s="12" t="str">
        <f>IF(Table2[[#This Row],[M3A]]="","",SUM(Table2[[#This Row],[M3A]]-Table2[[#This Row],[M3B_h]]))</f>
        <v/>
      </c>
      <c r="N1449" s="12" t="str">
        <f>IF(Table2[[#This Row],[M4A]]="","",SUM(Table2[[#This Row],[M4A]]-Table2[[#This Row],[M4B_h]]))</f>
        <v/>
      </c>
      <c r="O1449" s="14"/>
      <c r="P1449" s="14" t="str">
        <f>IF(Table2[[#This Row],[M5A]]="","",SUM(Table2[[#This Row],[M5A]]-Table2[[#This Row],[M5B_h]]))</f>
        <v/>
      </c>
      <c r="Q1449" s="14">
        <f>SUM(Table2[[#This Row],[AWAL]],Table2[[#This Row],[M1B]])</f>
        <v>4</v>
      </c>
      <c r="R1449" s="14">
        <f>SUM(Table2[[#This Row],[M2B]],Table2[[#This Row],[M2B_h]])</f>
        <v>4</v>
      </c>
      <c r="S1449" s="14">
        <f>SUM(Table2[[#This Row],[M3B]],Table2[[#This Row],[M3B_h]])</f>
        <v>4</v>
      </c>
      <c r="T1449" s="14">
        <f>SUM(Table2[[#This Row],[M4B]],Table2[[#This Row],[M4B_h]])</f>
        <v>4</v>
      </c>
    </row>
    <row r="1450" spans="1:20">
      <c r="A1450" s="11">
        <f>IF(Table2[[#This Row],[TT]]=0,"",ROW())</f>
        <v>1450</v>
      </c>
      <c r="B1450" s="11" t="str">
        <f>LOWER(SUBSTITUTE(SUBSTITUTE(SUBSTITUTE(SUBSTITUTE(SUBSTITUTE(SUBSTITUTE(SUBSTITUTE(SUBSTITUTE(Table2[[#This Row],[NAMA BARANG]]," ",""),"""",""),"-",""),"/",""),"(",""),")",""),"&amp;",""),",",""))</f>
        <v>payet2008</v>
      </c>
      <c r="C1450" s="17" t="s">
        <v>1590</v>
      </c>
      <c r="D1450" s="18">
        <v>7</v>
      </c>
      <c r="E1450" s="22" t="s">
        <v>1591</v>
      </c>
      <c r="F1450" s="43">
        <f>IF(Table2[[#This Row],[M5B]]="",Table2[[#This Row],[M5B_h]],SUM(Table2[[#This Row],[M5B_h]],Table2[[#This Row],[M5B]]))</f>
        <v>7</v>
      </c>
      <c r="H1450" s="12" t="str">
        <f>IF(Table2[[#This Row],[M1A]]="","",Table2[[#This Row],[M1A]]-Table2[[#This Row],[AWAL]])</f>
        <v/>
      </c>
      <c r="J1450" s="12" t="str">
        <f>IF(Table2[[#This Row],[M2A]]="","",SUM(Table2[[#This Row],[M2A]]-Table2[[#This Row],[M2B_h]]))</f>
        <v/>
      </c>
      <c r="L1450" s="12" t="str">
        <f>IF(Table2[[#This Row],[M3A]]="","",SUM(Table2[[#This Row],[M3A]]-Table2[[#This Row],[M3B_h]]))</f>
        <v/>
      </c>
      <c r="N1450" s="12" t="str">
        <f>IF(Table2[[#This Row],[M4A]]="","",SUM(Table2[[#This Row],[M4A]]-Table2[[#This Row],[M4B_h]]))</f>
        <v/>
      </c>
      <c r="O1450" s="14"/>
      <c r="P1450" s="14" t="str">
        <f>IF(Table2[[#This Row],[M5A]]="","",SUM(Table2[[#This Row],[M5A]]-Table2[[#This Row],[M5B_h]]))</f>
        <v/>
      </c>
      <c r="Q1450" s="14">
        <f>SUM(Table2[[#This Row],[AWAL]],Table2[[#This Row],[M1B]])</f>
        <v>7</v>
      </c>
      <c r="R1450" s="14">
        <f>SUM(Table2[[#This Row],[M2B]],Table2[[#This Row],[M2B_h]])</f>
        <v>7</v>
      </c>
      <c r="S1450" s="14">
        <f>SUM(Table2[[#This Row],[M3B]],Table2[[#This Row],[M3B_h]])</f>
        <v>7</v>
      </c>
      <c r="T1450" s="14">
        <f>SUM(Table2[[#This Row],[M4B]],Table2[[#This Row],[M4B_h]])</f>
        <v>7</v>
      </c>
    </row>
    <row r="1451" spans="1:20">
      <c r="A1451" s="11">
        <f>IF(Table2[[#This Row],[TT]]=0,"",ROW())</f>
        <v>1451</v>
      </c>
      <c r="B1451" s="11" t="str">
        <f>LOWER(SUBSTITUTE(SUBSTITUTE(SUBSTITUTE(SUBSTITUTE(SUBSTITUTE(SUBSTITUTE(SUBSTITUTE(SUBSTITUTE(Table2[[#This Row],[NAMA BARANG]]," ",""),"""",""),"-",""),"/",""),"(",""),")",""),"&amp;",""),",",""))</f>
        <v>pc168522</v>
      </c>
      <c r="C1451" s="17" t="s">
        <v>1592</v>
      </c>
      <c r="D1451" s="18">
        <v>2</v>
      </c>
      <c r="E1451" s="22" t="s">
        <v>58</v>
      </c>
      <c r="F1451" s="43">
        <f>IF(Table2[[#This Row],[M5B]]="",Table2[[#This Row],[M5B_h]],SUM(Table2[[#This Row],[M5B_h]],Table2[[#This Row],[M5B]]))</f>
        <v>2</v>
      </c>
      <c r="H1451" s="12" t="str">
        <f>IF(Table2[[#This Row],[M1A]]="","",Table2[[#This Row],[M1A]]-Table2[[#This Row],[AWAL]])</f>
        <v/>
      </c>
      <c r="J1451" s="12" t="str">
        <f>IF(Table2[[#This Row],[M2A]]="","",SUM(Table2[[#This Row],[M2A]]-Table2[[#This Row],[M2B_h]]))</f>
        <v/>
      </c>
      <c r="L1451" s="12" t="str">
        <f>IF(Table2[[#This Row],[M3A]]="","",SUM(Table2[[#This Row],[M3A]]-Table2[[#This Row],[M3B_h]]))</f>
        <v/>
      </c>
      <c r="N1451" s="12" t="str">
        <f>IF(Table2[[#This Row],[M4A]]="","",SUM(Table2[[#This Row],[M4A]]-Table2[[#This Row],[M4B_h]]))</f>
        <v/>
      </c>
      <c r="O1451" s="14"/>
      <c r="P1451" s="14" t="str">
        <f>IF(Table2[[#This Row],[M5A]]="","",SUM(Table2[[#This Row],[M5A]]-Table2[[#This Row],[M5B_h]]))</f>
        <v/>
      </c>
      <c r="Q1451" s="14">
        <f>SUM(Table2[[#This Row],[AWAL]],Table2[[#This Row],[M1B]])</f>
        <v>2</v>
      </c>
      <c r="R1451" s="14">
        <f>SUM(Table2[[#This Row],[M2B]],Table2[[#This Row],[M2B_h]])</f>
        <v>2</v>
      </c>
      <c r="S1451" s="14">
        <f>SUM(Table2[[#This Row],[M3B]],Table2[[#This Row],[M3B_h]])</f>
        <v>2</v>
      </c>
      <c r="T1451" s="14">
        <f>SUM(Table2[[#This Row],[M4B]],Table2[[#This Row],[M4B_h]])</f>
        <v>2</v>
      </c>
    </row>
    <row r="1452" spans="1:20">
      <c r="A1452" s="11">
        <f>IF(Table2[[#This Row],[TT]]=0,"",ROW())</f>
        <v>1452</v>
      </c>
      <c r="B1452" s="11" t="str">
        <f>LOWER(SUBSTITUTE(SUBSTITUTE(SUBSTITUTE(SUBSTITUTE(SUBSTITUTE(SUBSTITUTE(SUBSTITUTE(SUBSTITUTE(Table2[[#This Row],[NAMA BARANG]]," ",""),"""",""),"-",""),"/",""),"(",""),")",""),"&amp;",""),",",""))</f>
        <v>pc2013va30papantulis</v>
      </c>
      <c r="C1452" s="17" t="s">
        <v>1593</v>
      </c>
      <c r="D1452" s="18">
        <v>46</v>
      </c>
      <c r="E1452" s="22" t="s">
        <v>88</v>
      </c>
      <c r="F1452" s="43">
        <f>IF(Table2[[#This Row],[M5B]]="",Table2[[#This Row],[M5B_h]],SUM(Table2[[#This Row],[M5B_h]],Table2[[#This Row],[M5B]]))</f>
        <v>46</v>
      </c>
      <c r="H1452" s="12" t="str">
        <f>IF(Table2[[#This Row],[M1A]]="","",Table2[[#This Row],[M1A]]-Table2[[#This Row],[AWAL]])</f>
        <v/>
      </c>
      <c r="J1452" s="12" t="str">
        <f>IF(Table2[[#This Row],[M2A]]="","",SUM(Table2[[#This Row],[M2A]]-Table2[[#This Row],[M2B_h]]))</f>
        <v/>
      </c>
      <c r="L1452" s="12" t="str">
        <f>IF(Table2[[#This Row],[M3A]]="","",SUM(Table2[[#This Row],[M3A]]-Table2[[#This Row],[M3B_h]]))</f>
        <v/>
      </c>
      <c r="N1452" s="12" t="str">
        <f>IF(Table2[[#This Row],[M4A]]="","",SUM(Table2[[#This Row],[M4A]]-Table2[[#This Row],[M4B_h]]))</f>
        <v/>
      </c>
      <c r="O1452" s="14"/>
      <c r="P1452" s="14" t="str">
        <f>IF(Table2[[#This Row],[M5A]]="","",SUM(Table2[[#This Row],[M5A]]-Table2[[#This Row],[M5B_h]]))</f>
        <v/>
      </c>
      <c r="Q1452" s="14">
        <f>SUM(Table2[[#This Row],[AWAL]],Table2[[#This Row],[M1B]])</f>
        <v>46</v>
      </c>
      <c r="R1452" s="14">
        <f>SUM(Table2[[#This Row],[M2B]],Table2[[#This Row],[M2B_h]])</f>
        <v>46</v>
      </c>
      <c r="S1452" s="14">
        <f>SUM(Table2[[#This Row],[M3B]],Table2[[#This Row],[M3B_h]])</f>
        <v>46</v>
      </c>
      <c r="T1452" s="14">
        <f>SUM(Table2[[#This Row],[M4B]],Table2[[#This Row],[M4B_h]])</f>
        <v>46</v>
      </c>
    </row>
    <row r="1453" spans="1:20">
      <c r="A1453" s="11">
        <f>IF(Table2[[#This Row],[TT]]=0,"",ROW())</f>
        <v>1453</v>
      </c>
      <c r="B1453" s="11" t="str">
        <f>LOWER(SUBSTITUTE(SUBSTITUTE(SUBSTITUTE(SUBSTITUTE(SUBSTITUTE(SUBSTITUTE(SUBSTITUTE(SUBSTITUTE(Table2[[#This Row],[NAMA BARANG]]," ",""),"""",""),"-",""),"/",""),"(",""),")",""),"&amp;",""),",",""))</f>
        <v>pc2201</v>
      </c>
      <c r="C1453" s="17" t="s">
        <v>1594</v>
      </c>
      <c r="D1453" s="18">
        <v>2</v>
      </c>
      <c r="E1453" s="22" t="s">
        <v>39</v>
      </c>
      <c r="F1453" s="43">
        <f>IF(Table2[[#This Row],[M5B]]="",Table2[[#This Row],[M5B_h]],SUM(Table2[[#This Row],[M5B_h]],Table2[[#This Row],[M5B]]))</f>
        <v>2</v>
      </c>
      <c r="H1453" s="12" t="str">
        <f>IF(Table2[[#This Row],[M1A]]="","",Table2[[#This Row],[M1A]]-Table2[[#This Row],[AWAL]])</f>
        <v/>
      </c>
      <c r="J1453" s="12" t="str">
        <f>IF(Table2[[#This Row],[M2A]]="","",SUM(Table2[[#This Row],[M2A]]-Table2[[#This Row],[M2B_h]]))</f>
        <v/>
      </c>
      <c r="L1453" s="12" t="str">
        <f>IF(Table2[[#This Row],[M3A]]="","",SUM(Table2[[#This Row],[M3A]]-Table2[[#This Row],[M3B_h]]))</f>
        <v/>
      </c>
      <c r="N1453" s="12" t="str">
        <f>IF(Table2[[#This Row],[M4A]]="","",SUM(Table2[[#This Row],[M4A]]-Table2[[#This Row],[M4B_h]]))</f>
        <v/>
      </c>
      <c r="O1453" s="14"/>
      <c r="P1453" s="14" t="str">
        <f>IF(Table2[[#This Row],[M5A]]="","",SUM(Table2[[#This Row],[M5A]]-Table2[[#This Row],[M5B_h]]))</f>
        <v/>
      </c>
      <c r="Q1453" s="14">
        <f>SUM(Table2[[#This Row],[AWAL]],Table2[[#This Row],[M1B]])</f>
        <v>2</v>
      </c>
      <c r="R1453" s="14">
        <f>SUM(Table2[[#This Row],[M2B]],Table2[[#This Row],[M2B_h]])</f>
        <v>2</v>
      </c>
      <c r="S1453" s="14">
        <f>SUM(Table2[[#This Row],[M3B]],Table2[[#This Row],[M3B_h]])</f>
        <v>2</v>
      </c>
      <c r="T1453" s="14">
        <f>SUM(Table2[[#This Row],[M4B]],Table2[[#This Row],[M4B_h]])</f>
        <v>2</v>
      </c>
    </row>
    <row r="1454" spans="1:20">
      <c r="A1454" s="11">
        <f>IF(Table2[[#This Row],[TT]]=0,"",ROW())</f>
        <v>1454</v>
      </c>
      <c r="B1454" s="11" t="str">
        <f>LOWER(SUBSTITUTE(SUBSTITUTE(SUBSTITUTE(SUBSTITUTE(SUBSTITUTE(SUBSTITUTE(SUBSTITUTE(SUBSTITUTE(Table2[[#This Row],[NAMA BARANG]]," ",""),"""",""),"-",""),"/",""),"(",""),")",""),"&amp;",""),",",""))</f>
        <v>pc3dcalculatorlt1060</v>
      </c>
      <c r="C1454" s="17" t="s">
        <v>1595</v>
      </c>
      <c r="D1454" s="18">
        <v>1</v>
      </c>
      <c r="E1454" s="22" t="s">
        <v>88</v>
      </c>
      <c r="F1454" s="43">
        <f>IF(Table2[[#This Row],[M5B]]="",Table2[[#This Row],[M5B_h]],SUM(Table2[[#This Row],[M5B_h]],Table2[[#This Row],[M5B]]))</f>
        <v>1</v>
      </c>
      <c r="H1454" s="12" t="str">
        <f>IF(Table2[[#This Row],[M1A]]="","",Table2[[#This Row],[M1A]]-Table2[[#This Row],[AWAL]])</f>
        <v/>
      </c>
      <c r="J1454" s="12" t="str">
        <f>IF(Table2[[#This Row],[M2A]]="","",SUM(Table2[[#This Row],[M2A]]-Table2[[#This Row],[M2B_h]]))</f>
        <v/>
      </c>
      <c r="L1454" s="12" t="str">
        <f>IF(Table2[[#This Row],[M3A]]="","",SUM(Table2[[#This Row],[M3A]]-Table2[[#This Row],[M3B_h]]))</f>
        <v/>
      </c>
      <c r="N1454" s="12" t="str">
        <f>IF(Table2[[#This Row],[M4A]]="","",SUM(Table2[[#This Row],[M4A]]-Table2[[#This Row],[M4B_h]]))</f>
        <v/>
      </c>
      <c r="O1454" s="14"/>
      <c r="P1454" s="14" t="str">
        <f>IF(Table2[[#This Row],[M5A]]="","",SUM(Table2[[#This Row],[M5A]]-Table2[[#This Row],[M5B_h]]))</f>
        <v/>
      </c>
      <c r="Q1454" s="14">
        <f>SUM(Table2[[#This Row],[AWAL]],Table2[[#This Row],[M1B]])</f>
        <v>1</v>
      </c>
      <c r="R1454" s="14">
        <f>SUM(Table2[[#This Row],[M2B]],Table2[[#This Row],[M2B_h]])</f>
        <v>1</v>
      </c>
      <c r="S1454" s="14">
        <f>SUM(Table2[[#This Row],[M3B]],Table2[[#This Row],[M3B_h]])</f>
        <v>1</v>
      </c>
      <c r="T1454" s="14">
        <f>SUM(Table2[[#This Row],[M4B]],Table2[[#This Row],[M4B_h]])</f>
        <v>1</v>
      </c>
    </row>
    <row r="1455" spans="1:20">
      <c r="A1455" s="11">
        <f>IF(Table2[[#This Row],[TT]]=0,"",ROW())</f>
        <v>1455</v>
      </c>
      <c r="B1455" s="11" t="str">
        <f>LOWER(SUBSTITUTE(SUBSTITUTE(SUBSTITUTE(SUBSTITUTE(SUBSTITUTE(SUBSTITUTE(SUBSTITUTE(SUBSTITUTE(Table2[[#This Row],[NAMA BARANG]]," ",""),"""",""),"-",""),"/",""),"(",""),")",""),"&amp;",""),",",""))</f>
        <v>pc8425</v>
      </c>
      <c r="C1455" s="17" t="s">
        <v>1596</v>
      </c>
      <c r="D1455" s="18">
        <v>1</v>
      </c>
      <c r="E1455" s="22" t="s">
        <v>83</v>
      </c>
      <c r="F1455" s="43">
        <f>IF(Table2[[#This Row],[M5B]]="",Table2[[#This Row],[M5B_h]],SUM(Table2[[#This Row],[M5B_h]],Table2[[#This Row],[M5B]]))</f>
        <v>1</v>
      </c>
      <c r="H1455" s="12" t="str">
        <f>IF(Table2[[#This Row],[M1A]]="","",Table2[[#This Row],[M1A]]-Table2[[#This Row],[AWAL]])</f>
        <v/>
      </c>
      <c r="J1455" s="12" t="str">
        <f>IF(Table2[[#This Row],[M2A]]="","",SUM(Table2[[#This Row],[M2A]]-Table2[[#This Row],[M2B_h]]))</f>
        <v/>
      </c>
      <c r="L1455" s="12" t="str">
        <f>IF(Table2[[#This Row],[M3A]]="","",SUM(Table2[[#This Row],[M3A]]-Table2[[#This Row],[M3B_h]]))</f>
        <v/>
      </c>
      <c r="N1455" s="12" t="str">
        <f>IF(Table2[[#This Row],[M4A]]="","",SUM(Table2[[#This Row],[M4A]]-Table2[[#This Row],[M4B_h]]))</f>
        <v/>
      </c>
      <c r="O1455" s="14"/>
      <c r="P1455" s="14" t="str">
        <f>IF(Table2[[#This Row],[M5A]]="","",SUM(Table2[[#This Row],[M5A]]-Table2[[#This Row],[M5B_h]]))</f>
        <v/>
      </c>
      <c r="Q1455" s="14">
        <f>SUM(Table2[[#This Row],[AWAL]],Table2[[#This Row],[M1B]])</f>
        <v>1</v>
      </c>
      <c r="R1455" s="14">
        <f>SUM(Table2[[#This Row],[M2B]],Table2[[#This Row],[M2B_h]])</f>
        <v>1</v>
      </c>
      <c r="S1455" s="14">
        <f>SUM(Table2[[#This Row],[M3B]],Table2[[#This Row],[M3B_h]])</f>
        <v>1</v>
      </c>
      <c r="T1455" s="14">
        <f>SUM(Table2[[#This Row],[M4B]],Table2[[#This Row],[M4B_h]])</f>
        <v>1</v>
      </c>
    </row>
    <row r="1456" spans="1:20">
      <c r="A1456" s="11">
        <f>IF(Table2[[#This Row],[TT]]=0,"",ROW())</f>
        <v>1456</v>
      </c>
      <c r="B1456" s="11" t="str">
        <f>LOWER(SUBSTITUTE(SUBSTITUTE(SUBSTITUTE(SUBSTITUTE(SUBSTITUTE(SUBSTITUTE(SUBSTITUTE(SUBSTITUTE(Table2[[#This Row],[NAMA BARANG]]," ",""),"""",""),"-",""),"/",""),"(",""),")",""),"&amp;",""),",",""))</f>
        <v>pc8887kepiting</v>
      </c>
      <c r="C1456" s="17" t="s">
        <v>1597</v>
      </c>
      <c r="D1456" s="18">
        <v>2</v>
      </c>
      <c r="E1456" s="22" t="s">
        <v>38</v>
      </c>
      <c r="F1456" s="43">
        <f>IF(Table2[[#This Row],[M5B]]="",Table2[[#This Row],[M5B_h]],SUM(Table2[[#This Row],[M5B_h]],Table2[[#This Row],[M5B]]))</f>
        <v>2</v>
      </c>
      <c r="H1456" s="12" t="str">
        <f>IF(Table2[[#This Row],[M1A]]="","",Table2[[#This Row],[M1A]]-Table2[[#This Row],[AWAL]])</f>
        <v/>
      </c>
      <c r="J1456" s="12" t="str">
        <f>IF(Table2[[#This Row],[M2A]]="","",SUM(Table2[[#This Row],[M2A]]-Table2[[#This Row],[M2B_h]]))</f>
        <v/>
      </c>
      <c r="L1456" s="12" t="str">
        <f>IF(Table2[[#This Row],[M3A]]="","",SUM(Table2[[#This Row],[M3A]]-Table2[[#This Row],[M3B_h]]))</f>
        <v/>
      </c>
      <c r="N1456" s="12" t="str">
        <f>IF(Table2[[#This Row],[M4A]]="","",SUM(Table2[[#This Row],[M4A]]-Table2[[#This Row],[M4B_h]]))</f>
        <v/>
      </c>
      <c r="O1456" s="14"/>
      <c r="P1456" s="14" t="str">
        <f>IF(Table2[[#This Row],[M5A]]="","",SUM(Table2[[#This Row],[M5A]]-Table2[[#This Row],[M5B_h]]))</f>
        <v/>
      </c>
      <c r="Q1456" s="14">
        <f>SUM(Table2[[#This Row],[AWAL]],Table2[[#This Row],[M1B]])</f>
        <v>2</v>
      </c>
      <c r="R1456" s="14">
        <f>SUM(Table2[[#This Row],[M2B]],Table2[[#This Row],[M2B_h]])</f>
        <v>2</v>
      </c>
      <c r="S1456" s="14">
        <f>SUM(Table2[[#This Row],[M3B]],Table2[[#This Row],[M3B_h]])</f>
        <v>2</v>
      </c>
      <c r="T1456" s="14">
        <f>SUM(Table2[[#This Row],[M4B]],Table2[[#This Row],[M4B_h]])</f>
        <v>2</v>
      </c>
    </row>
    <row r="1457" spans="1:20">
      <c r="A1457" s="11">
        <f>IF(Table2[[#This Row],[TT]]=0,"",ROW())</f>
        <v>1457</v>
      </c>
      <c r="B1457" s="11" t="str">
        <f>LOWER(SUBSTITUTE(SUBSTITUTE(SUBSTITUTE(SUBSTITUTE(SUBSTITUTE(SUBSTITUTE(SUBSTITUTE(SUBSTITUTE(Table2[[#This Row],[NAMA BARANG]]," ",""),"""",""),"-",""),"/",""),"(",""),")",""),"&amp;",""),",",""))</f>
        <v>pc9002490081</v>
      </c>
      <c r="C1457" s="17" t="s">
        <v>2427</v>
      </c>
      <c r="D1457" s="18">
        <v>5</v>
      </c>
      <c r="E1457" s="22" t="s">
        <v>2628</v>
      </c>
      <c r="F1457" s="43">
        <f>IF(Table2[[#This Row],[M5B]]="",Table2[[#This Row],[M5B_h]],SUM(Table2[[#This Row],[M5B_h]],Table2[[#This Row],[M5B]]))</f>
        <v>5</v>
      </c>
      <c r="H1457" s="12" t="str">
        <f>IF(Table2[[#This Row],[M1A]]="","",Table2[[#This Row],[M1A]]-Table2[[#This Row],[AWAL]])</f>
        <v/>
      </c>
      <c r="J1457" s="12" t="str">
        <f>IF(Table2[[#This Row],[M2A]]="","",SUM(Table2[[#This Row],[M2A]]-Table2[[#This Row],[M2B_h]]))</f>
        <v/>
      </c>
      <c r="L1457" s="12" t="str">
        <f>IF(Table2[[#This Row],[M3A]]="","",SUM(Table2[[#This Row],[M3A]]-Table2[[#This Row],[M3B_h]]))</f>
        <v/>
      </c>
      <c r="N1457" s="12" t="str">
        <f>IF(Table2[[#This Row],[M4A]]="","",SUM(Table2[[#This Row],[M4A]]-Table2[[#This Row],[M4B_h]]))</f>
        <v/>
      </c>
      <c r="O1457" s="14"/>
      <c r="P1457" s="14" t="str">
        <f>IF(Table2[[#This Row],[M5A]]="","",SUM(Table2[[#This Row],[M5A]]-Table2[[#This Row],[M5B_h]]))</f>
        <v/>
      </c>
      <c r="Q1457" s="14">
        <f>SUM(Table2[[#This Row],[AWAL]],Table2[[#This Row],[M1B]])</f>
        <v>5</v>
      </c>
      <c r="R1457" s="14">
        <f>SUM(Table2[[#This Row],[M2B]],Table2[[#This Row],[M2B_h]])</f>
        <v>5</v>
      </c>
      <c r="S1457" s="14">
        <f>SUM(Table2[[#This Row],[M3B]],Table2[[#This Row],[M3B_h]])</f>
        <v>5</v>
      </c>
      <c r="T1457" s="14">
        <f>SUM(Table2[[#This Row],[M4B]],Table2[[#This Row],[M4B_h]])</f>
        <v>5</v>
      </c>
    </row>
    <row r="1458" spans="1:20">
      <c r="A1458" s="11">
        <f>IF(Table2[[#This Row],[TT]]=0,"",ROW())</f>
        <v>1458</v>
      </c>
      <c r="B1458" s="11" t="str">
        <f>LOWER(SUBSTITUTE(SUBSTITUTE(SUBSTITUTE(SUBSTITUTE(SUBSTITUTE(SUBSTITUTE(SUBSTITUTE(SUBSTITUTE(Table2[[#This Row],[NAMA BARANG]]," ",""),"""",""),"-",""),"/",""),"(",""),")",""),"&amp;",""),",",""))</f>
        <v>pca6855</v>
      </c>
      <c r="C1458" s="17" t="s">
        <v>1598</v>
      </c>
      <c r="D1458" s="18">
        <v>1</v>
      </c>
      <c r="E1458" s="22" t="s">
        <v>2638</v>
      </c>
      <c r="F1458" s="43">
        <f>IF(Table2[[#This Row],[M5B]]="",Table2[[#This Row],[M5B_h]],SUM(Table2[[#This Row],[M5B_h]],Table2[[#This Row],[M5B]]))</f>
        <v>1</v>
      </c>
      <c r="H1458" s="12" t="str">
        <f>IF(Table2[[#This Row],[M1A]]="","",Table2[[#This Row],[M1A]]-Table2[[#This Row],[AWAL]])</f>
        <v/>
      </c>
      <c r="J1458" s="12" t="str">
        <f>IF(Table2[[#This Row],[M2A]]="","",SUM(Table2[[#This Row],[M2A]]-Table2[[#This Row],[M2B_h]]))</f>
        <v/>
      </c>
      <c r="L1458" s="12" t="str">
        <f>IF(Table2[[#This Row],[M3A]]="","",SUM(Table2[[#This Row],[M3A]]-Table2[[#This Row],[M3B_h]]))</f>
        <v/>
      </c>
      <c r="N1458" s="12" t="str">
        <f>IF(Table2[[#This Row],[M4A]]="","",SUM(Table2[[#This Row],[M4A]]-Table2[[#This Row],[M4B_h]]))</f>
        <v/>
      </c>
      <c r="O1458" s="14"/>
      <c r="P1458" s="14" t="str">
        <f>IF(Table2[[#This Row],[M5A]]="","",SUM(Table2[[#This Row],[M5A]]-Table2[[#This Row],[M5B_h]]))</f>
        <v/>
      </c>
      <c r="Q1458" s="14">
        <f>SUM(Table2[[#This Row],[AWAL]],Table2[[#This Row],[M1B]])</f>
        <v>1</v>
      </c>
      <c r="R1458" s="14">
        <f>SUM(Table2[[#This Row],[M2B]],Table2[[#This Row],[M2B_h]])</f>
        <v>1</v>
      </c>
      <c r="S1458" s="14">
        <f>SUM(Table2[[#This Row],[M3B]],Table2[[#This Row],[M3B_h]])</f>
        <v>1</v>
      </c>
      <c r="T1458" s="14">
        <f>SUM(Table2[[#This Row],[M4B]],Table2[[#This Row],[M4B_h]])</f>
        <v>1</v>
      </c>
    </row>
    <row r="1459" spans="1:20">
      <c r="A1459" s="11">
        <f>IF(Table2[[#This Row],[TT]]=0,"",ROW())</f>
        <v>1459</v>
      </c>
      <c r="B1459" s="11" t="str">
        <f>LOWER(SUBSTITUTE(SUBSTITUTE(SUBSTITUTE(SUBSTITUTE(SUBSTITUTE(SUBSTITUTE(SUBSTITUTE(SUBSTITUTE(Table2[[#This Row],[NAMA BARANG]]," ",""),"""",""),"-",""),"/",""),"(",""),")",""),"&amp;",""),",",""))</f>
        <v>pca227pc8110kt</v>
      </c>
      <c r="C1459" s="17" t="s">
        <v>1599</v>
      </c>
      <c r="D1459" s="18">
        <v>1</v>
      </c>
      <c r="E1459" s="22" t="s">
        <v>39</v>
      </c>
      <c r="F1459" s="43">
        <f>IF(Table2[[#This Row],[M5B]]="",Table2[[#This Row],[M5B_h]],SUM(Table2[[#This Row],[M5B_h]],Table2[[#This Row],[M5B]]))</f>
        <v>1</v>
      </c>
      <c r="H1459" s="12" t="str">
        <f>IF(Table2[[#This Row],[M1A]]="","",Table2[[#This Row],[M1A]]-Table2[[#This Row],[AWAL]])</f>
        <v/>
      </c>
      <c r="J1459" s="12" t="str">
        <f>IF(Table2[[#This Row],[M2A]]="","",SUM(Table2[[#This Row],[M2A]]-Table2[[#This Row],[M2B_h]]))</f>
        <v/>
      </c>
      <c r="L1459" s="12" t="str">
        <f>IF(Table2[[#This Row],[M3A]]="","",SUM(Table2[[#This Row],[M3A]]-Table2[[#This Row],[M3B_h]]))</f>
        <v/>
      </c>
      <c r="N1459" s="12" t="str">
        <f>IF(Table2[[#This Row],[M4A]]="","",SUM(Table2[[#This Row],[M4A]]-Table2[[#This Row],[M4B_h]]))</f>
        <v/>
      </c>
      <c r="O1459" s="14"/>
      <c r="P1459" s="14" t="str">
        <f>IF(Table2[[#This Row],[M5A]]="","",SUM(Table2[[#This Row],[M5A]]-Table2[[#This Row],[M5B_h]]))</f>
        <v/>
      </c>
      <c r="Q1459" s="14">
        <f>SUM(Table2[[#This Row],[AWAL]],Table2[[#This Row],[M1B]])</f>
        <v>1</v>
      </c>
      <c r="R1459" s="14">
        <f>SUM(Table2[[#This Row],[M2B]],Table2[[#This Row],[M2B_h]])</f>
        <v>1</v>
      </c>
      <c r="S1459" s="14">
        <f>SUM(Table2[[#This Row],[M3B]],Table2[[#This Row],[M3B_h]])</f>
        <v>1</v>
      </c>
      <c r="T1459" s="14">
        <f>SUM(Table2[[#This Row],[M4B]],Table2[[#This Row],[M4B_h]])</f>
        <v>1</v>
      </c>
    </row>
    <row r="1460" spans="1:20">
      <c r="A1460" s="11">
        <f>IF(Table2[[#This Row],[TT]]=0,"",ROW())</f>
        <v>1460</v>
      </c>
      <c r="B1460" s="11" t="str">
        <f>LOWER(SUBSTITUTE(SUBSTITUTE(SUBSTITUTE(SUBSTITUTE(SUBSTITUTE(SUBSTITUTE(SUBSTITUTE(SUBSTITUTE(Table2[[#This Row],[NAMA BARANG]]," ",""),"""",""),"-",""),"/",""),"(",""),")",""),"&amp;",""),",",""))</f>
        <v>pca23pc3311</v>
      </c>
      <c r="C1460" s="17" t="s">
        <v>1600</v>
      </c>
      <c r="D1460" s="18">
        <v>1</v>
      </c>
      <c r="E1460" s="22" t="s">
        <v>63</v>
      </c>
      <c r="F1460" s="43">
        <f>IF(Table2[[#This Row],[M5B]]="",Table2[[#This Row],[M5B_h]],SUM(Table2[[#This Row],[M5B_h]],Table2[[#This Row],[M5B]]))</f>
        <v>1</v>
      </c>
      <c r="H1460" s="12" t="str">
        <f>IF(Table2[[#This Row],[M1A]]="","",Table2[[#This Row],[M1A]]-Table2[[#This Row],[AWAL]])</f>
        <v/>
      </c>
      <c r="J1460" s="12" t="str">
        <f>IF(Table2[[#This Row],[M2A]]="","",SUM(Table2[[#This Row],[M2A]]-Table2[[#This Row],[M2B_h]]))</f>
        <v/>
      </c>
      <c r="L1460" s="12" t="str">
        <f>IF(Table2[[#This Row],[M3A]]="","",SUM(Table2[[#This Row],[M3A]]-Table2[[#This Row],[M3B_h]]))</f>
        <v/>
      </c>
      <c r="N1460" s="12" t="str">
        <f>IF(Table2[[#This Row],[M4A]]="","",SUM(Table2[[#This Row],[M4A]]-Table2[[#This Row],[M4B_h]]))</f>
        <v/>
      </c>
      <c r="O1460" s="14"/>
      <c r="P1460" s="14" t="str">
        <f>IF(Table2[[#This Row],[M5A]]="","",SUM(Table2[[#This Row],[M5A]]-Table2[[#This Row],[M5B_h]]))</f>
        <v/>
      </c>
      <c r="Q1460" s="14">
        <f>SUM(Table2[[#This Row],[AWAL]],Table2[[#This Row],[M1B]])</f>
        <v>1</v>
      </c>
      <c r="R1460" s="14">
        <f>SUM(Table2[[#This Row],[M2B]],Table2[[#This Row],[M2B_h]])</f>
        <v>1</v>
      </c>
      <c r="S1460" s="14">
        <f>SUM(Table2[[#This Row],[M3B]],Table2[[#This Row],[M3B_h]])</f>
        <v>1</v>
      </c>
      <c r="T1460" s="14">
        <f>SUM(Table2[[#This Row],[M4B]],Table2[[#This Row],[M4B_h]])</f>
        <v>1</v>
      </c>
    </row>
    <row r="1461" spans="1:20">
      <c r="A1461" s="11">
        <f>IF(Table2[[#This Row],[TT]]=0,"",ROW())</f>
        <v>1461</v>
      </c>
      <c r="B1461" s="11" t="str">
        <f>LOWER(SUBSTITUTE(SUBSTITUTE(SUBSTITUTE(SUBSTITUTE(SUBSTITUTE(SUBSTITUTE(SUBSTITUTE(SUBSTITUTE(Table2[[#This Row],[NAMA BARANG]]," ",""),"""",""),"-",""),"/",""),"(",""),")",""),"&amp;",""),",",""))</f>
        <v>pcad030</v>
      </c>
      <c r="C1461" s="17" t="s">
        <v>1602</v>
      </c>
      <c r="D1461" s="18">
        <v>18</v>
      </c>
      <c r="E1461" s="22" t="s">
        <v>88</v>
      </c>
      <c r="F1461" s="43">
        <f>IF(Table2[[#This Row],[M5B]]="",Table2[[#This Row],[M5B_h]],SUM(Table2[[#This Row],[M5B_h]],Table2[[#This Row],[M5B]]))</f>
        <v>18</v>
      </c>
      <c r="H1461" s="12" t="str">
        <f>IF(Table2[[#This Row],[M1A]]="","",Table2[[#This Row],[M1A]]-Table2[[#This Row],[AWAL]])</f>
        <v/>
      </c>
      <c r="J1461" s="12" t="str">
        <f>IF(Table2[[#This Row],[M2A]]="","",SUM(Table2[[#This Row],[M2A]]-Table2[[#This Row],[M2B_h]]))</f>
        <v/>
      </c>
      <c r="L1461" s="12" t="str">
        <f>IF(Table2[[#This Row],[M3A]]="","",SUM(Table2[[#This Row],[M3A]]-Table2[[#This Row],[M3B_h]]))</f>
        <v/>
      </c>
      <c r="N1461" s="12" t="str">
        <f>IF(Table2[[#This Row],[M4A]]="","",SUM(Table2[[#This Row],[M4A]]-Table2[[#This Row],[M4B_h]]))</f>
        <v/>
      </c>
      <c r="O1461" s="14"/>
      <c r="P1461" s="14" t="str">
        <f>IF(Table2[[#This Row],[M5A]]="","",SUM(Table2[[#This Row],[M5A]]-Table2[[#This Row],[M5B_h]]))</f>
        <v/>
      </c>
      <c r="Q1461" s="14">
        <f>SUM(Table2[[#This Row],[AWAL]],Table2[[#This Row],[M1B]])</f>
        <v>18</v>
      </c>
      <c r="R1461" s="14">
        <f>SUM(Table2[[#This Row],[M2B]],Table2[[#This Row],[M2B_h]])</f>
        <v>18</v>
      </c>
      <c r="S1461" s="14">
        <f>SUM(Table2[[#This Row],[M3B]],Table2[[#This Row],[M3B_h]])</f>
        <v>18</v>
      </c>
      <c r="T1461" s="14">
        <f>SUM(Table2[[#This Row],[M4B]],Table2[[#This Row],[M4B_h]])</f>
        <v>18</v>
      </c>
    </row>
    <row r="1462" spans="1:20">
      <c r="A1462" s="11">
        <f>IF(Table2[[#This Row],[TT]]=0,"",ROW())</f>
        <v>1462</v>
      </c>
      <c r="B1462" s="11" t="str">
        <f>LOWER(SUBSTITUTE(SUBSTITUTE(SUBSTITUTE(SUBSTITUTE(SUBSTITUTE(SUBSTITUTE(SUBSTITUTE(SUBSTITUTE(Table2[[#This Row],[NAMA BARANG]]," ",""),"""",""),"-",""),"/",""),"(",""),")",""),"&amp;",""),",",""))</f>
        <v>pcangelrestletingdm228</v>
      </c>
      <c r="C1462" s="17" t="s">
        <v>1603</v>
      </c>
      <c r="D1462" s="18">
        <v>1</v>
      </c>
      <c r="E1462" s="22" t="s">
        <v>1604</v>
      </c>
      <c r="F1462" s="43">
        <f>IF(Table2[[#This Row],[M5B]]="",Table2[[#This Row],[M5B_h]],SUM(Table2[[#This Row],[M5B_h]],Table2[[#This Row],[M5B]]))</f>
        <v>1</v>
      </c>
      <c r="H1462" s="12" t="str">
        <f>IF(Table2[[#This Row],[M1A]]="","",Table2[[#This Row],[M1A]]-Table2[[#This Row],[AWAL]])</f>
        <v/>
      </c>
      <c r="J1462" s="12" t="str">
        <f>IF(Table2[[#This Row],[M2A]]="","",SUM(Table2[[#This Row],[M2A]]-Table2[[#This Row],[M2B_h]]))</f>
        <v/>
      </c>
      <c r="L1462" s="12" t="str">
        <f>IF(Table2[[#This Row],[M3A]]="","",SUM(Table2[[#This Row],[M3A]]-Table2[[#This Row],[M3B_h]]))</f>
        <v/>
      </c>
      <c r="N1462" s="12" t="str">
        <f>IF(Table2[[#This Row],[M4A]]="","",SUM(Table2[[#This Row],[M4A]]-Table2[[#This Row],[M4B_h]]))</f>
        <v/>
      </c>
      <c r="O1462" s="14"/>
      <c r="P1462" s="14" t="str">
        <f>IF(Table2[[#This Row],[M5A]]="","",SUM(Table2[[#This Row],[M5A]]-Table2[[#This Row],[M5B_h]]))</f>
        <v/>
      </c>
      <c r="Q1462" s="14">
        <f>SUM(Table2[[#This Row],[AWAL]],Table2[[#This Row],[M1B]])</f>
        <v>1</v>
      </c>
      <c r="R1462" s="14">
        <f>SUM(Table2[[#This Row],[M2B]],Table2[[#This Row],[M2B_h]])</f>
        <v>1</v>
      </c>
      <c r="S1462" s="14">
        <f>SUM(Table2[[#This Row],[M3B]],Table2[[#This Row],[M3B_h]])</f>
        <v>1</v>
      </c>
      <c r="T1462" s="14">
        <f>SUM(Table2[[#This Row],[M4B]],Table2[[#This Row],[M4B_h]])</f>
        <v>1</v>
      </c>
    </row>
    <row r="1463" spans="1:20">
      <c r="A1463" s="11">
        <f>IF(Table2[[#This Row],[TT]]=0,"",ROW())</f>
        <v>1463</v>
      </c>
      <c r="B1463" s="11" t="str">
        <f>LOWER(SUBSTITUTE(SUBSTITUTE(SUBSTITUTE(SUBSTITUTE(SUBSTITUTE(SUBSTITUTE(SUBSTITUTE(SUBSTITUTE(Table2[[#This Row],[NAMA BARANG]]," ",""),"""",""),"-",""),"/",""),"(",""),")",""),"&amp;",""),",",""))</f>
        <v>pcarctype3185</v>
      </c>
      <c r="C1463" s="17" t="s">
        <v>1605</v>
      </c>
      <c r="D1463" s="18">
        <v>3</v>
      </c>
      <c r="E1463" s="22" t="s">
        <v>88</v>
      </c>
      <c r="F1463" s="43">
        <f>IF(Table2[[#This Row],[M5B]]="",Table2[[#This Row],[M5B_h]],SUM(Table2[[#This Row],[M5B_h]],Table2[[#This Row],[M5B]]))</f>
        <v>3</v>
      </c>
      <c r="H1463" s="12" t="str">
        <f>IF(Table2[[#This Row],[M1A]]="","",Table2[[#This Row],[M1A]]-Table2[[#This Row],[AWAL]])</f>
        <v/>
      </c>
      <c r="J1463" s="12" t="str">
        <f>IF(Table2[[#This Row],[M2A]]="","",SUM(Table2[[#This Row],[M2A]]-Table2[[#This Row],[M2B_h]]))</f>
        <v/>
      </c>
      <c r="L1463" s="12" t="str">
        <f>IF(Table2[[#This Row],[M3A]]="","",SUM(Table2[[#This Row],[M3A]]-Table2[[#This Row],[M3B_h]]))</f>
        <v/>
      </c>
      <c r="N1463" s="12" t="str">
        <f>IF(Table2[[#This Row],[M4A]]="","",SUM(Table2[[#This Row],[M4A]]-Table2[[#This Row],[M4B_h]]))</f>
        <v/>
      </c>
      <c r="O1463" s="14"/>
      <c r="P1463" s="14" t="str">
        <f>IF(Table2[[#This Row],[M5A]]="","",SUM(Table2[[#This Row],[M5A]]-Table2[[#This Row],[M5B_h]]))</f>
        <v/>
      </c>
      <c r="Q1463" s="14">
        <f>SUM(Table2[[#This Row],[AWAL]],Table2[[#This Row],[M1B]])</f>
        <v>3</v>
      </c>
      <c r="R1463" s="14">
        <f>SUM(Table2[[#This Row],[M2B]],Table2[[#This Row],[M2B_h]])</f>
        <v>3</v>
      </c>
      <c r="S1463" s="14">
        <f>SUM(Table2[[#This Row],[M3B]],Table2[[#This Row],[M3B_h]])</f>
        <v>3</v>
      </c>
      <c r="T1463" s="14">
        <f>SUM(Table2[[#This Row],[M4B]],Table2[[#This Row],[M4B_h]])</f>
        <v>3</v>
      </c>
    </row>
    <row r="1464" spans="1:20">
      <c r="A1464" s="11">
        <f>IF(Table2[[#This Row],[TT]]=0,"",ROW())</f>
        <v>1464</v>
      </c>
      <c r="B1464" s="11" t="str">
        <f>LOWER(SUBSTITUTE(SUBSTITUTE(SUBSTITUTE(SUBSTITUTE(SUBSTITUTE(SUBSTITUTE(SUBSTITUTE(SUBSTITUTE(Table2[[#This Row],[NAMA BARANG]]," ",""),"""",""),"-",""),"/",""),"(",""),")",""),"&amp;",""),",",""))</f>
        <v>pcarctype8852</v>
      </c>
      <c r="C1464" s="17" t="s">
        <v>1606</v>
      </c>
      <c r="D1464" s="18">
        <v>1</v>
      </c>
      <c r="E1464" s="22" t="s">
        <v>39</v>
      </c>
      <c r="F1464" s="43">
        <f>IF(Table2[[#This Row],[M5B]]="",Table2[[#This Row],[M5B_h]],SUM(Table2[[#This Row],[M5B_h]],Table2[[#This Row],[M5B]]))</f>
        <v>1</v>
      </c>
      <c r="H1464" s="12" t="str">
        <f>IF(Table2[[#This Row],[M1A]]="","",Table2[[#This Row],[M1A]]-Table2[[#This Row],[AWAL]])</f>
        <v/>
      </c>
      <c r="J1464" s="12" t="str">
        <f>IF(Table2[[#This Row],[M2A]]="","",SUM(Table2[[#This Row],[M2A]]-Table2[[#This Row],[M2B_h]]))</f>
        <v/>
      </c>
      <c r="L1464" s="12" t="str">
        <f>IF(Table2[[#This Row],[M3A]]="","",SUM(Table2[[#This Row],[M3A]]-Table2[[#This Row],[M3B_h]]))</f>
        <v/>
      </c>
      <c r="N1464" s="12" t="str">
        <f>IF(Table2[[#This Row],[M4A]]="","",SUM(Table2[[#This Row],[M4A]]-Table2[[#This Row],[M4B_h]]))</f>
        <v/>
      </c>
      <c r="O1464" s="14"/>
      <c r="P1464" s="14" t="str">
        <f>IF(Table2[[#This Row],[M5A]]="","",SUM(Table2[[#This Row],[M5A]]-Table2[[#This Row],[M5B_h]]))</f>
        <v/>
      </c>
      <c r="Q1464" s="14">
        <f>SUM(Table2[[#This Row],[AWAL]],Table2[[#This Row],[M1B]])</f>
        <v>1</v>
      </c>
      <c r="R1464" s="14">
        <f>SUM(Table2[[#This Row],[M2B]],Table2[[#This Row],[M2B_h]])</f>
        <v>1</v>
      </c>
      <c r="S1464" s="14">
        <f>SUM(Table2[[#This Row],[M3B]],Table2[[#This Row],[M3B_h]])</f>
        <v>1</v>
      </c>
      <c r="T1464" s="14">
        <f>SUM(Table2[[#This Row],[M4B]],Table2[[#This Row],[M4B_h]])</f>
        <v>1</v>
      </c>
    </row>
    <row r="1465" spans="1:20">
      <c r="A1465" s="11">
        <f>IF(Table2[[#This Row],[TT]]=0,"",ROW())</f>
        <v>1465</v>
      </c>
      <c r="B1465" s="11" t="str">
        <f>LOWER(SUBSTITUTE(SUBSTITUTE(SUBSTITUTE(SUBSTITUTE(SUBSTITUTE(SUBSTITUTE(SUBSTITUTE(SUBSTITUTE(Table2[[#This Row],[NAMA BARANG]]," ",""),"""",""),"-",""),"/",""),"(",""),")",""),"&amp;",""),",",""))</f>
        <v>pcb249</v>
      </c>
      <c r="C1465" s="17" t="s">
        <v>1607</v>
      </c>
      <c r="D1465" s="18">
        <v>1</v>
      </c>
      <c r="E1465" s="22" t="s">
        <v>52</v>
      </c>
      <c r="F1465" s="43">
        <f>IF(Table2[[#This Row],[M5B]]="",Table2[[#This Row],[M5B_h]],SUM(Table2[[#This Row],[M5B_h]],Table2[[#This Row],[M5B]]))</f>
        <v>1</v>
      </c>
      <c r="H1465" s="12" t="str">
        <f>IF(Table2[[#This Row],[M1A]]="","",Table2[[#This Row],[M1A]]-Table2[[#This Row],[AWAL]])</f>
        <v/>
      </c>
      <c r="J1465" s="12" t="str">
        <f>IF(Table2[[#This Row],[M2A]]="","",SUM(Table2[[#This Row],[M2A]]-Table2[[#This Row],[M2B_h]]))</f>
        <v/>
      </c>
      <c r="L1465" s="12" t="str">
        <f>IF(Table2[[#This Row],[M3A]]="","",SUM(Table2[[#This Row],[M3A]]-Table2[[#This Row],[M3B_h]]))</f>
        <v/>
      </c>
      <c r="N1465" s="12" t="str">
        <f>IF(Table2[[#This Row],[M4A]]="","",SUM(Table2[[#This Row],[M4A]]-Table2[[#This Row],[M4B_h]]))</f>
        <v/>
      </c>
      <c r="O1465" s="14"/>
      <c r="P1465" s="14" t="str">
        <f>IF(Table2[[#This Row],[M5A]]="","",SUM(Table2[[#This Row],[M5A]]-Table2[[#This Row],[M5B_h]]))</f>
        <v/>
      </c>
      <c r="Q1465" s="14">
        <f>SUM(Table2[[#This Row],[AWAL]],Table2[[#This Row],[M1B]])</f>
        <v>1</v>
      </c>
      <c r="R1465" s="14">
        <f>SUM(Table2[[#This Row],[M2B]],Table2[[#This Row],[M2B_h]])</f>
        <v>1</v>
      </c>
      <c r="S1465" s="14">
        <f>SUM(Table2[[#This Row],[M3B]],Table2[[#This Row],[M3B_h]])</f>
        <v>1</v>
      </c>
      <c r="T1465" s="14">
        <f>SUM(Table2[[#This Row],[M4B]],Table2[[#This Row],[M4B_h]])</f>
        <v>1</v>
      </c>
    </row>
    <row r="1466" spans="1:20">
      <c r="A1466" s="11">
        <f>IF(Table2[[#This Row],[TT]]=0,"",ROW())</f>
        <v>1466</v>
      </c>
      <c r="B1466" s="11" t="str">
        <f>LOWER(SUBSTITUTE(SUBSTITUTE(SUBSTITUTE(SUBSTITUTE(SUBSTITUTE(SUBSTITUTE(SUBSTITUTE(SUBSTITUTE(Table2[[#This Row],[NAMA BARANG]]," ",""),"""",""),"-",""),"/",""),"(",""),")",""),"&amp;",""),",",""))</f>
        <v>pcbotolbts1063blk</v>
      </c>
      <c r="C1466" s="17" t="s">
        <v>3116</v>
      </c>
      <c r="D1466" s="18">
        <v>5</v>
      </c>
      <c r="E1466" s="22" t="s">
        <v>1568</v>
      </c>
      <c r="F1466" s="43">
        <f>IF(Table2[[#This Row],[M5B]]="",Table2[[#This Row],[M5B_h]],SUM(Table2[[#This Row],[M5B_h]],Table2[[#This Row],[M5B]]))</f>
        <v>5</v>
      </c>
      <c r="H1466" s="12" t="str">
        <f>IF(Table2[[#This Row],[M1A]]="","",Table2[[#This Row],[M1A]]-Table2[[#This Row],[AWAL]])</f>
        <v/>
      </c>
      <c r="J1466" s="12" t="str">
        <f>IF(Table2[[#This Row],[M2A]]="","",SUM(Table2[[#This Row],[M2A]]-Table2[[#This Row],[M2B_h]]))</f>
        <v/>
      </c>
      <c r="L1466" s="12" t="str">
        <f>IF(Table2[[#This Row],[M3A]]="","",SUM(Table2[[#This Row],[M3A]]-Table2[[#This Row],[M3B_h]]))</f>
        <v/>
      </c>
      <c r="N1466" s="12" t="str">
        <f>IF(Table2[[#This Row],[M4A]]="","",SUM(Table2[[#This Row],[M4A]]-Table2[[#This Row],[M4B_h]]))</f>
        <v/>
      </c>
      <c r="O1466" s="14"/>
      <c r="P1466" s="14" t="str">
        <f>IF(Table2[[#This Row],[M5A]]="","",SUM(Table2[[#This Row],[M5A]]-Table2[[#This Row],[M5B_h]]))</f>
        <v/>
      </c>
      <c r="Q1466" s="14">
        <f>SUM(Table2[[#This Row],[AWAL]],Table2[[#This Row],[M1B]])</f>
        <v>5</v>
      </c>
      <c r="R1466" s="14">
        <f>SUM(Table2[[#This Row],[M2B]],Table2[[#This Row],[M2B_h]])</f>
        <v>5</v>
      </c>
      <c r="S1466" s="14">
        <f>SUM(Table2[[#This Row],[M3B]],Table2[[#This Row],[M3B_h]])</f>
        <v>5</v>
      </c>
      <c r="T1466" s="14">
        <f>SUM(Table2[[#This Row],[M4B]],Table2[[#This Row],[M4B_h]])</f>
        <v>5</v>
      </c>
    </row>
    <row r="1467" spans="1:20">
      <c r="A1467" s="11">
        <f>IF(Table2[[#This Row],[TT]]=0,"",ROW())</f>
        <v>1467</v>
      </c>
      <c r="B1467" s="11" t="str">
        <f>LOWER(SUBSTITUTE(SUBSTITUTE(SUBSTITUTE(SUBSTITUTE(SUBSTITUTE(SUBSTITUTE(SUBSTITUTE(SUBSTITUTE(Table2[[#This Row],[NAMA BARANG]]," ",""),"""",""),"-",""),"/",""),"(",""),")",""),"&amp;",""),",",""))</f>
        <v>pcbox121106blk+ktk</v>
      </c>
      <c r="C1467" s="17" t="s">
        <v>1608</v>
      </c>
      <c r="D1467" s="18">
        <v>1</v>
      </c>
      <c r="E1467" s="22" t="s">
        <v>88</v>
      </c>
      <c r="F1467" s="43">
        <f>IF(Table2[[#This Row],[M5B]]="",Table2[[#This Row],[M5B_h]],SUM(Table2[[#This Row],[M5B_h]],Table2[[#This Row],[M5B]]))</f>
        <v>1</v>
      </c>
      <c r="H1467" s="12" t="str">
        <f>IF(Table2[[#This Row],[M1A]]="","",Table2[[#This Row],[M1A]]-Table2[[#This Row],[AWAL]])</f>
        <v/>
      </c>
      <c r="J1467" s="12" t="str">
        <f>IF(Table2[[#This Row],[M2A]]="","",SUM(Table2[[#This Row],[M2A]]-Table2[[#This Row],[M2B_h]]))</f>
        <v/>
      </c>
      <c r="L1467" s="12" t="str">
        <f>IF(Table2[[#This Row],[M3A]]="","",SUM(Table2[[#This Row],[M3A]]-Table2[[#This Row],[M3B_h]]))</f>
        <v/>
      </c>
      <c r="N1467" s="12" t="str">
        <f>IF(Table2[[#This Row],[M4A]]="","",SUM(Table2[[#This Row],[M4A]]-Table2[[#This Row],[M4B_h]]))</f>
        <v/>
      </c>
      <c r="O1467" s="14"/>
      <c r="P1467" s="14" t="str">
        <f>IF(Table2[[#This Row],[M5A]]="","",SUM(Table2[[#This Row],[M5A]]-Table2[[#This Row],[M5B_h]]))</f>
        <v/>
      </c>
      <c r="Q1467" s="14">
        <f>SUM(Table2[[#This Row],[AWAL]],Table2[[#This Row],[M1B]])</f>
        <v>1</v>
      </c>
      <c r="R1467" s="14">
        <f>SUM(Table2[[#This Row],[M2B]],Table2[[#This Row],[M2B_h]])</f>
        <v>1</v>
      </c>
      <c r="S1467" s="14">
        <f>SUM(Table2[[#This Row],[M3B]],Table2[[#This Row],[M3B_h]])</f>
        <v>1</v>
      </c>
      <c r="T1467" s="14">
        <f>SUM(Table2[[#This Row],[M4B]],Table2[[#This Row],[M4B_h]])</f>
        <v>1</v>
      </c>
    </row>
    <row r="1468" spans="1:20">
      <c r="A1468" s="11">
        <f>IF(Table2[[#This Row],[TT]]=0,"",ROW())</f>
        <v>1468</v>
      </c>
      <c r="B1468" s="11" t="str">
        <f>LOWER(SUBSTITUTE(SUBSTITUTE(SUBSTITUTE(SUBSTITUTE(SUBSTITUTE(SUBSTITUTE(SUBSTITUTE(SUBSTITUTE(Table2[[#This Row],[NAMA BARANG]]," ",""),"""",""),"-",""),"/",""),"(",""),")",""),"&amp;",""),",",""))</f>
        <v>pcbox121126blk+ktk</v>
      </c>
      <c r="C1468" s="17" t="s">
        <v>1609</v>
      </c>
      <c r="D1468" s="18">
        <v>2</v>
      </c>
      <c r="E1468" s="22" t="s">
        <v>103</v>
      </c>
      <c r="F1468" s="43">
        <f>IF(Table2[[#This Row],[M5B]]="",Table2[[#This Row],[M5B_h]],SUM(Table2[[#This Row],[M5B_h]],Table2[[#This Row],[M5B]]))</f>
        <v>2</v>
      </c>
      <c r="H1468" s="12" t="str">
        <f>IF(Table2[[#This Row],[M1A]]="","",Table2[[#This Row],[M1A]]-Table2[[#This Row],[AWAL]])</f>
        <v/>
      </c>
      <c r="J1468" s="12" t="str">
        <f>IF(Table2[[#This Row],[M2A]]="","",SUM(Table2[[#This Row],[M2A]]-Table2[[#This Row],[M2B_h]]))</f>
        <v/>
      </c>
      <c r="L1468" s="12" t="str">
        <f>IF(Table2[[#This Row],[M3A]]="","",SUM(Table2[[#This Row],[M3A]]-Table2[[#This Row],[M3B_h]]))</f>
        <v/>
      </c>
      <c r="N1468" s="12" t="str">
        <f>IF(Table2[[#This Row],[M4A]]="","",SUM(Table2[[#This Row],[M4A]]-Table2[[#This Row],[M4B_h]]))</f>
        <v/>
      </c>
      <c r="O1468" s="14"/>
      <c r="P1468" s="14" t="str">
        <f>IF(Table2[[#This Row],[M5A]]="","",SUM(Table2[[#This Row],[M5A]]-Table2[[#This Row],[M5B_h]]))</f>
        <v/>
      </c>
      <c r="Q1468" s="14">
        <f>SUM(Table2[[#This Row],[AWAL]],Table2[[#This Row],[M1B]])</f>
        <v>2</v>
      </c>
      <c r="R1468" s="14">
        <f>SUM(Table2[[#This Row],[M2B]],Table2[[#This Row],[M2B_h]])</f>
        <v>2</v>
      </c>
      <c r="S1468" s="14">
        <f>SUM(Table2[[#This Row],[M3B]],Table2[[#This Row],[M3B_h]])</f>
        <v>2</v>
      </c>
      <c r="T1468" s="14">
        <f>SUM(Table2[[#This Row],[M4B]],Table2[[#This Row],[M4B_h]])</f>
        <v>2</v>
      </c>
    </row>
    <row r="1469" spans="1:20">
      <c r="A1469" s="11">
        <f>IF(Table2[[#This Row],[TT]]=0,"",ROW())</f>
        <v>1469</v>
      </c>
      <c r="B1469" s="11" t="str">
        <f>LOWER(SUBSTITUTE(SUBSTITUTE(SUBSTITUTE(SUBSTITUTE(SUBSTITUTE(SUBSTITUTE(SUBSTITUTE(SUBSTITUTE(Table2[[#This Row],[NAMA BARANG]]," ",""),"""",""),"-",""),"/",""),"(",""),")",""),"&amp;",""),",",""))</f>
        <v>pcbox802</v>
      </c>
      <c r="C1469" s="17" t="s">
        <v>1610</v>
      </c>
      <c r="D1469" s="18">
        <v>1</v>
      </c>
      <c r="E1469" s="22" t="s">
        <v>428</v>
      </c>
      <c r="F1469" s="43">
        <f>IF(Table2[[#This Row],[M5B]]="",Table2[[#This Row],[M5B_h]],SUM(Table2[[#This Row],[M5B_h]],Table2[[#This Row],[M5B]]))</f>
        <v>1</v>
      </c>
      <c r="H1469" s="12" t="str">
        <f>IF(Table2[[#This Row],[M1A]]="","",Table2[[#This Row],[M1A]]-Table2[[#This Row],[AWAL]])</f>
        <v/>
      </c>
      <c r="J1469" s="12" t="str">
        <f>IF(Table2[[#This Row],[M2A]]="","",SUM(Table2[[#This Row],[M2A]]-Table2[[#This Row],[M2B_h]]))</f>
        <v/>
      </c>
      <c r="L1469" s="12" t="str">
        <f>IF(Table2[[#This Row],[M3A]]="","",SUM(Table2[[#This Row],[M3A]]-Table2[[#This Row],[M3B_h]]))</f>
        <v/>
      </c>
      <c r="N1469" s="12" t="str">
        <f>IF(Table2[[#This Row],[M4A]]="","",SUM(Table2[[#This Row],[M4A]]-Table2[[#This Row],[M4B_h]]))</f>
        <v/>
      </c>
      <c r="O1469" s="14"/>
      <c r="P1469" s="14" t="str">
        <f>IF(Table2[[#This Row],[M5A]]="","",SUM(Table2[[#This Row],[M5A]]-Table2[[#This Row],[M5B_h]]))</f>
        <v/>
      </c>
      <c r="Q1469" s="14">
        <f>SUM(Table2[[#This Row],[AWAL]],Table2[[#This Row],[M1B]])</f>
        <v>1</v>
      </c>
      <c r="R1469" s="14">
        <f>SUM(Table2[[#This Row],[M2B]],Table2[[#This Row],[M2B_h]])</f>
        <v>1</v>
      </c>
      <c r="S1469" s="14">
        <f>SUM(Table2[[#This Row],[M3B]],Table2[[#This Row],[M3B_h]])</f>
        <v>1</v>
      </c>
      <c r="T1469" s="14">
        <f>SUM(Table2[[#This Row],[M4B]],Table2[[#This Row],[M4B_h]])</f>
        <v>1</v>
      </c>
    </row>
    <row r="1470" spans="1:20">
      <c r="A1470" s="11">
        <f>IF(Table2[[#This Row],[TT]]=0,"",ROW())</f>
        <v>1470</v>
      </c>
      <c r="B1470" s="11" t="str">
        <f>LOWER(SUBSTITUTE(SUBSTITUTE(SUBSTITUTE(SUBSTITUTE(SUBSTITUTE(SUBSTITUTE(SUBSTITUTE(SUBSTITUTE(Table2[[#This Row],[NAMA BARANG]]," ",""),"""",""),"-",""),"/",""),"(",""),")",""),"&amp;",""),",",""))</f>
        <v>pcbox8872bighero</v>
      </c>
      <c r="C1470" s="17" t="s">
        <v>1611</v>
      </c>
      <c r="D1470" s="18">
        <v>2</v>
      </c>
      <c r="E1470" s="22" t="s">
        <v>39</v>
      </c>
      <c r="F1470" s="43">
        <f>IF(Table2[[#This Row],[M5B]]="",Table2[[#This Row],[M5B_h]],SUM(Table2[[#This Row],[M5B_h]],Table2[[#This Row],[M5B]]))</f>
        <v>2</v>
      </c>
      <c r="H1470" s="12" t="str">
        <f>IF(Table2[[#This Row],[M1A]]="","",Table2[[#This Row],[M1A]]-Table2[[#This Row],[AWAL]])</f>
        <v/>
      </c>
      <c r="J1470" s="12" t="str">
        <f>IF(Table2[[#This Row],[M2A]]="","",SUM(Table2[[#This Row],[M2A]]-Table2[[#This Row],[M2B_h]]))</f>
        <v/>
      </c>
      <c r="L1470" s="12" t="str">
        <f>IF(Table2[[#This Row],[M3A]]="","",SUM(Table2[[#This Row],[M3A]]-Table2[[#This Row],[M3B_h]]))</f>
        <v/>
      </c>
      <c r="N1470" s="12" t="str">
        <f>IF(Table2[[#This Row],[M4A]]="","",SUM(Table2[[#This Row],[M4A]]-Table2[[#This Row],[M4B_h]]))</f>
        <v/>
      </c>
      <c r="O1470" s="14"/>
      <c r="P1470" s="14" t="str">
        <f>IF(Table2[[#This Row],[M5A]]="","",SUM(Table2[[#This Row],[M5A]]-Table2[[#This Row],[M5B_h]]))</f>
        <v/>
      </c>
      <c r="Q1470" s="14">
        <f>SUM(Table2[[#This Row],[AWAL]],Table2[[#This Row],[M1B]])</f>
        <v>2</v>
      </c>
      <c r="R1470" s="14">
        <f>SUM(Table2[[#This Row],[M2B]],Table2[[#This Row],[M2B_h]])</f>
        <v>2</v>
      </c>
      <c r="S1470" s="14">
        <f>SUM(Table2[[#This Row],[M3B]],Table2[[#This Row],[M3B_h]])</f>
        <v>2</v>
      </c>
      <c r="T1470" s="14">
        <f>SUM(Table2[[#This Row],[M4B]],Table2[[#This Row],[M4B_h]])</f>
        <v>2</v>
      </c>
    </row>
    <row r="1471" spans="1:20">
      <c r="A1471" s="11">
        <f>IF(Table2[[#This Row],[TT]]=0,"",ROW())</f>
        <v>1471</v>
      </c>
      <c r="B1471" s="11" t="str">
        <f>LOWER(SUBSTITUTE(SUBSTITUTE(SUBSTITUTE(SUBSTITUTE(SUBSTITUTE(SUBSTITUTE(SUBSTITUTE(SUBSTITUTE(Table2[[#This Row],[NAMA BARANG]]," ",""),"""",""),"-",""),"/",""),"(",""),")",""),"&amp;",""),",",""))</f>
        <v>pcboxfy58m</v>
      </c>
      <c r="C1471" s="17" t="s">
        <v>1612</v>
      </c>
      <c r="D1471" s="18">
        <v>3</v>
      </c>
      <c r="E1471" s="22" t="s">
        <v>63</v>
      </c>
      <c r="F1471" s="43">
        <f>IF(Table2[[#This Row],[M5B]]="",Table2[[#This Row],[M5B_h]],SUM(Table2[[#This Row],[M5B_h]],Table2[[#This Row],[M5B]]))</f>
        <v>3</v>
      </c>
      <c r="H1471" s="12" t="str">
        <f>IF(Table2[[#This Row],[M1A]]="","",Table2[[#This Row],[M1A]]-Table2[[#This Row],[AWAL]])</f>
        <v/>
      </c>
      <c r="J1471" s="12" t="str">
        <f>IF(Table2[[#This Row],[M2A]]="","",SUM(Table2[[#This Row],[M2A]]-Table2[[#This Row],[M2B_h]]))</f>
        <v/>
      </c>
      <c r="L1471" s="12" t="str">
        <f>IF(Table2[[#This Row],[M3A]]="","",SUM(Table2[[#This Row],[M3A]]-Table2[[#This Row],[M3B_h]]))</f>
        <v/>
      </c>
      <c r="N1471" s="12" t="str">
        <f>IF(Table2[[#This Row],[M4A]]="","",SUM(Table2[[#This Row],[M4A]]-Table2[[#This Row],[M4B_h]]))</f>
        <v/>
      </c>
      <c r="O1471" s="14"/>
      <c r="P1471" s="14" t="str">
        <f>IF(Table2[[#This Row],[M5A]]="","",SUM(Table2[[#This Row],[M5A]]-Table2[[#This Row],[M5B_h]]))</f>
        <v/>
      </c>
      <c r="Q1471" s="14">
        <f>SUM(Table2[[#This Row],[AWAL]],Table2[[#This Row],[M1B]])</f>
        <v>3</v>
      </c>
      <c r="R1471" s="14">
        <f>SUM(Table2[[#This Row],[M2B]],Table2[[#This Row],[M2B_h]])</f>
        <v>3</v>
      </c>
      <c r="S1471" s="14">
        <f>SUM(Table2[[#This Row],[M3B]],Table2[[#This Row],[M3B_h]])</f>
        <v>3</v>
      </c>
      <c r="T1471" s="14">
        <f>SUM(Table2[[#This Row],[M4B]],Table2[[#This Row],[M4B_h]])</f>
        <v>3</v>
      </c>
    </row>
    <row r="1472" spans="1:20">
      <c r="A1472" s="11">
        <f>IF(Table2[[#This Row],[TT]]=0,"",ROW())</f>
        <v>1472</v>
      </c>
      <c r="B1472" s="11" t="str">
        <f>LOWER(SUBSTITUTE(SUBSTITUTE(SUBSTITUTE(SUBSTITUTE(SUBSTITUTE(SUBSTITUTE(SUBSTITUTE(SUBSTITUTE(Table2[[#This Row],[NAMA BARANG]]," ",""),"""",""),"-",""),"/",""),"(",""),")",""),"&amp;",""),",",""))</f>
        <v>pcboxfy59m</v>
      </c>
      <c r="C1472" s="17" t="s">
        <v>1613</v>
      </c>
      <c r="D1472" s="18">
        <v>4</v>
      </c>
      <c r="E1472" s="22" t="s">
        <v>63</v>
      </c>
      <c r="F1472" s="43">
        <f>IF(Table2[[#This Row],[M5B]]="",Table2[[#This Row],[M5B_h]],SUM(Table2[[#This Row],[M5B_h]],Table2[[#This Row],[M5B]]))</f>
        <v>4</v>
      </c>
      <c r="H1472" s="12" t="str">
        <f>IF(Table2[[#This Row],[M1A]]="","",Table2[[#This Row],[M1A]]-Table2[[#This Row],[AWAL]])</f>
        <v/>
      </c>
      <c r="J1472" s="12" t="str">
        <f>IF(Table2[[#This Row],[M2A]]="","",SUM(Table2[[#This Row],[M2A]]-Table2[[#This Row],[M2B_h]]))</f>
        <v/>
      </c>
      <c r="L1472" s="12" t="str">
        <f>IF(Table2[[#This Row],[M3A]]="","",SUM(Table2[[#This Row],[M3A]]-Table2[[#This Row],[M3B_h]]))</f>
        <v/>
      </c>
      <c r="N1472" s="12" t="str">
        <f>IF(Table2[[#This Row],[M4A]]="","",SUM(Table2[[#This Row],[M4A]]-Table2[[#This Row],[M4B_h]]))</f>
        <v/>
      </c>
      <c r="O1472" s="14"/>
      <c r="P1472" s="14" t="str">
        <f>IF(Table2[[#This Row],[M5A]]="","",SUM(Table2[[#This Row],[M5A]]-Table2[[#This Row],[M5B_h]]))</f>
        <v/>
      </c>
      <c r="Q1472" s="14">
        <f>SUM(Table2[[#This Row],[AWAL]],Table2[[#This Row],[M1B]])</f>
        <v>4</v>
      </c>
      <c r="R1472" s="14">
        <f>SUM(Table2[[#This Row],[M2B]],Table2[[#This Row],[M2B_h]])</f>
        <v>4</v>
      </c>
      <c r="S1472" s="14">
        <f>SUM(Table2[[#This Row],[M3B]],Table2[[#This Row],[M3B_h]])</f>
        <v>4</v>
      </c>
      <c r="T1472" s="14">
        <f>SUM(Table2[[#This Row],[M4B]],Table2[[#This Row],[M4B_h]])</f>
        <v>4</v>
      </c>
    </row>
    <row r="1473" spans="1:20">
      <c r="A1473" s="11">
        <f>IF(Table2[[#This Row],[TT]]=0,"",ROW())</f>
        <v>1473</v>
      </c>
      <c r="B1473" s="11" t="str">
        <f>LOWER(SUBSTITUTE(SUBSTITUTE(SUBSTITUTE(SUBSTITUTE(SUBSTITUTE(SUBSTITUTE(SUBSTITUTE(SUBSTITUTE(Table2[[#This Row],[NAMA BARANG]]," ",""),"""",""),"-",""),"/",""),"(",""),")",""),"&amp;",""),",",""))</f>
        <v>pcboxk56a</v>
      </c>
      <c r="C1473" s="17" t="s">
        <v>1614</v>
      </c>
      <c r="D1473" s="18">
        <v>8</v>
      </c>
      <c r="E1473" s="22" t="s">
        <v>88</v>
      </c>
      <c r="F1473" s="43">
        <f>IF(Table2[[#This Row],[M5B]]="",Table2[[#This Row],[M5B_h]],SUM(Table2[[#This Row],[M5B_h]],Table2[[#This Row],[M5B]]))</f>
        <v>8</v>
      </c>
      <c r="H1473" s="12" t="str">
        <f>IF(Table2[[#This Row],[M1A]]="","",Table2[[#This Row],[M1A]]-Table2[[#This Row],[AWAL]])</f>
        <v/>
      </c>
      <c r="J1473" s="12" t="str">
        <f>IF(Table2[[#This Row],[M2A]]="","",SUM(Table2[[#This Row],[M2A]]-Table2[[#This Row],[M2B_h]]))</f>
        <v/>
      </c>
      <c r="L1473" s="12" t="str">
        <f>IF(Table2[[#This Row],[M3A]]="","",SUM(Table2[[#This Row],[M3A]]-Table2[[#This Row],[M3B_h]]))</f>
        <v/>
      </c>
      <c r="N1473" s="12" t="str">
        <f>IF(Table2[[#This Row],[M4A]]="","",SUM(Table2[[#This Row],[M4A]]-Table2[[#This Row],[M4B_h]]))</f>
        <v/>
      </c>
      <c r="O1473" s="14"/>
      <c r="P1473" s="14" t="str">
        <f>IF(Table2[[#This Row],[M5A]]="","",SUM(Table2[[#This Row],[M5A]]-Table2[[#This Row],[M5B_h]]))</f>
        <v/>
      </c>
      <c r="Q1473" s="14">
        <f>SUM(Table2[[#This Row],[AWAL]],Table2[[#This Row],[M1B]])</f>
        <v>8</v>
      </c>
      <c r="R1473" s="14">
        <f>SUM(Table2[[#This Row],[M2B]],Table2[[#This Row],[M2B_h]])</f>
        <v>8</v>
      </c>
      <c r="S1473" s="14">
        <f>SUM(Table2[[#This Row],[M3B]],Table2[[#This Row],[M3B_h]])</f>
        <v>8</v>
      </c>
      <c r="T1473" s="14">
        <f>SUM(Table2[[#This Row],[M4B]],Table2[[#This Row],[M4B_h]])</f>
        <v>8</v>
      </c>
    </row>
    <row r="1474" spans="1:20">
      <c r="A1474" s="11">
        <f>IF(Table2[[#This Row],[TT]]=0,"",ROW())</f>
        <v>1474</v>
      </c>
      <c r="B1474" s="11" t="str">
        <f>LOWER(SUBSTITUTE(SUBSTITUTE(SUBSTITUTE(SUBSTITUTE(SUBSTITUTE(SUBSTITUTE(SUBSTITUTE(SUBSTITUTE(Table2[[#This Row],[NAMA BARANG]]," ",""),"""",""),"-",""),"/",""),"(",""),")",""),"&amp;",""),",",""))</f>
        <v>pcboxmagnitdf089df097</v>
      </c>
      <c r="C1474" s="17" t="s">
        <v>3423</v>
      </c>
      <c r="D1474" s="18">
        <v>16</v>
      </c>
      <c r="E1474" s="22">
        <v>240</v>
      </c>
      <c r="F1474" s="43">
        <f>IF(Table2[[#This Row],[M5B]]="",Table2[[#This Row],[M5B_h]],SUM(Table2[[#This Row],[M5B_h]],Table2[[#This Row],[M5B]]))</f>
        <v>16</v>
      </c>
      <c r="H1474" s="12" t="str">
        <f>IF(Table2[[#This Row],[M1A]]="","",Table2[[#This Row],[M1A]]-Table2[[#This Row],[AWAL]])</f>
        <v/>
      </c>
      <c r="J1474" s="12" t="str">
        <f>IF(Table2[[#This Row],[M2A]]="","",SUM(Table2[[#This Row],[M2A]]-Table2[[#This Row],[M2B_h]]))</f>
        <v/>
      </c>
      <c r="L1474" s="12" t="str">
        <f>IF(Table2[[#This Row],[M3A]]="","",SUM(Table2[[#This Row],[M3A]]-Table2[[#This Row],[M3B_h]]))</f>
        <v/>
      </c>
      <c r="N1474" s="12" t="str">
        <f>IF(Table2[[#This Row],[M4A]]="","",SUM(Table2[[#This Row],[M4A]]-Table2[[#This Row],[M4B_h]]))</f>
        <v/>
      </c>
      <c r="O1474" s="14"/>
      <c r="P1474" s="14" t="str">
        <f>IF(Table2[[#This Row],[M5A]]="","",SUM(Table2[[#This Row],[M5A]]-Table2[[#This Row],[M5B_h]]))</f>
        <v/>
      </c>
      <c r="Q1474" s="14">
        <f>SUM(Table2[[#This Row],[AWAL]],Table2[[#This Row],[M1B]])</f>
        <v>16</v>
      </c>
      <c r="R1474" s="14">
        <f>SUM(Table2[[#This Row],[M2B]],Table2[[#This Row],[M2B_h]])</f>
        <v>16</v>
      </c>
      <c r="S1474" s="14">
        <f>SUM(Table2[[#This Row],[M3B]],Table2[[#This Row],[M3B_h]])</f>
        <v>16</v>
      </c>
      <c r="T1474" s="14">
        <f>SUM(Table2[[#This Row],[M4B]],Table2[[#This Row],[M4B_h]])</f>
        <v>16</v>
      </c>
    </row>
    <row r="1475" spans="1:20">
      <c r="A1475" s="11">
        <f>IF(Table2[[#This Row],[TT]]=0,"",ROW())</f>
        <v>1475</v>
      </c>
      <c r="B1475" s="11" t="str">
        <f>LOWER(SUBSTITUTE(SUBSTITUTE(SUBSTITUTE(SUBSTITUTE(SUBSTITUTE(SUBSTITUTE(SUBSTITUTE(SUBSTITUTE(Table2[[#This Row],[NAMA BARANG]]," ",""),"""",""),"-",""),"/",""),"(",""),")",""),"&amp;",""),",",""))</f>
        <v>pcboxp1036</v>
      </c>
      <c r="C1475" s="17" t="s">
        <v>1615</v>
      </c>
      <c r="D1475" s="18">
        <v>9</v>
      </c>
      <c r="E1475" s="22">
        <v>240</v>
      </c>
      <c r="F1475" s="43">
        <f>IF(Table2[[#This Row],[M5B]]="",Table2[[#This Row],[M5B_h]],SUM(Table2[[#This Row],[M5B_h]],Table2[[#This Row],[M5B]]))</f>
        <v>9</v>
      </c>
      <c r="H1475" s="12" t="str">
        <f>IF(Table2[[#This Row],[M1A]]="","",Table2[[#This Row],[M1A]]-Table2[[#This Row],[AWAL]])</f>
        <v/>
      </c>
      <c r="J1475" s="12" t="str">
        <f>IF(Table2[[#This Row],[M2A]]="","",SUM(Table2[[#This Row],[M2A]]-Table2[[#This Row],[M2B_h]]))</f>
        <v/>
      </c>
      <c r="L1475" s="12" t="str">
        <f>IF(Table2[[#This Row],[M3A]]="","",SUM(Table2[[#This Row],[M3A]]-Table2[[#This Row],[M3B_h]]))</f>
        <v/>
      </c>
      <c r="N1475" s="12" t="str">
        <f>IF(Table2[[#This Row],[M4A]]="","",SUM(Table2[[#This Row],[M4A]]-Table2[[#This Row],[M4B_h]]))</f>
        <v/>
      </c>
      <c r="O1475" s="14"/>
      <c r="P1475" s="14" t="str">
        <f>IF(Table2[[#This Row],[M5A]]="","",SUM(Table2[[#This Row],[M5A]]-Table2[[#This Row],[M5B_h]]))</f>
        <v/>
      </c>
      <c r="Q1475" s="14">
        <f>SUM(Table2[[#This Row],[AWAL]],Table2[[#This Row],[M1B]])</f>
        <v>9</v>
      </c>
      <c r="R1475" s="14">
        <f>SUM(Table2[[#This Row],[M2B]],Table2[[#This Row],[M2B_h]])</f>
        <v>9</v>
      </c>
      <c r="S1475" s="14">
        <f>SUM(Table2[[#This Row],[M3B]],Table2[[#This Row],[M3B_h]])</f>
        <v>9</v>
      </c>
      <c r="T1475" s="14">
        <f>SUM(Table2[[#This Row],[M4B]],Table2[[#This Row],[M4B_h]])</f>
        <v>9</v>
      </c>
    </row>
    <row r="1476" spans="1:20">
      <c r="A1476" s="11">
        <f>IF(Table2[[#This Row],[TT]]=0,"",ROW())</f>
        <v>1476</v>
      </c>
      <c r="B1476" s="11" t="str">
        <f>LOWER(SUBSTITUTE(SUBSTITUTE(SUBSTITUTE(SUBSTITUTE(SUBSTITUTE(SUBSTITUTE(SUBSTITUTE(SUBSTITUTE(Table2[[#This Row],[NAMA BARANG]]," ",""),"""",""),"-",""),"/",""),"(",""),")",""),"&amp;",""),",",""))</f>
        <v>pcfrozenmixdesignb2002</v>
      </c>
      <c r="C1476" s="17" t="s">
        <v>1616</v>
      </c>
      <c r="D1476" s="18">
        <v>1</v>
      </c>
      <c r="E1476" s="22" t="s">
        <v>38</v>
      </c>
      <c r="F1476" s="43">
        <f>IF(Table2[[#This Row],[M5B]]="",Table2[[#This Row],[M5B_h]],SUM(Table2[[#This Row],[M5B_h]],Table2[[#This Row],[M5B]]))</f>
        <v>1</v>
      </c>
      <c r="H1476" s="12" t="str">
        <f>IF(Table2[[#This Row],[M1A]]="","",Table2[[#This Row],[M1A]]-Table2[[#This Row],[AWAL]])</f>
        <v/>
      </c>
      <c r="J1476" s="12" t="str">
        <f>IF(Table2[[#This Row],[M2A]]="","",SUM(Table2[[#This Row],[M2A]]-Table2[[#This Row],[M2B_h]]))</f>
        <v/>
      </c>
      <c r="L1476" s="12" t="str">
        <f>IF(Table2[[#This Row],[M3A]]="","",SUM(Table2[[#This Row],[M3A]]-Table2[[#This Row],[M3B_h]]))</f>
        <v/>
      </c>
      <c r="N1476" s="12" t="str">
        <f>IF(Table2[[#This Row],[M4A]]="","",SUM(Table2[[#This Row],[M4A]]-Table2[[#This Row],[M4B_h]]))</f>
        <v/>
      </c>
      <c r="O1476" s="14"/>
      <c r="P1476" s="14" t="str">
        <f>IF(Table2[[#This Row],[M5A]]="","",SUM(Table2[[#This Row],[M5A]]-Table2[[#This Row],[M5B_h]]))</f>
        <v/>
      </c>
      <c r="Q1476" s="14">
        <f>SUM(Table2[[#This Row],[AWAL]],Table2[[#This Row],[M1B]])</f>
        <v>1</v>
      </c>
      <c r="R1476" s="14">
        <f>SUM(Table2[[#This Row],[M2B]],Table2[[#This Row],[M2B_h]])</f>
        <v>1</v>
      </c>
      <c r="S1476" s="14">
        <f>SUM(Table2[[#This Row],[M3B]],Table2[[#This Row],[M3B_h]])</f>
        <v>1</v>
      </c>
      <c r="T1476" s="14">
        <f>SUM(Table2[[#This Row],[M4B]],Table2[[#This Row],[M4B_h]])</f>
        <v>1</v>
      </c>
    </row>
    <row r="1477" spans="1:20">
      <c r="A1477" s="11">
        <f>IF(Table2[[#This Row],[TT]]=0,"",ROW())</f>
        <v>1477</v>
      </c>
      <c r="B1477" s="11" t="str">
        <f>LOWER(SUBSTITUTE(SUBSTITUTE(SUBSTITUTE(SUBSTITUTE(SUBSTITUTE(SUBSTITUTE(SUBSTITUTE(SUBSTITUTE(Table2[[#This Row],[NAMA BARANG]]," ",""),"""",""),"-",""),"/",""),"(",""),")",""),"&amp;",""),",",""))</f>
        <v>pcg3901pr</v>
      </c>
      <c r="C1477" s="17" t="s">
        <v>1617</v>
      </c>
      <c r="D1477" s="18">
        <v>6</v>
      </c>
      <c r="E1477" s="22" t="s">
        <v>198</v>
      </c>
      <c r="F1477" s="43">
        <f>IF(Table2[[#This Row],[M5B]]="",Table2[[#This Row],[M5B_h]],SUM(Table2[[#This Row],[M5B_h]],Table2[[#This Row],[M5B]]))</f>
        <v>6</v>
      </c>
      <c r="H1477" s="12" t="str">
        <f>IF(Table2[[#This Row],[M1A]]="","",Table2[[#This Row],[M1A]]-Table2[[#This Row],[AWAL]])</f>
        <v/>
      </c>
      <c r="J1477" s="12" t="str">
        <f>IF(Table2[[#This Row],[M2A]]="","",SUM(Table2[[#This Row],[M2A]]-Table2[[#This Row],[M2B_h]]))</f>
        <v/>
      </c>
      <c r="L1477" s="12" t="str">
        <f>IF(Table2[[#This Row],[M3A]]="","",SUM(Table2[[#This Row],[M3A]]-Table2[[#This Row],[M3B_h]]))</f>
        <v/>
      </c>
      <c r="N1477" s="12" t="str">
        <f>IF(Table2[[#This Row],[M4A]]="","",SUM(Table2[[#This Row],[M4A]]-Table2[[#This Row],[M4B_h]]))</f>
        <v/>
      </c>
      <c r="O1477" s="14"/>
      <c r="P1477" s="14" t="str">
        <f>IF(Table2[[#This Row],[M5A]]="","",SUM(Table2[[#This Row],[M5A]]-Table2[[#This Row],[M5B_h]]))</f>
        <v/>
      </c>
      <c r="Q1477" s="14">
        <f>SUM(Table2[[#This Row],[AWAL]],Table2[[#This Row],[M1B]])</f>
        <v>6</v>
      </c>
      <c r="R1477" s="14">
        <f>SUM(Table2[[#This Row],[M2B]],Table2[[#This Row],[M2B_h]])</f>
        <v>6</v>
      </c>
      <c r="S1477" s="14">
        <f>SUM(Table2[[#This Row],[M3B]],Table2[[#This Row],[M3B_h]])</f>
        <v>6</v>
      </c>
      <c r="T1477" s="14">
        <f>SUM(Table2[[#This Row],[M4B]],Table2[[#This Row],[M4B_h]])</f>
        <v>6</v>
      </c>
    </row>
    <row r="1478" spans="1:20">
      <c r="A1478" s="11">
        <f>IF(Table2[[#This Row],[TT]]=0,"",ROW())</f>
        <v>1478</v>
      </c>
      <c r="B1478" s="11" t="str">
        <f>LOWER(SUBSTITUTE(SUBSTITUTE(SUBSTITUTE(SUBSTITUTE(SUBSTITUTE(SUBSTITUTE(SUBSTITUTE(SUBSTITUTE(Table2[[#This Row],[NAMA BARANG]]," ",""),"""",""),"-",""),"/",""),"(",""),")",""),"&amp;",""),",",""))</f>
        <v>pcgp9315</v>
      </c>
      <c r="C1478" s="17" t="s">
        <v>1618</v>
      </c>
      <c r="D1478" s="18">
        <v>5</v>
      </c>
      <c r="E1478" s="22" t="s">
        <v>173</v>
      </c>
      <c r="F1478" s="43">
        <f>IF(Table2[[#This Row],[M5B]]="",Table2[[#This Row],[M5B_h]],SUM(Table2[[#This Row],[M5B_h]],Table2[[#This Row],[M5B]]))</f>
        <v>5</v>
      </c>
      <c r="H1478" s="12" t="str">
        <f>IF(Table2[[#This Row],[M1A]]="","",Table2[[#This Row],[M1A]]-Table2[[#This Row],[AWAL]])</f>
        <v/>
      </c>
      <c r="J1478" s="12" t="str">
        <f>IF(Table2[[#This Row],[M2A]]="","",SUM(Table2[[#This Row],[M2A]]-Table2[[#This Row],[M2B_h]]))</f>
        <v/>
      </c>
      <c r="L1478" s="12" t="str">
        <f>IF(Table2[[#This Row],[M3A]]="","",SUM(Table2[[#This Row],[M3A]]-Table2[[#This Row],[M3B_h]]))</f>
        <v/>
      </c>
      <c r="N1478" s="12" t="str">
        <f>IF(Table2[[#This Row],[M4A]]="","",SUM(Table2[[#This Row],[M4A]]-Table2[[#This Row],[M4B_h]]))</f>
        <v/>
      </c>
      <c r="O1478" s="14"/>
      <c r="P1478" s="14" t="str">
        <f>IF(Table2[[#This Row],[M5A]]="","",SUM(Table2[[#This Row],[M5A]]-Table2[[#This Row],[M5B_h]]))</f>
        <v/>
      </c>
      <c r="Q1478" s="14">
        <f>SUM(Table2[[#This Row],[AWAL]],Table2[[#This Row],[M1B]])</f>
        <v>5</v>
      </c>
      <c r="R1478" s="14">
        <f>SUM(Table2[[#This Row],[M2B]],Table2[[#This Row],[M2B_h]])</f>
        <v>5</v>
      </c>
      <c r="S1478" s="14">
        <f>SUM(Table2[[#This Row],[M3B]],Table2[[#This Row],[M3B_h]])</f>
        <v>5</v>
      </c>
      <c r="T1478" s="14">
        <f>SUM(Table2[[#This Row],[M4B]],Table2[[#This Row],[M4B_h]])</f>
        <v>5</v>
      </c>
    </row>
    <row r="1479" spans="1:20">
      <c r="A1479" s="11">
        <f>IF(Table2[[#This Row],[TT]]=0,"",ROW())</f>
        <v>1479</v>
      </c>
      <c r="B1479" s="11" t="str">
        <f>LOWER(SUBSTITUTE(SUBSTITUTE(SUBSTITUTE(SUBSTITUTE(SUBSTITUTE(SUBSTITUTE(SUBSTITUTE(SUBSTITUTE(Table2[[#This Row],[NAMA BARANG]]," ",""),"""",""),"-",""),"/",""),"(",""),")",""),"&amp;",""),",",""))</f>
        <v>pcht405a</v>
      </c>
      <c r="C1479" s="17" t="s">
        <v>1619</v>
      </c>
      <c r="D1479" s="18">
        <v>4</v>
      </c>
      <c r="E1479" s="22" t="s">
        <v>88</v>
      </c>
      <c r="F1479" s="43">
        <f>IF(Table2[[#This Row],[M5B]]="",Table2[[#This Row],[M5B_h]],SUM(Table2[[#This Row],[M5B_h]],Table2[[#This Row],[M5B]]))</f>
        <v>4</v>
      </c>
      <c r="H1479" s="12" t="str">
        <f>IF(Table2[[#This Row],[M1A]]="","",Table2[[#This Row],[M1A]]-Table2[[#This Row],[AWAL]])</f>
        <v/>
      </c>
      <c r="J1479" s="12" t="str">
        <f>IF(Table2[[#This Row],[M2A]]="","",SUM(Table2[[#This Row],[M2A]]-Table2[[#This Row],[M2B_h]]))</f>
        <v/>
      </c>
      <c r="L1479" s="12" t="str">
        <f>IF(Table2[[#This Row],[M3A]]="","",SUM(Table2[[#This Row],[M3A]]-Table2[[#This Row],[M3B_h]]))</f>
        <v/>
      </c>
      <c r="N1479" s="12" t="str">
        <f>IF(Table2[[#This Row],[M4A]]="","",SUM(Table2[[#This Row],[M4A]]-Table2[[#This Row],[M4B_h]]))</f>
        <v/>
      </c>
      <c r="O1479" s="14"/>
      <c r="P1479" s="14" t="str">
        <f>IF(Table2[[#This Row],[M5A]]="","",SUM(Table2[[#This Row],[M5A]]-Table2[[#This Row],[M5B_h]]))</f>
        <v/>
      </c>
      <c r="Q1479" s="14">
        <f>SUM(Table2[[#This Row],[AWAL]],Table2[[#This Row],[M1B]])</f>
        <v>4</v>
      </c>
      <c r="R1479" s="14">
        <f>SUM(Table2[[#This Row],[M2B]],Table2[[#This Row],[M2B_h]])</f>
        <v>4</v>
      </c>
      <c r="S1479" s="14">
        <f>SUM(Table2[[#This Row],[M3B]],Table2[[#This Row],[M3B_h]])</f>
        <v>4</v>
      </c>
      <c r="T1479" s="14">
        <f>SUM(Table2[[#This Row],[M4B]],Table2[[#This Row],[M4B_h]])</f>
        <v>4</v>
      </c>
    </row>
    <row r="1480" spans="1:20">
      <c r="A1480" s="11">
        <f>IF(Table2[[#This Row],[TT]]=0,"",ROW())</f>
        <v>1480</v>
      </c>
      <c r="B1480" s="11" t="str">
        <f>LOWER(SUBSTITUTE(SUBSTITUTE(SUBSTITUTE(SUBSTITUTE(SUBSTITUTE(SUBSTITUTE(SUBSTITUTE(SUBSTITUTE(Table2[[#This Row],[NAMA BARANG]]," ",""),"""",""),"-",""),"/",""),"(",""),")",""),"&amp;",""),",",""))</f>
        <v>pcimitasi252rest</v>
      </c>
      <c r="C1480" s="17" t="s">
        <v>1620</v>
      </c>
      <c r="D1480" s="18">
        <v>1</v>
      </c>
      <c r="E1480" s="22" t="s">
        <v>95</v>
      </c>
      <c r="F1480" s="43">
        <f>IF(Table2[[#This Row],[M5B]]="",Table2[[#This Row],[M5B_h]],SUM(Table2[[#This Row],[M5B_h]],Table2[[#This Row],[M5B]]))</f>
        <v>1</v>
      </c>
      <c r="H1480" s="12" t="str">
        <f>IF(Table2[[#This Row],[M1A]]="","",Table2[[#This Row],[M1A]]-Table2[[#This Row],[AWAL]])</f>
        <v/>
      </c>
      <c r="J1480" s="12" t="str">
        <f>IF(Table2[[#This Row],[M2A]]="","",SUM(Table2[[#This Row],[M2A]]-Table2[[#This Row],[M2B_h]]))</f>
        <v/>
      </c>
      <c r="L1480" s="12" t="str">
        <f>IF(Table2[[#This Row],[M3A]]="","",SUM(Table2[[#This Row],[M3A]]-Table2[[#This Row],[M3B_h]]))</f>
        <v/>
      </c>
      <c r="N1480" s="12" t="str">
        <f>IF(Table2[[#This Row],[M4A]]="","",SUM(Table2[[#This Row],[M4A]]-Table2[[#This Row],[M4B_h]]))</f>
        <v/>
      </c>
      <c r="O1480" s="14"/>
      <c r="P1480" s="14" t="str">
        <f>IF(Table2[[#This Row],[M5A]]="","",SUM(Table2[[#This Row],[M5A]]-Table2[[#This Row],[M5B_h]]))</f>
        <v/>
      </c>
      <c r="Q1480" s="14">
        <f>SUM(Table2[[#This Row],[AWAL]],Table2[[#This Row],[M1B]])</f>
        <v>1</v>
      </c>
      <c r="R1480" s="14">
        <f>SUM(Table2[[#This Row],[M2B]],Table2[[#This Row],[M2B_h]])</f>
        <v>1</v>
      </c>
      <c r="S1480" s="14">
        <f>SUM(Table2[[#This Row],[M3B]],Table2[[#This Row],[M3B_h]])</f>
        <v>1</v>
      </c>
      <c r="T1480" s="14">
        <f>SUM(Table2[[#This Row],[M4B]],Table2[[#This Row],[M4B_h]])</f>
        <v>1</v>
      </c>
    </row>
    <row r="1481" spans="1:20">
      <c r="A1481" s="11">
        <f>IF(Table2[[#This Row],[TT]]=0,"",ROW())</f>
        <v>1481</v>
      </c>
      <c r="B1481" s="11" t="str">
        <f>LOWER(SUBSTITUTE(SUBSTITUTE(SUBSTITUTE(SUBSTITUTE(SUBSTITUTE(SUBSTITUTE(SUBSTITUTE(SUBSTITUTE(Table2[[#This Row],[NAMA BARANG]]," ",""),"""",""),"-",""),"/",""),"(",""),")",""),"&amp;",""),",",""))</f>
        <v>pcimitasi338flag</v>
      </c>
      <c r="C1481" s="17" t="s">
        <v>1621</v>
      </c>
      <c r="D1481" s="18">
        <v>1</v>
      </c>
      <c r="E1481" s="22" t="s">
        <v>181</v>
      </c>
      <c r="F1481" s="43">
        <f>IF(Table2[[#This Row],[M5B]]="",Table2[[#This Row],[M5B_h]],SUM(Table2[[#This Row],[M5B_h]],Table2[[#This Row],[M5B]]))</f>
        <v>1</v>
      </c>
      <c r="H1481" s="12" t="str">
        <f>IF(Table2[[#This Row],[M1A]]="","",Table2[[#This Row],[M1A]]-Table2[[#This Row],[AWAL]])</f>
        <v/>
      </c>
      <c r="J1481" s="12" t="str">
        <f>IF(Table2[[#This Row],[M2A]]="","",SUM(Table2[[#This Row],[M2A]]-Table2[[#This Row],[M2B_h]]))</f>
        <v/>
      </c>
      <c r="L1481" s="12" t="str">
        <f>IF(Table2[[#This Row],[M3A]]="","",SUM(Table2[[#This Row],[M3A]]-Table2[[#This Row],[M3B_h]]))</f>
        <v/>
      </c>
      <c r="N1481" s="12" t="str">
        <f>IF(Table2[[#This Row],[M4A]]="","",SUM(Table2[[#This Row],[M4A]]-Table2[[#This Row],[M4B_h]]))</f>
        <v/>
      </c>
      <c r="O1481" s="14"/>
      <c r="P1481" s="14" t="str">
        <f>IF(Table2[[#This Row],[M5A]]="","",SUM(Table2[[#This Row],[M5A]]-Table2[[#This Row],[M5B_h]]))</f>
        <v/>
      </c>
      <c r="Q1481" s="14">
        <f>SUM(Table2[[#This Row],[AWAL]],Table2[[#This Row],[M1B]])</f>
        <v>1</v>
      </c>
      <c r="R1481" s="14">
        <f>SUM(Table2[[#This Row],[M2B]],Table2[[#This Row],[M2B_h]])</f>
        <v>1</v>
      </c>
      <c r="S1481" s="14">
        <f>SUM(Table2[[#This Row],[M3B]],Table2[[#This Row],[M3B_h]])</f>
        <v>1</v>
      </c>
      <c r="T1481" s="14">
        <f>SUM(Table2[[#This Row],[M4B]],Table2[[#This Row],[M4B_h]])</f>
        <v>1</v>
      </c>
    </row>
    <row r="1482" spans="1:20">
      <c r="A1482" s="11">
        <f>IF(Table2[[#This Row],[TT]]=0,"",ROW())</f>
        <v>1482</v>
      </c>
      <c r="B1482" s="11" t="str">
        <f>LOWER(SUBSTITUTE(SUBSTITUTE(SUBSTITUTE(SUBSTITUTE(SUBSTITUTE(SUBSTITUTE(SUBSTITUTE(SUBSTITUTE(Table2[[#This Row],[NAMA BARANG]]," ",""),"""",""),"-",""),"/",""),"(",""),")",""),"&amp;",""),",",""))</f>
        <v>pcimitasi372</v>
      </c>
      <c r="C1482" s="17" t="s">
        <v>1622</v>
      </c>
      <c r="D1482" s="18">
        <v>3</v>
      </c>
      <c r="E1482" s="22" t="s">
        <v>181</v>
      </c>
      <c r="F1482" s="43">
        <f>IF(Table2[[#This Row],[M5B]]="",Table2[[#This Row],[M5B_h]],SUM(Table2[[#This Row],[M5B_h]],Table2[[#This Row],[M5B]]))</f>
        <v>3</v>
      </c>
      <c r="H1482" s="12" t="str">
        <f>IF(Table2[[#This Row],[M1A]]="","",Table2[[#This Row],[M1A]]-Table2[[#This Row],[AWAL]])</f>
        <v/>
      </c>
      <c r="J1482" s="12" t="str">
        <f>IF(Table2[[#This Row],[M2A]]="","",SUM(Table2[[#This Row],[M2A]]-Table2[[#This Row],[M2B_h]]))</f>
        <v/>
      </c>
      <c r="L1482" s="12" t="str">
        <f>IF(Table2[[#This Row],[M3A]]="","",SUM(Table2[[#This Row],[M3A]]-Table2[[#This Row],[M3B_h]]))</f>
        <v/>
      </c>
      <c r="N1482" s="12" t="str">
        <f>IF(Table2[[#This Row],[M4A]]="","",SUM(Table2[[#This Row],[M4A]]-Table2[[#This Row],[M4B_h]]))</f>
        <v/>
      </c>
      <c r="O1482" s="14"/>
      <c r="P1482" s="14" t="str">
        <f>IF(Table2[[#This Row],[M5A]]="","",SUM(Table2[[#This Row],[M5A]]-Table2[[#This Row],[M5B_h]]))</f>
        <v/>
      </c>
      <c r="Q1482" s="14">
        <f>SUM(Table2[[#This Row],[AWAL]],Table2[[#This Row],[M1B]])</f>
        <v>3</v>
      </c>
      <c r="R1482" s="14">
        <f>SUM(Table2[[#This Row],[M2B]],Table2[[#This Row],[M2B_h]])</f>
        <v>3</v>
      </c>
      <c r="S1482" s="14">
        <f>SUM(Table2[[#This Row],[M3B]],Table2[[#This Row],[M3B_h]])</f>
        <v>3</v>
      </c>
      <c r="T1482" s="14">
        <f>SUM(Table2[[#This Row],[M4B]],Table2[[#This Row],[M4B_h]])</f>
        <v>3</v>
      </c>
    </row>
    <row r="1483" spans="1:20">
      <c r="A1483" s="11">
        <f>IF(Table2[[#This Row],[TT]]=0,"",ROW())</f>
        <v>1483</v>
      </c>
      <c r="B1483" s="11" t="str">
        <f>LOWER(SUBSTITUTE(SUBSTITUTE(SUBSTITUTE(SUBSTITUTE(SUBSTITUTE(SUBSTITUTE(SUBSTITUTE(SUBSTITUTE(Table2[[#This Row],[NAMA BARANG]]," ",""),"""",""),"-",""),"/",""),"(",""),")",""),"&amp;",""),",",""))</f>
        <v>pcimitasi373vintage</v>
      </c>
      <c r="C1483" s="17" t="s">
        <v>1623</v>
      </c>
      <c r="D1483" s="18">
        <v>8</v>
      </c>
      <c r="E1483" s="22" t="s">
        <v>181</v>
      </c>
      <c r="F1483" s="43">
        <f>IF(Table2[[#This Row],[M5B]]="",Table2[[#This Row],[M5B_h]],SUM(Table2[[#This Row],[M5B_h]],Table2[[#This Row],[M5B]]))</f>
        <v>8</v>
      </c>
      <c r="H1483" s="12" t="str">
        <f>IF(Table2[[#This Row],[M1A]]="","",Table2[[#This Row],[M1A]]-Table2[[#This Row],[AWAL]])</f>
        <v/>
      </c>
      <c r="J1483" s="12" t="str">
        <f>IF(Table2[[#This Row],[M2A]]="","",SUM(Table2[[#This Row],[M2A]]-Table2[[#This Row],[M2B_h]]))</f>
        <v/>
      </c>
      <c r="L1483" s="12" t="str">
        <f>IF(Table2[[#This Row],[M3A]]="","",SUM(Table2[[#This Row],[M3A]]-Table2[[#This Row],[M3B_h]]))</f>
        <v/>
      </c>
      <c r="N1483" s="12" t="str">
        <f>IF(Table2[[#This Row],[M4A]]="","",SUM(Table2[[#This Row],[M4A]]-Table2[[#This Row],[M4B_h]]))</f>
        <v/>
      </c>
      <c r="O1483" s="14"/>
      <c r="P1483" s="14" t="str">
        <f>IF(Table2[[#This Row],[M5A]]="","",SUM(Table2[[#This Row],[M5A]]-Table2[[#This Row],[M5B_h]]))</f>
        <v/>
      </c>
      <c r="Q1483" s="14">
        <f>SUM(Table2[[#This Row],[AWAL]],Table2[[#This Row],[M1B]])</f>
        <v>8</v>
      </c>
      <c r="R1483" s="14">
        <f>SUM(Table2[[#This Row],[M2B]],Table2[[#This Row],[M2B_h]])</f>
        <v>8</v>
      </c>
      <c r="S1483" s="14">
        <f>SUM(Table2[[#This Row],[M3B]],Table2[[#This Row],[M3B_h]])</f>
        <v>8</v>
      </c>
      <c r="T1483" s="14">
        <f>SUM(Table2[[#This Row],[M4B]],Table2[[#This Row],[M4B_h]])</f>
        <v>8</v>
      </c>
    </row>
    <row r="1484" spans="1:20">
      <c r="A1484" s="11">
        <f>IF(Table2[[#This Row],[TT]]=0,"",ROW())</f>
        <v>1484</v>
      </c>
      <c r="B1484" s="11" t="str">
        <f>LOWER(SUBSTITUTE(SUBSTITUTE(SUBSTITUTE(SUBSTITUTE(SUBSTITUTE(SUBSTITUTE(SUBSTITUTE(SUBSTITUTE(Table2[[#This Row],[NAMA BARANG]]," ",""),"""",""),"-",""),"/",""),"(",""),")",""),"&amp;",""),",",""))</f>
        <v>pcisif4575a3235blk</v>
      </c>
      <c r="C1484" s="17" t="s">
        <v>1624</v>
      </c>
      <c r="D1484" s="18">
        <v>4</v>
      </c>
      <c r="E1484" s="22" t="s">
        <v>38</v>
      </c>
      <c r="F1484" s="43">
        <f>IF(Table2[[#This Row],[M5B]]="",Table2[[#This Row],[M5B_h]],SUM(Table2[[#This Row],[M5B_h]],Table2[[#This Row],[M5B]]))</f>
        <v>4</v>
      </c>
      <c r="H1484" s="12" t="str">
        <f>IF(Table2[[#This Row],[M1A]]="","",Table2[[#This Row],[M1A]]-Table2[[#This Row],[AWAL]])</f>
        <v/>
      </c>
      <c r="J1484" s="12" t="str">
        <f>IF(Table2[[#This Row],[M2A]]="","",SUM(Table2[[#This Row],[M2A]]-Table2[[#This Row],[M2B_h]]))</f>
        <v/>
      </c>
      <c r="L1484" s="12" t="str">
        <f>IF(Table2[[#This Row],[M3A]]="","",SUM(Table2[[#This Row],[M3A]]-Table2[[#This Row],[M3B_h]]))</f>
        <v/>
      </c>
      <c r="N1484" s="12" t="str">
        <f>IF(Table2[[#This Row],[M4A]]="","",SUM(Table2[[#This Row],[M4A]]-Table2[[#This Row],[M4B_h]]))</f>
        <v/>
      </c>
      <c r="O1484" s="14"/>
      <c r="P1484" s="14" t="str">
        <f>IF(Table2[[#This Row],[M5A]]="","",SUM(Table2[[#This Row],[M5A]]-Table2[[#This Row],[M5B_h]]))</f>
        <v/>
      </c>
      <c r="Q1484" s="14">
        <f>SUM(Table2[[#This Row],[AWAL]],Table2[[#This Row],[M1B]])</f>
        <v>4</v>
      </c>
      <c r="R1484" s="14">
        <f>SUM(Table2[[#This Row],[M2B]],Table2[[#This Row],[M2B_h]])</f>
        <v>4</v>
      </c>
      <c r="S1484" s="14">
        <f>SUM(Table2[[#This Row],[M3B]],Table2[[#This Row],[M3B_h]])</f>
        <v>4</v>
      </c>
      <c r="T1484" s="14">
        <f>SUM(Table2[[#This Row],[M4B]],Table2[[#This Row],[M4B_h]])</f>
        <v>4</v>
      </c>
    </row>
    <row r="1485" spans="1:20">
      <c r="A1485" s="11">
        <f>IF(Table2[[#This Row],[TT]]=0,"",ROW())</f>
        <v>1485</v>
      </c>
      <c r="B1485" s="11" t="str">
        <f>LOWER(SUBSTITUTE(SUBSTITUTE(SUBSTITUTE(SUBSTITUTE(SUBSTITUTE(SUBSTITUTE(SUBSTITUTE(SUBSTITUTE(Table2[[#This Row],[NAMA BARANG]]," ",""),"""",""),"-",""),"/",""),"(",""),")",""),"&amp;",""),",",""))</f>
        <v>pcjx3852</v>
      </c>
      <c r="C1485" s="17" t="s">
        <v>1625</v>
      </c>
      <c r="D1485" s="18">
        <v>5</v>
      </c>
      <c r="E1485" s="22" t="s">
        <v>730</v>
      </c>
      <c r="F1485" s="43">
        <f>IF(Table2[[#This Row],[M5B]]="",Table2[[#This Row],[M5B_h]],SUM(Table2[[#This Row],[M5B_h]],Table2[[#This Row],[M5B]]))</f>
        <v>5</v>
      </c>
      <c r="H1485" s="12" t="str">
        <f>IF(Table2[[#This Row],[M1A]]="","",Table2[[#This Row],[M1A]]-Table2[[#This Row],[AWAL]])</f>
        <v/>
      </c>
      <c r="J1485" s="12" t="str">
        <f>IF(Table2[[#This Row],[M2A]]="","",SUM(Table2[[#This Row],[M2A]]-Table2[[#This Row],[M2B_h]]))</f>
        <v/>
      </c>
      <c r="L1485" s="12" t="str">
        <f>IF(Table2[[#This Row],[M3A]]="","",SUM(Table2[[#This Row],[M3A]]-Table2[[#This Row],[M3B_h]]))</f>
        <v/>
      </c>
      <c r="N1485" s="12" t="str">
        <f>IF(Table2[[#This Row],[M4A]]="","",SUM(Table2[[#This Row],[M4A]]-Table2[[#This Row],[M4B_h]]))</f>
        <v/>
      </c>
      <c r="O1485" s="14"/>
      <c r="P1485" s="14" t="str">
        <f>IF(Table2[[#This Row],[M5A]]="","",SUM(Table2[[#This Row],[M5A]]-Table2[[#This Row],[M5B_h]]))</f>
        <v/>
      </c>
      <c r="Q1485" s="14">
        <f>SUM(Table2[[#This Row],[AWAL]],Table2[[#This Row],[M1B]])</f>
        <v>5</v>
      </c>
      <c r="R1485" s="14">
        <f>SUM(Table2[[#This Row],[M2B]],Table2[[#This Row],[M2B_h]])</f>
        <v>5</v>
      </c>
      <c r="S1485" s="14">
        <f>SUM(Table2[[#This Row],[M3B]],Table2[[#This Row],[M3B_h]])</f>
        <v>5</v>
      </c>
      <c r="T1485" s="14">
        <f>SUM(Table2[[#This Row],[M4B]],Table2[[#This Row],[M4B_h]])</f>
        <v>5</v>
      </c>
    </row>
    <row r="1486" spans="1:20">
      <c r="A1486" s="13">
        <f>IF(Table2[[#This Row],[TT]]=0,"",ROW())</f>
        <v>1486</v>
      </c>
      <c r="B1486" s="13" t="str">
        <f>LOWER(SUBSTITUTE(SUBSTITUTE(SUBSTITUTE(SUBSTITUTE(SUBSTITUTE(SUBSTITUTE(SUBSTITUTE(SUBSTITUTE(Table2[[#This Row],[NAMA BARANG]]," ",""),"""",""),"-",""),"/",""),"(",""),")",""),"&amp;",""),",",""))</f>
        <v>pckainberdirimm</v>
      </c>
      <c r="C1486" s="17" t="s">
        <v>1626</v>
      </c>
      <c r="D1486" s="18">
        <v>2</v>
      </c>
      <c r="E1486" s="22" t="s">
        <v>131</v>
      </c>
      <c r="F1486" s="43">
        <f>IF(Table2[[#This Row],[M5B]]="",Table2[[#This Row],[M5B_h]],SUM(Table2[[#This Row],[M5B_h]],Table2[[#This Row],[M5B]]))</f>
        <v>2</v>
      </c>
      <c r="H1486" s="14" t="str">
        <f>IF(Table2[[#This Row],[M1A]]="","",Table2[[#This Row],[M1A]]-Table2[[#This Row],[AWAL]])</f>
        <v/>
      </c>
      <c r="J1486" s="14" t="str">
        <f>IF(Table2[[#This Row],[M2A]]="","",SUM(Table2[[#This Row],[M2A]]-Table2[[#This Row],[M2B_h]]))</f>
        <v/>
      </c>
      <c r="L1486" s="14" t="str">
        <f>IF(Table2[[#This Row],[M3A]]="","",SUM(Table2[[#This Row],[M3A]]-Table2[[#This Row],[M3B_h]]))</f>
        <v/>
      </c>
      <c r="N1486" s="14" t="str">
        <f>IF(Table2[[#This Row],[M4A]]="","",SUM(Table2[[#This Row],[M4A]]-Table2[[#This Row],[M4B_h]]))</f>
        <v/>
      </c>
      <c r="O1486" s="14"/>
      <c r="P1486" s="14" t="str">
        <f>IF(Table2[[#This Row],[M5A]]="","",SUM(Table2[[#This Row],[M5A]]-Table2[[#This Row],[M5B_h]]))</f>
        <v/>
      </c>
      <c r="Q1486" s="14">
        <f>SUM(Table2[[#This Row],[AWAL]],Table2[[#This Row],[M1B]])</f>
        <v>2</v>
      </c>
      <c r="R1486" s="14">
        <f>SUM(Table2[[#This Row],[M2B]],Table2[[#This Row],[M2B_h]])</f>
        <v>2</v>
      </c>
      <c r="S1486" s="14">
        <f>SUM(Table2[[#This Row],[M3B]],Table2[[#This Row],[M3B_h]])</f>
        <v>2</v>
      </c>
      <c r="T1486" s="14">
        <f>SUM(Table2[[#This Row],[M4B]],Table2[[#This Row],[M4B_h]])</f>
        <v>2</v>
      </c>
    </row>
    <row r="1487" spans="1:20">
      <c r="A1487" s="11">
        <f>IF(Table2[[#This Row],[TT]]=0,"",ROW())</f>
        <v>1487</v>
      </c>
      <c r="B1487" s="11" t="str">
        <f>LOWER(SUBSTITUTE(SUBSTITUTE(SUBSTITUTE(SUBSTITUTE(SUBSTITUTE(SUBSTITUTE(SUBSTITUTE(SUBSTITUTE(Table2[[#This Row],[NAMA BARANG]]," ",""),"""",""),"-",""),"/",""),"(",""),")",""),"&amp;",""),",",""))</f>
        <v>pckaininstartenagabaru</v>
      </c>
      <c r="C1487" s="17" t="s">
        <v>1627</v>
      </c>
      <c r="D1487" s="18">
        <v>2</v>
      </c>
      <c r="E1487" s="22" t="s">
        <v>95</v>
      </c>
      <c r="F1487" s="43">
        <f>IF(Table2[[#This Row],[M5B]]="",Table2[[#This Row],[M5B_h]],SUM(Table2[[#This Row],[M5B_h]],Table2[[#This Row],[M5B]]))</f>
        <v>2</v>
      </c>
      <c r="H1487" s="12" t="str">
        <f>IF(Table2[[#This Row],[M1A]]="","",Table2[[#This Row],[M1A]]-Table2[[#This Row],[AWAL]])</f>
        <v/>
      </c>
      <c r="J1487" s="12" t="str">
        <f>IF(Table2[[#This Row],[M2A]]="","",SUM(Table2[[#This Row],[M2A]]-Table2[[#This Row],[M2B_h]]))</f>
        <v/>
      </c>
      <c r="L1487" s="12" t="str">
        <f>IF(Table2[[#This Row],[M3A]]="","",SUM(Table2[[#This Row],[M3A]]-Table2[[#This Row],[M3B_h]]))</f>
        <v/>
      </c>
      <c r="N1487" s="12" t="str">
        <f>IF(Table2[[#This Row],[M4A]]="","",SUM(Table2[[#This Row],[M4A]]-Table2[[#This Row],[M4B_h]]))</f>
        <v/>
      </c>
      <c r="O1487" s="14"/>
      <c r="P1487" s="14" t="str">
        <f>IF(Table2[[#This Row],[M5A]]="","",SUM(Table2[[#This Row],[M5A]]-Table2[[#This Row],[M5B_h]]))</f>
        <v/>
      </c>
      <c r="Q1487" s="14">
        <f>SUM(Table2[[#This Row],[AWAL]],Table2[[#This Row],[M1B]])</f>
        <v>2</v>
      </c>
      <c r="R1487" s="14">
        <f>SUM(Table2[[#This Row],[M2B]],Table2[[#This Row],[M2B_h]])</f>
        <v>2</v>
      </c>
      <c r="S1487" s="14">
        <f>SUM(Table2[[#This Row],[M3B]],Table2[[#This Row],[M3B_h]])</f>
        <v>2</v>
      </c>
      <c r="T1487" s="14">
        <f>SUM(Table2[[#This Row],[M4B]],Table2[[#This Row],[M4B_h]])</f>
        <v>2</v>
      </c>
    </row>
    <row r="1488" spans="1:20">
      <c r="A1488" s="11" t="str">
        <f>IF(Table2[[#This Row],[TT]]=0,"",ROW())</f>
        <v/>
      </c>
      <c r="B1488" s="11" t="str">
        <f>LOWER(SUBSTITUTE(SUBSTITUTE(SUBSTITUTE(SUBSTITUTE(SUBSTITUTE(SUBSTITUTE(SUBSTITUTE(SUBSTITUTE(Table2[[#This Row],[NAMA BARANG]]," ",""),"""",""),"-",""),"/",""),"(",""),")",""),"&amp;",""),",",""))</f>
        <v>pckarton1susunbiasa8003</v>
      </c>
      <c r="C1488" s="17" t="s">
        <v>2943</v>
      </c>
      <c r="D1488" s="18">
        <v>12</v>
      </c>
      <c r="E1488" s="22" t="s">
        <v>2944</v>
      </c>
      <c r="F1488" s="43">
        <f>IF(Table2[[#This Row],[M5B]]="",Table2[[#This Row],[M5B_h]],SUM(Table2[[#This Row],[M5B_h]],Table2[[#This Row],[M5B]]))</f>
        <v>0</v>
      </c>
      <c r="H1488" s="12" t="str">
        <f>IF(Table2[[#This Row],[M1A]]="","",Table2[[#This Row],[M1A]]-Table2[[#This Row],[AWAL]])</f>
        <v/>
      </c>
      <c r="J1488" s="12" t="str">
        <f>IF(Table2[[#This Row],[M2A]]="","",SUM(Table2[[#This Row],[M2A]]-Table2[[#This Row],[M2B_h]]))</f>
        <v/>
      </c>
      <c r="K1488" s="12">
        <v>0</v>
      </c>
      <c r="L1488" s="12">
        <f>IF(Table2[[#This Row],[M3A]]="","",SUM(Table2[[#This Row],[M3A]]-Table2[[#This Row],[M3B_h]]))</f>
        <v>-12</v>
      </c>
      <c r="N1488" s="12" t="str">
        <f>IF(Table2[[#This Row],[M4A]]="","",SUM(Table2[[#This Row],[M4A]]-Table2[[#This Row],[M4B_h]]))</f>
        <v/>
      </c>
      <c r="O1488" s="14"/>
      <c r="P1488" s="14" t="str">
        <f>IF(Table2[[#This Row],[M5A]]="","",SUM(Table2[[#This Row],[M5A]]-Table2[[#This Row],[M5B_h]]))</f>
        <v/>
      </c>
      <c r="Q1488" s="14">
        <f>SUM(Table2[[#This Row],[AWAL]],Table2[[#This Row],[M1B]])</f>
        <v>12</v>
      </c>
      <c r="R1488" s="14">
        <f>SUM(Table2[[#This Row],[M2B]],Table2[[#This Row],[M2B_h]])</f>
        <v>12</v>
      </c>
      <c r="S1488" s="14">
        <f>SUM(Table2[[#This Row],[M3B]],Table2[[#This Row],[M3B_h]])</f>
        <v>0</v>
      </c>
      <c r="T1488" s="14">
        <f>SUM(Table2[[#This Row],[M4B]],Table2[[#This Row],[M4B_h]])</f>
        <v>0</v>
      </c>
    </row>
    <row r="1489" spans="1:20">
      <c r="A1489" s="11">
        <f>IF(Table2[[#This Row],[TT]]=0,"",ROW())</f>
        <v>1489</v>
      </c>
      <c r="B1489" s="11" t="str">
        <f>LOWER(SUBSTITUTE(SUBSTITUTE(SUBSTITUTE(SUBSTITUTE(SUBSTITUTE(SUBSTITUTE(SUBSTITUTE(SUBSTITUTE(Table2[[#This Row],[NAMA BARANG]]," ",""),"""",""),"-",""),"/",""),"(",""),")",""),"&amp;",""),",",""))</f>
        <v>pckartonmy001004blk</v>
      </c>
      <c r="C1489" s="17" t="s">
        <v>1629</v>
      </c>
      <c r="D1489" s="18">
        <v>8</v>
      </c>
      <c r="E1489" s="22">
        <v>240</v>
      </c>
      <c r="F1489" s="43">
        <f>IF(Table2[[#This Row],[M5B]]="",Table2[[#This Row],[M5B_h]],SUM(Table2[[#This Row],[M5B_h]],Table2[[#This Row],[M5B]]))</f>
        <v>8</v>
      </c>
      <c r="H1489" s="12" t="str">
        <f>IF(Table2[[#This Row],[M1A]]="","",Table2[[#This Row],[M1A]]-Table2[[#This Row],[AWAL]])</f>
        <v/>
      </c>
      <c r="J1489" s="12" t="str">
        <f>IF(Table2[[#This Row],[M2A]]="","",SUM(Table2[[#This Row],[M2A]]-Table2[[#This Row],[M2B_h]]))</f>
        <v/>
      </c>
      <c r="L1489" s="12" t="str">
        <f>IF(Table2[[#This Row],[M3A]]="","",SUM(Table2[[#This Row],[M3A]]-Table2[[#This Row],[M3B_h]]))</f>
        <v/>
      </c>
      <c r="N1489" s="12" t="str">
        <f>IF(Table2[[#This Row],[M4A]]="","",SUM(Table2[[#This Row],[M4A]]-Table2[[#This Row],[M4B_h]]))</f>
        <v/>
      </c>
      <c r="O1489" s="14"/>
      <c r="P1489" s="14" t="str">
        <f>IF(Table2[[#This Row],[M5A]]="","",SUM(Table2[[#This Row],[M5A]]-Table2[[#This Row],[M5B_h]]))</f>
        <v/>
      </c>
      <c r="Q1489" s="14">
        <f>SUM(Table2[[#This Row],[AWAL]],Table2[[#This Row],[M1B]])</f>
        <v>8</v>
      </c>
      <c r="R1489" s="14">
        <f>SUM(Table2[[#This Row],[M2B]],Table2[[#This Row],[M2B_h]])</f>
        <v>8</v>
      </c>
      <c r="S1489" s="14">
        <f>SUM(Table2[[#This Row],[M3B]],Table2[[#This Row],[M3B_h]])</f>
        <v>8</v>
      </c>
      <c r="T1489" s="14">
        <f>SUM(Table2[[#This Row],[M4B]],Table2[[#This Row],[M4B_h]])</f>
        <v>8</v>
      </c>
    </row>
    <row r="1490" spans="1:20">
      <c r="A1490" s="11">
        <f>IF(Table2[[#This Row],[TT]]=0,"",ROW())</f>
        <v>1490</v>
      </c>
      <c r="B1490" s="11" t="str">
        <f>LOWER(SUBSTITUTE(SUBSTITUTE(SUBSTITUTE(SUBSTITUTE(SUBSTITUTE(SUBSTITUTE(SUBSTITUTE(SUBSTITUTE(Table2[[#This Row],[NAMA BARANG]]," ",""),"""",""),"-",""),"/",""),"(",""),")",""),"&amp;",""),",",""))</f>
        <v>pckartonwy1257</v>
      </c>
      <c r="C1490" s="17" t="s">
        <v>1630</v>
      </c>
      <c r="D1490" s="18">
        <v>5</v>
      </c>
      <c r="E1490" s="22" t="s">
        <v>173</v>
      </c>
      <c r="F1490" s="43">
        <f>IF(Table2[[#This Row],[M5B]]="",Table2[[#This Row],[M5B_h]],SUM(Table2[[#This Row],[M5B_h]],Table2[[#This Row],[M5B]]))</f>
        <v>5</v>
      </c>
      <c r="H1490" s="12" t="str">
        <f>IF(Table2[[#This Row],[M1A]]="","",Table2[[#This Row],[M1A]]-Table2[[#This Row],[AWAL]])</f>
        <v/>
      </c>
      <c r="J1490" s="12" t="str">
        <f>IF(Table2[[#This Row],[M2A]]="","",SUM(Table2[[#This Row],[M2A]]-Table2[[#This Row],[M2B_h]]))</f>
        <v/>
      </c>
      <c r="L1490" s="12" t="str">
        <f>IF(Table2[[#This Row],[M3A]]="","",SUM(Table2[[#This Row],[M3A]]-Table2[[#This Row],[M3B_h]]))</f>
        <v/>
      </c>
      <c r="N1490" s="12" t="str">
        <f>IF(Table2[[#This Row],[M4A]]="","",SUM(Table2[[#This Row],[M4A]]-Table2[[#This Row],[M4B_h]]))</f>
        <v/>
      </c>
      <c r="O1490" s="14"/>
      <c r="P1490" s="14" t="str">
        <f>IF(Table2[[#This Row],[M5A]]="","",SUM(Table2[[#This Row],[M5A]]-Table2[[#This Row],[M5B_h]]))</f>
        <v/>
      </c>
      <c r="Q1490" s="14">
        <f>SUM(Table2[[#This Row],[AWAL]],Table2[[#This Row],[M1B]])</f>
        <v>5</v>
      </c>
      <c r="R1490" s="14">
        <f>SUM(Table2[[#This Row],[M2B]],Table2[[#This Row],[M2B_h]])</f>
        <v>5</v>
      </c>
      <c r="S1490" s="14">
        <f>SUM(Table2[[#This Row],[M3B]],Table2[[#This Row],[M3B_h]])</f>
        <v>5</v>
      </c>
      <c r="T1490" s="14">
        <f>SUM(Table2[[#This Row],[M4B]],Table2[[#This Row],[M4B_h]])</f>
        <v>5</v>
      </c>
    </row>
    <row r="1491" spans="1:20">
      <c r="A1491" s="11">
        <f>IF(Table2[[#This Row],[TT]]=0,"",ROW())</f>
        <v>1491</v>
      </c>
      <c r="B1491" s="11" t="str">
        <f>LOWER(SUBSTITUTE(SUBSTITUTE(SUBSTITUTE(SUBSTITUTE(SUBSTITUTE(SUBSTITUTE(SUBSTITUTE(SUBSTITUTE(Table2[[#This Row],[NAMA BARANG]]," ",""),"""",""),"-",""),"/",""),"(",""),")",""),"&amp;",""),",",""))</f>
        <v>pckartonwy1258</v>
      </c>
      <c r="C1491" s="17" t="s">
        <v>1631</v>
      </c>
      <c r="D1491" s="18">
        <v>15</v>
      </c>
      <c r="E1491" s="22" t="s">
        <v>173</v>
      </c>
      <c r="F1491" s="43">
        <f>IF(Table2[[#This Row],[M5B]]="",Table2[[#This Row],[M5B_h]],SUM(Table2[[#This Row],[M5B_h]],Table2[[#This Row],[M5B]]))</f>
        <v>15</v>
      </c>
      <c r="H1491" s="12" t="str">
        <f>IF(Table2[[#This Row],[M1A]]="","",Table2[[#This Row],[M1A]]-Table2[[#This Row],[AWAL]])</f>
        <v/>
      </c>
      <c r="J1491" s="12" t="str">
        <f>IF(Table2[[#This Row],[M2A]]="","",SUM(Table2[[#This Row],[M2A]]-Table2[[#This Row],[M2B_h]]))</f>
        <v/>
      </c>
      <c r="L1491" s="12" t="str">
        <f>IF(Table2[[#This Row],[M3A]]="","",SUM(Table2[[#This Row],[M3A]]-Table2[[#This Row],[M3B_h]]))</f>
        <v/>
      </c>
      <c r="N1491" s="12" t="str">
        <f>IF(Table2[[#This Row],[M4A]]="","",SUM(Table2[[#This Row],[M4A]]-Table2[[#This Row],[M4B_h]]))</f>
        <v/>
      </c>
      <c r="O1491" s="14"/>
      <c r="P1491" s="14" t="str">
        <f>IF(Table2[[#This Row],[M5A]]="","",SUM(Table2[[#This Row],[M5A]]-Table2[[#This Row],[M5B_h]]))</f>
        <v/>
      </c>
      <c r="Q1491" s="14">
        <f>SUM(Table2[[#This Row],[AWAL]],Table2[[#This Row],[M1B]])</f>
        <v>15</v>
      </c>
      <c r="R1491" s="14">
        <f>SUM(Table2[[#This Row],[M2B]],Table2[[#This Row],[M2B_h]])</f>
        <v>15</v>
      </c>
      <c r="S1491" s="14">
        <f>SUM(Table2[[#This Row],[M3B]],Table2[[#This Row],[M3B_h]])</f>
        <v>15</v>
      </c>
      <c r="T1491" s="14">
        <f>SUM(Table2[[#This Row],[M4B]],Table2[[#This Row],[M4B_h]])</f>
        <v>15</v>
      </c>
    </row>
    <row r="1492" spans="1:20">
      <c r="A1492" s="11">
        <f>IF(Table2[[#This Row],[TT]]=0,"",ROW())</f>
        <v>1492</v>
      </c>
      <c r="B1492" s="11" t="str">
        <f>LOWER(SUBSTITUTE(SUBSTITUTE(SUBSTITUTE(SUBSTITUTE(SUBSTITUTE(SUBSTITUTE(SUBSTITUTE(SUBSTITUTE(Table2[[#This Row],[NAMA BARANG]]," ",""),"""",""),"-",""),"/",""),"(",""),")",""),"&amp;",""),",",""))</f>
        <v>pckartonwy1263sorok</v>
      </c>
      <c r="C1492" s="17" t="s">
        <v>1632</v>
      </c>
      <c r="D1492" s="18">
        <v>9</v>
      </c>
      <c r="E1492" s="22" t="s">
        <v>103</v>
      </c>
      <c r="F1492" s="43">
        <f>IF(Table2[[#This Row],[M5B]]="",Table2[[#This Row],[M5B_h]],SUM(Table2[[#This Row],[M5B_h]],Table2[[#This Row],[M5B]]))</f>
        <v>9</v>
      </c>
      <c r="H1492" s="12" t="str">
        <f>IF(Table2[[#This Row],[M1A]]="","",Table2[[#This Row],[M1A]]-Table2[[#This Row],[AWAL]])</f>
        <v/>
      </c>
      <c r="J1492" s="12" t="str">
        <f>IF(Table2[[#This Row],[M2A]]="","",SUM(Table2[[#This Row],[M2A]]-Table2[[#This Row],[M2B_h]]))</f>
        <v/>
      </c>
      <c r="L1492" s="12" t="str">
        <f>IF(Table2[[#This Row],[M3A]]="","",SUM(Table2[[#This Row],[M3A]]-Table2[[#This Row],[M3B_h]]))</f>
        <v/>
      </c>
      <c r="N1492" s="12" t="str">
        <f>IF(Table2[[#This Row],[M4A]]="","",SUM(Table2[[#This Row],[M4A]]-Table2[[#This Row],[M4B_h]]))</f>
        <v/>
      </c>
      <c r="O1492" s="14"/>
      <c r="P1492" s="14" t="str">
        <f>IF(Table2[[#This Row],[M5A]]="","",SUM(Table2[[#This Row],[M5A]]-Table2[[#This Row],[M5B_h]]))</f>
        <v/>
      </c>
      <c r="Q1492" s="14">
        <f>SUM(Table2[[#This Row],[AWAL]],Table2[[#This Row],[M1B]])</f>
        <v>9</v>
      </c>
      <c r="R1492" s="14">
        <f>SUM(Table2[[#This Row],[M2B]],Table2[[#This Row],[M2B_h]])</f>
        <v>9</v>
      </c>
      <c r="S1492" s="14">
        <f>SUM(Table2[[#This Row],[M3B]],Table2[[#This Row],[M3B_h]])</f>
        <v>9</v>
      </c>
      <c r="T1492" s="14">
        <f>SUM(Table2[[#This Row],[M4B]],Table2[[#This Row],[M4B_h]])</f>
        <v>9</v>
      </c>
    </row>
    <row r="1493" spans="1:20">
      <c r="A1493" s="13">
        <f>IF(Table2[[#This Row],[TT]]=0,"",ROW())</f>
        <v>1493</v>
      </c>
      <c r="B1493" s="13" t="str">
        <f>LOWER(SUBSTITUTE(SUBSTITUTE(SUBSTITUTE(SUBSTITUTE(SUBSTITUTE(SUBSTITUTE(SUBSTITUTE(SUBSTITUTE(Table2[[#This Row],[NAMA BARANG]]," ",""),"""",""),"-",""),"/",""),"(",""),")",""),"&amp;",""),",",""))</f>
        <v>pckartonwy1270blk</v>
      </c>
      <c r="C1493" s="16" t="s">
        <v>1633</v>
      </c>
      <c r="D1493" s="18">
        <v>5</v>
      </c>
      <c r="E1493" s="47" t="s">
        <v>173</v>
      </c>
      <c r="F1493" s="43">
        <f>IF(Table2[[#This Row],[M5B]]="",Table2[[#This Row],[M5B_h]],SUM(Table2[[#This Row],[M5B_h]],Table2[[#This Row],[M5B]]))</f>
        <v>5</v>
      </c>
      <c r="H1493" s="14" t="str">
        <f>IF(Table2[[#This Row],[M1A]]="","",Table2[[#This Row],[M1A]]-Table2[[#This Row],[AWAL]])</f>
        <v/>
      </c>
      <c r="J1493" s="14" t="str">
        <f>IF(Table2[[#This Row],[M2A]]="","",SUM(Table2[[#This Row],[M2A]]-Table2[[#This Row],[M2B_h]]))</f>
        <v/>
      </c>
      <c r="L1493" s="14" t="str">
        <f>IF(Table2[[#This Row],[M3A]]="","",SUM(Table2[[#This Row],[M3A]]-Table2[[#This Row],[M3B_h]]))</f>
        <v/>
      </c>
      <c r="N1493" s="14" t="str">
        <f>IF(Table2[[#This Row],[M4A]]="","",SUM(Table2[[#This Row],[M4A]]-Table2[[#This Row],[M4B_h]]))</f>
        <v/>
      </c>
      <c r="O1493" s="14"/>
      <c r="P1493" s="14" t="str">
        <f>IF(Table2[[#This Row],[M5A]]="","",SUM(Table2[[#This Row],[M5A]]-Table2[[#This Row],[M5B_h]]))</f>
        <v/>
      </c>
      <c r="Q1493" s="14">
        <f>SUM(Table2[[#This Row],[AWAL]],Table2[[#This Row],[M1B]])</f>
        <v>5</v>
      </c>
      <c r="R1493" s="14">
        <f>SUM(Table2[[#This Row],[M2B]],Table2[[#This Row],[M2B_h]])</f>
        <v>5</v>
      </c>
      <c r="S1493" s="14">
        <f>SUM(Table2[[#This Row],[M3B]],Table2[[#This Row],[M3B_h]])</f>
        <v>5</v>
      </c>
      <c r="T1493" s="14">
        <f>SUM(Table2[[#This Row],[M4B]],Table2[[#This Row],[M4B_h]])</f>
        <v>5</v>
      </c>
    </row>
    <row r="1494" spans="1:20">
      <c r="A1494" s="11">
        <f>IF(Table2[[#This Row],[TT]]=0,"",ROW())</f>
        <v>1494</v>
      </c>
      <c r="B1494" s="11" t="str">
        <f>LOWER(SUBSTITUTE(SUBSTITUTE(SUBSTITUTE(SUBSTITUTE(SUBSTITUTE(SUBSTITUTE(SUBSTITUTE(SUBSTITUTE(Table2[[#This Row],[NAMA BARANG]]," ",""),"""",""),"-",""),"/",""),"(",""),")",""),"&amp;",""),",",""))</f>
        <v>pckayagi11606159</v>
      </c>
      <c r="C1494" s="17" t="s">
        <v>3118</v>
      </c>
      <c r="D1494" s="18">
        <v>2</v>
      </c>
      <c r="E1494" s="22" t="s">
        <v>38</v>
      </c>
      <c r="F1494" s="43">
        <f>IF(Table2[[#This Row],[M5B]]="",Table2[[#This Row],[M5B_h]],SUM(Table2[[#This Row],[M5B_h]],Table2[[#This Row],[M5B]]))</f>
        <v>2</v>
      </c>
      <c r="H1494" s="12" t="str">
        <f>IF(Table2[[#This Row],[M1A]]="","",Table2[[#This Row],[M1A]]-Table2[[#This Row],[AWAL]])</f>
        <v/>
      </c>
      <c r="J1494" s="12" t="str">
        <f>IF(Table2[[#This Row],[M2A]]="","",SUM(Table2[[#This Row],[M2A]]-Table2[[#This Row],[M2B_h]]))</f>
        <v/>
      </c>
      <c r="L1494" s="12" t="str">
        <f>IF(Table2[[#This Row],[M3A]]="","",SUM(Table2[[#This Row],[M3A]]-Table2[[#This Row],[M3B_h]]))</f>
        <v/>
      </c>
      <c r="N1494" s="12" t="str">
        <f>IF(Table2[[#This Row],[M4A]]="","",SUM(Table2[[#This Row],[M4A]]-Table2[[#This Row],[M4B_h]]))</f>
        <v/>
      </c>
      <c r="O1494" s="14"/>
      <c r="P1494" s="14" t="str">
        <f>IF(Table2[[#This Row],[M5A]]="","",SUM(Table2[[#This Row],[M5A]]-Table2[[#This Row],[M5B_h]]))</f>
        <v/>
      </c>
      <c r="Q1494" s="14">
        <f>SUM(Table2[[#This Row],[AWAL]],Table2[[#This Row],[M1B]])</f>
        <v>2</v>
      </c>
      <c r="R1494" s="14">
        <f>SUM(Table2[[#This Row],[M2B]],Table2[[#This Row],[M2B_h]])</f>
        <v>2</v>
      </c>
      <c r="S1494" s="14">
        <f>SUM(Table2[[#This Row],[M3B]],Table2[[#This Row],[M3B_h]])</f>
        <v>2</v>
      </c>
      <c r="T1494" s="14">
        <f>SUM(Table2[[#This Row],[M4B]],Table2[[#This Row],[M4B_h]])</f>
        <v>2</v>
      </c>
    </row>
    <row r="1495" spans="1:20">
      <c r="A1495" s="11">
        <f>IF(Table2[[#This Row],[TT]]=0,"",ROW())</f>
        <v>1495</v>
      </c>
      <c r="B1495" s="11" t="str">
        <f>LOWER(SUBSTITUTE(SUBSTITUTE(SUBSTITUTE(SUBSTITUTE(SUBSTITUTE(SUBSTITUTE(SUBSTITUTE(SUBSTITUTE(Table2[[#This Row],[NAMA BARANG]]," ",""),"""",""),"-",""),"/",""),"(",""),")",""),"&amp;",""),",",""))</f>
        <v>pcklg1609</v>
      </c>
      <c r="C1495" s="17" t="s">
        <v>2598</v>
      </c>
      <c r="D1495" s="18">
        <v>13</v>
      </c>
      <c r="E1495" s="22" t="s">
        <v>14</v>
      </c>
      <c r="F1495" s="43">
        <f>IF(Table2[[#This Row],[M5B]]="",Table2[[#This Row],[M5B_h]],SUM(Table2[[#This Row],[M5B_h]],Table2[[#This Row],[M5B]]))</f>
        <v>13</v>
      </c>
      <c r="H1495" s="12" t="str">
        <f>IF(Table2[[#This Row],[M1A]]="","",Table2[[#This Row],[M1A]]-Table2[[#This Row],[AWAL]])</f>
        <v/>
      </c>
      <c r="J1495" s="12" t="str">
        <f>IF(Table2[[#This Row],[M2A]]="","",SUM(Table2[[#This Row],[M2A]]-Table2[[#This Row],[M2B_h]]))</f>
        <v/>
      </c>
      <c r="L1495" s="12" t="str">
        <f>IF(Table2[[#This Row],[M3A]]="","",SUM(Table2[[#This Row],[M3A]]-Table2[[#This Row],[M3B_h]]))</f>
        <v/>
      </c>
      <c r="N1495" s="12" t="str">
        <f>IF(Table2[[#This Row],[M4A]]="","",SUM(Table2[[#This Row],[M4A]]-Table2[[#This Row],[M4B_h]]))</f>
        <v/>
      </c>
      <c r="O1495" s="14"/>
      <c r="P1495" s="14" t="str">
        <f>IF(Table2[[#This Row],[M5A]]="","",SUM(Table2[[#This Row],[M5A]]-Table2[[#This Row],[M5B_h]]))</f>
        <v/>
      </c>
      <c r="Q1495" s="14">
        <f>SUM(Table2[[#This Row],[AWAL]],Table2[[#This Row],[M1B]])</f>
        <v>13</v>
      </c>
      <c r="R1495" s="14">
        <f>SUM(Table2[[#This Row],[M2B]],Table2[[#This Row],[M2B_h]])</f>
        <v>13</v>
      </c>
      <c r="S1495" s="14">
        <f>SUM(Table2[[#This Row],[M3B]],Table2[[#This Row],[M3B_h]])</f>
        <v>13</v>
      </c>
      <c r="T1495" s="14">
        <f>SUM(Table2[[#This Row],[M4B]],Table2[[#This Row],[M4B_h]])</f>
        <v>13</v>
      </c>
    </row>
    <row r="1496" spans="1:20">
      <c r="A1496" s="11">
        <f>IF(Table2[[#This Row],[TT]]=0,"",ROW())</f>
        <v>1496</v>
      </c>
      <c r="B1496" s="11" t="str">
        <f>LOWER(SUBSTITUTE(SUBSTITUTE(SUBSTITUTE(SUBSTITUTE(SUBSTITUTE(SUBSTITUTE(SUBSTITUTE(SUBSTITUTE(Table2[[#This Row],[NAMA BARANG]]," ",""),"""",""),"-",""),"/",""),"(",""),")",""),"&amp;",""),",",""))</f>
        <v>pcklg1915</v>
      </c>
      <c r="C1496" s="17" t="s">
        <v>4471</v>
      </c>
      <c r="D1496" s="18">
        <v>7</v>
      </c>
      <c r="E1496" s="22" t="s">
        <v>88</v>
      </c>
      <c r="F1496" s="43">
        <f>IF(Table2[[#This Row],[M5B]]="",Table2[[#This Row],[M5B_h]],SUM(Table2[[#This Row],[M5B_h]],Table2[[#This Row],[M5B]]))</f>
        <v>7</v>
      </c>
      <c r="H1496" s="12" t="str">
        <f>IF(Table2[[#This Row],[M1A]]="","",Table2[[#This Row],[M1A]]-Table2[[#This Row],[AWAL]])</f>
        <v/>
      </c>
      <c r="J1496" s="12" t="str">
        <f>IF(Table2[[#This Row],[M2A]]="","",SUM(Table2[[#This Row],[M2A]]-Table2[[#This Row],[M2B_h]]))</f>
        <v/>
      </c>
      <c r="L1496" s="12" t="str">
        <f>IF(Table2[[#This Row],[M3A]]="","",SUM(Table2[[#This Row],[M3A]]-Table2[[#This Row],[M3B_h]]))</f>
        <v/>
      </c>
      <c r="N1496" s="12" t="str">
        <f>IF(Table2[[#This Row],[M4A]]="","",SUM(Table2[[#This Row],[M4A]]-Table2[[#This Row],[M4B_h]]))</f>
        <v/>
      </c>
      <c r="O1496" s="14"/>
      <c r="P1496" s="14" t="str">
        <f>IF(Table2[[#This Row],[M5A]]="","",SUM(Table2[[#This Row],[M5A]]-Table2[[#This Row],[M5B_h]]))</f>
        <v/>
      </c>
      <c r="Q1496" s="14">
        <f>SUM(Table2[[#This Row],[AWAL]],Table2[[#This Row],[M1B]])</f>
        <v>7</v>
      </c>
      <c r="R1496" s="14">
        <f>SUM(Table2[[#This Row],[M2B]],Table2[[#This Row],[M2B_h]])</f>
        <v>7</v>
      </c>
      <c r="S1496" s="14">
        <f>SUM(Table2[[#This Row],[M3B]],Table2[[#This Row],[M3B_h]])</f>
        <v>7</v>
      </c>
      <c r="T1496" s="14">
        <f>SUM(Table2[[#This Row],[M4B]],Table2[[#This Row],[M4B_h]])</f>
        <v>7</v>
      </c>
    </row>
    <row r="1497" spans="1:20">
      <c r="A1497" s="13">
        <f>IF(Table2[[#This Row],[TT]]=0,"",ROW())</f>
        <v>1497</v>
      </c>
      <c r="B1497" s="13" t="str">
        <f>LOWER(SUBSTITUTE(SUBSTITUTE(SUBSTITUTE(SUBSTITUTE(SUBSTITUTE(SUBSTITUTE(SUBSTITUTE(SUBSTITUTE(Table2[[#This Row],[NAMA BARANG]]," ",""),"""",""),"-",""),"/",""),"(",""),")",""),"&amp;",""),",",""))</f>
        <v>pcklg3348hk</v>
      </c>
      <c r="C1497" s="16" t="s">
        <v>4535</v>
      </c>
      <c r="D1497" s="18">
        <v>1</v>
      </c>
      <c r="E1497" s="47" t="s">
        <v>2727</v>
      </c>
      <c r="F1497" s="43">
        <f>IF(Table2[[#This Row],[M5B]]="",Table2[[#This Row],[M5B_h]],SUM(Table2[[#This Row],[M5B_h]],Table2[[#This Row],[M5B]]))</f>
        <v>1</v>
      </c>
      <c r="H1497" s="14" t="str">
        <f>IF(Table2[[#This Row],[M1A]]="","",Table2[[#This Row],[M1A]]-Table2[[#This Row],[AWAL]])</f>
        <v/>
      </c>
      <c r="J1497" s="14" t="str">
        <f>IF(Table2[[#This Row],[M2A]]="","",SUM(Table2[[#This Row],[M2A]]-Table2[[#This Row],[M2B_h]]))</f>
        <v/>
      </c>
      <c r="L1497" s="14" t="str">
        <f>IF(Table2[[#This Row],[M3A]]="","",SUM(Table2[[#This Row],[M3A]]-Table2[[#This Row],[M3B_h]]))</f>
        <v/>
      </c>
      <c r="N1497" s="14" t="str">
        <f>IF(Table2[[#This Row],[M4A]]="","",SUM(Table2[[#This Row],[M4A]]-Table2[[#This Row],[M4B_h]]))</f>
        <v/>
      </c>
      <c r="O1497" s="14"/>
      <c r="P1497" s="14" t="str">
        <f>IF(Table2[[#This Row],[M5A]]="","",SUM(Table2[[#This Row],[M5A]]-Table2[[#This Row],[M5B_h]]))</f>
        <v/>
      </c>
      <c r="Q1497" s="14">
        <f>SUM(Table2[[#This Row],[AWAL]],Table2[[#This Row],[M1B]])</f>
        <v>1</v>
      </c>
      <c r="R1497" s="14">
        <f>SUM(Table2[[#This Row],[M2B]],Table2[[#This Row],[M2B_h]])</f>
        <v>1</v>
      </c>
      <c r="S1497" s="14">
        <f>SUM(Table2[[#This Row],[M3B]],Table2[[#This Row],[M3B_h]])</f>
        <v>1</v>
      </c>
      <c r="T1497" s="14">
        <f>SUM(Table2[[#This Row],[M4B]],Table2[[#This Row],[M4B_h]])</f>
        <v>1</v>
      </c>
    </row>
    <row r="1498" spans="1:20">
      <c r="A1498" s="13">
        <f>IF(Table2[[#This Row],[TT]]=0,"",ROW())</f>
        <v>1498</v>
      </c>
      <c r="B1498" s="13" t="str">
        <f>LOWER(SUBSTITUTE(SUBSTITUTE(SUBSTITUTE(SUBSTITUTE(SUBSTITUTE(SUBSTITUTE(SUBSTITUTE(SUBSTITUTE(Table2[[#This Row],[NAMA BARANG]]," ",""),"""",""),"-",""),"/",""),"(",""),")",""),"&amp;",""),",",""))</f>
        <v>pcklg3348lucuhj</v>
      </c>
      <c r="C1498" s="16" t="s">
        <v>4531</v>
      </c>
      <c r="D1498" s="18">
        <v>1</v>
      </c>
      <c r="E1498" s="47" t="s">
        <v>2727</v>
      </c>
      <c r="F1498" s="43">
        <f>IF(Table2[[#This Row],[M5B]]="",Table2[[#This Row],[M5B_h]],SUM(Table2[[#This Row],[M5B_h]],Table2[[#This Row],[M5B]]))</f>
        <v>1</v>
      </c>
      <c r="H1498" s="14" t="str">
        <f>IF(Table2[[#This Row],[M1A]]="","",Table2[[#This Row],[M1A]]-Table2[[#This Row],[AWAL]])</f>
        <v/>
      </c>
      <c r="J1498" s="14" t="str">
        <f>IF(Table2[[#This Row],[M2A]]="","",SUM(Table2[[#This Row],[M2A]]-Table2[[#This Row],[M2B_h]]))</f>
        <v/>
      </c>
      <c r="L1498" s="14" t="str">
        <f>IF(Table2[[#This Row],[M3A]]="","",SUM(Table2[[#This Row],[M3A]]-Table2[[#This Row],[M3B_h]]))</f>
        <v/>
      </c>
      <c r="N1498" s="14" t="str">
        <f>IF(Table2[[#This Row],[M4A]]="","",SUM(Table2[[#This Row],[M4A]]-Table2[[#This Row],[M4B_h]]))</f>
        <v/>
      </c>
      <c r="O1498" s="14"/>
      <c r="P1498" s="14" t="str">
        <f>IF(Table2[[#This Row],[M5A]]="","",SUM(Table2[[#This Row],[M5A]]-Table2[[#This Row],[M5B_h]]))</f>
        <v/>
      </c>
      <c r="Q1498" s="14">
        <f>SUM(Table2[[#This Row],[AWAL]],Table2[[#This Row],[M1B]])</f>
        <v>1</v>
      </c>
      <c r="R1498" s="14">
        <f>SUM(Table2[[#This Row],[M2B]],Table2[[#This Row],[M2B_h]])</f>
        <v>1</v>
      </c>
      <c r="S1498" s="14">
        <f>SUM(Table2[[#This Row],[M3B]],Table2[[#This Row],[M3B_h]])</f>
        <v>1</v>
      </c>
      <c r="T1498" s="14">
        <f>SUM(Table2[[#This Row],[M4B]],Table2[[#This Row],[M4B_h]])</f>
        <v>1</v>
      </c>
    </row>
    <row r="1499" spans="1:20">
      <c r="A1499" s="13">
        <f>IF(Table2[[#This Row],[TT]]=0,"",ROW())</f>
        <v>1499</v>
      </c>
      <c r="B1499" s="13" t="str">
        <f>LOWER(SUBSTITUTE(SUBSTITUTE(SUBSTITUTE(SUBSTITUTE(SUBSTITUTE(SUBSTITUTE(SUBSTITUTE(SUBSTITUTE(Table2[[#This Row],[NAMA BARANG]]," ",""),"""",""),"-",""),"/",""),"(",""),")",""),"&amp;",""),",",""))</f>
        <v>pcklg3348lucupink</v>
      </c>
      <c r="C1499" s="16" t="s">
        <v>4533</v>
      </c>
      <c r="D1499" s="18">
        <v>1</v>
      </c>
      <c r="E1499" s="47" t="s">
        <v>2727</v>
      </c>
      <c r="F1499" s="43">
        <f>IF(Table2[[#This Row],[M5B]]="",Table2[[#This Row],[M5B_h]],SUM(Table2[[#This Row],[M5B_h]],Table2[[#This Row],[M5B]]))</f>
        <v>1</v>
      </c>
      <c r="H1499" s="14" t="str">
        <f>IF(Table2[[#This Row],[M1A]]="","",Table2[[#This Row],[M1A]]-Table2[[#This Row],[AWAL]])</f>
        <v/>
      </c>
      <c r="J1499" s="14" t="str">
        <f>IF(Table2[[#This Row],[M2A]]="","",SUM(Table2[[#This Row],[M2A]]-Table2[[#This Row],[M2B_h]]))</f>
        <v/>
      </c>
      <c r="L1499" s="14" t="str">
        <f>IF(Table2[[#This Row],[M3A]]="","",SUM(Table2[[#This Row],[M3A]]-Table2[[#This Row],[M3B_h]]))</f>
        <v/>
      </c>
      <c r="N1499" s="14" t="str">
        <f>IF(Table2[[#This Row],[M4A]]="","",SUM(Table2[[#This Row],[M4A]]-Table2[[#This Row],[M4B_h]]))</f>
        <v/>
      </c>
      <c r="O1499" s="14"/>
      <c r="P1499" s="14" t="str">
        <f>IF(Table2[[#This Row],[M5A]]="","",SUM(Table2[[#This Row],[M5A]]-Table2[[#This Row],[M5B_h]]))</f>
        <v/>
      </c>
      <c r="Q1499" s="14">
        <f>SUM(Table2[[#This Row],[AWAL]],Table2[[#This Row],[M1B]])</f>
        <v>1</v>
      </c>
      <c r="R1499" s="14">
        <f>SUM(Table2[[#This Row],[M2B]],Table2[[#This Row],[M2B_h]])</f>
        <v>1</v>
      </c>
      <c r="S1499" s="14">
        <f>SUM(Table2[[#This Row],[M3B]],Table2[[#This Row],[M3B_h]])</f>
        <v>1</v>
      </c>
      <c r="T1499" s="14">
        <f>SUM(Table2[[#This Row],[M4B]],Table2[[#This Row],[M4B_h]])</f>
        <v>1</v>
      </c>
    </row>
    <row r="1500" spans="1:20">
      <c r="A1500" s="13">
        <f>IF(Table2[[#This Row],[TT]]=0,"",ROW())</f>
        <v>1500</v>
      </c>
      <c r="B1500" s="13" t="str">
        <f>LOWER(SUBSTITUTE(SUBSTITUTE(SUBSTITUTE(SUBSTITUTE(SUBSTITUTE(SUBSTITUTE(SUBSTITUTE(SUBSTITUTE(Table2[[#This Row],[NAMA BARANG]]," ",""),"""",""),"-",""),"/",""),"(",""),")",""),"&amp;",""),",",""))</f>
        <v>pcklg3348minion</v>
      </c>
      <c r="C1500" s="16" t="s">
        <v>3335</v>
      </c>
      <c r="D1500" s="18">
        <v>1</v>
      </c>
      <c r="E1500" s="47" t="s">
        <v>2727</v>
      </c>
      <c r="F1500" s="43">
        <f>IF(Table2[[#This Row],[M5B]]="",Table2[[#This Row],[M5B_h]],SUM(Table2[[#This Row],[M5B_h]],Table2[[#This Row],[M5B]]))</f>
        <v>1</v>
      </c>
      <c r="H1500" s="14" t="str">
        <f>IF(Table2[[#This Row],[M1A]]="","",Table2[[#This Row],[M1A]]-Table2[[#This Row],[AWAL]])</f>
        <v/>
      </c>
      <c r="J1500" s="14" t="str">
        <f>IF(Table2[[#This Row],[M2A]]="","",SUM(Table2[[#This Row],[M2A]]-Table2[[#This Row],[M2B_h]]))</f>
        <v/>
      </c>
      <c r="L1500" s="14" t="str">
        <f>IF(Table2[[#This Row],[M3A]]="","",SUM(Table2[[#This Row],[M3A]]-Table2[[#This Row],[M3B_h]]))</f>
        <v/>
      </c>
      <c r="N1500" s="14" t="str">
        <f>IF(Table2[[#This Row],[M4A]]="","",SUM(Table2[[#This Row],[M4A]]-Table2[[#This Row],[M4B_h]]))</f>
        <v/>
      </c>
      <c r="O1500" s="14"/>
      <c r="P1500" s="14" t="str">
        <f>IF(Table2[[#This Row],[M5A]]="","",SUM(Table2[[#This Row],[M5A]]-Table2[[#This Row],[M5B_h]]))</f>
        <v/>
      </c>
      <c r="Q1500" s="14">
        <f>SUM(Table2[[#This Row],[AWAL]],Table2[[#This Row],[M1B]])</f>
        <v>1</v>
      </c>
      <c r="R1500" s="14">
        <f>SUM(Table2[[#This Row],[M2B]],Table2[[#This Row],[M2B_h]])</f>
        <v>1</v>
      </c>
      <c r="S1500" s="14">
        <f>SUM(Table2[[#This Row],[M3B]],Table2[[#This Row],[M3B_h]])</f>
        <v>1</v>
      </c>
      <c r="T1500" s="14">
        <f>SUM(Table2[[#This Row],[M4B]],Table2[[#This Row],[M4B_h]])</f>
        <v>1</v>
      </c>
    </row>
    <row r="1501" spans="1:20">
      <c r="A1501" s="13">
        <f>IF(Table2[[#This Row],[TT]]=0,"",ROW())</f>
        <v>1501</v>
      </c>
      <c r="B1501" s="13" t="str">
        <f>LOWER(SUBSTITUTE(SUBSTITUTE(SUBSTITUTE(SUBSTITUTE(SUBSTITUTE(SUBSTITUTE(SUBSTITUTE(SUBSTITUTE(Table2[[#This Row],[NAMA BARANG]]," ",""),"""",""),"-",""),"/",""),"(",""),")",""),"&amp;",""),",",""))</f>
        <v>pcklg3348mm</v>
      </c>
      <c r="C1501" s="16" t="s">
        <v>4534</v>
      </c>
      <c r="D1501" s="18">
        <v>1</v>
      </c>
      <c r="E1501" s="47" t="s">
        <v>2727</v>
      </c>
      <c r="F1501" s="43">
        <f>IF(Table2[[#This Row],[M5B]]="",Table2[[#This Row],[M5B_h]],SUM(Table2[[#This Row],[M5B_h]],Table2[[#This Row],[M5B]]))</f>
        <v>1</v>
      </c>
      <c r="H1501" s="14" t="str">
        <f>IF(Table2[[#This Row],[M1A]]="","",Table2[[#This Row],[M1A]]-Table2[[#This Row],[AWAL]])</f>
        <v/>
      </c>
      <c r="J1501" s="14" t="str">
        <f>IF(Table2[[#This Row],[M2A]]="","",SUM(Table2[[#This Row],[M2A]]-Table2[[#This Row],[M2B_h]]))</f>
        <v/>
      </c>
      <c r="L1501" s="14" t="str">
        <f>IF(Table2[[#This Row],[M3A]]="","",SUM(Table2[[#This Row],[M3A]]-Table2[[#This Row],[M3B_h]]))</f>
        <v/>
      </c>
      <c r="N1501" s="14" t="str">
        <f>IF(Table2[[#This Row],[M4A]]="","",SUM(Table2[[#This Row],[M4A]]-Table2[[#This Row],[M4B_h]]))</f>
        <v/>
      </c>
      <c r="O1501" s="14"/>
      <c r="P1501" s="14" t="str">
        <f>IF(Table2[[#This Row],[M5A]]="","",SUM(Table2[[#This Row],[M5A]]-Table2[[#This Row],[M5B_h]]))</f>
        <v/>
      </c>
      <c r="Q1501" s="14">
        <f>SUM(Table2[[#This Row],[AWAL]],Table2[[#This Row],[M1B]])</f>
        <v>1</v>
      </c>
      <c r="R1501" s="14">
        <f>SUM(Table2[[#This Row],[M2B]],Table2[[#This Row],[M2B_h]])</f>
        <v>1</v>
      </c>
      <c r="S1501" s="14">
        <f>SUM(Table2[[#This Row],[M3B]],Table2[[#This Row],[M3B_h]])</f>
        <v>1</v>
      </c>
      <c r="T1501" s="14">
        <f>SUM(Table2[[#This Row],[M4B]],Table2[[#This Row],[M4B_h]])</f>
        <v>1</v>
      </c>
    </row>
    <row r="1502" spans="1:20">
      <c r="A1502" s="13">
        <f>IF(Table2[[#This Row],[TT]]=0,"",ROW())</f>
        <v>1502</v>
      </c>
      <c r="B1502" s="13" t="str">
        <f>LOWER(SUBSTITUTE(SUBSTITUTE(SUBSTITUTE(SUBSTITUTE(SUBSTITUTE(SUBSTITUTE(SUBSTITUTE(SUBSTITUTE(Table2[[#This Row],[NAMA BARANG]]," ",""),"""",""),"-",""),"/",""),"(",""),")",""),"&amp;",""),",",""))</f>
        <v>pcklg3348tsum</v>
      </c>
      <c r="C1502" s="16" t="s">
        <v>4536</v>
      </c>
      <c r="D1502" s="18">
        <v>1</v>
      </c>
      <c r="E1502" s="47" t="s">
        <v>2727</v>
      </c>
      <c r="F1502" s="43">
        <f>IF(Table2[[#This Row],[M5B]]="",Table2[[#This Row],[M5B_h]],SUM(Table2[[#This Row],[M5B_h]],Table2[[#This Row],[M5B]]))</f>
        <v>1</v>
      </c>
      <c r="H1502" s="14" t="str">
        <f>IF(Table2[[#This Row],[M1A]]="","",Table2[[#This Row],[M1A]]-Table2[[#This Row],[AWAL]])</f>
        <v/>
      </c>
      <c r="J1502" s="14" t="str">
        <f>IF(Table2[[#This Row],[M2A]]="","",SUM(Table2[[#This Row],[M2A]]-Table2[[#This Row],[M2B_h]]))</f>
        <v/>
      </c>
      <c r="L1502" s="14" t="str">
        <f>IF(Table2[[#This Row],[M3A]]="","",SUM(Table2[[#This Row],[M3A]]-Table2[[#This Row],[M3B_h]]))</f>
        <v/>
      </c>
      <c r="N1502" s="14" t="str">
        <f>IF(Table2[[#This Row],[M4A]]="","",SUM(Table2[[#This Row],[M4A]]-Table2[[#This Row],[M4B_h]]))</f>
        <v/>
      </c>
      <c r="O1502" s="14"/>
      <c r="P1502" s="14" t="str">
        <f>IF(Table2[[#This Row],[M5A]]="","",SUM(Table2[[#This Row],[M5A]]-Table2[[#This Row],[M5B_h]]))</f>
        <v/>
      </c>
      <c r="Q1502" s="14">
        <f>SUM(Table2[[#This Row],[AWAL]],Table2[[#This Row],[M1B]])</f>
        <v>1</v>
      </c>
      <c r="R1502" s="14">
        <f>SUM(Table2[[#This Row],[M2B]],Table2[[#This Row],[M2B_h]])</f>
        <v>1</v>
      </c>
      <c r="S1502" s="14">
        <f>SUM(Table2[[#This Row],[M3B]],Table2[[#This Row],[M3B_h]])</f>
        <v>1</v>
      </c>
      <c r="T1502" s="14">
        <f>SUM(Table2[[#This Row],[M4B]],Table2[[#This Row],[M4B_h]])</f>
        <v>1</v>
      </c>
    </row>
    <row r="1503" spans="1:20">
      <c r="A1503" s="11">
        <f>IF(Table2[[#This Row],[TT]]=0,"",ROW())</f>
        <v>1503</v>
      </c>
      <c r="B1503" s="11" t="str">
        <f>LOWER(SUBSTITUTE(SUBSTITUTE(SUBSTITUTE(SUBSTITUTE(SUBSTITUTE(SUBSTITUTE(SUBSTITUTE(SUBSTITUTE(Table2[[#This Row],[NAMA BARANG]]," ",""),"""",""),"-",""),"/",""),"(",""),")",""),"&amp;",""),",",""))</f>
        <v>pcklgb233</v>
      </c>
      <c r="C1503" s="17" t="s">
        <v>4444</v>
      </c>
      <c r="D1503" s="18">
        <v>9</v>
      </c>
      <c r="E1503" s="22">
        <v>120</v>
      </c>
      <c r="F1503" s="43">
        <f>IF(Table2[[#This Row],[M5B]]="",Table2[[#This Row],[M5B_h]],SUM(Table2[[#This Row],[M5B_h]],Table2[[#This Row],[M5B]]))</f>
        <v>9</v>
      </c>
      <c r="H1503" s="12" t="str">
        <f>IF(Table2[[#This Row],[M1A]]="","",Table2[[#This Row],[M1A]]-Table2[[#This Row],[AWAL]])</f>
        <v/>
      </c>
      <c r="J1503" s="12" t="str">
        <f>IF(Table2[[#This Row],[M2A]]="","",SUM(Table2[[#This Row],[M2A]]-Table2[[#This Row],[M2B_h]]))</f>
        <v/>
      </c>
      <c r="L1503" s="12" t="str">
        <f>IF(Table2[[#This Row],[M3A]]="","",SUM(Table2[[#This Row],[M3A]]-Table2[[#This Row],[M3B_h]]))</f>
        <v/>
      </c>
      <c r="N1503" s="12" t="str">
        <f>IF(Table2[[#This Row],[M4A]]="","",SUM(Table2[[#This Row],[M4A]]-Table2[[#This Row],[M4B_h]]))</f>
        <v/>
      </c>
      <c r="O1503" s="14"/>
      <c r="P1503" s="14" t="str">
        <f>IF(Table2[[#This Row],[M5A]]="","",SUM(Table2[[#This Row],[M5A]]-Table2[[#This Row],[M5B_h]]))</f>
        <v/>
      </c>
      <c r="Q1503" s="14">
        <f>SUM(Table2[[#This Row],[AWAL]],Table2[[#This Row],[M1B]])</f>
        <v>9</v>
      </c>
      <c r="R1503" s="14">
        <f>SUM(Table2[[#This Row],[M2B]],Table2[[#This Row],[M2B_h]])</f>
        <v>9</v>
      </c>
      <c r="S1503" s="14">
        <f>SUM(Table2[[#This Row],[M3B]],Table2[[#This Row],[M3B_h]])</f>
        <v>9</v>
      </c>
      <c r="T1503" s="14">
        <f>SUM(Table2[[#This Row],[M4B]],Table2[[#This Row],[M4B_h]])</f>
        <v>9</v>
      </c>
    </row>
    <row r="1504" spans="1:20">
      <c r="A1504" s="11">
        <f>IF(Table2[[#This Row],[TT]]=0,"",ROW())</f>
        <v>1504</v>
      </c>
      <c r="B1504" s="11" t="str">
        <f>LOWER(SUBSTITUTE(SUBSTITUTE(SUBSTITUTE(SUBSTITUTE(SUBSTITUTE(SUBSTITUTE(SUBSTITUTE(SUBSTITUTE(Table2[[#This Row],[NAMA BARANG]]," ",""),"""",""),"-",""),"/",""),"(",""),")",""),"&amp;",""),",",""))</f>
        <v>pcklgb56905</v>
      </c>
      <c r="C1504" s="17" t="s">
        <v>1637</v>
      </c>
      <c r="D1504" s="18">
        <v>1</v>
      </c>
      <c r="E1504" s="22" t="s">
        <v>58</v>
      </c>
      <c r="F1504" s="43">
        <f>IF(Table2[[#This Row],[M5B]]="",Table2[[#This Row],[M5B_h]],SUM(Table2[[#This Row],[M5B_h]],Table2[[#This Row],[M5B]]))</f>
        <v>1</v>
      </c>
      <c r="H1504" s="12" t="str">
        <f>IF(Table2[[#This Row],[M1A]]="","",Table2[[#This Row],[M1A]]-Table2[[#This Row],[AWAL]])</f>
        <v/>
      </c>
      <c r="J1504" s="12" t="str">
        <f>IF(Table2[[#This Row],[M2A]]="","",SUM(Table2[[#This Row],[M2A]]-Table2[[#This Row],[M2B_h]]))</f>
        <v/>
      </c>
      <c r="L1504" s="12" t="str">
        <f>IF(Table2[[#This Row],[M3A]]="","",SUM(Table2[[#This Row],[M3A]]-Table2[[#This Row],[M3B_h]]))</f>
        <v/>
      </c>
      <c r="N1504" s="12" t="str">
        <f>IF(Table2[[#This Row],[M4A]]="","",SUM(Table2[[#This Row],[M4A]]-Table2[[#This Row],[M4B_h]]))</f>
        <v/>
      </c>
      <c r="O1504" s="14"/>
      <c r="P1504" s="14" t="str">
        <f>IF(Table2[[#This Row],[M5A]]="","",SUM(Table2[[#This Row],[M5A]]-Table2[[#This Row],[M5B_h]]))</f>
        <v/>
      </c>
      <c r="Q1504" s="14">
        <f>SUM(Table2[[#This Row],[AWAL]],Table2[[#This Row],[M1B]])</f>
        <v>1</v>
      </c>
      <c r="R1504" s="14">
        <f>SUM(Table2[[#This Row],[M2B]],Table2[[#This Row],[M2B_h]])</f>
        <v>1</v>
      </c>
      <c r="S1504" s="14">
        <f>SUM(Table2[[#This Row],[M3B]],Table2[[#This Row],[M3B_h]])</f>
        <v>1</v>
      </c>
      <c r="T1504" s="14">
        <f>SUM(Table2[[#This Row],[M4B]],Table2[[#This Row],[M4B_h]])</f>
        <v>1</v>
      </c>
    </row>
    <row r="1505" spans="1:20">
      <c r="A1505" s="11">
        <f>IF(Table2[[#This Row],[TT]]=0,"",ROW())</f>
        <v>1505</v>
      </c>
      <c r="B1505" s="11" t="str">
        <f>LOWER(SUBSTITUTE(SUBSTITUTE(SUBSTITUTE(SUBSTITUTE(SUBSTITUTE(SUBSTITUTE(SUBSTITUTE(SUBSTITUTE(Table2[[#This Row],[NAMA BARANG]]," ",""),"""",""),"-",""),"/",""),"(",""),")",""),"&amp;",""),",",""))</f>
        <v>pcklgb56910</v>
      </c>
      <c r="C1505" s="17" t="s">
        <v>1638</v>
      </c>
      <c r="D1505" s="18">
        <v>2</v>
      </c>
      <c r="E1505" s="22" t="s">
        <v>28</v>
      </c>
      <c r="F1505" s="43">
        <f>IF(Table2[[#This Row],[M5B]]="",Table2[[#This Row],[M5B_h]],SUM(Table2[[#This Row],[M5B_h]],Table2[[#This Row],[M5B]]))</f>
        <v>2</v>
      </c>
      <c r="H1505" s="12" t="str">
        <f>IF(Table2[[#This Row],[M1A]]="","",Table2[[#This Row],[M1A]]-Table2[[#This Row],[AWAL]])</f>
        <v/>
      </c>
      <c r="J1505" s="12" t="str">
        <f>IF(Table2[[#This Row],[M2A]]="","",SUM(Table2[[#This Row],[M2A]]-Table2[[#This Row],[M2B_h]]))</f>
        <v/>
      </c>
      <c r="L1505" s="12" t="str">
        <f>IF(Table2[[#This Row],[M3A]]="","",SUM(Table2[[#This Row],[M3A]]-Table2[[#This Row],[M3B_h]]))</f>
        <v/>
      </c>
      <c r="N1505" s="12" t="str">
        <f>IF(Table2[[#This Row],[M4A]]="","",SUM(Table2[[#This Row],[M4A]]-Table2[[#This Row],[M4B_h]]))</f>
        <v/>
      </c>
      <c r="O1505" s="14"/>
      <c r="P1505" s="14" t="str">
        <f>IF(Table2[[#This Row],[M5A]]="","",SUM(Table2[[#This Row],[M5A]]-Table2[[#This Row],[M5B_h]]))</f>
        <v/>
      </c>
      <c r="Q1505" s="14">
        <f>SUM(Table2[[#This Row],[AWAL]],Table2[[#This Row],[M1B]])</f>
        <v>2</v>
      </c>
      <c r="R1505" s="14">
        <f>SUM(Table2[[#This Row],[M2B]],Table2[[#This Row],[M2B_h]])</f>
        <v>2</v>
      </c>
      <c r="S1505" s="14">
        <f>SUM(Table2[[#This Row],[M3B]],Table2[[#This Row],[M3B_h]])</f>
        <v>2</v>
      </c>
      <c r="T1505" s="14">
        <f>SUM(Table2[[#This Row],[M4B]],Table2[[#This Row],[M4B_h]])</f>
        <v>2</v>
      </c>
    </row>
    <row r="1506" spans="1:20">
      <c r="A1506" s="11">
        <f>IF(Table2[[#This Row],[TT]]=0,"",ROW())</f>
        <v>1506</v>
      </c>
      <c r="B1506" s="11" t="str">
        <f>LOWER(SUBSTITUTE(SUBSTITUTE(SUBSTITUTE(SUBSTITUTE(SUBSTITUTE(SUBSTITUTE(SUBSTITUTE(SUBSTITUTE(Table2[[#This Row],[NAMA BARANG]]," ",""),"""",""),"-",""),"/",""),"(",""),")",""),"&amp;",""),",",""))</f>
        <v>pcklgb652</v>
      </c>
      <c r="C1506" s="17" t="s">
        <v>1639</v>
      </c>
      <c r="D1506" s="18">
        <v>7</v>
      </c>
      <c r="E1506" s="22" t="s">
        <v>155</v>
      </c>
      <c r="F1506" s="43">
        <f>IF(Table2[[#This Row],[M5B]]="",Table2[[#This Row],[M5B_h]],SUM(Table2[[#This Row],[M5B_h]],Table2[[#This Row],[M5B]]))</f>
        <v>7</v>
      </c>
      <c r="H1506" s="12" t="str">
        <f>IF(Table2[[#This Row],[M1A]]="","",Table2[[#This Row],[M1A]]-Table2[[#This Row],[AWAL]])</f>
        <v/>
      </c>
      <c r="J1506" s="12" t="str">
        <f>IF(Table2[[#This Row],[M2A]]="","",SUM(Table2[[#This Row],[M2A]]-Table2[[#This Row],[M2B_h]]))</f>
        <v/>
      </c>
      <c r="L1506" s="12" t="str">
        <f>IF(Table2[[#This Row],[M3A]]="","",SUM(Table2[[#This Row],[M3A]]-Table2[[#This Row],[M3B_h]]))</f>
        <v/>
      </c>
      <c r="N1506" s="12" t="str">
        <f>IF(Table2[[#This Row],[M4A]]="","",SUM(Table2[[#This Row],[M4A]]-Table2[[#This Row],[M4B_h]]))</f>
        <v/>
      </c>
      <c r="O1506" s="14"/>
      <c r="P1506" s="14" t="str">
        <f>IF(Table2[[#This Row],[M5A]]="","",SUM(Table2[[#This Row],[M5A]]-Table2[[#This Row],[M5B_h]]))</f>
        <v/>
      </c>
      <c r="Q1506" s="14">
        <f>SUM(Table2[[#This Row],[AWAL]],Table2[[#This Row],[M1B]])</f>
        <v>7</v>
      </c>
      <c r="R1506" s="14">
        <f>SUM(Table2[[#This Row],[M2B]],Table2[[#This Row],[M2B_h]])</f>
        <v>7</v>
      </c>
      <c r="S1506" s="14">
        <f>SUM(Table2[[#This Row],[M3B]],Table2[[#This Row],[M3B_h]])</f>
        <v>7</v>
      </c>
      <c r="T1506" s="14">
        <f>SUM(Table2[[#This Row],[M4B]],Table2[[#This Row],[M4B_h]])</f>
        <v>7</v>
      </c>
    </row>
    <row r="1507" spans="1:20">
      <c r="A1507" s="13">
        <f>IF(Table2[[#This Row],[TT]]=0,"",ROW())</f>
        <v>1507</v>
      </c>
      <c r="B1507" s="13" t="str">
        <f>LOWER(SUBSTITUTE(SUBSTITUTE(SUBSTITUTE(SUBSTITUTE(SUBSTITUTE(SUBSTITUTE(SUBSTITUTE(SUBSTITUTE(Table2[[#This Row],[NAMA BARANG]]," ",""),"""",""),"-",""),"/",""),"(",""),")",""),"&amp;",""),",",""))</f>
        <v>pcklgb673mobilanak</v>
      </c>
      <c r="C1507" s="17" t="s">
        <v>4707</v>
      </c>
      <c r="D1507" s="18"/>
      <c r="E1507" s="22" t="s">
        <v>2638</v>
      </c>
      <c r="F1507" s="43">
        <f>IF(Table2[[#This Row],[M5B]]="",Table2[[#This Row],[M5B_h]],SUM(Table2[[#This Row],[M5B_h]],Table2[[#This Row],[M5B]]))</f>
        <v>2</v>
      </c>
      <c r="H1507" s="14" t="str">
        <f>IF(Table2[[#This Row],[M1A]]="","",Table2[[#This Row],[M1A]]-Table2[[#This Row],[AWAL]])</f>
        <v/>
      </c>
      <c r="I1507" s="12">
        <v>3</v>
      </c>
      <c r="J1507" s="14">
        <f>IF(Table2[[#This Row],[M2A]]="","",SUM(Table2[[#This Row],[M2A]]-Table2[[#This Row],[M2B_h]]))</f>
        <v>3</v>
      </c>
      <c r="K1507" s="12">
        <v>2</v>
      </c>
      <c r="L1507" s="14">
        <f>IF(Table2[[#This Row],[M3A]]="","",SUM(Table2[[#This Row],[M3A]]-Table2[[#This Row],[M3B_h]]))</f>
        <v>-1</v>
      </c>
      <c r="N1507" s="14" t="str">
        <f>IF(Table2[[#This Row],[M4A]]="","",SUM(Table2[[#This Row],[M4A]]-Table2[[#This Row],[M4B_h]]))</f>
        <v/>
      </c>
      <c r="O1507" s="14"/>
      <c r="P1507" s="14" t="str">
        <f>IF(Table2[[#This Row],[M5A]]="","",SUM(Table2[[#This Row],[M5A]]-Table2[[#This Row],[M5B_h]]))</f>
        <v/>
      </c>
      <c r="Q1507" s="14">
        <f>SUM(Table2[[#This Row],[AWAL]],Table2[[#This Row],[M1B]])</f>
        <v>0</v>
      </c>
      <c r="R1507" s="14">
        <f>SUM(Table2[[#This Row],[M2B]],Table2[[#This Row],[M2B_h]])</f>
        <v>3</v>
      </c>
      <c r="S1507" s="14">
        <f>SUM(Table2[[#This Row],[M3B]],Table2[[#This Row],[M3B_h]])</f>
        <v>2</v>
      </c>
      <c r="T1507" s="14">
        <f>SUM(Table2[[#This Row],[M4B]],Table2[[#This Row],[M4B_h]])</f>
        <v>2</v>
      </c>
    </row>
    <row r="1508" spans="1:20">
      <c r="A1508" s="13">
        <f>IF(Table2[[#This Row],[TT]]=0,"",ROW())</f>
        <v>1508</v>
      </c>
      <c r="B1508" s="13" t="str">
        <f>LOWER(SUBSTITUTE(SUBSTITUTE(SUBSTITUTE(SUBSTITUTE(SUBSTITUTE(SUBSTITUTE(SUBSTITUTE(SUBSTITUTE(Table2[[#This Row],[NAMA BARANG]]," ",""),"""",""),"-",""),"/",""),"(",""),")",""),"&amp;",""),",",""))</f>
        <v>pcklgb725mobil2ss</v>
      </c>
      <c r="C1508" s="17" t="s">
        <v>4708</v>
      </c>
      <c r="D1508" s="18"/>
      <c r="E1508" s="22" t="s">
        <v>2638</v>
      </c>
      <c r="F1508" s="43">
        <f>IF(Table2[[#This Row],[M5B]]="",Table2[[#This Row],[M5B_h]],SUM(Table2[[#This Row],[M5B_h]],Table2[[#This Row],[M5B]]))</f>
        <v>1</v>
      </c>
      <c r="H1508" s="14" t="str">
        <f>IF(Table2[[#This Row],[M1A]]="","",Table2[[#This Row],[M1A]]-Table2[[#This Row],[AWAL]])</f>
        <v/>
      </c>
      <c r="I1508" s="12">
        <v>2</v>
      </c>
      <c r="J1508" s="14">
        <f>IF(Table2[[#This Row],[M2A]]="","",SUM(Table2[[#This Row],[M2A]]-Table2[[#This Row],[M2B_h]]))</f>
        <v>2</v>
      </c>
      <c r="K1508" s="12">
        <v>1</v>
      </c>
      <c r="L1508" s="14">
        <f>IF(Table2[[#This Row],[M3A]]="","",SUM(Table2[[#This Row],[M3A]]-Table2[[#This Row],[M3B_h]]))</f>
        <v>-1</v>
      </c>
      <c r="N1508" s="14" t="str">
        <f>IF(Table2[[#This Row],[M4A]]="","",SUM(Table2[[#This Row],[M4A]]-Table2[[#This Row],[M4B_h]]))</f>
        <v/>
      </c>
      <c r="O1508" s="14"/>
      <c r="P1508" s="14" t="str">
        <f>IF(Table2[[#This Row],[M5A]]="","",SUM(Table2[[#This Row],[M5A]]-Table2[[#This Row],[M5B_h]]))</f>
        <v/>
      </c>
      <c r="Q1508" s="14">
        <f>SUM(Table2[[#This Row],[AWAL]],Table2[[#This Row],[M1B]])</f>
        <v>0</v>
      </c>
      <c r="R1508" s="14">
        <f>SUM(Table2[[#This Row],[M2B]],Table2[[#This Row],[M2B_h]])</f>
        <v>2</v>
      </c>
      <c r="S1508" s="14">
        <f>SUM(Table2[[#This Row],[M3B]],Table2[[#This Row],[M3B_h]])</f>
        <v>1</v>
      </c>
      <c r="T1508" s="14">
        <f>SUM(Table2[[#This Row],[M4B]],Table2[[#This Row],[M4B_h]])</f>
        <v>1</v>
      </c>
    </row>
    <row r="1509" spans="1:20">
      <c r="A1509" s="11">
        <f>IF(Table2[[#This Row],[TT]]=0,"",ROW())</f>
        <v>1509</v>
      </c>
      <c r="B1509" s="11" t="str">
        <f>LOWER(SUBSTITUTE(SUBSTITUTE(SUBSTITUTE(SUBSTITUTE(SUBSTITUTE(SUBSTITUTE(SUBSTITUTE(SUBSTITUTE(Table2[[#This Row],[NAMA BARANG]]," ",""),"""",""),"-",""),"/",""),"(",""),")",""),"&amp;",""),",",""))</f>
        <v>pcklgcarsmurfb68156816</v>
      </c>
      <c r="C1509" s="17" t="s">
        <v>1640</v>
      </c>
      <c r="D1509" s="18">
        <v>4</v>
      </c>
      <c r="E1509" s="22" t="s">
        <v>38</v>
      </c>
      <c r="F1509" s="43">
        <f>IF(Table2[[#This Row],[M5B]]="",Table2[[#This Row],[M5B_h]],SUM(Table2[[#This Row],[M5B_h]],Table2[[#This Row],[M5B]]))</f>
        <v>4</v>
      </c>
      <c r="H1509" s="12" t="str">
        <f>IF(Table2[[#This Row],[M1A]]="","",Table2[[#This Row],[M1A]]-Table2[[#This Row],[AWAL]])</f>
        <v/>
      </c>
      <c r="J1509" s="12" t="str">
        <f>IF(Table2[[#This Row],[M2A]]="","",SUM(Table2[[#This Row],[M2A]]-Table2[[#This Row],[M2B_h]]))</f>
        <v/>
      </c>
      <c r="L1509" s="12" t="str">
        <f>IF(Table2[[#This Row],[M3A]]="","",SUM(Table2[[#This Row],[M3A]]-Table2[[#This Row],[M3B_h]]))</f>
        <v/>
      </c>
      <c r="N1509" s="12" t="str">
        <f>IF(Table2[[#This Row],[M4A]]="","",SUM(Table2[[#This Row],[M4A]]-Table2[[#This Row],[M4B_h]]))</f>
        <v/>
      </c>
      <c r="O1509" s="14"/>
      <c r="P1509" s="14" t="str">
        <f>IF(Table2[[#This Row],[M5A]]="","",SUM(Table2[[#This Row],[M5A]]-Table2[[#This Row],[M5B_h]]))</f>
        <v/>
      </c>
      <c r="Q1509" s="14">
        <f>SUM(Table2[[#This Row],[AWAL]],Table2[[#This Row],[M1B]])</f>
        <v>4</v>
      </c>
      <c r="R1509" s="14">
        <f>SUM(Table2[[#This Row],[M2B]],Table2[[#This Row],[M2B_h]])</f>
        <v>4</v>
      </c>
      <c r="S1509" s="14">
        <f>SUM(Table2[[#This Row],[M3B]],Table2[[#This Row],[M3B_h]])</f>
        <v>4</v>
      </c>
      <c r="T1509" s="14">
        <f>SUM(Table2[[#This Row],[M4B]],Table2[[#This Row],[M4B_h]])</f>
        <v>4</v>
      </c>
    </row>
    <row r="1510" spans="1:20">
      <c r="A1510" s="11">
        <f>IF(Table2[[#This Row],[TT]]=0,"",ROW())</f>
        <v>1510</v>
      </c>
      <c r="B1510" s="11" t="str">
        <f>LOWER(SUBSTITUTE(SUBSTITUTE(SUBSTITUTE(SUBSTITUTE(SUBSTITUTE(SUBSTITUTE(SUBSTITUTE(SUBSTITUTE(Table2[[#This Row],[NAMA BARANG]]," ",""),"""",""),"-",""),"/",""),"(",""),")",""),"&amp;",""),",",""))</f>
        <v>pcklgd13</v>
      </c>
      <c r="C1510" s="17" t="s">
        <v>1641</v>
      </c>
      <c r="D1510" s="18">
        <v>58</v>
      </c>
      <c r="E1510" s="22" t="s">
        <v>52</v>
      </c>
      <c r="F1510" s="43">
        <f>IF(Table2[[#This Row],[M5B]]="",Table2[[#This Row],[M5B_h]],SUM(Table2[[#This Row],[M5B_h]],Table2[[#This Row],[M5B]]))</f>
        <v>58</v>
      </c>
      <c r="H1510" s="12" t="str">
        <f>IF(Table2[[#This Row],[M1A]]="","",Table2[[#This Row],[M1A]]-Table2[[#This Row],[AWAL]])</f>
        <v/>
      </c>
      <c r="J1510" s="12" t="str">
        <f>IF(Table2[[#This Row],[M2A]]="","",SUM(Table2[[#This Row],[M2A]]-Table2[[#This Row],[M2B_h]]))</f>
        <v/>
      </c>
      <c r="L1510" s="12" t="str">
        <f>IF(Table2[[#This Row],[M3A]]="","",SUM(Table2[[#This Row],[M3A]]-Table2[[#This Row],[M3B_h]]))</f>
        <v/>
      </c>
      <c r="N1510" s="12" t="str">
        <f>IF(Table2[[#This Row],[M4A]]="","",SUM(Table2[[#This Row],[M4A]]-Table2[[#This Row],[M4B_h]]))</f>
        <v/>
      </c>
      <c r="O1510" s="14"/>
      <c r="P1510" s="14" t="str">
        <f>IF(Table2[[#This Row],[M5A]]="","",SUM(Table2[[#This Row],[M5A]]-Table2[[#This Row],[M5B_h]]))</f>
        <v/>
      </c>
      <c r="Q1510" s="14">
        <f>SUM(Table2[[#This Row],[AWAL]],Table2[[#This Row],[M1B]])</f>
        <v>58</v>
      </c>
      <c r="R1510" s="14">
        <f>SUM(Table2[[#This Row],[M2B]],Table2[[#This Row],[M2B_h]])</f>
        <v>58</v>
      </c>
      <c r="S1510" s="14">
        <f>SUM(Table2[[#This Row],[M3B]],Table2[[#This Row],[M3B_h]])</f>
        <v>58</v>
      </c>
      <c r="T1510" s="14">
        <f>SUM(Table2[[#This Row],[M4B]],Table2[[#This Row],[M4B_h]])</f>
        <v>58</v>
      </c>
    </row>
    <row r="1511" spans="1:20">
      <c r="A1511" s="11">
        <f>IF(Table2[[#This Row],[TT]]=0,"",ROW())</f>
        <v>1511</v>
      </c>
      <c r="B1511" s="11" t="str">
        <f>LOWER(SUBSTITUTE(SUBSTITUTE(SUBSTITUTE(SUBSTITUTE(SUBSTITUTE(SUBSTITUTE(SUBSTITUTE(SUBSTITUTE(Table2[[#This Row],[NAMA BARANG]]," ",""),"""",""),"-",""),"/",""),"(",""),")",""),"&amp;",""),",",""))</f>
        <v>pcklgd8</v>
      </c>
      <c r="C1511" s="17" t="s">
        <v>1642</v>
      </c>
      <c r="D1511" s="18">
        <v>4</v>
      </c>
      <c r="E1511" s="22" t="s">
        <v>52</v>
      </c>
      <c r="F1511" s="43">
        <f>IF(Table2[[#This Row],[M5B]]="",Table2[[#This Row],[M5B_h]],SUM(Table2[[#This Row],[M5B_h]],Table2[[#This Row],[M5B]]))</f>
        <v>4</v>
      </c>
      <c r="H1511" s="12" t="str">
        <f>IF(Table2[[#This Row],[M1A]]="","",Table2[[#This Row],[M1A]]-Table2[[#This Row],[AWAL]])</f>
        <v/>
      </c>
      <c r="J1511" s="12" t="str">
        <f>IF(Table2[[#This Row],[M2A]]="","",SUM(Table2[[#This Row],[M2A]]-Table2[[#This Row],[M2B_h]]))</f>
        <v/>
      </c>
      <c r="L1511" s="12" t="str">
        <f>IF(Table2[[#This Row],[M3A]]="","",SUM(Table2[[#This Row],[M3A]]-Table2[[#This Row],[M3B_h]]))</f>
        <v/>
      </c>
      <c r="N1511" s="12" t="str">
        <f>IF(Table2[[#This Row],[M4A]]="","",SUM(Table2[[#This Row],[M4A]]-Table2[[#This Row],[M4B_h]]))</f>
        <v/>
      </c>
      <c r="O1511" s="14"/>
      <c r="P1511" s="14" t="str">
        <f>IF(Table2[[#This Row],[M5A]]="","",SUM(Table2[[#This Row],[M5A]]-Table2[[#This Row],[M5B_h]]))</f>
        <v/>
      </c>
      <c r="Q1511" s="14">
        <f>SUM(Table2[[#This Row],[AWAL]],Table2[[#This Row],[M1B]])</f>
        <v>4</v>
      </c>
      <c r="R1511" s="14">
        <f>SUM(Table2[[#This Row],[M2B]],Table2[[#This Row],[M2B_h]])</f>
        <v>4</v>
      </c>
      <c r="S1511" s="14">
        <f>SUM(Table2[[#This Row],[M3B]],Table2[[#This Row],[M3B_h]])</f>
        <v>4</v>
      </c>
      <c r="T1511" s="14">
        <f>SUM(Table2[[#This Row],[M4B]],Table2[[#This Row],[M4B_h]])</f>
        <v>4</v>
      </c>
    </row>
    <row r="1512" spans="1:20">
      <c r="A1512" s="11">
        <f>IF(Table2[[#This Row],[TT]]=0,"",ROW())</f>
        <v>1512</v>
      </c>
      <c r="B1512" s="11" t="str">
        <f>LOWER(SUBSTITUTE(SUBSTITUTE(SUBSTITUTE(SUBSTITUTE(SUBSTITUTE(SUBSTITUTE(SUBSTITUTE(SUBSTITUTE(Table2[[#This Row],[NAMA BARANG]]," ",""),"""",""),"-",""),"/",""),"(",""),")",""),"&amp;",""),",",""))</f>
        <v>pcklgdisneysmurff43c120106</v>
      </c>
      <c r="C1512" s="17" t="s">
        <v>1643</v>
      </c>
      <c r="D1512" s="18">
        <v>15</v>
      </c>
      <c r="E1512" s="22" t="s">
        <v>38</v>
      </c>
      <c r="F1512" s="43">
        <f>IF(Table2[[#This Row],[M5B]]="",Table2[[#This Row],[M5B_h]],SUM(Table2[[#This Row],[M5B_h]],Table2[[#This Row],[M5B]]))</f>
        <v>15</v>
      </c>
      <c r="H1512" s="12" t="str">
        <f>IF(Table2[[#This Row],[M1A]]="","",Table2[[#This Row],[M1A]]-Table2[[#This Row],[AWAL]])</f>
        <v/>
      </c>
      <c r="J1512" s="12" t="str">
        <f>IF(Table2[[#This Row],[M2A]]="","",SUM(Table2[[#This Row],[M2A]]-Table2[[#This Row],[M2B_h]]))</f>
        <v/>
      </c>
      <c r="L1512" s="12" t="str">
        <f>IF(Table2[[#This Row],[M3A]]="","",SUM(Table2[[#This Row],[M3A]]-Table2[[#This Row],[M3B_h]]))</f>
        <v/>
      </c>
      <c r="N1512" s="12" t="str">
        <f>IF(Table2[[#This Row],[M4A]]="","",SUM(Table2[[#This Row],[M4A]]-Table2[[#This Row],[M4B_h]]))</f>
        <v/>
      </c>
      <c r="O1512" s="14"/>
      <c r="P1512" s="14" t="str">
        <f>IF(Table2[[#This Row],[M5A]]="","",SUM(Table2[[#This Row],[M5A]]-Table2[[#This Row],[M5B_h]]))</f>
        <v/>
      </c>
      <c r="Q1512" s="14">
        <f>SUM(Table2[[#This Row],[AWAL]],Table2[[#This Row],[M1B]])</f>
        <v>15</v>
      </c>
      <c r="R1512" s="14">
        <f>SUM(Table2[[#This Row],[M2B]],Table2[[#This Row],[M2B_h]])</f>
        <v>15</v>
      </c>
      <c r="S1512" s="14">
        <f>SUM(Table2[[#This Row],[M3B]],Table2[[#This Row],[M3B_h]])</f>
        <v>15</v>
      </c>
      <c r="T1512" s="14">
        <f>SUM(Table2[[#This Row],[M4B]],Table2[[#This Row],[M4B_h]])</f>
        <v>15</v>
      </c>
    </row>
    <row r="1513" spans="1:20">
      <c r="A1513" s="11">
        <f>IF(Table2[[#This Row],[TT]]=0,"",ROW())</f>
        <v>1513</v>
      </c>
      <c r="B1513" s="11" t="str">
        <f>LOWER(SUBSTITUTE(SUBSTITUTE(SUBSTITUTE(SUBSTITUTE(SUBSTITUTE(SUBSTITUTE(SUBSTITUTE(SUBSTITUTE(Table2[[#This Row],[NAMA BARANG]]," ",""),"""",""),"-",""),"/",""),"(",""),")",""),"&amp;",""),",",""))</f>
        <v>pcklgdkk288</v>
      </c>
      <c r="C1513" s="17" t="s">
        <v>1644</v>
      </c>
      <c r="D1513" s="18">
        <v>2</v>
      </c>
      <c r="E1513" s="22" t="s">
        <v>11</v>
      </c>
      <c r="F1513" s="43">
        <f>IF(Table2[[#This Row],[M5B]]="",Table2[[#This Row],[M5B_h]],SUM(Table2[[#This Row],[M5B_h]],Table2[[#This Row],[M5B]]))</f>
        <v>2</v>
      </c>
      <c r="H1513" s="12" t="str">
        <f>IF(Table2[[#This Row],[M1A]]="","",Table2[[#This Row],[M1A]]-Table2[[#This Row],[AWAL]])</f>
        <v/>
      </c>
      <c r="J1513" s="12" t="str">
        <f>IF(Table2[[#This Row],[M2A]]="","",SUM(Table2[[#This Row],[M2A]]-Table2[[#This Row],[M2B_h]]))</f>
        <v/>
      </c>
      <c r="L1513" s="12" t="str">
        <f>IF(Table2[[#This Row],[M3A]]="","",SUM(Table2[[#This Row],[M3A]]-Table2[[#This Row],[M3B_h]]))</f>
        <v/>
      </c>
      <c r="N1513" s="12" t="str">
        <f>IF(Table2[[#This Row],[M4A]]="","",SUM(Table2[[#This Row],[M4A]]-Table2[[#This Row],[M4B_h]]))</f>
        <v/>
      </c>
      <c r="O1513" s="14"/>
      <c r="P1513" s="14" t="str">
        <f>IF(Table2[[#This Row],[M5A]]="","",SUM(Table2[[#This Row],[M5A]]-Table2[[#This Row],[M5B_h]]))</f>
        <v/>
      </c>
      <c r="Q1513" s="14">
        <f>SUM(Table2[[#This Row],[AWAL]],Table2[[#This Row],[M1B]])</f>
        <v>2</v>
      </c>
      <c r="R1513" s="14">
        <f>SUM(Table2[[#This Row],[M2B]],Table2[[#This Row],[M2B_h]])</f>
        <v>2</v>
      </c>
      <c r="S1513" s="14">
        <f>SUM(Table2[[#This Row],[M3B]],Table2[[#This Row],[M3B_h]])</f>
        <v>2</v>
      </c>
      <c r="T1513" s="14">
        <f>SUM(Table2[[#This Row],[M4B]],Table2[[#This Row],[M4B_h]])</f>
        <v>2</v>
      </c>
    </row>
    <row r="1514" spans="1:20">
      <c r="A1514" s="13">
        <f>IF(Table2[[#This Row],[TT]]=0,"",ROW())</f>
        <v>1514</v>
      </c>
      <c r="B1514" s="13" t="str">
        <f>LOWER(SUBSTITUTE(SUBSTITUTE(SUBSTITUTE(SUBSTITUTE(SUBSTITUTE(SUBSTITUTE(SUBSTITUTE(SUBSTITUTE(Table2[[#This Row],[NAMA BARANG]]," ",""),"""",""),"-",""),"/",""),"(",""),")",""),"&amp;",""),",",""))</f>
        <v>pcklgh9903</v>
      </c>
      <c r="C1514" s="17" t="s">
        <v>4709</v>
      </c>
      <c r="D1514" s="18"/>
      <c r="E1514" s="22" t="s">
        <v>2998</v>
      </c>
      <c r="F1514" s="43">
        <f>IF(Table2[[#This Row],[M5B]]="",Table2[[#This Row],[M5B_h]],SUM(Table2[[#This Row],[M5B_h]],Table2[[#This Row],[M5B]]))</f>
        <v>4</v>
      </c>
      <c r="H1514" s="14" t="str">
        <f>IF(Table2[[#This Row],[M1A]]="","",Table2[[#This Row],[M1A]]-Table2[[#This Row],[AWAL]])</f>
        <v/>
      </c>
      <c r="I1514" s="12">
        <v>4</v>
      </c>
      <c r="J1514" s="14">
        <f>IF(Table2[[#This Row],[M2A]]="","",SUM(Table2[[#This Row],[M2A]]-Table2[[#This Row],[M2B_h]]))</f>
        <v>4</v>
      </c>
      <c r="L1514" s="14" t="str">
        <f>IF(Table2[[#This Row],[M3A]]="","",SUM(Table2[[#This Row],[M3A]]-Table2[[#This Row],[M3B_h]]))</f>
        <v/>
      </c>
      <c r="N1514" s="14" t="str">
        <f>IF(Table2[[#This Row],[M4A]]="","",SUM(Table2[[#This Row],[M4A]]-Table2[[#This Row],[M4B_h]]))</f>
        <v/>
      </c>
      <c r="O1514" s="14"/>
      <c r="P1514" s="14" t="str">
        <f>IF(Table2[[#This Row],[M5A]]="","",SUM(Table2[[#This Row],[M5A]]-Table2[[#This Row],[M5B_h]]))</f>
        <v/>
      </c>
      <c r="Q1514" s="14">
        <f>SUM(Table2[[#This Row],[AWAL]],Table2[[#This Row],[M1B]])</f>
        <v>0</v>
      </c>
      <c r="R1514" s="14">
        <f>SUM(Table2[[#This Row],[M2B]],Table2[[#This Row],[M2B_h]])</f>
        <v>4</v>
      </c>
      <c r="S1514" s="14">
        <f>SUM(Table2[[#This Row],[M3B]],Table2[[#This Row],[M3B_h]])</f>
        <v>4</v>
      </c>
      <c r="T1514" s="14">
        <f>SUM(Table2[[#This Row],[M4B]],Table2[[#This Row],[M4B_h]])</f>
        <v>4</v>
      </c>
    </row>
    <row r="1515" spans="1:20">
      <c r="A1515" s="11">
        <f>IF(Table2[[#This Row],[TT]]=0,"",ROW())</f>
        <v>1515</v>
      </c>
      <c r="B1515" s="11" t="str">
        <f>LOWER(SUBSTITUTE(SUBSTITUTE(SUBSTITUTE(SUBSTITUTE(SUBSTITUTE(SUBSTITUTE(SUBSTITUTE(SUBSTITUTE(Table2[[#This Row],[NAMA BARANG]]," ",""),"""",""),"-",""),"/",""),"(",""),")",""),"&amp;",""),",",""))</f>
        <v>pcklgh1113sheepc12.014</v>
      </c>
      <c r="C1515" s="17" t="s">
        <v>1647</v>
      </c>
      <c r="D1515" s="18">
        <v>27</v>
      </c>
      <c r="E1515" s="22" t="s">
        <v>155</v>
      </c>
      <c r="F1515" s="43">
        <f>IF(Table2[[#This Row],[M5B]]="",Table2[[#This Row],[M5B_h]],SUM(Table2[[#This Row],[M5B_h]],Table2[[#This Row],[M5B]]))</f>
        <v>27</v>
      </c>
      <c r="H1515" s="12" t="str">
        <f>IF(Table2[[#This Row],[M1A]]="","",Table2[[#This Row],[M1A]]-Table2[[#This Row],[AWAL]])</f>
        <v/>
      </c>
      <c r="J1515" s="12" t="str">
        <f>IF(Table2[[#This Row],[M2A]]="","",SUM(Table2[[#This Row],[M2A]]-Table2[[#This Row],[M2B_h]]))</f>
        <v/>
      </c>
      <c r="L1515" s="12" t="str">
        <f>IF(Table2[[#This Row],[M3A]]="","",SUM(Table2[[#This Row],[M3A]]-Table2[[#This Row],[M3B_h]]))</f>
        <v/>
      </c>
      <c r="N1515" s="12" t="str">
        <f>IF(Table2[[#This Row],[M4A]]="","",SUM(Table2[[#This Row],[M4A]]-Table2[[#This Row],[M4B_h]]))</f>
        <v/>
      </c>
      <c r="O1515" s="14"/>
      <c r="P1515" s="14" t="str">
        <f>IF(Table2[[#This Row],[M5A]]="","",SUM(Table2[[#This Row],[M5A]]-Table2[[#This Row],[M5B_h]]))</f>
        <v/>
      </c>
      <c r="Q1515" s="14">
        <f>SUM(Table2[[#This Row],[AWAL]],Table2[[#This Row],[M1B]])</f>
        <v>27</v>
      </c>
      <c r="R1515" s="14">
        <f>SUM(Table2[[#This Row],[M2B]],Table2[[#This Row],[M2B_h]])</f>
        <v>27</v>
      </c>
      <c r="S1515" s="14">
        <f>SUM(Table2[[#This Row],[M3B]],Table2[[#This Row],[M3B_h]])</f>
        <v>27</v>
      </c>
      <c r="T1515" s="14">
        <f>SUM(Table2[[#This Row],[M4B]],Table2[[#This Row],[M4B_h]])</f>
        <v>27</v>
      </c>
    </row>
    <row r="1516" spans="1:20">
      <c r="A1516" s="11">
        <f>IF(Table2[[#This Row],[TT]]=0,"",ROW())</f>
        <v>1516</v>
      </c>
      <c r="B1516" s="11" t="str">
        <f>LOWER(SUBSTITUTE(SUBSTITUTE(SUBSTITUTE(SUBSTITUTE(SUBSTITUTE(SUBSTITUTE(SUBSTITUTE(SUBSTITUTE(Table2[[#This Row],[NAMA BARANG]]," ",""),"""",""),"-",""),"/",""),"(",""),")",""),"&amp;",""),",",""))</f>
        <v>pcklgkaraktersn7109</v>
      </c>
      <c r="C1516" s="17" t="s">
        <v>1649</v>
      </c>
      <c r="D1516" s="18">
        <v>1</v>
      </c>
      <c r="E1516" s="22" t="s">
        <v>88</v>
      </c>
      <c r="F1516" s="43">
        <f>IF(Table2[[#This Row],[M5B]]="",Table2[[#This Row],[M5B_h]],SUM(Table2[[#This Row],[M5B_h]],Table2[[#This Row],[M5B]]))</f>
        <v>1</v>
      </c>
      <c r="H1516" s="12" t="str">
        <f>IF(Table2[[#This Row],[M1A]]="","",Table2[[#This Row],[M1A]]-Table2[[#This Row],[AWAL]])</f>
        <v/>
      </c>
      <c r="J1516" s="12" t="str">
        <f>IF(Table2[[#This Row],[M2A]]="","",SUM(Table2[[#This Row],[M2A]]-Table2[[#This Row],[M2B_h]]))</f>
        <v/>
      </c>
      <c r="L1516" s="12" t="str">
        <f>IF(Table2[[#This Row],[M3A]]="","",SUM(Table2[[#This Row],[M3A]]-Table2[[#This Row],[M3B_h]]))</f>
        <v/>
      </c>
      <c r="N1516" s="12" t="str">
        <f>IF(Table2[[#This Row],[M4A]]="","",SUM(Table2[[#This Row],[M4A]]-Table2[[#This Row],[M4B_h]]))</f>
        <v/>
      </c>
      <c r="O1516" s="14"/>
      <c r="P1516" s="14" t="str">
        <f>IF(Table2[[#This Row],[M5A]]="","",SUM(Table2[[#This Row],[M5A]]-Table2[[#This Row],[M5B_h]]))</f>
        <v/>
      </c>
      <c r="Q1516" s="14">
        <f>SUM(Table2[[#This Row],[AWAL]],Table2[[#This Row],[M1B]])</f>
        <v>1</v>
      </c>
      <c r="R1516" s="14">
        <f>SUM(Table2[[#This Row],[M2B]],Table2[[#This Row],[M2B_h]])</f>
        <v>1</v>
      </c>
      <c r="S1516" s="14">
        <f>SUM(Table2[[#This Row],[M3B]],Table2[[#This Row],[M3B_h]])</f>
        <v>1</v>
      </c>
      <c r="T1516" s="14">
        <f>SUM(Table2[[#This Row],[M4B]],Table2[[#This Row],[M4B_h]])</f>
        <v>1</v>
      </c>
    </row>
    <row r="1517" spans="1:20">
      <c r="A1517" s="13">
        <f>IF(Table2[[#This Row],[TT]]=0,"",ROW())</f>
        <v>1517</v>
      </c>
      <c r="B1517" s="13" t="str">
        <f>LOWER(SUBSTITUTE(SUBSTITUTE(SUBSTITUTE(SUBSTITUTE(SUBSTITUTE(SUBSTITUTE(SUBSTITUTE(SUBSTITUTE(Table2[[#This Row],[NAMA BARANG]]," ",""),"""",""),"-",""),"/",""),"(",""),")",""),"&amp;",""),",",""))</f>
        <v>pcklglpy9910</v>
      </c>
      <c r="C1517" s="17" t="s">
        <v>4710</v>
      </c>
      <c r="D1517" s="18"/>
      <c r="E1517" s="22" t="s">
        <v>2561</v>
      </c>
      <c r="F1517" s="43">
        <f>IF(Table2[[#This Row],[M5B]]="",Table2[[#This Row],[M5B_h]],SUM(Table2[[#This Row],[M5B_h]],Table2[[#This Row],[M5B]]))</f>
        <v>4</v>
      </c>
      <c r="H1517" s="14" t="str">
        <f>IF(Table2[[#This Row],[M1A]]="","",Table2[[#This Row],[M1A]]-Table2[[#This Row],[AWAL]])</f>
        <v/>
      </c>
      <c r="I1517" s="12">
        <v>4</v>
      </c>
      <c r="J1517" s="14">
        <f>IF(Table2[[#This Row],[M2A]]="","",SUM(Table2[[#This Row],[M2A]]-Table2[[#This Row],[M2B_h]]))</f>
        <v>4</v>
      </c>
      <c r="L1517" s="14" t="str">
        <f>IF(Table2[[#This Row],[M3A]]="","",SUM(Table2[[#This Row],[M3A]]-Table2[[#This Row],[M3B_h]]))</f>
        <v/>
      </c>
      <c r="N1517" s="14" t="str">
        <f>IF(Table2[[#This Row],[M4A]]="","",SUM(Table2[[#This Row],[M4A]]-Table2[[#This Row],[M4B_h]]))</f>
        <v/>
      </c>
      <c r="O1517" s="14"/>
      <c r="P1517" s="14" t="str">
        <f>IF(Table2[[#This Row],[M5A]]="","",SUM(Table2[[#This Row],[M5A]]-Table2[[#This Row],[M5B_h]]))</f>
        <v/>
      </c>
      <c r="Q1517" s="14">
        <f>SUM(Table2[[#This Row],[AWAL]],Table2[[#This Row],[M1B]])</f>
        <v>0</v>
      </c>
      <c r="R1517" s="14">
        <f>SUM(Table2[[#This Row],[M2B]],Table2[[#This Row],[M2B_h]])</f>
        <v>4</v>
      </c>
      <c r="S1517" s="14">
        <f>SUM(Table2[[#This Row],[M3B]],Table2[[#This Row],[M3B_h]])</f>
        <v>4</v>
      </c>
      <c r="T1517" s="14">
        <f>SUM(Table2[[#This Row],[M4B]],Table2[[#This Row],[M4B_h]])</f>
        <v>4</v>
      </c>
    </row>
    <row r="1518" spans="1:20">
      <c r="A1518" s="13">
        <f>IF(Table2[[#This Row],[TT]]=0,"",ROW())</f>
        <v>1518</v>
      </c>
      <c r="B1518" s="13" t="str">
        <f>LOWER(SUBSTITUTE(SUBSTITUTE(SUBSTITUTE(SUBSTITUTE(SUBSTITUTE(SUBSTITUTE(SUBSTITUTE(SUBSTITUTE(Table2[[#This Row],[NAMA BARANG]]," ",""),"""",""),"-",""),"/",""),"(",""),")",""),"&amp;",""),",",""))</f>
        <v>pcklglpy9912</v>
      </c>
      <c r="C1518" s="17" t="s">
        <v>4711</v>
      </c>
      <c r="D1518" s="18"/>
      <c r="E1518" s="22" t="s">
        <v>2561</v>
      </c>
      <c r="F1518" s="43">
        <f>IF(Table2[[#This Row],[M5B]]="",Table2[[#This Row],[M5B_h]],SUM(Table2[[#This Row],[M5B_h]],Table2[[#This Row],[M5B]]))</f>
        <v>2</v>
      </c>
      <c r="H1518" s="14" t="str">
        <f>IF(Table2[[#This Row],[M1A]]="","",Table2[[#This Row],[M1A]]-Table2[[#This Row],[AWAL]])</f>
        <v/>
      </c>
      <c r="I1518" s="12">
        <v>2</v>
      </c>
      <c r="J1518" s="14">
        <f>IF(Table2[[#This Row],[M2A]]="","",SUM(Table2[[#This Row],[M2A]]-Table2[[#This Row],[M2B_h]]))</f>
        <v>2</v>
      </c>
      <c r="L1518" s="14" t="str">
        <f>IF(Table2[[#This Row],[M3A]]="","",SUM(Table2[[#This Row],[M3A]]-Table2[[#This Row],[M3B_h]]))</f>
        <v/>
      </c>
      <c r="N1518" s="14" t="str">
        <f>IF(Table2[[#This Row],[M4A]]="","",SUM(Table2[[#This Row],[M4A]]-Table2[[#This Row],[M4B_h]]))</f>
        <v/>
      </c>
      <c r="O1518" s="14"/>
      <c r="P1518" s="14" t="str">
        <f>IF(Table2[[#This Row],[M5A]]="","",SUM(Table2[[#This Row],[M5A]]-Table2[[#This Row],[M5B_h]]))</f>
        <v/>
      </c>
      <c r="Q1518" s="14">
        <f>SUM(Table2[[#This Row],[AWAL]],Table2[[#This Row],[M1B]])</f>
        <v>0</v>
      </c>
      <c r="R1518" s="14">
        <f>SUM(Table2[[#This Row],[M2B]],Table2[[#This Row],[M2B_h]])</f>
        <v>2</v>
      </c>
      <c r="S1518" s="14">
        <f>SUM(Table2[[#This Row],[M3B]],Table2[[#This Row],[M3B_h]])</f>
        <v>2</v>
      </c>
      <c r="T1518" s="14">
        <f>SUM(Table2[[#This Row],[M4B]],Table2[[#This Row],[M4B_h]])</f>
        <v>2</v>
      </c>
    </row>
    <row r="1519" spans="1:20">
      <c r="A1519" s="13" t="str">
        <f>IF(Table2[[#This Row],[TT]]=0,"",ROW())</f>
        <v/>
      </c>
      <c r="B1519" s="13" t="str">
        <f>LOWER(SUBSTITUTE(SUBSTITUTE(SUBSTITUTE(SUBSTITUTE(SUBSTITUTE(SUBSTITUTE(SUBSTITUTE(SUBSTITUTE(Table2[[#This Row],[NAMA BARANG]]," ",""),"""",""),"-",""),"/",""),"(",""),")",""),"&amp;",""),",",""))</f>
        <v>pcklglpy998</v>
      </c>
      <c r="C1519" s="17" t="s">
        <v>4712</v>
      </c>
      <c r="D1519" s="18"/>
      <c r="E1519" s="22" t="s">
        <v>2727</v>
      </c>
      <c r="F1519" s="43">
        <f>IF(Table2[[#This Row],[M5B]]="",Table2[[#This Row],[M5B_h]],SUM(Table2[[#This Row],[M5B_h]],Table2[[#This Row],[M5B]]))</f>
        <v>0</v>
      </c>
      <c r="H1519" s="14" t="str">
        <f>IF(Table2[[#This Row],[M1A]]="","",Table2[[#This Row],[M1A]]-Table2[[#This Row],[AWAL]])</f>
        <v/>
      </c>
      <c r="I1519" s="12">
        <v>1</v>
      </c>
      <c r="J1519" s="14">
        <f>IF(Table2[[#This Row],[M2A]]="","",SUM(Table2[[#This Row],[M2A]]-Table2[[#This Row],[M2B_h]]))</f>
        <v>1</v>
      </c>
      <c r="K1519" s="12">
        <v>0</v>
      </c>
      <c r="L1519" s="14">
        <f>IF(Table2[[#This Row],[M3A]]="","",SUM(Table2[[#This Row],[M3A]]-Table2[[#This Row],[M3B_h]]))</f>
        <v>-1</v>
      </c>
      <c r="N1519" s="14" t="str">
        <f>IF(Table2[[#This Row],[M4A]]="","",SUM(Table2[[#This Row],[M4A]]-Table2[[#This Row],[M4B_h]]))</f>
        <v/>
      </c>
      <c r="O1519" s="14"/>
      <c r="P1519" s="14" t="str">
        <f>IF(Table2[[#This Row],[M5A]]="","",SUM(Table2[[#This Row],[M5A]]-Table2[[#This Row],[M5B_h]]))</f>
        <v/>
      </c>
      <c r="Q1519" s="14">
        <f>SUM(Table2[[#This Row],[AWAL]],Table2[[#This Row],[M1B]])</f>
        <v>0</v>
      </c>
      <c r="R1519" s="14">
        <f>SUM(Table2[[#This Row],[M2B]],Table2[[#This Row],[M2B_h]])</f>
        <v>1</v>
      </c>
      <c r="S1519" s="14">
        <f>SUM(Table2[[#This Row],[M3B]],Table2[[#This Row],[M3B_h]])</f>
        <v>0</v>
      </c>
      <c r="T1519" s="14">
        <f>SUM(Table2[[#This Row],[M4B]],Table2[[#This Row],[M4B_h]])</f>
        <v>0</v>
      </c>
    </row>
    <row r="1520" spans="1:20">
      <c r="A1520" s="11">
        <f>IF(Table2[[#This Row],[TT]]=0,"",ROW())</f>
        <v>1520</v>
      </c>
      <c r="B1520" s="11" t="str">
        <f>LOWER(SUBSTITUTE(SUBSTITUTE(SUBSTITUTE(SUBSTITUTE(SUBSTITUTE(SUBSTITUTE(SUBSTITUTE(SUBSTITUTE(Table2[[#This Row],[NAMA BARANG]]," ",""),"""",""),"-",""),"/",""),"(",""),")",""),"&amp;",""),",",""))</f>
        <v>pcklgqz1011kalkulator</v>
      </c>
      <c r="C1520" s="17" t="s">
        <v>1652</v>
      </c>
      <c r="D1520" s="18">
        <v>14</v>
      </c>
      <c r="E1520" s="22" t="s">
        <v>34</v>
      </c>
      <c r="F1520" s="43">
        <f>IF(Table2[[#This Row],[M5B]]="",Table2[[#This Row],[M5B_h]],SUM(Table2[[#This Row],[M5B_h]],Table2[[#This Row],[M5B]]))</f>
        <v>14</v>
      </c>
      <c r="H1520" s="12" t="str">
        <f>IF(Table2[[#This Row],[M1A]]="","",Table2[[#This Row],[M1A]]-Table2[[#This Row],[AWAL]])</f>
        <v/>
      </c>
      <c r="J1520" s="12" t="str">
        <f>IF(Table2[[#This Row],[M2A]]="","",SUM(Table2[[#This Row],[M2A]]-Table2[[#This Row],[M2B_h]]))</f>
        <v/>
      </c>
      <c r="L1520" s="12" t="str">
        <f>IF(Table2[[#This Row],[M3A]]="","",SUM(Table2[[#This Row],[M3A]]-Table2[[#This Row],[M3B_h]]))</f>
        <v/>
      </c>
      <c r="N1520" s="12" t="str">
        <f>IF(Table2[[#This Row],[M4A]]="","",SUM(Table2[[#This Row],[M4A]]-Table2[[#This Row],[M4B_h]]))</f>
        <v/>
      </c>
      <c r="O1520" s="14"/>
      <c r="P1520" s="14" t="str">
        <f>IF(Table2[[#This Row],[M5A]]="","",SUM(Table2[[#This Row],[M5A]]-Table2[[#This Row],[M5B_h]]))</f>
        <v/>
      </c>
      <c r="Q1520" s="14">
        <f>SUM(Table2[[#This Row],[AWAL]],Table2[[#This Row],[M1B]])</f>
        <v>14</v>
      </c>
      <c r="R1520" s="14">
        <f>SUM(Table2[[#This Row],[M2B]],Table2[[#This Row],[M2B_h]])</f>
        <v>14</v>
      </c>
      <c r="S1520" s="14">
        <f>SUM(Table2[[#This Row],[M3B]],Table2[[#This Row],[M3B_h]])</f>
        <v>14</v>
      </c>
      <c r="T1520" s="14">
        <f>SUM(Table2[[#This Row],[M4B]],Table2[[#This Row],[M4B_h]])</f>
        <v>14</v>
      </c>
    </row>
    <row r="1521" spans="1:20">
      <c r="A1521" s="13">
        <f>IF(Table2[[#This Row],[TT]]=0,"",ROW())</f>
        <v>1521</v>
      </c>
      <c r="B1521" s="13" t="str">
        <f>LOWER(SUBSTITUTE(SUBSTITUTE(SUBSTITUTE(SUBSTITUTE(SUBSTITUTE(SUBSTITUTE(SUBSTITUTE(SUBSTITUTE(Table2[[#This Row],[NAMA BARANG]]," ",""),"""",""),"-",""),"/",""),"(",""),")",""),"&amp;",""),",",""))</f>
        <v>pcklgqz9011</v>
      </c>
      <c r="C1521" s="16" t="s">
        <v>1654</v>
      </c>
      <c r="D1521" s="18">
        <v>14</v>
      </c>
      <c r="E1521" s="47" t="s">
        <v>1655</v>
      </c>
      <c r="F1521" s="43">
        <f>IF(Table2[[#This Row],[M5B]]="",Table2[[#This Row],[M5B_h]],SUM(Table2[[#This Row],[M5B_h]],Table2[[#This Row],[M5B]]))</f>
        <v>13</v>
      </c>
      <c r="H1521" s="14" t="str">
        <f>IF(Table2[[#This Row],[M1A]]="","",Table2[[#This Row],[M1A]]-Table2[[#This Row],[AWAL]])</f>
        <v/>
      </c>
      <c r="I1521" s="12">
        <v>13</v>
      </c>
      <c r="J1521" s="14">
        <f>IF(Table2[[#This Row],[M2A]]="","",SUM(Table2[[#This Row],[M2A]]-Table2[[#This Row],[M2B_h]]))</f>
        <v>-1</v>
      </c>
      <c r="L1521" s="14" t="str">
        <f>IF(Table2[[#This Row],[M3A]]="","",SUM(Table2[[#This Row],[M3A]]-Table2[[#This Row],[M3B_h]]))</f>
        <v/>
      </c>
      <c r="N1521" s="14" t="str">
        <f>IF(Table2[[#This Row],[M4A]]="","",SUM(Table2[[#This Row],[M4A]]-Table2[[#This Row],[M4B_h]]))</f>
        <v/>
      </c>
      <c r="O1521" s="14"/>
      <c r="P1521" s="14" t="str">
        <f>IF(Table2[[#This Row],[M5A]]="","",SUM(Table2[[#This Row],[M5A]]-Table2[[#This Row],[M5B_h]]))</f>
        <v/>
      </c>
      <c r="Q1521" s="14">
        <f>SUM(Table2[[#This Row],[AWAL]],Table2[[#This Row],[M1B]])</f>
        <v>14</v>
      </c>
      <c r="R1521" s="14">
        <f>SUM(Table2[[#This Row],[M2B]],Table2[[#This Row],[M2B_h]])</f>
        <v>13</v>
      </c>
      <c r="S1521" s="14">
        <f>SUM(Table2[[#This Row],[M3B]],Table2[[#This Row],[M3B_h]])</f>
        <v>13</v>
      </c>
      <c r="T1521" s="14">
        <f>SUM(Table2[[#This Row],[M4B]],Table2[[#This Row],[M4B_h]])</f>
        <v>13</v>
      </c>
    </row>
    <row r="1522" spans="1:20">
      <c r="A1522" s="11">
        <f>IF(Table2[[#This Row],[TT]]=0,"",ROW())</f>
        <v>1522</v>
      </c>
      <c r="B1522" s="11" t="str">
        <f>LOWER(SUBSTITUTE(SUBSTITUTE(SUBSTITUTE(SUBSTITUTE(SUBSTITUTE(SUBSTITUTE(SUBSTITUTE(SUBSTITUTE(Table2[[#This Row],[NAMA BARANG]]," ",""),"""",""),"-",""),"/",""),"(",""),")",""),"&amp;",""),",",""))</f>
        <v>pcklgreta84</v>
      </c>
      <c r="C1522" s="17" t="s">
        <v>1656</v>
      </c>
      <c r="D1522" s="18">
        <v>2</v>
      </c>
      <c r="E1522" s="22" t="s">
        <v>63</v>
      </c>
      <c r="F1522" s="43">
        <f>IF(Table2[[#This Row],[M5B]]="",Table2[[#This Row],[M5B_h]],SUM(Table2[[#This Row],[M5B_h]],Table2[[#This Row],[M5B]]))</f>
        <v>2</v>
      </c>
      <c r="H1522" s="12" t="str">
        <f>IF(Table2[[#This Row],[M1A]]="","",Table2[[#This Row],[M1A]]-Table2[[#This Row],[AWAL]])</f>
        <v/>
      </c>
      <c r="J1522" s="12" t="str">
        <f>IF(Table2[[#This Row],[M2A]]="","",SUM(Table2[[#This Row],[M2A]]-Table2[[#This Row],[M2B_h]]))</f>
        <v/>
      </c>
      <c r="L1522" s="12" t="str">
        <f>IF(Table2[[#This Row],[M3A]]="","",SUM(Table2[[#This Row],[M3A]]-Table2[[#This Row],[M3B_h]]))</f>
        <v/>
      </c>
      <c r="N1522" s="12" t="str">
        <f>IF(Table2[[#This Row],[M4A]]="","",SUM(Table2[[#This Row],[M4A]]-Table2[[#This Row],[M4B_h]]))</f>
        <v/>
      </c>
      <c r="O1522" s="14"/>
      <c r="P1522" s="14" t="str">
        <f>IF(Table2[[#This Row],[M5A]]="","",SUM(Table2[[#This Row],[M5A]]-Table2[[#This Row],[M5B_h]]))</f>
        <v/>
      </c>
      <c r="Q1522" s="14">
        <f>SUM(Table2[[#This Row],[AWAL]],Table2[[#This Row],[M1B]])</f>
        <v>2</v>
      </c>
      <c r="R1522" s="14">
        <f>SUM(Table2[[#This Row],[M2B]],Table2[[#This Row],[M2B_h]])</f>
        <v>2</v>
      </c>
      <c r="S1522" s="14">
        <f>SUM(Table2[[#This Row],[M3B]],Table2[[#This Row],[M3B_h]])</f>
        <v>2</v>
      </c>
      <c r="T1522" s="14">
        <f>SUM(Table2[[#This Row],[M4B]],Table2[[#This Row],[M4B_h]])</f>
        <v>2</v>
      </c>
    </row>
    <row r="1523" spans="1:20">
      <c r="A1523" s="11">
        <f>IF(Table2[[#This Row],[TT]]=0,"",ROW())</f>
        <v>1523</v>
      </c>
      <c r="B1523" s="11" t="str">
        <f>LOWER(SUBSTITUTE(SUBSTITUTE(SUBSTITUTE(SUBSTITUTE(SUBSTITUTE(SUBSTITUTE(SUBSTITUTE(SUBSTITUTE(Table2[[#This Row],[NAMA BARANG]]," ",""),"""",""),"-",""),"/",""),"(",""),")",""),"&amp;",""),",",""))</f>
        <v>pcklgretd94kotak</v>
      </c>
      <c r="C1523" s="17" t="s">
        <v>1657</v>
      </c>
      <c r="D1523" s="18">
        <v>3</v>
      </c>
      <c r="E1523" s="22" t="s">
        <v>282</v>
      </c>
      <c r="F1523" s="43">
        <f>IF(Table2[[#This Row],[M5B]]="",Table2[[#This Row],[M5B_h]],SUM(Table2[[#This Row],[M5B_h]],Table2[[#This Row],[M5B]]))</f>
        <v>3</v>
      </c>
      <c r="H1523" s="12" t="str">
        <f>IF(Table2[[#This Row],[M1A]]="","",Table2[[#This Row],[M1A]]-Table2[[#This Row],[AWAL]])</f>
        <v/>
      </c>
      <c r="J1523" s="12" t="str">
        <f>IF(Table2[[#This Row],[M2A]]="","",SUM(Table2[[#This Row],[M2A]]-Table2[[#This Row],[M2B_h]]))</f>
        <v/>
      </c>
      <c r="L1523" s="12" t="str">
        <f>IF(Table2[[#This Row],[M3A]]="","",SUM(Table2[[#This Row],[M3A]]-Table2[[#This Row],[M3B_h]]))</f>
        <v/>
      </c>
      <c r="N1523" s="12" t="str">
        <f>IF(Table2[[#This Row],[M4A]]="","",SUM(Table2[[#This Row],[M4A]]-Table2[[#This Row],[M4B_h]]))</f>
        <v/>
      </c>
      <c r="O1523" s="14"/>
      <c r="P1523" s="14" t="str">
        <f>IF(Table2[[#This Row],[M5A]]="","",SUM(Table2[[#This Row],[M5A]]-Table2[[#This Row],[M5B_h]]))</f>
        <v/>
      </c>
      <c r="Q1523" s="14">
        <f>SUM(Table2[[#This Row],[AWAL]],Table2[[#This Row],[M1B]])</f>
        <v>3</v>
      </c>
      <c r="R1523" s="14">
        <f>SUM(Table2[[#This Row],[M2B]],Table2[[#This Row],[M2B_h]])</f>
        <v>3</v>
      </c>
      <c r="S1523" s="14">
        <f>SUM(Table2[[#This Row],[M3B]],Table2[[#This Row],[M3B_h]])</f>
        <v>3</v>
      </c>
      <c r="T1523" s="14">
        <f>SUM(Table2[[#This Row],[M4B]],Table2[[#This Row],[M4B_h]])</f>
        <v>3</v>
      </c>
    </row>
    <row r="1524" spans="1:20">
      <c r="A1524" s="11">
        <f>IF(Table2[[#This Row],[TT]]=0,"",ROW())</f>
        <v>1524</v>
      </c>
      <c r="B1524" s="11" t="str">
        <f>LOWER(SUBSTITUTE(SUBSTITUTE(SUBSTITUTE(SUBSTITUTE(SUBSTITUTE(SUBSTITUTE(SUBSTITUTE(SUBSTITUTE(Table2[[#This Row],[NAMA BARANG]]," ",""),"""",""),"-",""),"/",""),"(",""),")",""),"&amp;",""),",",""))</f>
        <v>pcklgsetkt6601blk</v>
      </c>
      <c r="C1524" s="17" t="s">
        <v>1658</v>
      </c>
      <c r="D1524" s="18">
        <v>42</v>
      </c>
      <c r="E1524" s="22">
        <v>192</v>
      </c>
      <c r="F1524" s="43">
        <f>IF(Table2[[#This Row],[M5B]]="",Table2[[#This Row],[M5B_h]],SUM(Table2[[#This Row],[M5B_h]],Table2[[#This Row],[M5B]]))</f>
        <v>42</v>
      </c>
      <c r="H1524" s="12" t="str">
        <f>IF(Table2[[#This Row],[M1A]]="","",Table2[[#This Row],[M1A]]-Table2[[#This Row],[AWAL]])</f>
        <v/>
      </c>
      <c r="J1524" s="12" t="str">
        <f>IF(Table2[[#This Row],[M2A]]="","",SUM(Table2[[#This Row],[M2A]]-Table2[[#This Row],[M2B_h]]))</f>
        <v/>
      </c>
      <c r="L1524" s="12" t="str">
        <f>IF(Table2[[#This Row],[M3A]]="","",SUM(Table2[[#This Row],[M3A]]-Table2[[#This Row],[M3B_h]]))</f>
        <v/>
      </c>
      <c r="N1524" s="12" t="str">
        <f>IF(Table2[[#This Row],[M4A]]="","",SUM(Table2[[#This Row],[M4A]]-Table2[[#This Row],[M4B_h]]))</f>
        <v/>
      </c>
      <c r="O1524" s="14"/>
      <c r="P1524" s="14" t="str">
        <f>IF(Table2[[#This Row],[M5A]]="","",SUM(Table2[[#This Row],[M5A]]-Table2[[#This Row],[M5B_h]]))</f>
        <v/>
      </c>
      <c r="Q1524" s="14">
        <f>SUM(Table2[[#This Row],[AWAL]],Table2[[#This Row],[M1B]])</f>
        <v>42</v>
      </c>
      <c r="R1524" s="14">
        <f>SUM(Table2[[#This Row],[M2B]],Table2[[#This Row],[M2B_h]])</f>
        <v>42</v>
      </c>
      <c r="S1524" s="14">
        <f>SUM(Table2[[#This Row],[M3B]],Table2[[#This Row],[M3B_h]])</f>
        <v>42</v>
      </c>
      <c r="T1524" s="14">
        <f>SUM(Table2[[#This Row],[M4B]],Table2[[#This Row],[M4B_h]])</f>
        <v>42</v>
      </c>
    </row>
    <row r="1525" spans="1:20">
      <c r="A1525" s="11">
        <f>IF(Table2[[#This Row],[TT]]=0,"",ROW())</f>
        <v>1525</v>
      </c>
      <c r="B1525" s="11" t="str">
        <f>LOWER(SUBSTITUTE(SUBSTITUTE(SUBSTITUTE(SUBSTITUTE(SUBSTITUTE(SUBSTITUTE(SUBSTITUTE(SUBSTITUTE(Table2[[#This Row],[NAMA BARANG]]," ",""),"""",""),"-",""),"/",""),"(",""),")",""),"&amp;",""),",",""))</f>
        <v>pcklgsusunsika</v>
      </c>
      <c r="C1525" s="17" t="s">
        <v>1659</v>
      </c>
      <c r="D1525" s="18">
        <v>15</v>
      </c>
      <c r="E1525" s="22" t="s">
        <v>43</v>
      </c>
      <c r="F1525" s="43">
        <f>IF(Table2[[#This Row],[M5B]]="",Table2[[#This Row],[M5B_h]],SUM(Table2[[#This Row],[M5B_h]],Table2[[#This Row],[M5B]]))</f>
        <v>15</v>
      </c>
      <c r="H1525" s="12" t="str">
        <f>IF(Table2[[#This Row],[M1A]]="","",Table2[[#This Row],[M1A]]-Table2[[#This Row],[AWAL]])</f>
        <v/>
      </c>
      <c r="J1525" s="12" t="str">
        <f>IF(Table2[[#This Row],[M2A]]="","",SUM(Table2[[#This Row],[M2A]]-Table2[[#This Row],[M2B_h]]))</f>
        <v/>
      </c>
      <c r="L1525" s="12" t="str">
        <f>IF(Table2[[#This Row],[M3A]]="","",SUM(Table2[[#This Row],[M3A]]-Table2[[#This Row],[M3B_h]]))</f>
        <v/>
      </c>
      <c r="N1525" s="12" t="str">
        <f>IF(Table2[[#This Row],[M4A]]="","",SUM(Table2[[#This Row],[M4A]]-Table2[[#This Row],[M4B_h]]))</f>
        <v/>
      </c>
      <c r="O1525" s="14"/>
      <c r="P1525" s="14" t="str">
        <f>IF(Table2[[#This Row],[M5A]]="","",SUM(Table2[[#This Row],[M5A]]-Table2[[#This Row],[M5B_h]]))</f>
        <v/>
      </c>
      <c r="Q1525" s="14">
        <f>SUM(Table2[[#This Row],[AWAL]],Table2[[#This Row],[M1B]])</f>
        <v>15</v>
      </c>
      <c r="R1525" s="14">
        <f>SUM(Table2[[#This Row],[M2B]],Table2[[#This Row],[M2B_h]])</f>
        <v>15</v>
      </c>
      <c r="S1525" s="14">
        <f>SUM(Table2[[#This Row],[M3B]],Table2[[#This Row],[M3B_h]])</f>
        <v>15</v>
      </c>
      <c r="T1525" s="14">
        <f>SUM(Table2[[#This Row],[M4B]],Table2[[#This Row],[M4B_h]])</f>
        <v>15</v>
      </c>
    </row>
    <row r="1526" spans="1:20">
      <c r="A1526" s="11">
        <f>IF(Table2[[#This Row],[TT]]=0,"",ROW())</f>
        <v>1526</v>
      </c>
      <c r="B1526" s="11" t="str">
        <f>LOWER(SUBSTITUTE(SUBSTITUTE(SUBSTITUTE(SUBSTITUTE(SUBSTITUTE(SUBSTITUTE(SUBSTITUTE(SUBSTITUTE(Table2[[#This Row],[NAMA BARANG]]," ",""),"""",""),"-",""),"/",""),"(",""),")",""),"&amp;",""),",",""))</f>
        <v>pcklgzg6913</v>
      </c>
      <c r="C1526" s="17" t="s">
        <v>1660</v>
      </c>
      <c r="D1526" s="18">
        <v>14</v>
      </c>
      <c r="E1526" s="22" t="s">
        <v>38</v>
      </c>
      <c r="F1526" s="43">
        <f>IF(Table2[[#This Row],[M5B]]="",Table2[[#This Row],[M5B_h]],SUM(Table2[[#This Row],[M5B_h]],Table2[[#This Row],[M5B]]))</f>
        <v>14</v>
      </c>
      <c r="H1526" s="12" t="str">
        <f>IF(Table2[[#This Row],[M1A]]="","",Table2[[#This Row],[M1A]]-Table2[[#This Row],[AWAL]])</f>
        <v/>
      </c>
      <c r="J1526" s="12" t="str">
        <f>IF(Table2[[#This Row],[M2A]]="","",SUM(Table2[[#This Row],[M2A]]-Table2[[#This Row],[M2B_h]]))</f>
        <v/>
      </c>
      <c r="L1526" s="12" t="str">
        <f>IF(Table2[[#This Row],[M3A]]="","",SUM(Table2[[#This Row],[M3A]]-Table2[[#This Row],[M3B_h]]))</f>
        <v/>
      </c>
      <c r="N1526" s="12" t="str">
        <f>IF(Table2[[#This Row],[M4A]]="","",SUM(Table2[[#This Row],[M4A]]-Table2[[#This Row],[M4B_h]]))</f>
        <v/>
      </c>
      <c r="O1526" s="14"/>
      <c r="P1526" s="14" t="str">
        <f>IF(Table2[[#This Row],[M5A]]="","",SUM(Table2[[#This Row],[M5A]]-Table2[[#This Row],[M5B_h]]))</f>
        <v/>
      </c>
      <c r="Q1526" s="14">
        <f>SUM(Table2[[#This Row],[AWAL]],Table2[[#This Row],[M1B]])</f>
        <v>14</v>
      </c>
      <c r="R1526" s="14">
        <f>SUM(Table2[[#This Row],[M2B]],Table2[[#This Row],[M2B_h]])</f>
        <v>14</v>
      </c>
      <c r="S1526" s="14">
        <f>SUM(Table2[[#This Row],[M3B]],Table2[[#This Row],[M3B_h]])</f>
        <v>14</v>
      </c>
      <c r="T1526" s="14">
        <f>SUM(Table2[[#This Row],[M4B]],Table2[[#This Row],[M4B_h]])</f>
        <v>14</v>
      </c>
    </row>
    <row r="1527" spans="1:20">
      <c r="A1527" s="11">
        <f>IF(Table2[[#This Row],[TT]]=0,"",ROW())</f>
        <v>1527</v>
      </c>
      <c r="B1527" s="11" t="str">
        <f>LOWER(SUBSTITUTE(SUBSTITUTE(SUBSTITUTE(SUBSTITUTE(SUBSTITUTE(SUBSTITUTE(SUBSTITUTE(SUBSTITUTE(Table2[[#This Row],[NAMA BARANG]]," ",""),"""",""),"-",""),"/",""),"(",""),")",""),"&amp;",""),",",""))</f>
        <v>pckm2wtp</v>
      </c>
      <c r="C1527" s="17" t="s">
        <v>1661</v>
      </c>
      <c r="D1527" s="18">
        <v>2</v>
      </c>
      <c r="E1527" s="22" t="s">
        <v>2480</v>
      </c>
      <c r="F1527" s="43">
        <f>IF(Table2[[#This Row],[M5B]]="",Table2[[#This Row],[M5B_h]],SUM(Table2[[#This Row],[M5B_h]],Table2[[#This Row],[M5B]]))</f>
        <v>2</v>
      </c>
      <c r="H1527" s="12" t="str">
        <f>IF(Table2[[#This Row],[M1A]]="","",Table2[[#This Row],[M1A]]-Table2[[#This Row],[AWAL]])</f>
        <v/>
      </c>
      <c r="J1527" s="12" t="str">
        <f>IF(Table2[[#This Row],[M2A]]="","",SUM(Table2[[#This Row],[M2A]]-Table2[[#This Row],[M2B_h]]))</f>
        <v/>
      </c>
      <c r="L1527" s="12" t="str">
        <f>IF(Table2[[#This Row],[M3A]]="","",SUM(Table2[[#This Row],[M3A]]-Table2[[#This Row],[M3B_h]]))</f>
        <v/>
      </c>
      <c r="N1527" s="12" t="str">
        <f>IF(Table2[[#This Row],[M4A]]="","",SUM(Table2[[#This Row],[M4A]]-Table2[[#This Row],[M4B_h]]))</f>
        <v/>
      </c>
      <c r="O1527" s="14"/>
      <c r="P1527" s="14" t="str">
        <f>IF(Table2[[#This Row],[M5A]]="","",SUM(Table2[[#This Row],[M5A]]-Table2[[#This Row],[M5B_h]]))</f>
        <v/>
      </c>
      <c r="Q1527" s="14">
        <f>SUM(Table2[[#This Row],[AWAL]],Table2[[#This Row],[M1B]])</f>
        <v>2</v>
      </c>
      <c r="R1527" s="14">
        <f>SUM(Table2[[#This Row],[M2B]],Table2[[#This Row],[M2B_h]])</f>
        <v>2</v>
      </c>
      <c r="S1527" s="14">
        <f>SUM(Table2[[#This Row],[M3B]],Table2[[#This Row],[M3B_h]])</f>
        <v>2</v>
      </c>
      <c r="T1527" s="14">
        <f>SUM(Table2[[#This Row],[M4B]],Table2[[#This Row],[M4B_h]])</f>
        <v>2</v>
      </c>
    </row>
    <row r="1528" spans="1:20">
      <c r="A1528" s="11">
        <f>IF(Table2[[#This Row],[TT]]=0,"",ROW())</f>
        <v>1528</v>
      </c>
      <c r="B1528" s="11" t="str">
        <f>LOWER(SUBSTITUTE(SUBSTITUTE(SUBSTITUTE(SUBSTITUTE(SUBSTITUTE(SUBSTITUTE(SUBSTITUTE(SUBSTITUTE(Table2[[#This Row],[NAMA BARANG]]," ",""),"""",""),"-",""),"/",""),"(",""),")",""),"&amp;",""),",",""))</f>
        <v>pckm215311a2</v>
      </c>
      <c r="C1528" s="17" t="s">
        <v>1662</v>
      </c>
      <c r="D1528" s="18">
        <v>7</v>
      </c>
      <c r="E1528" s="22" t="s">
        <v>38</v>
      </c>
      <c r="F1528" s="43">
        <f>IF(Table2[[#This Row],[M5B]]="",Table2[[#This Row],[M5B_h]],SUM(Table2[[#This Row],[M5B_h]],Table2[[#This Row],[M5B]]))</f>
        <v>7</v>
      </c>
      <c r="H1528" s="12" t="str">
        <f>IF(Table2[[#This Row],[M1A]]="","",Table2[[#This Row],[M1A]]-Table2[[#This Row],[AWAL]])</f>
        <v/>
      </c>
      <c r="J1528" s="12" t="str">
        <f>IF(Table2[[#This Row],[M2A]]="","",SUM(Table2[[#This Row],[M2A]]-Table2[[#This Row],[M2B_h]]))</f>
        <v/>
      </c>
      <c r="L1528" s="12" t="str">
        <f>IF(Table2[[#This Row],[M3A]]="","",SUM(Table2[[#This Row],[M3A]]-Table2[[#This Row],[M3B_h]]))</f>
        <v/>
      </c>
      <c r="N1528" s="12" t="str">
        <f>IF(Table2[[#This Row],[M4A]]="","",SUM(Table2[[#This Row],[M4A]]-Table2[[#This Row],[M4B_h]]))</f>
        <v/>
      </c>
      <c r="O1528" s="14"/>
      <c r="P1528" s="14" t="str">
        <f>IF(Table2[[#This Row],[M5A]]="","",SUM(Table2[[#This Row],[M5A]]-Table2[[#This Row],[M5B_h]]))</f>
        <v/>
      </c>
      <c r="Q1528" s="14">
        <f>SUM(Table2[[#This Row],[AWAL]],Table2[[#This Row],[M1B]])</f>
        <v>7</v>
      </c>
      <c r="R1528" s="14">
        <f>SUM(Table2[[#This Row],[M2B]],Table2[[#This Row],[M2B_h]])</f>
        <v>7</v>
      </c>
      <c r="S1528" s="14">
        <f>SUM(Table2[[#This Row],[M3B]],Table2[[#This Row],[M3B_h]])</f>
        <v>7</v>
      </c>
      <c r="T1528" s="14">
        <f>SUM(Table2[[#This Row],[M4B]],Table2[[#This Row],[M4B_h]])</f>
        <v>7</v>
      </c>
    </row>
    <row r="1529" spans="1:20">
      <c r="A1529" s="11">
        <f>IF(Table2[[#This Row],[TT]]=0,"",ROW())</f>
        <v>1529</v>
      </c>
      <c r="B1529" s="11" t="str">
        <f>LOWER(SUBSTITUTE(SUBSTITUTE(SUBSTITUTE(SUBSTITUTE(SUBSTITUTE(SUBSTITUTE(SUBSTITUTE(SUBSTITUTE(Table2[[#This Row],[NAMA BARANG]]," ",""),"""",""),"-",""),"/",""),"(",""),")",""),"&amp;",""),",",""))</f>
        <v>pckm2211km237</v>
      </c>
      <c r="C1529" s="17" t="s">
        <v>1663</v>
      </c>
      <c r="D1529" s="18">
        <v>18</v>
      </c>
      <c r="E1529" s="22" t="s">
        <v>38</v>
      </c>
      <c r="F1529" s="43">
        <f>IF(Table2[[#This Row],[M5B]]="",Table2[[#This Row],[M5B_h]],SUM(Table2[[#This Row],[M5B_h]],Table2[[#This Row],[M5B]]))</f>
        <v>18</v>
      </c>
      <c r="H1529" s="12" t="str">
        <f>IF(Table2[[#This Row],[M1A]]="","",Table2[[#This Row],[M1A]]-Table2[[#This Row],[AWAL]])</f>
        <v/>
      </c>
      <c r="J1529" s="12" t="str">
        <f>IF(Table2[[#This Row],[M2A]]="","",SUM(Table2[[#This Row],[M2A]]-Table2[[#This Row],[M2B_h]]))</f>
        <v/>
      </c>
      <c r="L1529" s="12" t="str">
        <f>IF(Table2[[#This Row],[M3A]]="","",SUM(Table2[[#This Row],[M3A]]-Table2[[#This Row],[M3B_h]]))</f>
        <v/>
      </c>
      <c r="N1529" s="12" t="str">
        <f>IF(Table2[[#This Row],[M4A]]="","",SUM(Table2[[#This Row],[M4A]]-Table2[[#This Row],[M4B_h]]))</f>
        <v/>
      </c>
      <c r="O1529" s="14"/>
      <c r="P1529" s="14" t="str">
        <f>IF(Table2[[#This Row],[M5A]]="","",SUM(Table2[[#This Row],[M5A]]-Table2[[#This Row],[M5B_h]]))</f>
        <v/>
      </c>
      <c r="Q1529" s="14">
        <f>SUM(Table2[[#This Row],[AWAL]],Table2[[#This Row],[M1B]])</f>
        <v>18</v>
      </c>
      <c r="R1529" s="14">
        <f>SUM(Table2[[#This Row],[M2B]],Table2[[#This Row],[M2B_h]])</f>
        <v>18</v>
      </c>
      <c r="S1529" s="14">
        <f>SUM(Table2[[#This Row],[M3B]],Table2[[#This Row],[M3B_h]])</f>
        <v>18</v>
      </c>
      <c r="T1529" s="14">
        <f>SUM(Table2[[#This Row],[M4B]],Table2[[#This Row],[M4B_h]])</f>
        <v>18</v>
      </c>
    </row>
    <row r="1530" spans="1:20">
      <c r="A1530" s="11">
        <f>IF(Table2[[#This Row],[TT]]=0,"",ROW())</f>
        <v>1530</v>
      </c>
      <c r="B1530" s="11" t="str">
        <f>LOWER(SUBSTITUTE(SUBSTITUTE(SUBSTITUTE(SUBSTITUTE(SUBSTITUTE(SUBSTITUTE(SUBSTITUTE(SUBSTITUTE(Table2[[#This Row],[NAMA BARANG]]," ",""),"""",""),"-",""),"/",""),"(",""),")",""),"&amp;",""),",",""))</f>
        <v>pckm30cblk</v>
      </c>
      <c r="C1530" s="17" t="s">
        <v>1664</v>
      </c>
      <c r="D1530" s="18">
        <v>10</v>
      </c>
      <c r="E1530" s="22" t="s">
        <v>794</v>
      </c>
      <c r="F1530" s="43">
        <f>IF(Table2[[#This Row],[M5B]]="",Table2[[#This Row],[M5B_h]],SUM(Table2[[#This Row],[M5B_h]],Table2[[#This Row],[M5B]]))</f>
        <v>10</v>
      </c>
      <c r="H1530" s="12" t="str">
        <f>IF(Table2[[#This Row],[M1A]]="","",Table2[[#This Row],[M1A]]-Table2[[#This Row],[AWAL]])</f>
        <v/>
      </c>
      <c r="J1530" s="12" t="str">
        <f>IF(Table2[[#This Row],[M2A]]="","",SUM(Table2[[#This Row],[M2A]]-Table2[[#This Row],[M2B_h]]))</f>
        <v/>
      </c>
      <c r="L1530" s="12" t="str">
        <f>IF(Table2[[#This Row],[M3A]]="","",SUM(Table2[[#This Row],[M3A]]-Table2[[#This Row],[M3B_h]]))</f>
        <v/>
      </c>
      <c r="N1530" s="12" t="str">
        <f>IF(Table2[[#This Row],[M4A]]="","",SUM(Table2[[#This Row],[M4A]]-Table2[[#This Row],[M4B_h]]))</f>
        <v/>
      </c>
      <c r="O1530" s="14"/>
      <c r="P1530" s="14" t="str">
        <f>IF(Table2[[#This Row],[M5A]]="","",SUM(Table2[[#This Row],[M5A]]-Table2[[#This Row],[M5B_h]]))</f>
        <v/>
      </c>
      <c r="Q1530" s="14">
        <f>SUM(Table2[[#This Row],[AWAL]],Table2[[#This Row],[M1B]])</f>
        <v>10</v>
      </c>
      <c r="R1530" s="14">
        <f>SUM(Table2[[#This Row],[M2B]],Table2[[#This Row],[M2B_h]])</f>
        <v>10</v>
      </c>
      <c r="S1530" s="14">
        <f>SUM(Table2[[#This Row],[M3B]],Table2[[#This Row],[M3B_h]])</f>
        <v>10</v>
      </c>
      <c r="T1530" s="14">
        <f>SUM(Table2[[#This Row],[M4B]],Table2[[#This Row],[M4B_h]])</f>
        <v>10</v>
      </c>
    </row>
    <row r="1531" spans="1:20">
      <c r="A1531" s="11">
        <f>IF(Table2[[#This Row],[TT]]=0,"",ROW())</f>
        <v>1531</v>
      </c>
      <c r="B1531" s="11" t="str">
        <f>LOWER(SUBSTITUTE(SUBSTITUTE(SUBSTITUTE(SUBSTITUTE(SUBSTITUTE(SUBSTITUTE(SUBSTITUTE(SUBSTITUTE(Table2[[#This Row],[NAMA BARANG]]," ",""),"""",""),"-",""),"/",""),"(",""),")",""),"&amp;",""),",",""))</f>
        <v>pckm3115</v>
      </c>
      <c r="C1531" s="17" t="s">
        <v>3121</v>
      </c>
      <c r="D1531" s="18">
        <v>1</v>
      </c>
      <c r="E1531" s="22" t="s">
        <v>3384</v>
      </c>
      <c r="F1531" s="43">
        <f>IF(Table2[[#This Row],[M5B]]="",Table2[[#This Row],[M5B_h]],SUM(Table2[[#This Row],[M5B_h]],Table2[[#This Row],[M5B]]))</f>
        <v>1</v>
      </c>
      <c r="H1531" s="12" t="str">
        <f>IF(Table2[[#This Row],[M1A]]="","",Table2[[#This Row],[M1A]]-Table2[[#This Row],[AWAL]])</f>
        <v/>
      </c>
      <c r="J1531" s="12" t="str">
        <f>IF(Table2[[#This Row],[M2A]]="","",SUM(Table2[[#This Row],[M2A]]-Table2[[#This Row],[M2B_h]]))</f>
        <v/>
      </c>
      <c r="L1531" s="12" t="str">
        <f>IF(Table2[[#This Row],[M3A]]="","",SUM(Table2[[#This Row],[M3A]]-Table2[[#This Row],[M3B_h]]))</f>
        <v/>
      </c>
      <c r="N1531" s="12" t="str">
        <f>IF(Table2[[#This Row],[M4A]]="","",SUM(Table2[[#This Row],[M4A]]-Table2[[#This Row],[M4B_h]]))</f>
        <v/>
      </c>
      <c r="O1531" s="14"/>
      <c r="P1531" s="14" t="str">
        <f>IF(Table2[[#This Row],[M5A]]="","",SUM(Table2[[#This Row],[M5A]]-Table2[[#This Row],[M5B_h]]))</f>
        <v/>
      </c>
      <c r="Q1531" s="14">
        <f>SUM(Table2[[#This Row],[AWAL]],Table2[[#This Row],[M1B]])</f>
        <v>1</v>
      </c>
      <c r="R1531" s="14">
        <f>SUM(Table2[[#This Row],[M2B]],Table2[[#This Row],[M2B_h]])</f>
        <v>1</v>
      </c>
      <c r="S1531" s="14">
        <f>SUM(Table2[[#This Row],[M3B]],Table2[[#This Row],[M3B_h]])</f>
        <v>1</v>
      </c>
      <c r="T1531" s="14">
        <f>SUM(Table2[[#This Row],[M4B]],Table2[[#This Row],[M4B_h]])</f>
        <v>1</v>
      </c>
    </row>
    <row r="1532" spans="1:20">
      <c r="A1532" s="11">
        <f>IF(Table2[[#This Row],[TT]]=0,"",ROW())</f>
        <v>1532</v>
      </c>
      <c r="B1532" s="11" t="str">
        <f>LOWER(SUBSTITUTE(SUBSTITUTE(SUBSTITUTE(SUBSTITUTE(SUBSTITUTE(SUBSTITUTE(SUBSTITUTE(SUBSTITUTE(Table2[[#This Row],[NAMA BARANG]]," ",""),"""",""),"-",""),"/",""),"(",""),")",""),"&amp;",""),",",""))</f>
        <v>pckode3susunlampusp398</v>
      </c>
      <c r="C1532" s="17" t="s">
        <v>4305</v>
      </c>
      <c r="D1532" s="18">
        <v>4</v>
      </c>
      <c r="E1532" s="22" t="s">
        <v>2470</v>
      </c>
      <c r="F1532" s="43">
        <f>IF(Table2[[#This Row],[M5B]]="",Table2[[#This Row],[M5B_h]],SUM(Table2[[#This Row],[M5B_h]],Table2[[#This Row],[M5B]]))</f>
        <v>3</v>
      </c>
      <c r="H1532" s="12" t="str">
        <f>IF(Table2[[#This Row],[M1A]]="","",Table2[[#This Row],[M1A]]-Table2[[#This Row],[AWAL]])</f>
        <v/>
      </c>
      <c r="J1532" s="12" t="str">
        <f>IF(Table2[[#This Row],[M2A]]="","",SUM(Table2[[#This Row],[M2A]]-Table2[[#This Row],[M2B_h]]))</f>
        <v/>
      </c>
      <c r="K1532" s="12">
        <v>3</v>
      </c>
      <c r="L1532" s="12">
        <f>IF(Table2[[#This Row],[M3A]]="","",SUM(Table2[[#This Row],[M3A]]-Table2[[#This Row],[M3B_h]]))</f>
        <v>-1</v>
      </c>
      <c r="N1532" s="12" t="str">
        <f>IF(Table2[[#This Row],[M4A]]="","",SUM(Table2[[#This Row],[M4A]]-Table2[[#This Row],[M4B_h]]))</f>
        <v/>
      </c>
      <c r="O1532" s="14"/>
      <c r="P1532" s="14" t="str">
        <f>IF(Table2[[#This Row],[M5A]]="","",SUM(Table2[[#This Row],[M5A]]-Table2[[#This Row],[M5B_h]]))</f>
        <v/>
      </c>
      <c r="Q1532" s="14">
        <f>SUM(Table2[[#This Row],[AWAL]],Table2[[#This Row],[M1B]])</f>
        <v>4</v>
      </c>
      <c r="R1532" s="14">
        <f>SUM(Table2[[#This Row],[M2B]],Table2[[#This Row],[M2B_h]])</f>
        <v>4</v>
      </c>
      <c r="S1532" s="14">
        <f>SUM(Table2[[#This Row],[M3B]],Table2[[#This Row],[M3B_h]])</f>
        <v>3</v>
      </c>
      <c r="T1532" s="14">
        <f>SUM(Table2[[#This Row],[M4B]],Table2[[#This Row],[M4B_h]])</f>
        <v>3</v>
      </c>
    </row>
    <row r="1533" spans="1:20">
      <c r="A1533" s="11" t="str">
        <f>IF(Table2[[#This Row],[TT]]=0,"",ROW())</f>
        <v/>
      </c>
      <c r="B1533" s="11" t="str">
        <f>LOWER(SUBSTITUTE(SUBSTITUTE(SUBSTITUTE(SUBSTITUTE(SUBSTITUTE(SUBSTITUTE(SUBSTITUTE(SUBSTITUTE(Table2[[#This Row],[NAMA BARANG]]," ",""),"""",""),"-",""),"/",""),"(",""),")",""),"&amp;",""),",",""))</f>
        <v>pckode3d1299</v>
      </c>
      <c r="C1533" s="21" t="s">
        <v>4473</v>
      </c>
      <c r="D1533" s="22">
        <v>2</v>
      </c>
      <c r="E1533" s="22" t="s">
        <v>39</v>
      </c>
      <c r="F1533" s="43">
        <f>IF(Table2[[#This Row],[M5B]]="",Table2[[#This Row],[M5B_h]],SUM(Table2[[#This Row],[M5B_h]],Table2[[#This Row],[M5B]]))</f>
        <v>0</v>
      </c>
      <c r="H1533" s="12" t="str">
        <f>IF(Table2[[#This Row],[M1A]]="","",Table2[[#This Row],[M1A]]-Table2[[#This Row],[AWAL]])</f>
        <v/>
      </c>
      <c r="J1533" s="12" t="str">
        <f>IF(Table2[[#This Row],[M2A]]="","",SUM(Table2[[#This Row],[M2A]]-Table2[[#This Row],[M2B_h]]))</f>
        <v/>
      </c>
      <c r="K1533" s="12">
        <v>0</v>
      </c>
      <c r="L1533" s="12">
        <f>IF(Table2[[#This Row],[M3A]]="","",SUM(Table2[[#This Row],[M3A]]-Table2[[#This Row],[M3B_h]]))</f>
        <v>-2</v>
      </c>
      <c r="N1533" s="12" t="str">
        <f>IF(Table2[[#This Row],[M4A]]="","",SUM(Table2[[#This Row],[M4A]]-Table2[[#This Row],[M4B_h]]))</f>
        <v/>
      </c>
      <c r="O1533" s="14"/>
      <c r="P1533" s="14" t="str">
        <f>IF(Table2[[#This Row],[M5A]]="","",SUM(Table2[[#This Row],[M5A]]-Table2[[#This Row],[M5B_h]]))</f>
        <v/>
      </c>
      <c r="Q1533" s="14">
        <f>SUM(Table2[[#This Row],[AWAL]],Table2[[#This Row],[M1B]])</f>
        <v>2</v>
      </c>
      <c r="R1533" s="14">
        <f>SUM(Table2[[#This Row],[M2B]],Table2[[#This Row],[M2B_h]])</f>
        <v>2</v>
      </c>
      <c r="S1533" s="14">
        <f>SUM(Table2[[#This Row],[M3B]],Table2[[#This Row],[M3B_h]])</f>
        <v>0</v>
      </c>
      <c r="T1533" s="14">
        <f>SUM(Table2[[#This Row],[M4B]],Table2[[#This Row],[M4B_h]])</f>
        <v>0</v>
      </c>
    </row>
    <row r="1534" spans="1:20">
      <c r="A1534" s="83">
        <f>IF(Table2[[#This Row],[TT]]=0,"",ROW())</f>
        <v>1534</v>
      </c>
      <c r="B1534" s="83" t="str">
        <f>LOWER(SUBSTITUTE(SUBSTITUTE(SUBSTITUTE(SUBSTITUTE(SUBSTITUTE(SUBSTITUTE(SUBSTITUTE(SUBSTITUTE(Table2[[#This Row],[NAMA BARANG]]," ",""),"""",""),"-",""),"/",""),"(",""),")",""),"&amp;",""),",",""))</f>
        <v>pckode3da2020d</v>
      </c>
      <c r="C1534" s="84" t="s">
        <v>4572</v>
      </c>
      <c r="D1534" s="85">
        <v>13</v>
      </c>
      <c r="E1534" s="86" t="s">
        <v>2470</v>
      </c>
      <c r="F1534" s="87">
        <f>IF(Table2[[#This Row],[M5B]]="",Table2[[#This Row],[M5B_h]],SUM(Table2[[#This Row],[M5B_h]],Table2[[#This Row],[M5B]]))</f>
        <v>12</v>
      </c>
      <c r="G1534" s="88">
        <v>12</v>
      </c>
      <c r="H1534" s="89">
        <f>IF(Table2[[#This Row],[M1A]]="","",Table2[[#This Row],[M1A]]-Table2[[#This Row],[AWAL]])</f>
        <v>-1</v>
      </c>
      <c r="I1534" s="88"/>
      <c r="J1534" s="89" t="str">
        <f>IF(Table2[[#This Row],[M2A]]="","",SUM(Table2[[#This Row],[M2A]]-Table2[[#This Row],[M2B_h]]))</f>
        <v/>
      </c>
      <c r="K1534" s="88"/>
      <c r="L1534" s="89" t="str">
        <f>IF(Table2[[#This Row],[M3A]]="","",SUM(Table2[[#This Row],[M3A]]-Table2[[#This Row],[M3B_h]]))</f>
        <v/>
      </c>
      <c r="M1534" s="88"/>
      <c r="N1534" s="89" t="str">
        <f>IF(Table2[[#This Row],[M4A]]="","",SUM(Table2[[#This Row],[M4A]]-Table2[[#This Row],[M4B_h]]))</f>
        <v/>
      </c>
      <c r="O1534" s="89"/>
      <c r="P1534" s="89" t="str">
        <f>IF(Table2[[#This Row],[M5A]]="","",SUM(Table2[[#This Row],[M5A]]-Table2[[#This Row],[M5B_h]]))</f>
        <v/>
      </c>
      <c r="Q1534" s="89">
        <f>SUM(Table2[[#This Row],[AWAL]],Table2[[#This Row],[M1B]])</f>
        <v>12</v>
      </c>
      <c r="R1534" s="89">
        <f>SUM(Table2[[#This Row],[M2B]],Table2[[#This Row],[M2B_h]])</f>
        <v>12</v>
      </c>
      <c r="S1534" s="89">
        <f>SUM(Table2[[#This Row],[M3B]],Table2[[#This Row],[M3B_h]])</f>
        <v>12</v>
      </c>
      <c r="T1534" s="89">
        <f>SUM(Table2[[#This Row],[M4B]],Table2[[#This Row],[M4B_h]])</f>
        <v>12</v>
      </c>
    </row>
    <row r="1535" spans="1:20">
      <c r="A1535" s="11">
        <f>IF(Table2[[#This Row],[TT]]=0,"",ROW())</f>
        <v>1535</v>
      </c>
      <c r="B1535" s="11" t="str">
        <f>LOWER(SUBSTITUTE(SUBSTITUTE(SUBSTITUTE(SUBSTITUTE(SUBSTITUTE(SUBSTITUTE(SUBSTITUTE(SUBSTITUTE(Table2[[#This Row],[NAMA BARANG]]," ",""),"""",""),"-",""),"/",""),"(",""),")",""),"&amp;",""),",",""))</f>
        <v>pckodek22</v>
      </c>
      <c r="C1535" s="17" t="s">
        <v>1665</v>
      </c>
      <c r="D1535" s="18">
        <v>41</v>
      </c>
      <c r="E1535" s="22" t="s">
        <v>730</v>
      </c>
      <c r="F1535" s="43">
        <f>IF(Table2[[#This Row],[M5B]]="",Table2[[#This Row],[M5B_h]],SUM(Table2[[#This Row],[M5B_h]],Table2[[#This Row],[M5B]]))</f>
        <v>41</v>
      </c>
      <c r="H1535" s="12" t="str">
        <f>IF(Table2[[#This Row],[M1A]]="","",Table2[[#This Row],[M1A]]-Table2[[#This Row],[AWAL]])</f>
        <v/>
      </c>
      <c r="J1535" s="12" t="str">
        <f>IF(Table2[[#This Row],[M2A]]="","",SUM(Table2[[#This Row],[M2A]]-Table2[[#This Row],[M2B_h]]))</f>
        <v/>
      </c>
      <c r="L1535" s="12" t="str">
        <f>IF(Table2[[#This Row],[M3A]]="","",SUM(Table2[[#This Row],[M3A]]-Table2[[#This Row],[M3B_h]]))</f>
        <v/>
      </c>
      <c r="N1535" s="12" t="str">
        <f>IF(Table2[[#This Row],[M4A]]="","",SUM(Table2[[#This Row],[M4A]]-Table2[[#This Row],[M4B_h]]))</f>
        <v/>
      </c>
      <c r="O1535" s="14"/>
      <c r="P1535" s="14" t="str">
        <f>IF(Table2[[#This Row],[M5A]]="","",SUM(Table2[[#This Row],[M5A]]-Table2[[#This Row],[M5B_h]]))</f>
        <v/>
      </c>
      <c r="Q1535" s="14">
        <f>SUM(Table2[[#This Row],[AWAL]],Table2[[#This Row],[M1B]])</f>
        <v>41</v>
      </c>
      <c r="R1535" s="14">
        <f>SUM(Table2[[#This Row],[M2B]],Table2[[#This Row],[M2B_h]])</f>
        <v>41</v>
      </c>
      <c r="S1535" s="14">
        <f>SUM(Table2[[#This Row],[M3B]],Table2[[#This Row],[M3B_h]])</f>
        <v>41</v>
      </c>
      <c r="T1535" s="14">
        <f>SUM(Table2[[#This Row],[M4B]],Table2[[#This Row],[M4B_h]])</f>
        <v>41</v>
      </c>
    </row>
    <row r="1536" spans="1:20">
      <c r="A1536" s="11">
        <f>IF(Table2[[#This Row],[TT]]=0,"",ROW())</f>
        <v>1536</v>
      </c>
      <c r="B1536" s="11" t="str">
        <f>LOWER(SUBSTITUTE(SUBSTITUTE(SUBSTITUTE(SUBSTITUTE(SUBSTITUTE(SUBSTITUTE(SUBSTITUTE(SUBSTITUTE(Table2[[#This Row],[NAMA BARANG]]," ",""),"""",""),"-",""),"/",""),"(",""),")",""),"&amp;",""),",",""))</f>
        <v>pckw2255</v>
      </c>
      <c r="C1536" s="21" t="s">
        <v>1667</v>
      </c>
      <c r="D1536" s="22">
        <v>1</v>
      </c>
      <c r="E1536" s="22" t="s">
        <v>11</v>
      </c>
      <c r="F1536" s="43">
        <f>IF(Table2[[#This Row],[M5B]]="",Table2[[#This Row],[M5B_h]],SUM(Table2[[#This Row],[M5B_h]],Table2[[#This Row],[M5B]]))</f>
        <v>1</v>
      </c>
      <c r="H1536" s="12" t="str">
        <f>IF(Table2[[#This Row],[M1A]]="","",Table2[[#This Row],[M1A]]-Table2[[#This Row],[AWAL]])</f>
        <v/>
      </c>
      <c r="J1536" s="12" t="str">
        <f>IF(Table2[[#This Row],[M2A]]="","",SUM(Table2[[#This Row],[M2A]]-Table2[[#This Row],[M2B_h]]))</f>
        <v/>
      </c>
      <c r="L1536" s="12" t="str">
        <f>IF(Table2[[#This Row],[M3A]]="","",SUM(Table2[[#This Row],[M3A]]-Table2[[#This Row],[M3B_h]]))</f>
        <v/>
      </c>
      <c r="N1536" s="12" t="str">
        <f>IF(Table2[[#This Row],[M4A]]="","",SUM(Table2[[#This Row],[M4A]]-Table2[[#This Row],[M4B_h]]))</f>
        <v/>
      </c>
      <c r="O1536" s="14"/>
      <c r="P1536" s="14" t="str">
        <f>IF(Table2[[#This Row],[M5A]]="","",SUM(Table2[[#This Row],[M5A]]-Table2[[#This Row],[M5B_h]]))</f>
        <v/>
      </c>
      <c r="Q1536" s="14">
        <f>SUM(Table2[[#This Row],[AWAL]],Table2[[#This Row],[M1B]])</f>
        <v>1</v>
      </c>
      <c r="R1536" s="14">
        <f>SUM(Table2[[#This Row],[M2B]],Table2[[#This Row],[M2B_h]])</f>
        <v>1</v>
      </c>
      <c r="S1536" s="14">
        <f>SUM(Table2[[#This Row],[M3B]],Table2[[#This Row],[M3B_h]])</f>
        <v>1</v>
      </c>
      <c r="T1536" s="14">
        <f>SUM(Table2[[#This Row],[M4B]],Table2[[#This Row],[M4B_h]])</f>
        <v>1</v>
      </c>
    </row>
    <row r="1537" spans="1:20">
      <c r="A1537" s="11">
        <f>IF(Table2[[#This Row],[TT]]=0,"",ROW())</f>
        <v>1537</v>
      </c>
      <c r="B1537" s="11" t="str">
        <f>LOWER(SUBSTITUTE(SUBSTITUTE(SUBSTITUTE(SUBSTITUTE(SUBSTITUTE(SUBSTITUTE(SUBSTITUTE(SUBSTITUTE(Table2[[#This Row],[NAMA BARANG]]," ",""),"""",""),"-",""),"/",""),"(",""),")",""),"&amp;",""),",",""))</f>
        <v>pckx20102disneyc16161atas</v>
      </c>
      <c r="C1537" s="17" t="s">
        <v>1668</v>
      </c>
      <c r="D1537" s="18">
        <v>1</v>
      </c>
      <c r="E1537" s="22" t="s">
        <v>34</v>
      </c>
      <c r="F1537" s="43">
        <f>IF(Table2[[#This Row],[M5B]]="",Table2[[#This Row],[M5B_h]],SUM(Table2[[#This Row],[M5B_h]],Table2[[#This Row],[M5B]]))</f>
        <v>1</v>
      </c>
      <c r="H1537" s="12" t="str">
        <f>IF(Table2[[#This Row],[M1A]]="","",Table2[[#This Row],[M1A]]-Table2[[#This Row],[AWAL]])</f>
        <v/>
      </c>
      <c r="J1537" s="12" t="str">
        <f>IF(Table2[[#This Row],[M2A]]="","",SUM(Table2[[#This Row],[M2A]]-Table2[[#This Row],[M2B_h]]))</f>
        <v/>
      </c>
      <c r="L1537" s="12" t="str">
        <f>IF(Table2[[#This Row],[M3A]]="","",SUM(Table2[[#This Row],[M3A]]-Table2[[#This Row],[M3B_h]]))</f>
        <v/>
      </c>
      <c r="N1537" s="12" t="str">
        <f>IF(Table2[[#This Row],[M4A]]="","",SUM(Table2[[#This Row],[M4A]]-Table2[[#This Row],[M4B_h]]))</f>
        <v/>
      </c>
      <c r="O1537" s="14"/>
      <c r="P1537" s="14" t="str">
        <f>IF(Table2[[#This Row],[M5A]]="","",SUM(Table2[[#This Row],[M5A]]-Table2[[#This Row],[M5B_h]]))</f>
        <v/>
      </c>
      <c r="Q1537" s="14">
        <f>SUM(Table2[[#This Row],[AWAL]],Table2[[#This Row],[M1B]])</f>
        <v>1</v>
      </c>
      <c r="R1537" s="14">
        <f>SUM(Table2[[#This Row],[M2B]],Table2[[#This Row],[M2B_h]])</f>
        <v>1</v>
      </c>
      <c r="S1537" s="14">
        <f>SUM(Table2[[#This Row],[M3B]],Table2[[#This Row],[M3B_h]])</f>
        <v>1</v>
      </c>
      <c r="T1537" s="14">
        <f>SUM(Table2[[#This Row],[M4B]],Table2[[#This Row],[M4B_h]])</f>
        <v>1</v>
      </c>
    </row>
    <row r="1538" spans="1:20">
      <c r="A1538" s="11">
        <f>IF(Table2[[#This Row],[TT]]=0,"",ROW())</f>
        <v>1538</v>
      </c>
      <c r="B1538" s="11" t="str">
        <f>LOWER(SUBSTITUTE(SUBSTITUTE(SUBSTITUTE(SUBSTITUTE(SUBSTITUTE(SUBSTITUTE(SUBSTITUTE(SUBSTITUTE(Table2[[#This Row],[NAMA BARANG]]," ",""),"""",""),"-",""),"/",""),"(",""),")",""),"&amp;",""),",",""))</f>
        <v>pclce393asegi</v>
      </c>
      <c r="C1538" s="17" t="s">
        <v>1670</v>
      </c>
      <c r="D1538" s="18">
        <v>1</v>
      </c>
      <c r="E1538" s="22" t="s">
        <v>153</v>
      </c>
      <c r="F1538" s="43">
        <f>IF(Table2[[#This Row],[M5B]]="",Table2[[#This Row],[M5B_h]],SUM(Table2[[#This Row],[M5B_h]],Table2[[#This Row],[M5B]]))</f>
        <v>1</v>
      </c>
      <c r="H1538" s="12" t="str">
        <f>IF(Table2[[#This Row],[M1A]]="","",Table2[[#This Row],[M1A]]-Table2[[#This Row],[AWAL]])</f>
        <v/>
      </c>
      <c r="J1538" s="12" t="str">
        <f>IF(Table2[[#This Row],[M2A]]="","",SUM(Table2[[#This Row],[M2A]]-Table2[[#This Row],[M2B_h]]))</f>
        <v/>
      </c>
      <c r="L1538" s="12" t="str">
        <f>IF(Table2[[#This Row],[M3A]]="","",SUM(Table2[[#This Row],[M3A]]-Table2[[#This Row],[M3B_h]]))</f>
        <v/>
      </c>
      <c r="N1538" s="12" t="str">
        <f>IF(Table2[[#This Row],[M4A]]="","",SUM(Table2[[#This Row],[M4A]]-Table2[[#This Row],[M4B_h]]))</f>
        <v/>
      </c>
      <c r="O1538" s="14"/>
      <c r="P1538" s="14" t="str">
        <f>IF(Table2[[#This Row],[M5A]]="","",SUM(Table2[[#This Row],[M5A]]-Table2[[#This Row],[M5B_h]]))</f>
        <v/>
      </c>
      <c r="Q1538" s="14">
        <f>SUM(Table2[[#This Row],[AWAL]],Table2[[#This Row],[M1B]])</f>
        <v>1</v>
      </c>
      <c r="R1538" s="14">
        <f>SUM(Table2[[#This Row],[M2B]],Table2[[#This Row],[M2B_h]])</f>
        <v>1</v>
      </c>
      <c r="S1538" s="14">
        <f>SUM(Table2[[#This Row],[M3B]],Table2[[#This Row],[M3B_h]])</f>
        <v>1</v>
      </c>
      <c r="T1538" s="14">
        <f>SUM(Table2[[#This Row],[M4B]],Table2[[#This Row],[M4B_h]])</f>
        <v>1</v>
      </c>
    </row>
    <row r="1539" spans="1:20">
      <c r="A1539" s="11">
        <f>IF(Table2[[#This Row],[TT]]=0,"",ROW())</f>
        <v>1539</v>
      </c>
      <c r="B1539" s="11" t="str">
        <f>LOWER(SUBSTITUTE(SUBSTITUTE(SUBSTITUTE(SUBSTITUTE(SUBSTITUTE(SUBSTITUTE(SUBSTITUTE(SUBSTITUTE(Table2[[#This Row],[NAMA BARANG]]," ",""),"""",""),"-",""),"/",""),"(",""),")",""),"&amp;",""),",",""))</f>
        <v>pclxt9907</v>
      </c>
      <c r="C1539" s="17" t="s">
        <v>1671</v>
      </c>
      <c r="D1539" s="18">
        <v>1</v>
      </c>
      <c r="E1539" s="22" t="s">
        <v>153</v>
      </c>
      <c r="F1539" s="43">
        <f>IF(Table2[[#This Row],[M5B]]="",Table2[[#This Row],[M5B_h]],SUM(Table2[[#This Row],[M5B_h]],Table2[[#This Row],[M5B]]))</f>
        <v>1</v>
      </c>
      <c r="H1539" s="12" t="str">
        <f>IF(Table2[[#This Row],[M1A]]="","",Table2[[#This Row],[M1A]]-Table2[[#This Row],[AWAL]])</f>
        <v/>
      </c>
      <c r="J1539" s="12" t="str">
        <f>IF(Table2[[#This Row],[M2A]]="","",SUM(Table2[[#This Row],[M2A]]-Table2[[#This Row],[M2B_h]]))</f>
        <v/>
      </c>
      <c r="L1539" s="12" t="str">
        <f>IF(Table2[[#This Row],[M3A]]="","",SUM(Table2[[#This Row],[M3A]]-Table2[[#This Row],[M3B_h]]))</f>
        <v/>
      </c>
      <c r="N1539" s="12" t="str">
        <f>IF(Table2[[#This Row],[M4A]]="","",SUM(Table2[[#This Row],[M4A]]-Table2[[#This Row],[M4B_h]]))</f>
        <v/>
      </c>
      <c r="O1539" s="14"/>
      <c r="P1539" s="14" t="str">
        <f>IF(Table2[[#This Row],[M5A]]="","",SUM(Table2[[#This Row],[M5A]]-Table2[[#This Row],[M5B_h]]))</f>
        <v/>
      </c>
      <c r="Q1539" s="14">
        <f>SUM(Table2[[#This Row],[AWAL]],Table2[[#This Row],[M1B]])</f>
        <v>1</v>
      </c>
      <c r="R1539" s="14">
        <f>SUM(Table2[[#This Row],[M2B]],Table2[[#This Row],[M2B_h]])</f>
        <v>1</v>
      </c>
      <c r="S1539" s="14">
        <f>SUM(Table2[[#This Row],[M3B]],Table2[[#This Row],[M3B_h]])</f>
        <v>1</v>
      </c>
      <c r="T1539" s="14">
        <f>SUM(Table2[[#This Row],[M4B]],Table2[[#This Row],[M4B_h]])</f>
        <v>1</v>
      </c>
    </row>
    <row r="1540" spans="1:20">
      <c r="A1540" s="11">
        <f>IF(Table2[[#This Row],[TT]]=0,"",ROW())</f>
        <v>1540</v>
      </c>
      <c r="B1540" s="11" t="str">
        <f>LOWER(SUBSTITUTE(SUBSTITUTE(SUBSTITUTE(SUBSTITUTE(SUBSTITUTE(SUBSTITUTE(SUBSTITUTE(SUBSTITUTE(Table2[[#This Row],[NAMA BARANG]]," ",""),"""",""),"-",""),"/",""),"(",""),")",""),"&amp;",""),",",""))</f>
        <v>pclzm3452</v>
      </c>
      <c r="C1540" s="17" t="s">
        <v>1672</v>
      </c>
      <c r="D1540" s="18">
        <v>1</v>
      </c>
      <c r="E1540" s="22" t="s">
        <v>282</v>
      </c>
      <c r="F1540" s="43">
        <f>IF(Table2[[#This Row],[M5B]]="",Table2[[#This Row],[M5B_h]],SUM(Table2[[#This Row],[M5B_h]],Table2[[#This Row],[M5B]]))</f>
        <v>1</v>
      </c>
      <c r="H1540" s="12" t="str">
        <f>IF(Table2[[#This Row],[M1A]]="","",Table2[[#This Row],[M1A]]-Table2[[#This Row],[AWAL]])</f>
        <v/>
      </c>
      <c r="J1540" s="12" t="str">
        <f>IF(Table2[[#This Row],[M2A]]="","",SUM(Table2[[#This Row],[M2A]]-Table2[[#This Row],[M2B_h]]))</f>
        <v/>
      </c>
      <c r="L1540" s="12" t="str">
        <f>IF(Table2[[#This Row],[M3A]]="","",SUM(Table2[[#This Row],[M3A]]-Table2[[#This Row],[M3B_h]]))</f>
        <v/>
      </c>
      <c r="N1540" s="12" t="str">
        <f>IF(Table2[[#This Row],[M4A]]="","",SUM(Table2[[#This Row],[M4A]]-Table2[[#This Row],[M4B_h]]))</f>
        <v/>
      </c>
      <c r="O1540" s="14"/>
      <c r="P1540" s="14" t="str">
        <f>IF(Table2[[#This Row],[M5A]]="","",SUM(Table2[[#This Row],[M5A]]-Table2[[#This Row],[M5B_h]]))</f>
        <v/>
      </c>
      <c r="Q1540" s="14">
        <f>SUM(Table2[[#This Row],[AWAL]],Table2[[#This Row],[M1B]])</f>
        <v>1</v>
      </c>
      <c r="R1540" s="14">
        <f>SUM(Table2[[#This Row],[M2B]],Table2[[#This Row],[M2B_h]])</f>
        <v>1</v>
      </c>
      <c r="S1540" s="14">
        <f>SUM(Table2[[#This Row],[M3B]],Table2[[#This Row],[M3B_h]])</f>
        <v>1</v>
      </c>
      <c r="T1540" s="14">
        <f>SUM(Table2[[#This Row],[M4B]],Table2[[#This Row],[M4B_h]])</f>
        <v>1</v>
      </c>
    </row>
    <row r="1541" spans="1:20">
      <c r="A1541" s="11">
        <f>IF(Table2[[#This Row],[TT]]=0,"",ROW())</f>
        <v>1541</v>
      </c>
      <c r="B1541" s="11" t="str">
        <f>LOWER(SUBSTITUTE(SUBSTITUTE(SUBSTITUTE(SUBSTITUTE(SUBSTITUTE(SUBSTITUTE(SUBSTITUTE(SUBSTITUTE(Table2[[#This Row],[NAMA BARANG]]," ",""),"""",""),"-",""),"/",""),"(",""),")",""),"&amp;",""),",",""))</f>
        <v>pclampu66351unicorn</v>
      </c>
      <c r="C1541" s="17" t="s">
        <v>1673</v>
      </c>
      <c r="D1541" s="18">
        <v>1</v>
      </c>
      <c r="E1541" s="22" t="s">
        <v>103</v>
      </c>
      <c r="F1541" s="43">
        <f>IF(Table2[[#This Row],[M5B]]="",Table2[[#This Row],[M5B_h]],SUM(Table2[[#This Row],[M5B_h]],Table2[[#This Row],[M5B]]))</f>
        <v>1</v>
      </c>
      <c r="H1541" s="12" t="str">
        <f>IF(Table2[[#This Row],[M1A]]="","",Table2[[#This Row],[M1A]]-Table2[[#This Row],[AWAL]])</f>
        <v/>
      </c>
      <c r="J1541" s="12" t="str">
        <f>IF(Table2[[#This Row],[M2A]]="","",SUM(Table2[[#This Row],[M2A]]-Table2[[#This Row],[M2B_h]]))</f>
        <v/>
      </c>
      <c r="L1541" s="12" t="str">
        <f>IF(Table2[[#This Row],[M3A]]="","",SUM(Table2[[#This Row],[M3A]]-Table2[[#This Row],[M3B_h]]))</f>
        <v/>
      </c>
      <c r="N1541" s="12" t="str">
        <f>IF(Table2[[#This Row],[M4A]]="","",SUM(Table2[[#This Row],[M4A]]-Table2[[#This Row],[M4B_h]]))</f>
        <v/>
      </c>
      <c r="O1541" s="14"/>
      <c r="P1541" s="14" t="str">
        <f>IF(Table2[[#This Row],[M5A]]="","",SUM(Table2[[#This Row],[M5A]]-Table2[[#This Row],[M5B_h]]))</f>
        <v/>
      </c>
      <c r="Q1541" s="14">
        <f>SUM(Table2[[#This Row],[AWAL]],Table2[[#This Row],[M1B]])</f>
        <v>1</v>
      </c>
      <c r="R1541" s="14">
        <f>SUM(Table2[[#This Row],[M2B]],Table2[[#This Row],[M2B_h]])</f>
        <v>1</v>
      </c>
      <c r="S1541" s="14">
        <f>SUM(Table2[[#This Row],[M3B]],Table2[[#This Row],[M3B_h]])</f>
        <v>1</v>
      </c>
      <c r="T1541" s="14">
        <f>SUM(Table2[[#This Row],[M4B]],Table2[[#This Row],[M4B_h]])</f>
        <v>1</v>
      </c>
    </row>
    <row r="1542" spans="1:20">
      <c r="A1542" s="11">
        <f>IF(Table2[[#This Row],[TT]]=0,"",ROW())</f>
        <v>1542</v>
      </c>
      <c r="B1542" s="11" t="str">
        <f>LOWER(SUBSTITUTE(SUBSTITUTE(SUBSTITUTE(SUBSTITUTE(SUBSTITUTE(SUBSTITUTE(SUBSTITUTE(SUBSTITUTE(Table2[[#This Row],[NAMA BARANG]]," ",""),"""",""),"-",""),"/",""),"(",""),")",""),"&amp;",""),",",""))</f>
        <v>pclampu66352lol</v>
      </c>
      <c r="C1542" s="17" t="s">
        <v>1674</v>
      </c>
      <c r="D1542" s="18">
        <v>4</v>
      </c>
      <c r="E1542" s="22" t="s">
        <v>1308</v>
      </c>
      <c r="F1542" s="43">
        <f>IF(Table2[[#This Row],[M5B]]="",Table2[[#This Row],[M5B_h]],SUM(Table2[[#This Row],[M5B_h]],Table2[[#This Row],[M5B]]))</f>
        <v>4</v>
      </c>
      <c r="H1542" s="12" t="str">
        <f>IF(Table2[[#This Row],[M1A]]="","",Table2[[#This Row],[M1A]]-Table2[[#This Row],[AWAL]])</f>
        <v/>
      </c>
      <c r="J1542" s="12" t="str">
        <f>IF(Table2[[#This Row],[M2A]]="","",SUM(Table2[[#This Row],[M2A]]-Table2[[#This Row],[M2B_h]]))</f>
        <v/>
      </c>
      <c r="L1542" s="12" t="str">
        <f>IF(Table2[[#This Row],[M3A]]="","",SUM(Table2[[#This Row],[M3A]]-Table2[[#This Row],[M3B_h]]))</f>
        <v/>
      </c>
      <c r="N1542" s="12" t="str">
        <f>IF(Table2[[#This Row],[M4A]]="","",SUM(Table2[[#This Row],[M4A]]-Table2[[#This Row],[M4B_h]]))</f>
        <v/>
      </c>
      <c r="O1542" s="14"/>
      <c r="P1542" s="14" t="str">
        <f>IF(Table2[[#This Row],[M5A]]="","",SUM(Table2[[#This Row],[M5A]]-Table2[[#This Row],[M5B_h]]))</f>
        <v/>
      </c>
      <c r="Q1542" s="14">
        <f>SUM(Table2[[#This Row],[AWAL]],Table2[[#This Row],[M1B]])</f>
        <v>4</v>
      </c>
      <c r="R1542" s="14">
        <f>SUM(Table2[[#This Row],[M2B]],Table2[[#This Row],[M2B_h]])</f>
        <v>4</v>
      </c>
      <c r="S1542" s="14">
        <f>SUM(Table2[[#This Row],[M3B]],Table2[[#This Row],[M3B_h]])</f>
        <v>4</v>
      </c>
      <c r="T1542" s="14">
        <f>SUM(Table2[[#This Row],[M4B]],Table2[[#This Row],[M4B_h]])</f>
        <v>4</v>
      </c>
    </row>
    <row r="1543" spans="1:20">
      <c r="A1543" s="11">
        <f>IF(Table2[[#This Row],[TT]]=0,"",ROW())</f>
        <v>1543</v>
      </c>
      <c r="B1543" s="11" t="str">
        <f>LOWER(SUBSTITUTE(SUBSTITUTE(SUBSTITUTE(SUBSTITUTE(SUBSTITUTE(SUBSTITUTE(SUBSTITUTE(SUBSTITUTE(Table2[[#This Row],[NAMA BARANG]]," ",""),"""",""),"-",""),"/",""),"(",""),")",""),"&amp;",""),",",""))</f>
        <v>pclampu66352lol</v>
      </c>
      <c r="C1543" s="17" t="s">
        <v>1674</v>
      </c>
      <c r="D1543" s="18">
        <v>2</v>
      </c>
      <c r="E1543" s="22" t="s">
        <v>103</v>
      </c>
      <c r="F1543" s="43">
        <f>IF(Table2[[#This Row],[M5B]]="",Table2[[#This Row],[M5B_h]],SUM(Table2[[#This Row],[M5B_h]],Table2[[#This Row],[M5B]]))</f>
        <v>2</v>
      </c>
      <c r="H1543" s="12" t="str">
        <f>IF(Table2[[#This Row],[M1A]]="","",Table2[[#This Row],[M1A]]-Table2[[#This Row],[AWAL]])</f>
        <v/>
      </c>
      <c r="J1543" s="12" t="str">
        <f>IF(Table2[[#This Row],[M2A]]="","",SUM(Table2[[#This Row],[M2A]]-Table2[[#This Row],[M2B_h]]))</f>
        <v/>
      </c>
      <c r="L1543" s="12" t="str">
        <f>IF(Table2[[#This Row],[M3A]]="","",SUM(Table2[[#This Row],[M3A]]-Table2[[#This Row],[M3B_h]]))</f>
        <v/>
      </c>
      <c r="N1543" s="12" t="str">
        <f>IF(Table2[[#This Row],[M4A]]="","",SUM(Table2[[#This Row],[M4A]]-Table2[[#This Row],[M4B_h]]))</f>
        <v/>
      </c>
      <c r="O1543" s="14"/>
      <c r="P1543" s="14" t="str">
        <f>IF(Table2[[#This Row],[M5A]]="","",SUM(Table2[[#This Row],[M5A]]-Table2[[#This Row],[M5B_h]]))</f>
        <v/>
      </c>
      <c r="Q1543" s="14">
        <f>SUM(Table2[[#This Row],[AWAL]],Table2[[#This Row],[M1B]])</f>
        <v>2</v>
      </c>
      <c r="R1543" s="14">
        <f>SUM(Table2[[#This Row],[M2B]],Table2[[#This Row],[M2B_h]])</f>
        <v>2</v>
      </c>
      <c r="S1543" s="14">
        <f>SUM(Table2[[#This Row],[M3B]],Table2[[#This Row],[M3B_h]])</f>
        <v>2</v>
      </c>
      <c r="T1543" s="14">
        <f>SUM(Table2[[#This Row],[M4B]],Table2[[#This Row],[M4B_h]])</f>
        <v>2</v>
      </c>
    </row>
    <row r="1544" spans="1:20">
      <c r="A1544" s="11">
        <f>IF(Table2[[#This Row],[TT]]=0,"",ROW())</f>
        <v>1544</v>
      </c>
      <c r="B1544" s="11" t="str">
        <f>LOWER(SUBSTITUTE(SUBSTITUTE(SUBSTITUTE(SUBSTITUTE(SUBSTITUTE(SUBSTITUTE(SUBSTITUTE(SUBSTITUTE(Table2[[#This Row],[NAMA BARANG]]," ",""),"""",""),"-",""),"/",""),"(",""),")",""),"&amp;",""),",",""))</f>
        <v>pclampu66355bts</v>
      </c>
      <c r="C1544" s="17" t="s">
        <v>1675</v>
      </c>
      <c r="D1544" s="18">
        <v>5</v>
      </c>
      <c r="E1544" s="22" t="s">
        <v>1308</v>
      </c>
      <c r="F1544" s="43">
        <f>IF(Table2[[#This Row],[M5B]]="",Table2[[#This Row],[M5B_h]],SUM(Table2[[#This Row],[M5B_h]],Table2[[#This Row],[M5B]]))</f>
        <v>5</v>
      </c>
      <c r="H1544" s="12" t="str">
        <f>IF(Table2[[#This Row],[M1A]]="","",Table2[[#This Row],[M1A]]-Table2[[#This Row],[AWAL]])</f>
        <v/>
      </c>
      <c r="J1544" s="12" t="str">
        <f>IF(Table2[[#This Row],[M2A]]="","",SUM(Table2[[#This Row],[M2A]]-Table2[[#This Row],[M2B_h]]))</f>
        <v/>
      </c>
      <c r="L1544" s="12" t="str">
        <f>IF(Table2[[#This Row],[M3A]]="","",SUM(Table2[[#This Row],[M3A]]-Table2[[#This Row],[M3B_h]]))</f>
        <v/>
      </c>
      <c r="N1544" s="12" t="str">
        <f>IF(Table2[[#This Row],[M4A]]="","",SUM(Table2[[#This Row],[M4A]]-Table2[[#This Row],[M4B_h]]))</f>
        <v/>
      </c>
      <c r="O1544" s="14"/>
      <c r="P1544" s="14" t="str">
        <f>IF(Table2[[#This Row],[M5A]]="","",SUM(Table2[[#This Row],[M5A]]-Table2[[#This Row],[M5B_h]]))</f>
        <v/>
      </c>
      <c r="Q1544" s="14">
        <f>SUM(Table2[[#This Row],[AWAL]],Table2[[#This Row],[M1B]])</f>
        <v>5</v>
      </c>
      <c r="R1544" s="14">
        <f>SUM(Table2[[#This Row],[M2B]],Table2[[#This Row],[M2B_h]])</f>
        <v>5</v>
      </c>
      <c r="S1544" s="14">
        <f>SUM(Table2[[#This Row],[M3B]],Table2[[#This Row],[M3B_h]])</f>
        <v>5</v>
      </c>
      <c r="T1544" s="14">
        <f>SUM(Table2[[#This Row],[M4B]],Table2[[#This Row],[M4B_h]])</f>
        <v>5</v>
      </c>
    </row>
    <row r="1545" spans="1:20">
      <c r="A1545" s="11">
        <f>IF(Table2[[#This Row],[TT]]=0,"",ROW())</f>
        <v>1545</v>
      </c>
      <c r="B1545" s="11" t="str">
        <f>LOWER(SUBSTITUTE(SUBSTITUTE(SUBSTITUTE(SUBSTITUTE(SUBSTITUTE(SUBSTITUTE(SUBSTITUTE(SUBSTITUTE(Table2[[#This Row],[NAMA BARANG]]," ",""),"""",""),"-",""),"/",""),"(",""),")",""),"&amp;",""),",",""))</f>
        <v>pclampu66361unicorn</v>
      </c>
      <c r="C1545" s="17" t="s">
        <v>1676</v>
      </c>
      <c r="D1545" s="18">
        <v>1</v>
      </c>
      <c r="E1545" s="22" t="s">
        <v>1308</v>
      </c>
      <c r="F1545" s="43">
        <f>IF(Table2[[#This Row],[M5B]]="",Table2[[#This Row],[M5B_h]],SUM(Table2[[#This Row],[M5B_h]],Table2[[#This Row],[M5B]]))</f>
        <v>1</v>
      </c>
      <c r="H1545" s="12" t="str">
        <f>IF(Table2[[#This Row],[M1A]]="","",Table2[[#This Row],[M1A]]-Table2[[#This Row],[AWAL]])</f>
        <v/>
      </c>
      <c r="J1545" s="12" t="str">
        <f>IF(Table2[[#This Row],[M2A]]="","",SUM(Table2[[#This Row],[M2A]]-Table2[[#This Row],[M2B_h]]))</f>
        <v/>
      </c>
      <c r="L1545" s="12" t="str">
        <f>IF(Table2[[#This Row],[M3A]]="","",SUM(Table2[[#This Row],[M3A]]-Table2[[#This Row],[M3B_h]]))</f>
        <v/>
      </c>
      <c r="N1545" s="12" t="str">
        <f>IF(Table2[[#This Row],[M4A]]="","",SUM(Table2[[#This Row],[M4A]]-Table2[[#This Row],[M4B_h]]))</f>
        <v/>
      </c>
      <c r="O1545" s="14"/>
      <c r="P1545" s="14" t="str">
        <f>IF(Table2[[#This Row],[M5A]]="","",SUM(Table2[[#This Row],[M5A]]-Table2[[#This Row],[M5B_h]]))</f>
        <v/>
      </c>
      <c r="Q1545" s="14">
        <f>SUM(Table2[[#This Row],[AWAL]],Table2[[#This Row],[M1B]])</f>
        <v>1</v>
      </c>
      <c r="R1545" s="14">
        <f>SUM(Table2[[#This Row],[M2B]],Table2[[#This Row],[M2B_h]])</f>
        <v>1</v>
      </c>
      <c r="S1545" s="14">
        <f>SUM(Table2[[#This Row],[M3B]],Table2[[#This Row],[M3B_h]])</f>
        <v>1</v>
      </c>
      <c r="T1545" s="14">
        <f>SUM(Table2[[#This Row],[M4B]],Table2[[#This Row],[M4B_h]])</f>
        <v>1</v>
      </c>
    </row>
    <row r="1546" spans="1:20">
      <c r="A1546" s="11">
        <f>IF(Table2[[#This Row],[TT]]=0,"",ROW())</f>
        <v>1546</v>
      </c>
      <c r="B1546" s="11" t="str">
        <f>LOWER(SUBSTITUTE(SUBSTITUTE(SUBSTITUTE(SUBSTITUTE(SUBSTITUTE(SUBSTITUTE(SUBSTITUTE(SUBSTITUTE(Table2[[#This Row],[NAMA BARANG]]," ",""),"""",""),"-",""),"/",""),"(",""),")",""),"&amp;",""),",",""))</f>
        <v>pclampu66362lol</v>
      </c>
      <c r="C1546" s="17" t="s">
        <v>1677</v>
      </c>
      <c r="D1546" s="18">
        <v>5</v>
      </c>
      <c r="E1546" s="22" t="s">
        <v>1308</v>
      </c>
      <c r="F1546" s="43">
        <f>IF(Table2[[#This Row],[M5B]]="",Table2[[#This Row],[M5B_h]],SUM(Table2[[#This Row],[M5B_h]],Table2[[#This Row],[M5B]]))</f>
        <v>5</v>
      </c>
      <c r="H1546" s="12" t="str">
        <f>IF(Table2[[#This Row],[M1A]]="","",Table2[[#This Row],[M1A]]-Table2[[#This Row],[AWAL]])</f>
        <v/>
      </c>
      <c r="J1546" s="12" t="str">
        <f>IF(Table2[[#This Row],[M2A]]="","",SUM(Table2[[#This Row],[M2A]]-Table2[[#This Row],[M2B_h]]))</f>
        <v/>
      </c>
      <c r="L1546" s="12" t="str">
        <f>IF(Table2[[#This Row],[M3A]]="","",SUM(Table2[[#This Row],[M3A]]-Table2[[#This Row],[M3B_h]]))</f>
        <v/>
      </c>
      <c r="N1546" s="12" t="str">
        <f>IF(Table2[[#This Row],[M4A]]="","",SUM(Table2[[#This Row],[M4A]]-Table2[[#This Row],[M4B_h]]))</f>
        <v/>
      </c>
      <c r="O1546" s="14"/>
      <c r="P1546" s="14" t="str">
        <f>IF(Table2[[#This Row],[M5A]]="","",SUM(Table2[[#This Row],[M5A]]-Table2[[#This Row],[M5B_h]]))</f>
        <v/>
      </c>
      <c r="Q1546" s="14">
        <f>SUM(Table2[[#This Row],[AWAL]],Table2[[#This Row],[M1B]])</f>
        <v>5</v>
      </c>
      <c r="R1546" s="14">
        <f>SUM(Table2[[#This Row],[M2B]],Table2[[#This Row],[M2B_h]])</f>
        <v>5</v>
      </c>
      <c r="S1546" s="14">
        <f>SUM(Table2[[#This Row],[M3B]],Table2[[#This Row],[M3B_h]])</f>
        <v>5</v>
      </c>
      <c r="T1546" s="14">
        <f>SUM(Table2[[#This Row],[M4B]],Table2[[#This Row],[M4B_h]])</f>
        <v>5</v>
      </c>
    </row>
    <row r="1547" spans="1:20">
      <c r="A1547" s="11">
        <f>IF(Table2[[#This Row],[TT]]=0,"",ROW())</f>
        <v>1547</v>
      </c>
      <c r="B1547" s="11" t="str">
        <f>LOWER(SUBSTITUTE(SUBSTITUTE(SUBSTITUTE(SUBSTITUTE(SUBSTITUTE(SUBSTITUTE(SUBSTITUTE(SUBSTITUTE(Table2[[#This Row],[NAMA BARANG]]," ",""),"""",""),"-",""),"/",""),"(",""),")",""),"&amp;",""),",",""))</f>
        <v>pclampu66362lol</v>
      </c>
      <c r="C1547" s="17" t="s">
        <v>1677</v>
      </c>
      <c r="D1547" s="18">
        <v>4</v>
      </c>
      <c r="E1547" s="22" t="s">
        <v>103</v>
      </c>
      <c r="F1547" s="43">
        <f>IF(Table2[[#This Row],[M5B]]="",Table2[[#This Row],[M5B_h]],SUM(Table2[[#This Row],[M5B_h]],Table2[[#This Row],[M5B]]))</f>
        <v>4</v>
      </c>
      <c r="H1547" s="12" t="str">
        <f>IF(Table2[[#This Row],[M1A]]="","",Table2[[#This Row],[M1A]]-Table2[[#This Row],[AWAL]])</f>
        <v/>
      </c>
      <c r="J1547" s="12" t="str">
        <f>IF(Table2[[#This Row],[M2A]]="","",SUM(Table2[[#This Row],[M2A]]-Table2[[#This Row],[M2B_h]]))</f>
        <v/>
      </c>
      <c r="L1547" s="12" t="str">
        <f>IF(Table2[[#This Row],[M3A]]="","",SUM(Table2[[#This Row],[M3A]]-Table2[[#This Row],[M3B_h]]))</f>
        <v/>
      </c>
      <c r="N1547" s="12" t="str">
        <f>IF(Table2[[#This Row],[M4A]]="","",SUM(Table2[[#This Row],[M4A]]-Table2[[#This Row],[M4B_h]]))</f>
        <v/>
      </c>
      <c r="O1547" s="14"/>
      <c r="P1547" s="14" t="str">
        <f>IF(Table2[[#This Row],[M5A]]="","",SUM(Table2[[#This Row],[M5A]]-Table2[[#This Row],[M5B_h]]))</f>
        <v/>
      </c>
      <c r="Q1547" s="14">
        <f>SUM(Table2[[#This Row],[AWAL]],Table2[[#This Row],[M1B]])</f>
        <v>4</v>
      </c>
      <c r="R1547" s="14">
        <f>SUM(Table2[[#This Row],[M2B]],Table2[[#This Row],[M2B_h]])</f>
        <v>4</v>
      </c>
      <c r="S1547" s="14">
        <f>SUM(Table2[[#This Row],[M3B]],Table2[[#This Row],[M3B_h]])</f>
        <v>4</v>
      </c>
      <c r="T1547" s="14">
        <f>SUM(Table2[[#This Row],[M4B]],Table2[[#This Row],[M4B_h]])</f>
        <v>4</v>
      </c>
    </row>
    <row r="1548" spans="1:20">
      <c r="A1548" s="11">
        <f>IF(Table2[[#This Row],[TT]]=0,"",ROW())</f>
        <v>1548</v>
      </c>
      <c r="B1548" s="11" t="str">
        <f>LOWER(SUBSTITUTE(SUBSTITUTE(SUBSTITUTE(SUBSTITUTE(SUBSTITUTE(SUBSTITUTE(SUBSTITUTE(SUBSTITUTE(Table2[[#This Row],[NAMA BARANG]]," ",""),"""",""),"-",""),"/",""),"(",""),")",""),"&amp;",""),",",""))</f>
        <v>pclampu66363avenger</v>
      </c>
      <c r="C1548" s="21" t="s">
        <v>1678</v>
      </c>
      <c r="D1548" s="22">
        <v>2</v>
      </c>
      <c r="E1548" s="22" t="s">
        <v>1308</v>
      </c>
      <c r="F1548" s="43">
        <f>IF(Table2[[#This Row],[M5B]]="",Table2[[#This Row],[M5B_h]],SUM(Table2[[#This Row],[M5B_h]],Table2[[#This Row],[M5B]]))</f>
        <v>2</v>
      </c>
      <c r="H1548" s="12" t="str">
        <f>IF(Table2[[#This Row],[M1A]]="","",Table2[[#This Row],[M1A]]-Table2[[#This Row],[AWAL]])</f>
        <v/>
      </c>
      <c r="J1548" s="12" t="str">
        <f>IF(Table2[[#This Row],[M2A]]="","",SUM(Table2[[#This Row],[M2A]]-Table2[[#This Row],[M2B_h]]))</f>
        <v/>
      </c>
      <c r="L1548" s="12" t="str">
        <f>IF(Table2[[#This Row],[M3A]]="","",SUM(Table2[[#This Row],[M3A]]-Table2[[#This Row],[M3B_h]]))</f>
        <v/>
      </c>
      <c r="N1548" s="12" t="str">
        <f>IF(Table2[[#This Row],[M4A]]="","",SUM(Table2[[#This Row],[M4A]]-Table2[[#This Row],[M4B_h]]))</f>
        <v/>
      </c>
      <c r="O1548" s="14"/>
      <c r="P1548" s="14" t="str">
        <f>IF(Table2[[#This Row],[M5A]]="","",SUM(Table2[[#This Row],[M5A]]-Table2[[#This Row],[M5B_h]]))</f>
        <v/>
      </c>
      <c r="Q1548" s="14">
        <f>SUM(Table2[[#This Row],[AWAL]],Table2[[#This Row],[M1B]])</f>
        <v>2</v>
      </c>
      <c r="R1548" s="14">
        <f>SUM(Table2[[#This Row],[M2B]],Table2[[#This Row],[M2B_h]])</f>
        <v>2</v>
      </c>
      <c r="S1548" s="14">
        <f>SUM(Table2[[#This Row],[M3B]],Table2[[#This Row],[M3B_h]])</f>
        <v>2</v>
      </c>
      <c r="T1548" s="14">
        <f>SUM(Table2[[#This Row],[M4B]],Table2[[#This Row],[M4B_h]])</f>
        <v>2</v>
      </c>
    </row>
    <row r="1549" spans="1:20">
      <c r="A1549" s="13">
        <f>IF(Table2[[#This Row],[TT]]=0,"",ROW())</f>
        <v>1549</v>
      </c>
      <c r="B1549" s="13" t="str">
        <f>LOWER(SUBSTITUTE(SUBSTITUTE(SUBSTITUTE(SUBSTITUTE(SUBSTITUTE(SUBSTITUTE(SUBSTITUTE(SUBSTITUTE(Table2[[#This Row],[NAMA BARANG]]," ",""),"""",""),"-",""),"/",""),"(",""),")",""),"&amp;",""),",",""))</f>
        <v>pclampu66366bt21</v>
      </c>
      <c r="C1549" s="17" t="s">
        <v>1679</v>
      </c>
      <c r="D1549" s="18">
        <v>24</v>
      </c>
      <c r="E1549" s="22" t="s">
        <v>1308</v>
      </c>
      <c r="F1549" s="43">
        <f>IF(Table2[[#This Row],[M5B]]="",Table2[[#This Row],[M5B_h]],SUM(Table2[[#This Row],[M5B_h]],Table2[[#This Row],[M5B]]))</f>
        <v>24</v>
      </c>
      <c r="H1549" s="14" t="str">
        <f>IF(Table2[[#This Row],[M1A]]="","",Table2[[#This Row],[M1A]]-Table2[[#This Row],[AWAL]])</f>
        <v/>
      </c>
      <c r="J1549" s="14" t="str">
        <f>IF(Table2[[#This Row],[M2A]]="","",SUM(Table2[[#This Row],[M2A]]-Table2[[#This Row],[M2B_h]]))</f>
        <v/>
      </c>
      <c r="L1549" s="14" t="str">
        <f>IF(Table2[[#This Row],[M3A]]="","",SUM(Table2[[#This Row],[M3A]]-Table2[[#This Row],[M3B_h]]))</f>
        <v/>
      </c>
      <c r="N1549" s="14" t="str">
        <f>IF(Table2[[#This Row],[M4A]]="","",SUM(Table2[[#This Row],[M4A]]-Table2[[#This Row],[M4B_h]]))</f>
        <v/>
      </c>
      <c r="O1549" s="14"/>
      <c r="P1549" s="14" t="str">
        <f>IF(Table2[[#This Row],[M5A]]="","",SUM(Table2[[#This Row],[M5A]]-Table2[[#This Row],[M5B_h]]))</f>
        <v/>
      </c>
      <c r="Q1549" s="14">
        <f>SUM(Table2[[#This Row],[AWAL]],Table2[[#This Row],[M1B]])</f>
        <v>24</v>
      </c>
      <c r="R1549" s="14">
        <f>SUM(Table2[[#This Row],[M2B]],Table2[[#This Row],[M2B_h]])</f>
        <v>24</v>
      </c>
      <c r="S1549" s="14">
        <f>SUM(Table2[[#This Row],[M3B]],Table2[[#This Row],[M3B_h]])</f>
        <v>24</v>
      </c>
      <c r="T1549" s="14">
        <f>SUM(Table2[[#This Row],[M4B]],Table2[[#This Row],[M4B_h]])</f>
        <v>24</v>
      </c>
    </row>
    <row r="1550" spans="1:20">
      <c r="A1550" s="83">
        <f>IF(Table2[[#This Row],[TT]]=0,"",ROW())</f>
        <v>1550</v>
      </c>
      <c r="B1550" s="83" t="str">
        <f>LOWER(SUBSTITUTE(SUBSTITUTE(SUBSTITUTE(SUBSTITUTE(SUBSTITUTE(SUBSTITUTE(SUBSTITUTE(SUBSTITUTE(Table2[[#This Row],[NAMA BARANG]]," ",""),"""",""),"-",""),"/",""),"(",""),")",""),"&amp;",""),",",""))</f>
        <v>pcm0052</v>
      </c>
      <c r="C1550" s="84" t="s">
        <v>4573</v>
      </c>
      <c r="D1550" s="85">
        <v>1</v>
      </c>
      <c r="E1550" s="86" t="s">
        <v>2470</v>
      </c>
      <c r="F1550" s="87">
        <f>IF(Table2[[#This Row],[M5B]]="",Table2[[#This Row],[M5B_h]],SUM(Table2[[#This Row],[M5B_h]],Table2[[#This Row],[M5B]]))</f>
        <v>1</v>
      </c>
      <c r="G1550" s="88"/>
      <c r="H1550" s="89" t="str">
        <f>IF(Table2[[#This Row],[M1A]]="","",Table2[[#This Row],[M1A]]-Table2[[#This Row],[AWAL]])</f>
        <v/>
      </c>
      <c r="I1550" s="88"/>
      <c r="J1550" s="89" t="str">
        <f>IF(Table2[[#This Row],[M2A]]="","",SUM(Table2[[#This Row],[M2A]]-Table2[[#This Row],[M2B_h]]))</f>
        <v/>
      </c>
      <c r="K1550" s="88"/>
      <c r="L1550" s="89" t="str">
        <f>IF(Table2[[#This Row],[M3A]]="","",SUM(Table2[[#This Row],[M3A]]-Table2[[#This Row],[M3B_h]]))</f>
        <v/>
      </c>
      <c r="M1550" s="88"/>
      <c r="N1550" s="89" t="str">
        <f>IF(Table2[[#This Row],[M4A]]="","",SUM(Table2[[#This Row],[M4A]]-Table2[[#This Row],[M4B_h]]))</f>
        <v/>
      </c>
      <c r="O1550" s="89"/>
      <c r="P1550" s="89" t="str">
        <f>IF(Table2[[#This Row],[M5A]]="","",SUM(Table2[[#This Row],[M5A]]-Table2[[#This Row],[M5B_h]]))</f>
        <v/>
      </c>
      <c r="Q1550" s="89">
        <f>SUM(Table2[[#This Row],[AWAL]],Table2[[#This Row],[M1B]])</f>
        <v>1</v>
      </c>
      <c r="R1550" s="89">
        <f>SUM(Table2[[#This Row],[M2B]],Table2[[#This Row],[M2B_h]])</f>
        <v>1</v>
      </c>
      <c r="S1550" s="89">
        <f>SUM(Table2[[#This Row],[M3B]],Table2[[#This Row],[M3B_h]])</f>
        <v>1</v>
      </c>
      <c r="T1550" s="89">
        <f>SUM(Table2[[#This Row],[M4B]],Table2[[#This Row],[M4B_h]])</f>
        <v>1</v>
      </c>
    </row>
    <row r="1551" spans="1:20">
      <c r="A1551" s="11">
        <f>IF(Table2[[#This Row],[TT]]=0,"",ROW())</f>
        <v>1551</v>
      </c>
      <c r="B1551" s="11" t="str">
        <f>LOWER(SUBSTITUTE(SUBSTITUTE(SUBSTITUTE(SUBSTITUTE(SUBSTITUTE(SUBSTITUTE(SUBSTITUTE(SUBSTITUTE(Table2[[#This Row],[NAMA BARANG]]," ",""),"""",""),"-",""),"/",""),"(",""),")",""),"&amp;",""),",",""))</f>
        <v>pcm65009kb</v>
      </c>
      <c r="C1551" s="17" t="s">
        <v>1680</v>
      </c>
      <c r="D1551" s="18">
        <v>1</v>
      </c>
      <c r="E1551" s="22" t="s">
        <v>58</v>
      </c>
      <c r="F1551" s="43">
        <f>IF(Table2[[#This Row],[M5B]]="",Table2[[#This Row],[M5B_h]],SUM(Table2[[#This Row],[M5B_h]],Table2[[#This Row],[M5B]]))</f>
        <v>1</v>
      </c>
      <c r="H1551" s="12" t="str">
        <f>IF(Table2[[#This Row],[M1A]]="","",Table2[[#This Row],[M1A]]-Table2[[#This Row],[AWAL]])</f>
        <v/>
      </c>
      <c r="J1551" s="12" t="str">
        <f>IF(Table2[[#This Row],[M2A]]="","",SUM(Table2[[#This Row],[M2A]]-Table2[[#This Row],[M2B_h]]))</f>
        <v/>
      </c>
      <c r="L1551" s="12" t="str">
        <f>IF(Table2[[#This Row],[M3A]]="","",SUM(Table2[[#This Row],[M3A]]-Table2[[#This Row],[M3B_h]]))</f>
        <v/>
      </c>
      <c r="N1551" s="12" t="str">
        <f>IF(Table2[[#This Row],[M4A]]="","",SUM(Table2[[#This Row],[M4A]]-Table2[[#This Row],[M4B_h]]))</f>
        <v/>
      </c>
      <c r="O1551" s="14"/>
      <c r="P1551" s="14" t="str">
        <f>IF(Table2[[#This Row],[M5A]]="","",SUM(Table2[[#This Row],[M5A]]-Table2[[#This Row],[M5B_h]]))</f>
        <v/>
      </c>
      <c r="Q1551" s="14">
        <f>SUM(Table2[[#This Row],[AWAL]],Table2[[#This Row],[M1B]])</f>
        <v>1</v>
      </c>
      <c r="R1551" s="14">
        <f>SUM(Table2[[#This Row],[M2B]],Table2[[#This Row],[M2B_h]])</f>
        <v>1</v>
      </c>
      <c r="S1551" s="14">
        <f>SUM(Table2[[#This Row],[M3B]],Table2[[#This Row],[M3B_h]])</f>
        <v>1</v>
      </c>
      <c r="T1551" s="14">
        <f>SUM(Table2[[#This Row],[M4B]],Table2[[#This Row],[M4B_h]])</f>
        <v>1</v>
      </c>
    </row>
    <row r="1552" spans="1:20">
      <c r="A1552" s="11">
        <f>IF(Table2[[#This Row],[TT]]=0,"",ROW())</f>
        <v>1552</v>
      </c>
      <c r="B1552" s="11" t="str">
        <f>LOWER(SUBSTITUTE(SUBSTITUTE(SUBSTITUTE(SUBSTITUTE(SUBSTITUTE(SUBSTITUTE(SUBSTITUTE(SUBSTITUTE(Table2[[#This Row],[NAMA BARANG]]," ",""),"""",""),"-",""),"/",""),"(",""),")",""),"&amp;",""),",",""))</f>
        <v>pcm9363</v>
      </c>
      <c r="C1552" s="17" t="s">
        <v>4615</v>
      </c>
      <c r="D1552" s="18">
        <v>3</v>
      </c>
      <c r="E1552" s="22" t="s">
        <v>2727</v>
      </c>
      <c r="F1552" s="43">
        <f>IF(Table2[[#This Row],[M5B]]="",Table2[[#This Row],[M5B_h]],SUM(Table2[[#This Row],[M5B_h]],Table2[[#This Row],[M5B]]))</f>
        <v>1</v>
      </c>
      <c r="H1552" s="12" t="str">
        <f>IF(Table2[[#This Row],[M1A]]="","",Table2[[#This Row],[M1A]]-Table2[[#This Row],[AWAL]])</f>
        <v/>
      </c>
      <c r="J1552" s="12" t="str">
        <f>IF(Table2[[#This Row],[M2A]]="","",SUM(Table2[[#This Row],[M2A]]-Table2[[#This Row],[M2B_h]]))</f>
        <v/>
      </c>
      <c r="K1552" s="12">
        <v>1</v>
      </c>
      <c r="L1552" s="12">
        <f>IF(Table2[[#This Row],[M3A]]="","",SUM(Table2[[#This Row],[M3A]]-Table2[[#This Row],[M3B_h]]))</f>
        <v>-2</v>
      </c>
      <c r="N1552" s="12" t="str">
        <f>IF(Table2[[#This Row],[M4A]]="","",SUM(Table2[[#This Row],[M4A]]-Table2[[#This Row],[M4B_h]]))</f>
        <v/>
      </c>
      <c r="O1552" s="14"/>
      <c r="P1552" s="14" t="str">
        <f>IF(Table2[[#This Row],[M5A]]="","",SUM(Table2[[#This Row],[M5A]]-Table2[[#This Row],[M5B_h]]))</f>
        <v/>
      </c>
      <c r="Q1552" s="14">
        <f>SUM(Table2[[#This Row],[AWAL]],Table2[[#This Row],[M1B]])</f>
        <v>3</v>
      </c>
      <c r="R1552" s="14">
        <f>SUM(Table2[[#This Row],[M2B]],Table2[[#This Row],[M2B_h]])</f>
        <v>3</v>
      </c>
      <c r="S1552" s="14">
        <f>SUM(Table2[[#This Row],[M3B]],Table2[[#This Row],[M3B_h]])</f>
        <v>1</v>
      </c>
      <c r="T1552" s="14">
        <f>SUM(Table2[[#This Row],[M4B]],Table2[[#This Row],[M4B_h]])</f>
        <v>1</v>
      </c>
    </row>
    <row r="1553" spans="1:20">
      <c r="A1553" s="61">
        <f>IF(Table2[[#This Row],[TT]]=0,"",ROW())</f>
        <v>1553</v>
      </c>
      <c r="B1553" s="61" t="str">
        <f>LOWER(SUBSTITUTE(SUBSTITUTE(SUBSTITUTE(SUBSTITUTE(SUBSTITUTE(SUBSTITUTE(SUBSTITUTE(SUBSTITUTE(Table2[[#This Row],[NAMA BARANG]]," ",""),"""",""),"-",""),"/",""),"(",""),")",""),"&amp;",""),",",""))</f>
        <v>pcma6682</v>
      </c>
      <c r="C1553" s="62" t="s">
        <v>2951</v>
      </c>
      <c r="D1553" s="63">
        <v>23</v>
      </c>
      <c r="E1553" s="64" t="s">
        <v>2561</v>
      </c>
      <c r="F1553" s="65">
        <f>IF(Table2[[#This Row],[M5B]]="",Table2[[#This Row],[M5B_h]],SUM(Table2[[#This Row],[M5B_h]],Table2[[#This Row],[M5B]]))</f>
        <v>23</v>
      </c>
      <c r="G1553" s="66"/>
      <c r="H1553" s="67" t="str">
        <f>IF(Table2[[#This Row],[M1A]]="","",Table2[[#This Row],[M1A]]-Table2[[#This Row],[AWAL]])</f>
        <v/>
      </c>
      <c r="I1553" s="66"/>
      <c r="J1553" s="67" t="str">
        <f>IF(Table2[[#This Row],[M2A]]="","",SUM(Table2[[#This Row],[M2A]]-Table2[[#This Row],[M2B_h]]))</f>
        <v/>
      </c>
      <c r="K1553" s="66"/>
      <c r="L1553" s="67" t="str">
        <f>IF(Table2[[#This Row],[M3A]]="","",SUM(Table2[[#This Row],[M3A]]-Table2[[#This Row],[M3B_h]]))</f>
        <v/>
      </c>
      <c r="M1553" s="66"/>
      <c r="N1553" s="67" t="str">
        <f>IF(Table2[[#This Row],[M4A]]="","",SUM(Table2[[#This Row],[M4A]]-Table2[[#This Row],[M4B_h]]))</f>
        <v/>
      </c>
      <c r="O1553" s="67"/>
      <c r="P1553" s="67" t="str">
        <f>IF(Table2[[#This Row],[M5A]]="","",SUM(Table2[[#This Row],[M5A]]-Table2[[#This Row],[M5B_h]]))</f>
        <v/>
      </c>
      <c r="Q1553" s="67">
        <f>SUM(Table2[[#This Row],[AWAL]],Table2[[#This Row],[M1B]])</f>
        <v>23</v>
      </c>
      <c r="R1553" s="67">
        <f>SUM(Table2[[#This Row],[M2B]],Table2[[#This Row],[M2B_h]])</f>
        <v>23</v>
      </c>
      <c r="S1553" s="67">
        <f>SUM(Table2[[#This Row],[M3B]],Table2[[#This Row],[M3B_h]])</f>
        <v>23</v>
      </c>
      <c r="T1553" s="67">
        <f>SUM(Table2[[#This Row],[M4B]],Table2[[#This Row],[M4B_h]])</f>
        <v>23</v>
      </c>
    </row>
    <row r="1554" spans="1:20">
      <c r="A1554" s="11">
        <f>IF(Table2[[#This Row],[TT]]=0,"",ROW())</f>
        <v>1554</v>
      </c>
      <c r="B1554" s="11" t="str">
        <f>LOWER(SUBSTITUTE(SUBSTITUTE(SUBSTITUTE(SUBSTITUTE(SUBSTITUTE(SUBSTITUTE(SUBSTITUTE(SUBSTITUTE(Table2[[#This Row],[NAMA BARANG]]," ",""),"""",""),"-",""),"/",""),"(",""),")",""),"&amp;",""),",",""))</f>
        <v>pcmkt1111</v>
      </c>
      <c r="C1554" s="17" t="s">
        <v>4616</v>
      </c>
      <c r="D1554" s="18">
        <v>2</v>
      </c>
      <c r="E1554" s="22" t="s">
        <v>2638</v>
      </c>
      <c r="F1554" s="43">
        <f>IF(Table2[[#This Row],[M5B]]="",Table2[[#This Row],[M5B_h]],SUM(Table2[[#This Row],[M5B_h]],Table2[[#This Row],[M5B]]))</f>
        <v>1</v>
      </c>
      <c r="H1554" s="12" t="str">
        <f>IF(Table2[[#This Row],[M1A]]="","",Table2[[#This Row],[M1A]]-Table2[[#This Row],[AWAL]])</f>
        <v/>
      </c>
      <c r="J1554" s="12" t="str">
        <f>IF(Table2[[#This Row],[M2A]]="","",SUM(Table2[[#This Row],[M2A]]-Table2[[#This Row],[M2B_h]]))</f>
        <v/>
      </c>
      <c r="K1554" s="12">
        <v>1</v>
      </c>
      <c r="L1554" s="12">
        <f>IF(Table2[[#This Row],[M3A]]="","",SUM(Table2[[#This Row],[M3A]]-Table2[[#This Row],[M3B_h]]))</f>
        <v>-1</v>
      </c>
      <c r="N1554" s="12" t="str">
        <f>IF(Table2[[#This Row],[M4A]]="","",SUM(Table2[[#This Row],[M4A]]-Table2[[#This Row],[M4B_h]]))</f>
        <v/>
      </c>
      <c r="O1554" s="14"/>
      <c r="P1554" s="14" t="str">
        <f>IF(Table2[[#This Row],[M5A]]="","",SUM(Table2[[#This Row],[M5A]]-Table2[[#This Row],[M5B_h]]))</f>
        <v/>
      </c>
      <c r="Q1554" s="14">
        <f>SUM(Table2[[#This Row],[AWAL]],Table2[[#This Row],[M1B]])</f>
        <v>2</v>
      </c>
      <c r="R1554" s="14">
        <f>SUM(Table2[[#This Row],[M2B]],Table2[[#This Row],[M2B_h]])</f>
        <v>2</v>
      </c>
      <c r="S1554" s="14">
        <f>SUM(Table2[[#This Row],[M3B]],Table2[[#This Row],[M3B_h]])</f>
        <v>1</v>
      </c>
      <c r="T1554" s="14">
        <f>SUM(Table2[[#This Row],[M4B]],Table2[[#This Row],[M4B_h]])</f>
        <v>1</v>
      </c>
    </row>
    <row r="1555" spans="1:20">
      <c r="A1555" s="11">
        <f>IF(Table2[[#This Row],[TT]]=0,"",ROW())</f>
        <v>1555</v>
      </c>
      <c r="B1555" s="11" t="str">
        <f>LOWER(SUBSTITUTE(SUBSTITUTE(SUBSTITUTE(SUBSTITUTE(SUBSTITUTE(SUBSTITUTE(SUBSTITUTE(SUBSTITUTE(Table2[[#This Row],[NAMA BARANG]]," ",""),"""",""),"-",""),"/",""),"(",""),")",""),"&amp;",""),",",""))</f>
        <v>pcmagnit0022f</v>
      </c>
      <c r="C1555" s="17" t="s">
        <v>2886</v>
      </c>
      <c r="D1555" s="18">
        <v>4</v>
      </c>
      <c r="E1555" s="22" t="s">
        <v>2470</v>
      </c>
      <c r="F1555" s="43">
        <f>IF(Table2[[#This Row],[M5B]]="",Table2[[#This Row],[M5B_h]],SUM(Table2[[#This Row],[M5B_h]],Table2[[#This Row],[M5B]]))</f>
        <v>4</v>
      </c>
      <c r="H1555" s="12" t="str">
        <f>IF(Table2[[#This Row],[M1A]]="","",Table2[[#This Row],[M1A]]-Table2[[#This Row],[AWAL]])</f>
        <v/>
      </c>
      <c r="J1555" s="12" t="str">
        <f>IF(Table2[[#This Row],[M2A]]="","",SUM(Table2[[#This Row],[M2A]]-Table2[[#This Row],[M2B_h]]))</f>
        <v/>
      </c>
      <c r="L1555" s="12" t="str">
        <f>IF(Table2[[#This Row],[M3A]]="","",SUM(Table2[[#This Row],[M3A]]-Table2[[#This Row],[M3B_h]]))</f>
        <v/>
      </c>
      <c r="N1555" s="12" t="str">
        <f>IF(Table2[[#This Row],[M4A]]="","",SUM(Table2[[#This Row],[M4A]]-Table2[[#This Row],[M4B_h]]))</f>
        <v/>
      </c>
      <c r="O1555" s="14"/>
      <c r="P1555" s="14" t="str">
        <f>IF(Table2[[#This Row],[M5A]]="","",SUM(Table2[[#This Row],[M5A]]-Table2[[#This Row],[M5B_h]]))</f>
        <v/>
      </c>
      <c r="Q1555" s="14">
        <f>SUM(Table2[[#This Row],[AWAL]],Table2[[#This Row],[M1B]])</f>
        <v>4</v>
      </c>
      <c r="R1555" s="14">
        <f>SUM(Table2[[#This Row],[M2B]],Table2[[#This Row],[M2B_h]])</f>
        <v>4</v>
      </c>
      <c r="S1555" s="14">
        <f>SUM(Table2[[#This Row],[M3B]],Table2[[#This Row],[M3B_h]])</f>
        <v>4</v>
      </c>
      <c r="T1555" s="14">
        <f>SUM(Table2[[#This Row],[M4B]],Table2[[#This Row],[M4B_h]])</f>
        <v>4</v>
      </c>
    </row>
    <row r="1556" spans="1:20">
      <c r="A1556" s="13">
        <f>IF(Table2[[#This Row],[TT]]=0,"",ROW())</f>
        <v>1556</v>
      </c>
      <c r="B1556" s="13" t="str">
        <f>LOWER(SUBSTITUTE(SUBSTITUTE(SUBSTITUTE(SUBSTITUTE(SUBSTITUTE(SUBSTITUTE(SUBSTITUTE(SUBSTITUTE(Table2[[#This Row],[NAMA BARANG]]," ",""),"""",""),"-",""),"/",""),"(",""),")",""),"&amp;",""),",",""))</f>
        <v>pcmagnit0110disney0110applebear</v>
      </c>
      <c r="C1556" s="16" t="s">
        <v>1684</v>
      </c>
      <c r="D1556" s="18">
        <v>1</v>
      </c>
      <c r="E1556" s="47" t="s">
        <v>39</v>
      </c>
      <c r="F1556" s="43">
        <f>IF(Table2[[#This Row],[M5B]]="",Table2[[#This Row],[M5B_h]],SUM(Table2[[#This Row],[M5B_h]],Table2[[#This Row],[M5B]]))</f>
        <v>1</v>
      </c>
      <c r="H1556" s="14" t="str">
        <f>IF(Table2[[#This Row],[M1A]]="","",Table2[[#This Row],[M1A]]-Table2[[#This Row],[AWAL]])</f>
        <v/>
      </c>
      <c r="J1556" s="14" t="str">
        <f>IF(Table2[[#This Row],[M2A]]="","",SUM(Table2[[#This Row],[M2A]]-Table2[[#This Row],[M2B_h]]))</f>
        <v/>
      </c>
      <c r="L1556" s="14" t="str">
        <f>IF(Table2[[#This Row],[M3A]]="","",SUM(Table2[[#This Row],[M3A]]-Table2[[#This Row],[M3B_h]]))</f>
        <v/>
      </c>
      <c r="N1556" s="14" t="str">
        <f>IF(Table2[[#This Row],[M4A]]="","",SUM(Table2[[#This Row],[M4A]]-Table2[[#This Row],[M4B_h]]))</f>
        <v/>
      </c>
      <c r="O1556" s="14"/>
      <c r="P1556" s="14" t="str">
        <f>IF(Table2[[#This Row],[M5A]]="","",SUM(Table2[[#This Row],[M5A]]-Table2[[#This Row],[M5B_h]]))</f>
        <v/>
      </c>
      <c r="Q1556" s="14">
        <f>SUM(Table2[[#This Row],[AWAL]],Table2[[#This Row],[M1B]])</f>
        <v>1</v>
      </c>
      <c r="R1556" s="14">
        <f>SUM(Table2[[#This Row],[M2B]],Table2[[#This Row],[M2B_h]])</f>
        <v>1</v>
      </c>
      <c r="S1556" s="14">
        <f>SUM(Table2[[#This Row],[M3B]],Table2[[#This Row],[M3B_h]])</f>
        <v>1</v>
      </c>
      <c r="T1556" s="14">
        <f>SUM(Table2[[#This Row],[M4B]],Table2[[#This Row],[M4B_h]])</f>
        <v>1</v>
      </c>
    </row>
    <row r="1557" spans="1:20">
      <c r="A1557" s="13">
        <f>IF(Table2[[#This Row],[TT]]=0,"",ROW())</f>
        <v>1557</v>
      </c>
      <c r="B1557" s="13" t="str">
        <f>LOWER(SUBSTITUTE(SUBSTITUTE(SUBSTITUTE(SUBSTITUTE(SUBSTITUTE(SUBSTITUTE(SUBSTITUTE(SUBSTITUTE(Table2[[#This Row],[NAMA BARANG]]," ",""),"""",""),"-",""),"/",""),"(",""),")",""),"&amp;",""),",",""))</f>
        <v>pcmagnit051mmblk</v>
      </c>
      <c r="C1557" s="16" t="s">
        <v>1685</v>
      </c>
      <c r="D1557" s="18">
        <v>19</v>
      </c>
      <c r="E1557" s="47" t="s">
        <v>11</v>
      </c>
      <c r="F1557" s="43">
        <f>IF(Table2[[#This Row],[M5B]]="",Table2[[#This Row],[M5B_h]],SUM(Table2[[#This Row],[M5B_h]],Table2[[#This Row],[M5B]]))</f>
        <v>18</v>
      </c>
      <c r="G1557" s="12">
        <v>18</v>
      </c>
      <c r="H1557" s="14">
        <f>IF(Table2[[#This Row],[M1A]]="","",Table2[[#This Row],[M1A]]-Table2[[#This Row],[AWAL]])</f>
        <v>-1</v>
      </c>
      <c r="J1557" s="14" t="str">
        <f>IF(Table2[[#This Row],[M2A]]="","",SUM(Table2[[#This Row],[M2A]]-Table2[[#This Row],[M2B_h]]))</f>
        <v/>
      </c>
      <c r="L1557" s="14" t="str">
        <f>IF(Table2[[#This Row],[M3A]]="","",SUM(Table2[[#This Row],[M3A]]-Table2[[#This Row],[M3B_h]]))</f>
        <v/>
      </c>
      <c r="N1557" s="14" t="str">
        <f>IF(Table2[[#This Row],[M4A]]="","",SUM(Table2[[#This Row],[M4A]]-Table2[[#This Row],[M4B_h]]))</f>
        <v/>
      </c>
      <c r="O1557" s="14"/>
      <c r="P1557" s="14" t="str">
        <f>IF(Table2[[#This Row],[M5A]]="","",SUM(Table2[[#This Row],[M5A]]-Table2[[#This Row],[M5B_h]]))</f>
        <v/>
      </c>
      <c r="Q1557" s="14">
        <f>SUM(Table2[[#This Row],[AWAL]],Table2[[#This Row],[M1B]])</f>
        <v>18</v>
      </c>
      <c r="R1557" s="14">
        <f>SUM(Table2[[#This Row],[M2B]],Table2[[#This Row],[M2B_h]])</f>
        <v>18</v>
      </c>
      <c r="S1557" s="14">
        <f>SUM(Table2[[#This Row],[M3B]],Table2[[#This Row],[M3B_h]])</f>
        <v>18</v>
      </c>
      <c r="T1557" s="14">
        <f>SUM(Table2[[#This Row],[M4B]],Table2[[#This Row],[M4B_h]])</f>
        <v>18</v>
      </c>
    </row>
    <row r="1558" spans="1:20">
      <c r="A1558" s="13">
        <f>IF(Table2[[#This Row],[TT]]=0,"",ROW())</f>
        <v>1558</v>
      </c>
      <c r="B1558" s="13" t="str">
        <f>LOWER(SUBSTITUTE(SUBSTITUTE(SUBSTITUTE(SUBSTITUTE(SUBSTITUTE(SUBSTITUTE(SUBSTITUTE(SUBSTITUTE(Table2[[#This Row],[NAMA BARANG]]," ",""),"""",""),"-",""),"/",""),"(",""),")",""),"&amp;",""),",",""))</f>
        <v>pcmagnit1151</v>
      </c>
      <c r="C1558" s="16" t="s">
        <v>1686</v>
      </c>
      <c r="D1558" s="18">
        <v>6</v>
      </c>
      <c r="E1558" s="47" t="s">
        <v>88</v>
      </c>
      <c r="F1558" s="43">
        <f>IF(Table2[[#This Row],[M5B]]="",Table2[[#This Row],[M5B_h]],SUM(Table2[[#This Row],[M5B_h]],Table2[[#This Row],[M5B]]))</f>
        <v>6</v>
      </c>
      <c r="H1558" s="14" t="str">
        <f>IF(Table2[[#This Row],[M1A]]="","",Table2[[#This Row],[M1A]]-Table2[[#This Row],[AWAL]])</f>
        <v/>
      </c>
      <c r="J1558" s="14" t="str">
        <f>IF(Table2[[#This Row],[M2A]]="","",SUM(Table2[[#This Row],[M2A]]-Table2[[#This Row],[M2B_h]]))</f>
        <v/>
      </c>
      <c r="L1558" s="14" t="str">
        <f>IF(Table2[[#This Row],[M3A]]="","",SUM(Table2[[#This Row],[M3A]]-Table2[[#This Row],[M3B_h]]))</f>
        <v/>
      </c>
      <c r="N1558" s="14" t="str">
        <f>IF(Table2[[#This Row],[M4A]]="","",SUM(Table2[[#This Row],[M4A]]-Table2[[#This Row],[M4B_h]]))</f>
        <v/>
      </c>
      <c r="O1558" s="14"/>
      <c r="P1558" s="14" t="str">
        <f>IF(Table2[[#This Row],[M5A]]="","",SUM(Table2[[#This Row],[M5A]]-Table2[[#This Row],[M5B_h]]))</f>
        <v/>
      </c>
      <c r="Q1558" s="14">
        <f>SUM(Table2[[#This Row],[AWAL]],Table2[[#This Row],[M1B]])</f>
        <v>6</v>
      </c>
      <c r="R1558" s="14">
        <f>SUM(Table2[[#This Row],[M2B]],Table2[[#This Row],[M2B_h]])</f>
        <v>6</v>
      </c>
      <c r="S1558" s="14">
        <f>SUM(Table2[[#This Row],[M3B]],Table2[[#This Row],[M3B_h]])</f>
        <v>6</v>
      </c>
      <c r="T1558" s="14">
        <f>SUM(Table2[[#This Row],[M4B]],Table2[[#This Row],[M4B_h]])</f>
        <v>6</v>
      </c>
    </row>
    <row r="1559" spans="1:20">
      <c r="A1559" s="11">
        <f>IF(Table2[[#This Row],[TT]]=0,"",ROW())</f>
        <v>1559</v>
      </c>
      <c r="B1559" s="11" t="str">
        <f>LOWER(SUBSTITUTE(SUBSTITUTE(SUBSTITUTE(SUBSTITUTE(SUBSTITUTE(SUBSTITUTE(SUBSTITUTE(SUBSTITUTE(Table2[[#This Row],[NAMA BARANG]]," ",""),"""",""),"-",""),"/",""),"(",""),")",""),"&amp;",""),",",""))</f>
        <v>pcmagnit35128</v>
      </c>
      <c r="C1559" s="17" t="s">
        <v>3124</v>
      </c>
      <c r="D1559" s="18">
        <v>2</v>
      </c>
      <c r="E1559" s="22" t="s">
        <v>39</v>
      </c>
      <c r="F1559" s="43">
        <f>IF(Table2[[#This Row],[M5B]]="",Table2[[#This Row],[M5B_h]],SUM(Table2[[#This Row],[M5B_h]],Table2[[#This Row],[M5B]]))</f>
        <v>2</v>
      </c>
      <c r="H1559" s="12" t="str">
        <f>IF(Table2[[#This Row],[M1A]]="","",Table2[[#This Row],[M1A]]-Table2[[#This Row],[AWAL]])</f>
        <v/>
      </c>
      <c r="J1559" s="12" t="str">
        <f>IF(Table2[[#This Row],[M2A]]="","",SUM(Table2[[#This Row],[M2A]]-Table2[[#This Row],[M2B_h]]))</f>
        <v/>
      </c>
      <c r="L1559" s="12" t="str">
        <f>IF(Table2[[#This Row],[M3A]]="","",SUM(Table2[[#This Row],[M3A]]-Table2[[#This Row],[M3B_h]]))</f>
        <v/>
      </c>
      <c r="N1559" s="12" t="str">
        <f>IF(Table2[[#This Row],[M4A]]="","",SUM(Table2[[#This Row],[M4A]]-Table2[[#This Row],[M4B_h]]))</f>
        <v/>
      </c>
      <c r="O1559" s="14"/>
      <c r="P1559" s="14" t="str">
        <f>IF(Table2[[#This Row],[M5A]]="","",SUM(Table2[[#This Row],[M5A]]-Table2[[#This Row],[M5B_h]]))</f>
        <v/>
      </c>
      <c r="Q1559" s="14">
        <f>SUM(Table2[[#This Row],[AWAL]],Table2[[#This Row],[M1B]])</f>
        <v>2</v>
      </c>
      <c r="R1559" s="14">
        <f>SUM(Table2[[#This Row],[M2B]],Table2[[#This Row],[M2B_h]])</f>
        <v>2</v>
      </c>
      <c r="S1559" s="14">
        <f>SUM(Table2[[#This Row],[M3B]],Table2[[#This Row],[M3B_h]])</f>
        <v>2</v>
      </c>
      <c r="T1559" s="14">
        <f>SUM(Table2[[#This Row],[M4B]],Table2[[#This Row],[M4B_h]])</f>
        <v>2</v>
      </c>
    </row>
    <row r="1560" spans="1:20">
      <c r="A1560" s="11">
        <f>IF(Table2[[#This Row],[TT]]=0,"",ROW())</f>
        <v>1560</v>
      </c>
      <c r="B1560" s="11" t="str">
        <f>LOWER(SUBSTITUTE(SUBSTITUTE(SUBSTITUTE(SUBSTITUTE(SUBSTITUTE(SUBSTITUTE(SUBSTITUTE(SUBSTITUTE(Table2[[#This Row],[NAMA BARANG]]," ",""),"""",""),"-",""),"/",""),"(",""),")",""),"&amp;",""),",",""))</f>
        <v>pcmagnit3513821f</v>
      </c>
      <c r="C1560" s="17" t="s">
        <v>2884</v>
      </c>
      <c r="D1560" s="18">
        <v>5</v>
      </c>
      <c r="E1560" s="22" t="s">
        <v>2470</v>
      </c>
      <c r="F1560" s="43">
        <f>IF(Table2[[#This Row],[M5B]]="",Table2[[#This Row],[M5B_h]],SUM(Table2[[#This Row],[M5B_h]],Table2[[#This Row],[M5B]]))</f>
        <v>5</v>
      </c>
      <c r="H1560" s="12" t="str">
        <f>IF(Table2[[#This Row],[M1A]]="","",Table2[[#This Row],[M1A]]-Table2[[#This Row],[AWAL]])</f>
        <v/>
      </c>
      <c r="J1560" s="12" t="str">
        <f>IF(Table2[[#This Row],[M2A]]="","",SUM(Table2[[#This Row],[M2A]]-Table2[[#This Row],[M2B_h]]))</f>
        <v/>
      </c>
      <c r="L1560" s="12" t="str">
        <f>IF(Table2[[#This Row],[M3A]]="","",SUM(Table2[[#This Row],[M3A]]-Table2[[#This Row],[M3B_h]]))</f>
        <v/>
      </c>
      <c r="N1560" s="12" t="str">
        <f>IF(Table2[[#This Row],[M4A]]="","",SUM(Table2[[#This Row],[M4A]]-Table2[[#This Row],[M4B_h]]))</f>
        <v/>
      </c>
      <c r="O1560" s="14"/>
      <c r="P1560" s="14" t="str">
        <f>IF(Table2[[#This Row],[M5A]]="","",SUM(Table2[[#This Row],[M5A]]-Table2[[#This Row],[M5B_h]]))</f>
        <v/>
      </c>
      <c r="Q1560" s="14">
        <f>SUM(Table2[[#This Row],[AWAL]],Table2[[#This Row],[M1B]])</f>
        <v>5</v>
      </c>
      <c r="R1560" s="14">
        <f>SUM(Table2[[#This Row],[M2B]],Table2[[#This Row],[M2B_h]])</f>
        <v>5</v>
      </c>
      <c r="S1560" s="14">
        <f>SUM(Table2[[#This Row],[M3B]],Table2[[#This Row],[M3B_h]])</f>
        <v>5</v>
      </c>
      <c r="T1560" s="14">
        <f>SUM(Table2[[#This Row],[M4B]],Table2[[#This Row],[M4B_h]])</f>
        <v>5</v>
      </c>
    </row>
    <row r="1561" spans="1:20">
      <c r="A1561" s="13">
        <f>IF(Table2[[#This Row],[TT]]=0,"",ROW())</f>
        <v>1561</v>
      </c>
      <c r="B1561" s="13" t="str">
        <f>LOWER(SUBSTITUTE(SUBSTITUTE(SUBSTITUTE(SUBSTITUTE(SUBSTITUTE(SUBSTITUTE(SUBSTITUTE(SUBSTITUTE(Table2[[#This Row],[NAMA BARANG]]," ",""),"""",""),"-",""),"/",""),"(",""),")",""),"&amp;",""),",",""))</f>
        <v>pcmagnit35139</v>
      </c>
      <c r="C1561" s="17" t="s">
        <v>3125</v>
      </c>
      <c r="D1561" s="18">
        <v>24</v>
      </c>
      <c r="E1561" s="22" t="s">
        <v>39</v>
      </c>
      <c r="F1561" s="43">
        <f>IF(Table2[[#This Row],[M5B]]="",Table2[[#This Row],[M5B_h]],SUM(Table2[[#This Row],[M5B_h]],Table2[[#This Row],[M5B]]))</f>
        <v>24</v>
      </c>
      <c r="H1561" s="14" t="str">
        <f>IF(Table2[[#This Row],[M1A]]="","",Table2[[#This Row],[M1A]]-Table2[[#This Row],[AWAL]])</f>
        <v/>
      </c>
      <c r="J1561" s="14" t="str">
        <f>IF(Table2[[#This Row],[M2A]]="","",SUM(Table2[[#This Row],[M2A]]-Table2[[#This Row],[M2B_h]]))</f>
        <v/>
      </c>
      <c r="K1561" s="14"/>
      <c r="L1561" s="14" t="str">
        <f>IF(Table2[[#This Row],[M3A]]="","",SUM(Table2[[#This Row],[M3A]]-Table2[[#This Row],[M3B_h]]))</f>
        <v/>
      </c>
      <c r="M1561" s="14"/>
      <c r="N1561" s="14" t="str">
        <f>IF(Table2[[#This Row],[M4A]]="","",SUM(Table2[[#This Row],[M4A]]-Table2[[#This Row],[M4B_h]]))</f>
        <v/>
      </c>
      <c r="O1561" s="14"/>
      <c r="P1561" s="14" t="str">
        <f>IF(Table2[[#This Row],[M5A]]="","",SUM(Table2[[#This Row],[M5A]]-Table2[[#This Row],[M5B_h]]))</f>
        <v/>
      </c>
      <c r="Q1561" s="14">
        <f>SUM(Table2[[#This Row],[AWAL]],Table2[[#This Row],[M1B]])</f>
        <v>24</v>
      </c>
      <c r="R1561" s="14">
        <f>SUM(Table2[[#This Row],[M2B]],Table2[[#This Row],[M2B_h]])</f>
        <v>24</v>
      </c>
      <c r="S1561" s="14">
        <f>SUM(Table2[[#This Row],[M3B]],Table2[[#This Row],[M3B_h]])</f>
        <v>24</v>
      </c>
      <c r="T1561" s="14">
        <f>SUM(Table2[[#This Row],[M4B]],Table2[[#This Row],[M4B_h]])</f>
        <v>24</v>
      </c>
    </row>
    <row r="1562" spans="1:20">
      <c r="A1562" s="13">
        <f>IF(Table2[[#This Row],[TT]]=0,"",ROW())</f>
        <v>1562</v>
      </c>
      <c r="B1562" s="13" t="str">
        <f>LOWER(SUBSTITUTE(SUBSTITUTE(SUBSTITUTE(SUBSTITUTE(SUBSTITUTE(SUBSTITUTE(SUBSTITUTE(SUBSTITUTE(Table2[[#This Row],[NAMA BARANG]]," ",""),"""",""),"-",""),"/",""),"(",""),")",""),"&amp;",""),",",""))</f>
        <v>pcmagnit35145biasa</v>
      </c>
      <c r="C1562" s="17" t="s">
        <v>2890</v>
      </c>
      <c r="D1562" s="18">
        <v>7</v>
      </c>
      <c r="E1562" s="22" t="s">
        <v>2470</v>
      </c>
      <c r="F1562" s="43">
        <f>IF(Table2[[#This Row],[M5B]]="",Table2[[#This Row],[M5B_h]],SUM(Table2[[#This Row],[M5B_h]],Table2[[#This Row],[M5B]]))</f>
        <v>7</v>
      </c>
      <c r="H1562" s="14" t="str">
        <f>IF(Table2[[#This Row],[M1A]]="","",Table2[[#This Row],[M1A]]-Table2[[#This Row],[AWAL]])</f>
        <v/>
      </c>
      <c r="J1562" s="12" t="str">
        <f>IF(Table2[[#This Row],[M2A]]="","",SUM(Table2[[#This Row],[M2A]]-Table2[[#This Row],[M2B_h]]))</f>
        <v/>
      </c>
      <c r="L1562" s="12" t="str">
        <f>IF(Table2[[#This Row],[M3A]]="","",SUM(Table2[[#This Row],[M3A]]-Table2[[#This Row],[M3B_h]]))</f>
        <v/>
      </c>
      <c r="N1562" s="12" t="str">
        <f>IF(Table2[[#This Row],[M4A]]="","",SUM(Table2[[#This Row],[M4A]]-Table2[[#This Row],[M4B_h]]))</f>
        <v/>
      </c>
      <c r="O1562" s="14"/>
      <c r="P1562" s="14" t="str">
        <f>IF(Table2[[#This Row],[M5A]]="","",SUM(Table2[[#This Row],[M5A]]-Table2[[#This Row],[M5B_h]]))</f>
        <v/>
      </c>
      <c r="Q1562" s="14">
        <f>SUM(Table2[[#This Row],[AWAL]],Table2[[#This Row],[M1B]])</f>
        <v>7</v>
      </c>
      <c r="R1562" s="14">
        <f>SUM(Table2[[#This Row],[M2B]],Table2[[#This Row],[M2B_h]])</f>
        <v>7</v>
      </c>
      <c r="S1562" s="14">
        <f>SUM(Table2[[#This Row],[M3B]],Table2[[#This Row],[M3B_h]])</f>
        <v>7</v>
      </c>
      <c r="T1562" s="14">
        <f>SUM(Table2[[#This Row],[M4B]],Table2[[#This Row],[M4B_h]])</f>
        <v>7</v>
      </c>
    </row>
    <row r="1563" spans="1:20">
      <c r="A1563" s="13">
        <f>IF(Table2[[#This Row],[TT]]=0,"",ROW())</f>
        <v>1563</v>
      </c>
      <c r="B1563" s="13" t="str">
        <f>LOWER(SUBSTITUTE(SUBSTITUTE(SUBSTITUTE(SUBSTITUTE(SUBSTITUTE(SUBSTITUTE(SUBSTITUTE(SUBSTITUTE(Table2[[#This Row],[NAMA BARANG]]," ",""),"""",""),"-",""),"/",""),"(",""),")",""),"&amp;",""),",",""))</f>
        <v>pcmagnit351502</v>
      </c>
      <c r="C1563" s="16" t="s">
        <v>1687</v>
      </c>
      <c r="D1563" s="18">
        <v>1</v>
      </c>
      <c r="E1563" s="47" t="s">
        <v>88</v>
      </c>
      <c r="F1563" s="43">
        <f>IF(Table2[[#This Row],[M5B]]="",Table2[[#This Row],[M5B_h]],SUM(Table2[[#This Row],[M5B_h]],Table2[[#This Row],[M5B]]))</f>
        <v>1</v>
      </c>
      <c r="H1563" s="14" t="str">
        <f>IF(Table2[[#This Row],[M1A]]="","",Table2[[#This Row],[M1A]]-Table2[[#This Row],[AWAL]])</f>
        <v/>
      </c>
      <c r="J1563" s="14" t="str">
        <f>IF(Table2[[#This Row],[M2A]]="","",SUM(Table2[[#This Row],[M2A]]-Table2[[#This Row],[M2B_h]]))</f>
        <v/>
      </c>
      <c r="L1563" s="14" t="str">
        <f>IF(Table2[[#This Row],[M3A]]="","",SUM(Table2[[#This Row],[M3A]]-Table2[[#This Row],[M3B_h]]))</f>
        <v/>
      </c>
      <c r="N1563" s="14" t="str">
        <f>IF(Table2[[#This Row],[M4A]]="","",SUM(Table2[[#This Row],[M4A]]-Table2[[#This Row],[M4B_h]]))</f>
        <v/>
      </c>
      <c r="O1563" s="14"/>
      <c r="P1563" s="14" t="str">
        <f>IF(Table2[[#This Row],[M5A]]="","",SUM(Table2[[#This Row],[M5A]]-Table2[[#This Row],[M5B_h]]))</f>
        <v/>
      </c>
      <c r="Q1563" s="14">
        <f>SUM(Table2[[#This Row],[AWAL]],Table2[[#This Row],[M1B]])</f>
        <v>1</v>
      </c>
      <c r="R1563" s="14">
        <f>SUM(Table2[[#This Row],[M2B]],Table2[[#This Row],[M2B_h]])</f>
        <v>1</v>
      </c>
      <c r="S1563" s="14">
        <f>SUM(Table2[[#This Row],[M3B]],Table2[[#This Row],[M3B_h]])</f>
        <v>1</v>
      </c>
      <c r="T1563" s="14">
        <f>SUM(Table2[[#This Row],[M4B]],Table2[[#This Row],[M4B_h]])</f>
        <v>1</v>
      </c>
    </row>
    <row r="1564" spans="1:20">
      <c r="A1564" s="13">
        <f>IF(Table2[[#This Row],[TT]]=0,"",ROW())</f>
        <v>1564</v>
      </c>
      <c r="B1564" s="13" t="str">
        <f>LOWER(SUBSTITUTE(SUBSTITUTE(SUBSTITUTE(SUBSTITUTE(SUBSTITUTE(SUBSTITUTE(SUBSTITUTE(SUBSTITUTE(Table2[[#This Row],[NAMA BARANG]]," ",""),"""",""),"-",""),"/",""),"(",""),")",""),"&amp;",""),",",""))</f>
        <v>pcmagnit35165biasa</v>
      </c>
      <c r="C1564" s="17" t="s">
        <v>2888</v>
      </c>
      <c r="D1564" s="18">
        <v>1</v>
      </c>
      <c r="E1564" s="22" t="s">
        <v>2470</v>
      </c>
      <c r="F1564" s="43">
        <f>IF(Table2[[#This Row],[M5B]]="",Table2[[#This Row],[M5B_h]],SUM(Table2[[#This Row],[M5B_h]],Table2[[#This Row],[M5B]]))</f>
        <v>1</v>
      </c>
      <c r="H1564" s="14" t="str">
        <f>IF(Table2[[#This Row],[M1A]]="","",Table2[[#This Row],[M1A]]-Table2[[#This Row],[AWAL]])</f>
        <v/>
      </c>
      <c r="J1564" s="12" t="str">
        <f>IF(Table2[[#This Row],[M2A]]="","",SUM(Table2[[#This Row],[M2A]]-Table2[[#This Row],[M2B_h]]))</f>
        <v/>
      </c>
      <c r="L1564" s="12" t="str">
        <f>IF(Table2[[#This Row],[M3A]]="","",SUM(Table2[[#This Row],[M3A]]-Table2[[#This Row],[M3B_h]]))</f>
        <v/>
      </c>
      <c r="N1564" s="12" t="str">
        <f>IF(Table2[[#This Row],[M4A]]="","",SUM(Table2[[#This Row],[M4A]]-Table2[[#This Row],[M4B_h]]))</f>
        <v/>
      </c>
      <c r="O1564" s="14"/>
      <c r="P1564" s="14" t="str">
        <f>IF(Table2[[#This Row],[M5A]]="","",SUM(Table2[[#This Row],[M5A]]-Table2[[#This Row],[M5B_h]]))</f>
        <v/>
      </c>
      <c r="Q1564" s="14">
        <f>SUM(Table2[[#This Row],[AWAL]],Table2[[#This Row],[M1B]])</f>
        <v>1</v>
      </c>
      <c r="R1564" s="14">
        <f>SUM(Table2[[#This Row],[M2B]],Table2[[#This Row],[M2B_h]])</f>
        <v>1</v>
      </c>
      <c r="S1564" s="14">
        <f>SUM(Table2[[#This Row],[M3B]],Table2[[#This Row],[M3B_h]])</f>
        <v>1</v>
      </c>
      <c r="T1564" s="14">
        <f>SUM(Table2[[#This Row],[M4B]],Table2[[#This Row],[M4B_h]])</f>
        <v>1</v>
      </c>
    </row>
    <row r="1565" spans="1:20">
      <c r="A1565" s="13">
        <f>IF(Table2[[#This Row],[TT]]=0,"",ROW())</f>
        <v>1565</v>
      </c>
      <c r="B1565" s="13" t="str">
        <f>LOWER(SUBSTITUTE(SUBSTITUTE(SUBSTITUTE(SUBSTITUTE(SUBSTITUTE(SUBSTITUTE(SUBSTITUTE(SUBSTITUTE(Table2[[#This Row],[NAMA BARANG]]," ",""),"""",""),"-",""),"/",""),"(",""),")",""),"&amp;",""),",",""))</f>
        <v>pcmagnit35165f</v>
      </c>
      <c r="C1565" s="16" t="s">
        <v>2883</v>
      </c>
      <c r="D1565" s="18">
        <v>5</v>
      </c>
      <c r="E1565" s="47" t="s">
        <v>2470</v>
      </c>
      <c r="F1565" s="43">
        <f>IF(Table2[[#This Row],[M5B]]="",Table2[[#This Row],[M5B_h]],SUM(Table2[[#This Row],[M5B_h]],Table2[[#This Row],[M5B]]))</f>
        <v>5</v>
      </c>
      <c r="H1565" s="14" t="str">
        <f>IF(Table2[[#This Row],[M1A]]="","",Table2[[#This Row],[M1A]]-Table2[[#This Row],[AWAL]])</f>
        <v/>
      </c>
      <c r="J1565" s="14" t="str">
        <f>IF(Table2[[#This Row],[M2A]]="","",SUM(Table2[[#This Row],[M2A]]-Table2[[#This Row],[M2B_h]]))</f>
        <v/>
      </c>
      <c r="L1565" s="14" t="str">
        <f>IF(Table2[[#This Row],[M3A]]="","",SUM(Table2[[#This Row],[M3A]]-Table2[[#This Row],[M3B_h]]))</f>
        <v/>
      </c>
      <c r="N1565" s="14" t="str">
        <f>IF(Table2[[#This Row],[M4A]]="","",SUM(Table2[[#This Row],[M4A]]-Table2[[#This Row],[M4B_h]]))</f>
        <v/>
      </c>
      <c r="O1565" s="14"/>
      <c r="P1565" s="14" t="str">
        <f>IF(Table2[[#This Row],[M5A]]="","",SUM(Table2[[#This Row],[M5A]]-Table2[[#This Row],[M5B_h]]))</f>
        <v/>
      </c>
      <c r="Q1565" s="14">
        <f>SUM(Table2[[#This Row],[AWAL]],Table2[[#This Row],[M1B]])</f>
        <v>5</v>
      </c>
      <c r="R1565" s="14">
        <f>SUM(Table2[[#This Row],[M2B]],Table2[[#This Row],[M2B_h]])</f>
        <v>5</v>
      </c>
      <c r="S1565" s="14">
        <f>SUM(Table2[[#This Row],[M3B]],Table2[[#This Row],[M3B_h]])</f>
        <v>5</v>
      </c>
      <c r="T1565" s="14">
        <f>SUM(Table2[[#This Row],[M4B]],Table2[[#This Row],[M4B_h]])</f>
        <v>5</v>
      </c>
    </row>
    <row r="1566" spans="1:20">
      <c r="A1566" s="11">
        <f>IF(Table2[[#This Row],[TT]]=0,"",ROW())</f>
        <v>1566</v>
      </c>
      <c r="B1566" s="11" t="str">
        <f>LOWER(SUBSTITUTE(SUBSTITUTE(SUBSTITUTE(SUBSTITUTE(SUBSTITUTE(SUBSTITUTE(SUBSTITUTE(SUBSTITUTE(Table2[[#This Row],[NAMA BARANG]]," ",""),"""",""),"-",""),"/",""),"(",""),")",""),"&amp;",""),",",""))</f>
        <v>pcmagnit354918</v>
      </c>
      <c r="C1566" s="17" t="s">
        <v>3127</v>
      </c>
      <c r="D1566" s="18">
        <v>2</v>
      </c>
      <c r="E1566" s="22" t="s">
        <v>39</v>
      </c>
      <c r="F1566" s="43">
        <f>IF(Table2[[#This Row],[M5B]]="",Table2[[#This Row],[M5B_h]],SUM(Table2[[#This Row],[M5B_h]],Table2[[#This Row],[M5B]]))</f>
        <v>2</v>
      </c>
      <c r="H1566" s="12" t="str">
        <f>IF(Table2[[#This Row],[M1A]]="","",Table2[[#This Row],[M1A]]-Table2[[#This Row],[AWAL]])</f>
        <v/>
      </c>
      <c r="J1566" s="12" t="str">
        <f>IF(Table2[[#This Row],[M2A]]="","",SUM(Table2[[#This Row],[M2A]]-Table2[[#This Row],[M2B_h]]))</f>
        <v/>
      </c>
      <c r="L1566" s="12" t="str">
        <f>IF(Table2[[#This Row],[M3A]]="","",SUM(Table2[[#This Row],[M3A]]-Table2[[#This Row],[M3B_h]]))</f>
        <v/>
      </c>
      <c r="N1566" s="12" t="str">
        <f>IF(Table2[[#This Row],[M4A]]="","",SUM(Table2[[#This Row],[M4A]]-Table2[[#This Row],[M4B_h]]))</f>
        <v/>
      </c>
      <c r="O1566" s="14"/>
      <c r="P1566" s="14" t="str">
        <f>IF(Table2[[#This Row],[M5A]]="","",SUM(Table2[[#This Row],[M5A]]-Table2[[#This Row],[M5B_h]]))</f>
        <v/>
      </c>
      <c r="Q1566" s="14">
        <f>SUM(Table2[[#This Row],[AWAL]],Table2[[#This Row],[M1B]])</f>
        <v>2</v>
      </c>
      <c r="R1566" s="14">
        <f>SUM(Table2[[#This Row],[M2B]],Table2[[#This Row],[M2B_h]])</f>
        <v>2</v>
      </c>
      <c r="S1566" s="14">
        <f>SUM(Table2[[#This Row],[M3B]],Table2[[#This Row],[M3B_h]])</f>
        <v>2</v>
      </c>
      <c r="T1566" s="14">
        <f>SUM(Table2[[#This Row],[M4B]],Table2[[#This Row],[M4B_h]])</f>
        <v>2</v>
      </c>
    </row>
    <row r="1567" spans="1:20">
      <c r="A1567" s="13">
        <f>IF(Table2[[#This Row],[TT]]=0,"",ROW())</f>
        <v>1567</v>
      </c>
      <c r="B1567" s="13" t="str">
        <f>LOWER(SUBSTITUTE(SUBSTITUTE(SUBSTITUTE(SUBSTITUTE(SUBSTITUTE(SUBSTITUTE(SUBSTITUTE(SUBSTITUTE(Table2[[#This Row],[NAMA BARANG]]," ",""),"""",""),"-",""),"/",""),"(",""),")",""),"&amp;",""),",",""))</f>
        <v>pcmagnit356919</v>
      </c>
      <c r="C1567" s="16" t="s">
        <v>3128</v>
      </c>
      <c r="D1567" s="18">
        <v>3</v>
      </c>
      <c r="E1567" s="47" t="s">
        <v>39</v>
      </c>
      <c r="F1567" s="43">
        <f>IF(Table2[[#This Row],[M5B]]="",Table2[[#This Row],[M5B_h]],SUM(Table2[[#This Row],[M5B_h]],Table2[[#This Row],[M5B]]))</f>
        <v>3</v>
      </c>
      <c r="H1567" s="14" t="str">
        <f>IF(Table2[[#This Row],[M1A]]="","",Table2[[#This Row],[M1A]]-Table2[[#This Row],[AWAL]])</f>
        <v/>
      </c>
      <c r="J1567" s="14" t="str">
        <f>IF(Table2[[#This Row],[M2A]]="","",SUM(Table2[[#This Row],[M2A]]-Table2[[#This Row],[M2B_h]]))</f>
        <v/>
      </c>
      <c r="L1567" s="14" t="str">
        <f>IF(Table2[[#This Row],[M3A]]="","",SUM(Table2[[#This Row],[M3A]]-Table2[[#This Row],[M3B_h]]))</f>
        <v/>
      </c>
      <c r="N1567" s="14" t="str">
        <f>IF(Table2[[#This Row],[M4A]]="","",SUM(Table2[[#This Row],[M4A]]-Table2[[#This Row],[M4B_h]]))</f>
        <v/>
      </c>
      <c r="O1567" s="14"/>
      <c r="P1567" s="14" t="str">
        <f>IF(Table2[[#This Row],[M5A]]="","",SUM(Table2[[#This Row],[M5A]]-Table2[[#This Row],[M5B_h]]))</f>
        <v/>
      </c>
      <c r="Q1567" s="14">
        <f>SUM(Table2[[#This Row],[AWAL]],Table2[[#This Row],[M1B]])</f>
        <v>3</v>
      </c>
      <c r="R1567" s="14">
        <f>SUM(Table2[[#This Row],[M2B]],Table2[[#This Row],[M2B_h]])</f>
        <v>3</v>
      </c>
      <c r="S1567" s="14">
        <f>SUM(Table2[[#This Row],[M3B]],Table2[[#This Row],[M3B_h]])</f>
        <v>3</v>
      </c>
      <c r="T1567" s="14">
        <f>SUM(Table2[[#This Row],[M4B]],Table2[[#This Row],[M4B_h]])</f>
        <v>3</v>
      </c>
    </row>
    <row r="1568" spans="1:20">
      <c r="A1568" s="13">
        <f>IF(Table2[[#This Row],[TT]]=0,"",ROW())</f>
        <v>1568</v>
      </c>
      <c r="B1568" s="13" t="str">
        <f>LOWER(SUBSTITUTE(SUBSTITUTE(SUBSTITUTE(SUBSTITUTE(SUBSTITUTE(SUBSTITUTE(SUBSTITUTE(SUBSTITUTE(Table2[[#This Row],[NAMA BARANG]]," ",""),"""",""),"-",""),"/",""),"(",""),")",""),"&amp;",""),",",""))</f>
        <v>pcmagnit357820</v>
      </c>
      <c r="C1568" s="16" t="s">
        <v>1688</v>
      </c>
      <c r="D1568" s="18">
        <v>4</v>
      </c>
      <c r="E1568" s="47" t="s">
        <v>39</v>
      </c>
      <c r="F1568" s="43">
        <f>IF(Table2[[#This Row],[M5B]]="",Table2[[#This Row],[M5B_h]],SUM(Table2[[#This Row],[M5B_h]],Table2[[#This Row],[M5B]]))</f>
        <v>4</v>
      </c>
      <c r="H1568" s="14" t="str">
        <f>IF(Table2[[#This Row],[M1A]]="","",Table2[[#This Row],[M1A]]-Table2[[#This Row],[AWAL]])</f>
        <v/>
      </c>
      <c r="J1568" s="14" t="str">
        <f>IF(Table2[[#This Row],[M2A]]="","",SUM(Table2[[#This Row],[M2A]]-Table2[[#This Row],[M2B_h]]))</f>
        <v/>
      </c>
      <c r="L1568" s="14" t="str">
        <f>IF(Table2[[#This Row],[M3A]]="","",SUM(Table2[[#This Row],[M3A]]-Table2[[#This Row],[M3B_h]]))</f>
        <v/>
      </c>
      <c r="N1568" s="14" t="str">
        <f>IF(Table2[[#This Row],[M4A]]="","",SUM(Table2[[#This Row],[M4A]]-Table2[[#This Row],[M4B_h]]))</f>
        <v/>
      </c>
      <c r="O1568" s="14"/>
      <c r="P1568" s="14" t="str">
        <f>IF(Table2[[#This Row],[M5A]]="","",SUM(Table2[[#This Row],[M5A]]-Table2[[#This Row],[M5B_h]]))</f>
        <v/>
      </c>
      <c r="Q1568" s="14">
        <f>SUM(Table2[[#This Row],[AWAL]],Table2[[#This Row],[M1B]])</f>
        <v>4</v>
      </c>
      <c r="R1568" s="14">
        <f>SUM(Table2[[#This Row],[M2B]],Table2[[#This Row],[M2B_h]])</f>
        <v>4</v>
      </c>
      <c r="S1568" s="14">
        <f>SUM(Table2[[#This Row],[M3B]],Table2[[#This Row],[M3B_h]])</f>
        <v>4</v>
      </c>
      <c r="T1568" s="14">
        <f>SUM(Table2[[#This Row],[M4B]],Table2[[#This Row],[M4B_h]])</f>
        <v>4</v>
      </c>
    </row>
    <row r="1569" spans="1:20">
      <c r="A1569" s="11">
        <f>IF(Table2[[#This Row],[TT]]=0,"",ROW())</f>
        <v>1569</v>
      </c>
      <c r="B1569" s="11" t="str">
        <f>LOWER(SUBSTITUTE(SUBSTITUTE(SUBSTITUTE(SUBSTITUTE(SUBSTITUTE(SUBSTITUTE(SUBSTITUTE(SUBSTITUTE(Table2[[#This Row],[NAMA BARANG]]," ",""),"""",""),"-",""),"/",""),"(",""),")",""),"&amp;",""),",",""))</f>
        <v>pcmagnit3dkt8158</v>
      </c>
      <c r="C1569" s="21" t="s">
        <v>1689</v>
      </c>
      <c r="D1569" s="22">
        <v>2</v>
      </c>
      <c r="E1569" s="22" t="s">
        <v>88</v>
      </c>
      <c r="F1569" s="43">
        <f>IF(Table2[[#This Row],[M5B]]="",Table2[[#This Row],[M5B_h]],SUM(Table2[[#This Row],[M5B_h]],Table2[[#This Row],[M5B]]))</f>
        <v>2</v>
      </c>
      <c r="H1569" s="12" t="str">
        <f>IF(Table2[[#This Row],[M1A]]="","",Table2[[#This Row],[M1A]]-Table2[[#This Row],[AWAL]])</f>
        <v/>
      </c>
      <c r="J1569" s="12" t="str">
        <f>IF(Table2[[#This Row],[M2A]]="","",SUM(Table2[[#This Row],[M2A]]-Table2[[#This Row],[M2B_h]]))</f>
        <v/>
      </c>
      <c r="L1569" s="12" t="str">
        <f>IF(Table2[[#This Row],[M3A]]="","",SUM(Table2[[#This Row],[M3A]]-Table2[[#This Row],[M3B_h]]))</f>
        <v/>
      </c>
      <c r="N1569" s="12" t="str">
        <f>IF(Table2[[#This Row],[M4A]]="","",SUM(Table2[[#This Row],[M4A]]-Table2[[#This Row],[M4B_h]]))</f>
        <v/>
      </c>
      <c r="O1569" s="14"/>
      <c r="P1569" s="14" t="str">
        <f>IF(Table2[[#This Row],[M5A]]="","",SUM(Table2[[#This Row],[M5A]]-Table2[[#This Row],[M5B_h]]))</f>
        <v/>
      </c>
      <c r="Q1569" s="14">
        <f>SUM(Table2[[#This Row],[AWAL]],Table2[[#This Row],[M1B]])</f>
        <v>2</v>
      </c>
      <c r="R1569" s="14">
        <f>SUM(Table2[[#This Row],[M2B]],Table2[[#This Row],[M2B_h]])</f>
        <v>2</v>
      </c>
      <c r="S1569" s="14">
        <f>SUM(Table2[[#This Row],[M3B]],Table2[[#This Row],[M3B_h]])</f>
        <v>2</v>
      </c>
      <c r="T1569" s="14">
        <f>SUM(Table2[[#This Row],[M4B]],Table2[[#This Row],[M4B_h]])</f>
        <v>2</v>
      </c>
    </row>
    <row r="1570" spans="1:20">
      <c r="A1570" s="11">
        <f>IF(Table2[[#This Row],[TT]]=0,"",ROW())</f>
        <v>1570</v>
      </c>
      <c r="B1570" s="11" t="str">
        <f>LOWER(SUBSTITUTE(SUBSTITUTE(SUBSTITUTE(SUBSTITUTE(SUBSTITUTE(SUBSTITUTE(SUBSTITUTE(SUBSTITUTE(Table2[[#This Row],[NAMA BARANG]]," ",""),"""",""),"-",""),"/",""),"(",""),")",""),"&amp;",""),",",""))</f>
        <v>pcmagnit5501besar</v>
      </c>
      <c r="C1570" s="17" t="s">
        <v>1690</v>
      </c>
      <c r="D1570" s="18">
        <v>1</v>
      </c>
      <c r="E1570" s="22" t="s">
        <v>39</v>
      </c>
      <c r="F1570" s="43">
        <f>IF(Table2[[#This Row],[M5B]]="",Table2[[#This Row],[M5B_h]],SUM(Table2[[#This Row],[M5B_h]],Table2[[#This Row],[M5B]]))</f>
        <v>1</v>
      </c>
      <c r="H1570" s="12" t="str">
        <f>IF(Table2[[#This Row],[M1A]]="","",Table2[[#This Row],[M1A]]-Table2[[#This Row],[AWAL]])</f>
        <v/>
      </c>
      <c r="J1570" s="12" t="str">
        <f>IF(Table2[[#This Row],[M2A]]="","",SUM(Table2[[#This Row],[M2A]]-Table2[[#This Row],[M2B_h]]))</f>
        <v/>
      </c>
      <c r="L1570" s="12" t="str">
        <f>IF(Table2[[#This Row],[M3A]]="","",SUM(Table2[[#This Row],[M3A]]-Table2[[#This Row],[M3B_h]]))</f>
        <v/>
      </c>
      <c r="N1570" s="12" t="str">
        <f>IF(Table2[[#This Row],[M4A]]="","",SUM(Table2[[#This Row],[M4A]]-Table2[[#This Row],[M4B_h]]))</f>
        <v/>
      </c>
      <c r="O1570" s="14"/>
      <c r="P1570" s="14" t="str">
        <f>IF(Table2[[#This Row],[M5A]]="","",SUM(Table2[[#This Row],[M5A]]-Table2[[#This Row],[M5B_h]]))</f>
        <v/>
      </c>
      <c r="Q1570" s="14">
        <f>SUM(Table2[[#This Row],[AWAL]],Table2[[#This Row],[M1B]])</f>
        <v>1</v>
      </c>
      <c r="R1570" s="14">
        <f>SUM(Table2[[#This Row],[M2B]],Table2[[#This Row],[M2B_h]])</f>
        <v>1</v>
      </c>
      <c r="S1570" s="14">
        <f>SUM(Table2[[#This Row],[M3B]],Table2[[#This Row],[M3B_h]])</f>
        <v>1</v>
      </c>
      <c r="T1570" s="14">
        <f>SUM(Table2[[#This Row],[M4B]],Table2[[#This Row],[M4B_h]])</f>
        <v>1</v>
      </c>
    </row>
    <row r="1571" spans="1:20">
      <c r="A1571" s="11">
        <f>IF(Table2[[#This Row],[TT]]=0,"",ROW())</f>
        <v>1571</v>
      </c>
      <c r="B1571" s="11" t="str">
        <f>LOWER(SUBSTITUTE(SUBSTITUTE(SUBSTITUTE(SUBSTITUTE(SUBSTITUTE(SUBSTITUTE(SUBSTITUTE(SUBSTITUTE(Table2[[#This Row],[NAMA BARANG]]," ",""),"""",""),"-",""),"/",""),"(",""),")",""),"&amp;",""),",",""))</f>
        <v>pcmagnit65005baru</v>
      </c>
      <c r="C1571" s="17" t="s">
        <v>1691</v>
      </c>
      <c r="D1571" s="18">
        <v>2</v>
      </c>
      <c r="E1571" s="22" t="s">
        <v>88</v>
      </c>
      <c r="F1571" s="43">
        <f>IF(Table2[[#This Row],[M5B]]="",Table2[[#This Row],[M5B_h]],SUM(Table2[[#This Row],[M5B_h]],Table2[[#This Row],[M5B]]))</f>
        <v>2</v>
      </c>
      <c r="H1571" s="12" t="str">
        <f>IF(Table2[[#This Row],[M1A]]="","",Table2[[#This Row],[M1A]]-Table2[[#This Row],[AWAL]])</f>
        <v/>
      </c>
      <c r="J1571" s="12" t="str">
        <f>IF(Table2[[#This Row],[M2A]]="","",SUM(Table2[[#This Row],[M2A]]-Table2[[#This Row],[M2B_h]]))</f>
        <v/>
      </c>
      <c r="L1571" s="12" t="str">
        <f>IF(Table2[[#This Row],[M3A]]="","",SUM(Table2[[#This Row],[M3A]]-Table2[[#This Row],[M3B_h]]))</f>
        <v/>
      </c>
      <c r="N1571" s="12" t="str">
        <f>IF(Table2[[#This Row],[M4A]]="","",SUM(Table2[[#This Row],[M4A]]-Table2[[#This Row],[M4B_h]]))</f>
        <v/>
      </c>
      <c r="O1571" s="14"/>
      <c r="P1571" s="14" t="str">
        <f>IF(Table2[[#This Row],[M5A]]="","",SUM(Table2[[#This Row],[M5A]]-Table2[[#This Row],[M5B_h]]))</f>
        <v/>
      </c>
      <c r="Q1571" s="14">
        <f>SUM(Table2[[#This Row],[AWAL]],Table2[[#This Row],[M1B]])</f>
        <v>2</v>
      </c>
      <c r="R1571" s="14">
        <f>SUM(Table2[[#This Row],[M2B]],Table2[[#This Row],[M2B_h]])</f>
        <v>2</v>
      </c>
      <c r="S1571" s="14">
        <f>SUM(Table2[[#This Row],[M3B]],Table2[[#This Row],[M3B_h]])</f>
        <v>2</v>
      </c>
      <c r="T1571" s="14">
        <f>SUM(Table2[[#This Row],[M4B]],Table2[[#This Row],[M4B_h]])</f>
        <v>2</v>
      </c>
    </row>
    <row r="1572" spans="1:20">
      <c r="A1572" s="11">
        <f>IF(Table2[[#This Row],[TT]]=0,"",ROW())</f>
        <v>1572</v>
      </c>
      <c r="B1572" s="11" t="str">
        <f>LOWER(SUBSTITUTE(SUBSTITUTE(SUBSTITUTE(SUBSTITUTE(SUBSTITUTE(SUBSTITUTE(SUBSTITUTE(SUBSTITUTE(Table2[[#This Row],[NAMA BARANG]]," ",""),"""",""),"-",""),"/",""),"(",""),")",""),"&amp;",""),",",""))</f>
        <v>pcmagnit65005fr</v>
      </c>
      <c r="C1572" s="17" t="s">
        <v>1692</v>
      </c>
      <c r="D1572" s="18">
        <v>4</v>
      </c>
      <c r="E1572" s="22" t="s">
        <v>88</v>
      </c>
      <c r="F1572" s="43">
        <f>IF(Table2[[#This Row],[M5B]]="",Table2[[#This Row],[M5B_h]],SUM(Table2[[#This Row],[M5B_h]],Table2[[#This Row],[M5B]]))</f>
        <v>4</v>
      </c>
      <c r="H1572" s="12" t="str">
        <f>IF(Table2[[#This Row],[M1A]]="","",Table2[[#This Row],[M1A]]-Table2[[#This Row],[AWAL]])</f>
        <v/>
      </c>
      <c r="J1572" s="12" t="str">
        <f>IF(Table2[[#This Row],[M2A]]="","",SUM(Table2[[#This Row],[M2A]]-Table2[[#This Row],[M2B_h]]))</f>
        <v/>
      </c>
      <c r="L1572" s="12" t="str">
        <f>IF(Table2[[#This Row],[M3A]]="","",SUM(Table2[[#This Row],[M3A]]-Table2[[#This Row],[M3B_h]]))</f>
        <v/>
      </c>
      <c r="N1572" s="12" t="str">
        <f>IF(Table2[[#This Row],[M4A]]="","",SUM(Table2[[#This Row],[M4A]]-Table2[[#This Row],[M4B_h]]))</f>
        <v/>
      </c>
      <c r="O1572" s="14"/>
      <c r="P1572" s="14" t="str">
        <f>IF(Table2[[#This Row],[M5A]]="","",SUM(Table2[[#This Row],[M5A]]-Table2[[#This Row],[M5B_h]]))</f>
        <v/>
      </c>
      <c r="Q1572" s="14">
        <f>SUM(Table2[[#This Row],[AWAL]],Table2[[#This Row],[M1B]])</f>
        <v>4</v>
      </c>
      <c r="R1572" s="14">
        <f>SUM(Table2[[#This Row],[M2B]],Table2[[#This Row],[M2B_h]])</f>
        <v>4</v>
      </c>
      <c r="S1572" s="14">
        <f>SUM(Table2[[#This Row],[M3B]],Table2[[#This Row],[M3B_h]])</f>
        <v>4</v>
      </c>
      <c r="T1572" s="14">
        <f>SUM(Table2[[#This Row],[M4B]],Table2[[#This Row],[M4B_h]])</f>
        <v>4</v>
      </c>
    </row>
    <row r="1573" spans="1:20">
      <c r="A1573" s="11">
        <f>IF(Table2[[#This Row],[TT]]=0,"",ROW())</f>
        <v>1573</v>
      </c>
      <c r="B1573" s="11" t="str">
        <f>LOWER(SUBSTITUTE(SUBSTITUTE(SUBSTITUTE(SUBSTITUTE(SUBSTITUTE(SUBSTITUTE(SUBSTITUTE(SUBSTITUTE(Table2[[#This Row],[NAMA BARANG]]," ",""),"""",""),"-",""),"/",""),"(",""),")",""),"&amp;",""),",",""))</f>
        <v>pcmagnit9315</v>
      </c>
      <c r="C1573" s="17" t="s">
        <v>2841</v>
      </c>
      <c r="D1573" s="18">
        <v>6</v>
      </c>
      <c r="E1573" s="22" t="s">
        <v>2623</v>
      </c>
      <c r="F1573" s="43">
        <f>IF(Table2[[#This Row],[M5B]]="",Table2[[#This Row],[M5B_h]],SUM(Table2[[#This Row],[M5B_h]],Table2[[#This Row],[M5B]]))</f>
        <v>6</v>
      </c>
      <c r="H1573" s="12" t="str">
        <f>IF(Table2[[#This Row],[M1A]]="","",Table2[[#This Row],[M1A]]-Table2[[#This Row],[AWAL]])</f>
        <v/>
      </c>
      <c r="J1573" s="12" t="str">
        <f>IF(Table2[[#This Row],[M2A]]="","",SUM(Table2[[#This Row],[M2A]]-Table2[[#This Row],[M2B_h]]))</f>
        <v/>
      </c>
      <c r="L1573" s="12" t="str">
        <f>IF(Table2[[#This Row],[M3A]]="","",SUM(Table2[[#This Row],[M3A]]-Table2[[#This Row],[M3B_h]]))</f>
        <v/>
      </c>
      <c r="N1573" s="12" t="str">
        <f>IF(Table2[[#This Row],[M4A]]="","",SUM(Table2[[#This Row],[M4A]]-Table2[[#This Row],[M4B_h]]))</f>
        <v/>
      </c>
      <c r="O1573" s="14"/>
      <c r="P1573" s="14" t="str">
        <f>IF(Table2[[#This Row],[M5A]]="","",SUM(Table2[[#This Row],[M5A]]-Table2[[#This Row],[M5B_h]]))</f>
        <v/>
      </c>
      <c r="Q1573" s="14">
        <f>SUM(Table2[[#This Row],[AWAL]],Table2[[#This Row],[M1B]])</f>
        <v>6</v>
      </c>
      <c r="R1573" s="14">
        <f>SUM(Table2[[#This Row],[M2B]],Table2[[#This Row],[M2B_h]])</f>
        <v>6</v>
      </c>
      <c r="S1573" s="14">
        <f>SUM(Table2[[#This Row],[M3B]],Table2[[#This Row],[M3B_h]])</f>
        <v>6</v>
      </c>
      <c r="T1573" s="14">
        <f>SUM(Table2[[#This Row],[M4B]],Table2[[#This Row],[M4B_h]])</f>
        <v>6</v>
      </c>
    </row>
    <row r="1574" spans="1:20">
      <c r="A1574" s="11">
        <f>IF(Table2[[#This Row],[TT]]=0,"",ROW())</f>
        <v>1574</v>
      </c>
      <c r="B1574" s="11" t="str">
        <f>LOWER(SUBSTITUTE(SUBSTITUTE(SUBSTITUTE(SUBSTITUTE(SUBSTITUTE(SUBSTITUTE(SUBSTITUTE(SUBSTITUTE(Table2[[#This Row],[NAMA BARANG]]," ",""),"""",""),"-",""),"/",""),"(",""),")",""),"&amp;",""),",",""))</f>
        <v>pcmagnita68573kal</v>
      </c>
      <c r="C1574" s="17" t="s">
        <v>1700</v>
      </c>
      <c r="D1574" s="18">
        <v>3</v>
      </c>
      <c r="E1574" s="22" t="s">
        <v>88</v>
      </c>
      <c r="F1574" s="43">
        <f>IF(Table2[[#This Row],[M5B]]="",Table2[[#This Row],[M5B_h]],SUM(Table2[[#This Row],[M5B_h]],Table2[[#This Row],[M5B]]))</f>
        <v>3</v>
      </c>
      <c r="H1574" s="12" t="str">
        <f>IF(Table2[[#This Row],[M1A]]="","",Table2[[#This Row],[M1A]]-Table2[[#This Row],[AWAL]])</f>
        <v/>
      </c>
      <c r="J1574" s="12" t="str">
        <f>IF(Table2[[#This Row],[M2A]]="","",SUM(Table2[[#This Row],[M2A]]-Table2[[#This Row],[M2B_h]]))</f>
        <v/>
      </c>
      <c r="L1574" s="12" t="str">
        <f>IF(Table2[[#This Row],[M3A]]="","",SUM(Table2[[#This Row],[M3A]]-Table2[[#This Row],[M3B_h]]))</f>
        <v/>
      </c>
      <c r="N1574" s="12" t="str">
        <f>IF(Table2[[#This Row],[M4A]]="","",SUM(Table2[[#This Row],[M4A]]-Table2[[#This Row],[M4B_h]]))</f>
        <v/>
      </c>
      <c r="O1574" s="14"/>
      <c r="P1574" s="14" t="str">
        <f>IF(Table2[[#This Row],[M5A]]="","",SUM(Table2[[#This Row],[M5A]]-Table2[[#This Row],[M5B_h]]))</f>
        <v/>
      </c>
      <c r="Q1574" s="14">
        <f>SUM(Table2[[#This Row],[AWAL]],Table2[[#This Row],[M1B]])</f>
        <v>3</v>
      </c>
      <c r="R1574" s="14">
        <f>SUM(Table2[[#This Row],[M2B]],Table2[[#This Row],[M2B_h]])</f>
        <v>3</v>
      </c>
      <c r="S1574" s="14">
        <f>SUM(Table2[[#This Row],[M3B]],Table2[[#This Row],[M3B_h]])</f>
        <v>3</v>
      </c>
      <c r="T1574" s="14">
        <f>SUM(Table2[[#This Row],[M4B]],Table2[[#This Row],[M4B_h]])</f>
        <v>3</v>
      </c>
    </row>
    <row r="1575" spans="1:20">
      <c r="A1575" s="11">
        <f>IF(Table2[[#This Row],[TT]]=0,"",ROW())</f>
        <v>1575</v>
      </c>
      <c r="B1575" s="11" t="str">
        <f>LOWER(SUBSTITUTE(SUBSTITUTE(SUBSTITUTE(SUBSTITUTE(SUBSTITUTE(SUBSTITUTE(SUBSTITUTE(SUBSTITUTE(Table2[[#This Row],[NAMA BARANG]]," ",""),"""",""),"-",""),"/",""),"(",""),")",""),"&amp;",""),",",""))</f>
        <v>pcmagnita853</v>
      </c>
      <c r="C1575" s="21" t="s">
        <v>1701</v>
      </c>
      <c r="D1575" s="22">
        <v>9</v>
      </c>
      <c r="E1575" s="22" t="s">
        <v>39</v>
      </c>
      <c r="F1575" s="43">
        <f>IF(Table2[[#This Row],[M5B]]="",Table2[[#This Row],[M5B_h]],SUM(Table2[[#This Row],[M5B_h]],Table2[[#This Row],[M5B]]))</f>
        <v>9</v>
      </c>
      <c r="H1575" s="12" t="str">
        <f>IF(Table2[[#This Row],[M1A]]="","",Table2[[#This Row],[M1A]]-Table2[[#This Row],[AWAL]])</f>
        <v/>
      </c>
      <c r="J1575" s="12" t="str">
        <f>IF(Table2[[#This Row],[M2A]]="","",SUM(Table2[[#This Row],[M2A]]-Table2[[#This Row],[M2B_h]]))</f>
        <v/>
      </c>
      <c r="L1575" s="12" t="str">
        <f>IF(Table2[[#This Row],[M3A]]="","",SUM(Table2[[#This Row],[M3A]]-Table2[[#This Row],[M3B_h]]))</f>
        <v/>
      </c>
      <c r="N1575" s="12" t="str">
        <f>IF(Table2[[#This Row],[M4A]]="","",SUM(Table2[[#This Row],[M4A]]-Table2[[#This Row],[M4B_h]]))</f>
        <v/>
      </c>
      <c r="O1575" s="14"/>
      <c r="P1575" s="14" t="str">
        <f>IF(Table2[[#This Row],[M5A]]="","",SUM(Table2[[#This Row],[M5A]]-Table2[[#This Row],[M5B_h]]))</f>
        <v/>
      </c>
      <c r="Q1575" s="14">
        <f>SUM(Table2[[#This Row],[AWAL]],Table2[[#This Row],[M1B]])</f>
        <v>9</v>
      </c>
      <c r="R1575" s="14">
        <f>SUM(Table2[[#This Row],[M2B]],Table2[[#This Row],[M2B_h]])</f>
        <v>9</v>
      </c>
      <c r="S1575" s="14">
        <f>SUM(Table2[[#This Row],[M3B]],Table2[[#This Row],[M3B_h]])</f>
        <v>9</v>
      </c>
      <c r="T1575" s="14">
        <f>SUM(Table2[[#This Row],[M4B]],Table2[[#This Row],[M4B_h]])</f>
        <v>9</v>
      </c>
    </row>
    <row r="1576" spans="1:20">
      <c r="A1576" s="13">
        <f>IF(Table2[[#This Row],[TT]]=0,"",ROW())</f>
        <v>1576</v>
      </c>
      <c r="B1576" s="13" t="str">
        <f>LOWER(SUBSTITUTE(SUBSTITUTE(SUBSTITUTE(SUBSTITUTE(SUBSTITUTE(SUBSTITUTE(SUBSTITUTE(SUBSTITUTE(Table2[[#This Row],[NAMA BARANG]]," ",""),"""",""),"-",""),"/",""),"(",""),")",""),"&amp;",""),",",""))</f>
        <v>pcmagnitasahanmeja70sshkab</v>
      </c>
      <c r="C1576" s="16" t="s">
        <v>1702</v>
      </c>
      <c r="D1576" s="25">
        <v>28</v>
      </c>
      <c r="E1576" s="47" t="s">
        <v>58</v>
      </c>
      <c r="F1576" s="43">
        <f>IF(Table2[[#This Row],[M5B]]="",Table2[[#This Row],[M5B_h]],SUM(Table2[[#This Row],[M5B_h]],Table2[[#This Row],[M5B]]))</f>
        <v>28</v>
      </c>
      <c r="H1576" s="14" t="str">
        <f>IF(Table2[[#This Row],[M1A]]="","",Table2[[#This Row],[M1A]]-Table2[[#This Row],[AWAL]])</f>
        <v/>
      </c>
      <c r="J1576" s="14" t="str">
        <f>IF(Table2[[#This Row],[M2A]]="","",SUM(Table2[[#This Row],[M2A]]-Table2[[#This Row],[M2B_h]]))</f>
        <v/>
      </c>
      <c r="L1576" s="14" t="str">
        <f>IF(Table2[[#This Row],[M3A]]="","",SUM(Table2[[#This Row],[M3A]]-Table2[[#This Row],[M3B_h]]))</f>
        <v/>
      </c>
      <c r="N1576" s="14" t="str">
        <f>IF(Table2[[#This Row],[M4A]]="","",SUM(Table2[[#This Row],[M4A]]-Table2[[#This Row],[M4B_h]]))</f>
        <v/>
      </c>
      <c r="O1576" s="14"/>
      <c r="P1576" s="14" t="str">
        <f>IF(Table2[[#This Row],[M5A]]="","",SUM(Table2[[#This Row],[M5A]]-Table2[[#This Row],[M5B_h]]))</f>
        <v/>
      </c>
      <c r="Q1576" s="14">
        <f>SUM(Table2[[#This Row],[AWAL]],Table2[[#This Row],[M1B]])</f>
        <v>28</v>
      </c>
      <c r="R1576" s="14">
        <f>SUM(Table2[[#This Row],[M2B]],Table2[[#This Row],[M2B_h]])</f>
        <v>28</v>
      </c>
      <c r="S1576" s="14">
        <f>SUM(Table2[[#This Row],[M3B]],Table2[[#This Row],[M3B_h]])</f>
        <v>28</v>
      </c>
      <c r="T1576" s="14">
        <f>SUM(Table2[[#This Row],[M4B]],Table2[[#This Row],[M4B_h]])</f>
        <v>28</v>
      </c>
    </row>
    <row r="1577" spans="1:20">
      <c r="A1577" s="11">
        <f>IF(Table2[[#This Row],[TT]]=0,"",ROW())</f>
        <v>1577</v>
      </c>
      <c r="B1577" s="11" t="str">
        <f>LOWER(SUBSTITUTE(SUBSTITUTE(SUBSTITUTE(SUBSTITUTE(SUBSTITUTE(SUBSTITUTE(SUBSTITUTE(SUBSTITUTE(Table2[[#This Row],[NAMA BARANG]]," ",""),"""",""),"-",""),"/",""),"(",""),")",""),"&amp;",""),",",""))</f>
        <v>pcmagnitaz3300blk</v>
      </c>
      <c r="C1577" s="17" t="s">
        <v>1703</v>
      </c>
      <c r="D1577" s="18">
        <v>17</v>
      </c>
      <c r="E1577" s="22" t="s">
        <v>39</v>
      </c>
      <c r="F1577" s="43">
        <f>IF(Table2[[#This Row],[M5B]]="",Table2[[#This Row],[M5B_h]],SUM(Table2[[#This Row],[M5B_h]],Table2[[#This Row],[M5B]]))</f>
        <v>17</v>
      </c>
      <c r="H1577" s="12" t="str">
        <f>IF(Table2[[#This Row],[M1A]]="","",Table2[[#This Row],[M1A]]-Table2[[#This Row],[AWAL]])</f>
        <v/>
      </c>
      <c r="J1577" s="12" t="str">
        <f>IF(Table2[[#This Row],[M2A]]="","",SUM(Table2[[#This Row],[M2A]]-Table2[[#This Row],[M2B_h]]))</f>
        <v/>
      </c>
      <c r="L1577" s="12" t="str">
        <f>IF(Table2[[#This Row],[M3A]]="","",SUM(Table2[[#This Row],[M3A]]-Table2[[#This Row],[M3B_h]]))</f>
        <v/>
      </c>
      <c r="N1577" s="12" t="str">
        <f>IF(Table2[[#This Row],[M4A]]="","",SUM(Table2[[#This Row],[M4A]]-Table2[[#This Row],[M4B_h]]))</f>
        <v/>
      </c>
      <c r="O1577" s="14"/>
      <c r="P1577" s="14" t="str">
        <f>IF(Table2[[#This Row],[M5A]]="","",SUM(Table2[[#This Row],[M5A]]-Table2[[#This Row],[M5B_h]]))</f>
        <v/>
      </c>
      <c r="Q1577" s="14">
        <f>SUM(Table2[[#This Row],[AWAL]],Table2[[#This Row],[M1B]])</f>
        <v>17</v>
      </c>
      <c r="R1577" s="14">
        <f>SUM(Table2[[#This Row],[M2B]],Table2[[#This Row],[M2B_h]])</f>
        <v>17</v>
      </c>
      <c r="S1577" s="14">
        <f>SUM(Table2[[#This Row],[M3B]],Table2[[#This Row],[M3B_h]])</f>
        <v>17</v>
      </c>
      <c r="T1577" s="14">
        <f>SUM(Table2[[#This Row],[M4B]],Table2[[#This Row],[M4B_h]])</f>
        <v>17</v>
      </c>
    </row>
    <row r="1578" spans="1:20">
      <c r="A1578" s="11">
        <f>IF(Table2[[#This Row],[TT]]=0,"",ROW())</f>
        <v>1578</v>
      </c>
      <c r="B1578" s="11" t="str">
        <f>LOWER(SUBSTITUTE(SUBSTITUTE(SUBSTITUTE(SUBSTITUTE(SUBSTITUTE(SUBSTITUTE(SUBSTITUTE(SUBSTITUTE(Table2[[#This Row],[NAMA BARANG]]," ",""),"""",""),"-",""),"/",""),"(",""),")",""),"&amp;",""),",",""))</f>
        <v>pcmagnitaz3301blk</v>
      </c>
      <c r="C1578" s="17" t="s">
        <v>1704</v>
      </c>
      <c r="D1578" s="18">
        <v>56</v>
      </c>
      <c r="E1578" s="22" t="s">
        <v>39</v>
      </c>
      <c r="F1578" s="43">
        <f>IF(Table2[[#This Row],[M5B]]="",Table2[[#This Row],[M5B_h]],SUM(Table2[[#This Row],[M5B_h]],Table2[[#This Row],[M5B]]))</f>
        <v>56</v>
      </c>
      <c r="H1578" s="12" t="str">
        <f>IF(Table2[[#This Row],[M1A]]="","",Table2[[#This Row],[M1A]]-Table2[[#This Row],[AWAL]])</f>
        <v/>
      </c>
      <c r="J1578" s="12" t="str">
        <f>IF(Table2[[#This Row],[M2A]]="","",SUM(Table2[[#This Row],[M2A]]-Table2[[#This Row],[M2B_h]]))</f>
        <v/>
      </c>
      <c r="L1578" s="12" t="str">
        <f>IF(Table2[[#This Row],[M3A]]="","",SUM(Table2[[#This Row],[M3A]]-Table2[[#This Row],[M3B_h]]))</f>
        <v/>
      </c>
      <c r="N1578" s="12" t="str">
        <f>IF(Table2[[#This Row],[M4A]]="","",SUM(Table2[[#This Row],[M4A]]-Table2[[#This Row],[M4B_h]]))</f>
        <v/>
      </c>
      <c r="O1578" s="14"/>
      <c r="P1578" s="14" t="str">
        <f>IF(Table2[[#This Row],[M5A]]="","",SUM(Table2[[#This Row],[M5A]]-Table2[[#This Row],[M5B_h]]))</f>
        <v/>
      </c>
      <c r="Q1578" s="14">
        <f>SUM(Table2[[#This Row],[AWAL]],Table2[[#This Row],[M1B]])</f>
        <v>56</v>
      </c>
      <c r="R1578" s="14">
        <f>SUM(Table2[[#This Row],[M2B]],Table2[[#This Row],[M2B_h]])</f>
        <v>56</v>
      </c>
      <c r="S1578" s="14">
        <f>SUM(Table2[[#This Row],[M3B]],Table2[[#This Row],[M3B_h]])</f>
        <v>56</v>
      </c>
      <c r="T1578" s="14">
        <f>SUM(Table2[[#This Row],[M4B]],Table2[[#This Row],[M4B_h]])</f>
        <v>56</v>
      </c>
    </row>
    <row r="1579" spans="1:20">
      <c r="A1579" s="11">
        <f>IF(Table2[[#This Row],[TT]]=0,"",ROW())</f>
        <v>1579</v>
      </c>
      <c r="B1579" s="11" t="str">
        <f>LOWER(SUBSTITUTE(SUBSTITUTE(SUBSTITUTE(SUBSTITUTE(SUBSTITUTE(SUBSTITUTE(SUBSTITUTE(SUBSTITUTE(Table2[[#This Row],[NAMA BARANG]]," ",""),"""",""),"-",""),"/",""),"(",""),")",""),"&amp;",""),",",""))</f>
        <v>pcmagnitaz3302blk</v>
      </c>
      <c r="C1579" s="17" t="s">
        <v>1705</v>
      </c>
      <c r="D1579" s="18">
        <v>56</v>
      </c>
      <c r="E1579" s="22" t="s">
        <v>39</v>
      </c>
      <c r="F1579" s="43">
        <f>IF(Table2[[#This Row],[M5B]]="",Table2[[#This Row],[M5B_h]],SUM(Table2[[#This Row],[M5B_h]],Table2[[#This Row],[M5B]]))</f>
        <v>56</v>
      </c>
      <c r="H1579" s="12" t="str">
        <f>IF(Table2[[#This Row],[M1A]]="","",Table2[[#This Row],[M1A]]-Table2[[#This Row],[AWAL]])</f>
        <v/>
      </c>
      <c r="J1579" s="12" t="str">
        <f>IF(Table2[[#This Row],[M2A]]="","",SUM(Table2[[#This Row],[M2A]]-Table2[[#This Row],[M2B_h]]))</f>
        <v/>
      </c>
      <c r="L1579" s="12" t="str">
        <f>IF(Table2[[#This Row],[M3A]]="","",SUM(Table2[[#This Row],[M3A]]-Table2[[#This Row],[M3B_h]]))</f>
        <v/>
      </c>
      <c r="N1579" s="12" t="str">
        <f>IF(Table2[[#This Row],[M4A]]="","",SUM(Table2[[#This Row],[M4A]]-Table2[[#This Row],[M4B_h]]))</f>
        <v/>
      </c>
      <c r="O1579" s="14"/>
      <c r="P1579" s="14" t="str">
        <f>IF(Table2[[#This Row],[M5A]]="","",SUM(Table2[[#This Row],[M5A]]-Table2[[#This Row],[M5B_h]]))</f>
        <v/>
      </c>
      <c r="Q1579" s="14">
        <f>SUM(Table2[[#This Row],[AWAL]],Table2[[#This Row],[M1B]])</f>
        <v>56</v>
      </c>
      <c r="R1579" s="14">
        <f>SUM(Table2[[#This Row],[M2B]],Table2[[#This Row],[M2B_h]])</f>
        <v>56</v>
      </c>
      <c r="S1579" s="14">
        <f>SUM(Table2[[#This Row],[M3B]],Table2[[#This Row],[M3B_h]])</f>
        <v>56</v>
      </c>
      <c r="T1579" s="14">
        <f>SUM(Table2[[#This Row],[M4B]],Table2[[#This Row],[M4B_h]])</f>
        <v>56</v>
      </c>
    </row>
    <row r="1580" spans="1:20">
      <c r="A1580" s="11">
        <f>IF(Table2[[#This Row],[TT]]=0,"",ROW())</f>
        <v>1580</v>
      </c>
      <c r="B1580" s="11" t="str">
        <f>LOWER(SUBSTITUTE(SUBSTITUTE(SUBSTITUTE(SUBSTITUTE(SUBSTITUTE(SUBSTITUTE(SUBSTITUTE(SUBSTITUTE(Table2[[#This Row],[NAMA BARANG]]," ",""),"""",""),"-",""),"/",""),"(",""),")",""),"&amp;",""),",",""))</f>
        <v>pcmagnitb0011</v>
      </c>
      <c r="C1580" s="17" t="s">
        <v>1706</v>
      </c>
      <c r="D1580" s="18">
        <v>6</v>
      </c>
      <c r="E1580" s="22" t="s">
        <v>88</v>
      </c>
      <c r="F1580" s="43">
        <f>IF(Table2[[#This Row],[M5B]]="",Table2[[#This Row],[M5B_h]],SUM(Table2[[#This Row],[M5B_h]],Table2[[#This Row],[M5B]]))</f>
        <v>6</v>
      </c>
      <c r="H1580" s="12" t="str">
        <f>IF(Table2[[#This Row],[M1A]]="","",Table2[[#This Row],[M1A]]-Table2[[#This Row],[AWAL]])</f>
        <v/>
      </c>
      <c r="J1580" s="12" t="str">
        <f>IF(Table2[[#This Row],[M2A]]="","",SUM(Table2[[#This Row],[M2A]]-Table2[[#This Row],[M2B_h]]))</f>
        <v/>
      </c>
      <c r="L1580" s="12" t="str">
        <f>IF(Table2[[#This Row],[M3A]]="","",SUM(Table2[[#This Row],[M3A]]-Table2[[#This Row],[M3B_h]]))</f>
        <v/>
      </c>
      <c r="N1580" s="12" t="str">
        <f>IF(Table2[[#This Row],[M4A]]="","",SUM(Table2[[#This Row],[M4A]]-Table2[[#This Row],[M4B_h]]))</f>
        <v/>
      </c>
      <c r="O1580" s="14"/>
      <c r="P1580" s="14" t="str">
        <f>IF(Table2[[#This Row],[M5A]]="","",SUM(Table2[[#This Row],[M5A]]-Table2[[#This Row],[M5B_h]]))</f>
        <v/>
      </c>
      <c r="Q1580" s="14">
        <f>SUM(Table2[[#This Row],[AWAL]],Table2[[#This Row],[M1B]])</f>
        <v>6</v>
      </c>
      <c r="R1580" s="14">
        <f>SUM(Table2[[#This Row],[M2B]],Table2[[#This Row],[M2B_h]])</f>
        <v>6</v>
      </c>
      <c r="S1580" s="14">
        <f>SUM(Table2[[#This Row],[M3B]],Table2[[#This Row],[M3B_h]])</f>
        <v>6</v>
      </c>
      <c r="T1580" s="14">
        <f>SUM(Table2[[#This Row],[M4B]],Table2[[#This Row],[M4B_h]])</f>
        <v>6</v>
      </c>
    </row>
    <row r="1581" spans="1:20">
      <c r="A1581" s="11">
        <f>IF(Table2[[#This Row],[TT]]=0,"",ROW())</f>
        <v>1581</v>
      </c>
      <c r="B1581" s="11" t="str">
        <f>LOWER(SUBSTITUTE(SUBSTITUTE(SUBSTITUTE(SUBSTITUTE(SUBSTITUTE(SUBSTITUTE(SUBSTITUTE(SUBSTITUTE(Table2[[#This Row],[NAMA BARANG]]," ",""),"""",""),"-",""),"/",""),"(",""),")",""),"&amp;",""),",",""))</f>
        <v>pcmagnitb120s8065</v>
      </c>
      <c r="C1581" s="17" t="s">
        <v>1707</v>
      </c>
      <c r="D1581" s="18">
        <v>17</v>
      </c>
      <c r="E1581" s="22" t="s">
        <v>88</v>
      </c>
      <c r="F1581" s="43">
        <f>IF(Table2[[#This Row],[M5B]]="",Table2[[#This Row],[M5B_h]],SUM(Table2[[#This Row],[M5B_h]],Table2[[#This Row],[M5B]]))</f>
        <v>17</v>
      </c>
      <c r="H1581" s="12" t="str">
        <f>IF(Table2[[#This Row],[M1A]]="","",Table2[[#This Row],[M1A]]-Table2[[#This Row],[AWAL]])</f>
        <v/>
      </c>
      <c r="J1581" s="12" t="str">
        <f>IF(Table2[[#This Row],[M2A]]="","",SUM(Table2[[#This Row],[M2A]]-Table2[[#This Row],[M2B_h]]))</f>
        <v/>
      </c>
      <c r="L1581" s="12" t="str">
        <f>IF(Table2[[#This Row],[M3A]]="","",SUM(Table2[[#This Row],[M3A]]-Table2[[#This Row],[M3B_h]]))</f>
        <v/>
      </c>
      <c r="N1581" s="12" t="str">
        <f>IF(Table2[[#This Row],[M4A]]="","",SUM(Table2[[#This Row],[M4A]]-Table2[[#This Row],[M4B_h]]))</f>
        <v/>
      </c>
      <c r="O1581" s="14"/>
      <c r="P1581" s="14" t="str">
        <f>IF(Table2[[#This Row],[M5A]]="","",SUM(Table2[[#This Row],[M5A]]-Table2[[#This Row],[M5B_h]]))</f>
        <v/>
      </c>
      <c r="Q1581" s="14">
        <f>SUM(Table2[[#This Row],[AWAL]],Table2[[#This Row],[M1B]])</f>
        <v>17</v>
      </c>
      <c r="R1581" s="14">
        <f>SUM(Table2[[#This Row],[M2B]],Table2[[#This Row],[M2B_h]])</f>
        <v>17</v>
      </c>
      <c r="S1581" s="14">
        <f>SUM(Table2[[#This Row],[M3B]],Table2[[#This Row],[M3B_h]])</f>
        <v>17</v>
      </c>
      <c r="T1581" s="14">
        <f>SUM(Table2[[#This Row],[M4B]],Table2[[#This Row],[M4B_h]])</f>
        <v>17</v>
      </c>
    </row>
    <row r="1582" spans="1:20">
      <c r="A1582" s="11">
        <f>IF(Table2[[#This Row],[TT]]=0,"",ROW())</f>
        <v>1582</v>
      </c>
      <c r="B1582" s="11" t="str">
        <f>LOWER(SUBSTITUTE(SUBSTITUTE(SUBSTITUTE(SUBSTITUTE(SUBSTITUTE(SUBSTITUTE(SUBSTITUTE(SUBSTITUTE(Table2[[#This Row],[NAMA BARANG]]," ",""),"""",""),"-",""),"/",""),"(",""),")",""),"&amp;",""),",",""))</f>
        <v>pcmagnitb1902</v>
      </c>
      <c r="C1582" s="17" t="s">
        <v>1708</v>
      </c>
      <c r="D1582" s="18">
        <v>3</v>
      </c>
      <c r="E1582" s="22" t="s">
        <v>39</v>
      </c>
      <c r="F1582" s="43">
        <f>IF(Table2[[#This Row],[M5B]]="",Table2[[#This Row],[M5B_h]],SUM(Table2[[#This Row],[M5B_h]],Table2[[#This Row],[M5B]]))</f>
        <v>3</v>
      </c>
      <c r="H1582" s="12" t="str">
        <f>IF(Table2[[#This Row],[M1A]]="","",Table2[[#This Row],[M1A]]-Table2[[#This Row],[AWAL]])</f>
        <v/>
      </c>
      <c r="J1582" s="12" t="str">
        <f>IF(Table2[[#This Row],[M2A]]="","",SUM(Table2[[#This Row],[M2A]]-Table2[[#This Row],[M2B_h]]))</f>
        <v/>
      </c>
      <c r="L1582" s="12" t="str">
        <f>IF(Table2[[#This Row],[M3A]]="","",SUM(Table2[[#This Row],[M3A]]-Table2[[#This Row],[M3B_h]]))</f>
        <v/>
      </c>
      <c r="N1582" s="12" t="str">
        <f>IF(Table2[[#This Row],[M4A]]="","",SUM(Table2[[#This Row],[M4A]]-Table2[[#This Row],[M4B_h]]))</f>
        <v/>
      </c>
      <c r="O1582" s="14"/>
      <c r="P1582" s="14" t="str">
        <f>IF(Table2[[#This Row],[M5A]]="","",SUM(Table2[[#This Row],[M5A]]-Table2[[#This Row],[M5B_h]]))</f>
        <v/>
      </c>
      <c r="Q1582" s="14">
        <f>SUM(Table2[[#This Row],[AWAL]],Table2[[#This Row],[M1B]])</f>
        <v>3</v>
      </c>
      <c r="R1582" s="14">
        <f>SUM(Table2[[#This Row],[M2B]],Table2[[#This Row],[M2B_h]])</f>
        <v>3</v>
      </c>
      <c r="S1582" s="14">
        <f>SUM(Table2[[#This Row],[M3B]],Table2[[#This Row],[M3B_h]])</f>
        <v>3</v>
      </c>
      <c r="T1582" s="14">
        <f>SUM(Table2[[#This Row],[M4B]],Table2[[#This Row],[M4B_h]])</f>
        <v>3</v>
      </c>
    </row>
    <row r="1583" spans="1:20">
      <c r="A1583" s="11">
        <f>IF(Table2[[#This Row],[TT]]=0,"",ROW())</f>
        <v>1583</v>
      </c>
      <c r="B1583" s="11" t="str">
        <f>LOWER(SUBSTITUTE(SUBSTITUTE(SUBSTITUTE(SUBSTITUTE(SUBSTITUTE(SUBSTITUTE(SUBSTITUTE(SUBSTITUTE(Table2[[#This Row],[NAMA BARANG]]," ",""),"""",""),"-",""),"/",""),"(",""),")",""),"&amp;",""),",",""))</f>
        <v>pcmagnitb2008</v>
      </c>
      <c r="C1583" s="17" t="s">
        <v>1709</v>
      </c>
      <c r="D1583" s="18">
        <v>3</v>
      </c>
      <c r="E1583" s="22" t="s">
        <v>34</v>
      </c>
      <c r="F1583" s="43">
        <f>IF(Table2[[#This Row],[M5B]]="",Table2[[#This Row],[M5B_h]],SUM(Table2[[#This Row],[M5B_h]],Table2[[#This Row],[M5B]]))</f>
        <v>3</v>
      </c>
      <c r="H1583" s="12" t="str">
        <f>IF(Table2[[#This Row],[M1A]]="","",Table2[[#This Row],[M1A]]-Table2[[#This Row],[AWAL]])</f>
        <v/>
      </c>
      <c r="J1583" s="12" t="str">
        <f>IF(Table2[[#This Row],[M2A]]="","",SUM(Table2[[#This Row],[M2A]]-Table2[[#This Row],[M2B_h]]))</f>
        <v/>
      </c>
      <c r="L1583" s="12" t="str">
        <f>IF(Table2[[#This Row],[M3A]]="","",SUM(Table2[[#This Row],[M3A]]-Table2[[#This Row],[M3B_h]]))</f>
        <v/>
      </c>
      <c r="N1583" s="12" t="str">
        <f>IF(Table2[[#This Row],[M4A]]="","",SUM(Table2[[#This Row],[M4A]]-Table2[[#This Row],[M4B_h]]))</f>
        <v/>
      </c>
      <c r="O1583" s="14"/>
      <c r="P1583" s="14" t="str">
        <f>IF(Table2[[#This Row],[M5A]]="","",SUM(Table2[[#This Row],[M5A]]-Table2[[#This Row],[M5B_h]]))</f>
        <v/>
      </c>
      <c r="Q1583" s="14">
        <f>SUM(Table2[[#This Row],[AWAL]],Table2[[#This Row],[M1B]])</f>
        <v>3</v>
      </c>
      <c r="R1583" s="14">
        <f>SUM(Table2[[#This Row],[M2B]],Table2[[#This Row],[M2B_h]])</f>
        <v>3</v>
      </c>
      <c r="S1583" s="14">
        <f>SUM(Table2[[#This Row],[M3B]],Table2[[#This Row],[M3B_h]])</f>
        <v>3</v>
      </c>
      <c r="T1583" s="14">
        <f>SUM(Table2[[#This Row],[M4B]],Table2[[#This Row],[M4B_h]])</f>
        <v>3</v>
      </c>
    </row>
    <row r="1584" spans="1:20">
      <c r="A1584" s="11">
        <f>IF(Table2[[#This Row],[TT]]=0,"",ROW())</f>
        <v>1584</v>
      </c>
      <c r="B1584" s="11" t="str">
        <f>LOWER(SUBSTITUTE(SUBSTITUTE(SUBSTITUTE(SUBSTITUTE(SUBSTITUTE(SUBSTITUTE(SUBSTITUTE(SUBSTITUTE(Table2[[#This Row],[NAMA BARANG]]," ",""),"""",""),"-",""),"/",""),"(",""),")",""),"&amp;",""),",",""))</f>
        <v>pcmagnitb200k388</v>
      </c>
      <c r="C1584" s="17" t="s">
        <v>1710</v>
      </c>
      <c r="D1584" s="18">
        <v>3</v>
      </c>
      <c r="E1584" s="22" t="s">
        <v>38</v>
      </c>
      <c r="F1584" s="43">
        <f>IF(Table2[[#This Row],[M5B]]="",Table2[[#This Row],[M5B_h]],SUM(Table2[[#This Row],[M5B_h]],Table2[[#This Row],[M5B]]))</f>
        <v>3</v>
      </c>
      <c r="H1584" s="12" t="str">
        <f>IF(Table2[[#This Row],[M1A]]="","",Table2[[#This Row],[M1A]]-Table2[[#This Row],[AWAL]])</f>
        <v/>
      </c>
      <c r="J1584" s="12" t="str">
        <f>IF(Table2[[#This Row],[M2A]]="","",SUM(Table2[[#This Row],[M2A]]-Table2[[#This Row],[M2B_h]]))</f>
        <v/>
      </c>
      <c r="L1584" s="12" t="str">
        <f>IF(Table2[[#This Row],[M3A]]="","",SUM(Table2[[#This Row],[M3A]]-Table2[[#This Row],[M3B_h]]))</f>
        <v/>
      </c>
      <c r="N1584" s="12" t="str">
        <f>IF(Table2[[#This Row],[M4A]]="","",SUM(Table2[[#This Row],[M4A]]-Table2[[#This Row],[M4B_h]]))</f>
        <v/>
      </c>
      <c r="O1584" s="14"/>
      <c r="P1584" s="14" t="str">
        <f>IF(Table2[[#This Row],[M5A]]="","",SUM(Table2[[#This Row],[M5A]]-Table2[[#This Row],[M5B_h]]))</f>
        <v/>
      </c>
      <c r="Q1584" s="14">
        <f>SUM(Table2[[#This Row],[AWAL]],Table2[[#This Row],[M1B]])</f>
        <v>3</v>
      </c>
      <c r="R1584" s="14">
        <f>SUM(Table2[[#This Row],[M2B]],Table2[[#This Row],[M2B_h]])</f>
        <v>3</v>
      </c>
      <c r="S1584" s="14">
        <f>SUM(Table2[[#This Row],[M3B]],Table2[[#This Row],[M3B_h]])</f>
        <v>3</v>
      </c>
      <c r="T1584" s="14">
        <f>SUM(Table2[[#This Row],[M4B]],Table2[[#This Row],[M4B_h]])</f>
        <v>3</v>
      </c>
    </row>
    <row r="1585" spans="1:20">
      <c r="A1585" s="11">
        <f>IF(Table2[[#This Row],[TT]]=0,"",ROW())</f>
        <v>1585</v>
      </c>
      <c r="B1585" s="11" t="str">
        <f>LOWER(SUBSTITUTE(SUBSTITUTE(SUBSTITUTE(SUBSTITUTE(SUBSTITUTE(SUBSTITUTE(SUBSTITUTE(SUBSTITUTE(Table2[[#This Row],[NAMA BARANG]]," ",""),"""",""),"-",""),"/",""),"(",""),")",""),"&amp;",""),",",""))</f>
        <v>pcmagnitb206</v>
      </c>
      <c r="C1585" s="17" t="s">
        <v>1711</v>
      </c>
      <c r="D1585" s="18">
        <v>1</v>
      </c>
      <c r="E1585" s="22" t="s">
        <v>88</v>
      </c>
      <c r="F1585" s="43">
        <f>IF(Table2[[#This Row],[M5B]]="",Table2[[#This Row],[M5B_h]],SUM(Table2[[#This Row],[M5B_h]],Table2[[#This Row],[M5B]]))</f>
        <v>1</v>
      </c>
      <c r="H1585" s="12" t="str">
        <f>IF(Table2[[#This Row],[M1A]]="","",Table2[[#This Row],[M1A]]-Table2[[#This Row],[AWAL]])</f>
        <v/>
      </c>
      <c r="J1585" s="12" t="str">
        <f>IF(Table2[[#This Row],[M2A]]="","",SUM(Table2[[#This Row],[M2A]]-Table2[[#This Row],[M2B_h]]))</f>
        <v/>
      </c>
      <c r="L1585" s="12" t="str">
        <f>IF(Table2[[#This Row],[M3A]]="","",SUM(Table2[[#This Row],[M3A]]-Table2[[#This Row],[M3B_h]]))</f>
        <v/>
      </c>
      <c r="N1585" s="12" t="str">
        <f>IF(Table2[[#This Row],[M4A]]="","",SUM(Table2[[#This Row],[M4A]]-Table2[[#This Row],[M4B_h]]))</f>
        <v/>
      </c>
      <c r="O1585" s="14"/>
      <c r="P1585" s="14" t="str">
        <f>IF(Table2[[#This Row],[M5A]]="","",SUM(Table2[[#This Row],[M5A]]-Table2[[#This Row],[M5B_h]]))</f>
        <v/>
      </c>
      <c r="Q1585" s="14">
        <f>SUM(Table2[[#This Row],[AWAL]],Table2[[#This Row],[M1B]])</f>
        <v>1</v>
      </c>
      <c r="R1585" s="14">
        <f>SUM(Table2[[#This Row],[M2B]],Table2[[#This Row],[M2B_h]])</f>
        <v>1</v>
      </c>
      <c r="S1585" s="14">
        <f>SUM(Table2[[#This Row],[M3B]],Table2[[#This Row],[M3B_h]])</f>
        <v>1</v>
      </c>
      <c r="T1585" s="14">
        <f>SUM(Table2[[#This Row],[M4B]],Table2[[#This Row],[M4B_h]])</f>
        <v>1</v>
      </c>
    </row>
    <row r="1586" spans="1:20">
      <c r="A1586" s="11">
        <f>IF(Table2[[#This Row],[TT]]=0,"",ROW())</f>
        <v>1586</v>
      </c>
      <c r="B1586" s="11" t="str">
        <f>LOWER(SUBSTITUTE(SUBSTITUTE(SUBSTITUTE(SUBSTITUTE(SUBSTITUTE(SUBSTITUTE(SUBSTITUTE(SUBSTITUTE(Table2[[#This Row],[NAMA BARANG]]," ",""),"""",""),"-",""),"/",""),"(",""),")",""),"&amp;",""),",",""))</f>
        <v>pcmagnitb222mainan</v>
      </c>
      <c r="C1586" s="17" t="s">
        <v>1712</v>
      </c>
      <c r="D1586" s="18">
        <v>3</v>
      </c>
      <c r="E1586" s="22" t="s">
        <v>39</v>
      </c>
      <c r="F1586" s="43">
        <f>IF(Table2[[#This Row],[M5B]]="",Table2[[#This Row],[M5B_h]],SUM(Table2[[#This Row],[M5B_h]],Table2[[#This Row],[M5B]]))</f>
        <v>3</v>
      </c>
      <c r="H1586" s="12" t="str">
        <f>IF(Table2[[#This Row],[M1A]]="","",Table2[[#This Row],[M1A]]-Table2[[#This Row],[AWAL]])</f>
        <v/>
      </c>
      <c r="J1586" s="12" t="str">
        <f>IF(Table2[[#This Row],[M2A]]="","",SUM(Table2[[#This Row],[M2A]]-Table2[[#This Row],[M2B_h]]))</f>
        <v/>
      </c>
      <c r="L1586" s="12" t="str">
        <f>IF(Table2[[#This Row],[M3A]]="","",SUM(Table2[[#This Row],[M3A]]-Table2[[#This Row],[M3B_h]]))</f>
        <v/>
      </c>
      <c r="N1586" s="12" t="str">
        <f>IF(Table2[[#This Row],[M4A]]="","",SUM(Table2[[#This Row],[M4A]]-Table2[[#This Row],[M4B_h]]))</f>
        <v/>
      </c>
      <c r="O1586" s="14"/>
      <c r="P1586" s="14" t="str">
        <f>IF(Table2[[#This Row],[M5A]]="","",SUM(Table2[[#This Row],[M5A]]-Table2[[#This Row],[M5B_h]]))</f>
        <v/>
      </c>
      <c r="Q1586" s="14">
        <f>SUM(Table2[[#This Row],[AWAL]],Table2[[#This Row],[M1B]])</f>
        <v>3</v>
      </c>
      <c r="R1586" s="14">
        <f>SUM(Table2[[#This Row],[M2B]],Table2[[#This Row],[M2B_h]])</f>
        <v>3</v>
      </c>
      <c r="S1586" s="14">
        <f>SUM(Table2[[#This Row],[M3B]],Table2[[#This Row],[M3B_h]])</f>
        <v>3</v>
      </c>
      <c r="T1586" s="14">
        <f>SUM(Table2[[#This Row],[M4B]],Table2[[#This Row],[M4B_h]])</f>
        <v>3</v>
      </c>
    </row>
    <row r="1587" spans="1:20">
      <c r="A1587" s="11">
        <f>IF(Table2[[#This Row],[TT]]=0,"",ROW())</f>
        <v>1587</v>
      </c>
      <c r="B1587" s="11" t="str">
        <f>LOWER(SUBSTITUTE(SUBSTITUTE(SUBSTITUTE(SUBSTITUTE(SUBSTITUTE(SUBSTITUTE(SUBSTITUTE(SUBSTITUTE(Table2[[#This Row],[NAMA BARANG]]," ",""),"""",""),"-",""),"/",""),"(",""),")",""),"&amp;",""),",",""))</f>
        <v>pcmagnitb351315biasa</v>
      </c>
      <c r="C1587" s="17" t="s">
        <v>2887</v>
      </c>
      <c r="D1587" s="18">
        <v>1</v>
      </c>
      <c r="E1587" s="22" t="s">
        <v>2470</v>
      </c>
      <c r="F1587" s="43">
        <f>IF(Table2[[#This Row],[M5B]]="",Table2[[#This Row],[M5B_h]],SUM(Table2[[#This Row],[M5B_h]],Table2[[#This Row],[M5B]]))</f>
        <v>1</v>
      </c>
      <c r="H1587" s="12" t="str">
        <f>IF(Table2[[#This Row],[M1A]]="","",Table2[[#This Row],[M1A]]-Table2[[#This Row],[AWAL]])</f>
        <v/>
      </c>
      <c r="J1587" s="12" t="str">
        <f>IF(Table2[[#This Row],[M2A]]="","",SUM(Table2[[#This Row],[M2A]]-Table2[[#This Row],[M2B_h]]))</f>
        <v/>
      </c>
      <c r="L1587" s="12" t="str">
        <f>IF(Table2[[#This Row],[M3A]]="","",SUM(Table2[[#This Row],[M3A]]-Table2[[#This Row],[M3B_h]]))</f>
        <v/>
      </c>
      <c r="N1587" s="12" t="str">
        <f>IF(Table2[[#This Row],[M4A]]="","",SUM(Table2[[#This Row],[M4A]]-Table2[[#This Row],[M4B_h]]))</f>
        <v/>
      </c>
      <c r="O1587" s="14"/>
      <c r="P1587" s="14" t="str">
        <f>IF(Table2[[#This Row],[M5A]]="","",SUM(Table2[[#This Row],[M5A]]-Table2[[#This Row],[M5B_h]]))</f>
        <v/>
      </c>
      <c r="Q1587" s="14">
        <f>SUM(Table2[[#This Row],[AWAL]],Table2[[#This Row],[M1B]])</f>
        <v>1</v>
      </c>
      <c r="R1587" s="14">
        <f>SUM(Table2[[#This Row],[M2B]],Table2[[#This Row],[M2B_h]])</f>
        <v>1</v>
      </c>
      <c r="S1587" s="14">
        <f>SUM(Table2[[#This Row],[M3B]],Table2[[#This Row],[M3B_h]])</f>
        <v>1</v>
      </c>
      <c r="T1587" s="14">
        <f>SUM(Table2[[#This Row],[M4B]],Table2[[#This Row],[M4B_h]])</f>
        <v>1</v>
      </c>
    </row>
    <row r="1588" spans="1:20">
      <c r="A1588" s="11">
        <f>IF(Table2[[#This Row],[TT]]=0,"",ROW())</f>
        <v>1588</v>
      </c>
      <c r="B1588" s="11" t="str">
        <f>LOWER(SUBSTITUTE(SUBSTITUTE(SUBSTITUTE(SUBSTITUTE(SUBSTITUTE(SUBSTITUTE(SUBSTITUTE(SUBSTITUTE(Table2[[#This Row],[NAMA BARANG]]," ",""),"""",""),"-",""),"/",""),"(",""),")",""),"&amp;",""),",",""))</f>
        <v>pcmagnitb351315f</v>
      </c>
      <c r="C1588" s="17" t="s">
        <v>2882</v>
      </c>
      <c r="D1588" s="18">
        <v>5</v>
      </c>
      <c r="E1588" s="22" t="s">
        <v>2470</v>
      </c>
      <c r="F1588" s="43">
        <f>IF(Table2[[#This Row],[M5B]]="",Table2[[#This Row],[M5B_h]],SUM(Table2[[#This Row],[M5B_h]],Table2[[#This Row],[M5B]]))</f>
        <v>5</v>
      </c>
      <c r="H1588" s="12" t="str">
        <f>IF(Table2[[#This Row],[M1A]]="","",Table2[[#This Row],[M1A]]-Table2[[#This Row],[AWAL]])</f>
        <v/>
      </c>
      <c r="J1588" s="12" t="str">
        <f>IF(Table2[[#This Row],[M2A]]="","",SUM(Table2[[#This Row],[M2A]]-Table2[[#This Row],[M2B_h]]))</f>
        <v/>
      </c>
      <c r="L1588" s="12" t="str">
        <f>IF(Table2[[#This Row],[M3A]]="","",SUM(Table2[[#This Row],[M3A]]-Table2[[#This Row],[M3B_h]]))</f>
        <v/>
      </c>
      <c r="N1588" s="12" t="str">
        <f>IF(Table2[[#This Row],[M4A]]="","",SUM(Table2[[#This Row],[M4A]]-Table2[[#This Row],[M4B_h]]))</f>
        <v/>
      </c>
      <c r="O1588" s="14"/>
      <c r="P1588" s="14" t="str">
        <f>IF(Table2[[#This Row],[M5A]]="","",SUM(Table2[[#This Row],[M5A]]-Table2[[#This Row],[M5B_h]]))</f>
        <v/>
      </c>
      <c r="Q1588" s="14">
        <f>SUM(Table2[[#This Row],[AWAL]],Table2[[#This Row],[M1B]])</f>
        <v>5</v>
      </c>
      <c r="R1588" s="14">
        <f>SUM(Table2[[#This Row],[M2B]],Table2[[#This Row],[M2B_h]])</f>
        <v>5</v>
      </c>
      <c r="S1588" s="14">
        <f>SUM(Table2[[#This Row],[M3B]],Table2[[#This Row],[M3B_h]])</f>
        <v>5</v>
      </c>
      <c r="T1588" s="14">
        <f>SUM(Table2[[#This Row],[M4B]],Table2[[#This Row],[M4B_h]])</f>
        <v>5</v>
      </c>
    </row>
    <row r="1589" spans="1:20">
      <c r="A1589" s="11">
        <f>IF(Table2[[#This Row],[TT]]=0,"",ROW())</f>
        <v>1589</v>
      </c>
      <c r="B1589" s="11" t="str">
        <f>LOWER(SUBSTITUTE(SUBSTITUTE(SUBSTITUTE(SUBSTITUTE(SUBSTITUTE(SUBSTITUTE(SUBSTITUTE(SUBSTITUTE(Table2[[#This Row],[NAMA BARANG]]," ",""),"""",""),"-",""),"/",""),"(",""),")",""),"&amp;",""),",",""))</f>
        <v>pcmagnitb35145f</v>
      </c>
      <c r="C1589" s="17" t="s">
        <v>2885</v>
      </c>
      <c r="D1589" s="18">
        <v>4</v>
      </c>
      <c r="E1589" s="22" t="s">
        <v>2470</v>
      </c>
      <c r="F1589" s="43">
        <f>IF(Table2[[#This Row],[M5B]]="",Table2[[#This Row],[M5B_h]],SUM(Table2[[#This Row],[M5B_h]],Table2[[#This Row],[M5B]]))</f>
        <v>4</v>
      </c>
      <c r="H1589" s="12" t="str">
        <f>IF(Table2[[#This Row],[M1A]]="","",Table2[[#This Row],[M1A]]-Table2[[#This Row],[AWAL]])</f>
        <v/>
      </c>
      <c r="J1589" s="12" t="str">
        <f>IF(Table2[[#This Row],[M2A]]="","",SUM(Table2[[#This Row],[M2A]]-Table2[[#This Row],[M2B_h]]))</f>
        <v/>
      </c>
      <c r="L1589" s="12" t="str">
        <f>IF(Table2[[#This Row],[M3A]]="","",SUM(Table2[[#This Row],[M3A]]-Table2[[#This Row],[M3B_h]]))</f>
        <v/>
      </c>
      <c r="N1589" s="12" t="str">
        <f>IF(Table2[[#This Row],[M4A]]="","",SUM(Table2[[#This Row],[M4A]]-Table2[[#This Row],[M4B_h]]))</f>
        <v/>
      </c>
      <c r="O1589" s="14"/>
      <c r="P1589" s="14" t="str">
        <f>IF(Table2[[#This Row],[M5A]]="","",SUM(Table2[[#This Row],[M5A]]-Table2[[#This Row],[M5B_h]]))</f>
        <v/>
      </c>
      <c r="Q1589" s="14">
        <f>SUM(Table2[[#This Row],[AWAL]],Table2[[#This Row],[M1B]])</f>
        <v>4</v>
      </c>
      <c r="R1589" s="14">
        <f>SUM(Table2[[#This Row],[M2B]],Table2[[#This Row],[M2B_h]])</f>
        <v>4</v>
      </c>
      <c r="S1589" s="14">
        <f>SUM(Table2[[#This Row],[M3B]],Table2[[#This Row],[M3B_h]])</f>
        <v>4</v>
      </c>
      <c r="T1589" s="14">
        <f>SUM(Table2[[#This Row],[M4B]],Table2[[#This Row],[M4B_h]])</f>
        <v>4</v>
      </c>
    </row>
    <row r="1590" spans="1:20">
      <c r="A1590" s="13">
        <f>IF(Table2[[#This Row],[TT]]=0,"",ROW())</f>
        <v>1590</v>
      </c>
      <c r="B1590" s="13" t="str">
        <f>LOWER(SUBSTITUTE(SUBSTITUTE(SUBSTITUTE(SUBSTITUTE(SUBSTITUTE(SUBSTITUTE(SUBSTITUTE(SUBSTITUTE(Table2[[#This Row],[NAMA BARANG]]," ",""),"""",""),"-",""),"/",""),"(",""),")",""),"&amp;",""),",",""))</f>
        <v>pcmagnitb39y262</v>
      </c>
      <c r="C1590" s="16" t="s">
        <v>1713</v>
      </c>
      <c r="D1590" s="18">
        <v>6</v>
      </c>
      <c r="E1590" s="47" t="s">
        <v>63</v>
      </c>
      <c r="F1590" s="43">
        <f>IF(Table2[[#This Row],[M5B]]="",Table2[[#This Row],[M5B_h]],SUM(Table2[[#This Row],[M5B_h]],Table2[[#This Row],[M5B]]))</f>
        <v>6</v>
      </c>
      <c r="H1590" s="14" t="str">
        <f>IF(Table2[[#This Row],[M1A]]="","",Table2[[#This Row],[M1A]]-Table2[[#This Row],[AWAL]])</f>
        <v/>
      </c>
      <c r="J1590" s="14" t="str">
        <f>IF(Table2[[#This Row],[M2A]]="","",SUM(Table2[[#This Row],[M2A]]-Table2[[#This Row],[M2B_h]]))</f>
        <v/>
      </c>
      <c r="L1590" s="14" t="str">
        <f>IF(Table2[[#This Row],[M3A]]="","",SUM(Table2[[#This Row],[M3A]]-Table2[[#This Row],[M3B_h]]))</f>
        <v/>
      </c>
      <c r="N1590" s="14" t="str">
        <f>IF(Table2[[#This Row],[M4A]]="","",SUM(Table2[[#This Row],[M4A]]-Table2[[#This Row],[M4B_h]]))</f>
        <v/>
      </c>
      <c r="O1590" s="14"/>
      <c r="P1590" s="14" t="str">
        <f>IF(Table2[[#This Row],[M5A]]="","",SUM(Table2[[#This Row],[M5A]]-Table2[[#This Row],[M5B_h]]))</f>
        <v/>
      </c>
      <c r="Q1590" s="14">
        <f>SUM(Table2[[#This Row],[AWAL]],Table2[[#This Row],[M1B]])</f>
        <v>6</v>
      </c>
      <c r="R1590" s="14">
        <f>SUM(Table2[[#This Row],[M2B]],Table2[[#This Row],[M2B_h]])</f>
        <v>6</v>
      </c>
      <c r="S1590" s="14">
        <f>SUM(Table2[[#This Row],[M3B]],Table2[[#This Row],[M3B_h]])</f>
        <v>6</v>
      </c>
      <c r="T1590" s="14">
        <f>SUM(Table2[[#This Row],[M4B]],Table2[[#This Row],[M4B_h]])</f>
        <v>6</v>
      </c>
    </row>
    <row r="1591" spans="1:20">
      <c r="A1591" s="13">
        <f>IF(Table2[[#This Row],[TT]]=0,"",ROW())</f>
        <v>1591</v>
      </c>
      <c r="B1591" s="13" t="str">
        <f>LOWER(SUBSTITUTE(SUBSTITUTE(SUBSTITUTE(SUBSTITUTE(SUBSTITUTE(SUBSTITUTE(SUBSTITUTE(SUBSTITUTE(Table2[[#This Row],[NAMA BARANG]]," ",""),"""",""),"-",""),"/",""),"(",""),")",""),"&amp;",""),",",""))</f>
        <v>pcmagnitb018disney</v>
      </c>
      <c r="C1591" s="16" t="s">
        <v>1714</v>
      </c>
      <c r="D1591" s="18">
        <v>5</v>
      </c>
      <c r="E1591" s="47" t="s">
        <v>88</v>
      </c>
      <c r="F1591" s="43">
        <f>IF(Table2[[#This Row],[M5B]]="",Table2[[#This Row],[M5B_h]],SUM(Table2[[#This Row],[M5B_h]],Table2[[#This Row],[M5B]]))</f>
        <v>5</v>
      </c>
      <c r="H1591" s="14" t="str">
        <f>IF(Table2[[#This Row],[M1A]]="","",Table2[[#This Row],[M1A]]-Table2[[#This Row],[AWAL]])</f>
        <v/>
      </c>
      <c r="J1591" s="14" t="str">
        <f>IF(Table2[[#This Row],[M2A]]="","",SUM(Table2[[#This Row],[M2A]]-Table2[[#This Row],[M2B_h]]))</f>
        <v/>
      </c>
      <c r="L1591" s="14" t="str">
        <f>IF(Table2[[#This Row],[M3A]]="","",SUM(Table2[[#This Row],[M3A]]-Table2[[#This Row],[M3B_h]]))</f>
        <v/>
      </c>
      <c r="N1591" s="14" t="str">
        <f>IF(Table2[[#This Row],[M4A]]="","",SUM(Table2[[#This Row],[M4A]]-Table2[[#This Row],[M4B_h]]))</f>
        <v/>
      </c>
      <c r="O1591" s="14"/>
      <c r="P1591" s="14" t="str">
        <f>IF(Table2[[#This Row],[M5A]]="","",SUM(Table2[[#This Row],[M5A]]-Table2[[#This Row],[M5B_h]]))</f>
        <v/>
      </c>
      <c r="Q1591" s="14">
        <f>SUM(Table2[[#This Row],[AWAL]],Table2[[#This Row],[M1B]])</f>
        <v>5</v>
      </c>
      <c r="R1591" s="14">
        <f>SUM(Table2[[#This Row],[M2B]],Table2[[#This Row],[M2B_h]])</f>
        <v>5</v>
      </c>
      <c r="S1591" s="14">
        <f>SUM(Table2[[#This Row],[M3B]],Table2[[#This Row],[M3B_h]])</f>
        <v>5</v>
      </c>
      <c r="T1591" s="14">
        <f>SUM(Table2[[#This Row],[M4B]],Table2[[#This Row],[M4B_h]])</f>
        <v>5</v>
      </c>
    </row>
    <row r="1592" spans="1:20">
      <c r="A1592" s="94">
        <f>IF(Table2[[#This Row],[TT]]=0,"",ROW())</f>
        <v>1592</v>
      </c>
      <c r="B1592" s="94" t="str">
        <f>LOWER(SUBSTITUTE(SUBSTITUTE(SUBSTITUTE(SUBSTITUTE(SUBSTITUTE(SUBSTITUTE(SUBSTITUTE(SUBSTITUTE(Table2[[#This Row],[NAMA BARANG]]," ",""),"""",""),"-",""),"/",""),"(",""),")",""),"&amp;",""),",",""))</f>
        <v>pcmagnitc1756faktur</v>
      </c>
      <c r="C1592" s="95" t="s">
        <v>4641</v>
      </c>
      <c r="D1592" s="96">
        <v>5</v>
      </c>
      <c r="E1592" s="97" t="s">
        <v>2912</v>
      </c>
      <c r="F1592" s="98">
        <f>IF(Table2[[#This Row],[M5B]]="",Table2[[#This Row],[M5B_h]],SUM(Table2[[#This Row],[M5B_h]],Table2[[#This Row],[M5B]]))</f>
        <v>2</v>
      </c>
      <c r="G1592" s="99"/>
      <c r="H1592" s="100" t="str">
        <f>IF(Table2[[#This Row],[M1A]]="","",Table2[[#This Row],[M1A]]-Table2[[#This Row],[AWAL]])</f>
        <v/>
      </c>
      <c r="I1592" s="99">
        <v>3</v>
      </c>
      <c r="J1592" s="100">
        <f>IF(Table2[[#This Row],[M2A]]="","",SUM(Table2[[#This Row],[M2A]]-Table2[[#This Row],[M2B_h]]))</f>
        <v>-2</v>
      </c>
      <c r="K1592" s="99">
        <v>2</v>
      </c>
      <c r="L1592" s="100">
        <f>IF(Table2[[#This Row],[M3A]]="","",SUM(Table2[[#This Row],[M3A]]-Table2[[#This Row],[M3B_h]]))</f>
        <v>-1</v>
      </c>
      <c r="M1592" s="99"/>
      <c r="N1592" s="100" t="str">
        <f>IF(Table2[[#This Row],[M4A]]="","",SUM(Table2[[#This Row],[M4A]]-Table2[[#This Row],[M4B_h]]))</f>
        <v/>
      </c>
      <c r="O1592" s="100"/>
      <c r="P1592" s="100" t="str">
        <f>IF(Table2[[#This Row],[M5A]]="","",SUM(Table2[[#This Row],[M5A]]-Table2[[#This Row],[M5B_h]]))</f>
        <v/>
      </c>
      <c r="Q1592" s="100">
        <f>SUM(Table2[[#This Row],[AWAL]],Table2[[#This Row],[M1B]])</f>
        <v>5</v>
      </c>
      <c r="R1592" s="100">
        <f>SUM(Table2[[#This Row],[M2B]],Table2[[#This Row],[M2B_h]])</f>
        <v>3</v>
      </c>
      <c r="S1592" s="100">
        <f>SUM(Table2[[#This Row],[M3B]],Table2[[#This Row],[M3B_h]])</f>
        <v>2</v>
      </c>
      <c r="T1592" s="100">
        <f>SUM(Table2[[#This Row],[M4B]],Table2[[#This Row],[M4B_h]])</f>
        <v>2</v>
      </c>
    </row>
    <row r="1593" spans="1:20">
      <c r="A1593" s="13">
        <f>IF(Table2[[#This Row],[TT]]=0,"",ROW())</f>
        <v>1593</v>
      </c>
      <c r="B1593" s="13" t="str">
        <f>LOWER(SUBSTITUTE(SUBSTITUTE(SUBSTITUTE(SUBSTITUTE(SUBSTITUTE(SUBSTITUTE(SUBSTITUTE(SUBSTITUTE(Table2[[#This Row],[NAMA BARANG]]," ",""),"""",""),"-",""),"/",""),"(",""),")",""),"&amp;",""),",",""))</f>
        <v>pcmagnitc9962blkset</v>
      </c>
      <c r="C1593" s="16" t="s">
        <v>1715</v>
      </c>
      <c r="D1593" s="18">
        <v>9</v>
      </c>
      <c r="E1593" s="47" t="s">
        <v>88</v>
      </c>
      <c r="F1593" s="43">
        <f>IF(Table2[[#This Row],[M5B]]="",Table2[[#This Row],[M5B_h]],SUM(Table2[[#This Row],[M5B_h]],Table2[[#This Row],[M5B]]))</f>
        <v>9</v>
      </c>
      <c r="H1593" s="14" t="str">
        <f>IF(Table2[[#This Row],[M1A]]="","",Table2[[#This Row],[M1A]]-Table2[[#This Row],[AWAL]])</f>
        <v/>
      </c>
      <c r="J1593" s="14" t="str">
        <f>IF(Table2[[#This Row],[M2A]]="","",SUM(Table2[[#This Row],[M2A]]-Table2[[#This Row],[M2B_h]]))</f>
        <v/>
      </c>
      <c r="L1593" s="14" t="str">
        <f>IF(Table2[[#This Row],[M3A]]="","",SUM(Table2[[#This Row],[M3A]]-Table2[[#This Row],[M3B_h]]))</f>
        <v/>
      </c>
      <c r="N1593" s="14" t="str">
        <f>IF(Table2[[#This Row],[M4A]]="","",SUM(Table2[[#This Row],[M4A]]-Table2[[#This Row],[M4B_h]]))</f>
        <v/>
      </c>
      <c r="O1593" s="14"/>
      <c r="P1593" s="14" t="str">
        <f>IF(Table2[[#This Row],[M5A]]="","",SUM(Table2[[#This Row],[M5A]]-Table2[[#This Row],[M5B_h]]))</f>
        <v/>
      </c>
      <c r="Q1593" s="14">
        <f>SUM(Table2[[#This Row],[AWAL]],Table2[[#This Row],[M1B]])</f>
        <v>9</v>
      </c>
      <c r="R1593" s="14">
        <f>SUM(Table2[[#This Row],[M2B]],Table2[[#This Row],[M2B_h]])</f>
        <v>9</v>
      </c>
      <c r="S1593" s="14">
        <f>SUM(Table2[[#This Row],[M3B]],Table2[[#This Row],[M3B_h]])</f>
        <v>9</v>
      </c>
      <c r="T1593" s="14">
        <f>SUM(Table2[[#This Row],[M4B]],Table2[[#This Row],[M4B_h]])</f>
        <v>9</v>
      </c>
    </row>
    <row r="1594" spans="1:20">
      <c r="A1594" s="11">
        <f>IF(Table2[[#This Row],[TT]]=0,"",ROW())</f>
        <v>1594</v>
      </c>
      <c r="B1594" s="11" t="str">
        <f>LOWER(SUBSTITUTE(SUBSTITUTE(SUBSTITUTE(SUBSTITUTE(SUBSTITUTE(SUBSTITUTE(SUBSTITUTE(SUBSTITUTE(Table2[[#This Row],[NAMA BARANG]]," ",""),"""",""),"-",""),"/",""),"(",""),")",""),"&amp;",""),",",""))</f>
        <v>pcmagnitc2118barbieprincessmmwtp</v>
      </c>
      <c r="C1594" s="17" t="s">
        <v>1716</v>
      </c>
      <c r="D1594" s="18">
        <v>3</v>
      </c>
      <c r="E1594" s="22" t="s">
        <v>88</v>
      </c>
      <c r="F1594" s="43">
        <f>IF(Table2[[#This Row],[M5B]]="",Table2[[#This Row],[M5B_h]],SUM(Table2[[#This Row],[M5B_h]],Table2[[#This Row],[M5B]]))</f>
        <v>3</v>
      </c>
      <c r="H1594" s="12" t="str">
        <f>IF(Table2[[#This Row],[M1A]]="","",Table2[[#This Row],[M1A]]-Table2[[#This Row],[AWAL]])</f>
        <v/>
      </c>
      <c r="J1594" s="12" t="str">
        <f>IF(Table2[[#This Row],[M2A]]="","",SUM(Table2[[#This Row],[M2A]]-Table2[[#This Row],[M2B_h]]))</f>
        <v/>
      </c>
      <c r="L1594" s="12" t="str">
        <f>IF(Table2[[#This Row],[M3A]]="","",SUM(Table2[[#This Row],[M3A]]-Table2[[#This Row],[M3B_h]]))</f>
        <v/>
      </c>
      <c r="N1594" s="12" t="str">
        <f>IF(Table2[[#This Row],[M4A]]="","",SUM(Table2[[#This Row],[M4A]]-Table2[[#This Row],[M4B_h]]))</f>
        <v/>
      </c>
      <c r="O1594" s="14"/>
      <c r="P1594" s="14" t="str">
        <f>IF(Table2[[#This Row],[M5A]]="","",SUM(Table2[[#This Row],[M5A]]-Table2[[#This Row],[M5B_h]]))</f>
        <v/>
      </c>
      <c r="Q1594" s="14">
        <f>SUM(Table2[[#This Row],[AWAL]],Table2[[#This Row],[M1B]])</f>
        <v>3</v>
      </c>
      <c r="R1594" s="14">
        <f>SUM(Table2[[#This Row],[M2B]],Table2[[#This Row],[M2B_h]])</f>
        <v>3</v>
      </c>
      <c r="S1594" s="14">
        <f>SUM(Table2[[#This Row],[M3B]],Table2[[#This Row],[M3B_h]])</f>
        <v>3</v>
      </c>
      <c r="T1594" s="14">
        <f>SUM(Table2[[#This Row],[M4B]],Table2[[#This Row],[M4B_h]])</f>
        <v>3</v>
      </c>
    </row>
    <row r="1595" spans="1:20">
      <c r="A1595" s="11">
        <f>IF(Table2[[#This Row],[TT]]=0,"",ROW())</f>
        <v>1595</v>
      </c>
      <c r="B1595" s="11" t="str">
        <f>LOWER(SUBSTITUTE(SUBSTITUTE(SUBSTITUTE(SUBSTITUTE(SUBSTITUTE(SUBSTITUTE(SUBSTITUTE(SUBSTITUTE(Table2[[#This Row],[NAMA BARANG]]," ",""),"""",""),"-",""),"/",""),"(",""),")",""),"&amp;",""),",",""))</f>
        <v>pcmagnitcallmc7121blk</v>
      </c>
      <c r="C1595" s="17" t="s">
        <v>3129</v>
      </c>
      <c r="D1595" s="18">
        <v>29</v>
      </c>
      <c r="E1595" s="22" t="s">
        <v>2470</v>
      </c>
      <c r="F1595" s="43">
        <f>IF(Table2[[#This Row],[M5B]]="",Table2[[#This Row],[M5B_h]],SUM(Table2[[#This Row],[M5B_h]],Table2[[#This Row],[M5B]]))</f>
        <v>28</v>
      </c>
      <c r="H1595" s="12" t="str">
        <f>IF(Table2[[#This Row],[M1A]]="","",Table2[[#This Row],[M1A]]-Table2[[#This Row],[AWAL]])</f>
        <v/>
      </c>
      <c r="J1595" s="12" t="str">
        <f>IF(Table2[[#This Row],[M2A]]="","",SUM(Table2[[#This Row],[M2A]]-Table2[[#This Row],[M2B_h]]))</f>
        <v/>
      </c>
      <c r="K1595" s="12">
        <v>28</v>
      </c>
      <c r="L1595" s="12">
        <f>IF(Table2[[#This Row],[M3A]]="","",SUM(Table2[[#This Row],[M3A]]-Table2[[#This Row],[M3B_h]]))</f>
        <v>-1</v>
      </c>
      <c r="N1595" s="12" t="str">
        <f>IF(Table2[[#This Row],[M4A]]="","",SUM(Table2[[#This Row],[M4A]]-Table2[[#This Row],[M4B_h]]))</f>
        <v/>
      </c>
      <c r="O1595" s="14"/>
      <c r="P1595" s="14" t="str">
        <f>IF(Table2[[#This Row],[M5A]]="","",SUM(Table2[[#This Row],[M5A]]-Table2[[#This Row],[M5B_h]]))</f>
        <v/>
      </c>
      <c r="Q1595" s="14">
        <f>SUM(Table2[[#This Row],[AWAL]],Table2[[#This Row],[M1B]])</f>
        <v>29</v>
      </c>
      <c r="R1595" s="14">
        <f>SUM(Table2[[#This Row],[M2B]],Table2[[#This Row],[M2B_h]])</f>
        <v>29</v>
      </c>
      <c r="S1595" s="14">
        <f>SUM(Table2[[#This Row],[M3B]],Table2[[#This Row],[M3B_h]])</f>
        <v>28</v>
      </c>
      <c r="T1595" s="14">
        <f>SUM(Table2[[#This Row],[M4B]],Table2[[#This Row],[M4B_h]])</f>
        <v>28</v>
      </c>
    </row>
    <row r="1596" spans="1:20">
      <c r="A1596" s="11">
        <f>IF(Table2[[#This Row],[TT]]=0,"",ROW())</f>
        <v>1596</v>
      </c>
      <c r="B1596" s="11" t="str">
        <f>LOWER(SUBSTITUTE(SUBSTITUTE(SUBSTITUTE(SUBSTITUTE(SUBSTITUTE(SUBSTITUTE(SUBSTITUTE(SUBSTITUTE(Table2[[#This Row],[NAMA BARANG]]," ",""),"""",""),"-",""),"/",""),"(",""),")",""),"&amp;",""),",",""))</f>
        <v>pcmagnitcardcc1012b</v>
      </c>
      <c r="C1596" s="17" t="s">
        <v>1717</v>
      </c>
      <c r="D1596" s="18">
        <v>57</v>
      </c>
      <c r="E1596" s="22" t="s">
        <v>39</v>
      </c>
      <c r="F1596" s="43">
        <f>IF(Table2[[#This Row],[M5B]]="",Table2[[#This Row],[M5B_h]],SUM(Table2[[#This Row],[M5B_h]],Table2[[#This Row],[M5B]]))</f>
        <v>57</v>
      </c>
      <c r="H1596" s="12" t="str">
        <f>IF(Table2[[#This Row],[M1A]]="","",Table2[[#This Row],[M1A]]-Table2[[#This Row],[AWAL]])</f>
        <v/>
      </c>
      <c r="J1596" s="12" t="str">
        <f>IF(Table2[[#This Row],[M2A]]="","",SUM(Table2[[#This Row],[M2A]]-Table2[[#This Row],[M2B_h]]))</f>
        <v/>
      </c>
      <c r="L1596" s="12" t="str">
        <f>IF(Table2[[#This Row],[M3A]]="","",SUM(Table2[[#This Row],[M3A]]-Table2[[#This Row],[M3B_h]]))</f>
        <v/>
      </c>
      <c r="N1596" s="12" t="str">
        <f>IF(Table2[[#This Row],[M4A]]="","",SUM(Table2[[#This Row],[M4A]]-Table2[[#This Row],[M4B_h]]))</f>
        <v/>
      </c>
      <c r="O1596" s="14"/>
      <c r="P1596" s="14" t="str">
        <f>IF(Table2[[#This Row],[M5A]]="","",SUM(Table2[[#This Row],[M5A]]-Table2[[#This Row],[M5B_h]]))</f>
        <v/>
      </c>
      <c r="Q1596" s="14">
        <f>SUM(Table2[[#This Row],[AWAL]],Table2[[#This Row],[M1B]])</f>
        <v>57</v>
      </c>
      <c r="R1596" s="14">
        <f>SUM(Table2[[#This Row],[M2B]],Table2[[#This Row],[M2B_h]])</f>
        <v>57</v>
      </c>
      <c r="S1596" s="14">
        <f>SUM(Table2[[#This Row],[M3B]],Table2[[#This Row],[M3B_h]])</f>
        <v>57</v>
      </c>
      <c r="T1596" s="14">
        <f>SUM(Table2[[#This Row],[M4B]],Table2[[#This Row],[M4B_h]])</f>
        <v>57</v>
      </c>
    </row>
    <row r="1597" spans="1:20">
      <c r="A1597" s="11">
        <f>IF(Table2[[#This Row],[TT]]=0,"",ROW())</f>
        <v>1597</v>
      </c>
      <c r="B1597" s="11" t="str">
        <f>LOWER(SUBSTITUTE(SUBSTITUTE(SUBSTITUTE(SUBSTITUTE(SUBSTITUTE(SUBSTITUTE(SUBSTITUTE(SUBSTITUTE(Table2[[#This Row],[NAMA BARANG]]," ",""),"""",""),"-",""),"/",""),"(",""),")",""),"&amp;",""),",",""))</f>
        <v>pcmagnitcardcc1017b</v>
      </c>
      <c r="C1597" s="17" t="s">
        <v>1718</v>
      </c>
      <c r="D1597" s="18">
        <v>6</v>
      </c>
      <c r="E1597" s="22" t="s">
        <v>88</v>
      </c>
      <c r="F1597" s="43">
        <f>IF(Table2[[#This Row],[M5B]]="",Table2[[#This Row],[M5B_h]],SUM(Table2[[#This Row],[M5B_h]],Table2[[#This Row],[M5B]]))</f>
        <v>6</v>
      </c>
      <c r="H1597" s="12" t="str">
        <f>IF(Table2[[#This Row],[M1A]]="","",Table2[[#This Row],[M1A]]-Table2[[#This Row],[AWAL]])</f>
        <v/>
      </c>
      <c r="J1597" s="12" t="str">
        <f>IF(Table2[[#This Row],[M2A]]="","",SUM(Table2[[#This Row],[M2A]]-Table2[[#This Row],[M2B_h]]))</f>
        <v/>
      </c>
      <c r="L1597" s="12" t="str">
        <f>IF(Table2[[#This Row],[M3A]]="","",SUM(Table2[[#This Row],[M3A]]-Table2[[#This Row],[M3B_h]]))</f>
        <v/>
      </c>
      <c r="N1597" s="12" t="str">
        <f>IF(Table2[[#This Row],[M4A]]="","",SUM(Table2[[#This Row],[M4A]]-Table2[[#This Row],[M4B_h]]))</f>
        <v/>
      </c>
      <c r="O1597" s="14"/>
      <c r="P1597" s="14" t="str">
        <f>IF(Table2[[#This Row],[M5A]]="","",SUM(Table2[[#This Row],[M5A]]-Table2[[#This Row],[M5B_h]]))</f>
        <v/>
      </c>
      <c r="Q1597" s="14">
        <f>SUM(Table2[[#This Row],[AWAL]],Table2[[#This Row],[M1B]])</f>
        <v>6</v>
      </c>
      <c r="R1597" s="14">
        <f>SUM(Table2[[#This Row],[M2B]],Table2[[#This Row],[M2B_h]])</f>
        <v>6</v>
      </c>
      <c r="S1597" s="14">
        <f>SUM(Table2[[#This Row],[M3B]],Table2[[#This Row],[M3B_h]])</f>
        <v>6</v>
      </c>
      <c r="T1597" s="14">
        <f>SUM(Table2[[#This Row],[M4B]],Table2[[#This Row],[M4B_h]])</f>
        <v>6</v>
      </c>
    </row>
    <row r="1598" spans="1:20">
      <c r="A1598" s="11">
        <f>IF(Table2[[#This Row],[TT]]=0,"",ROW())</f>
        <v>1598</v>
      </c>
      <c r="B1598" s="11" t="str">
        <f>LOWER(SUBSTITUTE(SUBSTITUTE(SUBSTITUTE(SUBSTITUTE(SUBSTITUTE(SUBSTITUTE(SUBSTITUTE(SUBSTITUTE(Table2[[#This Row],[NAMA BARANG]]," ",""),"""",""),"-",""),"/",""),"(",""),")",""),"&amp;",""),",",""))</f>
        <v>pcmagnitcc856</v>
      </c>
      <c r="C1598" s="17" t="s">
        <v>1719</v>
      </c>
      <c r="D1598" s="18">
        <v>5</v>
      </c>
      <c r="E1598" s="22" t="s">
        <v>88</v>
      </c>
      <c r="F1598" s="43">
        <f>IF(Table2[[#This Row],[M5B]]="",Table2[[#This Row],[M5B_h]],SUM(Table2[[#This Row],[M5B_h]],Table2[[#This Row],[M5B]]))</f>
        <v>5</v>
      </c>
      <c r="H1598" s="12" t="str">
        <f>IF(Table2[[#This Row],[M1A]]="","",Table2[[#This Row],[M1A]]-Table2[[#This Row],[AWAL]])</f>
        <v/>
      </c>
      <c r="J1598" s="12" t="str">
        <f>IF(Table2[[#This Row],[M2A]]="","",SUM(Table2[[#This Row],[M2A]]-Table2[[#This Row],[M2B_h]]))</f>
        <v/>
      </c>
      <c r="L1598" s="12" t="str">
        <f>IF(Table2[[#This Row],[M3A]]="","",SUM(Table2[[#This Row],[M3A]]-Table2[[#This Row],[M3B_h]]))</f>
        <v/>
      </c>
      <c r="N1598" s="12" t="str">
        <f>IF(Table2[[#This Row],[M4A]]="","",SUM(Table2[[#This Row],[M4A]]-Table2[[#This Row],[M4B_h]]))</f>
        <v/>
      </c>
      <c r="O1598" s="14"/>
      <c r="P1598" s="14" t="str">
        <f>IF(Table2[[#This Row],[M5A]]="","",SUM(Table2[[#This Row],[M5A]]-Table2[[#This Row],[M5B_h]]))</f>
        <v/>
      </c>
      <c r="Q1598" s="14">
        <f>SUM(Table2[[#This Row],[AWAL]],Table2[[#This Row],[M1B]])</f>
        <v>5</v>
      </c>
      <c r="R1598" s="14">
        <f>SUM(Table2[[#This Row],[M2B]],Table2[[#This Row],[M2B_h]])</f>
        <v>5</v>
      </c>
      <c r="S1598" s="14">
        <f>SUM(Table2[[#This Row],[M3B]],Table2[[#This Row],[M3B_h]])</f>
        <v>5</v>
      </c>
      <c r="T1598" s="14">
        <f>SUM(Table2[[#This Row],[M4B]],Table2[[#This Row],[M4B_h]])</f>
        <v>5</v>
      </c>
    </row>
    <row r="1599" spans="1:20">
      <c r="A1599" s="11">
        <f>IF(Table2[[#This Row],[TT]]=0,"",ROW())</f>
        <v>1599</v>
      </c>
      <c r="B1599" s="11" t="str">
        <f>LOWER(SUBSTITUTE(SUBSTITUTE(SUBSTITUTE(SUBSTITUTE(SUBSTITUTE(SUBSTITUTE(SUBSTITUTE(SUBSTITUTE(Table2[[#This Row],[NAMA BARANG]]," ",""),"""",""),"-",""),"/",""),"(",""),")",""),"&amp;",""),",",""))</f>
        <v>pcmagnitdkk9907</v>
      </c>
      <c r="C1599" s="17" t="s">
        <v>1721</v>
      </c>
      <c r="D1599" s="18">
        <v>14</v>
      </c>
      <c r="E1599" s="22" t="s">
        <v>34</v>
      </c>
      <c r="F1599" s="43">
        <f>IF(Table2[[#This Row],[M5B]]="",Table2[[#This Row],[M5B_h]],SUM(Table2[[#This Row],[M5B_h]],Table2[[#This Row],[M5B]]))</f>
        <v>14</v>
      </c>
      <c r="H1599" s="12" t="str">
        <f>IF(Table2[[#This Row],[M1A]]="","",Table2[[#This Row],[M1A]]-Table2[[#This Row],[AWAL]])</f>
        <v/>
      </c>
      <c r="J1599" s="12" t="str">
        <f>IF(Table2[[#This Row],[M2A]]="","",SUM(Table2[[#This Row],[M2A]]-Table2[[#This Row],[M2B_h]]))</f>
        <v/>
      </c>
      <c r="L1599" s="12" t="str">
        <f>IF(Table2[[#This Row],[M3A]]="","",SUM(Table2[[#This Row],[M3A]]-Table2[[#This Row],[M3B_h]]))</f>
        <v/>
      </c>
      <c r="N1599" s="12" t="str">
        <f>IF(Table2[[#This Row],[M4A]]="","",SUM(Table2[[#This Row],[M4A]]-Table2[[#This Row],[M4B_h]]))</f>
        <v/>
      </c>
      <c r="O1599" s="14"/>
      <c r="P1599" s="14" t="str">
        <f>IF(Table2[[#This Row],[M5A]]="","",SUM(Table2[[#This Row],[M5A]]-Table2[[#This Row],[M5B_h]]))</f>
        <v/>
      </c>
      <c r="Q1599" s="14">
        <f>SUM(Table2[[#This Row],[AWAL]],Table2[[#This Row],[M1B]])</f>
        <v>14</v>
      </c>
      <c r="R1599" s="14">
        <f>SUM(Table2[[#This Row],[M2B]],Table2[[#This Row],[M2B_h]])</f>
        <v>14</v>
      </c>
      <c r="S1599" s="14">
        <f>SUM(Table2[[#This Row],[M3B]],Table2[[#This Row],[M3B_h]])</f>
        <v>14</v>
      </c>
      <c r="T1599" s="14">
        <f>SUM(Table2[[#This Row],[M4B]],Table2[[#This Row],[M4B_h]])</f>
        <v>14</v>
      </c>
    </row>
    <row r="1600" spans="1:20">
      <c r="A1600" s="11">
        <f>IF(Table2[[#This Row],[TT]]=0,"",ROW())</f>
        <v>1600</v>
      </c>
      <c r="B1600" s="11" t="str">
        <f>LOWER(SUBSTITUTE(SUBSTITUTE(SUBSTITUTE(SUBSTITUTE(SUBSTITUTE(SUBSTITUTE(SUBSTITUTE(SUBSTITUTE(Table2[[#This Row],[NAMA BARANG]]," ",""),"""",""),"-",""),"/",""),"(",""),")",""),"&amp;",""),",",""))</f>
        <v>pcmagnitdkk9908</v>
      </c>
      <c r="C1600" s="17" t="s">
        <v>1722</v>
      </c>
      <c r="D1600" s="18">
        <v>21</v>
      </c>
      <c r="E1600" s="22" t="s">
        <v>34</v>
      </c>
      <c r="F1600" s="43">
        <f>IF(Table2[[#This Row],[M5B]]="",Table2[[#This Row],[M5B_h]],SUM(Table2[[#This Row],[M5B_h]],Table2[[#This Row],[M5B]]))</f>
        <v>21</v>
      </c>
      <c r="H1600" s="12" t="str">
        <f>IF(Table2[[#This Row],[M1A]]="","",Table2[[#This Row],[M1A]]-Table2[[#This Row],[AWAL]])</f>
        <v/>
      </c>
      <c r="J1600" s="12" t="str">
        <f>IF(Table2[[#This Row],[M2A]]="","",SUM(Table2[[#This Row],[M2A]]-Table2[[#This Row],[M2B_h]]))</f>
        <v/>
      </c>
      <c r="L1600" s="12" t="str">
        <f>IF(Table2[[#This Row],[M3A]]="","",SUM(Table2[[#This Row],[M3A]]-Table2[[#This Row],[M3B_h]]))</f>
        <v/>
      </c>
      <c r="N1600" s="12" t="str">
        <f>IF(Table2[[#This Row],[M4A]]="","",SUM(Table2[[#This Row],[M4A]]-Table2[[#This Row],[M4B_h]]))</f>
        <v/>
      </c>
      <c r="O1600" s="14"/>
      <c r="P1600" s="14" t="str">
        <f>IF(Table2[[#This Row],[M5A]]="","",SUM(Table2[[#This Row],[M5A]]-Table2[[#This Row],[M5B_h]]))</f>
        <v/>
      </c>
      <c r="Q1600" s="14">
        <f>SUM(Table2[[#This Row],[AWAL]],Table2[[#This Row],[M1B]])</f>
        <v>21</v>
      </c>
      <c r="R1600" s="14">
        <f>SUM(Table2[[#This Row],[M2B]],Table2[[#This Row],[M2B_h]])</f>
        <v>21</v>
      </c>
      <c r="S1600" s="14">
        <f>SUM(Table2[[#This Row],[M3B]],Table2[[#This Row],[M3B_h]])</f>
        <v>21</v>
      </c>
      <c r="T1600" s="14">
        <f>SUM(Table2[[#This Row],[M4B]],Table2[[#This Row],[M4B_h]])</f>
        <v>21</v>
      </c>
    </row>
    <row r="1601" spans="1:20">
      <c r="A1601" s="11">
        <f>IF(Table2[[#This Row],[TT]]=0,"",ROW())</f>
        <v>1601</v>
      </c>
      <c r="B1601" s="11" t="str">
        <f>LOWER(SUBSTITUTE(SUBSTITUTE(SUBSTITUTE(SUBSTITUTE(SUBSTITUTE(SUBSTITUTE(SUBSTITUTE(SUBSTITUTE(Table2[[#This Row],[NAMA BARANG]]," ",""),"""",""),"-",""),"/",""),"(",""),")",""),"&amp;",""),",",""))</f>
        <v>pcmagnitdkk9910</v>
      </c>
      <c r="C1601" s="17" t="s">
        <v>1723</v>
      </c>
      <c r="D1601" s="18">
        <v>21</v>
      </c>
      <c r="E1601" s="22" t="s">
        <v>1724</v>
      </c>
      <c r="F1601" s="43">
        <f>IF(Table2[[#This Row],[M5B]]="",Table2[[#This Row],[M5B_h]],SUM(Table2[[#This Row],[M5B_h]],Table2[[#This Row],[M5B]]))</f>
        <v>21</v>
      </c>
      <c r="H1601" s="12" t="str">
        <f>IF(Table2[[#This Row],[M1A]]="","",Table2[[#This Row],[M1A]]-Table2[[#This Row],[AWAL]])</f>
        <v/>
      </c>
      <c r="J1601" s="12" t="str">
        <f>IF(Table2[[#This Row],[M2A]]="","",SUM(Table2[[#This Row],[M2A]]-Table2[[#This Row],[M2B_h]]))</f>
        <v/>
      </c>
      <c r="L1601" s="12" t="str">
        <f>IF(Table2[[#This Row],[M3A]]="","",SUM(Table2[[#This Row],[M3A]]-Table2[[#This Row],[M3B_h]]))</f>
        <v/>
      </c>
      <c r="N1601" s="12" t="str">
        <f>IF(Table2[[#This Row],[M4A]]="","",SUM(Table2[[#This Row],[M4A]]-Table2[[#This Row],[M4B_h]]))</f>
        <v/>
      </c>
      <c r="O1601" s="14"/>
      <c r="P1601" s="14" t="str">
        <f>IF(Table2[[#This Row],[M5A]]="","",SUM(Table2[[#This Row],[M5A]]-Table2[[#This Row],[M5B_h]]))</f>
        <v/>
      </c>
      <c r="Q1601" s="14">
        <f>SUM(Table2[[#This Row],[AWAL]],Table2[[#This Row],[M1B]])</f>
        <v>21</v>
      </c>
      <c r="R1601" s="14">
        <f>SUM(Table2[[#This Row],[M2B]],Table2[[#This Row],[M2B_h]])</f>
        <v>21</v>
      </c>
      <c r="S1601" s="14">
        <f>SUM(Table2[[#This Row],[M3B]],Table2[[#This Row],[M3B_h]])</f>
        <v>21</v>
      </c>
      <c r="T1601" s="14">
        <f>SUM(Table2[[#This Row],[M4B]],Table2[[#This Row],[M4B_h]])</f>
        <v>21</v>
      </c>
    </row>
    <row r="1602" spans="1:20">
      <c r="A1602" s="11">
        <f>IF(Table2[[#This Row],[TT]]=0,"",ROW())</f>
        <v>1602</v>
      </c>
      <c r="B1602" s="11" t="str">
        <f>LOWER(SUBSTITUTE(SUBSTITUTE(SUBSTITUTE(SUBSTITUTE(SUBSTITUTE(SUBSTITUTE(SUBSTITUTE(SUBSTITUTE(Table2[[#This Row],[NAMA BARANG]]," ",""),"""",""),"-",""),"/",""),"(",""),")",""),"&amp;",""),",",""))</f>
        <v>pcmagnitjumbo357519</v>
      </c>
      <c r="C1602" s="23" t="s">
        <v>1725</v>
      </c>
      <c r="D1602" s="24">
        <v>28</v>
      </c>
      <c r="E1602" s="48" t="s">
        <v>11</v>
      </c>
      <c r="F1602" s="43">
        <f>IF(Table2[[#This Row],[M5B]]="",Table2[[#This Row],[M5B_h]],SUM(Table2[[#This Row],[M5B_h]],Table2[[#This Row],[M5B]]))</f>
        <v>28</v>
      </c>
      <c r="H1602" s="12" t="str">
        <f>IF(Table2[[#This Row],[M1A]]="","",Table2[[#This Row],[M1A]]-Table2[[#This Row],[AWAL]])</f>
        <v/>
      </c>
      <c r="J1602" s="12" t="str">
        <f>IF(Table2[[#This Row],[M2A]]="","",SUM(Table2[[#This Row],[M2A]]-Table2[[#This Row],[M2B_h]]))</f>
        <v/>
      </c>
      <c r="L1602" s="12" t="str">
        <f>IF(Table2[[#This Row],[M3A]]="","",SUM(Table2[[#This Row],[M3A]]-Table2[[#This Row],[M3B_h]]))</f>
        <v/>
      </c>
      <c r="N1602" s="12" t="str">
        <f>IF(Table2[[#This Row],[M4A]]="","",SUM(Table2[[#This Row],[M4A]]-Table2[[#This Row],[M4B_h]]))</f>
        <v/>
      </c>
      <c r="O1602" s="14"/>
      <c r="P1602" s="14" t="str">
        <f>IF(Table2[[#This Row],[M5A]]="","",SUM(Table2[[#This Row],[M5A]]-Table2[[#This Row],[M5B_h]]))</f>
        <v/>
      </c>
      <c r="Q1602" s="14">
        <f>SUM(Table2[[#This Row],[AWAL]],Table2[[#This Row],[M1B]])</f>
        <v>28</v>
      </c>
      <c r="R1602" s="14">
        <f>SUM(Table2[[#This Row],[M2B]],Table2[[#This Row],[M2B_h]])</f>
        <v>28</v>
      </c>
      <c r="S1602" s="14">
        <f>SUM(Table2[[#This Row],[M3B]],Table2[[#This Row],[M3B_h]])</f>
        <v>28</v>
      </c>
      <c r="T1602" s="14">
        <f>SUM(Table2[[#This Row],[M4B]],Table2[[#This Row],[M4B_h]])</f>
        <v>28</v>
      </c>
    </row>
    <row r="1603" spans="1:20">
      <c r="A1603" s="11">
        <f>IF(Table2[[#This Row],[TT]]=0,"",ROW())</f>
        <v>1603</v>
      </c>
      <c r="B1603" s="11" t="str">
        <f>LOWER(SUBSTITUTE(SUBSTITUTE(SUBSTITUTE(SUBSTITUTE(SUBSTITUTE(SUBSTITUTE(SUBSTITUTE(SUBSTITUTE(Table2[[#This Row],[NAMA BARANG]]," ",""),"""",""),"-",""),"/",""),"(",""),")",""),"&amp;",""),",",""))</f>
        <v>pcmagnitjumbokalkulatorpb33</v>
      </c>
      <c r="C1603" s="17" t="s">
        <v>1727</v>
      </c>
      <c r="D1603" s="18">
        <v>3</v>
      </c>
      <c r="E1603" s="22" t="s">
        <v>39</v>
      </c>
      <c r="F1603" s="43">
        <f>IF(Table2[[#This Row],[M5B]]="",Table2[[#This Row],[M5B_h]],SUM(Table2[[#This Row],[M5B_h]],Table2[[#This Row],[M5B]]))</f>
        <v>3</v>
      </c>
      <c r="H1603" s="12" t="str">
        <f>IF(Table2[[#This Row],[M1A]]="","",Table2[[#This Row],[M1A]]-Table2[[#This Row],[AWAL]])</f>
        <v/>
      </c>
      <c r="J1603" s="12" t="str">
        <f>IF(Table2[[#This Row],[M2A]]="","",SUM(Table2[[#This Row],[M2A]]-Table2[[#This Row],[M2B_h]]))</f>
        <v/>
      </c>
      <c r="L1603" s="12" t="str">
        <f>IF(Table2[[#This Row],[M3A]]="","",SUM(Table2[[#This Row],[M3A]]-Table2[[#This Row],[M3B_h]]))</f>
        <v/>
      </c>
      <c r="N1603" s="12" t="str">
        <f>IF(Table2[[#This Row],[M4A]]="","",SUM(Table2[[#This Row],[M4A]]-Table2[[#This Row],[M4B_h]]))</f>
        <v/>
      </c>
      <c r="O1603" s="14"/>
      <c r="P1603" s="14" t="str">
        <f>IF(Table2[[#This Row],[M5A]]="","",SUM(Table2[[#This Row],[M5A]]-Table2[[#This Row],[M5B_h]]))</f>
        <v/>
      </c>
      <c r="Q1603" s="14">
        <f>SUM(Table2[[#This Row],[AWAL]],Table2[[#This Row],[M1B]])</f>
        <v>3</v>
      </c>
      <c r="R1603" s="14">
        <f>SUM(Table2[[#This Row],[M2B]],Table2[[#This Row],[M2B_h]])</f>
        <v>3</v>
      </c>
      <c r="S1603" s="14">
        <f>SUM(Table2[[#This Row],[M3B]],Table2[[#This Row],[M3B_h]])</f>
        <v>3</v>
      </c>
      <c r="T1603" s="14">
        <f>SUM(Table2[[#This Row],[M4B]],Table2[[#This Row],[M4B_h]])</f>
        <v>3</v>
      </c>
    </row>
    <row r="1604" spans="1:20">
      <c r="A1604" s="11">
        <f>IF(Table2[[#This Row],[TT]]=0,"",ROW())</f>
        <v>1604</v>
      </c>
      <c r="B1604" s="11" t="str">
        <f>LOWER(SUBSTITUTE(SUBSTITUTE(SUBSTITUTE(SUBSTITUTE(SUBSTITUTE(SUBSTITUTE(SUBSTITUTE(SUBSTITUTE(Table2[[#This Row],[NAMA BARANG]]," ",""),"""",""),"-",""),"/",""),"(",""),")",""),"&amp;",""),",",""))</f>
        <v>pcmagnitk27</v>
      </c>
      <c r="C1604" s="17" t="s">
        <v>1728</v>
      </c>
      <c r="D1604" s="18">
        <v>4</v>
      </c>
      <c r="E1604" s="22" t="s">
        <v>38</v>
      </c>
      <c r="F1604" s="43">
        <f>IF(Table2[[#This Row],[M5B]]="",Table2[[#This Row],[M5B_h]],SUM(Table2[[#This Row],[M5B_h]],Table2[[#This Row],[M5B]]))</f>
        <v>4</v>
      </c>
      <c r="H1604" s="12" t="str">
        <f>IF(Table2[[#This Row],[M1A]]="","",Table2[[#This Row],[M1A]]-Table2[[#This Row],[AWAL]])</f>
        <v/>
      </c>
      <c r="J1604" s="12" t="str">
        <f>IF(Table2[[#This Row],[M2A]]="","",SUM(Table2[[#This Row],[M2A]]-Table2[[#This Row],[M2B_h]]))</f>
        <v/>
      </c>
      <c r="L1604" s="12" t="str">
        <f>IF(Table2[[#This Row],[M3A]]="","",SUM(Table2[[#This Row],[M3A]]-Table2[[#This Row],[M3B_h]]))</f>
        <v/>
      </c>
      <c r="N1604" s="12" t="str">
        <f>IF(Table2[[#This Row],[M4A]]="","",SUM(Table2[[#This Row],[M4A]]-Table2[[#This Row],[M4B_h]]))</f>
        <v/>
      </c>
      <c r="O1604" s="14"/>
      <c r="P1604" s="14" t="str">
        <f>IF(Table2[[#This Row],[M5A]]="","",SUM(Table2[[#This Row],[M5A]]-Table2[[#This Row],[M5B_h]]))</f>
        <v/>
      </c>
      <c r="Q1604" s="14">
        <f>SUM(Table2[[#This Row],[AWAL]],Table2[[#This Row],[M1B]])</f>
        <v>4</v>
      </c>
      <c r="R1604" s="14">
        <f>SUM(Table2[[#This Row],[M2B]],Table2[[#This Row],[M2B_h]])</f>
        <v>4</v>
      </c>
      <c r="S1604" s="14">
        <f>SUM(Table2[[#This Row],[M3B]],Table2[[#This Row],[M3B_h]])</f>
        <v>4</v>
      </c>
      <c r="T1604" s="14">
        <f>SUM(Table2[[#This Row],[M4B]],Table2[[#This Row],[M4B_h]])</f>
        <v>4</v>
      </c>
    </row>
    <row r="1605" spans="1:20">
      <c r="A1605" s="11">
        <f>IF(Table2[[#This Row],[TT]]=0,"",ROW())</f>
        <v>1605</v>
      </c>
      <c r="B1605" s="11" t="str">
        <f>LOWER(SUBSTITUTE(SUBSTITUTE(SUBSTITUTE(SUBSTITUTE(SUBSTITUTE(SUBSTITUTE(SUBSTITUTE(SUBSTITUTE(Table2[[#This Row],[NAMA BARANG]]," ",""),"""",""),"-",""),"/",""),"(",""),")",""),"&amp;",""),",",""))</f>
        <v>pcmagnitk61boxmagnit</v>
      </c>
      <c r="C1605" s="17" t="s">
        <v>1729</v>
      </c>
      <c r="D1605" s="18">
        <v>33</v>
      </c>
      <c r="E1605" s="22" t="s">
        <v>58</v>
      </c>
      <c r="F1605" s="43">
        <f>IF(Table2[[#This Row],[M5B]]="",Table2[[#This Row],[M5B_h]],SUM(Table2[[#This Row],[M5B_h]],Table2[[#This Row],[M5B]]))</f>
        <v>33</v>
      </c>
      <c r="H1605" s="12" t="str">
        <f>IF(Table2[[#This Row],[M1A]]="","",Table2[[#This Row],[M1A]]-Table2[[#This Row],[AWAL]])</f>
        <v/>
      </c>
      <c r="J1605" s="12" t="str">
        <f>IF(Table2[[#This Row],[M2A]]="","",SUM(Table2[[#This Row],[M2A]]-Table2[[#This Row],[M2B_h]]))</f>
        <v/>
      </c>
      <c r="L1605" s="12" t="str">
        <f>IF(Table2[[#This Row],[M3A]]="","",SUM(Table2[[#This Row],[M3A]]-Table2[[#This Row],[M3B_h]]))</f>
        <v/>
      </c>
      <c r="N1605" s="12" t="str">
        <f>IF(Table2[[#This Row],[M4A]]="","",SUM(Table2[[#This Row],[M4A]]-Table2[[#This Row],[M4B_h]]))</f>
        <v/>
      </c>
      <c r="O1605" s="14"/>
      <c r="P1605" s="14" t="str">
        <f>IF(Table2[[#This Row],[M5A]]="","",SUM(Table2[[#This Row],[M5A]]-Table2[[#This Row],[M5B_h]]))</f>
        <v/>
      </c>
      <c r="Q1605" s="14">
        <f>SUM(Table2[[#This Row],[AWAL]],Table2[[#This Row],[M1B]])</f>
        <v>33</v>
      </c>
      <c r="R1605" s="14">
        <f>SUM(Table2[[#This Row],[M2B]],Table2[[#This Row],[M2B_h]])</f>
        <v>33</v>
      </c>
      <c r="S1605" s="14">
        <f>SUM(Table2[[#This Row],[M3B]],Table2[[#This Row],[M3B_h]])</f>
        <v>33</v>
      </c>
      <c r="T1605" s="14">
        <f>SUM(Table2[[#This Row],[M4B]],Table2[[#This Row],[M4B_h]])</f>
        <v>33</v>
      </c>
    </row>
    <row r="1606" spans="1:20">
      <c r="A1606" s="11">
        <f>IF(Table2[[#This Row],[TT]]=0,"",ROW())</f>
        <v>1606</v>
      </c>
      <c r="B1606" s="11" t="str">
        <f>LOWER(SUBSTITUTE(SUBSTITUTE(SUBSTITUTE(SUBSTITUTE(SUBSTITUTE(SUBSTITUTE(SUBSTITUTE(SUBSTITUTE(Table2[[#This Row],[NAMA BARANG]]," ",""),"""",""),"-",""),"/",""),"(",""),")",""),"&amp;",""),",",""))</f>
        <v>pcmagnitk62aboxmagnit</v>
      </c>
      <c r="C1606" s="21" t="s">
        <v>1730</v>
      </c>
      <c r="D1606" s="22">
        <v>27</v>
      </c>
      <c r="E1606" s="22" t="s">
        <v>88</v>
      </c>
      <c r="F1606" s="43">
        <f>IF(Table2[[#This Row],[M5B]]="",Table2[[#This Row],[M5B_h]],SUM(Table2[[#This Row],[M5B_h]],Table2[[#This Row],[M5B]]))</f>
        <v>27</v>
      </c>
      <c r="H1606" s="12" t="str">
        <f>IF(Table2[[#This Row],[M1A]]="","",Table2[[#This Row],[M1A]]-Table2[[#This Row],[AWAL]])</f>
        <v/>
      </c>
      <c r="J1606" s="12" t="str">
        <f>IF(Table2[[#This Row],[M2A]]="","",SUM(Table2[[#This Row],[M2A]]-Table2[[#This Row],[M2B_h]]))</f>
        <v/>
      </c>
      <c r="L1606" s="12" t="str">
        <f>IF(Table2[[#This Row],[M3A]]="","",SUM(Table2[[#This Row],[M3A]]-Table2[[#This Row],[M3B_h]]))</f>
        <v/>
      </c>
      <c r="N1606" s="12" t="str">
        <f>IF(Table2[[#This Row],[M4A]]="","",SUM(Table2[[#This Row],[M4A]]-Table2[[#This Row],[M4B_h]]))</f>
        <v/>
      </c>
      <c r="O1606" s="14"/>
      <c r="P1606" s="14" t="str">
        <f>IF(Table2[[#This Row],[M5A]]="","",SUM(Table2[[#This Row],[M5A]]-Table2[[#This Row],[M5B_h]]))</f>
        <v/>
      </c>
      <c r="Q1606" s="14">
        <f>SUM(Table2[[#This Row],[AWAL]],Table2[[#This Row],[M1B]])</f>
        <v>27</v>
      </c>
      <c r="R1606" s="14">
        <f>SUM(Table2[[#This Row],[M2B]],Table2[[#This Row],[M2B_h]])</f>
        <v>27</v>
      </c>
      <c r="S1606" s="14">
        <f>SUM(Table2[[#This Row],[M3B]],Table2[[#This Row],[M3B_h]])</f>
        <v>27</v>
      </c>
      <c r="T1606" s="14">
        <f>SUM(Table2[[#This Row],[M4B]],Table2[[#This Row],[M4B_h]])</f>
        <v>27</v>
      </c>
    </row>
    <row r="1607" spans="1:20">
      <c r="A1607" s="11">
        <f>IF(Table2[[#This Row],[TT]]=0,"",ROW())</f>
        <v>1607</v>
      </c>
      <c r="B1607" s="11" t="str">
        <f>LOWER(SUBSTITUTE(SUBSTITUTE(SUBSTITUTE(SUBSTITUTE(SUBSTITUTE(SUBSTITUTE(SUBSTITUTE(SUBSTITUTE(Table2[[#This Row],[NAMA BARANG]]," ",""),"""",""),"-",""),"/",""),"(",""),")",""),"&amp;",""),",",""))</f>
        <v>pcmagnitkm88376</v>
      </c>
      <c r="C1607" s="17" t="s">
        <v>1734</v>
      </c>
      <c r="D1607" s="18">
        <v>1</v>
      </c>
      <c r="E1607" s="22" t="s">
        <v>39</v>
      </c>
      <c r="F1607" s="43">
        <f>IF(Table2[[#This Row],[M5B]]="",Table2[[#This Row],[M5B_h]],SUM(Table2[[#This Row],[M5B_h]],Table2[[#This Row],[M5B]]))</f>
        <v>1</v>
      </c>
      <c r="H1607" s="12" t="str">
        <f>IF(Table2[[#This Row],[M1A]]="","",Table2[[#This Row],[M1A]]-Table2[[#This Row],[AWAL]])</f>
        <v/>
      </c>
      <c r="J1607" s="12" t="str">
        <f>IF(Table2[[#This Row],[M2A]]="","",SUM(Table2[[#This Row],[M2A]]-Table2[[#This Row],[M2B_h]]))</f>
        <v/>
      </c>
      <c r="L1607" s="12" t="str">
        <f>IF(Table2[[#This Row],[M3A]]="","",SUM(Table2[[#This Row],[M3A]]-Table2[[#This Row],[M3B_h]]))</f>
        <v/>
      </c>
      <c r="N1607" s="12" t="str">
        <f>IF(Table2[[#This Row],[M4A]]="","",SUM(Table2[[#This Row],[M4A]]-Table2[[#This Row],[M4B_h]]))</f>
        <v/>
      </c>
      <c r="O1607" s="14"/>
      <c r="P1607" s="14" t="str">
        <f>IF(Table2[[#This Row],[M5A]]="","",SUM(Table2[[#This Row],[M5A]]-Table2[[#This Row],[M5B_h]]))</f>
        <v/>
      </c>
      <c r="Q1607" s="14">
        <f>SUM(Table2[[#This Row],[AWAL]],Table2[[#This Row],[M1B]])</f>
        <v>1</v>
      </c>
      <c r="R1607" s="14">
        <f>SUM(Table2[[#This Row],[M2B]],Table2[[#This Row],[M2B_h]])</f>
        <v>1</v>
      </c>
      <c r="S1607" s="14">
        <f>SUM(Table2[[#This Row],[M3B]],Table2[[#This Row],[M3B_h]])</f>
        <v>1</v>
      </c>
      <c r="T1607" s="14">
        <f>SUM(Table2[[#This Row],[M4B]],Table2[[#This Row],[M4B_h]])</f>
        <v>1</v>
      </c>
    </row>
    <row r="1608" spans="1:20">
      <c r="A1608" s="11">
        <f>IF(Table2[[#This Row],[TT]]=0,"",ROW())</f>
        <v>1608</v>
      </c>
      <c r="B1608" s="11" t="str">
        <f>LOWER(SUBSTITUTE(SUBSTITUTE(SUBSTITUTE(SUBSTITUTE(SUBSTITUTE(SUBSTITUTE(SUBSTITUTE(SUBSTITUTE(Table2[[#This Row],[NAMA BARANG]]," ",""),"""",""),"-",""),"/",""),"(",""),")",""),"&amp;",""),",",""))</f>
        <v>pcmagnitkpm355103</v>
      </c>
      <c r="C1608" s="17" t="s">
        <v>1735</v>
      </c>
      <c r="D1608" s="18">
        <v>2</v>
      </c>
      <c r="E1608" s="22" t="s">
        <v>39</v>
      </c>
      <c r="F1608" s="43">
        <f>IF(Table2[[#This Row],[M5B]]="",Table2[[#This Row],[M5B_h]],SUM(Table2[[#This Row],[M5B_h]],Table2[[#This Row],[M5B]]))</f>
        <v>2</v>
      </c>
      <c r="H1608" s="12" t="str">
        <f>IF(Table2[[#This Row],[M1A]]="","",Table2[[#This Row],[M1A]]-Table2[[#This Row],[AWAL]])</f>
        <v/>
      </c>
      <c r="J1608" s="12" t="str">
        <f>IF(Table2[[#This Row],[M2A]]="","",SUM(Table2[[#This Row],[M2A]]-Table2[[#This Row],[M2B_h]]))</f>
        <v/>
      </c>
      <c r="L1608" s="12" t="str">
        <f>IF(Table2[[#This Row],[M3A]]="","",SUM(Table2[[#This Row],[M3A]]-Table2[[#This Row],[M3B_h]]))</f>
        <v/>
      </c>
      <c r="N1608" s="12" t="str">
        <f>IF(Table2[[#This Row],[M4A]]="","",SUM(Table2[[#This Row],[M4A]]-Table2[[#This Row],[M4B_h]]))</f>
        <v/>
      </c>
      <c r="O1608" s="14"/>
      <c r="P1608" s="14" t="str">
        <f>IF(Table2[[#This Row],[M5A]]="","",SUM(Table2[[#This Row],[M5A]]-Table2[[#This Row],[M5B_h]]))</f>
        <v/>
      </c>
      <c r="Q1608" s="14">
        <f>SUM(Table2[[#This Row],[AWAL]],Table2[[#This Row],[M1B]])</f>
        <v>2</v>
      </c>
      <c r="R1608" s="14">
        <f>SUM(Table2[[#This Row],[M2B]],Table2[[#This Row],[M2B_h]])</f>
        <v>2</v>
      </c>
      <c r="S1608" s="14">
        <f>SUM(Table2[[#This Row],[M3B]],Table2[[#This Row],[M3B_h]])</f>
        <v>2</v>
      </c>
      <c r="T1608" s="14">
        <f>SUM(Table2[[#This Row],[M4B]],Table2[[#This Row],[M4B_h]])</f>
        <v>2</v>
      </c>
    </row>
    <row r="1609" spans="1:20">
      <c r="A1609" s="11">
        <f>IF(Table2[[#This Row],[TT]]=0,"",ROW())</f>
        <v>1609</v>
      </c>
      <c r="B1609" s="11" t="str">
        <f>LOWER(SUBSTITUTE(SUBSTITUTE(SUBSTITUTE(SUBSTITUTE(SUBSTITUTE(SUBSTITUTE(SUBSTITUTE(SUBSTITUTE(Table2[[#This Row],[NAMA BARANG]]," ",""),"""",""),"-",""),"/",""),"(",""),")",""),"&amp;",""),",",""))</f>
        <v>pcmagnitkt06</v>
      </c>
      <c r="C1609" s="17" t="s">
        <v>1736</v>
      </c>
      <c r="D1609" s="18">
        <v>2</v>
      </c>
      <c r="E1609" s="22" t="s">
        <v>88</v>
      </c>
      <c r="F1609" s="43">
        <f>IF(Table2[[#This Row],[M5B]]="",Table2[[#This Row],[M5B_h]],SUM(Table2[[#This Row],[M5B_h]],Table2[[#This Row],[M5B]]))</f>
        <v>2</v>
      </c>
      <c r="H1609" s="12" t="str">
        <f>IF(Table2[[#This Row],[M1A]]="","",Table2[[#This Row],[M1A]]-Table2[[#This Row],[AWAL]])</f>
        <v/>
      </c>
      <c r="J1609" s="12" t="str">
        <f>IF(Table2[[#This Row],[M2A]]="","",SUM(Table2[[#This Row],[M2A]]-Table2[[#This Row],[M2B_h]]))</f>
        <v/>
      </c>
      <c r="L1609" s="12" t="str">
        <f>IF(Table2[[#This Row],[M3A]]="","",SUM(Table2[[#This Row],[M3A]]-Table2[[#This Row],[M3B_h]]))</f>
        <v/>
      </c>
      <c r="N1609" s="12" t="str">
        <f>IF(Table2[[#This Row],[M4A]]="","",SUM(Table2[[#This Row],[M4A]]-Table2[[#This Row],[M4B_h]]))</f>
        <v/>
      </c>
      <c r="O1609" s="14"/>
      <c r="P1609" s="14" t="str">
        <f>IF(Table2[[#This Row],[M5A]]="","",SUM(Table2[[#This Row],[M5A]]-Table2[[#This Row],[M5B_h]]))</f>
        <v/>
      </c>
      <c r="Q1609" s="14">
        <f>SUM(Table2[[#This Row],[AWAL]],Table2[[#This Row],[M1B]])</f>
        <v>2</v>
      </c>
      <c r="R1609" s="14">
        <f>SUM(Table2[[#This Row],[M2B]],Table2[[#This Row],[M2B_h]])</f>
        <v>2</v>
      </c>
      <c r="S1609" s="14">
        <f>SUM(Table2[[#This Row],[M3B]],Table2[[#This Row],[M3B_h]])</f>
        <v>2</v>
      </c>
      <c r="T1609" s="14">
        <f>SUM(Table2[[#This Row],[M4B]],Table2[[#This Row],[M4B_h]])</f>
        <v>2</v>
      </c>
    </row>
    <row r="1610" spans="1:20">
      <c r="A1610" s="11">
        <f>IF(Table2[[#This Row],[TT]]=0,"",ROW())</f>
        <v>1610</v>
      </c>
      <c r="B1610" s="11" t="str">
        <f>LOWER(SUBSTITUTE(SUBSTITUTE(SUBSTITUTE(SUBSTITUTE(SUBSTITUTE(SUBSTITUTE(SUBSTITUTE(SUBSTITUTE(Table2[[#This Row],[NAMA BARANG]]," ",""),"""",""),"-",""),"/",""),"(",""),")",""),"&amp;",""),",",""))</f>
        <v>pcmagnitkt07</v>
      </c>
      <c r="C1610" s="17" t="s">
        <v>1737</v>
      </c>
      <c r="D1610" s="18">
        <v>26</v>
      </c>
      <c r="E1610" s="22" t="s">
        <v>88</v>
      </c>
      <c r="F1610" s="43">
        <f>IF(Table2[[#This Row],[M5B]]="",Table2[[#This Row],[M5B_h]],SUM(Table2[[#This Row],[M5B_h]],Table2[[#This Row],[M5B]]))</f>
        <v>26</v>
      </c>
      <c r="H1610" s="12" t="str">
        <f>IF(Table2[[#This Row],[M1A]]="","",Table2[[#This Row],[M1A]]-Table2[[#This Row],[AWAL]])</f>
        <v/>
      </c>
      <c r="J1610" s="12" t="str">
        <f>IF(Table2[[#This Row],[M2A]]="","",SUM(Table2[[#This Row],[M2A]]-Table2[[#This Row],[M2B_h]]))</f>
        <v/>
      </c>
      <c r="L1610" s="12" t="str">
        <f>IF(Table2[[#This Row],[M3A]]="","",SUM(Table2[[#This Row],[M3A]]-Table2[[#This Row],[M3B_h]]))</f>
        <v/>
      </c>
      <c r="N1610" s="12" t="str">
        <f>IF(Table2[[#This Row],[M4A]]="","",SUM(Table2[[#This Row],[M4A]]-Table2[[#This Row],[M4B_h]]))</f>
        <v/>
      </c>
      <c r="O1610" s="14"/>
      <c r="P1610" s="14" t="str">
        <f>IF(Table2[[#This Row],[M5A]]="","",SUM(Table2[[#This Row],[M5A]]-Table2[[#This Row],[M5B_h]]))</f>
        <v/>
      </c>
      <c r="Q1610" s="14">
        <f>SUM(Table2[[#This Row],[AWAL]],Table2[[#This Row],[M1B]])</f>
        <v>26</v>
      </c>
      <c r="R1610" s="14">
        <f>SUM(Table2[[#This Row],[M2B]],Table2[[#This Row],[M2B_h]])</f>
        <v>26</v>
      </c>
      <c r="S1610" s="14">
        <f>SUM(Table2[[#This Row],[M3B]],Table2[[#This Row],[M3B_h]])</f>
        <v>26</v>
      </c>
      <c r="T1610" s="14">
        <f>SUM(Table2[[#This Row],[M4B]],Table2[[#This Row],[M4B_h]])</f>
        <v>26</v>
      </c>
    </row>
    <row r="1611" spans="1:20">
      <c r="A1611" s="11">
        <f>IF(Table2[[#This Row],[TT]]=0,"",ROW())</f>
        <v>1611</v>
      </c>
      <c r="B1611" s="11" t="str">
        <f>LOWER(SUBSTITUTE(SUBSTITUTE(SUBSTITUTE(SUBSTITUTE(SUBSTITUTE(SUBSTITUTE(SUBSTITUTE(SUBSTITUTE(Table2[[#This Row],[NAMA BARANG]]," ",""),"""",""),"-",""),"/",""),"(",""),")",""),"&amp;",""),",",""))</f>
        <v>pcmagnitkt532</v>
      </c>
      <c r="C1611" s="17" t="s">
        <v>1738</v>
      </c>
      <c r="D1611" s="18">
        <v>1</v>
      </c>
      <c r="E1611" s="22" t="s">
        <v>88</v>
      </c>
      <c r="F1611" s="43">
        <f>IF(Table2[[#This Row],[M5B]]="",Table2[[#This Row],[M5B_h]],SUM(Table2[[#This Row],[M5B_h]],Table2[[#This Row],[M5B]]))</f>
        <v>1</v>
      </c>
      <c r="H1611" s="12" t="str">
        <f>IF(Table2[[#This Row],[M1A]]="","",Table2[[#This Row],[M1A]]-Table2[[#This Row],[AWAL]])</f>
        <v/>
      </c>
      <c r="J1611" s="12" t="str">
        <f>IF(Table2[[#This Row],[M2A]]="","",SUM(Table2[[#This Row],[M2A]]-Table2[[#This Row],[M2B_h]]))</f>
        <v/>
      </c>
      <c r="L1611" s="12" t="str">
        <f>IF(Table2[[#This Row],[M3A]]="","",SUM(Table2[[#This Row],[M3A]]-Table2[[#This Row],[M3B_h]]))</f>
        <v/>
      </c>
      <c r="N1611" s="12" t="str">
        <f>IF(Table2[[#This Row],[M4A]]="","",SUM(Table2[[#This Row],[M4A]]-Table2[[#This Row],[M4B_h]]))</f>
        <v/>
      </c>
      <c r="O1611" s="14"/>
      <c r="P1611" s="14" t="str">
        <f>IF(Table2[[#This Row],[M5A]]="","",SUM(Table2[[#This Row],[M5A]]-Table2[[#This Row],[M5B_h]]))</f>
        <v/>
      </c>
      <c r="Q1611" s="14">
        <f>SUM(Table2[[#This Row],[AWAL]],Table2[[#This Row],[M1B]])</f>
        <v>1</v>
      </c>
      <c r="R1611" s="14">
        <f>SUM(Table2[[#This Row],[M2B]],Table2[[#This Row],[M2B_h]])</f>
        <v>1</v>
      </c>
      <c r="S1611" s="14">
        <f>SUM(Table2[[#This Row],[M3B]],Table2[[#This Row],[M3B_h]])</f>
        <v>1</v>
      </c>
      <c r="T1611" s="14">
        <f>SUM(Table2[[#This Row],[M4B]],Table2[[#This Row],[M4B_h]])</f>
        <v>1</v>
      </c>
    </row>
    <row r="1612" spans="1:20">
      <c r="A1612" s="11">
        <f>IF(Table2[[#This Row],[TT]]=0,"",ROW())</f>
        <v>1612</v>
      </c>
      <c r="B1612" s="11" t="str">
        <f>LOWER(SUBSTITUTE(SUBSTITUTE(SUBSTITUTE(SUBSTITUTE(SUBSTITUTE(SUBSTITUTE(SUBSTITUTE(SUBSTITUTE(Table2[[#This Row],[NAMA BARANG]]," ",""),"""",""),"-",""),"/",""),"(",""),")",""),"&amp;",""),",",""))</f>
        <v>pcmagnitkt858</v>
      </c>
      <c r="C1612" s="17" t="s">
        <v>1739</v>
      </c>
      <c r="D1612" s="18">
        <v>5</v>
      </c>
      <c r="E1612" s="22" t="s">
        <v>88</v>
      </c>
      <c r="F1612" s="43">
        <f>IF(Table2[[#This Row],[M5B]]="",Table2[[#This Row],[M5B_h]],SUM(Table2[[#This Row],[M5B_h]],Table2[[#This Row],[M5B]]))</f>
        <v>5</v>
      </c>
      <c r="H1612" s="12" t="str">
        <f>IF(Table2[[#This Row],[M1A]]="","",Table2[[#This Row],[M1A]]-Table2[[#This Row],[AWAL]])</f>
        <v/>
      </c>
      <c r="J1612" s="12" t="str">
        <f>IF(Table2[[#This Row],[M2A]]="","",SUM(Table2[[#This Row],[M2A]]-Table2[[#This Row],[M2B_h]]))</f>
        <v/>
      </c>
      <c r="L1612" s="12" t="str">
        <f>IF(Table2[[#This Row],[M3A]]="","",SUM(Table2[[#This Row],[M3A]]-Table2[[#This Row],[M3B_h]]))</f>
        <v/>
      </c>
      <c r="N1612" s="12" t="str">
        <f>IF(Table2[[#This Row],[M4A]]="","",SUM(Table2[[#This Row],[M4A]]-Table2[[#This Row],[M4B_h]]))</f>
        <v/>
      </c>
      <c r="O1612" s="14"/>
      <c r="P1612" s="14" t="str">
        <f>IF(Table2[[#This Row],[M5A]]="","",SUM(Table2[[#This Row],[M5A]]-Table2[[#This Row],[M5B_h]]))</f>
        <v/>
      </c>
      <c r="Q1612" s="14">
        <f>SUM(Table2[[#This Row],[AWAL]],Table2[[#This Row],[M1B]])</f>
        <v>5</v>
      </c>
      <c r="R1612" s="14">
        <f>SUM(Table2[[#This Row],[M2B]],Table2[[#This Row],[M2B_h]])</f>
        <v>5</v>
      </c>
      <c r="S1612" s="14">
        <f>SUM(Table2[[#This Row],[M3B]],Table2[[#This Row],[M3B_h]])</f>
        <v>5</v>
      </c>
      <c r="T1612" s="14">
        <f>SUM(Table2[[#This Row],[M4B]],Table2[[#This Row],[M4B_h]])</f>
        <v>5</v>
      </c>
    </row>
    <row r="1613" spans="1:20">
      <c r="A1613" s="11">
        <f>IF(Table2[[#This Row],[TT]]=0,"",ROW())</f>
        <v>1613</v>
      </c>
      <c r="B1613" s="11" t="str">
        <f>LOWER(SUBSTITUTE(SUBSTITUTE(SUBSTITUTE(SUBSTITUTE(SUBSTITUTE(SUBSTITUTE(SUBSTITUTE(SUBSTITUTE(Table2[[#This Row],[NAMA BARANG]]," ",""),"""",""),"-",""),"/",""),"(",""),")",""),"&amp;",""),",",""))</f>
        <v>pcmagnitkt8774</v>
      </c>
      <c r="C1613" s="17" t="s">
        <v>1740</v>
      </c>
      <c r="D1613" s="18">
        <v>1</v>
      </c>
      <c r="E1613" s="22" t="s">
        <v>58</v>
      </c>
      <c r="F1613" s="43">
        <f>IF(Table2[[#This Row],[M5B]]="",Table2[[#This Row],[M5B_h]],SUM(Table2[[#This Row],[M5B_h]],Table2[[#This Row],[M5B]]))</f>
        <v>1</v>
      </c>
      <c r="H1613" s="12" t="str">
        <f>IF(Table2[[#This Row],[M1A]]="","",Table2[[#This Row],[M1A]]-Table2[[#This Row],[AWAL]])</f>
        <v/>
      </c>
      <c r="J1613" s="12" t="str">
        <f>IF(Table2[[#This Row],[M2A]]="","",SUM(Table2[[#This Row],[M2A]]-Table2[[#This Row],[M2B_h]]))</f>
        <v/>
      </c>
      <c r="L1613" s="12" t="str">
        <f>IF(Table2[[#This Row],[M3A]]="","",SUM(Table2[[#This Row],[M3A]]-Table2[[#This Row],[M3B_h]]))</f>
        <v/>
      </c>
      <c r="N1613" s="12" t="str">
        <f>IF(Table2[[#This Row],[M4A]]="","",SUM(Table2[[#This Row],[M4A]]-Table2[[#This Row],[M4B_h]]))</f>
        <v/>
      </c>
      <c r="O1613" s="14"/>
      <c r="P1613" s="14" t="str">
        <f>IF(Table2[[#This Row],[M5A]]="","",SUM(Table2[[#This Row],[M5A]]-Table2[[#This Row],[M5B_h]]))</f>
        <v/>
      </c>
      <c r="Q1613" s="14">
        <f>SUM(Table2[[#This Row],[AWAL]],Table2[[#This Row],[M1B]])</f>
        <v>1</v>
      </c>
      <c r="R1613" s="14">
        <f>SUM(Table2[[#This Row],[M2B]],Table2[[#This Row],[M2B_h]])</f>
        <v>1</v>
      </c>
      <c r="S1613" s="14">
        <f>SUM(Table2[[#This Row],[M3B]],Table2[[#This Row],[M3B_h]])</f>
        <v>1</v>
      </c>
      <c r="T1613" s="14">
        <f>SUM(Table2[[#This Row],[M4B]],Table2[[#This Row],[M4B_h]])</f>
        <v>1</v>
      </c>
    </row>
    <row r="1614" spans="1:20">
      <c r="A1614" s="13">
        <f>IF(Table2[[#This Row],[TT]]=0,"",ROW())</f>
        <v>1614</v>
      </c>
      <c r="B1614" s="13" t="str">
        <f>LOWER(SUBSTITUTE(SUBSTITUTE(SUBSTITUTE(SUBSTITUTE(SUBSTITUTE(SUBSTITUTE(SUBSTITUTE(SUBSTITUTE(Table2[[#This Row],[NAMA BARANG]]," ",""),"""",""),"-",""),"/",""),"(",""),")",""),"&amp;",""),",",""))</f>
        <v>pcmagnitkx16732lebar+wb</v>
      </c>
      <c r="C1614" s="17" t="s">
        <v>1741</v>
      </c>
      <c r="D1614" s="18">
        <v>46</v>
      </c>
      <c r="E1614" s="22" t="s">
        <v>11</v>
      </c>
      <c r="F1614" s="43">
        <f>IF(Table2[[#This Row],[M5B]]="",Table2[[#This Row],[M5B_h]],SUM(Table2[[#This Row],[M5B_h]],Table2[[#This Row],[M5B]]))</f>
        <v>46</v>
      </c>
      <c r="H1614" s="14" t="str">
        <f>IF(Table2[[#This Row],[M1A]]="","",Table2[[#This Row],[M1A]]-Table2[[#This Row],[AWAL]])</f>
        <v/>
      </c>
      <c r="J1614" s="14" t="str">
        <f>IF(Table2[[#This Row],[M2A]]="","",SUM(Table2[[#This Row],[M2A]]-Table2[[#This Row],[M2B_h]]))</f>
        <v/>
      </c>
      <c r="K1614" s="14"/>
      <c r="L1614" s="14" t="str">
        <f>IF(Table2[[#This Row],[M3A]]="","",SUM(Table2[[#This Row],[M3A]]-Table2[[#This Row],[M3B_h]]))</f>
        <v/>
      </c>
      <c r="M1614" s="14"/>
      <c r="N1614" s="14" t="str">
        <f>IF(Table2[[#This Row],[M4A]]="","",SUM(Table2[[#This Row],[M4A]]-Table2[[#This Row],[M4B_h]]))</f>
        <v/>
      </c>
      <c r="O1614" s="14"/>
      <c r="P1614" s="14" t="str">
        <f>IF(Table2[[#This Row],[M5A]]="","",SUM(Table2[[#This Row],[M5A]]-Table2[[#This Row],[M5B_h]]))</f>
        <v/>
      </c>
      <c r="Q1614" s="14">
        <f>SUM(Table2[[#This Row],[AWAL]],Table2[[#This Row],[M1B]])</f>
        <v>46</v>
      </c>
      <c r="R1614" s="14">
        <f>SUM(Table2[[#This Row],[M2B]],Table2[[#This Row],[M2B_h]])</f>
        <v>46</v>
      </c>
      <c r="S1614" s="14">
        <f>SUM(Table2[[#This Row],[M3B]],Table2[[#This Row],[M3B_h]])</f>
        <v>46</v>
      </c>
      <c r="T1614" s="14">
        <f>SUM(Table2[[#This Row],[M4B]],Table2[[#This Row],[M4B_h]])</f>
        <v>46</v>
      </c>
    </row>
    <row r="1615" spans="1:20">
      <c r="A1615" s="11">
        <f>IF(Table2[[#This Row],[TT]]=0,"",ROW())</f>
        <v>1615</v>
      </c>
      <c r="B1615" s="11" t="str">
        <f>LOWER(SUBSTITUTE(SUBSTITUTE(SUBSTITUTE(SUBSTITUTE(SUBSTITUTE(SUBSTITUTE(SUBSTITUTE(SUBSTITUTE(Table2[[#This Row],[NAMA BARANG]]," ",""),"""",""),"-",""),"/",""),"(",""),")",""),"&amp;",""),",",""))</f>
        <v>pcmagnitky779blk</v>
      </c>
      <c r="C1615" s="17" t="s">
        <v>1742</v>
      </c>
      <c r="D1615" s="18">
        <v>6</v>
      </c>
      <c r="E1615" s="22" t="s">
        <v>88</v>
      </c>
      <c r="F1615" s="43">
        <f>IF(Table2[[#This Row],[M5B]]="",Table2[[#This Row],[M5B_h]],SUM(Table2[[#This Row],[M5B_h]],Table2[[#This Row],[M5B]]))</f>
        <v>6</v>
      </c>
      <c r="H1615" s="12" t="str">
        <f>IF(Table2[[#This Row],[M1A]]="","",Table2[[#This Row],[M1A]]-Table2[[#This Row],[AWAL]])</f>
        <v/>
      </c>
      <c r="J1615" s="12" t="str">
        <f>IF(Table2[[#This Row],[M2A]]="","",SUM(Table2[[#This Row],[M2A]]-Table2[[#This Row],[M2B_h]]))</f>
        <v/>
      </c>
      <c r="L1615" s="12" t="str">
        <f>IF(Table2[[#This Row],[M3A]]="","",SUM(Table2[[#This Row],[M3A]]-Table2[[#This Row],[M3B_h]]))</f>
        <v/>
      </c>
      <c r="N1615" s="12" t="str">
        <f>IF(Table2[[#This Row],[M4A]]="","",SUM(Table2[[#This Row],[M4A]]-Table2[[#This Row],[M4B_h]]))</f>
        <v/>
      </c>
      <c r="O1615" s="14"/>
      <c r="P1615" s="14" t="str">
        <f>IF(Table2[[#This Row],[M5A]]="","",SUM(Table2[[#This Row],[M5A]]-Table2[[#This Row],[M5B_h]]))</f>
        <v/>
      </c>
      <c r="Q1615" s="14">
        <f>SUM(Table2[[#This Row],[AWAL]],Table2[[#This Row],[M1B]])</f>
        <v>6</v>
      </c>
      <c r="R1615" s="14">
        <f>SUM(Table2[[#This Row],[M2B]],Table2[[#This Row],[M2B_h]])</f>
        <v>6</v>
      </c>
      <c r="S1615" s="14">
        <f>SUM(Table2[[#This Row],[M3B]],Table2[[#This Row],[M3B_h]])</f>
        <v>6</v>
      </c>
      <c r="T1615" s="14">
        <f>SUM(Table2[[#This Row],[M4B]],Table2[[#This Row],[M4B_h]])</f>
        <v>6</v>
      </c>
    </row>
    <row r="1616" spans="1:20">
      <c r="A1616" s="11">
        <f>IF(Table2[[#This Row],[TT]]=0,"",ROW())</f>
        <v>1616</v>
      </c>
      <c r="B1616" s="11" t="str">
        <f>LOWER(SUBSTITUTE(SUBSTITUTE(SUBSTITUTE(SUBSTITUTE(SUBSTITUTE(SUBSTITUTE(SUBSTITUTE(SUBSTITUTE(Table2[[#This Row],[NAMA BARANG]]," ",""),"""",""),"-",""),"/",""),"(",""),")",""),"&amp;",""),",",""))</f>
        <v>pcmagnitlc5510lipatwb</v>
      </c>
      <c r="C1616" s="17" t="s">
        <v>1743</v>
      </c>
      <c r="D1616" s="18">
        <v>17</v>
      </c>
      <c r="E1616" s="22" t="s">
        <v>88</v>
      </c>
      <c r="F1616" s="43">
        <f>IF(Table2[[#This Row],[M5B]]="",Table2[[#This Row],[M5B_h]],SUM(Table2[[#This Row],[M5B_h]],Table2[[#This Row],[M5B]]))</f>
        <v>17</v>
      </c>
      <c r="H1616" s="12" t="str">
        <f>IF(Table2[[#This Row],[M1A]]="","",Table2[[#This Row],[M1A]]-Table2[[#This Row],[AWAL]])</f>
        <v/>
      </c>
      <c r="J1616" s="12" t="str">
        <f>IF(Table2[[#This Row],[M2A]]="","",SUM(Table2[[#This Row],[M2A]]-Table2[[#This Row],[M2B_h]]))</f>
        <v/>
      </c>
      <c r="L1616" s="12" t="str">
        <f>IF(Table2[[#This Row],[M3A]]="","",SUM(Table2[[#This Row],[M3A]]-Table2[[#This Row],[M3B_h]]))</f>
        <v/>
      </c>
      <c r="N1616" s="12" t="str">
        <f>IF(Table2[[#This Row],[M4A]]="","",SUM(Table2[[#This Row],[M4A]]-Table2[[#This Row],[M4B_h]]))</f>
        <v/>
      </c>
      <c r="O1616" s="14"/>
      <c r="P1616" s="14" t="str">
        <f>IF(Table2[[#This Row],[M5A]]="","",SUM(Table2[[#This Row],[M5A]]-Table2[[#This Row],[M5B_h]]))</f>
        <v/>
      </c>
      <c r="Q1616" s="14">
        <f>SUM(Table2[[#This Row],[AWAL]],Table2[[#This Row],[M1B]])</f>
        <v>17</v>
      </c>
      <c r="R1616" s="14">
        <f>SUM(Table2[[#This Row],[M2B]],Table2[[#This Row],[M2B_h]])</f>
        <v>17</v>
      </c>
      <c r="S1616" s="14">
        <f>SUM(Table2[[#This Row],[M3B]],Table2[[#This Row],[M3B_h]])</f>
        <v>17</v>
      </c>
      <c r="T1616" s="14">
        <f>SUM(Table2[[#This Row],[M4B]],Table2[[#This Row],[M4B_h]])</f>
        <v>17</v>
      </c>
    </row>
    <row r="1617" spans="1:20">
      <c r="A1617" s="11">
        <f>IF(Table2[[#This Row],[TT]]=0,"",ROW())</f>
        <v>1617</v>
      </c>
      <c r="B1617" s="11" t="str">
        <f>LOWER(SUBSTITUTE(SUBSTITUTE(SUBSTITUTE(SUBSTITUTE(SUBSTITUTE(SUBSTITUTE(SUBSTITUTE(SUBSTITUTE(Table2[[#This Row],[NAMA BARANG]]," ",""),"""",""),"-",""),"/",""),"(",""),")",""),"&amp;",""),",",""))</f>
        <v>pcmagnitlc8088</v>
      </c>
      <c r="C1617" s="17" t="s">
        <v>1744</v>
      </c>
      <c r="D1617" s="18">
        <v>11</v>
      </c>
      <c r="E1617" s="22" t="s">
        <v>88</v>
      </c>
      <c r="F1617" s="43">
        <f>IF(Table2[[#This Row],[M5B]]="",Table2[[#This Row],[M5B_h]],SUM(Table2[[#This Row],[M5B_h]],Table2[[#This Row],[M5B]]))</f>
        <v>10</v>
      </c>
      <c r="G1617" s="12">
        <v>10</v>
      </c>
      <c r="H1617" s="12">
        <f>IF(Table2[[#This Row],[M1A]]="","",Table2[[#This Row],[M1A]]-Table2[[#This Row],[AWAL]])</f>
        <v>-1</v>
      </c>
      <c r="J1617" s="12" t="str">
        <f>IF(Table2[[#This Row],[M2A]]="","",SUM(Table2[[#This Row],[M2A]]-Table2[[#This Row],[M2B_h]]))</f>
        <v/>
      </c>
      <c r="L1617" s="12" t="str">
        <f>IF(Table2[[#This Row],[M3A]]="","",SUM(Table2[[#This Row],[M3A]]-Table2[[#This Row],[M3B_h]]))</f>
        <v/>
      </c>
      <c r="N1617" s="12" t="str">
        <f>IF(Table2[[#This Row],[M4A]]="","",SUM(Table2[[#This Row],[M4A]]-Table2[[#This Row],[M4B_h]]))</f>
        <v/>
      </c>
      <c r="O1617" s="14"/>
      <c r="P1617" s="14" t="str">
        <f>IF(Table2[[#This Row],[M5A]]="","",SUM(Table2[[#This Row],[M5A]]-Table2[[#This Row],[M5B_h]]))</f>
        <v/>
      </c>
      <c r="Q1617" s="14">
        <f>SUM(Table2[[#This Row],[AWAL]],Table2[[#This Row],[M1B]])</f>
        <v>10</v>
      </c>
      <c r="R1617" s="14">
        <f>SUM(Table2[[#This Row],[M2B]],Table2[[#This Row],[M2B_h]])</f>
        <v>10</v>
      </c>
      <c r="S1617" s="14">
        <f>SUM(Table2[[#This Row],[M3B]],Table2[[#This Row],[M3B_h]])</f>
        <v>10</v>
      </c>
      <c r="T1617" s="14">
        <f>SUM(Table2[[#This Row],[M4B]],Table2[[#This Row],[M4B_h]])</f>
        <v>10</v>
      </c>
    </row>
    <row r="1618" spans="1:20">
      <c r="A1618" s="11">
        <f>IF(Table2[[#This Row],[TT]]=0,"",ROW())</f>
        <v>1618</v>
      </c>
      <c r="B1618" s="11" t="str">
        <f>LOWER(SUBSTITUTE(SUBSTITUTE(SUBSTITUTE(SUBSTITUTE(SUBSTITUTE(SUBSTITUTE(SUBSTITUTE(SUBSTITUTE(Table2[[#This Row],[NAMA BARANG]]," ",""),"""",""),"-",""),"/",""),"(",""),")",""),"&amp;",""),",",""))</f>
        <v>pcmagnitmc8088timbul</v>
      </c>
      <c r="C1618" s="17" t="s">
        <v>1747</v>
      </c>
      <c r="D1618" s="18">
        <v>10</v>
      </c>
      <c r="E1618" s="22" t="s">
        <v>88</v>
      </c>
      <c r="F1618" s="43">
        <f>IF(Table2[[#This Row],[M5B]]="",Table2[[#This Row],[M5B_h]],SUM(Table2[[#This Row],[M5B_h]],Table2[[#This Row],[M5B]]))</f>
        <v>10</v>
      </c>
      <c r="H1618" s="12" t="str">
        <f>IF(Table2[[#This Row],[M1A]]="","",Table2[[#This Row],[M1A]]-Table2[[#This Row],[AWAL]])</f>
        <v/>
      </c>
      <c r="J1618" s="12" t="str">
        <f>IF(Table2[[#This Row],[M2A]]="","",SUM(Table2[[#This Row],[M2A]]-Table2[[#This Row],[M2B_h]]))</f>
        <v/>
      </c>
      <c r="L1618" s="12" t="str">
        <f>IF(Table2[[#This Row],[M3A]]="","",SUM(Table2[[#This Row],[M3A]]-Table2[[#This Row],[M3B_h]]))</f>
        <v/>
      </c>
      <c r="N1618" s="12" t="str">
        <f>IF(Table2[[#This Row],[M4A]]="","",SUM(Table2[[#This Row],[M4A]]-Table2[[#This Row],[M4B_h]]))</f>
        <v/>
      </c>
      <c r="O1618" s="14"/>
      <c r="P1618" s="14" t="str">
        <f>IF(Table2[[#This Row],[M5A]]="","",SUM(Table2[[#This Row],[M5A]]-Table2[[#This Row],[M5B_h]]))</f>
        <v/>
      </c>
      <c r="Q1618" s="14">
        <f>SUM(Table2[[#This Row],[AWAL]],Table2[[#This Row],[M1B]])</f>
        <v>10</v>
      </c>
      <c r="R1618" s="14">
        <f>SUM(Table2[[#This Row],[M2B]],Table2[[#This Row],[M2B_h]])</f>
        <v>10</v>
      </c>
      <c r="S1618" s="14">
        <f>SUM(Table2[[#This Row],[M3B]],Table2[[#This Row],[M3B_h]])</f>
        <v>10</v>
      </c>
      <c r="T1618" s="14">
        <f>SUM(Table2[[#This Row],[M4B]],Table2[[#This Row],[M4B_h]])</f>
        <v>10</v>
      </c>
    </row>
    <row r="1619" spans="1:20">
      <c r="A1619" s="11">
        <f>IF(Table2[[#This Row],[TT]]=0,"",ROW())</f>
        <v>1619</v>
      </c>
      <c r="B1619" s="11" t="str">
        <f>LOWER(SUBSTITUTE(SUBSTITUTE(SUBSTITUTE(SUBSTITUTE(SUBSTITUTE(SUBSTITUTE(SUBSTITUTE(SUBSTITUTE(Table2[[#This Row],[NAMA BARANG]]," ",""),"""",""),"-",""),"/",""),"(",""),")",""),"&amp;",""),",",""))</f>
        <v>pcmagnitminiona720</v>
      </c>
      <c r="C1619" s="17" t="s">
        <v>1748</v>
      </c>
      <c r="D1619" s="18">
        <v>6</v>
      </c>
      <c r="E1619" s="22" t="s">
        <v>88</v>
      </c>
      <c r="F1619" s="43">
        <f>IF(Table2[[#This Row],[M5B]]="",Table2[[#This Row],[M5B_h]],SUM(Table2[[#This Row],[M5B_h]],Table2[[#This Row],[M5B]]))</f>
        <v>6</v>
      </c>
      <c r="H1619" s="12" t="str">
        <f>IF(Table2[[#This Row],[M1A]]="","",Table2[[#This Row],[M1A]]-Table2[[#This Row],[AWAL]])</f>
        <v/>
      </c>
      <c r="J1619" s="12" t="str">
        <f>IF(Table2[[#This Row],[M2A]]="","",SUM(Table2[[#This Row],[M2A]]-Table2[[#This Row],[M2B_h]]))</f>
        <v/>
      </c>
      <c r="L1619" s="12" t="str">
        <f>IF(Table2[[#This Row],[M3A]]="","",SUM(Table2[[#This Row],[M3A]]-Table2[[#This Row],[M3B_h]]))</f>
        <v/>
      </c>
      <c r="N1619" s="12" t="str">
        <f>IF(Table2[[#This Row],[M4A]]="","",SUM(Table2[[#This Row],[M4A]]-Table2[[#This Row],[M4B_h]]))</f>
        <v/>
      </c>
      <c r="O1619" s="14"/>
      <c r="P1619" s="14" t="str">
        <f>IF(Table2[[#This Row],[M5A]]="","",SUM(Table2[[#This Row],[M5A]]-Table2[[#This Row],[M5B_h]]))</f>
        <v/>
      </c>
      <c r="Q1619" s="14">
        <f>SUM(Table2[[#This Row],[AWAL]],Table2[[#This Row],[M1B]])</f>
        <v>6</v>
      </c>
      <c r="R1619" s="14">
        <f>SUM(Table2[[#This Row],[M2B]],Table2[[#This Row],[M2B_h]])</f>
        <v>6</v>
      </c>
      <c r="S1619" s="14">
        <f>SUM(Table2[[#This Row],[M3B]],Table2[[#This Row],[M3B_h]])</f>
        <v>6</v>
      </c>
      <c r="T1619" s="14">
        <f>SUM(Table2[[#This Row],[M4B]],Table2[[#This Row],[M4B_h]])</f>
        <v>6</v>
      </c>
    </row>
    <row r="1620" spans="1:20">
      <c r="A1620" s="11">
        <f>IF(Table2[[#This Row],[TT]]=0,"",ROW())</f>
        <v>1620</v>
      </c>
      <c r="B1620" s="11" t="str">
        <f>LOWER(SUBSTITUTE(SUBSTITUTE(SUBSTITUTE(SUBSTITUTE(SUBSTITUTE(SUBSTITUTE(SUBSTITUTE(SUBSTITUTE(Table2[[#This Row],[NAMA BARANG]]," ",""),"""",""),"-",""),"/",""),"(",""),")",""),"&amp;",""),",",""))</f>
        <v>pcmagnitminionkt535</v>
      </c>
      <c r="C1620" s="17" t="s">
        <v>1749</v>
      </c>
      <c r="D1620" s="18">
        <v>1</v>
      </c>
      <c r="E1620" s="22" t="s">
        <v>88</v>
      </c>
      <c r="F1620" s="43">
        <f>IF(Table2[[#This Row],[M5B]]="",Table2[[#This Row],[M5B_h]],SUM(Table2[[#This Row],[M5B_h]],Table2[[#This Row],[M5B]]))</f>
        <v>1</v>
      </c>
      <c r="H1620" s="12" t="str">
        <f>IF(Table2[[#This Row],[M1A]]="","",Table2[[#This Row],[M1A]]-Table2[[#This Row],[AWAL]])</f>
        <v/>
      </c>
      <c r="J1620" s="12" t="str">
        <f>IF(Table2[[#This Row],[M2A]]="","",SUM(Table2[[#This Row],[M2A]]-Table2[[#This Row],[M2B_h]]))</f>
        <v/>
      </c>
      <c r="L1620" s="12" t="str">
        <f>IF(Table2[[#This Row],[M3A]]="","",SUM(Table2[[#This Row],[M3A]]-Table2[[#This Row],[M3B_h]]))</f>
        <v/>
      </c>
      <c r="N1620" s="12" t="str">
        <f>IF(Table2[[#This Row],[M4A]]="","",SUM(Table2[[#This Row],[M4A]]-Table2[[#This Row],[M4B_h]]))</f>
        <v/>
      </c>
      <c r="O1620" s="14"/>
      <c r="P1620" s="14" t="str">
        <f>IF(Table2[[#This Row],[M5A]]="","",SUM(Table2[[#This Row],[M5A]]-Table2[[#This Row],[M5B_h]]))</f>
        <v/>
      </c>
      <c r="Q1620" s="14">
        <f>SUM(Table2[[#This Row],[AWAL]],Table2[[#This Row],[M1B]])</f>
        <v>1</v>
      </c>
      <c r="R1620" s="14">
        <f>SUM(Table2[[#This Row],[M2B]],Table2[[#This Row],[M2B_h]])</f>
        <v>1</v>
      </c>
      <c r="S1620" s="14">
        <f>SUM(Table2[[#This Row],[M3B]],Table2[[#This Row],[M3B_h]])</f>
        <v>1</v>
      </c>
      <c r="T1620" s="14">
        <f>SUM(Table2[[#This Row],[M4B]],Table2[[#This Row],[M4B_h]])</f>
        <v>1</v>
      </c>
    </row>
    <row r="1621" spans="1:20">
      <c r="A1621" s="11">
        <f>IF(Table2[[#This Row],[TT]]=0,"",ROW())</f>
        <v>1621</v>
      </c>
      <c r="B1621" s="11" t="str">
        <f>LOWER(SUBSTITUTE(SUBSTITUTE(SUBSTITUTE(SUBSTITUTE(SUBSTITUTE(SUBSTITUTE(SUBSTITUTE(SUBSTITUTE(Table2[[#This Row],[NAMA BARANG]]," ",""),"""",""),"-",""),"/",""),"(",""),")",""),"&amp;",""),",",""))</f>
        <v>pcmagnitminionkt569</v>
      </c>
      <c r="C1621" s="17" t="s">
        <v>1750</v>
      </c>
      <c r="D1621" s="18">
        <v>2</v>
      </c>
      <c r="E1621" s="22" t="s">
        <v>88</v>
      </c>
      <c r="F1621" s="43">
        <f>IF(Table2[[#This Row],[M5B]]="",Table2[[#This Row],[M5B_h]],SUM(Table2[[#This Row],[M5B_h]],Table2[[#This Row],[M5B]]))</f>
        <v>2</v>
      </c>
      <c r="H1621" s="12" t="str">
        <f>IF(Table2[[#This Row],[M1A]]="","",Table2[[#This Row],[M1A]]-Table2[[#This Row],[AWAL]])</f>
        <v/>
      </c>
      <c r="J1621" s="12" t="str">
        <f>IF(Table2[[#This Row],[M2A]]="","",SUM(Table2[[#This Row],[M2A]]-Table2[[#This Row],[M2B_h]]))</f>
        <v/>
      </c>
      <c r="L1621" s="12" t="str">
        <f>IF(Table2[[#This Row],[M3A]]="","",SUM(Table2[[#This Row],[M3A]]-Table2[[#This Row],[M3B_h]]))</f>
        <v/>
      </c>
      <c r="N1621" s="12" t="str">
        <f>IF(Table2[[#This Row],[M4A]]="","",SUM(Table2[[#This Row],[M4A]]-Table2[[#This Row],[M4B_h]]))</f>
        <v/>
      </c>
      <c r="O1621" s="14"/>
      <c r="P1621" s="14" t="str">
        <f>IF(Table2[[#This Row],[M5A]]="","",SUM(Table2[[#This Row],[M5A]]-Table2[[#This Row],[M5B_h]]))</f>
        <v/>
      </c>
      <c r="Q1621" s="14">
        <f>SUM(Table2[[#This Row],[AWAL]],Table2[[#This Row],[M1B]])</f>
        <v>2</v>
      </c>
      <c r="R1621" s="14">
        <f>SUM(Table2[[#This Row],[M2B]],Table2[[#This Row],[M2B_h]])</f>
        <v>2</v>
      </c>
      <c r="S1621" s="14">
        <f>SUM(Table2[[#This Row],[M3B]],Table2[[#This Row],[M3B_h]])</f>
        <v>2</v>
      </c>
      <c r="T1621" s="14">
        <f>SUM(Table2[[#This Row],[M4B]],Table2[[#This Row],[M4B_h]])</f>
        <v>2</v>
      </c>
    </row>
    <row r="1622" spans="1:20">
      <c r="A1622" s="11">
        <f>IF(Table2[[#This Row],[TT]]=0,"",ROW())</f>
        <v>1622</v>
      </c>
      <c r="B1622" s="11" t="str">
        <f>LOWER(SUBSTITUTE(SUBSTITUTE(SUBSTITUTE(SUBSTITUTE(SUBSTITUTE(SUBSTITUTE(SUBSTITUTE(SUBSTITUTE(Table2[[#This Row],[NAMA BARANG]]," ",""),"""",""),"-",""),"/",""),"(",""),")",""),"&amp;",""),",",""))</f>
        <v>pcmagnitms9022bussetroda</v>
      </c>
      <c r="C1622" s="26" t="s">
        <v>1751</v>
      </c>
      <c r="D1622" s="22">
        <v>11</v>
      </c>
      <c r="E1622" s="22" t="s">
        <v>58</v>
      </c>
      <c r="F1622" s="43">
        <f>IF(Table2[[#This Row],[M5B]]="",Table2[[#This Row],[M5B_h]],SUM(Table2[[#This Row],[M5B_h]],Table2[[#This Row],[M5B]]))</f>
        <v>11</v>
      </c>
      <c r="H1622" s="12" t="str">
        <f>IF(Table2[[#This Row],[M1A]]="","",Table2[[#This Row],[M1A]]-Table2[[#This Row],[AWAL]])</f>
        <v/>
      </c>
      <c r="J1622" s="12" t="str">
        <f>IF(Table2[[#This Row],[M2A]]="","",SUM(Table2[[#This Row],[M2A]]-Table2[[#This Row],[M2B_h]]))</f>
        <v/>
      </c>
      <c r="L1622" s="12" t="str">
        <f>IF(Table2[[#This Row],[M3A]]="","",SUM(Table2[[#This Row],[M3A]]-Table2[[#This Row],[M3B_h]]))</f>
        <v/>
      </c>
      <c r="N1622" s="12" t="str">
        <f>IF(Table2[[#This Row],[M4A]]="","",SUM(Table2[[#This Row],[M4A]]-Table2[[#This Row],[M4B_h]]))</f>
        <v/>
      </c>
      <c r="O1622" s="14"/>
      <c r="P1622" s="14" t="str">
        <f>IF(Table2[[#This Row],[M5A]]="","",SUM(Table2[[#This Row],[M5A]]-Table2[[#This Row],[M5B_h]]))</f>
        <v/>
      </c>
      <c r="Q1622" s="14">
        <f>SUM(Table2[[#This Row],[AWAL]],Table2[[#This Row],[M1B]])</f>
        <v>11</v>
      </c>
      <c r="R1622" s="14">
        <f>SUM(Table2[[#This Row],[M2B]],Table2[[#This Row],[M2B_h]])</f>
        <v>11</v>
      </c>
      <c r="S1622" s="14">
        <f>SUM(Table2[[#This Row],[M3B]],Table2[[#This Row],[M3B_h]])</f>
        <v>11</v>
      </c>
      <c r="T1622" s="14">
        <f>SUM(Table2[[#This Row],[M4B]],Table2[[#This Row],[M4B_h]])</f>
        <v>11</v>
      </c>
    </row>
    <row r="1623" spans="1:20">
      <c r="A1623" s="11">
        <f>IF(Table2[[#This Row],[TT]]=0,"",ROW())</f>
        <v>1623</v>
      </c>
      <c r="B1623" s="11" t="str">
        <f>LOWER(SUBSTITUTE(SUBSTITUTE(SUBSTITUTE(SUBSTITUTE(SUBSTITUTE(SUBSTITUTE(SUBSTITUTE(SUBSTITUTE(Table2[[#This Row],[NAMA BARANG]]," ",""),"""",""),"-",""),"/",""),"(",""),")",""),"&amp;",""),",",""))</f>
        <v>pcmagnitqm079disney</v>
      </c>
      <c r="C1623" s="26" t="s">
        <v>1752</v>
      </c>
      <c r="D1623" s="22">
        <v>4</v>
      </c>
      <c r="E1623" s="22" t="s">
        <v>88</v>
      </c>
      <c r="F1623" s="43">
        <f>IF(Table2[[#This Row],[M5B]]="",Table2[[#This Row],[M5B_h]],SUM(Table2[[#This Row],[M5B_h]],Table2[[#This Row],[M5B]]))</f>
        <v>4</v>
      </c>
      <c r="H1623" s="12" t="str">
        <f>IF(Table2[[#This Row],[M1A]]="","",Table2[[#This Row],[M1A]]-Table2[[#This Row],[AWAL]])</f>
        <v/>
      </c>
      <c r="J1623" s="12" t="str">
        <f>IF(Table2[[#This Row],[M2A]]="","",SUM(Table2[[#This Row],[M2A]]-Table2[[#This Row],[M2B_h]]))</f>
        <v/>
      </c>
      <c r="L1623" s="12" t="str">
        <f>IF(Table2[[#This Row],[M3A]]="","",SUM(Table2[[#This Row],[M3A]]-Table2[[#This Row],[M3B_h]]))</f>
        <v/>
      </c>
      <c r="N1623" s="12" t="str">
        <f>IF(Table2[[#This Row],[M4A]]="","",SUM(Table2[[#This Row],[M4A]]-Table2[[#This Row],[M4B_h]]))</f>
        <v/>
      </c>
      <c r="O1623" s="14"/>
      <c r="P1623" s="14" t="str">
        <f>IF(Table2[[#This Row],[M5A]]="","",SUM(Table2[[#This Row],[M5A]]-Table2[[#This Row],[M5B_h]]))</f>
        <v/>
      </c>
      <c r="Q1623" s="14">
        <f>SUM(Table2[[#This Row],[AWAL]],Table2[[#This Row],[M1B]])</f>
        <v>4</v>
      </c>
      <c r="R1623" s="14">
        <f>SUM(Table2[[#This Row],[M2B]],Table2[[#This Row],[M2B_h]])</f>
        <v>4</v>
      </c>
      <c r="S1623" s="14">
        <f>SUM(Table2[[#This Row],[M3B]],Table2[[#This Row],[M3B_h]])</f>
        <v>4</v>
      </c>
      <c r="T1623" s="14">
        <f>SUM(Table2[[#This Row],[M4B]],Table2[[#This Row],[M4B_h]])</f>
        <v>4</v>
      </c>
    </row>
    <row r="1624" spans="1:20">
      <c r="A1624" s="11">
        <f>IF(Table2[[#This Row],[TT]]=0,"",ROW())</f>
        <v>1624</v>
      </c>
      <c r="B1624" s="11" t="str">
        <f>LOWER(SUBSTITUTE(SUBSTITUTE(SUBSTITUTE(SUBSTITUTE(SUBSTITUTE(SUBSTITUTE(SUBSTITUTE(SUBSTITUTE(Table2[[#This Row],[NAMA BARANG]]," ",""),"""",""),"-",""),"/",""),"(",""),")",""),"&amp;",""),",",""))</f>
        <v>pcmagnits8088+wbprincessmmwtp</v>
      </c>
      <c r="C1624" s="26" t="s">
        <v>1753</v>
      </c>
      <c r="D1624" s="22">
        <v>13</v>
      </c>
      <c r="E1624" s="22" t="s">
        <v>58</v>
      </c>
      <c r="F1624" s="43">
        <f>IF(Table2[[#This Row],[M5B]]="",Table2[[#This Row],[M5B_h]],SUM(Table2[[#This Row],[M5B_h]],Table2[[#This Row],[M5B]]))</f>
        <v>13</v>
      </c>
      <c r="H1624" s="12" t="str">
        <f>IF(Table2[[#This Row],[M1A]]="","",Table2[[#This Row],[M1A]]-Table2[[#This Row],[AWAL]])</f>
        <v/>
      </c>
      <c r="J1624" s="12" t="str">
        <f>IF(Table2[[#This Row],[M2A]]="","",SUM(Table2[[#This Row],[M2A]]-Table2[[#This Row],[M2B_h]]))</f>
        <v/>
      </c>
      <c r="L1624" s="12" t="str">
        <f>IF(Table2[[#This Row],[M3A]]="","",SUM(Table2[[#This Row],[M3A]]-Table2[[#This Row],[M3B_h]]))</f>
        <v/>
      </c>
      <c r="N1624" s="12" t="str">
        <f>IF(Table2[[#This Row],[M4A]]="","",SUM(Table2[[#This Row],[M4A]]-Table2[[#This Row],[M4B_h]]))</f>
        <v/>
      </c>
      <c r="O1624" s="14"/>
      <c r="P1624" s="14" t="str">
        <f>IF(Table2[[#This Row],[M5A]]="","",SUM(Table2[[#This Row],[M5A]]-Table2[[#This Row],[M5B_h]]))</f>
        <v/>
      </c>
      <c r="Q1624" s="14">
        <f>SUM(Table2[[#This Row],[AWAL]],Table2[[#This Row],[M1B]])</f>
        <v>13</v>
      </c>
      <c r="R1624" s="14">
        <f>SUM(Table2[[#This Row],[M2B]],Table2[[#This Row],[M2B_h]])</f>
        <v>13</v>
      </c>
      <c r="S1624" s="14">
        <f>SUM(Table2[[#This Row],[M3B]],Table2[[#This Row],[M3B_h]])</f>
        <v>13</v>
      </c>
      <c r="T1624" s="14">
        <f>SUM(Table2[[#This Row],[M4B]],Table2[[#This Row],[M4B_h]])</f>
        <v>13</v>
      </c>
    </row>
    <row r="1625" spans="1:20">
      <c r="A1625" s="11">
        <f>IF(Table2[[#This Row],[TT]]=0,"",ROW())</f>
        <v>1625</v>
      </c>
      <c r="B1625" s="11" t="str">
        <f>LOWER(SUBSTITUTE(SUBSTITUTE(SUBSTITUTE(SUBSTITUTE(SUBSTITUTE(SUBSTITUTE(SUBSTITUTE(SUBSTITUTE(Table2[[#This Row],[NAMA BARANG]]," ",""),"""",""),"-",""),"/",""),"(",""),")",""),"&amp;",""),",",""))</f>
        <v>pcmagnitx501</v>
      </c>
      <c r="C1625" s="26" t="s">
        <v>1754</v>
      </c>
      <c r="D1625" s="22">
        <v>16</v>
      </c>
      <c r="E1625" s="22" t="s">
        <v>88</v>
      </c>
      <c r="F1625" s="43">
        <f>IF(Table2[[#This Row],[M5B]]="",Table2[[#This Row],[M5B_h]],SUM(Table2[[#This Row],[M5B_h]],Table2[[#This Row],[M5B]]))</f>
        <v>16</v>
      </c>
      <c r="H1625" s="12" t="str">
        <f>IF(Table2[[#This Row],[M1A]]="","",Table2[[#This Row],[M1A]]-Table2[[#This Row],[AWAL]])</f>
        <v/>
      </c>
      <c r="J1625" s="12" t="str">
        <f>IF(Table2[[#This Row],[M2A]]="","",SUM(Table2[[#This Row],[M2A]]-Table2[[#This Row],[M2B_h]]))</f>
        <v/>
      </c>
      <c r="L1625" s="12" t="str">
        <f>IF(Table2[[#This Row],[M3A]]="","",SUM(Table2[[#This Row],[M3A]]-Table2[[#This Row],[M3B_h]]))</f>
        <v/>
      </c>
      <c r="N1625" s="12" t="str">
        <f>IF(Table2[[#This Row],[M4A]]="","",SUM(Table2[[#This Row],[M4A]]-Table2[[#This Row],[M4B_h]]))</f>
        <v/>
      </c>
      <c r="O1625" s="14"/>
      <c r="P1625" s="14" t="str">
        <f>IF(Table2[[#This Row],[M5A]]="","",SUM(Table2[[#This Row],[M5A]]-Table2[[#This Row],[M5B_h]]))</f>
        <v/>
      </c>
      <c r="Q1625" s="14">
        <f>SUM(Table2[[#This Row],[AWAL]],Table2[[#This Row],[M1B]])</f>
        <v>16</v>
      </c>
      <c r="R1625" s="14">
        <f>SUM(Table2[[#This Row],[M2B]],Table2[[#This Row],[M2B_h]])</f>
        <v>16</v>
      </c>
      <c r="S1625" s="14">
        <f>SUM(Table2[[#This Row],[M3B]],Table2[[#This Row],[M3B_h]])</f>
        <v>16</v>
      </c>
      <c r="T1625" s="14">
        <f>SUM(Table2[[#This Row],[M4B]],Table2[[#This Row],[M4B_h]])</f>
        <v>16</v>
      </c>
    </row>
    <row r="1626" spans="1:20">
      <c r="A1626" s="11">
        <f>IF(Table2[[#This Row],[TT]]=0,"",ROW())</f>
        <v>1626</v>
      </c>
      <c r="B1626" s="11" t="str">
        <f>LOWER(SUBSTITUTE(SUBSTITUTE(SUBSTITUTE(SUBSTITUTE(SUBSTITUTE(SUBSTITUTE(SUBSTITUTE(SUBSTITUTE(Table2[[#This Row],[NAMA BARANG]]," ",""),"""",""),"-",""),"/",""),"(",""),")",""),"&amp;",""),",",""))</f>
        <v>pcmagnitxdc6102</v>
      </c>
      <c r="C1626" s="21" t="s">
        <v>1755</v>
      </c>
      <c r="D1626" s="22">
        <v>4</v>
      </c>
      <c r="E1626" s="22" t="s">
        <v>88</v>
      </c>
      <c r="F1626" s="43">
        <f>IF(Table2[[#This Row],[M5B]]="",Table2[[#This Row],[M5B_h]],SUM(Table2[[#This Row],[M5B_h]],Table2[[#This Row],[M5B]]))</f>
        <v>4</v>
      </c>
      <c r="H1626" s="12" t="str">
        <f>IF(Table2[[#This Row],[M1A]]="","",Table2[[#This Row],[M1A]]-Table2[[#This Row],[AWAL]])</f>
        <v/>
      </c>
      <c r="J1626" s="12" t="str">
        <f>IF(Table2[[#This Row],[M2A]]="","",SUM(Table2[[#This Row],[M2A]]-Table2[[#This Row],[M2B_h]]))</f>
        <v/>
      </c>
      <c r="L1626" s="12" t="str">
        <f>IF(Table2[[#This Row],[M3A]]="","",SUM(Table2[[#This Row],[M3A]]-Table2[[#This Row],[M3B_h]]))</f>
        <v/>
      </c>
      <c r="N1626" s="12" t="str">
        <f>IF(Table2[[#This Row],[M4A]]="","",SUM(Table2[[#This Row],[M4A]]-Table2[[#This Row],[M4B_h]]))</f>
        <v/>
      </c>
      <c r="O1626" s="14"/>
      <c r="P1626" s="14" t="str">
        <f>IF(Table2[[#This Row],[M5A]]="","",SUM(Table2[[#This Row],[M5A]]-Table2[[#This Row],[M5B_h]]))</f>
        <v/>
      </c>
      <c r="Q1626" s="14">
        <f>SUM(Table2[[#This Row],[AWAL]],Table2[[#This Row],[M1B]])</f>
        <v>4</v>
      </c>
      <c r="R1626" s="14">
        <f>SUM(Table2[[#This Row],[M2B]],Table2[[#This Row],[M2B_h]])</f>
        <v>4</v>
      </c>
      <c r="S1626" s="14">
        <f>SUM(Table2[[#This Row],[M3B]],Table2[[#This Row],[M3B_h]])</f>
        <v>4</v>
      </c>
      <c r="T1626" s="14">
        <f>SUM(Table2[[#This Row],[M4B]],Table2[[#This Row],[M4B_h]])</f>
        <v>4</v>
      </c>
    </row>
    <row r="1627" spans="1:20">
      <c r="A1627" s="11">
        <f>IF(Table2[[#This Row],[TT]]=0,"",ROW())</f>
        <v>1627</v>
      </c>
      <c r="B1627" s="11" t="str">
        <f>LOWER(SUBSTITUTE(SUBSTITUTE(SUBSTITUTE(SUBSTITUTE(SUBSTITUTE(SUBSTITUTE(SUBSTITUTE(SUBSTITUTE(Table2[[#This Row],[NAMA BARANG]]," ",""),"""",""),"-",""),"/",""),"(",""),")",""),"&amp;",""),",",""))</f>
        <v>pcmagnitxpm519010sandal</v>
      </c>
      <c r="C1627" s="21" t="s">
        <v>1756</v>
      </c>
      <c r="D1627" s="22">
        <v>1</v>
      </c>
      <c r="E1627" s="22" t="s">
        <v>39</v>
      </c>
      <c r="F1627" s="43">
        <f>IF(Table2[[#This Row],[M5B]]="",Table2[[#This Row],[M5B_h]],SUM(Table2[[#This Row],[M5B_h]],Table2[[#This Row],[M5B]]))</f>
        <v>1</v>
      </c>
      <c r="H1627" s="12" t="str">
        <f>IF(Table2[[#This Row],[M1A]]="","",Table2[[#This Row],[M1A]]-Table2[[#This Row],[AWAL]])</f>
        <v/>
      </c>
      <c r="J1627" s="12" t="str">
        <f>IF(Table2[[#This Row],[M2A]]="","",SUM(Table2[[#This Row],[M2A]]-Table2[[#This Row],[M2B_h]]))</f>
        <v/>
      </c>
      <c r="L1627" s="12" t="str">
        <f>IF(Table2[[#This Row],[M3A]]="","",SUM(Table2[[#This Row],[M3A]]-Table2[[#This Row],[M3B_h]]))</f>
        <v/>
      </c>
      <c r="N1627" s="12" t="str">
        <f>IF(Table2[[#This Row],[M4A]]="","",SUM(Table2[[#This Row],[M4A]]-Table2[[#This Row],[M4B_h]]))</f>
        <v/>
      </c>
      <c r="O1627" s="14"/>
      <c r="P1627" s="14" t="str">
        <f>IF(Table2[[#This Row],[M5A]]="","",SUM(Table2[[#This Row],[M5A]]-Table2[[#This Row],[M5B_h]]))</f>
        <v/>
      </c>
      <c r="Q1627" s="14">
        <f>SUM(Table2[[#This Row],[AWAL]],Table2[[#This Row],[M1B]])</f>
        <v>1</v>
      </c>
      <c r="R1627" s="14">
        <f>SUM(Table2[[#This Row],[M2B]],Table2[[#This Row],[M2B_h]])</f>
        <v>1</v>
      </c>
      <c r="S1627" s="14">
        <f>SUM(Table2[[#This Row],[M3B]],Table2[[#This Row],[M3B_h]])</f>
        <v>1</v>
      </c>
      <c r="T1627" s="14">
        <f>SUM(Table2[[#This Row],[M4B]],Table2[[#This Row],[M4B_h]])</f>
        <v>1</v>
      </c>
    </row>
    <row r="1628" spans="1:20">
      <c r="A1628" s="11">
        <f>IF(Table2[[#This Row],[TT]]=0,"",ROW())</f>
        <v>1628</v>
      </c>
      <c r="B1628" s="11" t="str">
        <f>LOWER(SUBSTITUTE(SUBSTITUTE(SUBSTITUTE(SUBSTITUTE(SUBSTITUTE(SUBSTITUTE(SUBSTITUTE(SUBSTITUTE(Table2[[#This Row],[NAMA BARANG]]," ",""),"""",""),"-",""),"/",""),"(",""),")",""),"&amp;",""),",",""))</f>
        <v>pcmagnitxu1219putar</v>
      </c>
      <c r="C1628" s="21" t="s">
        <v>1758</v>
      </c>
      <c r="D1628" s="22">
        <v>4</v>
      </c>
      <c r="E1628" s="22" t="s">
        <v>58</v>
      </c>
      <c r="F1628" s="43">
        <f>IF(Table2[[#This Row],[M5B]]="",Table2[[#This Row],[M5B_h]],SUM(Table2[[#This Row],[M5B_h]],Table2[[#This Row],[M5B]]))</f>
        <v>4</v>
      </c>
      <c r="H1628" s="12" t="str">
        <f>IF(Table2[[#This Row],[M1A]]="","",Table2[[#This Row],[M1A]]-Table2[[#This Row],[AWAL]])</f>
        <v/>
      </c>
      <c r="J1628" s="12" t="str">
        <f>IF(Table2[[#This Row],[M2A]]="","",SUM(Table2[[#This Row],[M2A]]-Table2[[#This Row],[M2B_h]]))</f>
        <v/>
      </c>
      <c r="L1628" s="12" t="str">
        <f>IF(Table2[[#This Row],[M3A]]="","",SUM(Table2[[#This Row],[M3A]]-Table2[[#This Row],[M3B_h]]))</f>
        <v/>
      </c>
      <c r="N1628" s="12" t="str">
        <f>IF(Table2[[#This Row],[M4A]]="","",SUM(Table2[[#This Row],[M4A]]-Table2[[#This Row],[M4B_h]]))</f>
        <v/>
      </c>
      <c r="O1628" s="14"/>
      <c r="P1628" s="14" t="str">
        <f>IF(Table2[[#This Row],[M5A]]="","",SUM(Table2[[#This Row],[M5A]]-Table2[[#This Row],[M5B_h]]))</f>
        <v/>
      </c>
      <c r="Q1628" s="14">
        <f>SUM(Table2[[#This Row],[AWAL]],Table2[[#This Row],[M1B]])</f>
        <v>4</v>
      </c>
      <c r="R1628" s="14">
        <f>SUM(Table2[[#This Row],[M2B]],Table2[[#This Row],[M2B_h]])</f>
        <v>4</v>
      </c>
      <c r="S1628" s="14">
        <f>SUM(Table2[[#This Row],[M3B]],Table2[[#This Row],[M3B_h]])</f>
        <v>4</v>
      </c>
      <c r="T1628" s="14">
        <f>SUM(Table2[[#This Row],[M4B]],Table2[[#This Row],[M4B_h]])</f>
        <v>4</v>
      </c>
    </row>
    <row r="1629" spans="1:20">
      <c r="A1629" s="11">
        <f>IF(Table2[[#This Row],[TT]]=0,"",ROW())</f>
        <v>1629</v>
      </c>
      <c r="B1629" s="11" t="str">
        <f>LOWER(SUBSTITUTE(SUBSTITUTE(SUBSTITUTE(SUBSTITUTE(SUBSTITUTE(SUBSTITUTE(SUBSTITUTE(SUBSTITUTE(Table2[[#This Row],[NAMA BARANG]]," ",""),"""",""),"-",""),"/",""),"(",""),")",""),"&amp;",""),",",""))</f>
        <v>pcmagnitxu6605whiteboard</v>
      </c>
      <c r="C1629" s="21" t="s">
        <v>1759</v>
      </c>
      <c r="D1629" s="22">
        <v>1</v>
      </c>
      <c r="E1629" s="22" t="s">
        <v>58</v>
      </c>
      <c r="F1629" s="43">
        <f>IF(Table2[[#This Row],[M5B]]="",Table2[[#This Row],[M5B_h]],SUM(Table2[[#This Row],[M5B_h]],Table2[[#This Row],[M5B]]))</f>
        <v>1</v>
      </c>
      <c r="H1629" s="12" t="str">
        <f>IF(Table2[[#This Row],[M1A]]="","",Table2[[#This Row],[M1A]]-Table2[[#This Row],[AWAL]])</f>
        <v/>
      </c>
      <c r="J1629" s="12" t="str">
        <f>IF(Table2[[#This Row],[M2A]]="","",SUM(Table2[[#This Row],[M2A]]-Table2[[#This Row],[M2B_h]]))</f>
        <v/>
      </c>
      <c r="L1629" s="12" t="str">
        <f>IF(Table2[[#This Row],[M3A]]="","",SUM(Table2[[#This Row],[M3A]]-Table2[[#This Row],[M3B_h]]))</f>
        <v/>
      </c>
      <c r="N1629" s="12" t="str">
        <f>IF(Table2[[#This Row],[M4A]]="","",SUM(Table2[[#This Row],[M4A]]-Table2[[#This Row],[M4B_h]]))</f>
        <v/>
      </c>
      <c r="O1629" s="14"/>
      <c r="P1629" s="14" t="str">
        <f>IF(Table2[[#This Row],[M5A]]="","",SUM(Table2[[#This Row],[M5A]]-Table2[[#This Row],[M5B_h]]))</f>
        <v/>
      </c>
      <c r="Q1629" s="14">
        <f>SUM(Table2[[#This Row],[AWAL]],Table2[[#This Row],[M1B]])</f>
        <v>1</v>
      </c>
      <c r="R1629" s="14">
        <f>SUM(Table2[[#This Row],[M2B]],Table2[[#This Row],[M2B_h]])</f>
        <v>1</v>
      </c>
      <c r="S1629" s="14">
        <f>SUM(Table2[[#This Row],[M3B]],Table2[[#This Row],[M3B_h]])</f>
        <v>1</v>
      </c>
      <c r="T1629" s="14">
        <f>SUM(Table2[[#This Row],[M4B]],Table2[[#This Row],[M4B_h]])</f>
        <v>1</v>
      </c>
    </row>
    <row r="1630" spans="1:20">
      <c r="A1630" s="11">
        <f>IF(Table2[[#This Row],[TT]]=0,"",ROW())</f>
        <v>1630</v>
      </c>
      <c r="B1630" s="11" t="str">
        <f>LOWER(SUBSTITUTE(SUBSTITUTE(SUBSTITUTE(SUBSTITUTE(SUBSTITUTE(SUBSTITUTE(SUBSTITUTE(SUBSTITUTE(Table2[[#This Row],[NAMA BARANG]]," ",""),"""",""),"-",""),"/",""),"(",""),")",""),"&amp;",""),",",""))</f>
        <v>pcmainan8054</v>
      </c>
      <c r="C1630" s="21" t="s">
        <v>1761</v>
      </c>
      <c r="D1630" s="22">
        <v>2</v>
      </c>
      <c r="E1630" s="22" t="s">
        <v>103</v>
      </c>
      <c r="F1630" s="43">
        <f>IF(Table2[[#This Row],[M5B]]="",Table2[[#This Row],[M5B_h]],SUM(Table2[[#This Row],[M5B_h]],Table2[[#This Row],[M5B]]))</f>
        <v>2</v>
      </c>
      <c r="H1630" s="12" t="str">
        <f>IF(Table2[[#This Row],[M1A]]="","",Table2[[#This Row],[M1A]]-Table2[[#This Row],[AWAL]])</f>
        <v/>
      </c>
      <c r="J1630" s="12" t="str">
        <f>IF(Table2[[#This Row],[M2A]]="","",SUM(Table2[[#This Row],[M2A]]-Table2[[#This Row],[M2B_h]]))</f>
        <v/>
      </c>
      <c r="L1630" s="12" t="str">
        <f>IF(Table2[[#This Row],[M3A]]="","",SUM(Table2[[#This Row],[M3A]]-Table2[[#This Row],[M3B_h]]))</f>
        <v/>
      </c>
      <c r="N1630" s="12" t="str">
        <f>IF(Table2[[#This Row],[M4A]]="","",SUM(Table2[[#This Row],[M4A]]-Table2[[#This Row],[M4B_h]]))</f>
        <v/>
      </c>
      <c r="O1630" s="14"/>
      <c r="P1630" s="14" t="str">
        <f>IF(Table2[[#This Row],[M5A]]="","",SUM(Table2[[#This Row],[M5A]]-Table2[[#This Row],[M5B_h]]))</f>
        <v/>
      </c>
      <c r="Q1630" s="14">
        <f>SUM(Table2[[#This Row],[AWAL]],Table2[[#This Row],[M1B]])</f>
        <v>2</v>
      </c>
      <c r="R1630" s="14">
        <f>SUM(Table2[[#This Row],[M2B]],Table2[[#This Row],[M2B_h]])</f>
        <v>2</v>
      </c>
      <c r="S1630" s="14">
        <f>SUM(Table2[[#This Row],[M3B]],Table2[[#This Row],[M3B_h]])</f>
        <v>2</v>
      </c>
      <c r="T1630" s="14">
        <f>SUM(Table2[[#This Row],[M4B]],Table2[[#This Row],[M4B_h]])</f>
        <v>2</v>
      </c>
    </row>
    <row r="1631" spans="1:20">
      <c r="A1631" s="11">
        <f>IF(Table2[[#This Row],[TT]]=0,"",ROW())</f>
        <v>1631</v>
      </c>
      <c r="B1631" s="11" t="str">
        <f>LOWER(SUBSTITUTE(SUBSTITUTE(SUBSTITUTE(SUBSTITUTE(SUBSTITUTE(SUBSTITUTE(SUBSTITUTE(SUBSTITUTE(Table2[[#This Row],[NAMA BARANG]]," ",""),"""",""),"-",""),"/",""),"(",""),")",""),"&amp;",""),",",""))</f>
        <v>pcmetalboxa311klgds3914</v>
      </c>
      <c r="C1631" s="17" t="s">
        <v>1762</v>
      </c>
      <c r="D1631" s="18">
        <v>4</v>
      </c>
      <c r="E1631" s="22" t="s">
        <v>52</v>
      </c>
      <c r="F1631" s="43">
        <f>IF(Table2[[#This Row],[M5B]]="",Table2[[#This Row],[M5B_h]],SUM(Table2[[#This Row],[M5B_h]],Table2[[#This Row],[M5B]]))</f>
        <v>4</v>
      </c>
      <c r="H1631" s="12" t="str">
        <f>IF(Table2[[#This Row],[M1A]]="","",Table2[[#This Row],[M1A]]-Table2[[#This Row],[AWAL]])</f>
        <v/>
      </c>
      <c r="J1631" s="12" t="str">
        <f>IF(Table2[[#This Row],[M2A]]="","",SUM(Table2[[#This Row],[M2A]]-Table2[[#This Row],[M2B_h]]))</f>
        <v/>
      </c>
      <c r="L1631" s="12" t="str">
        <f>IF(Table2[[#This Row],[M3A]]="","",SUM(Table2[[#This Row],[M3A]]-Table2[[#This Row],[M3B_h]]))</f>
        <v/>
      </c>
      <c r="N1631" s="12" t="str">
        <f>IF(Table2[[#This Row],[M4A]]="","",SUM(Table2[[#This Row],[M4A]]-Table2[[#This Row],[M4B_h]]))</f>
        <v/>
      </c>
      <c r="O1631" s="14"/>
      <c r="P1631" s="14" t="str">
        <f>IF(Table2[[#This Row],[M5A]]="","",SUM(Table2[[#This Row],[M5A]]-Table2[[#This Row],[M5B_h]]))</f>
        <v/>
      </c>
      <c r="Q1631" s="14">
        <f>SUM(Table2[[#This Row],[AWAL]],Table2[[#This Row],[M1B]])</f>
        <v>4</v>
      </c>
      <c r="R1631" s="14">
        <f>SUM(Table2[[#This Row],[M2B]],Table2[[#This Row],[M2B_h]])</f>
        <v>4</v>
      </c>
      <c r="S1631" s="14">
        <f>SUM(Table2[[#This Row],[M3B]],Table2[[#This Row],[M3B_h]])</f>
        <v>4</v>
      </c>
      <c r="T1631" s="14">
        <f>SUM(Table2[[#This Row],[M4B]],Table2[[#This Row],[M4B_h]])</f>
        <v>4</v>
      </c>
    </row>
    <row r="1632" spans="1:20">
      <c r="A1632" s="11">
        <f>IF(Table2[[#This Row],[TT]]=0,"",ROW())</f>
        <v>1632</v>
      </c>
      <c r="B1632" s="11" t="str">
        <f>LOWER(SUBSTITUTE(SUBSTITUTE(SUBSTITUTE(SUBSTITUTE(SUBSTITUTE(SUBSTITUTE(SUBSTITUTE(SUBSTITUTE(Table2[[#This Row],[NAMA BARANG]]," ",""),"""",""),"-",""),"/",""),"(",""),")",""),"&amp;",""),",",""))</f>
        <v>pcmikacerminpc218</v>
      </c>
      <c r="C1632" s="17" t="s">
        <v>1763</v>
      </c>
      <c r="D1632" s="18">
        <v>5</v>
      </c>
      <c r="E1632" s="22" t="s">
        <v>103</v>
      </c>
      <c r="F1632" s="43">
        <f>IF(Table2[[#This Row],[M5B]]="",Table2[[#This Row],[M5B_h]],SUM(Table2[[#This Row],[M5B_h]],Table2[[#This Row],[M5B]]))</f>
        <v>5</v>
      </c>
      <c r="H1632" s="12" t="str">
        <f>IF(Table2[[#This Row],[M1A]]="","",Table2[[#This Row],[M1A]]-Table2[[#This Row],[AWAL]])</f>
        <v/>
      </c>
      <c r="J1632" s="12" t="str">
        <f>IF(Table2[[#This Row],[M2A]]="","",SUM(Table2[[#This Row],[M2A]]-Table2[[#This Row],[M2B_h]]))</f>
        <v/>
      </c>
      <c r="L1632" s="12" t="str">
        <f>IF(Table2[[#This Row],[M3A]]="","",SUM(Table2[[#This Row],[M3A]]-Table2[[#This Row],[M3B_h]]))</f>
        <v/>
      </c>
      <c r="N1632" s="12" t="str">
        <f>IF(Table2[[#This Row],[M4A]]="","",SUM(Table2[[#This Row],[M4A]]-Table2[[#This Row],[M4B_h]]))</f>
        <v/>
      </c>
      <c r="O1632" s="14"/>
      <c r="P1632" s="14" t="str">
        <f>IF(Table2[[#This Row],[M5A]]="","",SUM(Table2[[#This Row],[M5A]]-Table2[[#This Row],[M5B_h]]))</f>
        <v/>
      </c>
      <c r="Q1632" s="14">
        <f>SUM(Table2[[#This Row],[AWAL]],Table2[[#This Row],[M1B]])</f>
        <v>5</v>
      </c>
      <c r="R1632" s="14">
        <f>SUM(Table2[[#This Row],[M2B]],Table2[[#This Row],[M2B_h]])</f>
        <v>5</v>
      </c>
      <c r="S1632" s="14">
        <f>SUM(Table2[[#This Row],[M3B]],Table2[[#This Row],[M3B_h]])</f>
        <v>5</v>
      </c>
      <c r="T1632" s="14">
        <f>SUM(Table2[[#This Row],[M4B]],Table2[[#This Row],[M4B_h]])</f>
        <v>5</v>
      </c>
    </row>
    <row r="1633" spans="1:20">
      <c r="A1633" s="11">
        <f>IF(Table2[[#This Row],[TT]]=0,"",ROW())</f>
        <v>1633</v>
      </c>
      <c r="B1633" s="11" t="str">
        <f>LOWER(SUBSTITUTE(SUBSTITUTE(SUBSTITUTE(SUBSTITUTE(SUBSTITUTE(SUBSTITUTE(SUBSTITUTE(SUBSTITUTE(Table2[[#This Row],[NAMA BARANG]]," ",""),"""",""),"-",""),"/",""),"(",""),")",""),"&amp;",""),",",""))</f>
        <v>pcovalbts1067blk</v>
      </c>
      <c r="C1633" s="17" t="s">
        <v>3130</v>
      </c>
      <c r="D1633" s="18">
        <v>2</v>
      </c>
      <c r="E1633" s="22" t="s">
        <v>1569</v>
      </c>
      <c r="F1633" s="43">
        <f>IF(Table2[[#This Row],[M5B]]="",Table2[[#This Row],[M5B_h]],SUM(Table2[[#This Row],[M5B_h]],Table2[[#This Row],[M5B]]))</f>
        <v>2</v>
      </c>
      <c r="H1633" s="12" t="str">
        <f>IF(Table2[[#This Row],[M1A]]="","",Table2[[#This Row],[M1A]]-Table2[[#This Row],[AWAL]])</f>
        <v/>
      </c>
      <c r="J1633" s="12" t="str">
        <f>IF(Table2[[#This Row],[M2A]]="","",SUM(Table2[[#This Row],[M2A]]-Table2[[#This Row],[M2B_h]]))</f>
        <v/>
      </c>
      <c r="L1633" s="12" t="str">
        <f>IF(Table2[[#This Row],[M3A]]="","",SUM(Table2[[#This Row],[M3A]]-Table2[[#This Row],[M3B_h]]))</f>
        <v/>
      </c>
      <c r="N1633" s="12" t="str">
        <f>IF(Table2[[#This Row],[M4A]]="","",SUM(Table2[[#This Row],[M4A]]-Table2[[#This Row],[M4B_h]]))</f>
        <v/>
      </c>
      <c r="O1633" s="14"/>
      <c r="P1633" s="14" t="str">
        <f>IF(Table2[[#This Row],[M5A]]="","",SUM(Table2[[#This Row],[M5A]]-Table2[[#This Row],[M5B_h]]))</f>
        <v/>
      </c>
      <c r="Q1633" s="14">
        <f>SUM(Table2[[#This Row],[AWAL]],Table2[[#This Row],[M1B]])</f>
        <v>2</v>
      </c>
      <c r="R1633" s="14">
        <f>SUM(Table2[[#This Row],[M2B]],Table2[[#This Row],[M2B_h]])</f>
        <v>2</v>
      </c>
      <c r="S1633" s="14">
        <f>SUM(Table2[[#This Row],[M3B]],Table2[[#This Row],[M3B_h]])</f>
        <v>2</v>
      </c>
      <c r="T1633" s="14">
        <f>SUM(Table2[[#This Row],[M4B]],Table2[[#This Row],[M4B_h]])</f>
        <v>2</v>
      </c>
    </row>
    <row r="1634" spans="1:20">
      <c r="A1634" s="11">
        <f>IF(Table2[[#This Row],[TT]]=0,"",ROW())</f>
        <v>1634</v>
      </c>
      <c r="B1634" s="11" t="str">
        <f>LOWER(SUBSTITUTE(SUBSTITUTE(SUBSTITUTE(SUBSTITUTE(SUBSTITUTE(SUBSTITUTE(SUBSTITUTE(SUBSTITUTE(Table2[[#This Row],[NAMA BARANG]]," ",""),"""",""),"-",""),"/",""),"(",""),")",""),"&amp;",""),",",""))</f>
        <v>pcpa0960mobiltarik</v>
      </c>
      <c r="C1634" s="21" t="s">
        <v>1764</v>
      </c>
      <c r="D1634" s="22">
        <v>3</v>
      </c>
      <c r="E1634" s="22" t="s">
        <v>39</v>
      </c>
      <c r="F1634" s="43">
        <f>IF(Table2[[#This Row],[M5B]]="",Table2[[#This Row],[M5B_h]],SUM(Table2[[#This Row],[M5B_h]],Table2[[#This Row],[M5B]]))</f>
        <v>3</v>
      </c>
      <c r="H1634" s="12" t="str">
        <f>IF(Table2[[#This Row],[M1A]]="","",Table2[[#This Row],[M1A]]-Table2[[#This Row],[AWAL]])</f>
        <v/>
      </c>
      <c r="J1634" s="12" t="str">
        <f>IF(Table2[[#This Row],[M2A]]="","",SUM(Table2[[#This Row],[M2A]]-Table2[[#This Row],[M2B_h]]))</f>
        <v/>
      </c>
      <c r="L1634" s="12" t="str">
        <f>IF(Table2[[#This Row],[M3A]]="","",SUM(Table2[[#This Row],[M3A]]-Table2[[#This Row],[M3B_h]]))</f>
        <v/>
      </c>
      <c r="N1634" s="12" t="str">
        <f>IF(Table2[[#This Row],[M4A]]="","",SUM(Table2[[#This Row],[M4A]]-Table2[[#This Row],[M4B_h]]))</f>
        <v/>
      </c>
      <c r="O1634" s="14"/>
      <c r="P1634" s="14" t="str">
        <f>IF(Table2[[#This Row],[M5A]]="","",SUM(Table2[[#This Row],[M5A]]-Table2[[#This Row],[M5B_h]]))</f>
        <v/>
      </c>
      <c r="Q1634" s="14">
        <f>SUM(Table2[[#This Row],[AWAL]],Table2[[#This Row],[M1B]])</f>
        <v>3</v>
      </c>
      <c r="R1634" s="14">
        <f>SUM(Table2[[#This Row],[M2B]],Table2[[#This Row],[M2B_h]])</f>
        <v>3</v>
      </c>
      <c r="S1634" s="14">
        <f>SUM(Table2[[#This Row],[M3B]],Table2[[#This Row],[M3B_h]])</f>
        <v>3</v>
      </c>
      <c r="T1634" s="14">
        <f>SUM(Table2[[#This Row],[M4B]],Table2[[#This Row],[M4B_h]])</f>
        <v>3</v>
      </c>
    </row>
    <row r="1635" spans="1:20">
      <c r="A1635" s="11">
        <f>IF(Table2[[#This Row],[TT]]=0,"",ROW())</f>
        <v>1635</v>
      </c>
      <c r="B1635" s="11" t="str">
        <f>LOWER(SUBSTITUTE(SUBSTITUTE(SUBSTITUTE(SUBSTITUTE(SUBSTITUTE(SUBSTITUTE(SUBSTITUTE(SUBSTITUTE(Table2[[#This Row],[NAMA BARANG]]," ",""),"""",""),"-",""),"/",""),"(",""),")",""),"&amp;",""),",",""))</f>
        <v>pcpb22</v>
      </c>
      <c r="C1635" s="17" t="s">
        <v>1765</v>
      </c>
      <c r="D1635" s="18">
        <v>17</v>
      </c>
      <c r="E1635" s="22" t="s">
        <v>39</v>
      </c>
      <c r="F1635" s="43">
        <f>IF(Table2[[#This Row],[M5B]]="",Table2[[#This Row],[M5B_h]],SUM(Table2[[#This Row],[M5B_h]],Table2[[#This Row],[M5B]]))</f>
        <v>17</v>
      </c>
      <c r="H1635" s="12" t="str">
        <f>IF(Table2[[#This Row],[M1A]]="","",Table2[[#This Row],[M1A]]-Table2[[#This Row],[AWAL]])</f>
        <v/>
      </c>
      <c r="J1635" s="12" t="str">
        <f>IF(Table2[[#This Row],[M2A]]="","",SUM(Table2[[#This Row],[M2A]]-Table2[[#This Row],[M2B_h]]))</f>
        <v/>
      </c>
      <c r="L1635" s="12" t="str">
        <f>IF(Table2[[#This Row],[M3A]]="","",SUM(Table2[[#This Row],[M3A]]-Table2[[#This Row],[M3B_h]]))</f>
        <v/>
      </c>
      <c r="N1635" s="12" t="str">
        <f>IF(Table2[[#This Row],[M4A]]="","",SUM(Table2[[#This Row],[M4A]]-Table2[[#This Row],[M4B_h]]))</f>
        <v/>
      </c>
      <c r="O1635" s="14"/>
      <c r="P1635" s="14" t="str">
        <f>IF(Table2[[#This Row],[M5A]]="","",SUM(Table2[[#This Row],[M5A]]-Table2[[#This Row],[M5B_h]]))</f>
        <v/>
      </c>
      <c r="Q1635" s="14">
        <f>SUM(Table2[[#This Row],[AWAL]],Table2[[#This Row],[M1B]])</f>
        <v>17</v>
      </c>
      <c r="R1635" s="14">
        <f>SUM(Table2[[#This Row],[M2B]],Table2[[#This Row],[M2B_h]])</f>
        <v>17</v>
      </c>
      <c r="S1635" s="14">
        <f>SUM(Table2[[#This Row],[M3B]],Table2[[#This Row],[M3B_h]])</f>
        <v>17</v>
      </c>
      <c r="T1635" s="14">
        <f>SUM(Table2[[#This Row],[M4B]],Table2[[#This Row],[M4B_h]])</f>
        <v>17</v>
      </c>
    </row>
    <row r="1636" spans="1:20">
      <c r="A1636" s="11">
        <f>IF(Table2[[#This Row],[TT]]=0,"",ROW())</f>
        <v>1636</v>
      </c>
      <c r="B1636" s="11" t="str">
        <f>LOWER(SUBSTITUTE(SUBSTITUTE(SUBSTITUTE(SUBSTITUTE(SUBSTITUTE(SUBSTITUTE(SUBSTITUTE(SUBSTITUTE(Table2[[#This Row],[NAMA BARANG]]," ",""),"""",""),"-",""),"/",""),"(",""),")",""),"&amp;",""),",",""))</f>
        <v>pcpkm8861</v>
      </c>
      <c r="C1636" s="17" t="s">
        <v>1766</v>
      </c>
      <c r="D1636" s="18">
        <v>2</v>
      </c>
      <c r="E1636" s="22" t="s">
        <v>2638</v>
      </c>
      <c r="F1636" s="43">
        <f>IF(Table2[[#This Row],[M5B]]="",Table2[[#This Row],[M5B_h]],SUM(Table2[[#This Row],[M5B_h]],Table2[[#This Row],[M5B]]))</f>
        <v>2</v>
      </c>
      <c r="H1636" s="12" t="str">
        <f>IF(Table2[[#This Row],[M1A]]="","",Table2[[#This Row],[M1A]]-Table2[[#This Row],[AWAL]])</f>
        <v/>
      </c>
      <c r="J1636" s="12" t="str">
        <f>IF(Table2[[#This Row],[M2A]]="","",SUM(Table2[[#This Row],[M2A]]-Table2[[#This Row],[M2B_h]]))</f>
        <v/>
      </c>
      <c r="L1636" s="12" t="str">
        <f>IF(Table2[[#This Row],[M3A]]="","",SUM(Table2[[#This Row],[M3A]]-Table2[[#This Row],[M3B_h]]))</f>
        <v/>
      </c>
      <c r="N1636" s="12" t="str">
        <f>IF(Table2[[#This Row],[M4A]]="","",SUM(Table2[[#This Row],[M4A]]-Table2[[#This Row],[M4B_h]]))</f>
        <v/>
      </c>
      <c r="O1636" s="14"/>
      <c r="P1636" s="14" t="str">
        <f>IF(Table2[[#This Row],[M5A]]="","",SUM(Table2[[#This Row],[M5A]]-Table2[[#This Row],[M5B_h]]))</f>
        <v/>
      </c>
      <c r="Q1636" s="14">
        <f>SUM(Table2[[#This Row],[AWAL]],Table2[[#This Row],[M1B]])</f>
        <v>2</v>
      </c>
      <c r="R1636" s="14">
        <f>SUM(Table2[[#This Row],[M2B]],Table2[[#This Row],[M2B_h]])</f>
        <v>2</v>
      </c>
      <c r="S1636" s="14">
        <f>SUM(Table2[[#This Row],[M3B]],Table2[[#This Row],[M3B_h]])</f>
        <v>2</v>
      </c>
      <c r="T1636" s="14">
        <f>SUM(Table2[[#This Row],[M4B]],Table2[[#This Row],[M4B_h]])</f>
        <v>2</v>
      </c>
    </row>
    <row r="1637" spans="1:20">
      <c r="A1637" s="11">
        <f>IF(Table2[[#This Row],[TT]]=0,"",ROW())</f>
        <v>1637</v>
      </c>
      <c r="B1637" s="11" t="str">
        <f>LOWER(SUBSTITUTE(SUBSTITUTE(SUBSTITUTE(SUBSTITUTE(SUBSTITUTE(SUBSTITUTE(SUBSTITUTE(SUBSTITUTE(Table2[[#This Row],[NAMA BARANG]]," ",""),"""",""),"-",""),"/",""),"(",""),")",""),"&amp;",""),",",""))</f>
        <v>pcplst0093</v>
      </c>
      <c r="C1637" s="17" t="s">
        <v>1767</v>
      </c>
      <c r="D1637" s="18">
        <v>2</v>
      </c>
      <c r="E1637" s="22" t="s">
        <v>63</v>
      </c>
      <c r="F1637" s="43">
        <f>IF(Table2[[#This Row],[M5B]]="",Table2[[#This Row],[M5B_h]],SUM(Table2[[#This Row],[M5B_h]],Table2[[#This Row],[M5B]]))</f>
        <v>2</v>
      </c>
      <c r="H1637" s="12" t="str">
        <f>IF(Table2[[#This Row],[M1A]]="","",Table2[[#This Row],[M1A]]-Table2[[#This Row],[AWAL]])</f>
        <v/>
      </c>
      <c r="J1637" s="12" t="str">
        <f>IF(Table2[[#This Row],[M2A]]="","",SUM(Table2[[#This Row],[M2A]]-Table2[[#This Row],[M2B_h]]))</f>
        <v/>
      </c>
      <c r="L1637" s="12" t="str">
        <f>IF(Table2[[#This Row],[M3A]]="","",SUM(Table2[[#This Row],[M3A]]-Table2[[#This Row],[M3B_h]]))</f>
        <v/>
      </c>
      <c r="N1637" s="12" t="str">
        <f>IF(Table2[[#This Row],[M4A]]="","",SUM(Table2[[#This Row],[M4A]]-Table2[[#This Row],[M4B_h]]))</f>
        <v/>
      </c>
      <c r="O1637" s="14"/>
      <c r="P1637" s="14" t="str">
        <f>IF(Table2[[#This Row],[M5A]]="","",SUM(Table2[[#This Row],[M5A]]-Table2[[#This Row],[M5B_h]]))</f>
        <v/>
      </c>
      <c r="Q1637" s="14">
        <f>SUM(Table2[[#This Row],[AWAL]],Table2[[#This Row],[M1B]])</f>
        <v>2</v>
      </c>
      <c r="R1637" s="14">
        <f>SUM(Table2[[#This Row],[M2B]],Table2[[#This Row],[M2B_h]])</f>
        <v>2</v>
      </c>
      <c r="S1637" s="14">
        <f>SUM(Table2[[#This Row],[M3B]],Table2[[#This Row],[M3B_h]])</f>
        <v>2</v>
      </c>
      <c r="T1637" s="14">
        <f>SUM(Table2[[#This Row],[M4B]],Table2[[#This Row],[M4B_h]])</f>
        <v>2</v>
      </c>
    </row>
    <row r="1638" spans="1:20">
      <c r="A1638" s="11">
        <f>IF(Table2[[#This Row],[TT]]=0,"",ROW())</f>
        <v>1638</v>
      </c>
      <c r="B1638" s="11" t="str">
        <f>LOWER(SUBSTITUTE(SUBSTITUTE(SUBSTITUTE(SUBSTITUTE(SUBSTITUTE(SUBSTITUTE(SUBSTITUTE(SUBSTITUTE(Table2[[#This Row],[NAMA BARANG]]," ",""),"""",""),"-",""),"/",""),"(",""),")",""),"&amp;",""),",",""))</f>
        <v>pcplst20107wb</v>
      </c>
      <c r="C1638" s="17" t="s">
        <v>1768</v>
      </c>
      <c r="D1638" s="18">
        <v>2</v>
      </c>
      <c r="E1638" s="22" t="s">
        <v>39</v>
      </c>
      <c r="F1638" s="43">
        <f>IF(Table2[[#This Row],[M5B]]="",Table2[[#This Row],[M5B_h]],SUM(Table2[[#This Row],[M5B_h]],Table2[[#This Row],[M5B]]))</f>
        <v>2</v>
      </c>
      <c r="H1638" s="12" t="str">
        <f>IF(Table2[[#This Row],[M1A]]="","",Table2[[#This Row],[M1A]]-Table2[[#This Row],[AWAL]])</f>
        <v/>
      </c>
      <c r="J1638" s="12" t="str">
        <f>IF(Table2[[#This Row],[M2A]]="","",SUM(Table2[[#This Row],[M2A]]-Table2[[#This Row],[M2B_h]]))</f>
        <v/>
      </c>
      <c r="L1638" s="12" t="str">
        <f>IF(Table2[[#This Row],[M3A]]="","",SUM(Table2[[#This Row],[M3A]]-Table2[[#This Row],[M3B_h]]))</f>
        <v/>
      </c>
      <c r="N1638" s="12" t="str">
        <f>IF(Table2[[#This Row],[M4A]]="","",SUM(Table2[[#This Row],[M4A]]-Table2[[#This Row],[M4B_h]]))</f>
        <v/>
      </c>
      <c r="O1638" s="14"/>
      <c r="P1638" s="14" t="str">
        <f>IF(Table2[[#This Row],[M5A]]="","",SUM(Table2[[#This Row],[M5A]]-Table2[[#This Row],[M5B_h]]))</f>
        <v/>
      </c>
      <c r="Q1638" s="14">
        <f>SUM(Table2[[#This Row],[AWAL]],Table2[[#This Row],[M1B]])</f>
        <v>2</v>
      </c>
      <c r="R1638" s="14">
        <f>SUM(Table2[[#This Row],[M2B]],Table2[[#This Row],[M2B_h]])</f>
        <v>2</v>
      </c>
      <c r="S1638" s="14">
        <f>SUM(Table2[[#This Row],[M3B]],Table2[[#This Row],[M3B_h]])</f>
        <v>2</v>
      </c>
      <c r="T1638" s="14">
        <f>SUM(Table2[[#This Row],[M4B]],Table2[[#This Row],[M4B_h]])</f>
        <v>2</v>
      </c>
    </row>
    <row r="1639" spans="1:20">
      <c r="A1639" s="11">
        <f>IF(Table2[[#This Row],[TT]]=0,"",ROW())</f>
        <v>1639</v>
      </c>
      <c r="B1639" s="11" t="str">
        <f>LOWER(SUBSTITUTE(SUBSTITUTE(SUBSTITUTE(SUBSTITUTE(SUBSTITUTE(SUBSTITUTE(SUBSTITUTE(SUBSTITUTE(Table2[[#This Row],[NAMA BARANG]]," ",""),"""",""),"-",""),"/",""),"(",""),")",""),"&amp;",""),",",""))</f>
        <v>pcplst908sailormoon</v>
      </c>
      <c r="C1639" s="17" t="s">
        <v>1769</v>
      </c>
      <c r="D1639" s="18">
        <v>3</v>
      </c>
      <c r="E1639" s="22" t="s">
        <v>66</v>
      </c>
      <c r="F1639" s="43">
        <f>IF(Table2[[#This Row],[M5B]]="",Table2[[#This Row],[M5B_h]],SUM(Table2[[#This Row],[M5B_h]],Table2[[#This Row],[M5B]]))</f>
        <v>3</v>
      </c>
      <c r="H1639" s="12" t="str">
        <f>IF(Table2[[#This Row],[M1A]]="","",Table2[[#This Row],[M1A]]-Table2[[#This Row],[AWAL]])</f>
        <v/>
      </c>
      <c r="J1639" s="12" t="str">
        <f>IF(Table2[[#This Row],[M2A]]="","",SUM(Table2[[#This Row],[M2A]]-Table2[[#This Row],[M2B_h]]))</f>
        <v/>
      </c>
      <c r="L1639" s="12" t="str">
        <f>IF(Table2[[#This Row],[M3A]]="","",SUM(Table2[[#This Row],[M3A]]-Table2[[#This Row],[M3B_h]]))</f>
        <v/>
      </c>
      <c r="N1639" s="12" t="str">
        <f>IF(Table2[[#This Row],[M4A]]="","",SUM(Table2[[#This Row],[M4A]]-Table2[[#This Row],[M4B_h]]))</f>
        <v/>
      </c>
      <c r="O1639" s="14"/>
      <c r="P1639" s="14" t="str">
        <f>IF(Table2[[#This Row],[M5A]]="","",SUM(Table2[[#This Row],[M5A]]-Table2[[#This Row],[M5B_h]]))</f>
        <v/>
      </c>
      <c r="Q1639" s="14">
        <f>SUM(Table2[[#This Row],[AWAL]],Table2[[#This Row],[M1B]])</f>
        <v>3</v>
      </c>
      <c r="R1639" s="14">
        <f>SUM(Table2[[#This Row],[M2B]],Table2[[#This Row],[M2B_h]])</f>
        <v>3</v>
      </c>
      <c r="S1639" s="14">
        <f>SUM(Table2[[#This Row],[M3B]],Table2[[#This Row],[M3B_h]])</f>
        <v>3</v>
      </c>
      <c r="T1639" s="14">
        <f>SUM(Table2[[#This Row],[M4B]],Table2[[#This Row],[M4B_h]])</f>
        <v>3</v>
      </c>
    </row>
    <row r="1640" spans="1:20">
      <c r="A1640" s="11">
        <f>IF(Table2[[#This Row],[TT]]=0,"",ROW())</f>
        <v>1640</v>
      </c>
      <c r="B1640" s="11" t="str">
        <f>LOWER(SUBSTITUTE(SUBSTITUTE(SUBSTITUTE(SUBSTITUTE(SUBSTITUTE(SUBSTITUTE(SUBSTITUTE(SUBSTITUTE(Table2[[#This Row],[NAMA BARANG]]," ",""),"""",""),"-",""),"/",""),"(",""),")",""),"&amp;",""),",",""))</f>
        <v>pcplstdisney0093sb362mmouse</v>
      </c>
      <c r="C1640" s="17" t="s">
        <v>1770</v>
      </c>
      <c r="D1640" s="18">
        <v>3</v>
      </c>
      <c r="E1640" s="22" t="s">
        <v>63</v>
      </c>
      <c r="F1640" s="43">
        <f>IF(Table2[[#This Row],[M5B]]="",Table2[[#This Row],[M5B_h]],SUM(Table2[[#This Row],[M5B_h]],Table2[[#This Row],[M5B]]))</f>
        <v>3</v>
      </c>
      <c r="H1640" s="12" t="str">
        <f>IF(Table2[[#This Row],[M1A]]="","",Table2[[#This Row],[M1A]]-Table2[[#This Row],[AWAL]])</f>
        <v/>
      </c>
      <c r="J1640" s="12" t="str">
        <f>IF(Table2[[#This Row],[M2A]]="","",SUM(Table2[[#This Row],[M2A]]-Table2[[#This Row],[M2B_h]]))</f>
        <v/>
      </c>
      <c r="L1640" s="12" t="str">
        <f>IF(Table2[[#This Row],[M3A]]="","",SUM(Table2[[#This Row],[M3A]]-Table2[[#This Row],[M3B_h]]))</f>
        <v/>
      </c>
      <c r="N1640" s="12" t="str">
        <f>IF(Table2[[#This Row],[M4A]]="","",SUM(Table2[[#This Row],[M4A]]-Table2[[#This Row],[M4B_h]]))</f>
        <v/>
      </c>
      <c r="O1640" s="14"/>
      <c r="P1640" s="14" t="str">
        <f>IF(Table2[[#This Row],[M5A]]="","",SUM(Table2[[#This Row],[M5A]]-Table2[[#This Row],[M5B_h]]))</f>
        <v/>
      </c>
      <c r="Q1640" s="14">
        <f>SUM(Table2[[#This Row],[AWAL]],Table2[[#This Row],[M1B]])</f>
        <v>3</v>
      </c>
      <c r="R1640" s="14">
        <f>SUM(Table2[[#This Row],[M2B]],Table2[[#This Row],[M2B_h]])</f>
        <v>3</v>
      </c>
      <c r="S1640" s="14">
        <f>SUM(Table2[[#This Row],[M3B]],Table2[[#This Row],[M3B_h]])</f>
        <v>3</v>
      </c>
      <c r="T1640" s="14">
        <f>SUM(Table2[[#This Row],[M4B]],Table2[[#This Row],[M4B_h]])</f>
        <v>3</v>
      </c>
    </row>
    <row r="1641" spans="1:20">
      <c r="A1641" s="11">
        <f>IF(Table2[[#This Row],[TT]]=0,"",ROW())</f>
        <v>1641</v>
      </c>
      <c r="B1641" s="11" t="str">
        <f>LOWER(SUBSTITUTE(SUBSTITUTE(SUBSTITUTE(SUBSTITUTE(SUBSTITUTE(SUBSTITUTE(SUBSTITUTE(SUBSTITUTE(Table2[[#This Row],[NAMA BARANG]]," ",""),"""",""),"-",""),"/",""),"(",""),")",""),"&amp;",""),",",""))</f>
        <v>pcplstht1024minion</v>
      </c>
      <c r="C1641" s="17" t="s">
        <v>1771</v>
      </c>
      <c r="D1641" s="18">
        <v>5</v>
      </c>
      <c r="E1641" s="22" t="s">
        <v>803</v>
      </c>
      <c r="F1641" s="43">
        <f>IF(Table2[[#This Row],[M5B]]="",Table2[[#This Row],[M5B_h]],SUM(Table2[[#This Row],[M5B_h]],Table2[[#This Row],[M5B]]))</f>
        <v>5</v>
      </c>
      <c r="H1641" s="12" t="str">
        <f>IF(Table2[[#This Row],[M1A]]="","",Table2[[#This Row],[M1A]]-Table2[[#This Row],[AWAL]])</f>
        <v/>
      </c>
      <c r="J1641" s="12" t="str">
        <f>IF(Table2[[#This Row],[M2A]]="","",SUM(Table2[[#This Row],[M2A]]-Table2[[#This Row],[M2B_h]]))</f>
        <v/>
      </c>
      <c r="L1641" s="12" t="str">
        <f>IF(Table2[[#This Row],[M3A]]="","",SUM(Table2[[#This Row],[M3A]]-Table2[[#This Row],[M3B_h]]))</f>
        <v/>
      </c>
      <c r="N1641" s="12" t="str">
        <f>IF(Table2[[#This Row],[M4A]]="","",SUM(Table2[[#This Row],[M4A]]-Table2[[#This Row],[M4B_h]]))</f>
        <v/>
      </c>
      <c r="O1641" s="14"/>
      <c r="P1641" s="14" t="str">
        <f>IF(Table2[[#This Row],[M5A]]="","",SUM(Table2[[#This Row],[M5A]]-Table2[[#This Row],[M5B_h]]))</f>
        <v/>
      </c>
      <c r="Q1641" s="14">
        <f>SUM(Table2[[#This Row],[AWAL]],Table2[[#This Row],[M1B]])</f>
        <v>5</v>
      </c>
      <c r="R1641" s="14">
        <f>SUM(Table2[[#This Row],[M2B]],Table2[[#This Row],[M2B_h]])</f>
        <v>5</v>
      </c>
      <c r="S1641" s="14">
        <f>SUM(Table2[[#This Row],[M3B]],Table2[[#This Row],[M3B_h]])</f>
        <v>5</v>
      </c>
      <c r="T1641" s="14">
        <f>SUM(Table2[[#This Row],[M4B]],Table2[[#This Row],[M4B_h]])</f>
        <v>5</v>
      </c>
    </row>
    <row r="1642" spans="1:20">
      <c r="A1642" s="11">
        <f>IF(Table2[[#This Row],[TT]]=0,"",ROW())</f>
        <v>1642</v>
      </c>
      <c r="B1642" s="11" t="str">
        <f>LOWER(SUBSTITUTE(SUBSTITUTE(SUBSTITUTE(SUBSTITUTE(SUBSTITUTE(SUBSTITUTE(SUBSTITUTE(SUBSTITUTE(Table2[[#This Row],[NAMA BARANG]]," ",""),"""",""),"-",""),"/",""),"(",""),")",""),"&amp;",""),",",""))</f>
        <v>pcplstht406</v>
      </c>
      <c r="C1642" s="17" t="s">
        <v>1772</v>
      </c>
      <c r="D1642" s="18">
        <v>7</v>
      </c>
      <c r="E1642" s="22" t="s">
        <v>103</v>
      </c>
      <c r="F1642" s="43">
        <f>IF(Table2[[#This Row],[M5B]]="",Table2[[#This Row],[M5B_h]],SUM(Table2[[#This Row],[M5B_h]],Table2[[#This Row],[M5B]]))</f>
        <v>7</v>
      </c>
      <c r="H1642" s="12" t="str">
        <f>IF(Table2[[#This Row],[M1A]]="","",Table2[[#This Row],[M1A]]-Table2[[#This Row],[AWAL]])</f>
        <v/>
      </c>
      <c r="J1642" s="12" t="str">
        <f>IF(Table2[[#This Row],[M2A]]="","",SUM(Table2[[#This Row],[M2A]]-Table2[[#This Row],[M2B_h]]))</f>
        <v/>
      </c>
      <c r="L1642" s="12" t="str">
        <f>IF(Table2[[#This Row],[M3A]]="","",SUM(Table2[[#This Row],[M3A]]-Table2[[#This Row],[M3B_h]]))</f>
        <v/>
      </c>
      <c r="N1642" s="12" t="str">
        <f>IF(Table2[[#This Row],[M4A]]="","",SUM(Table2[[#This Row],[M4A]]-Table2[[#This Row],[M4B_h]]))</f>
        <v/>
      </c>
      <c r="O1642" s="14"/>
      <c r="P1642" s="14" t="str">
        <f>IF(Table2[[#This Row],[M5A]]="","",SUM(Table2[[#This Row],[M5A]]-Table2[[#This Row],[M5B_h]]))</f>
        <v/>
      </c>
      <c r="Q1642" s="14">
        <f>SUM(Table2[[#This Row],[AWAL]],Table2[[#This Row],[M1B]])</f>
        <v>7</v>
      </c>
      <c r="R1642" s="14">
        <f>SUM(Table2[[#This Row],[M2B]],Table2[[#This Row],[M2B_h]])</f>
        <v>7</v>
      </c>
      <c r="S1642" s="14">
        <f>SUM(Table2[[#This Row],[M3B]],Table2[[#This Row],[M3B_h]])</f>
        <v>7</v>
      </c>
      <c r="T1642" s="14">
        <f>SUM(Table2[[#This Row],[M4B]],Table2[[#This Row],[M4B_h]])</f>
        <v>7</v>
      </c>
    </row>
    <row r="1643" spans="1:20">
      <c r="A1643" s="11">
        <f>IF(Table2[[#This Row],[TT]]=0,"",ROW())</f>
        <v>1643</v>
      </c>
      <c r="B1643" s="11" t="str">
        <f>LOWER(SUBSTITUTE(SUBSTITUTE(SUBSTITUTE(SUBSTITUTE(SUBSTITUTE(SUBSTITUTE(SUBSTITUTE(SUBSTITUTE(Table2[[#This Row],[NAMA BARANG]]," ",""),"""",""),"-",""),"/",""),"(",""),")",""),"&amp;",""),",",""))</f>
        <v>pcplstkotakb1f1502</v>
      </c>
      <c r="C1643" s="17" t="s">
        <v>1774</v>
      </c>
      <c r="D1643" s="18">
        <v>24</v>
      </c>
      <c r="E1643" s="22" t="s">
        <v>43</v>
      </c>
      <c r="F1643" s="43">
        <f>IF(Table2[[#This Row],[M5B]]="",Table2[[#This Row],[M5B_h]],SUM(Table2[[#This Row],[M5B_h]],Table2[[#This Row],[M5B]]))</f>
        <v>24</v>
      </c>
      <c r="H1643" s="12" t="str">
        <f>IF(Table2[[#This Row],[M1A]]="","",Table2[[#This Row],[M1A]]-Table2[[#This Row],[AWAL]])</f>
        <v/>
      </c>
      <c r="J1643" s="12" t="str">
        <f>IF(Table2[[#This Row],[M2A]]="","",SUM(Table2[[#This Row],[M2A]]-Table2[[#This Row],[M2B_h]]))</f>
        <v/>
      </c>
      <c r="L1643" s="12" t="str">
        <f>IF(Table2[[#This Row],[M3A]]="","",SUM(Table2[[#This Row],[M3A]]-Table2[[#This Row],[M3B_h]]))</f>
        <v/>
      </c>
      <c r="N1643" s="12" t="str">
        <f>IF(Table2[[#This Row],[M4A]]="","",SUM(Table2[[#This Row],[M4A]]-Table2[[#This Row],[M4B_h]]))</f>
        <v/>
      </c>
      <c r="O1643" s="14"/>
      <c r="P1643" s="14" t="str">
        <f>IF(Table2[[#This Row],[M5A]]="","",SUM(Table2[[#This Row],[M5A]]-Table2[[#This Row],[M5B_h]]))</f>
        <v/>
      </c>
      <c r="Q1643" s="14">
        <f>SUM(Table2[[#This Row],[AWAL]],Table2[[#This Row],[M1B]])</f>
        <v>24</v>
      </c>
      <c r="R1643" s="14">
        <f>SUM(Table2[[#This Row],[M2B]],Table2[[#This Row],[M2B_h]])</f>
        <v>24</v>
      </c>
      <c r="S1643" s="14">
        <f>SUM(Table2[[#This Row],[M3B]],Table2[[#This Row],[M3B_h]])</f>
        <v>24</v>
      </c>
      <c r="T1643" s="14">
        <f>SUM(Table2[[#This Row],[M4B]],Table2[[#This Row],[M4B_h]])</f>
        <v>24</v>
      </c>
    </row>
    <row r="1644" spans="1:20">
      <c r="A1644" s="11">
        <f>IF(Table2[[#This Row],[TT]]=0,"",ROW())</f>
        <v>1644</v>
      </c>
      <c r="B1644" s="11" t="str">
        <f>LOWER(SUBSTITUTE(SUBSTITUTE(SUBSTITUTE(SUBSTITUTE(SUBSTITUTE(SUBSTITUTE(SUBSTITUTE(SUBSTITUTE(Table2[[#This Row],[NAMA BARANG]]," ",""),"""",""),"-",""),"/",""),"(",""),")",""),"&amp;",""),",",""))</f>
        <v>pcplstkotakb1f1504</v>
      </c>
      <c r="C1644" s="17" t="s">
        <v>1775</v>
      </c>
      <c r="D1644" s="18">
        <v>19</v>
      </c>
      <c r="E1644" s="22" t="s">
        <v>1433</v>
      </c>
      <c r="F1644" s="43">
        <f>IF(Table2[[#This Row],[M5B]]="",Table2[[#This Row],[M5B_h]],SUM(Table2[[#This Row],[M5B_h]],Table2[[#This Row],[M5B]]))</f>
        <v>19</v>
      </c>
      <c r="H1644" s="12" t="str">
        <f>IF(Table2[[#This Row],[M1A]]="","",Table2[[#This Row],[M1A]]-Table2[[#This Row],[AWAL]])</f>
        <v/>
      </c>
      <c r="J1644" s="12" t="str">
        <f>IF(Table2[[#This Row],[M2A]]="","",SUM(Table2[[#This Row],[M2A]]-Table2[[#This Row],[M2B_h]]))</f>
        <v/>
      </c>
      <c r="L1644" s="12" t="str">
        <f>IF(Table2[[#This Row],[M3A]]="","",SUM(Table2[[#This Row],[M3A]]-Table2[[#This Row],[M3B_h]]))</f>
        <v/>
      </c>
      <c r="N1644" s="12" t="str">
        <f>IF(Table2[[#This Row],[M4A]]="","",SUM(Table2[[#This Row],[M4A]]-Table2[[#This Row],[M4B_h]]))</f>
        <v/>
      </c>
      <c r="O1644" s="14"/>
      <c r="P1644" s="14" t="str">
        <f>IF(Table2[[#This Row],[M5A]]="","",SUM(Table2[[#This Row],[M5A]]-Table2[[#This Row],[M5B_h]]))</f>
        <v/>
      </c>
      <c r="Q1644" s="14">
        <f>SUM(Table2[[#This Row],[AWAL]],Table2[[#This Row],[M1B]])</f>
        <v>19</v>
      </c>
      <c r="R1644" s="14">
        <f>SUM(Table2[[#This Row],[M2B]],Table2[[#This Row],[M2B_h]])</f>
        <v>19</v>
      </c>
      <c r="S1644" s="14">
        <f>SUM(Table2[[#This Row],[M3B]],Table2[[#This Row],[M3B_h]])</f>
        <v>19</v>
      </c>
      <c r="T1644" s="14">
        <f>SUM(Table2[[#This Row],[M4B]],Table2[[#This Row],[M4B_h]])</f>
        <v>19</v>
      </c>
    </row>
    <row r="1645" spans="1:20">
      <c r="A1645" s="11">
        <f>IF(Table2[[#This Row],[TT]]=0,"",ROW())</f>
        <v>1645</v>
      </c>
      <c r="B1645" s="11" t="str">
        <f>LOWER(SUBSTITUTE(SUBSTITUTE(SUBSTITUTE(SUBSTITUTE(SUBSTITUTE(SUBSTITUTE(SUBSTITUTE(SUBSTITUTE(Table2[[#This Row],[NAMA BARANG]]," ",""),"""",""),"-",""),"/",""),"(",""),")",""),"&amp;",""),",",""))</f>
        <v>pcplstpc102pbprincessdisney</v>
      </c>
      <c r="C1645" s="17" t="s">
        <v>1776</v>
      </c>
      <c r="D1645" s="18">
        <v>2</v>
      </c>
      <c r="E1645" s="22" t="s">
        <v>1777</v>
      </c>
      <c r="F1645" s="43">
        <f>IF(Table2[[#This Row],[M5B]]="",Table2[[#This Row],[M5B_h]],SUM(Table2[[#This Row],[M5B_h]],Table2[[#This Row],[M5B]]))</f>
        <v>2</v>
      </c>
      <c r="H1645" s="12" t="str">
        <f>IF(Table2[[#This Row],[M1A]]="","",Table2[[#This Row],[M1A]]-Table2[[#This Row],[AWAL]])</f>
        <v/>
      </c>
      <c r="J1645" s="12" t="str">
        <f>IF(Table2[[#This Row],[M2A]]="","",SUM(Table2[[#This Row],[M2A]]-Table2[[#This Row],[M2B_h]]))</f>
        <v/>
      </c>
      <c r="L1645" s="12" t="str">
        <f>IF(Table2[[#This Row],[M3A]]="","",SUM(Table2[[#This Row],[M3A]]-Table2[[#This Row],[M3B_h]]))</f>
        <v/>
      </c>
      <c r="N1645" s="12" t="str">
        <f>IF(Table2[[#This Row],[M4A]]="","",SUM(Table2[[#This Row],[M4A]]-Table2[[#This Row],[M4B_h]]))</f>
        <v/>
      </c>
      <c r="O1645" s="14"/>
      <c r="P1645" s="14" t="str">
        <f>IF(Table2[[#This Row],[M5A]]="","",SUM(Table2[[#This Row],[M5A]]-Table2[[#This Row],[M5B_h]]))</f>
        <v/>
      </c>
      <c r="Q1645" s="14">
        <f>SUM(Table2[[#This Row],[AWAL]],Table2[[#This Row],[M1B]])</f>
        <v>2</v>
      </c>
      <c r="R1645" s="14">
        <f>SUM(Table2[[#This Row],[M2B]],Table2[[#This Row],[M2B_h]])</f>
        <v>2</v>
      </c>
      <c r="S1645" s="14">
        <f>SUM(Table2[[#This Row],[M3B]],Table2[[#This Row],[M3B_h]])</f>
        <v>2</v>
      </c>
      <c r="T1645" s="14">
        <f>SUM(Table2[[#This Row],[M4B]],Table2[[#This Row],[M4B_h]])</f>
        <v>2</v>
      </c>
    </row>
    <row r="1646" spans="1:20">
      <c r="A1646" s="11">
        <f>IF(Table2[[#This Row],[TT]]=0,"",ROW())</f>
        <v>1646</v>
      </c>
      <c r="B1646" s="11" t="str">
        <f>LOWER(SUBSTITUTE(SUBSTITUTE(SUBSTITUTE(SUBSTITUTE(SUBSTITUTE(SUBSTITUTE(SUBSTITUTE(SUBSTITUTE(Table2[[#This Row],[NAMA BARANG]]," ",""),"""",""),"-",""),"/",""),"(",""),")",""),"&amp;",""),",",""))</f>
        <v>pcplstsh0121</v>
      </c>
      <c r="C1646" s="17" t="s">
        <v>1778</v>
      </c>
      <c r="D1646" s="18">
        <v>3</v>
      </c>
      <c r="E1646" s="22" t="s">
        <v>39</v>
      </c>
      <c r="F1646" s="43">
        <f>IF(Table2[[#This Row],[M5B]]="",Table2[[#This Row],[M5B_h]],SUM(Table2[[#This Row],[M5B_h]],Table2[[#This Row],[M5B]]))</f>
        <v>3</v>
      </c>
      <c r="H1646" s="12" t="str">
        <f>IF(Table2[[#This Row],[M1A]]="","",Table2[[#This Row],[M1A]]-Table2[[#This Row],[AWAL]])</f>
        <v/>
      </c>
      <c r="J1646" s="12" t="str">
        <f>IF(Table2[[#This Row],[M2A]]="","",SUM(Table2[[#This Row],[M2A]]-Table2[[#This Row],[M2B_h]]))</f>
        <v/>
      </c>
      <c r="L1646" s="12" t="str">
        <f>IF(Table2[[#This Row],[M3A]]="","",SUM(Table2[[#This Row],[M3A]]-Table2[[#This Row],[M3B_h]]))</f>
        <v/>
      </c>
      <c r="N1646" s="12" t="str">
        <f>IF(Table2[[#This Row],[M4A]]="","",SUM(Table2[[#This Row],[M4A]]-Table2[[#This Row],[M4B_h]]))</f>
        <v/>
      </c>
      <c r="O1646" s="14"/>
      <c r="P1646" s="14" t="str">
        <f>IF(Table2[[#This Row],[M5A]]="","",SUM(Table2[[#This Row],[M5A]]-Table2[[#This Row],[M5B_h]]))</f>
        <v/>
      </c>
      <c r="Q1646" s="14">
        <f>SUM(Table2[[#This Row],[AWAL]],Table2[[#This Row],[M1B]])</f>
        <v>3</v>
      </c>
      <c r="R1646" s="14">
        <f>SUM(Table2[[#This Row],[M2B]],Table2[[#This Row],[M2B_h]])</f>
        <v>3</v>
      </c>
      <c r="S1646" s="14">
        <f>SUM(Table2[[#This Row],[M3B]],Table2[[#This Row],[M3B_h]])</f>
        <v>3</v>
      </c>
      <c r="T1646" s="14">
        <f>SUM(Table2[[#This Row],[M4B]],Table2[[#This Row],[M4B_h]])</f>
        <v>3</v>
      </c>
    </row>
    <row r="1647" spans="1:20">
      <c r="A1647" s="11">
        <f>IF(Table2[[#This Row],[TT]]=0,"",ROW())</f>
        <v>1647</v>
      </c>
      <c r="B1647" s="11" t="str">
        <f>LOWER(SUBSTITUTE(SUBSTITUTE(SUBSTITUTE(SUBSTITUTE(SUBSTITUTE(SUBSTITUTE(SUBSTITUTE(SUBSTITUTE(Table2[[#This Row],[NAMA BARANG]]," ",""),"""",""),"-",""),"/",""),"(",""),")",""),"&amp;",""),",",""))</f>
        <v>pcplstsn7206</v>
      </c>
      <c r="C1647" s="17" t="s">
        <v>1779</v>
      </c>
      <c r="D1647" s="18">
        <v>3</v>
      </c>
      <c r="E1647" s="22">
        <v>96</v>
      </c>
      <c r="F1647" s="43">
        <f>IF(Table2[[#This Row],[M5B]]="",Table2[[#This Row],[M5B_h]],SUM(Table2[[#This Row],[M5B_h]],Table2[[#This Row],[M5B]]))</f>
        <v>3</v>
      </c>
      <c r="H1647" s="12" t="str">
        <f>IF(Table2[[#This Row],[M1A]]="","",Table2[[#This Row],[M1A]]-Table2[[#This Row],[AWAL]])</f>
        <v/>
      </c>
      <c r="J1647" s="12" t="str">
        <f>IF(Table2[[#This Row],[M2A]]="","",SUM(Table2[[#This Row],[M2A]]-Table2[[#This Row],[M2B_h]]))</f>
        <v/>
      </c>
      <c r="L1647" s="12" t="str">
        <f>IF(Table2[[#This Row],[M3A]]="","",SUM(Table2[[#This Row],[M3A]]-Table2[[#This Row],[M3B_h]]))</f>
        <v/>
      </c>
      <c r="N1647" s="12" t="str">
        <f>IF(Table2[[#This Row],[M4A]]="","",SUM(Table2[[#This Row],[M4A]]-Table2[[#This Row],[M4B_h]]))</f>
        <v/>
      </c>
      <c r="O1647" s="14"/>
      <c r="P1647" s="14" t="str">
        <f>IF(Table2[[#This Row],[M5A]]="","",SUM(Table2[[#This Row],[M5A]]-Table2[[#This Row],[M5B_h]]))</f>
        <v/>
      </c>
      <c r="Q1647" s="14">
        <f>SUM(Table2[[#This Row],[AWAL]],Table2[[#This Row],[M1B]])</f>
        <v>3</v>
      </c>
      <c r="R1647" s="14">
        <f>SUM(Table2[[#This Row],[M2B]],Table2[[#This Row],[M2B_h]])</f>
        <v>3</v>
      </c>
      <c r="S1647" s="14">
        <f>SUM(Table2[[#This Row],[M3B]],Table2[[#This Row],[M3B_h]])</f>
        <v>3</v>
      </c>
      <c r="T1647" s="14">
        <f>SUM(Table2[[#This Row],[M4B]],Table2[[#This Row],[M4B_h]])</f>
        <v>3</v>
      </c>
    </row>
    <row r="1648" spans="1:20">
      <c r="A1648" s="11">
        <f>IF(Table2[[#This Row],[TT]]=0,"",ROW())</f>
        <v>1648</v>
      </c>
      <c r="B1648" s="11" t="str">
        <f>LOWER(SUBSTITUTE(SUBSTITUTE(SUBSTITUTE(SUBSTITUTE(SUBSTITUTE(SUBSTITUTE(SUBSTITUTE(SUBSTITUTE(Table2[[#This Row],[NAMA BARANG]]," ",""),"""",""),"-",""),"/",""),"(",""),")",""),"&amp;",""),",",""))</f>
        <v>pcplsttoplapbc05</v>
      </c>
      <c r="C1648" s="17" t="s">
        <v>1780</v>
      </c>
      <c r="D1648" s="18">
        <v>6</v>
      </c>
      <c r="E1648" s="22" t="s">
        <v>43</v>
      </c>
      <c r="F1648" s="43">
        <f>IF(Table2[[#This Row],[M5B]]="",Table2[[#This Row],[M5B_h]],SUM(Table2[[#This Row],[M5B_h]],Table2[[#This Row],[M5B]]))</f>
        <v>6</v>
      </c>
      <c r="H1648" s="12" t="str">
        <f>IF(Table2[[#This Row],[M1A]]="","",Table2[[#This Row],[M1A]]-Table2[[#This Row],[AWAL]])</f>
        <v/>
      </c>
      <c r="J1648" s="12" t="str">
        <f>IF(Table2[[#This Row],[M2A]]="","",SUM(Table2[[#This Row],[M2A]]-Table2[[#This Row],[M2B_h]]))</f>
        <v/>
      </c>
      <c r="L1648" s="12" t="str">
        <f>IF(Table2[[#This Row],[M3A]]="","",SUM(Table2[[#This Row],[M3A]]-Table2[[#This Row],[M3B_h]]))</f>
        <v/>
      </c>
      <c r="N1648" s="12" t="str">
        <f>IF(Table2[[#This Row],[M4A]]="","",SUM(Table2[[#This Row],[M4A]]-Table2[[#This Row],[M4B_h]]))</f>
        <v/>
      </c>
      <c r="O1648" s="14"/>
      <c r="P1648" s="14" t="str">
        <f>IF(Table2[[#This Row],[M5A]]="","",SUM(Table2[[#This Row],[M5A]]-Table2[[#This Row],[M5B_h]]))</f>
        <v/>
      </c>
      <c r="Q1648" s="14">
        <f>SUM(Table2[[#This Row],[AWAL]],Table2[[#This Row],[M1B]])</f>
        <v>6</v>
      </c>
      <c r="R1648" s="14">
        <f>SUM(Table2[[#This Row],[M2B]],Table2[[#This Row],[M2B_h]])</f>
        <v>6</v>
      </c>
      <c r="S1648" s="14">
        <f>SUM(Table2[[#This Row],[M3B]],Table2[[#This Row],[M3B_h]])</f>
        <v>6</v>
      </c>
      <c r="T1648" s="14">
        <f>SUM(Table2[[#This Row],[M4B]],Table2[[#This Row],[M4B_h]])</f>
        <v>6</v>
      </c>
    </row>
    <row r="1649" spans="1:20">
      <c r="A1649" s="11">
        <f>IF(Table2[[#This Row],[TT]]=0,"",ROW())</f>
        <v>1649</v>
      </c>
      <c r="B1649" s="11" t="str">
        <f>LOWER(SUBSTITUTE(SUBSTITUTE(SUBSTITUTE(SUBSTITUTE(SUBSTITUTE(SUBSTITUTE(SUBSTITUTE(SUBSTITUTE(Table2[[#This Row],[NAMA BARANG]]," ",""),"""",""),"-",""),"/",""),"(",""),")",""),"&amp;",""),",",""))</f>
        <v>pcplsttt68006802kitty</v>
      </c>
      <c r="C1649" s="17" t="s">
        <v>1781</v>
      </c>
      <c r="D1649" s="18">
        <v>4</v>
      </c>
      <c r="E1649" s="22" t="s">
        <v>39</v>
      </c>
      <c r="F1649" s="43">
        <f>IF(Table2[[#This Row],[M5B]]="",Table2[[#This Row],[M5B_h]],SUM(Table2[[#This Row],[M5B_h]],Table2[[#This Row],[M5B]]))</f>
        <v>4</v>
      </c>
      <c r="H1649" s="12" t="str">
        <f>IF(Table2[[#This Row],[M1A]]="","",Table2[[#This Row],[M1A]]-Table2[[#This Row],[AWAL]])</f>
        <v/>
      </c>
      <c r="J1649" s="12" t="str">
        <f>IF(Table2[[#This Row],[M2A]]="","",SUM(Table2[[#This Row],[M2A]]-Table2[[#This Row],[M2B_h]]))</f>
        <v/>
      </c>
      <c r="L1649" s="12" t="str">
        <f>IF(Table2[[#This Row],[M3A]]="","",SUM(Table2[[#This Row],[M3A]]-Table2[[#This Row],[M3B_h]]))</f>
        <v/>
      </c>
      <c r="N1649" s="12" t="str">
        <f>IF(Table2[[#This Row],[M4A]]="","",SUM(Table2[[#This Row],[M4A]]-Table2[[#This Row],[M4B_h]]))</f>
        <v/>
      </c>
      <c r="O1649" s="14"/>
      <c r="P1649" s="14" t="str">
        <f>IF(Table2[[#This Row],[M5A]]="","",SUM(Table2[[#This Row],[M5A]]-Table2[[#This Row],[M5B_h]]))</f>
        <v/>
      </c>
      <c r="Q1649" s="14">
        <f>SUM(Table2[[#This Row],[AWAL]],Table2[[#This Row],[M1B]])</f>
        <v>4</v>
      </c>
      <c r="R1649" s="14">
        <f>SUM(Table2[[#This Row],[M2B]],Table2[[#This Row],[M2B_h]])</f>
        <v>4</v>
      </c>
      <c r="S1649" s="14">
        <f>SUM(Table2[[#This Row],[M3B]],Table2[[#This Row],[M3B_h]])</f>
        <v>4</v>
      </c>
      <c r="T1649" s="14">
        <f>SUM(Table2[[#This Row],[M4B]],Table2[[#This Row],[M4B_h]])</f>
        <v>4</v>
      </c>
    </row>
    <row r="1650" spans="1:20">
      <c r="A1650" s="11">
        <f>IF(Table2[[#This Row],[TT]]=0,"",ROW())</f>
        <v>1650</v>
      </c>
      <c r="B1650" s="11" t="str">
        <f>LOWER(SUBSTITUTE(SUBSTITUTE(SUBSTITUTE(SUBSTITUTE(SUBSTITUTE(SUBSTITUTE(SUBSTITUTE(SUBSTITUTE(Table2[[#This Row],[NAMA BARANG]]," ",""),"""",""),"-",""),"/",""),"(",""),")",""),"&amp;",""),",",""))</f>
        <v>pcplsttt68006802thomas</v>
      </c>
      <c r="C1650" s="17" t="s">
        <v>1782</v>
      </c>
      <c r="D1650" s="18">
        <v>2</v>
      </c>
      <c r="E1650" s="22" t="s">
        <v>39</v>
      </c>
      <c r="F1650" s="43">
        <f>IF(Table2[[#This Row],[M5B]]="",Table2[[#This Row],[M5B_h]],SUM(Table2[[#This Row],[M5B_h]],Table2[[#This Row],[M5B]]))</f>
        <v>2</v>
      </c>
      <c r="H1650" s="12" t="str">
        <f>IF(Table2[[#This Row],[M1A]]="","",Table2[[#This Row],[M1A]]-Table2[[#This Row],[AWAL]])</f>
        <v/>
      </c>
      <c r="J1650" s="12" t="str">
        <f>IF(Table2[[#This Row],[M2A]]="","",SUM(Table2[[#This Row],[M2A]]-Table2[[#This Row],[M2B_h]]))</f>
        <v/>
      </c>
      <c r="L1650" s="12" t="str">
        <f>IF(Table2[[#This Row],[M3A]]="","",SUM(Table2[[#This Row],[M3A]]-Table2[[#This Row],[M3B_h]]))</f>
        <v/>
      </c>
      <c r="N1650" s="12" t="str">
        <f>IF(Table2[[#This Row],[M4A]]="","",SUM(Table2[[#This Row],[M4A]]-Table2[[#This Row],[M4B_h]]))</f>
        <v/>
      </c>
      <c r="O1650" s="14"/>
      <c r="P1650" s="14" t="str">
        <f>IF(Table2[[#This Row],[M5A]]="","",SUM(Table2[[#This Row],[M5A]]-Table2[[#This Row],[M5B_h]]))</f>
        <v/>
      </c>
      <c r="Q1650" s="14">
        <f>SUM(Table2[[#This Row],[AWAL]],Table2[[#This Row],[M1B]])</f>
        <v>2</v>
      </c>
      <c r="R1650" s="14">
        <f>SUM(Table2[[#This Row],[M2B]],Table2[[#This Row],[M2B_h]])</f>
        <v>2</v>
      </c>
      <c r="S1650" s="14">
        <f>SUM(Table2[[#This Row],[M3B]],Table2[[#This Row],[M3B_h]])</f>
        <v>2</v>
      </c>
      <c r="T1650" s="14">
        <f>SUM(Table2[[#This Row],[M4B]],Table2[[#This Row],[M4B_h]])</f>
        <v>2</v>
      </c>
    </row>
    <row r="1651" spans="1:20">
      <c r="A1651" s="11">
        <f>IF(Table2[[#This Row],[TT]]=0,"",ROW())</f>
        <v>1651</v>
      </c>
      <c r="B1651" s="11" t="str">
        <f>LOWER(SUBSTITUTE(SUBSTITUTE(SUBSTITUTE(SUBSTITUTE(SUBSTITUTE(SUBSTITUTE(SUBSTITUTE(SUBSTITUTE(Table2[[#This Row],[NAMA BARANG]]," ",""),"""",""),"-",""),"/",""),"(",""),")",""),"&amp;",""),",",""))</f>
        <v>pcplstwb20108</v>
      </c>
      <c r="C1651" s="17" t="s">
        <v>1783</v>
      </c>
      <c r="D1651" s="18">
        <v>1</v>
      </c>
      <c r="E1651" s="22" t="s">
        <v>39</v>
      </c>
      <c r="F1651" s="43">
        <f>IF(Table2[[#This Row],[M5B]]="",Table2[[#This Row],[M5B_h]],SUM(Table2[[#This Row],[M5B_h]],Table2[[#This Row],[M5B]]))</f>
        <v>1</v>
      </c>
      <c r="H1651" s="12" t="str">
        <f>IF(Table2[[#This Row],[M1A]]="","",Table2[[#This Row],[M1A]]-Table2[[#This Row],[AWAL]])</f>
        <v/>
      </c>
      <c r="J1651" s="12" t="str">
        <f>IF(Table2[[#This Row],[M2A]]="","",SUM(Table2[[#This Row],[M2A]]-Table2[[#This Row],[M2B_h]]))</f>
        <v/>
      </c>
      <c r="L1651" s="12" t="str">
        <f>IF(Table2[[#This Row],[M3A]]="","",SUM(Table2[[#This Row],[M3A]]-Table2[[#This Row],[M3B_h]]))</f>
        <v/>
      </c>
      <c r="N1651" s="12" t="str">
        <f>IF(Table2[[#This Row],[M4A]]="","",SUM(Table2[[#This Row],[M4A]]-Table2[[#This Row],[M4B_h]]))</f>
        <v/>
      </c>
      <c r="O1651" s="14"/>
      <c r="P1651" s="14" t="str">
        <f>IF(Table2[[#This Row],[M5A]]="","",SUM(Table2[[#This Row],[M5A]]-Table2[[#This Row],[M5B_h]]))</f>
        <v/>
      </c>
      <c r="Q1651" s="14">
        <f>SUM(Table2[[#This Row],[AWAL]],Table2[[#This Row],[M1B]])</f>
        <v>1</v>
      </c>
      <c r="R1651" s="14">
        <f>SUM(Table2[[#This Row],[M2B]],Table2[[#This Row],[M2B_h]])</f>
        <v>1</v>
      </c>
      <c r="S1651" s="14">
        <f>SUM(Table2[[#This Row],[M3B]],Table2[[#This Row],[M3B_h]])</f>
        <v>1</v>
      </c>
      <c r="T1651" s="14">
        <f>SUM(Table2[[#This Row],[M4B]],Table2[[#This Row],[M4B_h]])</f>
        <v>1</v>
      </c>
    </row>
    <row r="1652" spans="1:20">
      <c r="A1652" s="11">
        <f>IF(Table2[[#This Row],[TT]]=0,"",ROW())</f>
        <v>1652</v>
      </c>
      <c r="B1652" s="11" t="str">
        <f>LOWER(SUBSTITUTE(SUBSTITUTE(SUBSTITUTE(SUBSTITUTE(SUBSTITUTE(SUBSTITUTE(SUBSTITUTE(SUBSTITUTE(Table2[[#This Row],[NAMA BARANG]]," ",""),"""",""),"-",""),"/",""),"(",""),")",""),"&amp;",""),",",""))</f>
        <v>pcps002</v>
      </c>
      <c r="C1652" s="17" t="s">
        <v>1784</v>
      </c>
      <c r="D1652" s="18">
        <v>4</v>
      </c>
      <c r="E1652" s="22" t="s">
        <v>58</v>
      </c>
      <c r="F1652" s="43">
        <f>IF(Table2[[#This Row],[M5B]]="",Table2[[#This Row],[M5B_h]],SUM(Table2[[#This Row],[M5B_h]],Table2[[#This Row],[M5B]]))</f>
        <v>4</v>
      </c>
      <c r="H1652" s="12" t="str">
        <f>IF(Table2[[#This Row],[M1A]]="","",Table2[[#This Row],[M1A]]-Table2[[#This Row],[AWAL]])</f>
        <v/>
      </c>
      <c r="J1652" s="12" t="str">
        <f>IF(Table2[[#This Row],[M2A]]="","",SUM(Table2[[#This Row],[M2A]]-Table2[[#This Row],[M2B_h]]))</f>
        <v/>
      </c>
      <c r="L1652" s="12" t="str">
        <f>IF(Table2[[#This Row],[M3A]]="","",SUM(Table2[[#This Row],[M3A]]-Table2[[#This Row],[M3B_h]]))</f>
        <v/>
      </c>
      <c r="N1652" s="12" t="str">
        <f>IF(Table2[[#This Row],[M4A]]="","",SUM(Table2[[#This Row],[M4A]]-Table2[[#This Row],[M4B_h]]))</f>
        <v/>
      </c>
      <c r="O1652" s="14"/>
      <c r="P1652" s="14" t="str">
        <f>IF(Table2[[#This Row],[M5A]]="","",SUM(Table2[[#This Row],[M5A]]-Table2[[#This Row],[M5B_h]]))</f>
        <v/>
      </c>
      <c r="Q1652" s="14">
        <f>SUM(Table2[[#This Row],[AWAL]],Table2[[#This Row],[M1B]])</f>
        <v>4</v>
      </c>
      <c r="R1652" s="14">
        <f>SUM(Table2[[#This Row],[M2B]],Table2[[#This Row],[M2B_h]])</f>
        <v>4</v>
      </c>
      <c r="S1652" s="14">
        <f>SUM(Table2[[#This Row],[M3B]],Table2[[#This Row],[M3B_h]])</f>
        <v>4</v>
      </c>
      <c r="T1652" s="14">
        <f>SUM(Table2[[#This Row],[M4B]],Table2[[#This Row],[M4B_h]])</f>
        <v>4</v>
      </c>
    </row>
    <row r="1653" spans="1:20">
      <c r="A1653" s="11">
        <f>IF(Table2[[#This Row],[TT]]=0,"",ROW())</f>
        <v>1653</v>
      </c>
      <c r="B1653" s="11" t="str">
        <f>LOWER(SUBSTITUTE(SUBSTITUTE(SUBSTITUTE(SUBSTITUTE(SUBSTITUTE(SUBSTITUTE(SUBSTITUTE(SUBSTITUTE(Table2[[#This Row],[NAMA BARANG]]," ",""),"""",""),"-",""),"/",""),"(",""),")",""),"&amp;",""),",",""))</f>
        <v>pcr64</v>
      </c>
      <c r="C1653" s="17" t="s">
        <v>1785</v>
      </c>
      <c r="D1653" s="18">
        <v>4</v>
      </c>
      <c r="E1653" s="22" t="s">
        <v>803</v>
      </c>
      <c r="F1653" s="43">
        <f>IF(Table2[[#This Row],[M5B]]="",Table2[[#This Row],[M5B_h]],SUM(Table2[[#This Row],[M5B_h]],Table2[[#This Row],[M5B]]))</f>
        <v>4</v>
      </c>
      <c r="H1653" s="12" t="str">
        <f>IF(Table2[[#This Row],[M1A]]="","",Table2[[#This Row],[M1A]]-Table2[[#This Row],[AWAL]])</f>
        <v/>
      </c>
      <c r="J1653" s="12" t="str">
        <f>IF(Table2[[#This Row],[M2A]]="","",SUM(Table2[[#This Row],[M2A]]-Table2[[#This Row],[M2B_h]]))</f>
        <v/>
      </c>
      <c r="L1653" s="12" t="str">
        <f>IF(Table2[[#This Row],[M3A]]="","",SUM(Table2[[#This Row],[M3A]]-Table2[[#This Row],[M3B_h]]))</f>
        <v/>
      </c>
      <c r="N1653" s="12" t="str">
        <f>IF(Table2[[#This Row],[M4A]]="","",SUM(Table2[[#This Row],[M4A]]-Table2[[#This Row],[M4B_h]]))</f>
        <v/>
      </c>
      <c r="O1653" s="14"/>
      <c r="P1653" s="14" t="str">
        <f>IF(Table2[[#This Row],[M5A]]="","",SUM(Table2[[#This Row],[M5A]]-Table2[[#This Row],[M5B_h]]))</f>
        <v/>
      </c>
      <c r="Q1653" s="14">
        <f>SUM(Table2[[#This Row],[AWAL]],Table2[[#This Row],[M1B]])</f>
        <v>4</v>
      </c>
      <c r="R1653" s="14">
        <f>SUM(Table2[[#This Row],[M2B]],Table2[[#This Row],[M2B_h]])</f>
        <v>4</v>
      </c>
      <c r="S1653" s="14">
        <f>SUM(Table2[[#This Row],[M3B]],Table2[[#This Row],[M3B_h]])</f>
        <v>4</v>
      </c>
      <c r="T1653" s="14">
        <f>SUM(Table2[[#This Row],[M4B]],Table2[[#This Row],[M4B_h]])</f>
        <v>4</v>
      </c>
    </row>
    <row r="1654" spans="1:20">
      <c r="A1654" s="11">
        <f>IF(Table2[[#This Row],[TT]]=0,"",ROW())</f>
        <v>1654</v>
      </c>
      <c r="B1654" s="11" t="str">
        <f>LOWER(SUBSTITUTE(SUBSTITUTE(SUBSTITUTE(SUBSTITUTE(SUBSTITUTE(SUBSTITUTE(SUBSTITUTE(SUBSTITUTE(Table2[[#This Row],[NAMA BARANG]]," ",""),"""",""),"-",""),"/",""),"(",""),")",""),"&amp;",""),",",""))</f>
        <v>pcrest8833</v>
      </c>
      <c r="C1654" s="17" t="s">
        <v>3131</v>
      </c>
      <c r="D1654" s="18">
        <v>1</v>
      </c>
      <c r="E1654" s="22" t="s">
        <v>3384</v>
      </c>
      <c r="F1654" s="43">
        <f>IF(Table2[[#This Row],[M5B]]="",Table2[[#This Row],[M5B_h]],SUM(Table2[[#This Row],[M5B_h]],Table2[[#This Row],[M5B]]))</f>
        <v>1</v>
      </c>
      <c r="H1654" s="12" t="str">
        <f>IF(Table2[[#This Row],[M1A]]="","",Table2[[#This Row],[M1A]]-Table2[[#This Row],[AWAL]])</f>
        <v/>
      </c>
      <c r="J1654" s="12" t="str">
        <f>IF(Table2[[#This Row],[M2A]]="","",SUM(Table2[[#This Row],[M2A]]-Table2[[#This Row],[M2B_h]]))</f>
        <v/>
      </c>
      <c r="L1654" s="12" t="str">
        <f>IF(Table2[[#This Row],[M3A]]="","",SUM(Table2[[#This Row],[M3A]]-Table2[[#This Row],[M3B_h]]))</f>
        <v/>
      </c>
      <c r="N1654" s="12" t="str">
        <f>IF(Table2[[#This Row],[M4A]]="","",SUM(Table2[[#This Row],[M4A]]-Table2[[#This Row],[M4B_h]]))</f>
        <v/>
      </c>
      <c r="O1654" s="14"/>
      <c r="P1654" s="14" t="str">
        <f>IF(Table2[[#This Row],[M5A]]="","",SUM(Table2[[#This Row],[M5A]]-Table2[[#This Row],[M5B_h]]))</f>
        <v/>
      </c>
      <c r="Q1654" s="14">
        <f>SUM(Table2[[#This Row],[AWAL]],Table2[[#This Row],[M1B]])</f>
        <v>1</v>
      </c>
      <c r="R1654" s="14">
        <f>SUM(Table2[[#This Row],[M2B]],Table2[[#This Row],[M2B_h]])</f>
        <v>1</v>
      </c>
      <c r="S1654" s="14">
        <f>SUM(Table2[[#This Row],[M3B]],Table2[[#This Row],[M3B_h]])</f>
        <v>1</v>
      </c>
      <c r="T1654" s="14">
        <f>SUM(Table2[[#This Row],[M4B]],Table2[[#This Row],[M4B_h]])</f>
        <v>1</v>
      </c>
    </row>
    <row r="1655" spans="1:20">
      <c r="A1655" s="11">
        <f>IF(Table2[[#This Row],[TT]]=0,"",ROW())</f>
        <v>1655</v>
      </c>
      <c r="B1655" s="11" t="str">
        <f>LOWER(SUBSTITUTE(SUBSTITUTE(SUBSTITUTE(SUBSTITUTE(SUBSTITUTE(SUBSTITUTE(SUBSTITUTE(SUBSTITUTE(Table2[[#This Row],[NAMA BARANG]]," ",""),"""",""),"-",""),"/",""),"(",""),")",""),"&amp;",""),",",""))</f>
        <v>pcrest8906</v>
      </c>
      <c r="C1655" s="17" t="s">
        <v>3132</v>
      </c>
      <c r="D1655" s="18">
        <v>1</v>
      </c>
      <c r="E1655" s="22" t="s">
        <v>3384</v>
      </c>
      <c r="F1655" s="43">
        <f>IF(Table2[[#This Row],[M5B]]="",Table2[[#This Row],[M5B_h]],SUM(Table2[[#This Row],[M5B_h]],Table2[[#This Row],[M5B]]))</f>
        <v>1</v>
      </c>
      <c r="H1655" s="12" t="str">
        <f>IF(Table2[[#This Row],[M1A]]="","",Table2[[#This Row],[M1A]]-Table2[[#This Row],[AWAL]])</f>
        <v/>
      </c>
      <c r="J1655" s="12" t="str">
        <f>IF(Table2[[#This Row],[M2A]]="","",SUM(Table2[[#This Row],[M2A]]-Table2[[#This Row],[M2B_h]]))</f>
        <v/>
      </c>
      <c r="L1655" s="12" t="str">
        <f>IF(Table2[[#This Row],[M3A]]="","",SUM(Table2[[#This Row],[M3A]]-Table2[[#This Row],[M3B_h]]))</f>
        <v/>
      </c>
      <c r="N1655" s="12" t="str">
        <f>IF(Table2[[#This Row],[M4A]]="","",SUM(Table2[[#This Row],[M4A]]-Table2[[#This Row],[M4B_h]]))</f>
        <v/>
      </c>
      <c r="O1655" s="14"/>
      <c r="P1655" s="14" t="str">
        <f>IF(Table2[[#This Row],[M5A]]="","",SUM(Table2[[#This Row],[M5A]]-Table2[[#This Row],[M5B_h]]))</f>
        <v/>
      </c>
      <c r="Q1655" s="14">
        <f>SUM(Table2[[#This Row],[AWAL]],Table2[[#This Row],[M1B]])</f>
        <v>1</v>
      </c>
      <c r="R1655" s="14">
        <f>SUM(Table2[[#This Row],[M2B]],Table2[[#This Row],[M2B_h]])</f>
        <v>1</v>
      </c>
      <c r="S1655" s="14">
        <f>SUM(Table2[[#This Row],[M3B]],Table2[[#This Row],[M3B_h]])</f>
        <v>1</v>
      </c>
      <c r="T1655" s="14">
        <f>SUM(Table2[[#This Row],[M4B]],Table2[[#This Row],[M4B_h]])</f>
        <v>1</v>
      </c>
    </row>
    <row r="1656" spans="1:20">
      <c r="A1656" s="11">
        <f>IF(Table2[[#This Row],[TT]]=0,"",ROW())</f>
        <v>1656</v>
      </c>
      <c r="B1656" s="11" t="str">
        <f>LOWER(SUBSTITUTE(SUBSTITUTE(SUBSTITUTE(SUBSTITUTE(SUBSTITUTE(SUBSTITUTE(SUBSTITUTE(SUBSTITUTE(Table2[[#This Row],[NAMA BARANG]]," ",""),"""",""),"-",""),"/",""),"(",""),")",""),"&amp;",""),",",""))</f>
        <v>pcret1006</v>
      </c>
      <c r="C1656" s="17" t="s">
        <v>1786</v>
      </c>
      <c r="D1656" s="18">
        <v>14</v>
      </c>
      <c r="E1656" s="22" t="s">
        <v>1308</v>
      </c>
      <c r="F1656" s="43">
        <f>IF(Table2[[#This Row],[M5B]]="",Table2[[#This Row],[M5B_h]],SUM(Table2[[#This Row],[M5B_h]],Table2[[#This Row],[M5B]]))</f>
        <v>14</v>
      </c>
      <c r="H1656" s="12" t="str">
        <f>IF(Table2[[#This Row],[M1A]]="","",Table2[[#This Row],[M1A]]-Table2[[#This Row],[AWAL]])</f>
        <v/>
      </c>
      <c r="J1656" s="12" t="str">
        <f>IF(Table2[[#This Row],[M2A]]="","",SUM(Table2[[#This Row],[M2A]]-Table2[[#This Row],[M2B_h]]))</f>
        <v/>
      </c>
      <c r="L1656" s="12" t="str">
        <f>IF(Table2[[#This Row],[M3A]]="","",SUM(Table2[[#This Row],[M3A]]-Table2[[#This Row],[M3B_h]]))</f>
        <v/>
      </c>
      <c r="N1656" s="12" t="str">
        <f>IF(Table2[[#This Row],[M4A]]="","",SUM(Table2[[#This Row],[M4A]]-Table2[[#This Row],[M4B_h]]))</f>
        <v/>
      </c>
      <c r="O1656" s="14"/>
      <c r="P1656" s="14" t="str">
        <f>IF(Table2[[#This Row],[M5A]]="","",SUM(Table2[[#This Row],[M5A]]-Table2[[#This Row],[M5B_h]]))</f>
        <v/>
      </c>
      <c r="Q1656" s="14">
        <f>SUM(Table2[[#This Row],[AWAL]],Table2[[#This Row],[M1B]])</f>
        <v>14</v>
      </c>
      <c r="R1656" s="14">
        <f>SUM(Table2[[#This Row],[M2B]],Table2[[#This Row],[M2B_h]])</f>
        <v>14</v>
      </c>
      <c r="S1656" s="14">
        <f>SUM(Table2[[#This Row],[M3B]],Table2[[#This Row],[M3B_h]])</f>
        <v>14</v>
      </c>
      <c r="T1656" s="14">
        <f>SUM(Table2[[#This Row],[M4B]],Table2[[#This Row],[M4B_h]])</f>
        <v>14</v>
      </c>
    </row>
    <row r="1657" spans="1:20">
      <c r="A1657" s="11">
        <f>IF(Table2[[#This Row],[TT]]=0,"",ROW())</f>
        <v>1657</v>
      </c>
      <c r="B1657" s="11" t="str">
        <f>LOWER(SUBSTITUTE(SUBSTITUTE(SUBSTITUTE(SUBSTITUTE(SUBSTITUTE(SUBSTITUTE(SUBSTITUTE(SUBSTITUTE(Table2[[#This Row],[NAMA BARANG]]," ",""),"""",""),"-",""),"/",""),"(",""),")",""),"&amp;",""),",",""))</f>
        <v>pcret1123</v>
      </c>
      <c r="C1657" s="21" t="s">
        <v>1787</v>
      </c>
      <c r="D1657" s="22">
        <v>1</v>
      </c>
      <c r="E1657" s="22" t="s">
        <v>752</v>
      </c>
      <c r="F1657" s="43">
        <f>IF(Table2[[#This Row],[M5B]]="",Table2[[#This Row],[M5B_h]],SUM(Table2[[#This Row],[M5B_h]],Table2[[#This Row],[M5B]]))</f>
        <v>1</v>
      </c>
      <c r="H1657" s="12" t="str">
        <f>IF(Table2[[#This Row],[M1A]]="","",Table2[[#This Row],[M1A]]-Table2[[#This Row],[AWAL]])</f>
        <v/>
      </c>
      <c r="J1657" s="12" t="str">
        <f>IF(Table2[[#This Row],[M2A]]="","",SUM(Table2[[#This Row],[M2A]]-Table2[[#This Row],[M2B_h]]))</f>
        <v/>
      </c>
      <c r="L1657" s="12" t="str">
        <f>IF(Table2[[#This Row],[M3A]]="","",SUM(Table2[[#This Row],[M3A]]-Table2[[#This Row],[M3B_h]]))</f>
        <v/>
      </c>
      <c r="N1657" s="12" t="str">
        <f>IF(Table2[[#This Row],[M4A]]="","",SUM(Table2[[#This Row],[M4A]]-Table2[[#This Row],[M4B_h]]))</f>
        <v/>
      </c>
      <c r="O1657" s="14"/>
      <c r="P1657" s="14" t="str">
        <f>IF(Table2[[#This Row],[M5A]]="","",SUM(Table2[[#This Row],[M5A]]-Table2[[#This Row],[M5B_h]]))</f>
        <v/>
      </c>
      <c r="Q1657" s="14">
        <f>SUM(Table2[[#This Row],[AWAL]],Table2[[#This Row],[M1B]])</f>
        <v>1</v>
      </c>
      <c r="R1657" s="14">
        <f>SUM(Table2[[#This Row],[M2B]],Table2[[#This Row],[M2B_h]])</f>
        <v>1</v>
      </c>
      <c r="S1657" s="14">
        <f>SUM(Table2[[#This Row],[M3B]],Table2[[#This Row],[M3B_h]])</f>
        <v>1</v>
      </c>
      <c r="T1657" s="14">
        <f>SUM(Table2[[#This Row],[M4B]],Table2[[#This Row],[M4B_h]])</f>
        <v>1</v>
      </c>
    </row>
    <row r="1658" spans="1:20">
      <c r="A1658" s="11">
        <f>IF(Table2[[#This Row],[TT]]=0,"",ROW())</f>
        <v>1658</v>
      </c>
      <c r="B1658" s="11" t="str">
        <f>LOWER(SUBSTITUTE(SUBSTITUTE(SUBSTITUTE(SUBSTITUTE(SUBSTITUTE(SUBSTITUTE(SUBSTITUTE(SUBSTITUTE(Table2[[#This Row],[NAMA BARANG]]," ",""),"""",""),"-",""),"/",""),"(",""),")",""),"&amp;",""),",",""))</f>
        <v>pcret192coffee</v>
      </c>
      <c r="C1658" s="21" t="s">
        <v>1788</v>
      </c>
      <c r="D1658" s="22">
        <v>2</v>
      </c>
      <c r="E1658" s="22" t="s">
        <v>173</v>
      </c>
      <c r="F1658" s="43">
        <f>IF(Table2[[#This Row],[M5B]]="",Table2[[#This Row],[M5B_h]],SUM(Table2[[#This Row],[M5B_h]],Table2[[#This Row],[M5B]]))</f>
        <v>2</v>
      </c>
      <c r="H1658" s="12" t="str">
        <f>IF(Table2[[#This Row],[M1A]]="","",Table2[[#This Row],[M1A]]-Table2[[#This Row],[AWAL]])</f>
        <v/>
      </c>
      <c r="J1658" s="12" t="str">
        <f>IF(Table2[[#This Row],[M2A]]="","",SUM(Table2[[#This Row],[M2A]]-Table2[[#This Row],[M2B_h]]))</f>
        <v/>
      </c>
      <c r="L1658" s="12" t="str">
        <f>IF(Table2[[#This Row],[M3A]]="","",SUM(Table2[[#This Row],[M3A]]-Table2[[#This Row],[M3B_h]]))</f>
        <v/>
      </c>
      <c r="N1658" s="12" t="str">
        <f>IF(Table2[[#This Row],[M4A]]="","",SUM(Table2[[#This Row],[M4A]]-Table2[[#This Row],[M4B_h]]))</f>
        <v/>
      </c>
      <c r="O1658" s="14"/>
      <c r="P1658" s="14" t="str">
        <f>IF(Table2[[#This Row],[M5A]]="","",SUM(Table2[[#This Row],[M5A]]-Table2[[#This Row],[M5B_h]]))</f>
        <v/>
      </c>
      <c r="Q1658" s="14">
        <f>SUM(Table2[[#This Row],[AWAL]],Table2[[#This Row],[M1B]])</f>
        <v>2</v>
      </c>
      <c r="R1658" s="14">
        <f>SUM(Table2[[#This Row],[M2B]],Table2[[#This Row],[M2B_h]])</f>
        <v>2</v>
      </c>
      <c r="S1658" s="14">
        <f>SUM(Table2[[#This Row],[M3B]],Table2[[#This Row],[M3B_h]])</f>
        <v>2</v>
      </c>
      <c r="T1658" s="14">
        <f>SUM(Table2[[#This Row],[M4B]],Table2[[#This Row],[M4B_h]])</f>
        <v>2</v>
      </c>
    </row>
    <row r="1659" spans="1:20">
      <c r="A1659" s="13">
        <f>IF(Table2[[#This Row],[TT]]=0,"",ROW())</f>
        <v>1659</v>
      </c>
      <c r="B1659" s="13" t="str">
        <f>LOWER(SUBSTITUTE(SUBSTITUTE(SUBSTITUTE(SUBSTITUTE(SUBSTITUTE(SUBSTITUTE(SUBSTITUTE(SUBSTITUTE(Table2[[#This Row],[NAMA BARANG]]," ",""),"""",""),"-",""),"/",""),"(",""),")",""),"&amp;",""),",",""))</f>
        <v>pcret2ovalburunghantu</v>
      </c>
      <c r="C1659" s="16" t="s">
        <v>1789</v>
      </c>
      <c r="D1659" s="18">
        <v>1</v>
      </c>
      <c r="E1659" s="47" t="s">
        <v>32</v>
      </c>
      <c r="F1659" s="43">
        <f>IF(Table2[[#This Row],[M5B]]="",Table2[[#This Row],[M5B_h]],SUM(Table2[[#This Row],[M5B_h]],Table2[[#This Row],[M5B]]))</f>
        <v>1</v>
      </c>
      <c r="H1659" s="14" t="str">
        <f>IF(Table2[[#This Row],[M1A]]="","",Table2[[#This Row],[M1A]]-Table2[[#This Row],[AWAL]])</f>
        <v/>
      </c>
      <c r="J1659" s="14" t="str">
        <f>IF(Table2[[#This Row],[M2A]]="","",SUM(Table2[[#This Row],[M2A]]-Table2[[#This Row],[M2B_h]]))</f>
        <v/>
      </c>
      <c r="L1659" s="14" t="str">
        <f>IF(Table2[[#This Row],[M3A]]="","",SUM(Table2[[#This Row],[M3A]]-Table2[[#This Row],[M3B_h]]))</f>
        <v/>
      </c>
      <c r="N1659" s="14" t="str">
        <f>IF(Table2[[#This Row],[M4A]]="","",SUM(Table2[[#This Row],[M4A]]-Table2[[#This Row],[M4B_h]]))</f>
        <v/>
      </c>
      <c r="O1659" s="14"/>
      <c r="P1659" s="14" t="str">
        <f>IF(Table2[[#This Row],[M5A]]="","",SUM(Table2[[#This Row],[M5A]]-Table2[[#This Row],[M5B_h]]))</f>
        <v/>
      </c>
      <c r="Q1659" s="14">
        <f>SUM(Table2[[#This Row],[AWAL]],Table2[[#This Row],[M1B]])</f>
        <v>1</v>
      </c>
      <c r="R1659" s="14">
        <f>SUM(Table2[[#This Row],[M2B]],Table2[[#This Row],[M2B_h]])</f>
        <v>1</v>
      </c>
      <c r="S1659" s="14">
        <f>SUM(Table2[[#This Row],[M3B]],Table2[[#This Row],[M3B_h]])</f>
        <v>1</v>
      </c>
      <c r="T1659" s="14">
        <f>SUM(Table2[[#This Row],[M4B]],Table2[[#This Row],[M4B_h]])</f>
        <v>1</v>
      </c>
    </row>
    <row r="1660" spans="1:20">
      <c r="A1660" s="11">
        <f>IF(Table2[[#This Row],[TT]]=0,"",ROW())</f>
        <v>1660</v>
      </c>
      <c r="B1660" s="11" t="str">
        <f>LOWER(SUBSTITUTE(SUBSTITUTE(SUBSTITUTE(SUBSTITUTE(SUBSTITUTE(SUBSTITUTE(SUBSTITUTE(SUBSTITUTE(Table2[[#This Row],[NAMA BARANG]]," ",""),"""",""),"-",""),"/",""),"(",""),")",""),"&amp;",""),",",""))</f>
        <v>pcret2m8126a</v>
      </c>
      <c r="C1660" s="17" t="s">
        <v>1790</v>
      </c>
      <c r="D1660" s="18">
        <v>1</v>
      </c>
      <c r="E1660" s="22" t="s">
        <v>730</v>
      </c>
      <c r="F1660" s="43">
        <f>IF(Table2[[#This Row],[M5B]]="",Table2[[#This Row],[M5B_h]],SUM(Table2[[#This Row],[M5B_h]],Table2[[#This Row],[M5B]]))</f>
        <v>1</v>
      </c>
      <c r="H1660" s="12" t="str">
        <f>IF(Table2[[#This Row],[M1A]]="","",Table2[[#This Row],[M1A]]-Table2[[#This Row],[AWAL]])</f>
        <v/>
      </c>
      <c r="J1660" s="12" t="str">
        <f>IF(Table2[[#This Row],[M2A]]="","",SUM(Table2[[#This Row],[M2A]]-Table2[[#This Row],[M2B_h]]))</f>
        <v/>
      </c>
      <c r="L1660" s="12" t="str">
        <f>IF(Table2[[#This Row],[M3A]]="","",SUM(Table2[[#This Row],[M3A]]-Table2[[#This Row],[M3B_h]]))</f>
        <v/>
      </c>
      <c r="N1660" s="12" t="str">
        <f>IF(Table2[[#This Row],[M4A]]="","",SUM(Table2[[#This Row],[M4A]]-Table2[[#This Row],[M4B_h]]))</f>
        <v/>
      </c>
      <c r="O1660" s="14"/>
      <c r="P1660" s="14" t="str">
        <f>IF(Table2[[#This Row],[M5A]]="","",SUM(Table2[[#This Row],[M5A]]-Table2[[#This Row],[M5B_h]]))</f>
        <v/>
      </c>
      <c r="Q1660" s="14">
        <f>SUM(Table2[[#This Row],[AWAL]],Table2[[#This Row],[M1B]])</f>
        <v>1</v>
      </c>
      <c r="R1660" s="14">
        <f>SUM(Table2[[#This Row],[M2B]],Table2[[#This Row],[M2B_h]])</f>
        <v>1</v>
      </c>
      <c r="S1660" s="14">
        <f>SUM(Table2[[#This Row],[M3B]],Table2[[#This Row],[M3B_h]])</f>
        <v>1</v>
      </c>
      <c r="T1660" s="14">
        <f>SUM(Table2[[#This Row],[M4B]],Table2[[#This Row],[M4B_h]])</f>
        <v>1</v>
      </c>
    </row>
    <row r="1661" spans="1:20">
      <c r="A1661" s="11">
        <f>IF(Table2[[#This Row],[TT]]=0,"",ROW())</f>
        <v>1661</v>
      </c>
      <c r="B1661" s="11" t="str">
        <f>LOWER(SUBSTITUTE(SUBSTITUTE(SUBSTITUTE(SUBSTITUTE(SUBSTITUTE(SUBSTITUTE(SUBSTITUTE(SUBSTITUTE(Table2[[#This Row],[NAMA BARANG]]," ",""),"""",""),"-",""),"/",""),"(",""),")",""),"&amp;",""),",",""))</f>
        <v>pcret2t8850</v>
      </c>
      <c r="C1661" s="17" t="s">
        <v>1791</v>
      </c>
      <c r="D1661" s="18">
        <v>1</v>
      </c>
      <c r="E1661" s="22" t="s">
        <v>3384</v>
      </c>
      <c r="F1661" s="43">
        <f>IF(Table2[[#This Row],[M5B]]="",Table2[[#This Row],[M5B_h]],SUM(Table2[[#This Row],[M5B_h]],Table2[[#This Row],[M5B]]))</f>
        <v>1</v>
      </c>
      <c r="H1661" s="12" t="str">
        <f>IF(Table2[[#This Row],[M1A]]="","",Table2[[#This Row],[M1A]]-Table2[[#This Row],[AWAL]])</f>
        <v/>
      </c>
      <c r="J1661" s="12" t="str">
        <f>IF(Table2[[#This Row],[M2A]]="","",SUM(Table2[[#This Row],[M2A]]-Table2[[#This Row],[M2B_h]]))</f>
        <v/>
      </c>
      <c r="L1661" s="12" t="str">
        <f>IF(Table2[[#This Row],[M3A]]="","",SUM(Table2[[#This Row],[M3A]]-Table2[[#This Row],[M3B_h]]))</f>
        <v/>
      </c>
      <c r="N1661" s="12" t="str">
        <f>IF(Table2[[#This Row],[M4A]]="","",SUM(Table2[[#This Row],[M4A]]-Table2[[#This Row],[M4B_h]]))</f>
        <v/>
      </c>
      <c r="O1661" s="14"/>
      <c r="P1661" s="14" t="str">
        <f>IF(Table2[[#This Row],[M5A]]="","",SUM(Table2[[#This Row],[M5A]]-Table2[[#This Row],[M5B_h]]))</f>
        <v/>
      </c>
      <c r="Q1661" s="14">
        <f>SUM(Table2[[#This Row],[AWAL]],Table2[[#This Row],[M1B]])</f>
        <v>1</v>
      </c>
      <c r="R1661" s="14">
        <f>SUM(Table2[[#This Row],[M2B]],Table2[[#This Row],[M2B_h]])</f>
        <v>1</v>
      </c>
      <c r="S1661" s="14">
        <f>SUM(Table2[[#This Row],[M3B]],Table2[[#This Row],[M3B_h]])</f>
        <v>1</v>
      </c>
      <c r="T1661" s="14">
        <f>SUM(Table2[[#This Row],[M4B]],Table2[[#This Row],[M4B_h]])</f>
        <v>1</v>
      </c>
    </row>
    <row r="1662" spans="1:20">
      <c r="A1662" s="11">
        <f>IF(Table2[[#This Row],[TT]]=0,"",ROW())</f>
        <v>1662</v>
      </c>
      <c r="B1662" s="11" t="str">
        <f>LOWER(SUBSTITUTE(SUBSTITUTE(SUBSTITUTE(SUBSTITUTE(SUBSTITUTE(SUBSTITUTE(SUBSTITUTE(SUBSTITUTE(Table2[[#This Row],[NAMA BARANG]]," ",""),"""",""),"-",""),"/",""),"(",""),")",""),"&amp;",""),",",""))</f>
        <v>pcret337</v>
      </c>
      <c r="C1662" s="17" t="s">
        <v>1792</v>
      </c>
      <c r="D1662" s="18">
        <v>2</v>
      </c>
      <c r="E1662" s="22" t="s">
        <v>3384</v>
      </c>
      <c r="F1662" s="43">
        <f>IF(Table2[[#This Row],[M5B]]="",Table2[[#This Row],[M5B_h]],SUM(Table2[[#This Row],[M5B_h]],Table2[[#This Row],[M5B]]))</f>
        <v>2</v>
      </c>
      <c r="H1662" s="12" t="str">
        <f>IF(Table2[[#This Row],[M1A]]="","",Table2[[#This Row],[M1A]]-Table2[[#This Row],[AWAL]])</f>
        <v/>
      </c>
      <c r="J1662" s="12" t="str">
        <f>IF(Table2[[#This Row],[M2A]]="","",SUM(Table2[[#This Row],[M2A]]-Table2[[#This Row],[M2B_h]]))</f>
        <v/>
      </c>
      <c r="L1662" s="12" t="str">
        <f>IF(Table2[[#This Row],[M3A]]="","",SUM(Table2[[#This Row],[M3A]]-Table2[[#This Row],[M3B_h]]))</f>
        <v/>
      </c>
      <c r="N1662" s="12" t="str">
        <f>IF(Table2[[#This Row],[M4A]]="","",SUM(Table2[[#This Row],[M4A]]-Table2[[#This Row],[M4B_h]]))</f>
        <v/>
      </c>
      <c r="O1662" s="14"/>
      <c r="P1662" s="14" t="str">
        <f>IF(Table2[[#This Row],[M5A]]="","",SUM(Table2[[#This Row],[M5A]]-Table2[[#This Row],[M5B_h]]))</f>
        <v/>
      </c>
      <c r="Q1662" s="14">
        <f>SUM(Table2[[#This Row],[AWAL]],Table2[[#This Row],[M1B]])</f>
        <v>2</v>
      </c>
      <c r="R1662" s="14">
        <f>SUM(Table2[[#This Row],[M2B]],Table2[[#This Row],[M2B_h]])</f>
        <v>2</v>
      </c>
      <c r="S1662" s="14">
        <f>SUM(Table2[[#This Row],[M3B]],Table2[[#This Row],[M3B_h]])</f>
        <v>2</v>
      </c>
      <c r="T1662" s="14">
        <f>SUM(Table2[[#This Row],[M4B]],Table2[[#This Row],[M4B_h]])</f>
        <v>2</v>
      </c>
    </row>
    <row r="1663" spans="1:20">
      <c r="A1663" s="11">
        <f>IF(Table2[[#This Row],[TT]]=0,"",ROW())</f>
        <v>1663</v>
      </c>
      <c r="B1663" s="11" t="str">
        <f>LOWER(SUBSTITUTE(SUBSTITUTE(SUBSTITUTE(SUBSTITUTE(SUBSTITUTE(SUBSTITUTE(SUBSTITUTE(SUBSTITUTE(Table2[[#This Row],[NAMA BARANG]]," ",""),"""",""),"-",""),"/",""),"(",""),")",""),"&amp;",""),",",""))</f>
        <v>pcret3478</v>
      </c>
      <c r="C1663" s="17" t="s">
        <v>1793</v>
      </c>
      <c r="D1663" s="18">
        <v>2</v>
      </c>
      <c r="E1663" s="22" t="s">
        <v>133</v>
      </c>
      <c r="F1663" s="43">
        <f>IF(Table2[[#This Row],[M5B]]="",Table2[[#This Row],[M5B_h]],SUM(Table2[[#This Row],[M5B_h]],Table2[[#This Row],[M5B]]))</f>
        <v>2</v>
      </c>
      <c r="H1663" s="12" t="str">
        <f>IF(Table2[[#This Row],[M1A]]="","",Table2[[#This Row],[M1A]]-Table2[[#This Row],[AWAL]])</f>
        <v/>
      </c>
      <c r="J1663" s="12" t="str">
        <f>IF(Table2[[#This Row],[M2A]]="","",SUM(Table2[[#This Row],[M2A]]-Table2[[#This Row],[M2B_h]]))</f>
        <v/>
      </c>
      <c r="L1663" s="12" t="str">
        <f>IF(Table2[[#This Row],[M3A]]="","",SUM(Table2[[#This Row],[M3A]]-Table2[[#This Row],[M3B_h]]))</f>
        <v/>
      </c>
      <c r="N1663" s="12" t="str">
        <f>IF(Table2[[#This Row],[M4A]]="","",SUM(Table2[[#This Row],[M4A]]-Table2[[#This Row],[M4B_h]]))</f>
        <v/>
      </c>
      <c r="O1663" s="14"/>
      <c r="P1663" s="14" t="str">
        <f>IF(Table2[[#This Row],[M5A]]="","",SUM(Table2[[#This Row],[M5A]]-Table2[[#This Row],[M5B_h]]))</f>
        <v/>
      </c>
      <c r="Q1663" s="14">
        <f>SUM(Table2[[#This Row],[AWAL]],Table2[[#This Row],[M1B]])</f>
        <v>2</v>
      </c>
      <c r="R1663" s="14">
        <f>SUM(Table2[[#This Row],[M2B]],Table2[[#This Row],[M2B_h]])</f>
        <v>2</v>
      </c>
      <c r="S1663" s="14">
        <f>SUM(Table2[[#This Row],[M3B]],Table2[[#This Row],[M3B_h]])</f>
        <v>2</v>
      </c>
      <c r="T1663" s="14">
        <f>SUM(Table2[[#This Row],[M4B]],Table2[[#This Row],[M4B_h]])</f>
        <v>2</v>
      </c>
    </row>
    <row r="1664" spans="1:20">
      <c r="A1664" s="11">
        <f>IF(Table2[[#This Row],[TT]]=0,"",ROW())</f>
        <v>1664</v>
      </c>
      <c r="B1664" s="11" t="str">
        <f>LOWER(SUBSTITUTE(SUBSTITUTE(SUBSTITUTE(SUBSTITUTE(SUBSTITUTE(SUBSTITUTE(SUBSTITUTE(SUBSTITUTE(Table2[[#This Row],[NAMA BARANG]]," ",""),"""",""),"-",""),"/",""),"(",""),")",""),"&amp;",""),",",""))</f>
        <v>pcret5080</v>
      </c>
      <c r="C1664" s="17" t="s">
        <v>1796</v>
      </c>
      <c r="D1664" s="18">
        <v>1</v>
      </c>
      <c r="E1664" s="22" t="s">
        <v>2947</v>
      </c>
      <c r="F1664" s="43">
        <f>IF(Table2[[#This Row],[M5B]]="",Table2[[#This Row],[M5B_h]],SUM(Table2[[#This Row],[M5B_h]],Table2[[#This Row],[M5B]]))</f>
        <v>1</v>
      </c>
      <c r="H1664" s="12" t="str">
        <f>IF(Table2[[#This Row],[M1A]]="","",Table2[[#This Row],[M1A]]-Table2[[#This Row],[AWAL]])</f>
        <v/>
      </c>
      <c r="J1664" s="12" t="str">
        <f>IF(Table2[[#This Row],[M2A]]="","",SUM(Table2[[#This Row],[M2A]]-Table2[[#This Row],[M2B_h]]))</f>
        <v/>
      </c>
      <c r="L1664" s="12" t="str">
        <f>IF(Table2[[#This Row],[M3A]]="","",SUM(Table2[[#This Row],[M3A]]-Table2[[#This Row],[M3B_h]]))</f>
        <v/>
      </c>
      <c r="N1664" s="12" t="str">
        <f>IF(Table2[[#This Row],[M4A]]="","",SUM(Table2[[#This Row],[M4A]]-Table2[[#This Row],[M4B_h]]))</f>
        <v/>
      </c>
      <c r="O1664" s="14"/>
      <c r="P1664" s="14" t="str">
        <f>IF(Table2[[#This Row],[M5A]]="","",SUM(Table2[[#This Row],[M5A]]-Table2[[#This Row],[M5B_h]]))</f>
        <v/>
      </c>
      <c r="Q1664" s="14">
        <f>SUM(Table2[[#This Row],[AWAL]],Table2[[#This Row],[M1B]])</f>
        <v>1</v>
      </c>
      <c r="R1664" s="14">
        <f>SUM(Table2[[#This Row],[M2B]],Table2[[#This Row],[M2B_h]])</f>
        <v>1</v>
      </c>
      <c r="S1664" s="14">
        <f>SUM(Table2[[#This Row],[M3B]],Table2[[#This Row],[M3B_h]])</f>
        <v>1</v>
      </c>
      <c r="T1664" s="14">
        <f>SUM(Table2[[#This Row],[M4B]],Table2[[#This Row],[M4B_h]])</f>
        <v>1</v>
      </c>
    </row>
    <row r="1665" spans="1:20">
      <c r="A1665" s="11">
        <f>IF(Table2[[#This Row],[TT]]=0,"",ROW())</f>
        <v>1665</v>
      </c>
      <c r="B1665" s="11" t="str">
        <f>LOWER(SUBSTITUTE(SUBSTITUTE(SUBSTITUTE(SUBSTITUTE(SUBSTITUTE(SUBSTITUTE(SUBSTITUTE(SUBSTITUTE(Table2[[#This Row],[NAMA BARANG]]," ",""),"""",""),"-",""),"/",""),"(",""),")",""),"&amp;",""),",",""))</f>
        <v>pcret5198</v>
      </c>
      <c r="C1665" s="17" t="s">
        <v>1797</v>
      </c>
      <c r="D1665" s="18">
        <v>4</v>
      </c>
      <c r="E1665" s="22" t="s">
        <v>781</v>
      </c>
      <c r="F1665" s="43">
        <f>IF(Table2[[#This Row],[M5B]]="",Table2[[#This Row],[M5B_h]],SUM(Table2[[#This Row],[M5B_h]],Table2[[#This Row],[M5B]]))</f>
        <v>4</v>
      </c>
      <c r="H1665" s="12" t="str">
        <f>IF(Table2[[#This Row],[M1A]]="","",Table2[[#This Row],[M1A]]-Table2[[#This Row],[AWAL]])</f>
        <v/>
      </c>
      <c r="J1665" s="12" t="str">
        <f>IF(Table2[[#This Row],[M2A]]="","",SUM(Table2[[#This Row],[M2A]]-Table2[[#This Row],[M2B_h]]))</f>
        <v/>
      </c>
      <c r="L1665" s="12" t="str">
        <f>IF(Table2[[#This Row],[M3A]]="","",SUM(Table2[[#This Row],[M3A]]-Table2[[#This Row],[M3B_h]]))</f>
        <v/>
      </c>
      <c r="N1665" s="12" t="str">
        <f>IF(Table2[[#This Row],[M4A]]="","",SUM(Table2[[#This Row],[M4A]]-Table2[[#This Row],[M4B_h]]))</f>
        <v/>
      </c>
      <c r="O1665" s="14"/>
      <c r="P1665" s="14" t="str">
        <f>IF(Table2[[#This Row],[M5A]]="","",SUM(Table2[[#This Row],[M5A]]-Table2[[#This Row],[M5B_h]]))</f>
        <v/>
      </c>
      <c r="Q1665" s="14">
        <f>SUM(Table2[[#This Row],[AWAL]],Table2[[#This Row],[M1B]])</f>
        <v>4</v>
      </c>
      <c r="R1665" s="14">
        <f>SUM(Table2[[#This Row],[M2B]],Table2[[#This Row],[M2B_h]])</f>
        <v>4</v>
      </c>
      <c r="S1665" s="14">
        <f>SUM(Table2[[#This Row],[M3B]],Table2[[#This Row],[M3B_h]])</f>
        <v>4</v>
      </c>
      <c r="T1665" s="14">
        <f>SUM(Table2[[#This Row],[M4B]],Table2[[#This Row],[M4B_h]])</f>
        <v>4</v>
      </c>
    </row>
    <row r="1666" spans="1:20">
      <c r="A1666" s="11">
        <f>IF(Table2[[#This Row],[TT]]=0,"",ROW())</f>
        <v>1666</v>
      </c>
      <c r="B1666" s="11" t="str">
        <f>LOWER(SUBSTITUTE(SUBSTITUTE(SUBSTITUTE(SUBSTITUTE(SUBSTITUTE(SUBSTITUTE(SUBSTITUTE(SUBSTITUTE(Table2[[#This Row],[NAMA BARANG]]," ",""),"""",""),"-",""),"/",""),"(",""),")",""),"&amp;",""),",",""))</f>
        <v>pcret6658</v>
      </c>
      <c r="C1666" s="17" t="s">
        <v>1798</v>
      </c>
      <c r="D1666" s="18">
        <v>2</v>
      </c>
      <c r="E1666" s="22" t="s">
        <v>52</v>
      </c>
      <c r="F1666" s="43">
        <f>IF(Table2[[#This Row],[M5B]]="",Table2[[#This Row],[M5B_h]],SUM(Table2[[#This Row],[M5B_h]],Table2[[#This Row],[M5B]]))</f>
        <v>2</v>
      </c>
      <c r="H1666" s="12" t="str">
        <f>IF(Table2[[#This Row],[M1A]]="","",Table2[[#This Row],[M1A]]-Table2[[#This Row],[AWAL]])</f>
        <v/>
      </c>
      <c r="J1666" s="12" t="str">
        <f>IF(Table2[[#This Row],[M2A]]="","",SUM(Table2[[#This Row],[M2A]]-Table2[[#This Row],[M2B_h]]))</f>
        <v/>
      </c>
      <c r="L1666" s="12" t="str">
        <f>IF(Table2[[#This Row],[M3A]]="","",SUM(Table2[[#This Row],[M3A]]-Table2[[#This Row],[M3B_h]]))</f>
        <v/>
      </c>
      <c r="N1666" s="12" t="str">
        <f>IF(Table2[[#This Row],[M4A]]="","",SUM(Table2[[#This Row],[M4A]]-Table2[[#This Row],[M4B_h]]))</f>
        <v/>
      </c>
      <c r="O1666" s="14"/>
      <c r="P1666" s="14" t="str">
        <f>IF(Table2[[#This Row],[M5A]]="","",SUM(Table2[[#This Row],[M5A]]-Table2[[#This Row],[M5B_h]]))</f>
        <v/>
      </c>
      <c r="Q1666" s="14">
        <f>SUM(Table2[[#This Row],[AWAL]],Table2[[#This Row],[M1B]])</f>
        <v>2</v>
      </c>
      <c r="R1666" s="14">
        <f>SUM(Table2[[#This Row],[M2B]],Table2[[#This Row],[M2B_h]])</f>
        <v>2</v>
      </c>
      <c r="S1666" s="14">
        <f>SUM(Table2[[#This Row],[M3B]],Table2[[#This Row],[M3B_h]])</f>
        <v>2</v>
      </c>
      <c r="T1666" s="14">
        <f>SUM(Table2[[#This Row],[M4B]],Table2[[#This Row],[M4B_h]])</f>
        <v>2</v>
      </c>
    </row>
    <row r="1667" spans="1:20">
      <c r="A1667" s="11">
        <f>IF(Table2[[#This Row],[TT]]=0,"",ROW())</f>
        <v>1667</v>
      </c>
      <c r="B1667" s="11" t="str">
        <f>LOWER(SUBSTITUTE(SUBSTITUTE(SUBSTITUTE(SUBSTITUTE(SUBSTITUTE(SUBSTITUTE(SUBSTITUTE(SUBSTITUTE(Table2[[#This Row],[NAMA BARANG]]," ",""),"""",""),"-",""),"/",""),"(",""),")",""),"&amp;",""),",",""))</f>
        <v>pcret680668136808</v>
      </c>
      <c r="C1667" s="17" t="s">
        <v>1799</v>
      </c>
      <c r="D1667" s="18">
        <v>7</v>
      </c>
      <c r="E1667" s="22" t="s">
        <v>43</v>
      </c>
      <c r="F1667" s="43">
        <f>IF(Table2[[#This Row],[M5B]]="",Table2[[#This Row],[M5B_h]],SUM(Table2[[#This Row],[M5B_h]],Table2[[#This Row],[M5B]]))</f>
        <v>7</v>
      </c>
      <c r="H1667" s="12" t="str">
        <f>IF(Table2[[#This Row],[M1A]]="","",Table2[[#This Row],[M1A]]-Table2[[#This Row],[AWAL]])</f>
        <v/>
      </c>
      <c r="J1667" s="12" t="str">
        <f>IF(Table2[[#This Row],[M2A]]="","",SUM(Table2[[#This Row],[M2A]]-Table2[[#This Row],[M2B_h]]))</f>
        <v/>
      </c>
      <c r="L1667" s="12" t="str">
        <f>IF(Table2[[#This Row],[M3A]]="","",SUM(Table2[[#This Row],[M3A]]-Table2[[#This Row],[M3B_h]]))</f>
        <v/>
      </c>
      <c r="N1667" s="12" t="str">
        <f>IF(Table2[[#This Row],[M4A]]="","",SUM(Table2[[#This Row],[M4A]]-Table2[[#This Row],[M4B_h]]))</f>
        <v/>
      </c>
      <c r="O1667" s="14"/>
      <c r="P1667" s="14" t="str">
        <f>IF(Table2[[#This Row],[M5A]]="","",SUM(Table2[[#This Row],[M5A]]-Table2[[#This Row],[M5B_h]]))</f>
        <v/>
      </c>
      <c r="Q1667" s="14">
        <f>SUM(Table2[[#This Row],[AWAL]],Table2[[#This Row],[M1B]])</f>
        <v>7</v>
      </c>
      <c r="R1667" s="14">
        <f>SUM(Table2[[#This Row],[M2B]],Table2[[#This Row],[M2B_h]])</f>
        <v>7</v>
      </c>
      <c r="S1667" s="14">
        <f>SUM(Table2[[#This Row],[M3B]],Table2[[#This Row],[M3B_h]])</f>
        <v>7</v>
      </c>
      <c r="T1667" s="14">
        <f>SUM(Table2[[#This Row],[M4B]],Table2[[#This Row],[M4B_h]])</f>
        <v>7</v>
      </c>
    </row>
    <row r="1668" spans="1:20">
      <c r="A1668" s="11">
        <f>IF(Table2[[#This Row],[TT]]=0,"",ROW())</f>
        <v>1668</v>
      </c>
      <c r="B1668" s="11" t="str">
        <f>LOWER(SUBSTITUTE(SUBSTITUTE(SUBSTITUTE(SUBSTITUTE(SUBSTITUTE(SUBSTITUTE(SUBSTITUTE(SUBSTITUTE(Table2[[#This Row],[NAMA BARANG]]," ",""),"""",""),"-",""),"/",""),"(",""),")",""),"&amp;",""),",",""))</f>
        <v>pcret686</v>
      </c>
      <c r="C1668" s="17" t="s">
        <v>1800</v>
      </c>
      <c r="D1668" s="18">
        <v>2</v>
      </c>
      <c r="E1668" s="22" t="s">
        <v>52</v>
      </c>
      <c r="F1668" s="43">
        <f>IF(Table2[[#This Row],[M5B]]="",Table2[[#This Row],[M5B_h]],SUM(Table2[[#This Row],[M5B_h]],Table2[[#This Row],[M5B]]))</f>
        <v>2</v>
      </c>
      <c r="H1668" s="12" t="str">
        <f>IF(Table2[[#This Row],[M1A]]="","",Table2[[#This Row],[M1A]]-Table2[[#This Row],[AWAL]])</f>
        <v/>
      </c>
      <c r="J1668" s="12" t="str">
        <f>IF(Table2[[#This Row],[M2A]]="","",SUM(Table2[[#This Row],[M2A]]-Table2[[#This Row],[M2B_h]]))</f>
        <v/>
      </c>
      <c r="L1668" s="12" t="str">
        <f>IF(Table2[[#This Row],[M3A]]="","",SUM(Table2[[#This Row],[M3A]]-Table2[[#This Row],[M3B_h]]))</f>
        <v/>
      </c>
      <c r="N1668" s="12" t="str">
        <f>IF(Table2[[#This Row],[M4A]]="","",SUM(Table2[[#This Row],[M4A]]-Table2[[#This Row],[M4B_h]]))</f>
        <v/>
      </c>
      <c r="O1668" s="14"/>
      <c r="P1668" s="14" t="str">
        <f>IF(Table2[[#This Row],[M5A]]="","",SUM(Table2[[#This Row],[M5A]]-Table2[[#This Row],[M5B_h]]))</f>
        <v/>
      </c>
      <c r="Q1668" s="14">
        <f>SUM(Table2[[#This Row],[AWAL]],Table2[[#This Row],[M1B]])</f>
        <v>2</v>
      </c>
      <c r="R1668" s="14">
        <f>SUM(Table2[[#This Row],[M2B]],Table2[[#This Row],[M2B_h]])</f>
        <v>2</v>
      </c>
      <c r="S1668" s="14">
        <f>SUM(Table2[[#This Row],[M3B]],Table2[[#This Row],[M3B_h]])</f>
        <v>2</v>
      </c>
      <c r="T1668" s="14">
        <f>SUM(Table2[[#This Row],[M4B]],Table2[[#This Row],[M4B_h]])</f>
        <v>2</v>
      </c>
    </row>
    <row r="1669" spans="1:20">
      <c r="A1669" s="11">
        <f>IF(Table2[[#This Row],[TT]]=0,"",ROW())</f>
        <v>1669</v>
      </c>
      <c r="B1669" s="11" t="str">
        <f>LOWER(SUBSTITUTE(SUBSTITUTE(SUBSTITUTE(SUBSTITUTE(SUBSTITUTE(SUBSTITUTE(SUBSTITUTE(SUBSTITUTE(Table2[[#This Row],[NAMA BARANG]]," ",""),"""",""),"-",""),"/",""),"(",""),")",""),"&amp;",""),",",""))</f>
        <v>pcret802280312</v>
      </c>
      <c r="C1669" s="17" t="s">
        <v>1801</v>
      </c>
      <c r="D1669" s="18">
        <v>2</v>
      </c>
      <c r="E1669" s="22" t="s">
        <v>752</v>
      </c>
      <c r="F1669" s="43">
        <f>IF(Table2[[#This Row],[M5B]]="",Table2[[#This Row],[M5B_h]],SUM(Table2[[#This Row],[M5B_h]],Table2[[#This Row],[M5B]]))</f>
        <v>2</v>
      </c>
      <c r="H1669" s="12" t="str">
        <f>IF(Table2[[#This Row],[M1A]]="","",Table2[[#This Row],[M1A]]-Table2[[#This Row],[AWAL]])</f>
        <v/>
      </c>
      <c r="J1669" s="12" t="str">
        <f>IF(Table2[[#This Row],[M2A]]="","",SUM(Table2[[#This Row],[M2A]]-Table2[[#This Row],[M2B_h]]))</f>
        <v/>
      </c>
      <c r="L1669" s="12" t="str">
        <f>IF(Table2[[#This Row],[M3A]]="","",SUM(Table2[[#This Row],[M3A]]-Table2[[#This Row],[M3B_h]]))</f>
        <v/>
      </c>
      <c r="N1669" s="12" t="str">
        <f>IF(Table2[[#This Row],[M4A]]="","",SUM(Table2[[#This Row],[M4A]]-Table2[[#This Row],[M4B_h]]))</f>
        <v/>
      </c>
      <c r="O1669" s="14"/>
      <c r="P1669" s="14" t="str">
        <f>IF(Table2[[#This Row],[M5A]]="","",SUM(Table2[[#This Row],[M5A]]-Table2[[#This Row],[M5B_h]]))</f>
        <v/>
      </c>
      <c r="Q1669" s="14">
        <f>SUM(Table2[[#This Row],[AWAL]],Table2[[#This Row],[M1B]])</f>
        <v>2</v>
      </c>
      <c r="R1669" s="14">
        <f>SUM(Table2[[#This Row],[M2B]],Table2[[#This Row],[M2B_h]])</f>
        <v>2</v>
      </c>
      <c r="S1669" s="14">
        <f>SUM(Table2[[#This Row],[M3B]],Table2[[#This Row],[M3B_h]])</f>
        <v>2</v>
      </c>
      <c r="T1669" s="14">
        <f>SUM(Table2[[#This Row],[M4B]],Table2[[#This Row],[M4B_h]])</f>
        <v>2</v>
      </c>
    </row>
    <row r="1670" spans="1:20">
      <c r="A1670" s="11">
        <f>IF(Table2[[#This Row],[TT]]=0,"",ROW())</f>
        <v>1670</v>
      </c>
      <c r="B1670" s="11" t="str">
        <f>LOWER(SUBSTITUTE(SUBSTITUTE(SUBSTITUTE(SUBSTITUTE(SUBSTITUTE(SUBSTITUTE(SUBSTITUTE(SUBSTITUTE(Table2[[#This Row],[NAMA BARANG]]," ",""),"""",""),"-",""),"/",""),"(",""),")",""),"&amp;",""),",",""))</f>
        <v>pcret81552ret81181</v>
      </c>
      <c r="C1670" s="17" t="s">
        <v>1802</v>
      </c>
      <c r="D1670" s="18">
        <v>3</v>
      </c>
      <c r="E1670" s="22">
        <v>198</v>
      </c>
      <c r="F1670" s="43">
        <f>IF(Table2[[#This Row],[M5B]]="",Table2[[#This Row],[M5B_h]],SUM(Table2[[#This Row],[M5B_h]],Table2[[#This Row],[M5B]]))</f>
        <v>3</v>
      </c>
      <c r="H1670" s="12" t="str">
        <f>IF(Table2[[#This Row],[M1A]]="","",Table2[[#This Row],[M1A]]-Table2[[#This Row],[AWAL]])</f>
        <v/>
      </c>
      <c r="J1670" s="12" t="str">
        <f>IF(Table2[[#This Row],[M2A]]="","",SUM(Table2[[#This Row],[M2A]]-Table2[[#This Row],[M2B_h]]))</f>
        <v/>
      </c>
      <c r="L1670" s="12" t="str">
        <f>IF(Table2[[#This Row],[M3A]]="","",SUM(Table2[[#This Row],[M3A]]-Table2[[#This Row],[M3B_h]]))</f>
        <v/>
      </c>
      <c r="N1670" s="12" t="str">
        <f>IF(Table2[[#This Row],[M4A]]="","",SUM(Table2[[#This Row],[M4A]]-Table2[[#This Row],[M4B_h]]))</f>
        <v/>
      </c>
      <c r="O1670" s="14"/>
      <c r="P1670" s="14" t="str">
        <f>IF(Table2[[#This Row],[M5A]]="","",SUM(Table2[[#This Row],[M5A]]-Table2[[#This Row],[M5B_h]]))</f>
        <v/>
      </c>
      <c r="Q1670" s="14">
        <f>SUM(Table2[[#This Row],[AWAL]],Table2[[#This Row],[M1B]])</f>
        <v>3</v>
      </c>
      <c r="R1670" s="14">
        <f>SUM(Table2[[#This Row],[M2B]],Table2[[#This Row],[M2B_h]])</f>
        <v>3</v>
      </c>
      <c r="S1670" s="14">
        <f>SUM(Table2[[#This Row],[M3B]],Table2[[#This Row],[M3B_h]])</f>
        <v>3</v>
      </c>
      <c r="T1670" s="14">
        <f>SUM(Table2[[#This Row],[M4B]],Table2[[#This Row],[M4B_h]])</f>
        <v>3</v>
      </c>
    </row>
    <row r="1671" spans="1:20">
      <c r="A1671" s="11">
        <f>IF(Table2[[#This Row],[TT]]=0,"",ROW())</f>
        <v>1671</v>
      </c>
      <c r="B1671" s="11" t="str">
        <f>LOWER(SUBSTITUTE(SUBSTITUTE(SUBSTITUTE(SUBSTITUTE(SUBSTITUTE(SUBSTITUTE(SUBSTITUTE(SUBSTITUTE(Table2[[#This Row],[NAMA BARANG]]," ",""),"""",""),"-",""),"/",""),"(",""),")",""),"&amp;",""),",",""))</f>
        <v>pcret8298</v>
      </c>
      <c r="C1671" s="17" t="s">
        <v>1803</v>
      </c>
      <c r="D1671" s="18">
        <v>1</v>
      </c>
      <c r="E1671" s="22" t="s">
        <v>752</v>
      </c>
      <c r="F1671" s="43">
        <f>IF(Table2[[#This Row],[M5B]]="",Table2[[#This Row],[M5B_h]],SUM(Table2[[#This Row],[M5B_h]],Table2[[#This Row],[M5B]]))</f>
        <v>1</v>
      </c>
      <c r="H1671" s="12" t="str">
        <f>IF(Table2[[#This Row],[M1A]]="","",Table2[[#This Row],[M1A]]-Table2[[#This Row],[AWAL]])</f>
        <v/>
      </c>
      <c r="J1671" s="12" t="str">
        <f>IF(Table2[[#This Row],[M2A]]="","",SUM(Table2[[#This Row],[M2A]]-Table2[[#This Row],[M2B_h]]))</f>
        <v/>
      </c>
      <c r="L1671" s="12" t="str">
        <f>IF(Table2[[#This Row],[M3A]]="","",SUM(Table2[[#This Row],[M3A]]-Table2[[#This Row],[M3B_h]]))</f>
        <v/>
      </c>
      <c r="N1671" s="12" t="str">
        <f>IF(Table2[[#This Row],[M4A]]="","",SUM(Table2[[#This Row],[M4A]]-Table2[[#This Row],[M4B_h]]))</f>
        <v/>
      </c>
      <c r="O1671" s="14"/>
      <c r="P1671" s="14" t="str">
        <f>IF(Table2[[#This Row],[M5A]]="","",SUM(Table2[[#This Row],[M5A]]-Table2[[#This Row],[M5B_h]]))</f>
        <v/>
      </c>
      <c r="Q1671" s="14">
        <f>SUM(Table2[[#This Row],[AWAL]],Table2[[#This Row],[M1B]])</f>
        <v>1</v>
      </c>
      <c r="R1671" s="14">
        <f>SUM(Table2[[#This Row],[M2B]],Table2[[#This Row],[M2B_h]])</f>
        <v>1</v>
      </c>
      <c r="S1671" s="14">
        <f>SUM(Table2[[#This Row],[M3B]],Table2[[#This Row],[M3B_h]])</f>
        <v>1</v>
      </c>
      <c r="T1671" s="14">
        <f>SUM(Table2[[#This Row],[M4B]],Table2[[#This Row],[M4B_h]])</f>
        <v>1</v>
      </c>
    </row>
    <row r="1672" spans="1:20">
      <c r="A1672" s="11">
        <f>IF(Table2[[#This Row],[TT]]=0,"",ROW())</f>
        <v>1672</v>
      </c>
      <c r="B1672" s="11" t="str">
        <f>LOWER(SUBSTITUTE(SUBSTITUTE(SUBSTITUTE(SUBSTITUTE(SUBSTITUTE(SUBSTITUTE(SUBSTITUTE(SUBSTITUTE(Table2[[#This Row],[NAMA BARANG]]," ",""),"""",""),"-",""),"/",""),"(",""),")",""),"&amp;",""),",",""))</f>
        <v>pcret8360</v>
      </c>
      <c r="C1672" s="17" t="s">
        <v>1804</v>
      </c>
      <c r="D1672" s="18">
        <v>1</v>
      </c>
      <c r="E1672" s="22" t="s">
        <v>752</v>
      </c>
      <c r="F1672" s="43">
        <f>IF(Table2[[#This Row],[M5B]]="",Table2[[#This Row],[M5B_h]],SUM(Table2[[#This Row],[M5B_h]],Table2[[#This Row],[M5B]]))</f>
        <v>1</v>
      </c>
      <c r="H1672" s="12" t="str">
        <f>IF(Table2[[#This Row],[M1A]]="","",Table2[[#This Row],[M1A]]-Table2[[#This Row],[AWAL]])</f>
        <v/>
      </c>
      <c r="J1672" s="12" t="str">
        <f>IF(Table2[[#This Row],[M2A]]="","",SUM(Table2[[#This Row],[M2A]]-Table2[[#This Row],[M2B_h]]))</f>
        <v/>
      </c>
      <c r="L1672" s="12" t="str">
        <f>IF(Table2[[#This Row],[M3A]]="","",SUM(Table2[[#This Row],[M3A]]-Table2[[#This Row],[M3B_h]]))</f>
        <v/>
      </c>
      <c r="N1672" s="12" t="str">
        <f>IF(Table2[[#This Row],[M4A]]="","",SUM(Table2[[#This Row],[M4A]]-Table2[[#This Row],[M4B_h]]))</f>
        <v/>
      </c>
      <c r="O1672" s="14"/>
      <c r="P1672" s="14" t="str">
        <f>IF(Table2[[#This Row],[M5A]]="","",SUM(Table2[[#This Row],[M5A]]-Table2[[#This Row],[M5B_h]]))</f>
        <v/>
      </c>
      <c r="Q1672" s="14">
        <f>SUM(Table2[[#This Row],[AWAL]],Table2[[#This Row],[M1B]])</f>
        <v>1</v>
      </c>
      <c r="R1672" s="14">
        <f>SUM(Table2[[#This Row],[M2B]],Table2[[#This Row],[M2B_h]])</f>
        <v>1</v>
      </c>
      <c r="S1672" s="14">
        <f>SUM(Table2[[#This Row],[M3B]],Table2[[#This Row],[M3B_h]])</f>
        <v>1</v>
      </c>
      <c r="T1672" s="14">
        <f>SUM(Table2[[#This Row],[M4B]],Table2[[#This Row],[M4B_h]])</f>
        <v>1</v>
      </c>
    </row>
    <row r="1673" spans="1:20">
      <c r="A1673" s="11">
        <f>IF(Table2[[#This Row],[TT]]=0,"",ROW())</f>
        <v>1673</v>
      </c>
      <c r="B1673" s="11" t="str">
        <f>LOWER(SUBSTITUTE(SUBSTITUTE(SUBSTITUTE(SUBSTITUTE(SUBSTITUTE(SUBSTITUTE(SUBSTITUTE(SUBSTITUTE(Table2[[#This Row],[NAMA BARANG]]," ",""),"""",""),"-",""),"/",""),"(",""),")",""),"&amp;",""),",",""))</f>
        <v>pcret8963</v>
      </c>
      <c r="C1673" s="17" t="s">
        <v>1805</v>
      </c>
      <c r="D1673" s="18">
        <v>1</v>
      </c>
      <c r="E1673" s="22" t="s">
        <v>803</v>
      </c>
      <c r="F1673" s="43">
        <f>IF(Table2[[#This Row],[M5B]]="",Table2[[#This Row],[M5B_h]],SUM(Table2[[#This Row],[M5B_h]],Table2[[#This Row],[M5B]]))</f>
        <v>1</v>
      </c>
      <c r="H1673" s="12" t="str">
        <f>IF(Table2[[#This Row],[M1A]]="","",Table2[[#This Row],[M1A]]-Table2[[#This Row],[AWAL]])</f>
        <v/>
      </c>
      <c r="J1673" s="12" t="str">
        <f>IF(Table2[[#This Row],[M2A]]="","",SUM(Table2[[#This Row],[M2A]]-Table2[[#This Row],[M2B_h]]))</f>
        <v/>
      </c>
      <c r="L1673" s="12" t="str">
        <f>IF(Table2[[#This Row],[M3A]]="","",SUM(Table2[[#This Row],[M3A]]-Table2[[#This Row],[M3B_h]]))</f>
        <v/>
      </c>
      <c r="N1673" s="12" t="str">
        <f>IF(Table2[[#This Row],[M4A]]="","",SUM(Table2[[#This Row],[M4A]]-Table2[[#This Row],[M4B_h]]))</f>
        <v/>
      </c>
      <c r="O1673" s="14"/>
      <c r="P1673" s="14" t="str">
        <f>IF(Table2[[#This Row],[M5A]]="","",SUM(Table2[[#This Row],[M5A]]-Table2[[#This Row],[M5B_h]]))</f>
        <v/>
      </c>
      <c r="Q1673" s="14">
        <f>SUM(Table2[[#This Row],[AWAL]],Table2[[#This Row],[M1B]])</f>
        <v>1</v>
      </c>
      <c r="R1673" s="14">
        <f>SUM(Table2[[#This Row],[M2B]],Table2[[#This Row],[M2B_h]])</f>
        <v>1</v>
      </c>
      <c r="S1673" s="14">
        <f>SUM(Table2[[#This Row],[M3B]],Table2[[#This Row],[M3B_h]])</f>
        <v>1</v>
      </c>
      <c r="T1673" s="14">
        <f>SUM(Table2[[#This Row],[M4B]],Table2[[#This Row],[M4B_h]])</f>
        <v>1</v>
      </c>
    </row>
    <row r="1674" spans="1:20">
      <c r="A1674" s="11">
        <f>IF(Table2[[#This Row],[TT]]=0,"",ROW())</f>
        <v>1674</v>
      </c>
      <c r="B1674" s="11" t="str">
        <f>LOWER(SUBSTITUTE(SUBSTITUTE(SUBSTITUTE(SUBSTITUTE(SUBSTITUTE(SUBSTITUTE(SUBSTITUTE(SUBSTITUTE(Table2[[#This Row],[NAMA BARANG]]," ",""),"""",""),"-",""),"/",""),"(",""),")",""),"&amp;",""),",",""))</f>
        <v>pcret9066181</v>
      </c>
      <c r="C1674" s="17" t="s">
        <v>1806</v>
      </c>
      <c r="D1674" s="18">
        <v>7</v>
      </c>
      <c r="E1674" s="22" t="s">
        <v>43</v>
      </c>
      <c r="F1674" s="43">
        <f>IF(Table2[[#This Row],[M5B]]="",Table2[[#This Row],[M5B_h]],SUM(Table2[[#This Row],[M5B_h]],Table2[[#This Row],[M5B]]))</f>
        <v>7</v>
      </c>
      <c r="H1674" s="12" t="str">
        <f>IF(Table2[[#This Row],[M1A]]="","",Table2[[#This Row],[M1A]]-Table2[[#This Row],[AWAL]])</f>
        <v/>
      </c>
      <c r="J1674" s="12" t="str">
        <f>IF(Table2[[#This Row],[M2A]]="","",SUM(Table2[[#This Row],[M2A]]-Table2[[#This Row],[M2B_h]]))</f>
        <v/>
      </c>
      <c r="L1674" s="12" t="str">
        <f>IF(Table2[[#This Row],[M3A]]="","",SUM(Table2[[#This Row],[M3A]]-Table2[[#This Row],[M3B_h]]))</f>
        <v/>
      </c>
      <c r="N1674" s="12" t="str">
        <f>IF(Table2[[#This Row],[M4A]]="","",SUM(Table2[[#This Row],[M4A]]-Table2[[#This Row],[M4B_h]]))</f>
        <v/>
      </c>
      <c r="O1674" s="14"/>
      <c r="P1674" s="14" t="str">
        <f>IF(Table2[[#This Row],[M5A]]="","",SUM(Table2[[#This Row],[M5A]]-Table2[[#This Row],[M5B_h]]))</f>
        <v/>
      </c>
      <c r="Q1674" s="14">
        <f>SUM(Table2[[#This Row],[AWAL]],Table2[[#This Row],[M1B]])</f>
        <v>7</v>
      </c>
      <c r="R1674" s="14">
        <f>SUM(Table2[[#This Row],[M2B]],Table2[[#This Row],[M2B_h]])</f>
        <v>7</v>
      </c>
      <c r="S1674" s="14">
        <f>SUM(Table2[[#This Row],[M3B]],Table2[[#This Row],[M3B_h]])</f>
        <v>7</v>
      </c>
      <c r="T1674" s="14">
        <f>SUM(Table2[[#This Row],[M4B]],Table2[[#This Row],[M4B_h]])</f>
        <v>7</v>
      </c>
    </row>
    <row r="1675" spans="1:20">
      <c r="A1675" s="11">
        <f>IF(Table2[[#This Row],[TT]]=0,"",ROW())</f>
        <v>1675</v>
      </c>
      <c r="B1675" s="11" t="str">
        <f>LOWER(SUBSTITUTE(SUBSTITUTE(SUBSTITUTE(SUBSTITUTE(SUBSTITUTE(SUBSTITUTE(SUBSTITUTE(SUBSTITUTE(Table2[[#This Row],[NAMA BARANG]]," ",""),"""",""),"-",""),"/",""),"(",""),")",""),"&amp;",""),",",""))</f>
        <v>pcret908</v>
      </c>
      <c r="C1675" s="17" t="s">
        <v>1807</v>
      </c>
      <c r="D1675" s="18">
        <v>17</v>
      </c>
      <c r="E1675" s="22" t="s">
        <v>43</v>
      </c>
      <c r="F1675" s="43">
        <f>IF(Table2[[#This Row],[M5B]]="",Table2[[#This Row],[M5B_h]],SUM(Table2[[#This Row],[M5B_h]],Table2[[#This Row],[M5B]]))</f>
        <v>17</v>
      </c>
      <c r="H1675" s="12" t="str">
        <f>IF(Table2[[#This Row],[M1A]]="","",Table2[[#This Row],[M1A]]-Table2[[#This Row],[AWAL]])</f>
        <v/>
      </c>
      <c r="J1675" s="12" t="str">
        <f>IF(Table2[[#This Row],[M2A]]="","",SUM(Table2[[#This Row],[M2A]]-Table2[[#This Row],[M2B_h]]))</f>
        <v/>
      </c>
      <c r="L1675" s="12" t="str">
        <f>IF(Table2[[#This Row],[M3A]]="","",SUM(Table2[[#This Row],[M3A]]-Table2[[#This Row],[M3B_h]]))</f>
        <v/>
      </c>
      <c r="N1675" s="12" t="str">
        <f>IF(Table2[[#This Row],[M4A]]="","",SUM(Table2[[#This Row],[M4A]]-Table2[[#This Row],[M4B_h]]))</f>
        <v/>
      </c>
      <c r="O1675" s="14"/>
      <c r="P1675" s="14" t="str">
        <f>IF(Table2[[#This Row],[M5A]]="","",SUM(Table2[[#This Row],[M5A]]-Table2[[#This Row],[M5B_h]]))</f>
        <v/>
      </c>
      <c r="Q1675" s="14">
        <f>SUM(Table2[[#This Row],[AWAL]],Table2[[#This Row],[M1B]])</f>
        <v>17</v>
      </c>
      <c r="R1675" s="14">
        <f>SUM(Table2[[#This Row],[M2B]],Table2[[#This Row],[M2B_h]])</f>
        <v>17</v>
      </c>
      <c r="S1675" s="14">
        <f>SUM(Table2[[#This Row],[M3B]],Table2[[#This Row],[M3B_h]])</f>
        <v>17</v>
      </c>
      <c r="T1675" s="14">
        <f>SUM(Table2[[#This Row],[M4B]],Table2[[#This Row],[M4B_h]])</f>
        <v>17</v>
      </c>
    </row>
    <row r="1676" spans="1:20">
      <c r="A1676" s="11">
        <f>IF(Table2[[#This Row],[TT]]=0,"",ROW())</f>
        <v>1676</v>
      </c>
      <c r="B1676" s="11" t="str">
        <f>LOWER(SUBSTITUTE(SUBSTITUTE(SUBSTITUTE(SUBSTITUTE(SUBSTITUTE(SUBSTITUTE(SUBSTITUTE(SUBSTITUTE(Table2[[#This Row],[NAMA BARANG]]," ",""),"""",""),"-",""),"/",""),"(",""),")",""),"&amp;",""),",",""))</f>
        <v>pcret9207strong</v>
      </c>
      <c r="C1676" s="17" t="s">
        <v>1808</v>
      </c>
      <c r="D1676" s="18">
        <v>2</v>
      </c>
      <c r="E1676" s="22" t="s">
        <v>43</v>
      </c>
      <c r="F1676" s="43">
        <f>IF(Table2[[#This Row],[M5B]]="",Table2[[#This Row],[M5B_h]],SUM(Table2[[#This Row],[M5B_h]],Table2[[#This Row],[M5B]]))</f>
        <v>2</v>
      </c>
      <c r="H1676" s="12" t="str">
        <f>IF(Table2[[#This Row],[M1A]]="","",Table2[[#This Row],[M1A]]-Table2[[#This Row],[AWAL]])</f>
        <v/>
      </c>
      <c r="J1676" s="12" t="str">
        <f>IF(Table2[[#This Row],[M2A]]="","",SUM(Table2[[#This Row],[M2A]]-Table2[[#This Row],[M2B_h]]))</f>
        <v/>
      </c>
      <c r="L1676" s="12" t="str">
        <f>IF(Table2[[#This Row],[M3A]]="","",SUM(Table2[[#This Row],[M3A]]-Table2[[#This Row],[M3B_h]]))</f>
        <v/>
      </c>
      <c r="N1676" s="12" t="str">
        <f>IF(Table2[[#This Row],[M4A]]="","",SUM(Table2[[#This Row],[M4A]]-Table2[[#This Row],[M4B_h]]))</f>
        <v/>
      </c>
      <c r="O1676" s="14"/>
      <c r="P1676" s="14" t="str">
        <f>IF(Table2[[#This Row],[M5A]]="","",SUM(Table2[[#This Row],[M5A]]-Table2[[#This Row],[M5B_h]]))</f>
        <v/>
      </c>
      <c r="Q1676" s="14">
        <f>SUM(Table2[[#This Row],[AWAL]],Table2[[#This Row],[M1B]])</f>
        <v>2</v>
      </c>
      <c r="R1676" s="14">
        <f>SUM(Table2[[#This Row],[M2B]],Table2[[#This Row],[M2B_h]])</f>
        <v>2</v>
      </c>
      <c r="S1676" s="14">
        <f>SUM(Table2[[#This Row],[M3B]],Table2[[#This Row],[M3B_h]])</f>
        <v>2</v>
      </c>
      <c r="T1676" s="14">
        <f>SUM(Table2[[#This Row],[M4B]],Table2[[#This Row],[M4B_h]])</f>
        <v>2</v>
      </c>
    </row>
    <row r="1677" spans="1:20">
      <c r="A1677" s="11">
        <f>IF(Table2[[#This Row],[TT]]=0,"",ROW())</f>
        <v>1677</v>
      </c>
      <c r="B1677" s="11" t="str">
        <f>LOWER(SUBSTITUTE(SUBSTITUTE(SUBSTITUTE(SUBSTITUTE(SUBSTITUTE(SUBSTITUTE(SUBSTITUTE(SUBSTITUTE(Table2[[#This Row],[NAMA BARANG]]," ",""),"""",""),"-",""),"/",""),"(",""),")",""),"&amp;",""),",",""))</f>
        <v>pcret9308</v>
      </c>
      <c r="C1677" s="17" t="s">
        <v>1809</v>
      </c>
      <c r="D1677" s="18">
        <v>1</v>
      </c>
      <c r="E1677" s="22" t="s">
        <v>788</v>
      </c>
      <c r="F1677" s="43">
        <f>IF(Table2[[#This Row],[M5B]]="",Table2[[#This Row],[M5B_h]],SUM(Table2[[#This Row],[M5B_h]],Table2[[#This Row],[M5B]]))</f>
        <v>1</v>
      </c>
      <c r="H1677" s="12" t="str">
        <f>IF(Table2[[#This Row],[M1A]]="","",Table2[[#This Row],[M1A]]-Table2[[#This Row],[AWAL]])</f>
        <v/>
      </c>
      <c r="J1677" s="12" t="str">
        <f>IF(Table2[[#This Row],[M2A]]="","",SUM(Table2[[#This Row],[M2A]]-Table2[[#This Row],[M2B_h]]))</f>
        <v/>
      </c>
      <c r="L1677" s="12" t="str">
        <f>IF(Table2[[#This Row],[M3A]]="","",SUM(Table2[[#This Row],[M3A]]-Table2[[#This Row],[M3B_h]]))</f>
        <v/>
      </c>
      <c r="N1677" s="12" t="str">
        <f>IF(Table2[[#This Row],[M4A]]="","",SUM(Table2[[#This Row],[M4A]]-Table2[[#This Row],[M4B_h]]))</f>
        <v/>
      </c>
      <c r="O1677" s="14"/>
      <c r="P1677" s="14" t="str">
        <f>IF(Table2[[#This Row],[M5A]]="","",SUM(Table2[[#This Row],[M5A]]-Table2[[#This Row],[M5B_h]]))</f>
        <v/>
      </c>
      <c r="Q1677" s="14">
        <f>SUM(Table2[[#This Row],[AWAL]],Table2[[#This Row],[M1B]])</f>
        <v>1</v>
      </c>
      <c r="R1677" s="14">
        <f>SUM(Table2[[#This Row],[M2B]],Table2[[#This Row],[M2B_h]])</f>
        <v>1</v>
      </c>
      <c r="S1677" s="14">
        <f>SUM(Table2[[#This Row],[M3B]],Table2[[#This Row],[M3B_h]])</f>
        <v>1</v>
      </c>
      <c r="T1677" s="14">
        <f>SUM(Table2[[#This Row],[M4B]],Table2[[#This Row],[M4B_h]])</f>
        <v>1</v>
      </c>
    </row>
    <row r="1678" spans="1:20">
      <c r="A1678" s="83">
        <f>IF(Table2[[#This Row],[TT]]=0,"",ROW())</f>
        <v>1678</v>
      </c>
      <c r="B1678" s="83" t="str">
        <f>LOWER(SUBSTITUTE(SUBSTITUTE(SUBSTITUTE(SUBSTITUTE(SUBSTITUTE(SUBSTITUTE(SUBSTITUTE(SUBSTITUTE(Table2[[#This Row],[NAMA BARANG]]," ",""),"""",""),"-",""),"/",""),"(",""),")",""),"&amp;",""),",",""))</f>
        <v>pcretbd18026</v>
      </c>
      <c r="C1678" s="84" t="s">
        <v>4571</v>
      </c>
      <c r="D1678" s="85">
        <v>1</v>
      </c>
      <c r="E1678" s="86" t="s">
        <v>2635</v>
      </c>
      <c r="F1678" s="87">
        <f>IF(Table2[[#This Row],[M5B]]="",Table2[[#This Row],[M5B_h]],SUM(Table2[[#This Row],[M5B_h]],Table2[[#This Row],[M5B]]))</f>
        <v>1</v>
      </c>
      <c r="G1678" s="88"/>
      <c r="H1678" s="89" t="str">
        <f>IF(Table2[[#This Row],[M1A]]="","",Table2[[#This Row],[M1A]]-Table2[[#This Row],[AWAL]])</f>
        <v/>
      </c>
      <c r="I1678" s="88"/>
      <c r="J1678" s="89" t="str">
        <f>IF(Table2[[#This Row],[M2A]]="","",SUM(Table2[[#This Row],[M2A]]-Table2[[#This Row],[M2B_h]]))</f>
        <v/>
      </c>
      <c r="K1678" s="88"/>
      <c r="L1678" s="89" t="str">
        <f>IF(Table2[[#This Row],[M3A]]="","",SUM(Table2[[#This Row],[M3A]]-Table2[[#This Row],[M3B_h]]))</f>
        <v/>
      </c>
      <c r="M1678" s="88"/>
      <c r="N1678" s="89" t="str">
        <f>IF(Table2[[#This Row],[M4A]]="","",SUM(Table2[[#This Row],[M4A]]-Table2[[#This Row],[M4B_h]]))</f>
        <v/>
      </c>
      <c r="O1678" s="89"/>
      <c r="P1678" s="89" t="str">
        <f>IF(Table2[[#This Row],[M5A]]="","",SUM(Table2[[#This Row],[M5A]]-Table2[[#This Row],[M5B_h]]))</f>
        <v/>
      </c>
      <c r="Q1678" s="89">
        <f>SUM(Table2[[#This Row],[AWAL]],Table2[[#This Row],[M1B]])</f>
        <v>1</v>
      </c>
      <c r="R1678" s="89">
        <f>SUM(Table2[[#This Row],[M2B]],Table2[[#This Row],[M2B_h]])</f>
        <v>1</v>
      </c>
      <c r="S1678" s="89">
        <f>SUM(Table2[[#This Row],[M3B]],Table2[[#This Row],[M3B_h]])</f>
        <v>1</v>
      </c>
      <c r="T1678" s="89">
        <f>SUM(Table2[[#This Row],[M4B]],Table2[[#This Row],[M4B_h]])</f>
        <v>1</v>
      </c>
    </row>
    <row r="1679" spans="1:20">
      <c r="A1679" s="11">
        <f>IF(Table2[[#This Row],[TT]]=0,"",ROW())</f>
        <v>1679</v>
      </c>
      <c r="B1679" s="11" t="str">
        <f>LOWER(SUBSTITUTE(SUBSTITUTE(SUBSTITUTE(SUBSTITUTE(SUBSTITUTE(SUBSTITUTE(SUBSTITUTE(SUBSTITUTE(Table2[[#This Row],[NAMA BARANG]]," ",""),"""",""),"-",""),"/",""),"(",""),")",""),"&amp;",""),",",""))</f>
        <v>pcretbeiledog888118882restleting3</v>
      </c>
      <c r="C1679" s="17" t="s">
        <v>3037</v>
      </c>
      <c r="D1679" s="18">
        <v>4</v>
      </c>
      <c r="E1679" s="22" t="s">
        <v>43</v>
      </c>
      <c r="F1679" s="43">
        <f>IF(Table2[[#This Row],[M5B]]="",Table2[[#This Row],[M5B_h]],SUM(Table2[[#This Row],[M5B_h]],Table2[[#This Row],[M5B]]))</f>
        <v>4</v>
      </c>
      <c r="H1679" s="12" t="str">
        <f>IF(Table2[[#This Row],[M1A]]="","",Table2[[#This Row],[M1A]]-Table2[[#This Row],[AWAL]])</f>
        <v/>
      </c>
      <c r="J1679" s="12" t="str">
        <f>IF(Table2[[#This Row],[M2A]]="","",SUM(Table2[[#This Row],[M2A]]-Table2[[#This Row],[M2B_h]]))</f>
        <v/>
      </c>
      <c r="L1679" s="12" t="str">
        <f>IF(Table2[[#This Row],[M3A]]="","",SUM(Table2[[#This Row],[M3A]]-Table2[[#This Row],[M3B_h]]))</f>
        <v/>
      </c>
      <c r="N1679" s="12" t="str">
        <f>IF(Table2[[#This Row],[M4A]]="","",SUM(Table2[[#This Row],[M4A]]-Table2[[#This Row],[M4B_h]]))</f>
        <v/>
      </c>
      <c r="O1679" s="14"/>
      <c r="P1679" s="14" t="str">
        <f>IF(Table2[[#This Row],[M5A]]="","",SUM(Table2[[#This Row],[M5A]]-Table2[[#This Row],[M5B_h]]))</f>
        <v/>
      </c>
      <c r="Q1679" s="14">
        <f>SUM(Table2[[#This Row],[AWAL]],Table2[[#This Row],[M1B]])</f>
        <v>4</v>
      </c>
      <c r="R1679" s="14">
        <f>SUM(Table2[[#This Row],[M2B]],Table2[[#This Row],[M2B_h]])</f>
        <v>4</v>
      </c>
      <c r="S1679" s="14">
        <f>SUM(Table2[[#This Row],[M3B]],Table2[[#This Row],[M3B_h]])</f>
        <v>4</v>
      </c>
      <c r="T1679" s="14">
        <f>SUM(Table2[[#This Row],[M4B]],Table2[[#This Row],[M4B_h]])</f>
        <v>4</v>
      </c>
    </row>
    <row r="1680" spans="1:20">
      <c r="A1680" s="11">
        <f>IF(Table2[[#This Row],[TT]]=0,"",ROW())</f>
        <v>1680</v>
      </c>
      <c r="B1680" s="11" t="str">
        <f>LOWER(SUBSTITUTE(SUBSTITUTE(SUBSTITUTE(SUBSTITUTE(SUBSTITUTE(SUBSTITUTE(SUBSTITUTE(SUBSTITUTE(Table2[[#This Row],[NAMA BARANG]]," ",""),"""",""),"-",""),"/",""),"(",""),")",""),"&amp;",""),",",""))</f>
        <v>pcretcoolzone8848</v>
      </c>
      <c r="C1680" s="17" t="s">
        <v>1810</v>
      </c>
      <c r="D1680" s="18">
        <v>4</v>
      </c>
      <c r="E1680" s="22" t="s">
        <v>794</v>
      </c>
      <c r="F1680" s="43">
        <f>IF(Table2[[#This Row],[M5B]]="",Table2[[#This Row],[M5B_h]],SUM(Table2[[#This Row],[M5B_h]],Table2[[#This Row],[M5B]]))</f>
        <v>4</v>
      </c>
      <c r="H1680" s="12" t="str">
        <f>IF(Table2[[#This Row],[M1A]]="","",Table2[[#This Row],[M1A]]-Table2[[#This Row],[AWAL]])</f>
        <v/>
      </c>
      <c r="J1680" s="12" t="str">
        <f>IF(Table2[[#This Row],[M2A]]="","",SUM(Table2[[#This Row],[M2A]]-Table2[[#This Row],[M2B_h]]))</f>
        <v/>
      </c>
      <c r="L1680" s="12" t="str">
        <f>IF(Table2[[#This Row],[M3A]]="","",SUM(Table2[[#This Row],[M3A]]-Table2[[#This Row],[M3B_h]]))</f>
        <v/>
      </c>
      <c r="N1680" s="12" t="str">
        <f>IF(Table2[[#This Row],[M4A]]="","",SUM(Table2[[#This Row],[M4A]]-Table2[[#This Row],[M4B_h]]))</f>
        <v/>
      </c>
      <c r="O1680" s="14"/>
      <c r="P1680" s="14" t="str">
        <f>IF(Table2[[#This Row],[M5A]]="","",SUM(Table2[[#This Row],[M5A]]-Table2[[#This Row],[M5B_h]]))</f>
        <v/>
      </c>
      <c r="Q1680" s="14">
        <f>SUM(Table2[[#This Row],[AWAL]],Table2[[#This Row],[M1B]])</f>
        <v>4</v>
      </c>
      <c r="R1680" s="14">
        <f>SUM(Table2[[#This Row],[M2B]],Table2[[#This Row],[M2B_h]])</f>
        <v>4</v>
      </c>
      <c r="S1680" s="14">
        <f>SUM(Table2[[#This Row],[M3B]],Table2[[#This Row],[M3B_h]])</f>
        <v>4</v>
      </c>
      <c r="T1680" s="14">
        <f>SUM(Table2[[#This Row],[M4B]],Table2[[#This Row],[M4B_h]])</f>
        <v>4</v>
      </c>
    </row>
    <row r="1681" spans="1:20">
      <c r="A1681" s="11">
        <f>IF(Table2[[#This Row],[TT]]=0,"",ROW())</f>
        <v>1681</v>
      </c>
      <c r="B1681" s="11" t="str">
        <f>LOWER(SUBSTITUTE(SUBSTITUTE(SUBSTITUTE(SUBSTITUTE(SUBSTITUTE(SUBSTITUTE(SUBSTITUTE(SUBSTITUTE(Table2[[#This Row],[NAMA BARANG]]," ",""),"""",""),"-",""),"/",""),"(",""),")",""),"&amp;",""),",",""))</f>
        <v>pcretcq9052</v>
      </c>
      <c r="C1681" s="17" t="s">
        <v>1811</v>
      </c>
      <c r="D1681" s="18">
        <v>1</v>
      </c>
      <c r="E1681" s="22" t="s">
        <v>1812</v>
      </c>
      <c r="F1681" s="43">
        <f>IF(Table2[[#This Row],[M5B]]="",Table2[[#This Row],[M5B_h]],SUM(Table2[[#This Row],[M5B_h]],Table2[[#This Row],[M5B]]))</f>
        <v>1</v>
      </c>
      <c r="H1681" s="12" t="str">
        <f>IF(Table2[[#This Row],[M1A]]="","",Table2[[#This Row],[M1A]]-Table2[[#This Row],[AWAL]])</f>
        <v/>
      </c>
      <c r="J1681" s="12" t="str">
        <f>IF(Table2[[#This Row],[M2A]]="","",SUM(Table2[[#This Row],[M2A]]-Table2[[#This Row],[M2B_h]]))</f>
        <v/>
      </c>
      <c r="L1681" s="12" t="str">
        <f>IF(Table2[[#This Row],[M3A]]="","",SUM(Table2[[#This Row],[M3A]]-Table2[[#This Row],[M3B_h]]))</f>
        <v/>
      </c>
      <c r="N1681" s="12" t="str">
        <f>IF(Table2[[#This Row],[M4A]]="","",SUM(Table2[[#This Row],[M4A]]-Table2[[#This Row],[M4B_h]]))</f>
        <v/>
      </c>
      <c r="O1681" s="14"/>
      <c r="P1681" s="14" t="str">
        <f>IF(Table2[[#This Row],[M5A]]="","",SUM(Table2[[#This Row],[M5A]]-Table2[[#This Row],[M5B_h]]))</f>
        <v/>
      </c>
      <c r="Q1681" s="14">
        <f>SUM(Table2[[#This Row],[AWAL]],Table2[[#This Row],[M1B]])</f>
        <v>1</v>
      </c>
      <c r="R1681" s="14">
        <f>SUM(Table2[[#This Row],[M2B]],Table2[[#This Row],[M2B_h]])</f>
        <v>1</v>
      </c>
      <c r="S1681" s="14">
        <f>SUM(Table2[[#This Row],[M3B]],Table2[[#This Row],[M3B_h]])</f>
        <v>1</v>
      </c>
      <c r="T1681" s="14">
        <f>SUM(Table2[[#This Row],[M4B]],Table2[[#This Row],[M4B_h]])</f>
        <v>1</v>
      </c>
    </row>
    <row r="1682" spans="1:20">
      <c r="A1682" s="11">
        <f>IF(Table2[[#This Row],[TT]]=0,"",ROW())</f>
        <v>1682</v>
      </c>
      <c r="B1682" s="11" t="str">
        <f>LOWER(SUBSTITUTE(SUBSTITUTE(SUBSTITUTE(SUBSTITUTE(SUBSTITUTE(SUBSTITUTE(SUBSTITUTE(SUBSTITUTE(Table2[[#This Row],[NAMA BARANG]]," ",""),"""",""),"-",""),"/",""),"(",""),")",""),"&amp;",""),",",""))</f>
        <v>pcretdm6210</v>
      </c>
      <c r="C1682" s="17" t="s">
        <v>1813</v>
      </c>
      <c r="D1682" s="18">
        <v>1</v>
      </c>
      <c r="E1682" s="22" t="s">
        <v>282</v>
      </c>
      <c r="F1682" s="43">
        <f>IF(Table2[[#This Row],[M5B]]="",Table2[[#This Row],[M5B_h]],SUM(Table2[[#This Row],[M5B_h]],Table2[[#This Row],[M5B]]))</f>
        <v>1</v>
      </c>
      <c r="H1682" s="12" t="str">
        <f>IF(Table2[[#This Row],[M1A]]="","",Table2[[#This Row],[M1A]]-Table2[[#This Row],[AWAL]])</f>
        <v/>
      </c>
      <c r="J1682" s="12" t="str">
        <f>IF(Table2[[#This Row],[M2A]]="","",SUM(Table2[[#This Row],[M2A]]-Table2[[#This Row],[M2B_h]]))</f>
        <v/>
      </c>
      <c r="L1682" s="12" t="str">
        <f>IF(Table2[[#This Row],[M3A]]="","",SUM(Table2[[#This Row],[M3A]]-Table2[[#This Row],[M3B_h]]))</f>
        <v/>
      </c>
      <c r="N1682" s="12" t="str">
        <f>IF(Table2[[#This Row],[M4A]]="","",SUM(Table2[[#This Row],[M4A]]-Table2[[#This Row],[M4B_h]]))</f>
        <v/>
      </c>
      <c r="O1682" s="14"/>
      <c r="P1682" s="14" t="str">
        <f>IF(Table2[[#This Row],[M5A]]="","",SUM(Table2[[#This Row],[M5A]]-Table2[[#This Row],[M5B_h]]))</f>
        <v/>
      </c>
      <c r="Q1682" s="14">
        <f>SUM(Table2[[#This Row],[AWAL]],Table2[[#This Row],[M1B]])</f>
        <v>1</v>
      </c>
      <c r="R1682" s="14">
        <f>SUM(Table2[[#This Row],[M2B]],Table2[[#This Row],[M2B_h]])</f>
        <v>1</v>
      </c>
      <c r="S1682" s="14">
        <f>SUM(Table2[[#This Row],[M3B]],Table2[[#This Row],[M3B_h]])</f>
        <v>1</v>
      </c>
      <c r="T1682" s="14">
        <f>SUM(Table2[[#This Row],[M4B]],Table2[[#This Row],[M4B_h]])</f>
        <v>1</v>
      </c>
    </row>
    <row r="1683" spans="1:20">
      <c r="A1683" s="11">
        <f>IF(Table2[[#This Row],[TT]]=0,"",ROW())</f>
        <v>1683</v>
      </c>
      <c r="B1683" s="11" t="str">
        <f>LOWER(SUBSTITUTE(SUBSTITUTE(SUBSTITUTE(SUBSTITUTE(SUBSTITUTE(SUBSTITUTE(SUBSTITUTE(SUBSTITUTE(Table2[[#This Row],[NAMA BARANG]]," ",""),"""",""),"-",""),"/",""),"(",""),")",""),"&amp;",""),",",""))</f>
        <v>pcrethjd4167</v>
      </c>
      <c r="C1683" s="17" t="s">
        <v>1814</v>
      </c>
      <c r="D1683" s="18">
        <v>4</v>
      </c>
      <c r="E1683" s="22" t="s">
        <v>63</v>
      </c>
      <c r="F1683" s="43">
        <f>IF(Table2[[#This Row],[M5B]]="",Table2[[#This Row],[M5B_h]],SUM(Table2[[#This Row],[M5B_h]],Table2[[#This Row],[M5B]]))</f>
        <v>3</v>
      </c>
      <c r="G1683" s="12">
        <v>3</v>
      </c>
      <c r="H1683" s="12">
        <f>IF(Table2[[#This Row],[M1A]]="","",Table2[[#This Row],[M1A]]-Table2[[#This Row],[AWAL]])</f>
        <v>-1</v>
      </c>
      <c r="J1683" s="12" t="str">
        <f>IF(Table2[[#This Row],[M2A]]="","",SUM(Table2[[#This Row],[M2A]]-Table2[[#This Row],[M2B_h]]))</f>
        <v/>
      </c>
      <c r="L1683" s="12" t="str">
        <f>IF(Table2[[#This Row],[M3A]]="","",SUM(Table2[[#This Row],[M3A]]-Table2[[#This Row],[M3B_h]]))</f>
        <v/>
      </c>
      <c r="N1683" s="12" t="str">
        <f>IF(Table2[[#This Row],[M4A]]="","",SUM(Table2[[#This Row],[M4A]]-Table2[[#This Row],[M4B_h]]))</f>
        <v/>
      </c>
      <c r="O1683" s="14"/>
      <c r="P1683" s="14" t="str">
        <f>IF(Table2[[#This Row],[M5A]]="","",SUM(Table2[[#This Row],[M5A]]-Table2[[#This Row],[M5B_h]]))</f>
        <v/>
      </c>
      <c r="Q1683" s="14">
        <f>SUM(Table2[[#This Row],[AWAL]],Table2[[#This Row],[M1B]])</f>
        <v>3</v>
      </c>
      <c r="R1683" s="14">
        <f>SUM(Table2[[#This Row],[M2B]],Table2[[#This Row],[M2B_h]])</f>
        <v>3</v>
      </c>
      <c r="S1683" s="14">
        <f>SUM(Table2[[#This Row],[M3B]],Table2[[#This Row],[M3B_h]])</f>
        <v>3</v>
      </c>
      <c r="T1683" s="14">
        <f>SUM(Table2[[#This Row],[M4B]],Table2[[#This Row],[M4B_h]])</f>
        <v>3</v>
      </c>
    </row>
    <row r="1684" spans="1:20">
      <c r="A1684" s="11">
        <f>IF(Table2[[#This Row],[TT]]=0,"",ROW())</f>
        <v>1684</v>
      </c>
      <c r="B1684" s="11" t="str">
        <f>LOWER(SUBSTITUTE(SUBSTITUTE(SUBSTITUTE(SUBSTITUTE(SUBSTITUTE(SUBSTITUTE(SUBSTITUTE(SUBSTITUTE(Table2[[#This Row],[NAMA BARANG]]," ",""),"""",""),"-",""),"/",""),"(",""),")",""),"&amp;",""),",",""))</f>
        <v>pcretimitasi385</v>
      </c>
      <c r="C1684" s="17" t="s">
        <v>4475</v>
      </c>
      <c r="D1684" s="18">
        <v>3</v>
      </c>
      <c r="E1684" s="22" t="s">
        <v>1795</v>
      </c>
      <c r="F1684" s="43">
        <f>IF(Table2[[#This Row],[M5B]]="",Table2[[#This Row],[M5B_h]],SUM(Table2[[#This Row],[M5B_h]],Table2[[#This Row],[M5B]]))</f>
        <v>2</v>
      </c>
      <c r="G1684" s="12">
        <v>2</v>
      </c>
      <c r="H1684" s="12">
        <f>IF(Table2[[#This Row],[M1A]]="","",Table2[[#This Row],[M1A]]-Table2[[#This Row],[AWAL]])</f>
        <v>-1</v>
      </c>
      <c r="J1684" s="12" t="str">
        <f>IF(Table2[[#This Row],[M2A]]="","",SUM(Table2[[#This Row],[M2A]]-Table2[[#This Row],[M2B_h]]))</f>
        <v/>
      </c>
      <c r="L1684" s="12" t="str">
        <f>IF(Table2[[#This Row],[M3A]]="","",SUM(Table2[[#This Row],[M3A]]-Table2[[#This Row],[M3B_h]]))</f>
        <v/>
      </c>
      <c r="N1684" s="12" t="str">
        <f>IF(Table2[[#This Row],[M4A]]="","",SUM(Table2[[#This Row],[M4A]]-Table2[[#This Row],[M4B_h]]))</f>
        <v/>
      </c>
      <c r="O1684" s="14"/>
      <c r="P1684" s="14" t="str">
        <f>IF(Table2[[#This Row],[M5A]]="","",SUM(Table2[[#This Row],[M5A]]-Table2[[#This Row],[M5B_h]]))</f>
        <v/>
      </c>
      <c r="Q1684" s="14">
        <f>SUM(Table2[[#This Row],[AWAL]],Table2[[#This Row],[M1B]])</f>
        <v>2</v>
      </c>
      <c r="R1684" s="14">
        <f>SUM(Table2[[#This Row],[M2B]],Table2[[#This Row],[M2B_h]])</f>
        <v>2</v>
      </c>
      <c r="S1684" s="14">
        <f>SUM(Table2[[#This Row],[M3B]],Table2[[#This Row],[M3B_h]])</f>
        <v>2</v>
      </c>
      <c r="T1684" s="14">
        <f>SUM(Table2[[#This Row],[M4B]],Table2[[#This Row],[M4B_h]])</f>
        <v>2</v>
      </c>
    </row>
    <row r="1685" spans="1:20">
      <c r="A1685" s="11">
        <f>IF(Table2[[#This Row],[TT]]=0,"",ROW())</f>
        <v>1685</v>
      </c>
      <c r="B1685" s="11" t="str">
        <f>LOWER(SUBSTITUTE(SUBSTITUTE(SUBSTITUTE(SUBSTITUTE(SUBSTITUTE(SUBSTITUTE(SUBSTITUTE(SUBSTITUTE(Table2[[#This Row],[NAMA BARANG]]," ",""),"""",""),"-",""),"/",""),"(",""),")",""),"&amp;",""),",",""))</f>
        <v>pcretimitasidisneymblben10bonekanarutobrbstroberyspider</v>
      </c>
      <c r="C1685" s="17" t="s">
        <v>1817</v>
      </c>
      <c r="D1685" s="18">
        <v>10</v>
      </c>
      <c r="E1685" s="22" t="s">
        <v>83</v>
      </c>
      <c r="F1685" s="43">
        <f>IF(Table2[[#This Row],[M5B]]="",Table2[[#This Row],[M5B_h]],SUM(Table2[[#This Row],[M5B_h]],Table2[[#This Row],[M5B]]))</f>
        <v>10</v>
      </c>
      <c r="H1685" s="12" t="str">
        <f>IF(Table2[[#This Row],[M1A]]="","",Table2[[#This Row],[M1A]]-Table2[[#This Row],[AWAL]])</f>
        <v/>
      </c>
      <c r="J1685" s="12" t="str">
        <f>IF(Table2[[#This Row],[M2A]]="","",SUM(Table2[[#This Row],[M2A]]-Table2[[#This Row],[M2B_h]]))</f>
        <v/>
      </c>
      <c r="L1685" s="12" t="str">
        <f>IF(Table2[[#This Row],[M3A]]="","",SUM(Table2[[#This Row],[M3A]]-Table2[[#This Row],[M3B_h]]))</f>
        <v/>
      </c>
      <c r="N1685" s="12" t="str">
        <f>IF(Table2[[#This Row],[M4A]]="","",SUM(Table2[[#This Row],[M4A]]-Table2[[#This Row],[M4B_h]]))</f>
        <v/>
      </c>
      <c r="O1685" s="14"/>
      <c r="P1685" s="14" t="str">
        <f>IF(Table2[[#This Row],[M5A]]="","",SUM(Table2[[#This Row],[M5A]]-Table2[[#This Row],[M5B_h]]))</f>
        <v/>
      </c>
      <c r="Q1685" s="14">
        <f>SUM(Table2[[#This Row],[AWAL]],Table2[[#This Row],[M1B]])</f>
        <v>10</v>
      </c>
      <c r="R1685" s="14">
        <f>SUM(Table2[[#This Row],[M2B]],Table2[[#This Row],[M2B_h]])</f>
        <v>10</v>
      </c>
      <c r="S1685" s="14">
        <f>SUM(Table2[[#This Row],[M3B]],Table2[[#This Row],[M3B_h]])</f>
        <v>10</v>
      </c>
      <c r="T1685" s="14">
        <f>SUM(Table2[[#This Row],[M4B]],Table2[[#This Row],[M4B_h]])</f>
        <v>10</v>
      </c>
    </row>
    <row r="1686" spans="1:20">
      <c r="A1686" s="11">
        <f>IF(Table2[[#This Row],[TT]]=0,"",ROW())</f>
        <v>1686</v>
      </c>
      <c r="B1686" s="11" t="str">
        <f>LOWER(SUBSTITUTE(SUBSTITUTE(SUBSTITUTE(SUBSTITUTE(SUBSTITUTE(SUBSTITUTE(SUBSTITUTE(SUBSTITUTE(Table2[[#This Row],[NAMA BARANG]]," ",""),"""",""),"-",""),"/",""),"(",""),")",""),"&amp;",""),",",""))</f>
        <v>pcretjx5626mm</v>
      </c>
      <c r="C1686" s="17" t="s">
        <v>1818</v>
      </c>
      <c r="D1686" s="18">
        <v>4</v>
      </c>
      <c r="E1686" s="22" t="s">
        <v>56</v>
      </c>
      <c r="F1686" s="43">
        <f>IF(Table2[[#This Row],[M5B]]="",Table2[[#This Row],[M5B_h]],SUM(Table2[[#This Row],[M5B_h]],Table2[[#This Row],[M5B]]))</f>
        <v>4</v>
      </c>
      <c r="H1686" s="12" t="str">
        <f>IF(Table2[[#This Row],[M1A]]="","",Table2[[#This Row],[M1A]]-Table2[[#This Row],[AWAL]])</f>
        <v/>
      </c>
      <c r="J1686" s="12" t="str">
        <f>IF(Table2[[#This Row],[M2A]]="","",SUM(Table2[[#This Row],[M2A]]-Table2[[#This Row],[M2B_h]]))</f>
        <v/>
      </c>
      <c r="L1686" s="12" t="str">
        <f>IF(Table2[[#This Row],[M3A]]="","",SUM(Table2[[#This Row],[M3A]]-Table2[[#This Row],[M3B_h]]))</f>
        <v/>
      </c>
      <c r="N1686" s="12" t="str">
        <f>IF(Table2[[#This Row],[M4A]]="","",SUM(Table2[[#This Row],[M4A]]-Table2[[#This Row],[M4B_h]]))</f>
        <v/>
      </c>
      <c r="O1686" s="14"/>
      <c r="P1686" s="14" t="str">
        <f>IF(Table2[[#This Row],[M5A]]="","",SUM(Table2[[#This Row],[M5A]]-Table2[[#This Row],[M5B_h]]))</f>
        <v/>
      </c>
      <c r="Q1686" s="14">
        <f>SUM(Table2[[#This Row],[AWAL]],Table2[[#This Row],[M1B]])</f>
        <v>4</v>
      </c>
      <c r="R1686" s="14">
        <f>SUM(Table2[[#This Row],[M2B]],Table2[[#This Row],[M2B_h]])</f>
        <v>4</v>
      </c>
      <c r="S1686" s="14">
        <f>SUM(Table2[[#This Row],[M3B]],Table2[[#This Row],[M3B_h]])</f>
        <v>4</v>
      </c>
      <c r="T1686" s="14">
        <f>SUM(Table2[[#This Row],[M4B]],Table2[[#This Row],[M4B_h]])</f>
        <v>4</v>
      </c>
    </row>
    <row r="1687" spans="1:20">
      <c r="A1687" s="11">
        <f>IF(Table2[[#This Row],[TT]]=0,"",ROW())</f>
        <v>1687</v>
      </c>
      <c r="B1687" s="11" t="str">
        <f>LOWER(SUBSTITUTE(SUBSTITUTE(SUBSTITUTE(SUBSTITUTE(SUBSTITUTE(SUBSTITUTE(SUBSTITUTE(SUBSTITUTE(Table2[[#This Row],[NAMA BARANG]]," ",""),"""",""),"-",""),"/",""),"(",""),")",""),"&amp;",""),",",""))</f>
        <v>pcretjx93007</v>
      </c>
      <c r="C1687" s="17" t="s">
        <v>1819</v>
      </c>
      <c r="D1687" s="18">
        <v>1</v>
      </c>
      <c r="E1687" s="22" t="s">
        <v>88</v>
      </c>
      <c r="F1687" s="43">
        <f>IF(Table2[[#This Row],[M5B]]="",Table2[[#This Row],[M5B_h]],SUM(Table2[[#This Row],[M5B_h]],Table2[[#This Row],[M5B]]))</f>
        <v>1</v>
      </c>
      <c r="H1687" s="12" t="str">
        <f>IF(Table2[[#This Row],[M1A]]="","",Table2[[#This Row],[M1A]]-Table2[[#This Row],[AWAL]])</f>
        <v/>
      </c>
      <c r="J1687" s="12" t="str">
        <f>IF(Table2[[#This Row],[M2A]]="","",SUM(Table2[[#This Row],[M2A]]-Table2[[#This Row],[M2B_h]]))</f>
        <v/>
      </c>
      <c r="L1687" s="12" t="str">
        <f>IF(Table2[[#This Row],[M3A]]="","",SUM(Table2[[#This Row],[M3A]]-Table2[[#This Row],[M3B_h]]))</f>
        <v/>
      </c>
      <c r="N1687" s="12" t="str">
        <f>IF(Table2[[#This Row],[M4A]]="","",SUM(Table2[[#This Row],[M4A]]-Table2[[#This Row],[M4B_h]]))</f>
        <v/>
      </c>
      <c r="O1687" s="14"/>
      <c r="P1687" s="14" t="str">
        <f>IF(Table2[[#This Row],[M5A]]="","",SUM(Table2[[#This Row],[M5A]]-Table2[[#This Row],[M5B_h]]))</f>
        <v/>
      </c>
      <c r="Q1687" s="14">
        <f>SUM(Table2[[#This Row],[AWAL]],Table2[[#This Row],[M1B]])</f>
        <v>1</v>
      </c>
      <c r="R1687" s="14">
        <f>SUM(Table2[[#This Row],[M2B]],Table2[[#This Row],[M2B_h]])</f>
        <v>1</v>
      </c>
      <c r="S1687" s="14">
        <f>SUM(Table2[[#This Row],[M3B]],Table2[[#This Row],[M3B_h]])</f>
        <v>1</v>
      </c>
      <c r="T1687" s="14">
        <f>SUM(Table2[[#This Row],[M4B]],Table2[[#This Row],[M4B_h]])</f>
        <v>1</v>
      </c>
    </row>
    <row r="1688" spans="1:20">
      <c r="A1688" s="11">
        <f>IF(Table2[[#This Row],[TT]]=0,"",ROW())</f>
        <v>1688</v>
      </c>
      <c r="B1688" s="11" t="str">
        <f>LOWER(SUBSTITUTE(SUBSTITUTE(SUBSTITUTE(SUBSTITUTE(SUBSTITUTE(SUBSTITUTE(SUBSTITUTE(SUBSTITUTE(Table2[[#This Row],[NAMA BARANG]]," ",""),"""",""),"-",""),"/",""),"(",""),")",""),"&amp;",""),",",""))</f>
        <v>pcretkain1245fr1131751</v>
      </c>
      <c r="C1688" s="17" t="s">
        <v>2962</v>
      </c>
      <c r="D1688" s="18">
        <v>12</v>
      </c>
      <c r="E1688" s="22" t="s">
        <v>34</v>
      </c>
      <c r="F1688" s="43">
        <f>IF(Table2[[#This Row],[M5B]]="",Table2[[#This Row],[M5B_h]],SUM(Table2[[#This Row],[M5B_h]],Table2[[#This Row],[M5B]]))</f>
        <v>12</v>
      </c>
      <c r="H1688" s="12" t="str">
        <f>IF(Table2[[#This Row],[M1A]]="","",Table2[[#This Row],[M1A]]-Table2[[#This Row],[AWAL]])</f>
        <v/>
      </c>
      <c r="J1688" s="12" t="str">
        <f>IF(Table2[[#This Row],[M2A]]="","",SUM(Table2[[#This Row],[M2A]]-Table2[[#This Row],[M2B_h]]))</f>
        <v/>
      </c>
      <c r="L1688" s="12" t="str">
        <f>IF(Table2[[#This Row],[M3A]]="","",SUM(Table2[[#This Row],[M3A]]-Table2[[#This Row],[M3B_h]]))</f>
        <v/>
      </c>
      <c r="N1688" s="12" t="str">
        <f>IF(Table2[[#This Row],[M4A]]="","",SUM(Table2[[#This Row],[M4A]]-Table2[[#This Row],[M4B_h]]))</f>
        <v/>
      </c>
      <c r="O1688" s="14"/>
      <c r="P1688" s="14" t="str">
        <f>IF(Table2[[#This Row],[M5A]]="","",SUM(Table2[[#This Row],[M5A]]-Table2[[#This Row],[M5B_h]]))</f>
        <v/>
      </c>
      <c r="Q1688" s="14">
        <f>SUM(Table2[[#This Row],[AWAL]],Table2[[#This Row],[M1B]])</f>
        <v>12</v>
      </c>
      <c r="R1688" s="14">
        <f>SUM(Table2[[#This Row],[M2B]],Table2[[#This Row],[M2B_h]])</f>
        <v>12</v>
      </c>
      <c r="S1688" s="14">
        <f>SUM(Table2[[#This Row],[M3B]],Table2[[#This Row],[M3B_h]])</f>
        <v>12</v>
      </c>
      <c r="T1688" s="14">
        <f>SUM(Table2[[#This Row],[M4B]],Table2[[#This Row],[M4B_h]])</f>
        <v>12</v>
      </c>
    </row>
    <row r="1689" spans="1:20">
      <c r="A1689" s="11">
        <f>IF(Table2[[#This Row],[TT]]=0,"",ROW())</f>
        <v>1689</v>
      </c>
      <c r="B1689" s="11" t="str">
        <f>LOWER(SUBSTITUTE(SUBSTITUTE(SUBSTITUTE(SUBSTITUTE(SUBSTITUTE(SUBSTITUTE(SUBSTITUTE(SUBSTITUTE(Table2[[#This Row],[NAMA BARANG]]," ",""),"""",""),"-",""),"/",""),"(",""),")",""),"&amp;",""),",",""))</f>
        <v>pcretkainxd3308fr</v>
      </c>
      <c r="C1689" s="17" t="s">
        <v>1820</v>
      </c>
      <c r="D1689" s="18">
        <v>11</v>
      </c>
      <c r="E1689" s="22" t="s">
        <v>34</v>
      </c>
      <c r="F1689" s="43">
        <f>IF(Table2[[#This Row],[M5B]]="",Table2[[#This Row],[M5B_h]],SUM(Table2[[#This Row],[M5B_h]],Table2[[#This Row],[M5B]]))</f>
        <v>11</v>
      </c>
      <c r="H1689" s="12" t="str">
        <f>IF(Table2[[#This Row],[M1A]]="","",Table2[[#This Row],[M1A]]-Table2[[#This Row],[AWAL]])</f>
        <v/>
      </c>
      <c r="J1689" s="12" t="str">
        <f>IF(Table2[[#This Row],[M2A]]="","",SUM(Table2[[#This Row],[M2A]]-Table2[[#This Row],[M2B_h]]))</f>
        <v/>
      </c>
      <c r="L1689" s="12" t="str">
        <f>IF(Table2[[#This Row],[M3A]]="","",SUM(Table2[[#This Row],[M3A]]-Table2[[#This Row],[M3B_h]]))</f>
        <v/>
      </c>
      <c r="N1689" s="12" t="str">
        <f>IF(Table2[[#This Row],[M4A]]="","",SUM(Table2[[#This Row],[M4A]]-Table2[[#This Row],[M4B_h]]))</f>
        <v/>
      </c>
      <c r="O1689" s="14"/>
      <c r="P1689" s="14" t="str">
        <f>IF(Table2[[#This Row],[M5A]]="","",SUM(Table2[[#This Row],[M5A]]-Table2[[#This Row],[M5B_h]]))</f>
        <v/>
      </c>
      <c r="Q1689" s="14">
        <f>SUM(Table2[[#This Row],[AWAL]],Table2[[#This Row],[M1B]])</f>
        <v>11</v>
      </c>
      <c r="R1689" s="14">
        <f>SUM(Table2[[#This Row],[M2B]],Table2[[#This Row],[M2B_h]])</f>
        <v>11</v>
      </c>
      <c r="S1689" s="14">
        <f>SUM(Table2[[#This Row],[M3B]],Table2[[#This Row],[M3B_h]])</f>
        <v>11</v>
      </c>
      <c r="T1689" s="14">
        <f>SUM(Table2[[#This Row],[M4B]],Table2[[#This Row],[M4B_h]])</f>
        <v>11</v>
      </c>
    </row>
    <row r="1690" spans="1:20">
      <c r="A1690" s="11">
        <f>IF(Table2[[#This Row],[TT]]=0,"",ROW())</f>
        <v>1690</v>
      </c>
      <c r="B1690" s="11" t="str">
        <f>LOWER(SUBSTITUTE(SUBSTITUTE(SUBSTITUTE(SUBSTITUTE(SUBSTITUTE(SUBSTITUTE(SUBSTITUTE(SUBSTITUTE(Table2[[#This Row],[NAMA BARANG]]," ",""),"""",""),"-",""),"/",""),"(",""),")",""),"&amp;",""),",",""))</f>
        <v>pcretky1114</v>
      </c>
      <c r="C1690" s="17" t="s">
        <v>1821</v>
      </c>
      <c r="D1690" s="18">
        <v>9</v>
      </c>
      <c r="E1690" s="22" t="s">
        <v>88</v>
      </c>
      <c r="F1690" s="43">
        <f>IF(Table2[[#This Row],[M5B]]="",Table2[[#This Row],[M5B_h]],SUM(Table2[[#This Row],[M5B_h]],Table2[[#This Row],[M5B]]))</f>
        <v>9</v>
      </c>
      <c r="H1690" s="12" t="str">
        <f>IF(Table2[[#This Row],[M1A]]="","",Table2[[#This Row],[M1A]]-Table2[[#This Row],[AWAL]])</f>
        <v/>
      </c>
      <c r="J1690" s="12" t="str">
        <f>IF(Table2[[#This Row],[M2A]]="","",SUM(Table2[[#This Row],[M2A]]-Table2[[#This Row],[M2B_h]]))</f>
        <v/>
      </c>
      <c r="L1690" s="12" t="str">
        <f>IF(Table2[[#This Row],[M3A]]="","",SUM(Table2[[#This Row],[M3A]]-Table2[[#This Row],[M3B_h]]))</f>
        <v/>
      </c>
      <c r="N1690" s="12" t="str">
        <f>IF(Table2[[#This Row],[M4A]]="","",SUM(Table2[[#This Row],[M4A]]-Table2[[#This Row],[M4B_h]]))</f>
        <v/>
      </c>
      <c r="O1690" s="14"/>
      <c r="P1690" s="14" t="str">
        <f>IF(Table2[[#This Row],[M5A]]="","",SUM(Table2[[#This Row],[M5A]]-Table2[[#This Row],[M5B_h]]))</f>
        <v/>
      </c>
      <c r="Q1690" s="14">
        <f>SUM(Table2[[#This Row],[AWAL]],Table2[[#This Row],[M1B]])</f>
        <v>9</v>
      </c>
      <c r="R1690" s="14">
        <f>SUM(Table2[[#This Row],[M2B]],Table2[[#This Row],[M2B_h]])</f>
        <v>9</v>
      </c>
      <c r="S1690" s="14">
        <f>SUM(Table2[[#This Row],[M3B]],Table2[[#This Row],[M3B_h]])</f>
        <v>9</v>
      </c>
      <c r="T1690" s="14">
        <f>SUM(Table2[[#This Row],[M4B]],Table2[[#This Row],[M4B_h]])</f>
        <v>9</v>
      </c>
    </row>
    <row r="1691" spans="1:20">
      <c r="A1691" s="11">
        <f>IF(Table2[[#This Row],[TT]]=0,"",ROW())</f>
        <v>1691</v>
      </c>
      <c r="B1691" s="11" t="str">
        <f>LOWER(SUBSTITUTE(SUBSTITUTE(SUBSTITUTE(SUBSTITUTE(SUBSTITUTE(SUBSTITUTE(SUBSTITUTE(SUBSTITUTE(Table2[[#This Row],[NAMA BARANG]]," ",""),"""",""),"-",""),"/",""),"(",""),")",""),"&amp;",""),",",""))</f>
        <v>pcretky1123</v>
      </c>
      <c r="C1691" s="17" t="s">
        <v>1822</v>
      </c>
      <c r="D1691" s="18">
        <v>3</v>
      </c>
      <c r="E1691" s="22" t="s">
        <v>88</v>
      </c>
      <c r="F1691" s="43">
        <f>IF(Table2[[#This Row],[M5B]]="",Table2[[#This Row],[M5B_h]],SUM(Table2[[#This Row],[M5B_h]],Table2[[#This Row],[M5B]]))</f>
        <v>3</v>
      </c>
      <c r="H1691" s="12" t="str">
        <f>IF(Table2[[#This Row],[M1A]]="","",Table2[[#This Row],[M1A]]-Table2[[#This Row],[AWAL]])</f>
        <v/>
      </c>
      <c r="J1691" s="12" t="str">
        <f>IF(Table2[[#This Row],[M2A]]="","",SUM(Table2[[#This Row],[M2A]]-Table2[[#This Row],[M2B_h]]))</f>
        <v/>
      </c>
      <c r="L1691" s="12" t="str">
        <f>IF(Table2[[#This Row],[M3A]]="","",SUM(Table2[[#This Row],[M3A]]-Table2[[#This Row],[M3B_h]]))</f>
        <v/>
      </c>
      <c r="N1691" s="12" t="str">
        <f>IF(Table2[[#This Row],[M4A]]="","",SUM(Table2[[#This Row],[M4A]]-Table2[[#This Row],[M4B_h]]))</f>
        <v/>
      </c>
      <c r="O1691" s="14"/>
      <c r="P1691" s="14" t="str">
        <f>IF(Table2[[#This Row],[M5A]]="","",SUM(Table2[[#This Row],[M5A]]-Table2[[#This Row],[M5B_h]]))</f>
        <v/>
      </c>
      <c r="Q1691" s="14">
        <f>SUM(Table2[[#This Row],[AWAL]],Table2[[#This Row],[M1B]])</f>
        <v>3</v>
      </c>
      <c r="R1691" s="14">
        <f>SUM(Table2[[#This Row],[M2B]],Table2[[#This Row],[M2B_h]])</f>
        <v>3</v>
      </c>
      <c r="S1691" s="14">
        <f>SUM(Table2[[#This Row],[M3B]],Table2[[#This Row],[M3B_h]])</f>
        <v>3</v>
      </c>
      <c r="T1691" s="14">
        <f>SUM(Table2[[#This Row],[M4B]],Table2[[#This Row],[M4B_h]])</f>
        <v>3</v>
      </c>
    </row>
    <row r="1692" spans="1:20">
      <c r="A1692" s="11">
        <f>IF(Table2[[#This Row],[TT]]=0,"",ROW())</f>
        <v>1692</v>
      </c>
      <c r="B1692" s="11" t="str">
        <f>LOWER(SUBSTITUTE(SUBSTITUTE(SUBSTITUTE(SUBSTITUTE(SUBSTITUTE(SUBSTITUTE(SUBSTITUTE(SUBSTITUTE(Table2[[#This Row],[NAMA BARANG]]," ",""),"""",""),"-",""),"/",""),"(",""),")",""),"&amp;",""),",",""))</f>
        <v>pcretky1194</v>
      </c>
      <c r="C1692" s="21" t="s">
        <v>1824</v>
      </c>
      <c r="D1692" s="22">
        <v>5</v>
      </c>
      <c r="E1692" s="22" t="s">
        <v>88</v>
      </c>
      <c r="F1692" s="43">
        <f>IF(Table2[[#This Row],[M5B]]="",Table2[[#This Row],[M5B_h]],SUM(Table2[[#This Row],[M5B_h]],Table2[[#This Row],[M5B]]))</f>
        <v>5</v>
      </c>
      <c r="H1692" s="12" t="str">
        <f>IF(Table2[[#This Row],[M1A]]="","",Table2[[#This Row],[M1A]]-Table2[[#This Row],[AWAL]])</f>
        <v/>
      </c>
      <c r="J1692" s="12" t="str">
        <f>IF(Table2[[#This Row],[M2A]]="","",SUM(Table2[[#This Row],[M2A]]-Table2[[#This Row],[M2B_h]]))</f>
        <v/>
      </c>
      <c r="L1692" s="12" t="str">
        <f>IF(Table2[[#This Row],[M3A]]="","",SUM(Table2[[#This Row],[M3A]]-Table2[[#This Row],[M3B_h]]))</f>
        <v/>
      </c>
      <c r="N1692" s="12" t="str">
        <f>IF(Table2[[#This Row],[M4A]]="","",SUM(Table2[[#This Row],[M4A]]-Table2[[#This Row],[M4B_h]]))</f>
        <v/>
      </c>
      <c r="O1692" s="14"/>
      <c r="P1692" s="14" t="str">
        <f>IF(Table2[[#This Row],[M5A]]="","",SUM(Table2[[#This Row],[M5A]]-Table2[[#This Row],[M5B_h]]))</f>
        <v/>
      </c>
      <c r="Q1692" s="14">
        <f>SUM(Table2[[#This Row],[AWAL]],Table2[[#This Row],[M1B]])</f>
        <v>5</v>
      </c>
      <c r="R1692" s="14">
        <f>SUM(Table2[[#This Row],[M2B]],Table2[[#This Row],[M2B_h]])</f>
        <v>5</v>
      </c>
      <c r="S1692" s="14">
        <f>SUM(Table2[[#This Row],[M3B]],Table2[[#This Row],[M3B_h]])</f>
        <v>5</v>
      </c>
      <c r="T1692" s="14">
        <f>SUM(Table2[[#This Row],[M4B]],Table2[[#This Row],[M4B_h]])</f>
        <v>5</v>
      </c>
    </row>
    <row r="1693" spans="1:20">
      <c r="A1693" s="11">
        <f>IF(Table2[[#This Row],[TT]]=0,"",ROW())</f>
        <v>1693</v>
      </c>
      <c r="B1693" s="11" t="str">
        <f>LOWER(SUBSTITUTE(SUBSTITUTE(SUBSTITUTE(SUBSTITUTE(SUBSTITUTE(SUBSTITUTE(SUBSTITUTE(SUBSTITUTE(Table2[[#This Row],[NAMA BARANG]]," ",""),"""",""),"-",""),"/",""),"(",""),")",""),"&amp;",""),",",""))</f>
        <v>pcretky1196</v>
      </c>
      <c r="C1693" s="21" t="s">
        <v>1825</v>
      </c>
      <c r="D1693" s="22">
        <v>15</v>
      </c>
      <c r="E1693" s="22" t="s">
        <v>88</v>
      </c>
      <c r="F1693" s="43">
        <f>IF(Table2[[#This Row],[M5B]]="",Table2[[#This Row],[M5B_h]],SUM(Table2[[#This Row],[M5B_h]],Table2[[#This Row],[M5B]]))</f>
        <v>15</v>
      </c>
      <c r="H1693" s="12" t="str">
        <f>IF(Table2[[#This Row],[M1A]]="","",Table2[[#This Row],[M1A]]-Table2[[#This Row],[AWAL]])</f>
        <v/>
      </c>
      <c r="J1693" s="12" t="str">
        <f>IF(Table2[[#This Row],[M2A]]="","",SUM(Table2[[#This Row],[M2A]]-Table2[[#This Row],[M2B_h]]))</f>
        <v/>
      </c>
      <c r="L1693" s="12" t="str">
        <f>IF(Table2[[#This Row],[M3A]]="","",SUM(Table2[[#This Row],[M3A]]-Table2[[#This Row],[M3B_h]]))</f>
        <v/>
      </c>
      <c r="N1693" s="12" t="str">
        <f>IF(Table2[[#This Row],[M4A]]="","",SUM(Table2[[#This Row],[M4A]]-Table2[[#This Row],[M4B_h]]))</f>
        <v/>
      </c>
      <c r="O1693" s="14"/>
      <c r="P1693" s="14" t="str">
        <f>IF(Table2[[#This Row],[M5A]]="","",SUM(Table2[[#This Row],[M5A]]-Table2[[#This Row],[M5B_h]]))</f>
        <v/>
      </c>
      <c r="Q1693" s="14">
        <f>SUM(Table2[[#This Row],[AWAL]],Table2[[#This Row],[M1B]])</f>
        <v>15</v>
      </c>
      <c r="R1693" s="14">
        <f>SUM(Table2[[#This Row],[M2B]],Table2[[#This Row],[M2B_h]])</f>
        <v>15</v>
      </c>
      <c r="S1693" s="14">
        <f>SUM(Table2[[#This Row],[M3B]],Table2[[#This Row],[M3B_h]])</f>
        <v>15</v>
      </c>
      <c r="T1693" s="14">
        <f>SUM(Table2[[#This Row],[M4B]],Table2[[#This Row],[M4B_h]])</f>
        <v>15</v>
      </c>
    </row>
    <row r="1694" spans="1:20">
      <c r="A1694" s="11">
        <f>IF(Table2[[#This Row],[TT]]=0,"",ROW())</f>
        <v>1694</v>
      </c>
      <c r="B1694" s="11" t="str">
        <f>LOWER(SUBSTITUTE(SUBSTITUTE(SUBSTITUTE(SUBSTITUTE(SUBSTITUTE(SUBSTITUTE(SUBSTITUTE(SUBSTITUTE(Table2[[#This Row],[NAMA BARANG]]," ",""),"""",""),"-",""),"/",""),"(",""),")",""),"&amp;",""),",",""))</f>
        <v>pcretky1202</v>
      </c>
      <c r="C1694" s="17" t="s">
        <v>2774</v>
      </c>
      <c r="D1694" s="18">
        <v>3</v>
      </c>
      <c r="E1694" s="22" t="s">
        <v>2638</v>
      </c>
      <c r="F1694" s="43">
        <f>IF(Table2[[#This Row],[M5B]]="",Table2[[#This Row],[M5B_h]],SUM(Table2[[#This Row],[M5B_h]],Table2[[#This Row],[M5B]]))</f>
        <v>3</v>
      </c>
      <c r="H1694" s="12" t="str">
        <f>IF(Table2[[#This Row],[M1A]]="","",Table2[[#This Row],[M1A]]-Table2[[#This Row],[AWAL]])</f>
        <v/>
      </c>
      <c r="J1694" s="12" t="str">
        <f>IF(Table2[[#This Row],[M2A]]="","",SUM(Table2[[#This Row],[M2A]]-Table2[[#This Row],[M2B_h]]))</f>
        <v/>
      </c>
      <c r="L1694" s="12" t="str">
        <f>IF(Table2[[#This Row],[M3A]]="","",SUM(Table2[[#This Row],[M3A]]-Table2[[#This Row],[M3B_h]]))</f>
        <v/>
      </c>
      <c r="N1694" s="12" t="str">
        <f>IF(Table2[[#This Row],[M4A]]="","",SUM(Table2[[#This Row],[M4A]]-Table2[[#This Row],[M4B_h]]))</f>
        <v/>
      </c>
      <c r="O1694" s="14"/>
      <c r="P1694" s="14" t="str">
        <f>IF(Table2[[#This Row],[M5A]]="","",SUM(Table2[[#This Row],[M5A]]-Table2[[#This Row],[M5B_h]]))</f>
        <v/>
      </c>
      <c r="Q1694" s="14">
        <f>SUM(Table2[[#This Row],[AWAL]],Table2[[#This Row],[M1B]])</f>
        <v>3</v>
      </c>
      <c r="R1694" s="14">
        <f>SUM(Table2[[#This Row],[M2B]],Table2[[#This Row],[M2B_h]])</f>
        <v>3</v>
      </c>
      <c r="S1694" s="14">
        <f>SUM(Table2[[#This Row],[M3B]],Table2[[#This Row],[M3B_h]])</f>
        <v>3</v>
      </c>
      <c r="T1694" s="14">
        <f>SUM(Table2[[#This Row],[M4B]],Table2[[#This Row],[M4B_h]])</f>
        <v>3</v>
      </c>
    </row>
    <row r="1695" spans="1:20">
      <c r="A1695" s="11">
        <f>IF(Table2[[#This Row],[TT]]=0,"",ROW())</f>
        <v>1695</v>
      </c>
      <c r="B1695" s="11" t="str">
        <f>LOWER(SUBSTITUTE(SUBSTITUTE(SUBSTITUTE(SUBSTITUTE(SUBSTITUTE(SUBSTITUTE(SUBSTITUTE(SUBSTITUTE(Table2[[#This Row],[NAMA BARANG]]," ",""),"""",""),"-",""),"/",""),"(",""),")",""),"&amp;",""),",",""))</f>
        <v>pcretky1203</v>
      </c>
      <c r="C1695" s="17" t="s">
        <v>4629</v>
      </c>
      <c r="D1695" s="18">
        <v>3</v>
      </c>
      <c r="E1695" s="22" t="s">
        <v>2638</v>
      </c>
      <c r="F1695" s="43">
        <f>IF(Table2[[#This Row],[M5B]]="",Table2[[#This Row],[M5B_h]],SUM(Table2[[#This Row],[M5B_h]],Table2[[#This Row],[M5B]]))</f>
        <v>3</v>
      </c>
      <c r="H1695" s="12" t="str">
        <f>IF(Table2[[#This Row],[M1A]]="","",Table2[[#This Row],[M1A]]-Table2[[#This Row],[AWAL]])</f>
        <v/>
      </c>
      <c r="J1695" s="12" t="str">
        <f>IF(Table2[[#This Row],[M2A]]="","",SUM(Table2[[#This Row],[M2A]]-Table2[[#This Row],[M2B_h]]))</f>
        <v/>
      </c>
      <c r="L1695" s="12" t="str">
        <f>IF(Table2[[#This Row],[M3A]]="","",SUM(Table2[[#This Row],[M3A]]-Table2[[#This Row],[M3B_h]]))</f>
        <v/>
      </c>
      <c r="N1695" s="12" t="str">
        <f>IF(Table2[[#This Row],[M4A]]="","",SUM(Table2[[#This Row],[M4A]]-Table2[[#This Row],[M4B_h]]))</f>
        <v/>
      </c>
      <c r="O1695" s="14"/>
      <c r="P1695" s="14" t="str">
        <f>IF(Table2[[#This Row],[M5A]]="","",SUM(Table2[[#This Row],[M5A]]-Table2[[#This Row],[M5B_h]]))</f>
        <v/>
      </c>
      <c r="Q1695" s="14">
        <f>SUM(Table2[[#This Row],[AWAL]],Table2[[#This Row],[M1B]])</f>
        <v>3</v>
      </c>
      <c r="R1695" s="14">
        <f>SUM(Table2[[#This Row],[M2B]],Table2[[#This Row],[M2B_h]])</f>
        <v>3</v>
      </c>
      <c r="S1695" s="14">
        <f>SUM(Table2[[#This Row],[M3B]],Table2[[#This Row],[M3B_h]])</f>
        <v>3</v>
      </c>
      <c r="T1695" s="14">
        <f>SUM(Table2[[#This Row],[M4B]],Table2[[#This Row],[M4B_h]])</f>
        <v>3</v>
      </c>
    </row>
    <row r="1696" spans="1:20">
      <c r="A1696" s="11">
        <f>IF(Table2[[#This Row],[TT]]=0,"",ROW())</f>
        <v>1696</v>
      </c>
      <c r="B1696" s="11" t="str">
        <f>LOWER(SUBSTITUTE(SUBSTITUTE(SUBSTITUTE(SUBSTITUTE(SUBSTITUTE(SUBSTITUTE(SUBSTITUTE(SUBSTITUTE(Table2[[#This Row],[NAMA BARANG]]," ",""),"""",""),"-",""),"/",""),"(",""),")",""),"&amp;",""),",",""))</f>
        <v>pcretky6159</v>
      </c>
      <c r="C1696" s="17" t="s">
        <v>1826</v>
      </c>
      <c r="D1696" s="18">
        <v>9</v>
      </c>
      <c r="E1696" s="22" t="s">
        <v>88</v>
      </c>
      <c r="F1696" s="43">
        <f>IF(Table2[[#This Row],[M5B]]="",Table2[[#This Row],[M5B_h]],SUM(Table2[[#This Row],[M5B_h]],Table2[[#This Row],[M5B]]))</f>
        <v>9</v>
      </c>
      <c r="H1696" s="12" t="str">
        <f>IF(Table2[[#This Row],[M1A]]="","",Table2[[#This Row],[M1A]]-Table2[[#This Row],[AWAL]])</f>
        <v/>
      </c>
      <c r="J1696" s="12" t="str">
        <f>IF(Table2[[#This Row],[M2A]]="","",SUM(Table2[[#This Row],[M2A]]-Table2[[#This Row],[M2B_h]]))</f>
        <v/>
      </c>
      <c r="L1696" s="12" t="str">
        <f>IF(Table2[[#This Row],[M3A]]="","",SUM(Table2[[#This Row],[M3A]]-Table2[[#This Row],[M3B_h]]))</f>
        <v/>
      </c>
      <c r="N1696" s="12" t="str">
        <f>IF(Table2[[#This Row],[M4A]]="","",SUM(Table2[[#This Row],[M4A]]-Table2[[#This Row],[M4B_h]]))</f>
        <v/>
      </c>
      <c r="O1696" s="14"/>
      <c r="P1696" s="14" t="str">
        <f>IF(Table2[[#This Row],[M5A]]="","",SUM(Table2[[#This Row],[M5A]]-Table2[[#This Row],[M5B_h]]))</f>
        <v/>
      </c>
      <c r="Q1696" s="14">
        <f>SUM(Table2[[#This Row],[AWAL]],Table2[[#This Row],[M1B]])</f>
        <v>9</v>
      </c>
      <c r="R1696" s="14">
        <f>SUM(Table2[[#This Row],[M2B]],Table2[[#This Row],[M2B_h]])</f>
        <v>9</v>
      </c>
      <c r="S1696" s="14">
        <f>SUM(Table2[[#This Row],[M3B]],Table2[[#This Row],[M3B_h]])</f>
        <v>9</v>
      </c>
      <c r="T1696" s="14">
        <f>SUM(Table2[[#This Row],[M4B]],Table2[[#This Row],[M4B_h]])</f>
        <v>9</v>
      </c>
    </row>
    <row r="1697" spans="1:20">
      <c r="A1697" s="11">
        <f>IF(Table2[[#This Row],[TT]]=0,"",ROW())</f>
        <v>1697</v>
      </c>
      <c r="B1697" s="11" t="str">
        <f>LOWER(SUBSTITUTE(SUBSTITUTE(SUBSTITUTE(SUBSTITUTE(SUBSTITUTE(SUBSTITUTE(SUBSTITUTE(SUBSTITUTE(Table2[[#This Row],[NAMA BARANG]]," ",""),"""",""),"-",""),"/",""),"(",""),")",""),"&amp;",""),",",""))</f>
        <v>pcretky6173</v>
      </c>
      <c r="C1697" s="17" t="s">
        <v>1827</v>
      </c>
      <c r="D1697" s="18">
        <v>8</v>
      </c>
      <c r="E1697" s="22" t="s">
        <v>88</v>
      </c>
      <c r="F1697" s="43">
        <f>IF(Table2[[#This Row],[M5B]]="",Table2[[#This Row],[M5B_h]],SUM(Table2[[#This Row],[M5B_h]],Table2[[#This Row],[M5B]]))</f>
        <v>8</v>
      </c>
      <c r="H1697" s="12" t="str">
        <f>IF(Table2[[#This Row],[M1A]]="","",Table2[[#This Row],[M1A]]-Table2[[#This Row],[AWAL]])</f>
        <v/>
      </c>
      <c r="J1697" s="12" t="str">
        <f>IF(Table2[[#This Row],[M2A]]="","",SUM(Table2[[#This Row],[M2A]]-Table2[[#This Row],[M2B_h]]))</f>
        <v/>
      </c>
      <c r="L1697" s="12" t="str">
        <f>IF(Table2[[#This Row],[M3A]]="","",SUM(Table2[[#This Row],[M3A]]-Table2[[#This Row],[M3B_h]]))</f>
        <v/>
      </c>
      <c r="N1697" s="12" t="str">
        <f>IF(Table2[[#This Row],[M4A]]="","",SUM(Table2[[#This Row],[M4A]]-Table2[[#This Row],[M4B_h]]))</f>
        <v/>
      </c>
      <c r="O1697" s="14"/>
      <c r="P1697" s="14" t="str">
        <f>IF(Table2[[#This Row],[M5A]]="","",SUM(Table2[[#This Row],[M5A]]-Table2[[#This Row],[M5B_h]]))</f>
        <v/>
      </c>
      <c r="Q1697" s="14">
        <f>SUM(Table2[[#This Row],[AWAL]],Table2[[#This Row],[M1B]])</f>
        <v>8</v>
      </c>
      <c r="R1697" s="14">
        <f>SUM(Table2[[#This Row],[M2B]],Table2[[#This Row],[M2B_h]])</f>
        <v>8</v>
      </c>
      <c r="S1697" s="14">
        <f>SUM(Table2[[#This Row],[M3B]],Table2[[#This Row],[M3B_h]])</f>
        <v>8</v>
      </c>
      <c r="T1697" s="14">
        <f>SUM(Table2[[#This Row],[M4B]],Table2[[#This Row],[M4B_h]])</f>
        <v>8</v>
      </c>
    </row>
    <row r="1698" spans="1:20">
      <c r="A1698" s="11">
        <f>IF(Table2[[#This Row],[TT]]=0,"",ROW())</f>
        <v>1698</v>
      </c>
      <c r="B1698" s="11" t="str">
        <f>LOWER(SUBSTITUTE(SUBSTITUTE(SUBSTITUTE(SUBSTITUTE(SUBSTITUTE(SUBSTITUTE(SUBSTITUTE(SUBSTITUTE(Table2[[#This Row],[NAMA BARANG]]," ",""),"""",""),"-",""),"/",""),"(",""),")",""),"&amp;",""),",",""))</f>
        <v>pcretky6186</v>
      </c>
      <c r="C1698" s="17" t="s">
        <v>1828</v>
      </c>
      <c r="D1698" s="18">
        <v>2</v>
      </c>
      <c r="E1698" s="22" t="s">
        <v>88</v>
      </c>
      <c r="F1698" s="43">
        <f>IF(Table2[[#This Row],[M5B]]="",Table2[[#This Row],[M5B_h]],SUM(Table2[[#This Row],[M5B_h]],Table2[[#This Row],[M5B]]))</f>
        <v>2</v>
      </c>
      <c r="H1698" s="12" t="str">
        <f>IF(Table2[[#This Row],[M1A]]="","",Table2[[#This Row],[M1A]]-Table2[[#This Row],[AWAL]])</f>
        <v/>
      </c>
      <c r="J1698" s="12" t="str">
        <f>IF(Table2[[#This Row],[M2A]]="","",SUM(Table2[[#This Row],[M2A]]-Table2[[#This Row],[M2B_h]]))</f>
        <v/>
      </c>
      <c r="L1698" s="12" t="str">
        <f>IF(Table2[[#This Row],[M3A]]="","",SUM(Table2[[#This Row],[M3A]]-Table2[[#This Row],[M3B_h]]))</f>
        <v/>
      </c>
      <c r="N1698" s="12" t="str">
        <f>IF(Table2[[#This Row],[M4A]]="","",SUM(Table2[[#This Row],[M4A]]-Table2[[#This Row],[M4B_h]]))</f>
        <v/>
      </c>
      <c r="O1698" s="14"/>
      <c r="P1698" s="14" t="str">
        <f>IF(Table2[[#This Row],[M5A]]="","",SUM(Table2[[#This Row],[M5A]]-Table2[[#This Row],[M5B_h]]))</f>
        <v/>
      </c>
      <c r="Q1698" s="14">
        <f>SUM(Table2[[#This Row],[AWAL]],Table2[[#This Row],[M1B]])</f>
        <v>2</v>
      </c>
      <c r="R1698" s="14">
        <f>SUM(Table2[[#This Row],[M2B]],Table2[[#This Row],[M2B_h]])</f>
        <v>2</v>
      </c>
      <c r="S1698" s="14">
        <f>SUM(Table2[[#This Row],[M3B]],Table2[[#This Row],[M3B_h]])</f>
        <v>2</v>
      </c>
      <c r="T1698" s="14">
        <f>SUM(Table2[[#This Row],[M4B]],Table2[[#This Row],[M4B_h]])</f>
        <v>2</v>
      </c>
    </row>
    <row r="1699" spans="1:20">
      <c r="A1699" s="11">
        <f>IF(Table2[[#This Row],[TT]]=0,"",ROW())</f>
        <v>1699</v>
      </c>
      <c r="B1699" s="11" t="str">
        <f>LOWER(SUBSTITUTE(SUBSTITUTE(SUBSTITUTE(SUBSTITUTE(SUBSTITUTE(SUBSTITUTE(SUBSTITUTE(SUBSTITUTE(Table2[[#This Row],[NAMA BARANG]]," ",""),"""",""),"-",""),"/",""),"(",""),")",""),"&amp;",""),",",""))</f>
        <v>pcretky6197</v>
      </c>
      <c r="C1699" s="17" t="s">
        <v>1829</v>
      </c>
      <c r="D1699" s="18">
        <v>10</v>
      </c>
      <c r="E1699" s="22" t="s">
        <v>88</v>
      </c>
      <c r="F1699" s="43">
        <f>IF(Table2[[#This Row],[M5B]]="",Table2[[#This Row],[M5B_h]],SUM(Table2[[#This Row],[M5B_h]],Table2[[#This Row],[M5B]]))</f>
        <v>10</v>
      </c>
      <c r="H1699" s="12" t="str">
        <f>IF(Table2[[#This Row],[M1A]]="","",Table2[[#This Row],[M1A]]-Table2[[#This Row],[AWAL]])</f>
        <v/>
      </c>
      <c r="J1699" s="12" t="str">
        <f>IF(Table2[[#This Row],[M2A]]="","",SUM(Table2[[#This Row],[M2A]]-Table2[[#This Row],[M2B_h]]))</f>
        <v/>
      </c>
      <c r="L1699" s="12" t="str">
        <f>IF(Table2[[#This Row],[M3A]]="","",SUM(Table2[[#This Row],[M3A]]-Table2[[#This Row],[M3B_h]]))</f>
        <v/>
      </c>
      <c r="N1699" s="12" t="str">
        <f>IF(Table2[[#This Row],[M4A]]="","",SUM(Table2[[#This Row],[M4A]]-Table2[[#This Row],[M4B_h]]))</f>
        <v/>
      </c>
      <c r="O1699" s="14"/>
      <c r="P1699" s="14" t="str">
        <f>IF(Table2[[#This Row],[M5A]]="","",SUM(Table2[[#This Row],[M5A]]-Table2[[#This Row],[M5B_h]]))</f>
        <v/>
      </c>
      <c r="Q1699" s="14">
        <f>SUM(Table2[[#This Row],[AWAL]],Table2[[#This Row],[M1B]])</f>
        <v>10</v>
      </c>
      <c r="R1699" s="14">
        <f>SUM(Table2[[#This Row],[M2B]],Table2[[#This Row],[M2B_h]])</f>
        <v>10</v>
      </c>
      <c r="S1699" s="14">
        <f>SUM(Table2[[#This Row],[M3B]],Table2[[#This Row],[M3B_h]])</f>
        <v>10</v>
      </c>
      <c r="T1699" s="14">
        <f>SUM(Table2[[#This Row],[M4B]],Table2[[#This Row],[M4B_h]])</f>
        <v>10</v>
      </c>
    </row>
    <row r="1700" spans="1:20">
      <c r="A1700" s="11">
        <f>IF(Table2[[#This Row],[TT]]=0,"",ROW())</f>
        <v>1700</v>
      </c>
      <c r="B1700" s="11" t="str">
        <f>LOWER(SUBSTITUTE(SUBSTITUTE(SUBSTITUTE(SUBSTITUTE(SUBSTITUTE(SUBSTITUTE(SUBSTITUTE(SUBSTITUTE(Table2[[#This Row],[NAMA BARANG]]," ",""),"""",""),"-",""),"/",""),"(",""),")",""),"&amp;",""),",",""))</f>
        <v>pcretky6203562141</v>
      </c>
      <c r="C1700" s="17" t="s">
        <v>3189</v>
      </c>
      <c r="D1700" s="18">
        <v>6</v>
      </c>
      <c r="E1700" s="22" t="s">
        <v>2638</v>
      </c>
      <c r="F1700" s="43">
        <f>IF(Table2[[#This Row],[M5B]]="",Table2[[#This Row],[M5B_h]],SUM(Table2[[#This Row],[M5B_h]],Table2[[#This Row],[M5B]]))</f>
        <v>6</v>
      </c>
      <c r="H1700" s="12" t="str">
        <f>IF(Table2[[#This Row],[M1A]]="","",Table2[[#This Row],[M1A]]-Table2[[#This Row],[AWAL]])</f>
        <v/>
      </c>
      <c r="J1700" s="12" t="str">
        <f>IF(Table2[[#This Row],[M2A]]="","",SUM(Table2[[#This Row],[M2A]]-Table2[[#This Row],[M2B_h]]))</f>
        <v/>
      </c>
      <c r="L1700" s="12" t="str">
        <f>IF(Table2[[#This Row],[M3A]]="","",SUM(Table2[[#This Row],[M3A]]-Table2[[#This Row],[M3B_h]]))</f>
        <v/>
      </c>
      <c r="N1700" s="12" t="str">
        <f>IF(Table2[[#This Row],[M4A]]="","",SUM(Table2[[#This Row],[M4A]]-Table2[[#This Row],[M4B_h]]))</f>
        <v/>
      </c>
      <c r="O1700" s="14"/>
      <c r="P1700" s="14" t="str">
        <f>IF(Table2[[#This Row],[M5A]]="","",SUM(Table2[[#This Row],[M5A]]-Table2[[#This Row],[M5B_h]]))</f>
        <v/>
      </c>
      <c r="Q1700" s="14">
        <f>SUM(Table2[[#This Row],[AWAL]],Table2[[#This Row],[M1B]])</f>
        <v>6</v>
      </c>
      <c r="R1700" s="14">
        <f>SUM(Table2[[#This Row],[M2B]],Table2[[#This Row],[M2B_h]])</f>
        <v>6</v>
      </c>
      <c r="S1700" s="14">
        <f>SUM(Table2[[#This Row],[M3B]],Table2[[#This Row],[M3B_h]])</f>
        <v>6</v>
      </c>
      <c r="T1700" s="14">
        <f>SUM(Table2[[#This Row],[M4B]],Table2[[#This Row],[M4B_h]])</f>
        <v>6</v>
      </c>
    </row>
    <row r="1701" spans="1:20">
      <c r="A1701" s="11">
        <f>IF(Table2[[#This Row],[TT]]=0,"",ROW())</f>
        <v>1701</v>
      </c>
      <c r="B1701" s="11" t="str">
        <f>LOWER(SUBSTITUTE(SUBSTITUTE(SUBSTITUTE(SUBSTITUTE(SUBSTITUTE(SUBSTITUTE(SUBSTITUTE(SUBSTITUTE(Table2[[#This Row],[NAMA BARANG]]," ",""),"""",""),"-",""),"/",""),"(",""),")",""),"&amp;",""),",",""))</f>
        <v>pcretkya6201</v>
      </c>
      <c r="C1701" s="17" t="s">
        <v>3190</v>
      </c>
      <c r="D1701" s="18">
        <v>3</v>
      </c>
      <c r="E1701" s="22" t="s">
        <v>2638</v>
      </c>
      <c r="F1701" s="43">
        <f>IF(Table2[[#This Row],[M5B]]="",Table2[[#This Row],[M5B_h]],SUM(Table2[[#This Row],[M5B_h]],Table2[[#This Row],[M5B]]))</f>
        <v>3</v>
      </c>
      <c r="H1701" s="12" t="str">
        <f>IF(Table2[[#This Row],[M1A]]="","",Table2[[#This Row],[M1A]]-Table2[[#This Row],[AWAL]])</f>
        <v/>
      </c>
      <c r="J1701" s="12" t="str">
        <f>IF(Table2[[#This Row],[M2A]]="","",SUM(Table2[[#This Row],[M2A]]-Table2[[#This Row],[M2B_h]]))</f>
        <v/>
      </c>
      <c r="L1701" s="12" t="str">
        <f>IF(Table2[[#This Row],[M3A]]="","",SUM(Table2[[#This Row],[M3A]]-Table2[[#This Row],[M3B_h]]))</f>
        <v/>
      </c>
      <c r="N1701" s="12" t="str">
        <f>IF(Table2[[#This Row],[M4A]]="","",SUM(Table2[[#This Row],[M4A]]-Table2[[#This Row],[M4B_h]]))</f>
        <v/>
      </c>
      <c r="O1701" s="14"/>
      <c r="P1701" s="14" t="str">
        <f>IF(Table2[[#This Row],[M5A]]="","",SUM(Table2[[#This Row],[M5A]]-Table2[[#This Row],[M5B_h]]))</f>
        <v/>
      </c>
      <c r="Q1701" s="14">
        <f>SUM(Table2[[#This Row],[AWAL]],Table2[[#This Row],[M1B]])</f>
        <v>3</v>
      </c>
      <c r="R1701" s="14">
        <f>SUM(Table2[[#This Row],[M2B]],Table2[[#This Row],[M2B_h]])</f>
        <v>3</v>
      </c>
      <c r="S1701" s="14">
        <f>SUM(Table2[[#This Row],[M3B]],Table2[[#This Row],[M3B_h]])</f>
        <v>3</v>
      </c>
      <c r="T1701" s="14">
        <f>SUM(Table2[[#This Row],[M4B]],Table2[[#This Row],[M4B_h]])</f>
        <v>3</v>
      </c>
    </row>
    <row r="1702" spans="1:20">
      <c r="A1702" s="11">
        <f>IF(Table2[[#This Row],[TT]]=0,"",ROW())</f>
        <v>1702</v>
      </c>
      <c r="B1702" s="11" t="str">
        <f>LOWER(SUBSTITUTE(SUBSTITUTE(SUBSTITUTE(SUBSTITUTE(SUBSTITUTE(SUBSTITUTE(SUBSTITUTE(SUBSTITUTE(Table2[[#This Row],[NAMA BARANG]]," ",""),"""",""),"-",""),"/",""),"(",""),")",""),"&amp;",""),",",""))</f>
        <v>pcretoval2bunga</v>
      </c>
      <c r="C1702" s="17" t="s">
        <v>1831</v>
      </c>
      <c r="D1702" s="18">
        <v>2</v>
      </c>
      <c r="E1702" s="22" t="s">
        <v>32</v>
      </c>
      <c r="F1702" s="43">
        <f>IF(Table2[[#This Row],[M5B]]="",Table2[[#This Row],[M5B_h]],SUM(Table2[[#This Row],[M5B_h]],Table2[[#This Row],[M5B]]))</f>
        <v>2</v>
      </c>
      <c r="H1702" s="12" t="str">
        <f>IF(Table2[[#This Row],[M1A]]="","",Table2[[#This Row],[M1A]]-Table2[[#This Row],[AWAL]])</f>
        <v/>
      </c>
      <c r="J1702" s="12" t="str">
        <f>IF(Table2[[#This Row],[M2A]]="","",SUM(Table2[[#This Row],[M2A]]-Table2[[#This Row],[M2B_h]]))</f>
        <v/>
      </c>
      <c r="L1702" s="12" t="str">
        <f>IF(Table2[[#This Row],[M3A]]="","",SUM(Table2[[#This Row],[M3A]]-Table2[[#This Row],[M3B_h]]))</f>
        <v/>
      </c>
      <c r="N1702" s="12" t="str">
        <f>IF(Table2[[#This Row],[M4A]]="","",SUM(Table2[[#This Row],[M4A]]-Table2[[#This Row],[M4B_h]]))</f>
        <v/>
      </c>
      <c r="O1702" s="14"/>
      <c r="P1702" s="14" t="str">
        <f>IF(Table2[[#This Row],[M5A]]="","",SUM(Table2[[#This Row],[M5A]]-Table2[[#This Row],[M5B_h]]))</f>
        <v/>
      </c>
      <c r="Q1702" s="14">
        <f>SUM(Table2[[#This Row],[AWAL]],Table2[[#This Row],[M1B]])</f>
        <v>2</v>
      </c>
      <c r="R1702" s="14">
        <f>SUM(Table2[[#This Row],[M2B]],Table2[[#This Row],[M2B_h]])</f>
        <v>2</v>
      </c>
      <c r="S1702" s="14">
        <f>SUM(Table2[[#This Row],[M3B]],Table2[[#This Row],[M3B_h]])</f>
        <v>2</v>
      </c>
      <c r="T1702" s="14">
        <f>SUM(Table2[[#This Row],[M4B]],Table2[[#This Row],[M4B_h]])</f>
        <v>2</v>
      </c>
    </row>
    <row r="1703" spans="1:20">
      <c r="A1703" s="11">
        <f>IF(Table2[[#This Row],[TT]]=0,"",ROW())</f>
        <v>1703</v>
      </c>
      <c r="B1703" s="11" t="str">
        <f>LOWER(SUBSTITUTE(SUBSTITUTE(SUBSTITUTE(SUBSTITUTE(SUBSTITUTE(SUBSTITUTE(SUBSTITUTE(SUBSTITUTE(Table2[[#This Row],[NAMA BARANG]]," ",""),"""",""),"-",""),"/",""),"(",""),")",""),"&amp;",""),",",""))</f>
        <v>pcretsf1508pita30</v>
      </c>
      <c r="C1703" s="17" t="s">
        <v>1832</v>
      </c>
      <c r="D1703" s="18">
        <v>2</v>
      </c>
      <c r="E1703" s="22" t="s">
        <v>149</v>
      </c>
      <c r="F1703" s="43">
        <f>IF(Table2[[#This Row],[M5B]]="",Table2[[#This Row],[M5B_h]],SUM(Table2[[#This Row],[M5B_h]],Table2[[#This Row],[M5B]]))</f>
        <v>2</v>
      </c>
      <c r="H1703" s="12" t="str">
        <f>IF(Table2[[#This Row],[M1A]]="","",Table2[[#This Row],[M1A]]-Table2[[#This Row],[AWAL]])</f>
        <v/>
      </c>
      <c r="J1703" s="12" t="str">
        <f>IF(Table2[[#This Row],[M2A]]="","",SUM(Table2[[#This Row],[M2A]]-Table2[[#This Row],[M2B_h]]))</f>
        <v/>
      </c>
      <c r="L1703" s="12" t="str">
        <f>IF(Table2[[#This Row],[M3A]]="","",SUM(Table2[[#This Row],[M3A]]-Table2[[#This Row],[M3B_h]]))</f>
        <v/>
      </c>
      <c r="N1703" s="12" t="str">
        <f>IF(Table2[[#This Row],[M4A]]="","",SUM(Table2[[#This Row],[M4A]]-Table2[[#This Row],[M4B_h]]))</f>
        <v/>
      </c>
      <c r="O1703" s="14"/>
      <c r="P1703" s="14" t="str">
        <f>IF(Table2[[#This Row],[M5A]]="","",SUM(Table2[[#This Row],[M5A]]-Table2[[#This Row],[M5B_h]]))</f>
        <v/>
      </c>
      <c r="Q1703" s="14">
        <f>SUM(Table2[[#This Row],[AWAL]],Table2[[#This Row],[M1B]])</f>
        <v>2</v>
      </c>
      <c r="R1703" s="14">
        <f>SUM(Table2[[#This Row],[M2B]],Table2[[#This Row],[M2B_h]])</f>
        <v>2</v>
      </c>
      <c r="S1703" s="14">
        <f>SUM(Table2[[#This Row],[M3B]],Table2[[#This Row],[M3B_h]])</f>
        <v>2</v>
      </c>
      <c r="T1703" s="14">
        <f>SUM(Table2[[#This Row],[M4B]],Table2[[#This Row],[M4B_h]])</f>
        <v>2</v>
      </c>
    </row>
    <row r="1704" spans="1:20">
      <c r="A1704" s="11">
        <f>IF(Table2[[#This Row],[TT]]=0,"",ROW())</f>
        <v>1704</v>
      </c>
      <c r="B1704" s="11" t="str">
        <f>LOWER(SUBSTITUTE(SUBSTITUTE(SUBSTITUTE(SUBSTITUTE(SUBSTITUTE(SUBSTITUTE(SUBSTITUTE(SUBSTITUTE(Table2[[#This Row],[NAMA BARANG]]," ",""),"""",""),"-",""),"/",""),"(",""),")",""),"&amp;",""),",",""))</f>
        <v>pcretsf5477</v>
      </c>
      <c r="C1704" s="17" t="s">
        <v>1833</v>
      </c>
      <c r="D1704" s="18">
        <v>14</v>
      </c>
      <c r="E1704" s="22" t="s">
        <v>116</v>
      </c>
      <c r="F1704" s="43">
        <f>IF(Table2[[#This Row],[M5B]]="",Table2[[#This Row],[M5B_h]],SUM(Table2[[#This Row],[M5B_h]],Table2[[#This Row],[M5B]]))</f>
        <v>14</v>
      </c>
      <c r="H1704" s="12" t="str">
        <f>IF(Table2[[#This Row],[M1A]]="","",Table2[[#This Row],[M1A]]-Table2[[#This Row],[AWAL]])</f>
        <v/>
      </c>
      <c r="J1704" s="12" t="str">
        <f>IF(Table2[[#This Row],[M2A]]="","",SUM(Table2[[#This Row],[M2A]]-Table2[[#This Row],[M2B_h]]))</f>
        <v/>
      </c>
      <c r="L1704" s="12" t="str">
        <f>IF(Table2[[#This Row],[M3A]]="","",SUM(Table2[[#This Row],[M3A]]-Table2[[#This Row],[M3B_h]]))</f>
        <v/>
      </c>
      <c r="N1704" s="12" t="str">
        <f>IF(Table2[[#This Row],[M4A]]="","",SUM(Table2[[#This Row],[M4A]]-Table2[[#This Row],[M4B_h]]))</f>
        <v/>
      </c>
      <c r="O1704" s="14"/>
      <c r="P1704" s="14" t="str">
        <f>IF(Table2[[#This Row],[M5A]]="","",SUM(Table2[[#This Row],[M5A]]-Table2[[#This Row],[M5B_h]]))</f>
        <v/>
      </c>
      <c r="Q1704" s="14">
        <f>SUM(Table2[[#This Row],[AWAL]],Table2[[#This Row],[M1B]])</f>
        <v>14</v>
      </c>
      <c r="R1704" s="14">
        <f>SUM(Table2[[#This Row],[M2B]],Table2[[#This Row],[M2B_h]])</f>
        <v>14</v>
      </c>
      <c r="S1704" s="14">
        <f>SUM(Table2[[#This Row],[M3B]],Table2[[#This Row],[M3B_h]])</f>
        <v>14</v>
      </c>
      <c r="T1704" s="14">
        <f>SUM(Table2[[#This Row],[M4B]],Table2[[#This Row],[M4B_h]])</f>
        <v>14</v>
      </c>
    </row>
    <row r="1705" spans="1:20">
      <c r="A1705" s="11">
        <f>IF(Table2[[#This Row],[TT]]=0,"",ROW())</f>
        <v>1705</v>
      </c>
      <c r="B1705" s="11" t="str">
        <f>LOWER(SUBSTITUTE(SUBSTITUTE(SUBSTITUTE(SUBSTITUTE(SUBSTITUTE(SUBSTITUTE(SUBSTITUTE(SUBSTITUTE(Table2[[#This Row],[NAMA BARANG]]," ",""),"""",""),"-",""),"/",""),"(",""),")",""),"&amp;",""),",",""))</f>
        <v>pcretsgp2</v>
      </c>
      <c r="C1705" s="17" t="s">
        <v>1834</v>
      </c>
      <c r="D1705" s="18">
        <v>2</v>
      </c>
      <c r="E1705" s="22" t="s">
        <v>131</v>
      </c>
      <c r="F1705" s="43">
        <f>IF(Table2[[#This Row],[M5B]]="",Table2[[#This Row],[M5B_h]],SUM(Table2[[#This Row],[M5B_h]],Table2[[#This Row],[M5B]]))</f>
        <v>2</v>
      </c>
      <c r="H1705" s="12" t="str">
        <f>IF(Table2[[#This Row],[M1A]]="","",Table2[[#This Row],[M1A]]-Table2[[#This Row],[AWAL]])</f>
        <v/>
      </c>
      <c r="J1705" s="12" t="str">
        <f>IF(Table2[[#This Row],[M2A]]="","",SUM(Table2[[#This Row],[M2A]]-Table2[[#This Row],[M2B_h]]))</f>
        <v/>
      </c>
      <c r="L1705" s="12" t="str">
        <f>IF(Table2[[#This Row],[M3A]]="","",SUM(Table2[[#This Row],[M3A]]-Table2[[#This Row],[M3B_h]]))</f>
        <v/>
      </c>
      <c r="N1705" s="12" t="str">
        <f>IF(Table2[[#This Row],[M4A]]="","",SUM(Table2[[#This Row],[M4A]]-Table2[[#This Row],[M4B_h]]))</f>
        <v/>
      </c>
      <c r="O1705" s="14"/>
      <c r="P1705" s="14" t="str">
        <f>IF(Table2[[#This Row],[M5A]]="","",SUM(Table2[[#This Row],[M5A]]-Table2[[#This Row],[M5B_h]]))</f>
        <v/>
      </c>
      <c r="Q1705" s="14">
        <f>SUM(Table2[[#This Row],[AWAL]],Table2[[#This Row],[M1B]])</f>
        <v>2</v>
      </c>
      <c r="R1705" s="14">
        <f>SUM(Table2[[#This Row],[M2B]],Table2[[#This Row],[M2B_h]])</f>
        <v>2</v>
      </c>
      <c r="S1705" s="14">
        <f>SUM(Table2[[#This Row],[M3B]],Table2[[#This Row],[M3B_h]])</f>
        <v>2</v>
      </c>
      <c r="T1705" s="14">
        <f>SUM(Table2[[#This Row],[M4B]],Table2[[#This Row],[M4B_h]])</f>
        <v>2</v>
      </c>
    </row>
    <row r="1706" spans="1:20">
      <c r="A1706" s="11">
        <f>IF(Table2[[#This Row],[TT]]=0,"",ROW())</f>
        <v>1706</v>
      </c>
      <c r="B1706" s="11" t="str">
        <f>LOWER(SUBSTITUTE(SUBSTITUTE(SUBSTITUTE(SUBSTITUTE(SUBSTITUTE(SUBSTITUTE(SUBSTITUTE(SUBSTITUTE(Table2[[#This Row],[NAMA BARANG]]," ",""),"""",""),"-",""),"/",""),"(",""),")",""),"&amp;",""),",",""))</f>
        <v>pcretsh7256jaring</v>
      </c>
      <c r="C1706" s="17" t="s">
        <v>1835</v>
      </c>
      <c r="D1706" s="18">
        <v>3</v>
      </c>
      <c r="E1706" s="22">
        <v>288</v>
      </c>
      <c r="F1706" s="43">
        <f>IF(Table2[[#This Row],[M5B]]="",Table2[[#This Row],[M5B_h]],SUM(Table2[[#This Row],[M5B_h]],Table2[[#This Row],[M5B]]))</f>
        <v>3</v>
      </c>
      <c r="H1706" s="12" t="str">
        <f>IF(Table2[[#This Row],[M1A]]="","",Table2[[#This Row],[M1A]]-Table2[[#This Row],[AWAL]])</f>
        <v/>
      </c>
      <c r="J1706" s="12" t="str">
        <f>IF(Table2[[#This Row],[M2A]]="","",SUM(Table2[[#This Row],[M2A]]-Table2[[#This Row],[M2B_h]]))</f>
        <v/>
      </c>
      <c r="L1706" s="12" t="str">
        <f>IF(Table2[[#This Row],[M3A]]="","",SUM(Table2[[#This Row],[M3A]]-Table2[[#This Row],[M3B_h]]))</f>
        <v/>
      </c>
      <c r="N1706" s="12" t="str">
        <f>IF(Table2[[#This Row],[M4A]]="","",SUM(Table2[[#This Row],[M4A]]-Table2[[#This Row],[M4B_h]]))</f>
        <v/>
      </c>
      <c r="O1706" s="14"/>
      <c r="P1706" s="14" t="str">
        <f>IF(Table2[[#This Row],[M5A]]="","",SUM(Table2[[#This Row],[M5A]]-Table2[[#This Row],[M5B_h]]))</f>
        <v/>
      </c>
      <c r="Q1706" s="14">
        <f>SUM(Table2[[#This Row],[AWAL]],Table2[[#This Row],[M1B]])</f>
        <v>3</v>
      </c>
      <c r="R1706" s="14">
        <f>SUM(Table2[[#This Row],[M2B]],Table2[[#This Row],[M2B_h]])</f>
        <v>3</v>
      </c>
      <c r="S1706" s="14">
        <f>SUM(Table2[[#This Row],[M3B]],Table2[[#This Row],[M3B_h]])</f>
        <v>3</v>
      </c>
      <c r="T1706" s="14">
        <f>SUM(Table2[[#This Row],[M4B]],Table2[[#This Row],[M4B_h]])</f>
        <v>3</v>
      </c>
    </row>
    <row r="1707" spans="1:20">
      <c r="A1707" s="11">
        <f>IF(Table2[[#This Row],[TT]]=0,"",ROW())</f>
        <v>1707</v>
      </c>
      <c r="B1707" s="11" t="str">
        <f>LOWER(SUBSTITUTE(SUBSTITUTE(SUBSTITUTE(SUBSTITUTE(SUBSTITUTE(SUBSTITUTE(SUBSTITUTE(SUBSTITUTE(Table2[[#This Row],[NAMA BARANG]]," ",""),"""",""),"-",""),"/",""),"(",""),")",""),"&amp;",""),",",""))</f>
        <v>pcretstrongmoshi</v>
      </c>
      <c r="C1707" s="17" t="s">
        <v>1836</v>
      </c>
      <c r="D1707" s="18">
        <v>1</v>
      </c>
      <c r="E1707" s="22" t="s">
        <v>1604</v>
      </c>
      <c r="F1707" s="43">
        <f>IF(Table2[[#This Row],[M5B]]="",Table2[[#This Row],[M5B_h]],SUM(Table2[[#This Row],[M5B_h]],Table2[[#This Row],[M5B]]))</f>
        <v>1</v>
      </c>
      <c r="H1707" s="12" t="str">
        <f>IF(Table2[[#This Row],[M1A]]="","",Table2[[#This Row],[M1A]]-Table2[[#This Row],[AWAL]])</f>
        <v/>
      </c>
      <c r="J1707" s="12" t="str">
        <f>IF(Table2[[#This Row],[M2A]]="","",SUM(Table2[[#This Row],[M2A]]-Table2[[#This Row],[M2B_h]]))</f>
        <v/>
      </c>
      <c r="L1707" s="12" t="str">
        <f>IF(Table2[[#This Row],[M3A]]="","",SUM(Table2[[#This Row],[M3A]]-Table2[[#This Row],[M3B_h]]))</f>
        <v/>
      </c>
      <c r="N1707" s="12" t="str">
        <f>IF(Table2[[#This Row],[M4A]]="","",SUM(Table2[[#This Row],[M4A]]-Table2[[#This Row],[M4B_h]]))</f>
        <v/>
      </c>
      <c r="O1707" s="14"/>
      <c r="P1707" s="14" t="str">
        <f>IF(Table2[[#This Row],[M5A]]="","",SUM(Table2[[#This Row],[M5A]]-Table2[[#This Row],[M5B_h]]))</f>
        <v/>
      </c>
      <c r="Q1707" s="14">
        <f>SUM(Table2[[#This Row],[AWAL]],Table2[[#This Row],[M1B]])</f>
        <v>1</v>
      </c>
      <c r="R1707" s="14">
        <f>SUM(Table2[[#This Row],[M2B]],Table2[[#This Row],[M2B_h]])</f>
        <v>1</v>
      </c>
      <c r="S1707" s="14">
        <f>SUM(Table2[[#This Row],[M3B]],Table2[[#This Row],[M3B_h]])</f>
        <v>1</v>
      </c>
      <c r="T1707" s="14">
        <f>SUM(Table2[[#This Row],[M4B]],Table2[[#This Row],[M4B_h]])</f>
        <v>1</v>
      </c>
    </row>
    <row r="1708" spans="1:20">
      <c r="A1708" s="11">
        <f>IF(Table2[[#This Row],[TT]]=0,"",ROW())</f>
        <v>1708</v>
      </c>
      <c r="B1708" s="11" t="str">
        <f>LOWER(SUBSTITUTE(SUBSTITUTE(SUBSTITUTE(SUBSTITUTE(SUBSTITUTE(SUBSTITUTE(SUBSTITUTE(SUBSTITUTE(Table2[[#This Row],[NAMA BARANG]]," ",""),"""",""),"-",""),"/",""),"(",""),")",""),"&amp;",""),",",""))</f>
        <v>pcrettz1179</v>
      </c>
      <c r="C1708" s="17" t="s">
        <v>1837</v>
      </c>
      <c r="D1708" s="18">
        <v>2</v>
      </c>
      <c r="E1708" s="22" t="s">
        <v>1308</v>
      </c>
      <c r="F1708" s="43">
        <f>IF(Table2[[#This Row],[M5B]]="",Table2[[#This Row],[M5B_h]],SUM(Table2[[#This Row],[M5B_h]],Table2[[#This Row],[M5B]]))</f>
        <v>2</v>
      </c>
      <c r="H1708" s="12" t="str">
        <f>IF(Table2[[#This Row],[M1A]]="","",Table2[[#This Row],[M1A]]-Table2[[#This Row],[AWAL]])</f>
        <v/>
      </c>
      <c r="J1708" s="12" t="str">
        <f>IF(Table2[[#This Row],[M2A]]="","",SUM(Table2[[#This Row],[M2A]]-Table2[[#This Row],[M2B_h]]))</f>
        <v/>
      </c>
      <c r="L1708" s="12" t="str">
        <f>IF(Table2[[#This Row],[M3A]]="","",SUM(Table2[[#This Row],[M3A]]-Table2[[#This Row],[M3B_h]]))</f>
        <v/>
      </c>
      <c r="N1708" s="12" t="str">
        <f>IF(Table2[[#This Row],[M4A]]="","",SUM(Table2[[#This Row],[M4A]]-Table2[[#This Row],[M4B_h]]))</f>
        <v/>
      </c>
      <c r="O1708" s="14"/>
      <c r="P1708" s="14" t="str">
        <f>IF(Table2[[#This Row],[M5A]]="","",SUM(Table2[[#This Row],[M5A]]-Table2[[#This Row],[M5B_h]]))</f>
        <v/>
      </c>
      <c r="Q1708" s="14">
        <f>SUM(Table2[[#This Row],[AWAL]],Table2[[#This Row],[M1B]])</f>
        <v>2</v>
      </c>
      <c r="R1708" s="14">
        <f>SUM(Table2[[#This Row],[M2B]],Table2[[#This Row],[M2B_h]])</f>
        <v>2</v>
      </c>
      <c r="S1708" s="14">
        <f>SUM(Table2[[#This Row],[M3B]],Table2[[#This Row],[M3B_h]])</f>
        <v>2</v>
      </c>
      <c r="T1708" s="14">
        <f>SUM(Table2[[#This Row],[M4B]],Table2[[#This Row],[M4B_h]])</f>
        <v>2</v>
      </c>
    </row>
    <row r="1709" spans="1:20">
      <c r="A1709" s="11">
        <f>IF(Table2[[#This Row],[TT]]=0,"",ROW())</f>
        <v>1709</v>
      </c>
      <c r="B1709" s="11" t="str">
        <f>LOWER(SUBSTITUTE(SUBSTITUTE(SUBSTITUTE(SUBSTITUTE(SUBSTITUTE(SUBSTITUTE(SUBSTITUTE(SUBSTITUTE(Table2[[#This Row],[NAMA BARANG]]," ",""),"""",""),"-",""),"/",""),"(",""),")",""),"&amp;",""),",",""))</f>
        <v>pcretxd3305k</v>
      </c>
      <c r="C1709" s="17" t="s">
        <v>1839</v>
      </c>
      <c r="D1709" s="18">
        <v>3</v>
      </c>
      <c r="E1709" s="22">
        <v>240</v>
      </c>
      <c r="F1709" s="43">
        <f>IF(Table2[[#This Row],[M5B]]="",Table2[[#This Row],[M5B_h]],SUM(Table2[[#This Row],[M5B_h]],Table2[[#This Row],[M5B]]))</f>
        <v>3</v>
      </c>
      <c r="H1709" s="12" t="str">
        <f>IF(Table2[[#This Row],[M1A]]="","",Table2[[#This Row],[M1A]]-Table2[[#This Row],[AWAL]])</f>
        <v/>
      </c>
      <c r="J1709" s="12" t="str">
        <f>IF(Table2[[#This Row],[M2A]]="","",SUM(Table2[[#This Row],[M2A]]-Table2[[#This Row],[M2B_h]]))</f>
        <v/>
      </c>
      <c r="L1709" s="12" t="str">
        <f>IF(Table2[[#This Row],[M3A]]="","",SUM(Table2[[#This Row],[M3A]]-Table2[[#This Row],[M3B_h]]))</f>
        <v/>
      </c>
      <c r="N1709" s="12" t="str">
        <f>IF(Table2[[#This Row],[M4A]]="","",SUM(Table2[[#This Row],[M4A]]-Table2[[#This Row],[M4B_h]]))</f>
        <v/>
      </c>
      <c r="O1709" s="14"/>
      <c r="P1709" s="14" t="str">
        <f>IF(Table2[[#This Row],[M5A]]="","",SUM(Table2[[#This Row],[M5A]]-Table2[[#This Row],[M5B_h]]))</f>
        <v/>
      </c>
      <c r="Q1709" s="14">
        <f>SUM(Table2[[#This Row],[AWAL]],Table2[[#This Row],[M1B]])</f>
        <v>3</v>
      </c>
      <c r="R1709" s="14">
        <f>SUM(Table2[[#This Row],[M2B]],Table2[[#This Row],[M2B_h]])</f>
        <v>3</v>
      </c>
      <c r="S1709" s="14">
        <f>SUM(Table2[[#This Row],[M3B]],Table2[[#This Row],[M3B_h]])</f>
        <v>3</v>
      </c>
      <c r="T1709" s="14">
        <f>SUM(Table2[[#This Row],[M4B]],Table2[[#This Row],[M4B_h]])</f>
        <v>3</v>
      </c>
    </row>
    <row r="1710" spans="1:20">
      <c r="A1710" s="11">
        <f>IF(Table2[[#This Row],[TT]]=0,"",ROW())</f>
        <v>1710</v>
      </c>
      <c r="B1710" s="11" t="str">
        <f>LOWER(SUBSTITUTE(SUBSTITUTE(SUBSTITUTE(SUBSTITUTE(SUBSTITUTE(SUBSTITUTE(SUBSTITUTE(SUBSTITUTE(Table2[[#This Row],[NAMA BARANG]]," ",""),"""",""),"-",""),"/",""),"(",""),")",""),"&amp;",""),",",""))</f>
        <v>pcretxs29nlolgarisblack</v>
      </c>
      <c r="C1710" s="17" t="s">
        <v>1840</v>
      </c>
      <c r="D1710" s="18">
        <v>37</v>
      </c>
      <c r="E1710" s="22">
        <v>144</v>
      </c>
      <c r="F1710" s="43">
        <f>IF(Table2[[#This Row],[M5B]]="",Table2[[#This Row],[M5B_h]],SUM(Table2[[#This Row],[M5B_h]],Table2[[#This Row],[M5B]]))</f>
        <v>37</v>
      </c>
      <c r="H1710" s="12" t="str">
        <f>IF(Table2[[#This Row],[M1A]]="","",Table2[[#This Row],[M1A]]-Table2[[#This Row],[AWAL]])</f>
        <v/>
      </c>
      <c r="J1710" s="12" t="str">
        <f>IF(Table2[[#This Row],[M2A]]="","",SUM(Table2[[#This Row],[M2A]]-Table2[[#This Row],[M2B_h]]))</f>
        <v/>
      </c>
      <c r="L1710" s="12" t="str">
        <f>IF(Table2[[#This Row],[M3A]]="","",SUM(Table2[[#This Row],[M3A]]-Table2[[#This Row],[M3B_h]]))</f>
        <v/>
      </c>
      <c r="N1710" s="12" t="str">
        <f>IF(Table2[[#This Row],[M4A]]="","",SUM(Table2[[#This Row],[M4A]]-Table2[[#This Row],[M4B_h]]))</f>
        <v/>
      </c>
      <c r="O1710" s="14"/>
      <c r="P1710" s="14" t="str">
        <f>IF(Table2[[#This Row],[M5A]]="","",SUM(Table2[[#This Row],[M5A]]-Table2[[#This Row],[M5B_h]]))</f>
        <v/>
      </c>
      <c r="Q1710" s="14">
        <f>SUM(Table2[[#This Row],[AWAL]],Table2[[#This Row],[M1B]])</f>
        <v>37</v>
      </c>
      <c r="R1710" s="14">
        <f>SUM(Table2[[#This Row],[M2B]],Table2[[#This Row],[M2B_h]])</f>
        <v>37</v>
      </c>
      <c r="S1710" s="14">
        <f>SUM(Table2[[#This Row],[M3B]],Table2[[#This Row],[M3B_h]])</f>
        <v>37</v>
      </c>
      <c r="T1710" s="14">
        <f>SUM(Table2[[#This Row],[M4B]],Table2[[#This Row],[M4B_h]])</f>
        <v>37</v>
      </c>
    </row>
    <row r="1711" spans="1:20">
      <c r="A1711" s="11">
        <f>IF(Table2[[#This Row],[TT]]=0,"",ROW())</f>
        <v>1711</v>
      </c>
      <c r="B1711" s="11" t="str">
        <f>LOWER(SUBSTITUTE(SUBSTITUTE(SUBSTITUTE(SUBSTITUTE(SUBSTITUTE(SUBSTITUTE(SUBSTITUTE(SUBSTITUTE(Table2[[#This Row],[NAMA BARANG]]," ",""),"""",""),"-",""),"/",""),"(",""),")",""),"&amp;",""),",",""))</f>
        <v>pcretzhili8952</v>
      </c>
      <c r="C1711" s="17" t="s">
        <v>1841</v>
      </c>
      <c r="D1711" s="18">
        <v>1</v>
      </c>
      <c r="E1711" s="22" t="s">
        <v>803</v>
      </c>
      <c r="F1711" s="43">
        <f>IF(Table2[[#This Row],[M5B]]="",Table2[[#This Row],[M5B_h]],SUM(Table2[[#This Row],[M5B_h]],Table2[[#This Row],[M5B]]))</f>
        <v>1</v>
      </c>
      <c r="H1711" s="12" t="str">
        <f>IF(Table2[[#This Row],[M1A]]="","",Table2[[#This Row],[M1A]]-Table2[[#This Row],[AWAL]])</f>
        <v/>
      </c>
      <c r="J1711" s="12" t="str">
        <f>IF(Table2[[#This Row],[M2A]]="","",SUM(Table2[[#This Row],[M2A]]-Table2[[#This Row],[M2B_h]]))</f>
        <v/>
      </c>
      <c r="L1711" s="12" t="str">
        <f>IF(Table2[[#This Row],[M3A]]="","",SUM(Table2[[#This Row],[M3A]]-Table2[[#This Row],[M3B_h]]))</f>
        <v/>
      </c>
      <c r="N1711" s="12" t="str">
        <f>IF(Table2[[#This Row],[M4A]]="","",SUM(Table2[[#This Row],[M4A]]-Table2[[#This Row],[M4B_h]]))</f>
        <v/>
      </c>
      <c r="O1711" s="14"/>
      <c r="P1711" s="14" t="str">
        <f>IF(Table2[[#This Row],[M5A]]="","",SUM(Table2[[#This Row],[M5A]]-Table2[[#This Row],[M5B_h]]))</f>
        <v/>
      </c>
      <c r="Q1711" s="14">
        <f>SUM(Table2[[#This Row],[AWAL]],Table2[[#This Row],[M1B]])</f>
        <v>1</v>
      </c>
      <c r="R1711" s="14">
        <f>SUM(Table2[[#This Row],[M2B]],Table2[[#This Row],[M2B_h]])</f>
        <v>1</v>
      </c>
      <c r="S1711" s="14">
        <f>SUM(Table2[[#This Row],[M3B]],Table2[[#This Row],[M3B_h]])</f>
        <v>1</v>
      </c>
      <c r="T1711" s="14">
        <f>SUM(Table2[[#This Row],[M4B]],Table2[[#This Row],[M4B_h]])</f>
        <v>1</v>
      </c>
    </row>
    <row r="1712" spans="1:20">
      <c r="A1712" s="11">
        <f>IF(Table2[[#This Row],[TT]]=0,"",ROW())</f>
        <v>1712</v>
      </c>
      <c r="B1712" s="11" t="str">
        <f>LOWER(SUBSTITUTE(SUBSTITUTE(SUBSTITUTE(SUBSTITUTE(SUBSTITUTE(SUBSTITUTE(SUBSTITUTE(SUBSTITUTE(Table2[[#This Row],[NAMA BARANG]]," ",""),"""",""),"-",""),"/",""),"(",""),")",""),"&amp;",""),",",""))</f>
        <v>pcsandalkm16bk</v>
      </c>
      <c r="C1712" s="17" t="s">
        <v>1842</v>
      </c>
      <c r="D1712" s="18">
        <v>2</v>
      </c>
      <c r="E1712" s="22" t="s">
        <v>88</v>
      </c>
      <c r="F1712" s="43">
        <f>IF(Table2[[#This Row],[M5B]]="",Table2[[#This Row],[M5B_h]],SUM(Table2[[#This Row],[M5B_h]],Table2[[#This Row],[M5B]]))</f>
        <v>2</v>
      </c>
      <c r="H1712" s="12" t="str">
        <f>IF(Table2[[#This Row],[M1A]]="","",Table2[[#This Row],[M1A]]-Table2[[#This Row],[AWAL]])</f>
        <v/>
      </c>
      <c r="J1712" s="12" t="str">
        <f>IF(Table2[[#This Row],[M2A]]="","",SUM(Table2[[#This Row],[M2A]]-Table2[[#This Row],[M2B_h]]))</f>
        <v/>
      </c>
      <c r="L1712" s="12" t="str">
        <f>IF(Table2[[#This Row],[M3A]]="","",SUM(Table2[[#This Row],[M3A]]-Table2[[#This Row],[M3B_h]]))</f>
        <v/>
      </c>
      <c r="N1712" s="12" t="str">
        <f>IF(Table2[[#This Row],[M4A]]="","",SUM(Table2[[#This Row],[M4A]]-Table2[[#This Row],[M4B_h]]))</f>
        <v/>
      </c>
      <c r="O1712" s="14"/>
      <c r="P1712" s="14" t="str">
        <f>IF(Table2[[#This Row],[M5A]]="","",SUM(Table2[[#This Row],[M5A]]-Table2[[#This Row],[M5B_h]]))</f>
        <v/>
      </c>
      <c r="Q1712" s="14">
        <f>SUM(Table2[[#This Row],[AWAL]],Table2[[#This Row],[M1B]])</f>
        <v>2</v>
      </c>
      <c r="R1712" s="14">
        <f>SUM(Table2[[#This Row],[M2B]],Table2[[#This Row],[M2B_h]])</f>
        <v>2</v>
      </c>
      <c r="S1712" s="14">
        <f>SUM(Table2[[#This Row],[M3B]],Table2[[#This Row],[M3B_h]])</f>
        <v>2</v>
      </c>
      <c r="T1712" s="14">
        <f>SUM(Table2[[#This Row],[M4B]],Table2[[#This Row],[M4B_h]])</f>
        <v>2</v>
      </c>
    </row>
    <row r="1713" spans="1:20">
      <c r="A1713" s="11">
        <f>IF(Table2[[#This Row],[TT]]=0,"",ROW())</f>
        <v>1713</v>
      </c>
      <c r="B1713" s="11" t="str">
        <f>LOWER(SUBSTITUTE(SUBSTITUTE(SUBSTITUTE(SUBSTITUTE(SUBSTITUTE(SUBSTITUTE(SUBSTITUTE(SUBSTITUTE(Table2[[#This Row],[NAMA BARANG]]," ",""),"""",""),"-",""),"/",""),"(",""),")",""),"&amp;",""),",",""))</f>
        <v>pcset8015a008</v>
      </c>
      <c r="C1713" s="17" t="s">
        <v>1843</v>
      </c>
      <c r="D1713" s="18">
        <v>7</v>
      </c>
      <c r="E1713" s="22" t="s">
        <v>56</v>
      </c>
      <c r="F1713" s="43">
        <f>IF(Table2[[#This Row],[M5B]]="",Table2[[#This Row],[M5B_h]],SUM(Table2[[#This Row],[M5B_h]],Table2[[#This Row],[M5B]]))</f>
        <v>7</v>
      </c>
      <c r="H1713" s="12" t="str">
        <f>IF(Table2[[#This Row],[M1A]]="","",Table2[[#This Row],[M1A]]-Table2[[#This Row],[AWAL]])</f>
        <v/>
      </c>
      <c r="J1713" s="12" t="str">
        <f>IF(Table2[[#This Row],[M2A]]="","",SUM(Table2[[#This Row],[M2A]]-Table2[[#This Row],[M2B_h]]))</f>
        <v/>
      </c>
      <c r="L1713" s="12" t="str">
        <f>IF(Table2[[#This Row],[M3A]]="","",SUM(Table2[[#This Row],[M3A]]-Table2[[#This Row],[M3B_h]]))</f>
        <v/>
      </c>
      <c r="N1713" s="12" t="str">
        <f>IF(Table2[[#This Row],[M4A]]="","",SUM(Table2[[#This Row],[M4A]]-Table2[[#This Row],[M4B_h]]))</f>
        <v/>
      </c>
      <c r="O1713" s="14"/>
      <c r="P1713" s="14" t="str">
        <f>IF(Table2[[#This Row],[M5A]]="","",SUM(Table2[[#This Row],[M5A]]-Table2[[#This Row],[M5B_h]]))</f>
        <v/>
      </c>
      <c r="Q1713" s="14">
        <f>SUM(Table2[[#This Row],[AWAL]],Table2[[#This Row],[M1B]])</f>
        <v>7</v>
      </c>
      <c r="R1713" s="14">
        <f>SUM(Table2[[#This Row],[M2B]],Table2[[#This Row],[M2B_h]])</f>
        <v>7</v>
      </c>
      <c r="S1713" s="14">
        <f>SUM(Table2[[#This Row],[M3B]],Table2[[#This Row],[M3B_h]])</f>
        <v>7</v>
      </c>
      <c r="T1713" s="14">
        <f>SUM(Table2[[#This Row],[M4B]],Table2[[#This Row],[M4B_h]])</f>
        <v>7</v>
      </c>
    </row>
    <row r="1714" spans="1:20">
      <c r="A1714" s="11">
        <f>IF(Table2[[#This Row],[TT]]=0,"",ROW())</f>
        <v>1714</v>
      </c>
      <c r="B1714" s="11" t="str">
        <f>LOWER(SUBSTITUTE(SUBSTITUTE(SUBSTITUTE(SUBSTITUTE(SUBSTITUTE(SUBSTITUTE(SUBSTITUTE(SUBSTITUTE(Table2[[#This Row],[NAMA BARANG]]," ",""),"""",""),"-",""),"/",""),"(",""),")",""),"&amp;",""),",",""))</f>
        <v>pcspoonm.mouse</v>
      </c>
      <c r="C1714" s="17" t="s">
        <v>1844</v>
      </c>
      <c r="D1714" s="18">
        <v>14</v>
      </c>
      <c r="E1714" s="22" t="s">
        <v>66</v>
      </c>
      <c r="F1714" s="43">
        <f>IF(Table2[[#This Row],[M5B]]="",Table2[[#This Row],[M5B_h]],SUM(Table2[[#This Row],[M5B_h]],Table2[[#This Row],[M5B]]))</f>
        <v>14</v>
      </c>
      <c r="H1714" s="12" t="str">
        <f>IF(Table2[[#This Row],[M1A]]="","",Table2[[#This Row],[M1A]]-Table2[[#This Row],[AWAL]])</f>
        <v/>
      </c>
      <c r="J1714" s="12" t="str">
        <f>IF(Table2[[#This Row],[M2A]]="","",SUM(Table2[[#This Row],[M2A]]-Table2[[#This Row],[M2B_h]]))</f>
        <v/>
      </c>
      <c r="L1714" s="12" t="str">
        <f>IF(Table2[[#This Row],[M3A]]="","",SUM(Table2[[#This Row],[M3A]]-Table2[[#This Row],[M3B_h]]))</f>
        <v/>
      </c>
      <c r="N1714" s="12" t="str">
        <f>IF(Table2[[#This Row],[M4A]]="","",SUM(Table2[[#This Row],[M4A]]-Table2[[#This Row],[M4B_h]]))</f>
        <v/>
      </c>
      <c r="O1714" s="14"/>
      <c r="P1714" s="14" t="str">
        <f>IF(Table2[[#This Row],[M5A]]="","",SUM(Table2[[#This Row],[M5A]]-Table2[[#This Row],[M5B_h]]))</f>
        <v/>
      </c>
      <c r="Q1714" s="14">
        <f>SUM(Table2[[#This Row],[AWAL]],Table2[[#This Row],[M1B]])</f>
        <v>14</v>
      </c>
      <c r="R1714" s="14">
        <f>SUM(Table2[[#This Row],[M2B]],Table2[[#This Row],[M2B_h]])</f>
        <v>14</v>
      </c>
      <c r="S1714" s="14">
        <f>SUM(Table2[[#This Row],[M3B]],Table2[[#This Row],[M3B_h]])</f>
        <v>14</v>
      </c>
      <c r="T1714" s="14">
        <f>SUM(Table2[[#This Row],[M4B]],Table2[[#This Row],[M4B_h]])</f>
        <v>14</v>
      </c>
    </row>
    <row r="1715" spans="1:20">
      <c r="A1715" s="11">
        <f>IF(Table2[[#This Row],[TT]]=0,"",ROW())</f>
        <v>1715</v>
      </c>
      <c r="B1715" s="11" t="str">
        <f>LOWER(SUBSTITUTE(SUBSTITUTE(SUBSTITUTE(SUBSTITUTE(SUBSTITUTE(SUBSTITUTE(SUBSTITUTE(SUBSTITUTE(Table2[[#This Row],[NAMA BARANG]]," ",""),"""",""),"-",""),"/",""),"(",""),")",""),"&amp;",""),",",""))</f>
        <v>pcsusunsaka2susun</v>
      </c>
      <c r="C1715" s="17" t="s">
        <v>1845</v>
      </c>
      <c r="D1715" s="18">
        <v>14</v>
      </c>
      <c r="E1715" s="22" t="s">
        <v>43</v>
      </c>
      <c r="F1715" s="43">
        <f>IF(Table2[[#This Row],[M5B]]="",Table2[[#This Row],[M5B_h]],SUM(Table2[[#This Row],[M5B_h]],Table2[[#This Row],[M5B]]))</f>
        <v>14</v>
      </c>
      <c r="H1715" s="12" t="str">
        <f>IF(Table2[[#This Row],[M1A]]="","",Table2[[#This Row],[M1A]]-Table2[[#This Row],[AWAL]])</f>
        <v/>
      </c>
      <c r="J1715" s="12" t="str">
        <f>IF(Table2[[#This Row],[M2A]]="","",SUM(Table2[[#This Row],[M2A]]-Table2[[#This Row],[M2B_h]]))</f>
        <v/>
      </c>
      <c r="L1715" s="12" t="str">
        <f>IF(Table2[[#This Row],[M3A]]="","",SUM(Table2[[#This Row],[M3A]]-Table2[[#This Row],[M3B_h]]))</f>
        <v/>
      </c>
      <c r="N1715" s="12" t="str">
        <f>IF(Table2[[#This Row],[M4A]]="","",SUM(Table2[[#This Row],[M4A]]-Table2[[#This Row],[M4B_h]]))</f>
        <v/>
      </c>
      <c r="O1715" s="14"/>
      <c r="P1715" s="14" t="str">
        <f>IF(Table2[[#This Row],[M5A]]="","",SUM(Table2[[#This Row],[M5A]]-Table2[[#This Row],[M5B_h]]))</f>
        <v/>
      </c>
      <c r="Q1715" s="14">
        <f>SUM(Table2[[#This Row],[AWAL]],Table2[[#This Row],[M1B]])</f>
        <v>14</v>
      </c>
      <c r="R1715" s="14">
        <f>SUM(Table2[[#This Row],[M2B]],Table2[[#This Row],[M2B_h]])</f>
        <v>14</v>
      </c>
      <c r="S1715" s="14">
        <f>SUM(Table2[[#This Row],[M3B]],Table2[[#This Row],[M3B_h]])</f>
        <v>14</v>
      </c>
      <c r="T1715" s="14">
        <f>SUM(Table2[[#This Row],[M4B]],Table2[[#This Row],[M4B_h]])</f>
        <v>14</v>
      </c>
    </row>
    <row r="1716" spans="1:20">
      <c r="A1716" s="11" t="str">
        <f>IF(Table2[[#This Row],[TT]]=0,"",ROW())</f>
        <v/>
      </c>
      <c r="B1716" s="11" t="str">
        <f>LOWER(SUBSTITUTE(SUBSTITUTE(SUBSTITUTE(SUBSTITUTE(SUBSTITUTE(SUBSTITUTE(SUBSTITUTE(SUBSTITUTE(Table2[[#This Row],[NAMA BARANG]]," ",""),"""",""),"-",""),"/",""),"(",""),")",""),"&amp;",""),",",""))</f>
        <v>pcsusunsikafir</v>
      </c>
      <c r="C1716" s="17" t="s">
        <v>1846</v>
      </c>
      <c r="D1716" s="18">
        <v>11</v>
      </c>
      <c r="E1716" s="22" t="s">
        <v>794</v>
      </c>
      <c r="F1716" s="43">
        <f>IF(Table2[[#This Row],[M5B]]="",Table2[[#This Row],[M5B_h]],SUM(Table2[[#This Row],[M5B_h]],Table2[[#This Row],[M5B]]))</f>
        <v>0</v>
      </c>
      <c r="G1716" s="12">
        <v>1</v>
      </c>
      <c r="H1716" s="12">
        <f>IF(Table2[[#This Row],[M1A]]="","",Table2[[#This Row],[M1A]]-Table2[[#This Row],[AWAL]])</f>
        <v>-10</v>
      </c>
      <c r="J1716" s="12" t="str">
        <f>IF(Table2[[#This Row],[M2A]]="","",SUM(Table2[[#This Row],[M2A]]-Table2[[#This Row],[M2B_h]]))</f>
        <v/>
      </c>
      <c r="K1716" s="12">
        <v>0</v>
      </c>
      <c r="L1716" s="12">
        <f>IF(Table2[[#This Row],[M3A]]="","",SUM(Table2[[#This Row],[M3A]]-Table2[[#This Row],[M3B_h]]))</f>
        <v>-1</v>
      </c>
      <c r="N1716" s="12" t="str">
        <f>IF(Table2[[#This Row],[M4A]]="","",SUM(Table2[[#This Row],[M4A]]-Table2[[#This Row],[M4B_h]]))</f>
        <v/>
      </c>
      <c r="O1716" s="14"/>
      <c r="P1716" s="14" t="str">
        <f>IF(Table2[[#This Row],[M5A]]="","",SUM(Table2[[#This Row],[M5A]]-Table2[[#This Row],[M5B_h]]))</f>
        <v/>
      </c>
      <c r="Q1716" s="14">
        <f>SUM(Table2[[#This Row],[AWAL]],Table2[[#This Row],[M1B]])</f>
        <v>1</v>
      </c>
      <c r="R1716" s="14">
        <f>SUM(Table2[[#This Row],[M2B]],Table2[[#This Row],[M2B_h]])</f>
        <v>1</v>
      </c>
      <c r="S1716" s="14">
        <f>SUM(Table2[[#This Row],[M3B]],Table2[[#This Row],[M3B_h]])</f>
        <v>0</v>
      </c>
      <c r="T1716" s="14">
        <f>SUM(Table2[[#This Row],[M4B]],Table2[[#This Row],[M4B_h]])</f>
        <v>0</v>
      </c>
    </row>
    <row r="1717" spans="1:20">
      <c r="A1717" s="11">
        <f>IF(Table2[[#This Row],[TT]]=0,"",ROW())</f>
        <v>1717</v>
      </c>
      <c r="B1717" s="11" t="str">
        <f>LOWER(SUBSTITUTE(SUBSTITUTE(SUBSTITUTE(SUBSTITUTE(SUBSTITUTE(SUBSTITUTE(SUBSTITUTE(SUBSTITUTE(Table2[[#This Row],[NAMA BARANG]]," ",""),"""",""),"-",""),"/",""),"(",""),")",""),"&amp;",""),",",""))</f>
        <v>pcteslats777</v>
      </c>
      <c r="C1717" s="17" t="s">
        <v>1847</v>
      </c>
      <c r="D1717" s="18">
        <v>7</v>
      </c>
      <c r="E1717" s="22" t="s">
        <v>66</v>
      </c>
      <c r="F1717" s="43">
        <f>IF(Table2[[#This Row],[M5B]]="",Table2[[#This Row],[M5B_h]],SUM(Table2[[#This Row],[M5B_h]],Table2[[#This Row],[M5B]]))</f>
        <v>7</v>
      </c>
      <c r="H1717" s="12" t="str">
        <f>IF(Table2[[#This Row],[M1A]]="","",Table2[[#This Row],[M1A]]-Table2[[#This Row],[AWAL]])</f>
        <v/>
      </c>
      <c r="J1717" s="12" t="str">
        <f>IF(Table2[[#This Row],[M2A]]="","",SUM(Table2[[#This Row],[M2A]]-Table2[[#This Row],[M2B_h]]))</f>
        <v/>
      </c>
      <c r="L1717" s="12" t="str">
        <f>IF(Table2[[#This Row],[M3A]]="","",SUM(Table2[[#This Row],[M3A]]-Table2[[#This Row],[M3B_h]]))</f>
        <v/>
      </c>
      <c r="N1717" s="12" t="str">
        <f>IF(Table2[[#This Row],[M4A]]="","",SUM(Table2[[#This Row],[M4A]]-Table2[[#This Row],[M4B_h]]))</f>
        <v/>
      </c>
      <c r="O1717" s="14"/>
      <c r="P1717" s="14" t="str">
        <f>IF(Table2[[#This Row],[M5A]]="","",SUM(Table2[[#This Row],[M5A]]-Table2[[#This Row],[M5B_h]]))</f>
        <v/>
      </c>
      <c r="Q1717" s="14">
        <f>SUM(Table2[[#This Row],[AWAL]],Table2[[#This Row],[M1B]])</f>
        <v>7</v>
      </c>
      <c r="R1717" s="14">
        <f>SUM(Table2[[#This Row],[M2B]],Table2[[#This Row],[M2B_h]])</f>
        <v>7</v>
      </c>
      <c r="S1717" s="14">
        <f>SUM(Table2[[#This Row],[M3B]],Table2[[#This Row],[M3B_h]])</f>
        <v>7</v>
      </c>
      <c r="T1717" s="14">
        <f>SUM(Table2[[#This Row],[M4B]],Table2[[#This Row],[M4B_h]])</f>
        <v>7</v>
      </c>
    </row>
    <row r="1718" spans="1:20">
      <c r="A1718" s="11">
        <f>IF(Table2[[#This Row],[TT]]=0,"",ROW())</f>
        <v>1718</v>
      </c>
      <c r="B1718" s="11" t="str">
        <f>LOWER(SUBSTITUTE(SUBSTITUTE(SUBSTITUTE(SUBSTITUTE(SUBSTITUTE(SUBSTITUTE(SUBSTITUTE(SUBSTITUTE(Table2[[#This Row],[NAMA BARANG]]," ",""),"""",""),"-",""),"/",""),"(",""),")",""),"&amp;",""),",",""))</f>
        <v>pctopla2879b</v>
      </c>
      <c r="C1718" s="17" t="s">
        <v>2945</v>
      </c>
      <c r="D1718" s="18">
        <v>8</v>
      </c>
      <c r="E1718" s="22" t="s">
        <v>2727</v>
      </c>
      <c r="F1718" s="43">
        <f>IF(Table2[[#This Row],[M5B]]="",Table2[[#This Row],[M5B_h]],SUM(Table2[[#This Row],[M5B_h]],Table2[[#This Row],[M5B]]))</f>
        <v>7</v>
      </c>
      <c r="H1718" s="12" t="str">
        <f>IF(Table2[[#This Row],[M1A]]="","",Table2[[#This Row],[M1A]]-Table2[[#This Row],[AWAL]])</f>
        <v/>
      </c>
      <c r="J1718" s="12" t="str">
        <f>IF(Table2[[#This Row],[M2A]]="","",SUM(Table2[[#This Row],[M2A]]-Table2[[#This Row],[M2B_h]]))</f>
        <v/>
      </c>
      <c r="K1718" s="12">
        <v>7</v>
      </c>
      <c r="L1718" s="12">
        <f>IF(Table2[[#This Row],[M3A]]="","",SUM(Table2[[#This Row],[M3A]]-Table2[[#This Row],[M3B_h]]))</f>
        <v>-1</v>
      </c>
      <c r="N1718" s="12" t="str">
        <f>IF(Table2[[#This Row],[M4A]]="","",SUM(Table2[[#This Row],[M4A]]-Table2[[#This Row],[M4B_h]]))</f>
        <v/>
      </c>
      <c r="O1718" s="14"/>
      <c r="P1718" s="14" t="str">
        <f>IF(Table2[[#This Row],[M5A]]="","",SUM(Table2[[#This Row],[M5A]]-Table2[[#This Row],[M5B_h]]))</f>
        <v/>
      </c>
      <c r="Q1718" s="14">
        <f>SUM(Table2[[#This Row],[AWAL]],Table2[[#This Row],[M1B]])</f>
        <v>8</v>
      </c>
      <c r="R1718" s="14">
        <f>SUM(Table2[[#This Row],[M2B]],Table2[[#This Row],[M2B_h]])</f>
        <v>8</v>
      </c>
      <c r="S1718" s="14">
        <f>SUM(Table2[[#This Row],[M3B]],Table2[[#This Row],[M3B_h]])</f>
        <v>7</v>
      </c>
      <c r="T1718" s="14">
        <f>SUM(Table2[[#This Row],[M4B]],Table2[[#This Row],[M4B_h]])</f>
        <v>7</v>
      </c>
    </row>
    <row r="1719" spans="1:20">
      <c r="A1719" s="11">
        <f>IF(Table2[[#This Row],[TT]]=0,"",ROW())</f>
        <v>1719</v>
      </c>
      <c r="B1719" s="11" t="str">
        <f>LOWER(SUBSTITUTE(SUBSTITUTE(SUBSTITUTE(SUBSTITUTE(SUBSTITUTE(SUBSTITUTE(SUBSTITUTE(SUBSTITUTE(Table2[[#This Row],[NAMA BARANG]]," ",""),"""",""),"-",""),"/",""),"(",""),")",""),"&amp;",""),",",""))</f>
        <v>pctoplapl05</v>
      </c>
      <c r="C1719" s="17" t="s">
        <v>1848</v>
      </c>
      <c r="D1719" s="18">
        <v>4</v>
      </c>
      <c r="E1719" s="22" t="s">
        <v>531</v>
      </c>
      <c r="F1719" s="43">
        <f>IF(Table2[[#This Row],[M5B]]="",Table2[[#This Row],[M5B_h]],SUM(Table2[[#This Row],[M5B_h]],Table2[[#This Row],[M5B]]))</f>
        <v>4</v>
      </c>
      <c r="H1719" s="12" t="str">
        <f>IF(Table2[[#This Row],[M1A]]="","",Table2[[#This Row],[M1A]]-Table2[[#This Row],[AWAL]])</f>
        <v/>
      </c>
      <c r="J1719" s="12" t="str">
        <f>IF(Table2[[#This Row],[M2A]]="","",SUM(Table2[[#This Row],[M2A]]-Table2[[#This Row],[M2B_h]]))</f>
        <v/>
      </c>
      <c r="L1719" s="12" t="str">
        <f>IF(Table2[[#This Row],[M3A]]="","",SUM(Table2[[#This Row],[M3A]]-Table2[[#This Row],[M3B_h]]))</f>
        <v/>
      </c>
      <c r="N1719" s="12" t="str">
        <f>IF(Table2[[#This Row],[M4A]]="","",SUM(Table2[[#This Row],[M4A]]-Table2[[#This Row],[M4B_h]]))</f>
        <v/>
      </c>
      <c r="O1719" s="14"/>
      <c r="P1719" s="14" t="str">
        <f>IF(Table2[[#This Row],[M5A]]="","",SUM(Table2[[#This Row],[M5A]]-Table2[[#This Row],[M5B_h]]))</f>
        <v/>
      </c>
      <c r="Q1719" s="14">
        <f>SUM(Table2[[#This Row],[AWAL]],Table2[[#This Row],[M1B]])</f>
        <v>4</v>
      </c>
      <c r="R1719" s="14">
        <f>SUM(Table2[[#This Row],[M2B]],Table2[[#This Row],[M2B_h]])</f>
        <v>4</v>
      </c>
      <c r="S1719" s="14">
        <f>SUM(Table2[[#This Row],[M3B]],Table2[[#This Row],[M3B_h]])</f>
        <v>4</v>
      </c>
      <c r="T1719" s="14">
        <f>SUM(Table2[[#This Row],[M4B]],Table2[[#This Row],[M4B_h]])</f>
        <v>4</v>
      </c>
    </row>
    <row r="1720" spans="1:20">
      <c r="A1720" s="13">
        <f>IF(Table2[[#This Row],[TT]]=0,"",ROW())</f>
        <v>1720</v>
      </c>
      <c r="B1720" s="13" t="str">
        <f>LOWER(SUBSTITUTE(SUBSTITUTE(SUBSTITUTE(SUBSTITUTE(SUBSTITUTE(SUBSTITUTE(SUBSTITUTE(SUBSTITUTE(Table2[[#This Row],[NAMA BARANG]]," ",""),"""",""),"-",""),"/",""),"(",""),")",""),"&amp;",""),",",""))</f>
        <v>pcwlt9905</v>
      </c>
      <c r="C1720" s="16" t="s">
        <v>1849</v>
      </c>
      <c r="D1720" s="18">
        <v>3</v>
      </c>
      <c r="E1720" s="47" t="s">
        <v>66</v>
      </c>
      <c r="F1720" s="43">
        <f>IF(Table2[[#This Row],[M5B]]="",Table2[[#This Row],[M5B_h]],SUM(Table2[[#This Row],[M5B_h]],Table2[[#This Row],[M5B]]))</f>
        <v>3</v>
      </c>
      <c r="H1720" s="14" t="str">
        <f>IF(Table2[[#This Row],[M1A]]="","",Table2[[#This Row],[M1A]]-Table2[[#This Row],[AWAL]])</f>
        <v/>
      </c>
      <c r="J1720" s="14" t="str">
        <f>IF(Table2[[#This Row],[M2A]]="","",SUM(Table2[[#This Row],[M2A]]-Table2[[#This Row],[M2B_h]]))</f>
        <v/>
      </c>
      <c r="L1720" s="14" t="str">
        <f>IF(Table2[[#This Row],[M3A]]="","",SUM(Table2[[#This Row],[M3A]]-Table2[[#This Row],[M3B_h]]))</f>
        <v/>
      </c>
      <c r="N1720" s="14" t="str">
        <f>IF(Table2[[#This Row],[M4A]]="","",SUM(Table2[[#This Row],[M4A]]-Table2[[#This Row],[M4B_h]]))</f>
        <v/>
      </c>
      <c r="O1720" s="14"/>
      <c r="P1720" s="14" t="str">
        <f>IF(Table2[[#This Row],[M5A]]="","",SUM(Table2[[#This Row],[M5A]]-Table2[[#This Row],[M5B_h]]))</f>
        <v/>
      </c>
      <c r="Q1720" s="14">
        <f>SUM(Table2[[#This Row],[AWAL]],Table2[[#This Row],[M1B]])</f>
        <v>3</v>
      </c>
      <c r="R1720" s="14">
        <f>SUM(Table2[[#This Row],[M2B]],Table2[[#This Row],[M2B_h]])</f>
        <v>3</v>
      </c>
      <c r="S1720" s="14">
        <f>SUM(Table2[[#This Row],[M3B]],Table2[[#This Row],[M3B_h]])</f>
        <v>3</v>
      </c>
      <c r="T1720" s="14">
        <f>SUM(Table2[[#This Row],[M4B]],Table2[[#This Row],[M4B_h]])</f>
        <v>3</v>
      </c>
    </row>
    <row r="1721" spans="1:20">
      <c r="A1721" s="11">
        <f>IF(Table2[[#This Row],[TT]]=0,"",ROW())</f>
        <v>1721</v>
      </c>
      <c r="B1721" s="11" t="str">
        <f>LOWER(SUBSTITUTE(SUBSTITUTE(SUBSTITUTE(SUBSTITUTE(SUBSTITUTE(SUBSTITUTE(SUBSTITUTE(SUBSTITUTE(Table2[[#This Row],[NAMA BARANG]]," ",""),"""",""),"-",""),"/",""),"(",""),")",""),"&amp;",""),",",""))</f>
        <v>pcwlt9906</v>
      </c>
      <c r="C1721" s="17" t="s">
        <v>1850</v>
      </c>
      <c r="D1721" s="18">
        <v>12</v>
      </c>
      <c r="E1721" s="22" t="s">
        <v>103</v>
      </c>
      <c r="F1721" s="43">
        <f>IF(Table2[[#This Row],[M5B]]="",Table2[[#This Row],[M5B_h]],SUM(Table2[[#This Row],[M5B_h]],Table2[[#This Row],[M5B]]))</f>
        <v>12</v>
      </c>
      <c r="H1721" s="12" t="str">
        <f>IF(Table2[[#This Row],[M1A]]="","",Table2[[#This Row],[M1A]]-Table2[[#This Row],[AWAL]])</f>
        <v/>
      </c>
      <c r="J1721" s="12" t="str">
        <f>IF(Table2[[#This Row],[M2A]]="","",SUM(Table2[[#This Row],[M2A]]-Table2[[#This Row],[M2B_h]]))</f>
        <v/>
      </c>
      <c r="L1721" s="12" t="str">
        <f>IF(Table2[[#This Row],[M3A]]="","",SUM(Table2[[#This Row],[M3A]]-Table2[[#This Row],[M3B_h]]))</f>
        <v/>
      </c>
      <c r="N1721" s="12" t="str">
        <f>IF(Table2[[#This Row],[M4A]]="","",SUM(Table2[[#This Row],[M4A]]-Table2[[#This Row],[M4B_h]]))</f>
        <v/>
      </c>
      <c r="O1721" s="14"/>
      <c r="P1721" s="14" t="str">
        <f>IF(Table2[[#This Row],[M5A]]="","",SUM(Table2[[#This Row],[M5A]]-Table2[[#This Row],[M5B_h]]))</f>
        <v/>
      </c>
      <c r="Q1721" s="14">
        <f>SUM(Table2[[#This Row],[AWAL]],Table2[[#This Row],[M1B]])</f>
        <v>12</v>
      </c>
      <c r="R1721" s="14">
        <f>SUM(Table2[[#This Row],[M2B]],Table2[[#This Row],[M2B_h]])</f>
        <v>12</v>
      </c>
      <c r="S1721" s="14">
        <f>SUM(Table2[[#This Row],[M3B]],Table2[[#This Row],[M3B_h]])</f>
        <v>12</v>
      </c>
      <c r="T1721" s="14">
        <f>SUM(Table2[[#This Row],[M4B]],Table2[[#This Row],[M4B_h]])</f>
        <v>12</v>
      </c>
    </row>
    <row r="1722" spans="1:20">
      <c r="A1722" s="11">
        <f>IF(Table2[[#This Row],[TT]]=0,"",ROW())</f>
        <v>1722</v>
      </c>
      <c r="B1722" s="11" t="str">
        <f>LOWER(SUBSTITUTE(SUBSTITUTE(SUBSTITUTE(SUBSTITUTE(SUBSTITUTE(SUBSTITUTE(SUBSTITUTE(SUBSTITUTE(Table2[[#This Row],[NAMA BARANG]]," ",""),"""",""),"-",""),"/",""),"(",""),")",""),"&amp;",""),",",""))</f>
        <v>pcwlt9907</v>
      </c>
      <c r="C1722" s="17" t="s">
        <v>1851</v>
      </c>
      <c r="D1722" s="18">
        <v>4</v>
      </c>
      <c r="E1722" s="22" t="s">
        <v>103</v>
      </c>
      <c r="F1722" s="43">
        <f>IF(Table2[[#This Row],[M5B]]="",Table2[[#This Row],[M5B_h]],SUM(Table2[[#This Row],[M5B_h]],Table2[[#This Row],[M5B]]))</f>
        <v>4</v>
      </c>
      <c r="H1722" s="12" t="str">
        <f>IF(Table2[[#This Row],[M1A]]="","",Table2[[#This Row],[M1A]]-Table2[[#This Row],[AWAL]])</f>
        <v/>
      </c>
      <c r="J1722" s="12" t="str">
        <f>IF(Table2[[#This Row],[M2A]]="","",SUM(Table2[[#This Row],[M2A]]-Table2[[#This Row],[M2B_h]]))</f>
        <v/>
      </c>
      <c r="L1722" s="12" t="str">
        <f>IF(Table2[[#This Row],[M3A]]="","",SUM(Table2[[#This Row],[M3A]]-Table2[[#This Row],[M3B_h]]))</f>
        <v/>
      </c>
      <c r="N1722" s="12" t="str">
        <f>IF(Table2[[#This Row],[M4A]]="","",SUM(Table2[[#This Row],[M4A]]-Table2[[#This Row],[M4B_h]]))</f>
        <v/>
      </c>
      <c r="O1722" s="14"/>
      <c r="P1722" s="14" t="str">
        <f>IF(Table2[[#This Row],[M5A]]="","",SUM(Table2[[#This Row],[M5A]]-Table2[[#This Row],[M5B_h]]))</f>
        <v/>
      </c>
      <c r="Q1722" s="14">
        <f>SUM(Table2[[#This Row],[AWAL]],Table2[[#This Row],[M1B]])</f>
        <v>4</v>
      </c>
      <c r="R1722" s="14">
        <f>SUM(Table2[[#This Row],[M2B]],Table2[[#This Row],[M2B_h]])</f>
        <v>4</v>
      </c>
      <c r="S1722" s="14">
        <f>SUM(Table2[[#This Row],[M3B]],Table2[[#This Row],[M3B_h]])</f>
        <v>4</v>
      </c>
      <c r="T1722" s="14">
        <f>SUM(Table2[[#This Row],[M4B]],Table2[[#This Row],[M4B_h]])</f>
        <v>4</v>
      </c>
    </row>
    <row r="1723" spans="1:20">
      <c r="A1723" s="11">
        <f>IF(Table2[[#This Row],[TT]]=0,"",ROW())</f>
        <v>1723</v>
      </c>
      <c r="B1723" s="11" t="str">
        <f>LOWER(SUBSTITUTE(SUBSTITUTE(SUBSTITUTE(SUBSTITUTE(SUBSTITUTE(SUBSTITUTE(SUBSTITUTE(SUBSTITUTE(Table2[[#This Row],[NAMA BARANG]]," ",""),"""",""),"-",""),"/",""),"(",""),")",""),"&amp;",""),",",""))</f>
        <v>pcwlt9908</v>
      </c>
      <c r="C1723" s="17" t="s">
        <v>1852</v>
      </c>
      <c r="D1723" s="18">
        <v>7</v>
      </c>
      <c r="E1723" s="22" t="s">
        <v>103</v>
      </c>
      <c r="F1723" s="43">
        <f>IF(Table2[[#This Row],[M5B]]="",Table2[[#This Row],[M5B_h]],SUM(Table2[[#This Row],[M5B_h]],Table2[[#This Row],[M5B]]))</f>
        <v>7</v>
      </c>
      <c r="H1723" s="12" t="str">
        <f>IF(Table2[[#This Row],[M1A]]="","",Table2[[#This Row],[M1A]]-Table2[[#This Row],[AWAL]])</f>
        <v/>
      </c>
      <c r="J1723" s="12" t="str">
        <f>IF(Table2[[#This Row],[M2A]]="","",SUM(Table2[[#This Row],[M2A]]-Table2[[#This Row],[M2B_h]]))</f>
        <v/>
      </c>
      <c r="L1723" s="12" t="str">
        <f>IF(Table2[[#This Row],[M3A]]="","",SUM(Table2[[#This Row],[M3A]]-Table2[[#This Row],[M3B_h]]))</f>
        <v/>
      </c>
      <c r="N1723" s="12" t="str">
        <f>IF(Table2[[#This Row],[M4A]]="","",SUM(Table2[[#This Row],[M4A]]-Table2[[#This Row],[M4B_h]]))</f>
        <v/>
      </c>
      <c r="O1723" s="14"/>
      <c r="P1723" s="14" t="str">
        <f>IF(Table2[[#This Row],[M5A]]="","",SUM(Table2[[#This Row],[M5A]]-Table2[[#This Row],[M5B_h]]))</f>
        <v/>
      </c>
      <c r="Q1723" s="14">
        <f>SUM(Table2[[#This Row],[AWAL]],Table2[[#This Row],[M1B]])</f>
        <v>7</v>
      </c>
      <c r="R1723" s="14">
        <f>SUM(Table2[[#This Row],[M2B]],Table2[[#This Row],[M2B_h]])</f>
        <v>7</v>
      </c>
      <c r="S1723" s="14">
        <f>SUM(Table2[[#This Row],[M3B]],Table2[[#This Row],[M3B_h]])</f>
        <v>7</v>
      </c>
      <c r="T1723" s="14">
        <f>SUM(Table2[[#This Row],[M4B]],Table2[[#This Row],[M4B_h]])</f>
        <v>7</v>
      </c>
    </row>
    <row r="1724" spans="1:20">
      <c r="A1724" s="11">
        <f>IF(Table2[[#This Row],[TT]]=0,"",ROW())</f>
        <v>1724</v>
      </c>
      <c r="B1724" s="11" t="str">
        <f>LOWER(SUBSTITUTE(SUBSTITUTE(SUBSTITUTE(SUBSTITUTE(SUBSTITUTE(SUBSTITUTE(SUBSTITUTE(SUBSTITUTE(Table2[[#This Row],[NAMA BARANG]]," ",""),"""",""),"-",""),"/",""),"(",""),")",""),"&amp;",""),",",""))</f>
        <v>pcwlt9909</v>
      </c>
      <c r="C1724" s="17" t="s">
        <v>1853</v>
      </c>
      <c r="D1724" s="18">
        <v>12</v>
      </c>
      <c r="E1724" s="22" t="s">
        <v>66</v>
      </c>
      <c r="F1724" s="43">
        <f>IF(Table2[[#This Row],[M5B]]="",Table2[[#This Row],[M5B_h]],SUM(Table2[[#This Row],[M5B_h]],Table2[[#This Row],[M5B]]))</f>
        <v>12</v>
      </c>
      <c r="H1724" s="12" t="str">
        <f>IF(Table2[[#This Row],[M1A]]="","",Table2[[#This Row],[M1A]]-Table2[[#This Row],[AWAL]])</f>
        <v/>
      </c>
      <c r="J1724" s="12" t="str">
        <f>IF(Table2[[#This Row],[M2A]]="","",SUM(Table2[[#This Row],[M2A]]-Table2[[#This Row],[M2B_h]]))</f>
        <v/>
      </c>
      <c r="L1724" s="12" t="str">
        <f>IF(Table2[[#This Row],[M3A]]="","",SUM(Table2[[#This Row],[M3A]]-Table2[[#This Row],[M3B_h]]))</f>
        <v/>
      </c>
      <c r="N1724" s="12" t="str">
        <f>IF(Table2[[#This Row],[M4A]]="","",SUM(Table2[[#This Row],[M4A]]-Table2[[#This Row],[M4B_h]]))</f>
        <v/>
      </c>
      <c r="O1724" s="14"/>
      <c r="P1724" s="14" t="str">
        <f>IF(Table2[[#This Row],[M5A]]="","",SUM(Table2[[#This Row],[M5A]]-Table2[[#This Row],[M5B_h]]))</f>
        <v/>
      </c>
      <c r="Q1724" s="14">
        <f>SUM(Table2[[#This Row],[AWAL]],Table2[[#This Row],[M1B]])</f>
        <v>12</v>
      </c>
      <c r="R1724" s="14">
        <f>SUM(Table2[[#This Row],[M2B]],Table2[[#This Row],[M2B_h]])</f>
        <v>12</v>
      </c>
      <c r="S1724" s="14">
        <f>SUM(Table2[[#This Row],[M3B]],Table2[[#This Row],[M3B_h]])</f>
        <v>12</v>
      </c>
      <c r="T1724" s="14">
        <f>SUM(Table2[[#This Row],[M4B]],Table2[[#This Row],[M4B_h]])</f>
        <v>12</v>
      </c>
    </row>
    <row r="1725" spans="1:20">
      <c r="A1725" s="11">
        <f>IF(Table2[[#This Row],[TT]]=0,"",ROW())</f>
        <v>1725</v>
      </c>
      <c r="B1725" s="11" t="str">
        <f>LOWER(SUBSTITUTE(SUBSTITUTE(SUBSTITUTE(SUBSTITUTE(SUBSTITUTE(SUBSTITUTE(SUBSTITUTE(SUBSTITUTE(Table2[[#This Row],[NAMA BARANG]]," ",""),"""",""),"-",""),"/",""),"(",""),")",""),"&amp;",""),",",""))</f>
        <v>pcwlt9910</v>
      </c>
      <c r="C1725" s="17" t="s">
        <v>1854</v>
      </c>
      <c r="D1725" s="18">
        <v>3</v>
      </c>
      <c r="E1725" s="22" t="s">
        <v>66</v>
      </c>
      <c r="F1725" s="43">
        <f>IF(Table2[[#This Row],[M5B]]="",Table2[[#This Row],[M5B_h]],SUM(Table2[[#This Row],[M5B_h]],Table2[[#This Row],[M5B]]))</f>
        <v>3</v>
      </c>
      <c r="H1725" s="12" t="str">
        <f>IF(Table2[[#This Row],[M1A]]="","",Table2[[#This Row],[M1A]]-Table2[[#This Row],[AWAL]])</f>
        <v/>
      </c>
      <c r="J1725" s="12" t="str">
        <f>IF(Table2[[#This Row],[M2A]]="","",SUM(Table2[[#This Row],[M2A]]-Table2[[#This Row],[M2B_h]]))</f>
        <v/>
      </c>
      <c r="L1725" s="12" t="str">
        <f>IF(Table2[[#This Row],[M3A]]="","",SUM(Table2[[#This Row],[M3A]]-Table2[[#This Row],[M3B_h]]))</f>
        <v/>
      </c>
      <c r="N1725" s="12" t="str">
        <f>IF(Table2[[#This Row],[M4A]]="","",SUM(Table2[[#This Row],[M4A]]-Table2[[#This Row],[M4B_h]]))</f>
        <v/>
      </c>
      <c r="O1725" s="14"/>
      <c r="P1725" s="14" t="str">
        <f>IF(Table2[[#This Row],[M5A]]="","",SUM(Table2[[#This Row],[M5A]]-Table2[[#This Row],[M5B_h]]))</f>
        <v/>
      </c>
      <c r="Q1725" s="14">
        <f>SUM(Table2[[#This Row],[AWAL]],Table2[[#This Row],[M1B]])</f>
        <v>3</v>
      </c>
      <c r="R1725" s="14">
        <f>SUM(Table2[[#This Row],[M2B]],Table2[[#This Row],[M2B_h]])</f>
        <v>3</v>
      </c>
      <c r="S1725" s="14">
        <f>SUM(Table2[[#This Row],[M3B]],Table2[[#This Row],[M3B_h]])</f>
        <v>3</v>
      </c>
      <c r="T1725" s="14">
        <f>SUM(Table2[[#This Row],[M4B]],Table2[[#This Row],[M4B_h]])</f>
        <v>3</v>
      </c>
    </row>
    <row r="1726" spans="1:20">
      <c r="A1726" s="11">
        <f>IF(Table2[[#This Row],[TT]]=0,"",ROW())</f>
        <v>1726</v>
      </c>
      <c r="B1726" s="11" t="str">
        <f>LOWER(SUBSTITUTE(SUBSTITUTE(SUBSTITUTE(SUBSTITUTE(SUBSTITUTE(SUBSTITUTE(SUBSTITUTE(SUBSTITUTE(Table2[[#This Row],[NAMA BARANG]]," ",""),"""",""),"-",""),"/",""),"(",""),")",""),"&amp;",""),",",""))</f>
        <v>pcxm7222hk</v>
      </c>
      <c r="C1726" s="17" t="s">
        <v>1855</v>
      </c>
      <c r="D1726" s="18">
        <v>6</v>
      </c>
      <c r="E1726" s="22" t="s">
        <v>63</v>
      </c>
      <c r="F1726" s="43">
        <f>IF(Table2[[#This Row],[M5B]]="",Table2[[#This Row],[M5B_h]],SUM(Table2[[#This Row],[M5B_h]],Table2[[#This Row],[M5B]]))</f>
        <v>6</v>
      </c>
      <c r="H1726" s="12" t="str">
        <f>IF(Table2[[#This Row],[M1A]]="","",Table2[[#This Row],[M1A]]-Table2[[#This Row],[AWAL]])</f>
        <v/>
      </c>
      <c r="J1726" s="12" t="str">
        <f>IF(Table2[[#This Row],[M2A]]="","",SUM(Table2[[#This Row],[M2A]]-Table2[[#This Row],[M2B_h]]))</f>
        <v/>
      </c>
      <c r="L1726" s="12" t="str">
        <f>IF(Table2[[#This Row],[M3A]]="","",SUM(Table2[[#This Row],[M3A]]-Table2[[#This Row],[M3B_h]]))</f>
        <v/>
      </c>
      <c r="N1726" s="12" t="str">
        <f>IF(Table2[[#This Row],[M4A]]="","",SUM(Table2[[#This Row],[M4A]]-Table2[[#This Row],[M4B_h]]))</f>
        <v/>
      </c>
      <c r="O1726" s="14"/>
      <c r="P1726" s="14" t="str">
        <f>IF(Table2[[#This Row],[M5A]]="","",SUM(Table2[[#This Row],[M5A]]-Table2[[#This Row],[M5B_h]]))</f>
        <v/>
      </c>
      <c r="Q1726" s="14">
        <f>SUM(Table2[[#This Row],[AWAL]],Table2[[#This Row],[M1B]])</f>
        <v>6</v>
      </c>
      <c r="R1726" s="14">
        <f>SUM(Table2[[#This Row],[M2B]],Table2[[#This Row],[M2B_h]])</f>
        <v>6</v>
      </c>
      <c r="S1726" s="14">
        <f>SUM(Table2[[#This Row],[M3B]],Table2[[#This Row],[M3B_h]])</f>
        <v>6</v>
      </c>
      <c r="T1726" s="14">
        <f>SUM(Table2[[#This Row],[M4B]],Table2[[#This Row],[M4B_h]])</f>
        <v>6</v>
      </c>
    </row>
    <row r="1727" spans="1:20">
      <c r="A1727" s="11">
        <f>IF(Table2[[#This Row],[TT]]=0,"",ROW())</f>
        <v>1727</v>
      </c>
      <c r="B1727" s="11" t="str">
        <f>LOWER(SUBSTITUTE(SUBSTITUTE(SUBSTITUTE(SUBSTITUTE(SUBSTITUTE(SUBSTITUTE(SUBSTITUTE(SUBSTITUTE(Table2[[#This Row],[NAMA BARANG]]," ",""),"""",""),"-",""),"/",""),"(",""),")",""),"&amp;",""),",",""))</f>
        <v>pcxmd222fr</v>
      </c>
      <c r="C1727" s="17" t="s">
        <v>1856</v>
      </c>
      <c r="D1727" s="18">
        <v>6</v>
      </c>
      <c r="E1727" s="22" t="s">
        <v>63</v>
      </c>
      <c r="F1727" s="43">
        <f>IF(Table2[[#This Row],[M5B]]="",Table2[[#This Row],[M5B_h]],SUM(Table2[[#This Row],[M5B_h]],Table2[[#This Row],[M5B]]))</f>
        <v>6</v>
      </c>
      <c r="H1727" s="12" t="str">
        <f>IF(Table2[[#This Row],[M1A]]="","",Table2[[#This Row],[M1A]]-Table2[[#This Row],[AWAL]])</f>
        <v/>
      </c>
      <c r="J1727" s="12" t="str">
        <f>IF(Table2[[#This Row],[M2A]]="","",SUM(Table2[[#This Row],[M2A]]-Table2[[#This Row],[M2B_h]]))</f>
        <v/>
      </c>
      <c r="L1727" s="12" t="str">
        <f>IF(Table2[[#This Row],[M3A]]="","",SUM(Table2[[#This Row],[M3A]]-Table2[[#This Row],[M3B_h]]))</f>
        <v/>
      </c>
      <c r="N1727" s="12" t="str">
        <f>IF(Table2[[#This Row],[M4A]]="","",SUM(Table2[[#This Row],[M4A]]-Table2[[#This Row],[M4B_h]]))</f>
        <v/>
      </c>
      <c r="O1727" s="14"/>
      <c r="P1727" s="14" t="str">
        <f>IF(Table2[[#This Row],[M5A]]="","",SUM(Table2[[#This Row],[M5A]]-Table2[[#This Row],[M5B_h]]))</f>
        <v/>
      </c>
      <c r="Q1727" s="14">
        <f>SUM(Table2[[#This Row],[AWAL]],Table2[[#This Row],[M1B]])</f>
        <v>6</v>
      </c>
      <c r="R1727" s="14">
        <f>SUM(Table2[[#This Row],[M2B]],Table2[[#This Row],[M2B_h]])</f>
        <v>6</v>
      </c>
      <c r="S1727" s="14">
        <f>SUM(Table2[[#This Row],[M3B]],Table2[[#This Row],[M3B_h]])</f>
        <v>6</v>
      </c>
      <c r="T1727" s="14">
        <f>SUM(Table2[[#This Row],[M4B]],Table2[[#This Row],[M4B_h]])</f>
        <v>6</v>
      </c>
    </row>
    <row r="1728" spans="1:20">
      <c r="A1728" s="11">
        <f>IF(Table2[[#This Row],[TT]]=0,"",ROW())</f>
        <v>1728</v>
      </c>
      <c r="B1728" s="11" t="str">
        <f>LOWER(SUBSTITUTE(SUBSTITUTE(SUBSTITUTE(SUBSTITUTE(SUBSTITUTE(SUBSTITUTE(SUBSTITUTE(SUBSTITUTE(Table2[[#This Row],[NAMA BARANG]]," ",""),"""",""),"-",""),"/",""),"(",""),")",""),"&amp;",""),",",""))</f>
        <v>pcstationeryset8801kantongblk</v>
      </c>
      <c r="C1728" s="17" t="s">
        <v>1858</v>
      </c>
      <c r="D1728" s="18">
        <v>10</v>
      </c>
      <c r="E1728" s="22" t="s">
        <v>190</v>
      </c>
      <c r="F1728" s="43">
        <f>IF(Table2[[#This Row],[M5B]]="",Table2[[#This Row],[M5B_h]],SUM(Table2[[#This Row],[M5B_h]],Table2[[#This Row],[M5B]]))</f>
        <v>10</v>
      </c>
      <c r="H1728" s="12" t="str">
        <f>IF(Table2[[#This Row],[M1A]]="","",Table2[[#This Row],[M1A]]-Table2[[#This Row],[AWAL]])</f>
        <v/>
      </c>
      <c r="J1728" s="12" t="str">
        <f>IF(Table2[[#This Row],[M2A]]="","",SUM(Table2[[#This Row],[M2A]]-Table2[[#This Row],[M2B_h]]))</f>
        <v/>
      </c>
      <c r="L1728" s="12" t="str">
        <f>IF(Table2[[#This Row],[M3A]]="","",SUM(Table2[[#This Row],[M3A]]-Table2[[#This Row],[M3B_h]]))</f>
        <v/>
      </c>
      <c r="N1728" s="12" t="str">
        <f>IF(Table2[[#This Row],[M4A]]="","",SUM(Table2[[#This Row],[M4A]]-Table2[[#This Row],[M4B_h]]))</f>
        <v/>
      </c>
      <c r="O1728" s="14"/>
      <c r="P1728" s="14" t="str">
        <f>IF(Table2[[#This Row],[M5A]]="","",SUM(Table2[[#This Row],[M5A]]-Table2[[#This Row],[M5B_h]]))</f>
        <v/>
      </c>
      <c r="Q1728" s="14">
        <f>SUM(Table2[[#This Row],[AWAL]],Table2[[#This Row],[M1B]])</f>
        <v>10</v>
      </c>
      <c r="R1728" s="14">
        <f>SUM(Table2[[#This Row],[M2B]],Table2[[#This Row],[M2B_h]])</f>
        <v>10</v>
      </c>
      <c r="S1728" s="14">
        <f>SUM(Table2[[#This Row],[M3B]],Table2[[#This Row],[M3B_h]])</f>
        <v>10</v>
      </c>
      <c r="T1728" s="14">
        <f>SUM(Table2[[#This Row],[M4B]],Table2[[#This Row],[M4B_h]])</f>
        <v>10</v>
      </c>
    </row>
    <row r="1729" spans="1:20">
      <c r="A1729" s="11">
        <f>IF(Table2[[#This Row],[TT]]=0,"",ROW())</f>
        <v>1729</v>
      </c>
      <c r="B1729" s="11" t="str">
        <f>LOWER(SUBSTITUTE(SUBSTITUTE(SUBSTITUTE(SUBSTITUTE(SUBSTITUTE(SUBSTITUTE(SUBSTITUTE(SUBSTITUTE(Table2[[#This Row],[NAMA BARANG]]," ",""),"""",""),"-",""),"/",""),"(",""),")",""),"&amp;",""),",",""))</f>
        <v>pcstationerytpset2233blk</v>
      </c>
      <c r="C1729" s="17" t="s">
        <v>1860</v>
      </c>
      <c r="D1729" s="18">
        <v>5</v>
      </c>
      <c r="E1729" s="22" t="s">
        <v>340</v>
      </c>
      <c r="F1729" s="43">
        <f>IF(Table2[[#This Row],[M5B]]="",Table2[[#This Row],[M5B_h]],SUM(Table2[[#This Row],[M5B_h]],Table2[[#This Row],[M5B]]))</f>
        <v>5</v>
      </c>
      <c r="H1729" s="12" t="str">
        <f>IF(Table2[[#This Row],[M1A]]="","",Table2[[#This Row],[M1A]]-Table2[[#This Row],[AWAL]])</f>
        <v/>
      </c>
      <c r="J1729" s="12" t="str">
        <f>IF(Table2[[#This Row],[M2A]]="","",SUM(Table2[[#This Row],[M2A]]-Table2[[#This Row],[M2B_h]]))</f>
        <v/>
      </c>
      <c r="L1729" s="12" t="str">
        <f>IF(Table2[[#This Row],[M3A]]="","",SUM(Table2[[#This Row],[M3A]]-Table2[[#This Row],[M3B_h]]))</f>
        <v/>
      </c>
      <c r="N1729" s="12" t="str">
        <f>IF(Table2[[#This Row],[M4A]]="","",SUM(Table2[[#This Row],[M4A]]-Table2[[#This Row],[M4B_h]]))</f>
        <v/>
      </c>
      <c r="O1729" s="14"/>
      <c r="P1729" s="14" t="str">
        <f>IF(Table2[[#This Row],[M5A]]="","",SUM(Table2[[#This Row],[M5A]]-Table2[[#This Row],[M5B_h]]))</f>
        <v/>
      </c>
      <c r="Q1729" s="14">
        <f>SUM(Table2[[#This Row],[AWAL]],Table2[[#This Row],[M1B]])</f>
        <v>5</v>
      </c>
      <c r="R1729" s="14">
        <f>SUM(Table2[[#This Row],[M2B]],Table2[[#This Row],[M2B_h]])</f>
        <v>5</v>
      </c>
      <c r="S1729" s="14">
        <f>SUM(Table2[[#This Row],[M3B]],Table2[[#This Row],[M3B_h]])</f>
        <v>5</v>
      </c>
      <c r="T1729" s="14">
        <f>SUM(Table2[[#This Row],[M4B]],Table2[[#This Row],[M4B_h]])</f>
        <v>5</v>
      </c>
    </row>
    <row r="1730" spans="1:20">
      <c r="A1730" s="11">
        <f>IF(Table2[[#This Row],[TT]]=0,"",ROW())</f>
        <v>1730</v>
      </c>
      <c r="B1730" s="11" t="str">
        <f>LOWER(SUBSTITUTE(SUBSTITUTE(SUBSTITUTE(SUBSTITUTE(SUBSTITUTE(SUBSTITUTE(SUBSTITUTE(SUBSTITUTE(Table2[[#This Row],[NAMA BARANG]]," ",""),"""",""),"-",""),"/",""),"(",""),")",""),"&amp;",""),",",""))</f>
        <v>pembataslleafnariko690</v>
      </c>
      <c r="C1730" s="23" t="s">
        <v>1861</v>
      </c>
      <c r="D1730" s="24">
        <v>10</v>
      </c>
      <c r="E1730" s="48" t="s">
        <v>54</v>
      </c>
      <c r="F1730" s="43">
        <f>IF(Table2[[#This Row],[M5B]]="",Table2[[#This Row],[M5B_h]],SUM(Table2[[#This Row],[M5B_h]],Table2[[#This Row],[M5B]]))</f>
        <v>10</v>
      </c>
      <c r="H1730" s="12" t="str">
        <f>IF(Table2[[#This Row],[M1A]]="","",Table2[[#This Row],[M1A]]-Table2[[#This Row],[AWAL]])</f>
        <v/>
      </c>
      <c r="J1730" s="12" t="str">
        <f>IF(Table2[[#This Row],[M2A]]="","",SUM(Table2[[#This Row],[M2A]]-Table2[[#This Row],[M2B_h]]))</f>
        <v/>
      </c>
      <c r="L1730" s="12" t="str">
        <f>IF(Table2[[#This Row],[M3A]]="","",SUM(Table2[[#This Row],[M3A]]-Table2[[#This Row],[M3B_h]]))</f>
        <v/>
      </c>
      <c r="N1730" s="12" t="str">
        <f>IF(Table2[[#This Row],[M4A]]="","",SUM(Table2[[#This Row],[M4A]]-Table2[[#This Row],[M4B_h]]))</f>
        <v/>
      </c>
      <c r="O1730" s="14"/>
      <c r="P1730" s="14" t="str">
        <f>IF(Table2[[#This Row],[M5A]]="","",SUM(Table2[[#This Row],[M5A]]-Table2[[#This Row],[M5B_h]]))</f>
        <v/>
      </c>
      <c r="Q1730" s="14">
        <f>SUM(Table2[[#This Row],[AWAL]],Table2[[#This Row],[M1B]])</f>
        <v>10</v>
      </c>
      <c r="R1730" s="14">
        <f>SUM(Table2[[#This Row],[M2B]],Table2[[#This Row],[M2B_h]])</f>
        <v>10</v>
      </c>
      <c r="S1730" s="14">
        <f>SUM(Table2[[#This Row],[M3B]],Table2[[#This Row],[M3B_h]])</f>
        <v>10</v>
      </c>
      <c r="T1730" s="14">
        <f>SUM(Table2[[#This Row],[M4B]],Table2[[#This Row],[M4B_h]])</f>
        <v>10</v>
      </c>
    </row>
    <row r="1731" spans="1:20">
      <c r="A1731" s="11">
        <f>IF(Table2[[#This Row],[TT]]=0,"",ROW())</f>
        <v>1731</v>
      </c>
      <c r="B1731" s="11" t="str">
        <f>LOWER(SUBSTITUTE(SUBSTITUTE(SUBSTITUTE(SUBSTITUTE(SUBSTITUTE(SUBSTITUTE(SUBSTITUTE(SUBSTITUTE(Table2[[#This Row],[NAMA BARANG]]," ",""),"""",""),"-",""),"/",""),"(",""),")",""),"&amp;",""),",",""))</f>
        <v>penstandjx3811</v>
      </c>
      <c r="C1731" s="17" t="s">
        <v>1862</v>
      </c>
      <c r="D1731" s="18">
        <v>1</v>
      </c>
      <c r="E1731" s="22" t="s">
        <v>88</v>
      </c>
      <c r="F1731" s="43">
        <f>IF(Table2[[#This Row],[M5B]]="",Table2[[#This Row],[M5B_h]],SUM(Table2[[#This Row],[M5B_h]],Table2[[#This Row],[M5B]]))</f>
        <v>1</v>
      </c>
      <c r="H1731" s="12" t="str">
        <f>IF(Table2[[#This Row],[M1A]]="","",Table2[[#This Row],[M1A]]-Table2[[#This Row],[AWAL]])</f>
        <v/>
      </c>
      <c r="J1731" s="12" t="str">
        <f>IF(Table2[[#This Row],[M2A]]="","",SUM(Table2[[#This Row],[M2A]]-Table2[[#This Row],[M2B_h]]))</f>
        <v/>
      </c>
      <c r="L1731" s="12" t="str">
        <f>IF(Table2[[#This Row],[M3A]]="","",SUM(Table2[[#This Row],[M3A]]-Table2[[#This Row],[M3B_h]]))</f>
        <v/>
      </c>
      <c r="N1731" s="12" t="str">
        <f>IF(Table2[[#This Row],[M4A]]="","",SUM(Table2[[#This Row],[M4A]]-Table2[[#This Row],[M4B_h]]))</f>
        <v/>
      </c>
      <c r="O1731" s="14"/>
      <c r="P1731" s="14" t="str">
        <f>IF(Table2[[#This Row],[M5A]]="","",SUM(Table2[[#This Row],[M5A]]-Table2[[#This Row],[M5B_h]]))</f>
        <v/>
      </c>
      <c r="Q1731" s="14">
        <f>SUM(Table2[[#This Row],[AWAL]],Table2[[#This Row],[M1B]])</f>
        <v>1</v>
      </c>
      <c r="R1731" s="14">
        <f>SUM(Table2[[#This Row],[M2B]],Table2[[#This Row],[M2B_h]])</f>
        <v>1</v>
      </c>
      <c r="S1731" s="14">
        <f>SUM(Table2[[#This Row],[M3B]],Table2[[#This Row],[M3B_h]])</f>
        <v>1</v>
      </c>
      <c r="T1731" s="14">
        <f>SUM(Table2[[#This Row],[M4B]],Table2[[#This Row],[M4B_h]])</f>
        <v>1</v>
      </c>
    </row>
    <row r="1732" spans="1:20">
      <c r="A1732" s="11">
        <f>IF(Table2[[#This Row],[TT]]=0,"",ROW())</f>
        <v>1732</v>
      </c>
      <c r="B1732" s="11" t="str">
        <f>LOWER(SUBSTITUTE(SUBSTITUTE(SUBSTITUTE(SUBSTITUTE(SUBSTITUTE(SUBSTITUTE(SUBSTITUTE(SUBSTITUTE(Table2[[#This Row],[NAMA BARANG]]," ",""),"""",""),"-",""),"/",""),"(",""),")",""),"&amp;",""),",",""))</f>
        <v>penghapuswbclearbesar</v>
      </c>
      <c r="C1732" s="17" t="s">
        <v>3191</v>
      </c>
      <c r="D1732" s="18">
        <v>3</v>
      </c>
      <c r="E1732" s="22" t="s">
        <v>2461</v>
      </c>
      <c r="F1732" s="43">
        <f>IF(Table2[[#This Row],[M5B]]="",Table2[[#This Row],[M5B_h]],SUM(Table2[[#This Row],[M5B_h]],Table2[[#This Row],[M5B]]))</f>
        <v>1</v>
      </c>
      <c r="H1732" s="12" t="str">
        <f>IF(Table2[[#This Row],[M1A]]="","",Table2[[#This Row],[M1A]]-Table2[[#This Row],[AWAL]])</f>
        <v/>
      </c>
      <c r="I1732" s="12">
        <v>2</v>
      </c>
      <c r="J1732" s="12">
        <f>IF(Table2[[#This Row],[M2A]]="","",SUM(Table2[[#This Row],[M2A]]-Table2[[#This Row],[M2B_h]]))</f>
        <v>-1</v>
      </c>
      <c r="K1732" s="12">
        <v>1</v>
      </c>
      <c r="L1732" s="12">
        <f>IF(Table2[[#This Row],[M3A]]="","",SUM(Table2[[#This Row],[M3A]]-Table2[[#This Row],[M3B_h]]))</f>
        <v>-1</v>
      </c>
      <c r="N1732" s="12" t="str">
        <f>IF(Table2[[#This Row],[M4A]]="","",SUM(Table2[[#This Row],[M4A]]-Table2[[#This Row],[M4B_h]]))</f>
        <v/>
      </c>
      <c r="O1732" s="14"/>
      <c r="P1732" s="14" t="str">
        <f>IF(Table2[[#This Row],[M5A]]="","",SUM(Table2[[#This Row],[M5A]]-Table2[[#This Row],[M5B_h]]))</f>
        <v/>
      </c>
      <c r="Q1732" s="14">
        <f>SUM(Table2[[#This Row],[AWAL]],Table2[[#This Row],[M1B]])</f>
        <v>3</v>
      </c>
      <c r="R1732" s="14">
        <f>SUM(Table2[[#This Row],[M2B]],Table2[[#This Row],[M2B_h]])</f>
        <v>2</v>
      </c>
      <c r="S1732" s="14">
        <f>SUM(Table2[[#This Row],[M3B]],Table2[[#This Row],[M3B_h]])</f>
        <v>1</v>
      </c>
      <c r="T1732" s="14">
        <f>SUM(Table2[[#This Row],[M4B]],Table2[[#This Row],[M4B_h]])</f>
        <v>1</v>
      </c>
    </row>
    <row r="1733" spans="1:20">
      <c r="A1733" s="13">
        <f>IF(Table2[[#This Row],[TT]]=0,"",ROW())</f>
        <v>1733</v>
      </c>
      <c r="B1733" s="13" t="str">
        <f>LOWER(SUBSTITUTE(SUBSTITUTE(SUBSTITUTE(SUBSTITUTE(SUBSTITUTE(SUBSTITUTE(SUBSTITUTE(SUBSTITUTE(Table2[[#This Row],[NAMA BARANG]]," ",""),"""",""),"-",""),"/",""),"(",""),")",""),"&amp;",""),",",""))</f>
        <v>penghapuswbenter802k</v>
      </c>
      <c r="C1733" s="16" t="s">
        <v>2964</v>
      </c>
      <c r="D1733" s="18">
        <v>3</v>
      </c>
      <c r="E1733" s="47" t="s">
        <v>2430</v>
      </c>
      <c r="F1733" s="43">
        <f>IF(Table2[[#This Row],[M5B]]="",Table2[[#This Row],[M5B_h]],SUM(Table2[[#This Row],[M5B_h]],Table2[[#This Row],[M5B]]))</f>
        <v>2</v>
      </c>
      <c r="H1733" s="14" t="str">
        <f>IF(Table2[[#This Row],[M1A]]="","",Table2[[#This Row],[M1A]]-Table2[[#This Row],[AWAL]])</f>
        <v/>
      </c>
      <c r="I1733" s="12">
        <v>2</v>
      </c>
      <c r="J1733" s="14">
        <f>IF(Table2[[#This Row],[M2A]]="","",SUM(Table2[[#This Row],[M2A]]-Table2[[#This Row],[M2B_h]]))</f>
        <v>-1</v>
      </c>
      <c r="L1733" s="14" t="str">
        <f>IF(Table2[[#This Row],[M3A]]="","",SUM(Table2[[#This Row],[M3A]]-Table2[[#This Row],[M3B_h]]))</f>
        <v/>
      </c>
      <c r="N1733" s="14" t="str">
        <f>IF(Table2[[#This Row],[M4A]]="","",SUM(Table2[[#This Row],[M4A]]-Table2[[#This Row],[M4B_h]]))</f>
        <v/>
      </c>
      <c r="O1733" s="14"/>
      <c r="P1733" s="14" t="str">
        <f>IF(Table2[[#This Row],[M5A]]="","",SUM(Table2[[#This Row],[M5A]]-Table2[[#This Row],[M5B_h]]))</f>
        <v/>
      </c>
      <c r="Q1733" s="14">
        <f>SUM(Table2[[#This Row],[AWAL]],Table2[[#This Row],[M1B]])</f>
        <v>3</v>
      </c>
      <c r="R1733" s="14">
        <f>SUM(Table2[[#This Row],[M2B]],Table2[[#This Row],[M2B_h]])</f>
        <v>2</v>
      </c>
      <c r="S1733" s="14">
        <f>SUM(Table2[[#This Row],[M3B]],Table2[[#This Row],[M3B_h]])</f>
        <v>2</v>
      </c>
      <c r="T1733" s="14">
        <f>SUM(Table2[[#This Row],[M4B]],Table2[[#This Row],[M4B_h]])</f>
        <v>2</v>
      </c>
    </row>
    <row r="1734" spans="1:20">
      <c r="A1734" s="11">
        <f>IF(Table2[[#This Row],[TT]]=0,"",ROW())</f>
        <v>1734</v>
      </c>
      <c r="B1734" s="11" t="str">
        <f>LOWER(SUBSTITUTE(SUBSTITUTE(SUBSTITUTE(SUBSTITUTE(SUBSTITUTE(SUBSTITUTE(SUBSTITUTE(SUBSTITUTE(Table2[[#This Row],[NAMA BARANG]]," ",""),"""",""),"-",""),"/",""),"(",""),")",""),"&amp;",""),",",""))</f>
        <v>penghapuswbenter803b</v>
      </c>
      <c r="C1734" s="17" t="s">
        <v>4537</v>
      </c>
      <c r="D1734" s="18">
        <v>3</v>
      </c>
      <c r="E1734" s="22" t="s">
        <v>2461</v>
      </c>
      <c r="F1734" s="43">
        <f>IF(Table2[[#This Row],[M5B]]="",Table2[[#This Row],[M5B_h]],SUM(Table2[[#This Row],[M5B_h]],Table2[[#This Row],[M5B]]))</f>
        <v>2</v>
      </c>
      <c r="H1734" s="12" t="str">
        <f>IF(Table2[[#This Row],[M1A]]="","",Table2[[#This Row],[M1A]]-Table2[[#This Row],[AWAL]])</f>
        <v/>
      </c>
      <c r="I1734" s="12">
        <v>2</v>
      </c>
      <c r="J1734" s="12">
        <f>IF(Table2[[#This Row],[M2A]]="","",SUM(Table2[[#This Row],[M2A]]-Table2[[#This Row],[M2B_h]]))</f>
        <v>-1</v>
      </c>
      <c r="L1734" s="12" t="str">
        <f>IF(Table2[[#This Row],[M3A]]="","",SUM(Table2[[#This Row],[M3A]]-Table2[[#This Row],[M3B_h]]))</f>
        <v/>
      </c>
      <c r="N1734" s="12" t="str">
        <f>IF(Table2[[#This Row],[M4A]]="","",SUM(Table2[[#This Row],[M4A]]-Table2[[#This Row],[M4B_h]]))</f>
        <v/>
      </c>
      <c r="O1734" s="14"/>
      <c r="P1734" s="14" t="str">
        <f>IF(Table2[[#This Row],[M5A]]="","",SUM(Table2[[#This Row],[M5A]]-Table2[[#This Row],[M5B_h]]))</f>
        <v/>
      </c>
      <c r="Q1734" s="14">
        <f>SUM(Table2[[#This Row],[AWAL]],Table2[[#This Row],[M1B]])</f>
        <v>3</v>
      </c>
      <c r="R1734" s="14">
        <f>SUM(Table2[[#This Row],[M2B]],Table2[[#This Row],[M2B_h]])</f>
        <v>2</v>
      </c>
      <c r="S1734" s="14">
        <f>SUM(Table2[[#This Row],[M3B]],Table2[[#This Row],[M3B_h]])</f>
        <v>2</v>
      </c>
      <c r="T1734" s="14">
        <f>SUM(Table2[[#This Row],[M4B]],Table2[[#This Row],[M4B_h]])</f>
        <v>2</v>
      </c>
    </row>
    <row r="1735" spans="1:20">
      <c r="A1735" s="13">
        <f>IF(Table2[[#This Row],[TT]]=0,"",ROW())</f>
        <v>1735</v>
      </c>
      <c r="B1735" s="13" t="str">
        <f>LOWER(SUBSTITUTE(SUBSTITUTE(SUBSTITUTE(SUBSTITUTE(SUBSTITUTE(SUBSTITUTE(SUBSTITUTE(SUBSTITUTE(Table2[[#This Row],[NAMA BARANG]]," ",""),"""",""),"-",""),"/",""),"(",""),")",""),"&amp;",""),",",""))</f>
        <v>penghapuswbenterkecil823</v>
      </c>
      <c r="C1735" s="16" t="s">
        <v>3185</v>
      </c>
      <c r="D1735" s="18">
        <v>1</v>
      </c>
      <c r="E1735" s="47" t="s">
        <v>2430</v>
      </c>
      <c r="F1735" s="43">
        <f>IF(Table2[[#This Row],[M5B]]="",Table2[[#This Row],[M5B_h]],SUM(Table2[[#This Row],[M5B_h]],Table2[[#This Row],[M5B]]))</f>
        <v>1</v>
      </c>
      <c r="H1735" s="14" t="str">
        <f>IF(Table2[[#This Row],[M1A]]="","",Table2[[#This Row],[M1A]]-Table2[[#This Row],[AWAL]])</f>
        <v/>
      </c>
      <c r="J1735" s="14" t="str">
        <f>IF(Table2[[#This Row],[M2A]]="","",SUM(Table2[[#This Row],[M2A]]-Table2[[#This Row],[M2B_h]]))</f>
        <v/>
      </c>
      <c r="L1735" s="14" t="str">
        <f>IF(Table2[[#This Row],[M3A]]="","",SUM(Table2[[#This Row],[M3A]]-Table2[[#This Row],[M3B_h]]))</f>
        <v/>
      </c>
      <c r="N1735" s="14" t="str">
        <f>IF(Table2[[#This Row],[M4A]]="","",SUM(Table2[[#This Row],[M4A]]-Table2[[#This Row],[M4B_h]]))</f>
        <v/>
      </c>
      <c r="O1735" s="14"/>
      <c r="P1735" s="14" t="str">
        <f>IF(Table2[[#This Row],[M5A]]="","",SUM(Table2[[#This Row],[M5A]]-Table2[[#This Row],[M5B_h]]))</f>
        <v/>
      </c>
      <c r="Q1735" s="14">
        <f>SUM(Table2[[#This Row],[AWAL]],Table2[[#This Row],[M1B]])</f>
        <v>1</v>
      </c>
      <c r="R1735" s="14">
        <f>SUM(Table2[[#This Row],[M2B]],Table2[[#This Row],[M2B_h]])</f>
        <v>1</v>
      </c>
      <c r="S1735" s="14">
        <f>SUM(Table2[[#This Row],[M3B]],Table2[[#This Row],[M3B_h]])</f>
        <v>1</v>
      </c>
      <c r="T1735" s="14">
        <f>SUM(Table2[[#This Row],[M4B]],Table2[[#This Row],[M4B_h]])</f>
        <v>1</v>
      </c>
    </row>
    <row r="1736" spans="1:20">
      <c r="A1736" s="13">
        <f>IF(Table2[[#This Row],[TT]]=0,"",ROW())</f>
        <v>1736</v>
      </c>
      <c r="B1736" s="13" t="str">
        <f>LOWER(SUBSTITUTE(SUBSTITUTE(SUBSTITUTE(SUBSTITUTE(SUBSTITUTE(SUBSTITUTE(SUBSTITUTE(SUBSTITUTE(Table2[[#This Row],[NAMA BARANG]]," ",""),"""",""),"-",""),"/",""),"(",""),")",""),"&amp;",""),",",""))</f>
        <v>penghapuswbkenjoylubangk</v>
      </c>
      <c r="C1736" s="16" t="s">
        <v>1865</v>
      </c>
      <c r="D1736" s="18">
        <v>2</v>
      </c>
      <c r="E1736" s="47" t="s">
        <v>83</v>
      </c>
      <c r="F1736" s="43">
        <f>IF(Table2[[#This Row],[M5B]]="",Table2[[#This Row],[M5B_h]],SUM(Table2[[#This Row],[M5B_h]],Table2[[#This Row],[M5B]]))</f>
        <v>2</v>
      </c>
      <c r="H1736" s="14" t="str">
        <f>IF(Table2[[#This Row],[M1A]]="","",Table2[[#This Row],[M1A]]-Table2[[#This Row],[AWAL]])</f>
        <v/>
      </c>
      <c r="J1736" s="14" t="str">
        <f>IF(Table2[[#This Row],[M2A]]="","",SUM(Table2[[#This Row],[M2A]]-Table2[[#This Row],[M2B_h]]))</f>
        <v/>
      </c>
      <c r="L1736" s="14" t="str">
        <f>IF(Table2[[#This Row],[M3A]]="","",SUM(Table2[[#This Row],[M3A]]-Table2[[#This Row],[M3B_h]]))</f>
        <v/>
      </c>
      <c r="N1736" s="14" t="str">
        <f>IF(Table2[[#This Row],[M4A]]="","",SUM(Table2[[#This Row],[M4A]]-Table2[[#This Row],[M4B_h]]))</f>
        <v/>
      </c>
      <c r="O1736" s="14"/>
      <c r="P1736" s="14" t="str">
        <f>IF(Table2[[#This Row],[M5A]]="","",SUM(Table2[[#This Row],[M5A]]-Table2[[#This Row],[M5B_h]]))</f>
        <v/>
      </c>
      <c r="Q1736" s="14">
        <f>SUM(Table2[[#This Row],[AWAL]],Table2[[#This Row],[M1B]])</f>
        <v>2</v>
      </c>
      <c r="R1736" s="14">
        <f>SUM(Table2[[#This Row],[M2B]],Table2[[#This Row],[M2B_h]])</f>
        <v>2</v>
      </c>
      <c r="S1736" s="14">
        <f>SUM(Table2[[#This Row],[M3B]],Table2[[#This Row],[M3B_h]])</f>
        <v>2</v>
      </c>
      <c r="T1736" s="14">
        <f>SUM(Table2[[#This Row],[M4B]],Table2[[#This Row],[M4B_h]])</f>
        <v>2</v>
      </c>
    </row>
    <row r="1737" spans="1:20">
      <c r="A1737" s="13">
        <f>IF(Table2[[#This Row],[TT]]=0,"",ROW())</f>
        <v>1737</v>
      </c>
      <c r="B1737" s="13" t="str">
        <f>LOWER(SUBSTITUTE(SUBSTITUTE(SUBSTITUTE(SUBSTITUTE(SUBSTITUTE(SUBSTITUTE(SUBSTITUTE(SUBSTITUTE(Table2[[#This Row],[NAMA BARANG]]," ",""),"""",""),"-",""),"/",""),"(",""),")",""),"&amp;",""),",",""))</f>
        <v>pensilsbs1set</v>
      </c>
      <c r="C1737" s="16" t="s">
        <v>1866</v>
      </c>
      <c r="D1737" s="18">
        <v>3</v>
      </c>
      <c r="E1737" s="47" t="s">
        <v>1867</v>
      </c>
      <c r="F1737" s="43">
        <f>IF(Table2[[#This Row],[M5B]]="",Table2[[#This Row],[M5B_h]],SUM(Table2[[#This Row],[M5B_h]],Table2[[#This Row],[M5B]]))</f>
        <v>3</v>
      </c>
      <c r="H1737" s="14" t="str">
        <f>IF(Table2[[#This Row],[M1A]]="","",Table2[[#This Row],[M1A]]-Table2[[#This Row],[AWAL]])</f>
        <v/>
      </c>
      <c r="J1737" s="14" t="str">
        <f>IF(Table2[[#This Row],[M2A]]="","",SUM(Table2[[#This Row],[M2A]]-Table2[[#This Row],[M2B_h]]))</f>
        <v/>
      </c>
      <c r="L1737" s="14" t="str">
        <f>IF(Table2[[#This Row],[M3A]]="","",SUM(Table2[[#This Row],[M3A]]-Table2[[#This Row],[M3B_h]]))</f>
        <v/>
      </c>
      <c r="N1737" s="14" t="str">
        <f>IF(Table2[[#This Row],[M4A]]="","",SUM(Table2[[#This Row],[M4A]]-Table2[[#This Row],[M4B_h]]))</f>
        <v/>
      </c>
      <c r="O1737" s="14"/>
      <c r="P1737" s="14" t="str">
        <f>IF(Table2[[#This Row],[M5A]]="","",SUM(Table2[[#This Row],[M5A]]-Table2[[#This Row],[M5B_h]]))</f>
        <v/>
      </c>
      <c r="Q1737" s="14">
        <f>SUM(Table2[[#This Row],[AWAL]],Table2[[#This Row],[M1B]])</f>
        <v>3</v>
      </c>
      <c r="R1737" s="14">
        <f>SUM(Table2[[#This Row],[M2B]],Table2[[#This Row],[M2B_h]])</f>
        <v>3</v>
      </c>
      <c r="S1737" s="14">
        <f>SUM(Table2[[#This Row],[M3B]],Table2[[#This Row],[M3B_h]])</f>
        <v>3</v>
      </c>
      <c r="T1737" s="14">
        <f>SUM(Table2[[#This Row],[M4B]],Table2[[#This Row],[M4B_h]])</f>
        <v>3</v>
      </c>
    </row>
    <row r="1738" spans="1:20">
      <c r="A1738" s="11">
        <f>IF(Table2[[#This Row],[TT]]=0,"",ROW())</f>
        <v>1738</v>
      </c>
      <c r="B1738" s="11" t="str">
        <f>LOWER(SUBSTITUTE(SUBSTITUTE(SUBSTITUTE(SUBSTITUTE(SUBSTITUTE(SUBSTITUTE(SUBSTITUTE(SUBSTITUTE(Table2[[#This Row],[NAMA BARANG]]," ",""),"""",""),"-",""),"/",""),"(",""),")",""),"&amp;",""),",",""))</f>
        <v>pensil+kuasstaedler256261</v>
      </c>
      <c r="C1738" s="17" t="s">
        <v>1868</v>
      </c>
      <c r="D1738" s="18">
        <v>2</v>
      </c>
      <c r="E1738" s="22" t="s">
        <v>1869</v>
      </c>
      <c r="F1738" s="43">
        <f>IF(Table2[[#This Row],[M5B]]="",Table2[[#This Row],[M5B_h]],SUM(Table2[[#This Row],[M5B_h]],Table2[[#This Row],[M5B]]))</f>
        <v>2</v>
      </c>
      <c r="H1738" s="12" t="str">
        <f>IF(Table2[[#This Row],[M1A]]="","",Table2[[#This Row],[M1A]]-Table2[[#This Row],[AWAL]])</f>
        <v/>
      </c>
      <c r="J1738" s="12" t="str">
        <f>IF(Table2[[#This Row],[M2A]]="","",SUM(Table2[[#This Row],[M2A]]-Table2[[#This Row],[M2B_h]]))</f>
        <v/>
      </c>
      <c r="L1738" s="12" t="str">
        <f>IF(Table2[[#This Row],[M3A]]="","",SUM(Table2[[#This Row],[M3A]]-Table2[[#This Row],[M3B_h]]))</f>
        <v/>
      </c>
      <c r="N1738" s="12" t="str">
        <f>IF(Table2[[#This Row],[M4A]]="","",SUM(Table2[[#This Row],[M4A]]-Table2[[#This Row],[M4B_h]]))</f>
        <v/>
      </c>
      <c r="O1738" s="14"/>
      <c r="P1738" s="14" t="str">
        <f>IF(Table2[[#This Row],[M5A]]="","",SUM(Table2[[#This Row],[M5A]]-Table2[[#This Row],[M5B_h]]))</f>
        <v/>
      </c>
      <c r="Q1738" s="14">
        <f>SUM(Table2[[#This Row],[AWAL]],Table2[[#This Row],[M1B]])</f>
        <v>2</v>
      </c>
      <c r="R1738" s="14">
        <f>SUM(Table2[[#This Row],[M2B]],Table2[[#This Row],[M2B_h]])</f>
        <v>2</v>
      </c>
      <c r="S1738" s="14">
        <f>SUM(Table2[[#This Row],[M3B]],Table2[[#This Row],[M3B_h]])</f>
        <v>2</v>
      </c>
      <c r="T1738" s="14">
        <f>SUM(Table2[[#This Row],[M4B]],Table2[[#This Row],[M4B_h]])</f>
        <v>2</v>
      </c>
    </row>
    <row r="1739" spans="1:20">
      <c r="A1739" s="11">
        <f>IF(Table2[[#This Row],[TT]]=0,"",ROW())</f>
        <v>1739</v>
      </c>
      <c r="B1739" s="11" t="str">
        <f>LOWER(SUBSTITUTE(SUBSTITUTE(SUBSTITUTE(SUBSTITUTE(SUBSTITUTE(SUBSTITUTE(SUBSTITUTE(SUBSTITUTE(Table2[[#This Row],[NAMA BARANG]]," ",""),"""",""),"-",""),"/",""),"(",""),")",""),"&amp;",""),",",""))</f>
        <v>pensil+stip378mobil36</v>
      </c>
      <c r="C1739" s="17" t="s">
        <v>1870</v>
      </c>
      <c r="D1739" s="18">
        <v>2</v>
      </c>
      <c r="E1739" s="22" t="s">
        <v>246</v>
      </c>
      <c r="F1739" s="43">
        <f>IF(Table2[[#This Row],[M5B]]="",Table2[[#This Row],[M5B_h]],SUM(Table2[[#This Row],[M5B_h]],Table2[[#This Row],[M5B]]))</f>
        <v>2</v>
      </c>
      <c r="H1739" s="12" t="str">
        <f>IF(Table2[[#This Row],[M1A]]="","",Table2[[#This Row],[M1A]]-Table2[[#This Row],[AWAL]])</f>
        <v/>
      </c>
      <c r="J1739" s="12" t="str">
        <f>IF(Table2[[#This Row],[M2A]]="","",SUM(Table2[[#This Row],[M2A]]-Table2[[#This Row],[M2B_h]]))</f>
        <v/>
      </c>
      <c r="L1739" s="12" t="str">
        <f>IF(Table2[[#This Row],[M3A]]="","",SUM(Table2[[#This Row],[M3A]]-Table2[[#This Row],[M3B_h]]))</f>
        <v/>
      </c>
      <c r="N1739" s="12" t="str">
        <f>IF(Table2[[#This Row],[M4A]]="","",SUM(Table2[[#This Row],[M4A]]-Table2[[#This Row],[M4B_h]]))</f>
        <v/>
      </c>
      <c r="O1739" s="14"/>
      <c r="P1739" s="14" t="str">
        <f>IF(Table2[[#This Row],[M5A]]="","",SUM(Table2[[#This Row],[M5A]]-Table2[[#This Row],[M5B_h]]))</f>
        <v/>
      </c>
      <c r="Q1739" s="14">
        <f>SUM(Table2[[#This Row],[AWAL]],Table2[[#This Row],[M1B]])</f>
        <v>2</v>
      </c>
      <c r="R1739" s="14">
        <f>SUM(Table2[[#This Row],[M2B]],Table2[[#This Row],[M2B_h]])</f>
        <v>2</v>
      </c>
      <c r="S1739" s="14">
        <f>SUM(Table2[[#This Row],[M3B]],Table2[[#This Row],[M3B_h]])</f>
        <v>2</v>
      </c>
      <c r="T1739" s="14">
        <f>SUM(Table2[[#This Row],[M4B]],Table2[[#This Row],[M4B_h]])</f>
        <v>2</v>
      </c>
    </row>
    <row r="1740" spans="1:20">
      <c r="A1740" s="11">
        <f>IF(Table2[[#This Row],[TT]]=0,"",ROW())</f>
        <v>1740</v>
      </c>
      <c r="B1740" s="11" t="str">
        <f>LOWER(SUBSTITUTE(SUBSTITUTE(SUBSTITUTE(SUBSTITUTE(SUBSTITUTE(SUBSTITUTE(SUBSTITUTE(SUBSTITUTE(Table2[[#This Row],[NAMA BARANG]]," ",""),"""",""),"-",""),"/",""),"(",""),")",""),"&amp;",""),",",""))</f>
        <v>pensil+stip5221ninja</v>
      </c>
      <c r="C1740" s="17" t="s">
        <v>1871</v>
      </c>
      <c r="D1740" s="18">
        <v>1</v>
      </c>
      <c r="E1740" s="22" t="s">
        <v>1872</v>
      </c>
      <c r="F1740" s="43">
        <f>IF(Table2[[#This Row],[M5B]]="",Table2[[#This Row],[M5B_h]],SUM(Table2[[#This Row],[M5B_h]],Table2[[#This Row],[M5B]]))</f>
        <v>1</v>
      </c>
      <c r="H1740" s="12" t="str">
        <f>IF(Table2[[#This Row],[M1A]]="","",Table2[[#This Row],[M1A]]-Table2[[#This Row],[AWAL]])</f>
        <v/>
      </c>
      <c r="J1740" s="12" t="str">
        <f>IF(Table2[[#This Row],[M2A]]="","",SUM(Table2[[#This Row],[M2A]]-Table2[[#This Row],[M2B_h]]))</f>
        <v/>
      </c>
      <c r="L1740" s="12" t="str">
        <f>IF(Table2[[#This Row],[M3A]]="","",SUM(Table2[[#This Row],[M3A]]-Table2[[#This Row],[M3B_h]]))</f>
        <v/>
      </c>
      <c r="N1740" s="12" t="str">
        <f>IF(Table2[[#This Row],[M4A]]="","",SUM(Table2[[#This Row],[M4A]]-Table2[[#This Row],[M4B_h]]))</f>
        <v/>
      </c>
      <c r="O1740" s="14"/>
      <c r="P1740" s="14" t="str">
        <f>IF(Table2[[#This Row],[M5A]]="","",SUM(Table2[[#This Row],[M5A]]-Table2[[#This Row],[M5B_h]]))</f>
        <v/>
      </c>
      <c r="Q1740" s="14">
        <f>SUM(Table2[[#This Row],[AWAL]],Table2[[#This Row],[M1B]])</f>
        <v>1</v>
      </c>
      <c r="R1740" s="14">
        <f>SUM(Table2[[#This Row],[M2B]],Table2[[#This Row],[M2B_h]])</f>
        <v>1</v>
      </c>
      <c r="S1740" s="14">
        <f>SUM(Table2[[#This Row],[M3B]],Table2[[#This Row],[M3B_h]])</f>
        <v>1</v>
      </c>
      <c r="T1740" s="14">
        <f>SUM(Table2[[#This Row],[M4B]],Table2[[#This Row],[M4B_h]])</f>
        <v>1</v>
      </c>
    </row>
    <row r="1741" spans="1:20">
      <c r="A1741" s="11">
        <f>IF(Table2[[#This Row],[TT]]=0,"",ROW())</f>
        <v>1741</v>
      </c>
      <c r="B1741" s="11" t="str">
        <f>LOWER(SUBSTITUTE(SUBSTITUTE(SUBSTITUTE(SUBSTITUTE(SUBSTITUTE(SUBSTITUTE(SUBSTITUTE(SUBSTITUTE(Table2[[#This Row],[NAMA BARANG]]," ",""),"""",""),"-",""),"/",""),"(",""),")",""),"&amp;",""),",",""))</f>
        <v>pensil+stip5221ninja</v>
      </c>
      <c r="C1741" s="17" t="s">
        <v>1871</v>
      </c>
      <c r="D1741" s="18">
        <v>1</v>
      </c>
      <c r="E1741" s="22" t="s">
        <v>50</v>
      </c>
      <c r="F1741" s="43">
        <f>IF(Table2[[#This Row],[M5B]]="",Table2[[#This Row],[M5B_h]],SUM(Table2[[#This Row],[M5B_h]],Table2[[#This Row],[M5B]]))</f>
        <v>1</v>
      </c>
      <c r="H1741" s="12" t="str">
        <f>IF(Table2[[#This Row],[M1A]]="","",Table2[[#This Row],[M1A]]-Table2[[#This Row],[AWAL]])</f>
        <v/>
      </c>
      <c r="J1741" s="12" t="str">
        <f>IF(Table2[[#This Row],[M2A]]="","",SUM(Table2[[#This Row],[M2A]]-Table2[[#This Row],[M2B_h]]))</f>
        <v/>
      </c>
      <c r="L1741" s="12" t="str">
        <f>IF(Table2[[#This Row],[M3A]]="","",SUM(Table2[[#This Row],[M3A]]-Table2[[#This Row],[M3B_h]]))</f>
        <v/>
      </c>
      <c r="N1741" s="12" t="str">
        <f>IF(Table2[[#This Row],[M4A]]="","",SUM(Table2[[#This Row],[M4A]]-Table2[[#This Row],[M4B_h]]))</f>
        <v/>
      </c>
      <c r="O1741" s="14"/>
      <c r="P1741" s="14" t="str">
        <f>IF(Table2[[#This Row],[M5A]]="","",SUM(Table2[[#This Row],[M5A]]-Table2[[#This Row],[M5B_h]]))</f>
        <v/>
      </c>
      <c r="Q1741" s="14">
        <f>SUM(Table2[[#This Row],[AWAL]],Table2[[#This Row],[M1B]])</f>
        <v>1</v>
      </c>
      <c r="R1741" s="14">
        <f>SUM(Table2[[#This Row],[M2B]],Table2[[#This Row],[M2B_h]])</f>
        <v>1</v>
      </c>
      <c r="S1741" s="14">
        <f>SUM(Table2[[#This Row],[M3B]],Table2[[#This Row],[M3B_h]])</f>
        <v>1</v>
      </c>
      <c r="T1741" s="14">
        <f>SUM(Table2[[#This Row],[M4B]],Table2[[#This Row],[M4B_h]])</f>
        <v>1</v>
      </c>
    </row>
    <row r="1742" spans="1:20">
      <c r="A1742" s="11">
        <f>IF(Table2[[#This Row],[TT]]=0,"",ROW())</f>
        <v>1742</v>
      </c>
      <c r="B1742" s="11" t="str">
        <f>LOWER(SUBSTITUTE(SUBSTITUTE(SUBSTITUTE(SUBSTITUTE(SUBSTITUTE(SUBSTITUTE(SUBSTITUTE(SUBSTITUTE(Table2[[#This Row],[NAMA BARANG]]," ",""),"""",""),"-",""),"/",""),"(",""),")",""),"&amp;",""),",",""))</f>
        <v>pensil+stipboneka552036</v>
      </c>
      <c r="C1742" s="17" t="s">
        <v>1873</v>
      </c>
      <c r="D1742" s="18">
        <v>1</v>
      </c>
      <c r="E1742" s="22" t="s">
        <v>1874</v>
      </c>
      <c r="F1742" s="43">
        <f>IF(Table2[[#This Row],[M5B]]="",Table2[[#This Row],[M5B_h]],SUM(Table2[[#This Row],[M5B_h]],Table2[[#This Row],[M5B]]))</f>
        <v>1</v>
      </c>
      <c r="H1742" s="12" t="str">
        <f>IF(Table2[[#This Row],[M1A]]="","",Table2[[#This Row],[M1A]]-Table2[[#This Row],[AWAL]])</f>
        <v/>
      </c>
      <c r="J1742" s="12" t="str">
        <f>IF(Table2[[#This Row],[M2A]]="","",SUM(Table2[[#This Row],[M2A]]-Table2[[#This Row],[M2B_h]]))</f>
        <v/>
      </c>
      <c r="L1742" s="12" t="str">
        <f>IF(Table2[[#This Row],[M3A]]="","",SUM(Table2[[#This Row],[M3A]]-Table2[[#This Row],[M3B_h]]))</f>
        <v/>
      </c>
      <c r="N1742" s="12" t="str">
        <f>IF(Table2[[#This Row],[M4A]]="","",SUM(Table2[[#This Row],[M4A]]-Table2[[#This Row],[M4B_h]]))</f>
        <v/>
      </c>
      <c r="O1742" s="14"/>
      <c r="P1742" s="14" t="str">
        <f>IF(Table2[[#This Row],[M5A]]="","",SUM(Table2[[#This Row],[M5A]]-Table2[[#This Row],[M5B_h]]))</f>
        <v/>
      </c>
      <c r="Q1742" s="14">
        <f>SUM(Table2[[#This Row],[AWAL]],Table2[[#This Row],[M1B]])</f>
        <v>1</v>
      </c>
      <c r="R1742" s="14">
        <f>SUM(Table2[[#This Row],[M2B]],Table2[[#This Row],[M2B_h]])</f>
        <v>1</v>
      </c>
      <c r="S1742" s="14">
        <f>SUM(Table2[[#This Row],[M3B]],Table2[[#This Row],[M3B_h]])</f>
        <v>1</v>
      </c>
      <c r="T1742" s="14">
        <f>SUM(Table2[[#This Row],[M4B]],Table2[[#This Row],[M4B_h]])</f>
        <v>1</v>
      </c>
    </row>
    <row r="1743" spans="1:20">
      <c r="A1743" s="11">
        <f>IF(Table2[[#This Row],[TT]]=0,"",ROW())</f>
        <v>1743</v>
      </c>
      <c r="B1743" s="11" t="str">
        <f>LOWER(SUBSTITUTE(SUBSTITUTE(SUBSTITUTE(SUBSTITUTE(SUBSTITUTE(SUBSTITUTE(SUBSTITUTE(SUBSTITUTE(Table2[[#This Row],[NAMA BARANG]]," ",""),"""",""),"-",""),"/",""),"(",""),")",""),"&amp;",""),",",""))</f>
        <v>pensil+stipklgkb14730</v>
      </c>
      <c r="C1743" s="17" t="s">
        <v>1875</v>
      </c>
      <c r="D1743" s="18">
        <v>5</v>
      </c>
      <c r="E1743" s="22" t="s">
        <v>1876</v>
      </c>
      <c r="F1743" s="43">
        <f>IF(Table2[[#This Row],[M5B]]="",Table2[[#This Row],[M5B_h]],SUM(Table2[[#This Row],[M5B_h]],Table2[[#This Row],[M5B]]))</f>
        <v>5</v>
      </c>
      <c r="H1743" s="12" t="str">
        <f>IF(Table2[[#This Row],[M1A]]="","",Table2[[#This Row],[M1A]]-Table2[[#This Row],[AWAL]])</f>
        <v/>
      </c>
      <c r="J1743" s="12" t="str">
        <f>IF(Table2[[#This Row],[M2A]]="","",SUM(Table2[[#This Row],[M2A]]-Table2[[#This Row],[M2B_h]]))</f>
        <v/>
      </c>
      <c r="L1743" s="12" t="str">
        <f>IF(Table2[[#This Row],[M3A]]="","",SUM(Table2[[#This Row],[M3A]]-Table2[[#This Row],[M3B_h]]))</f>
        <v/>
      </c>
      <c r="N1743" s="12" t="str">
        <f>IF(Table2[[#This Row],[M4A]]="","",SUM(Table2[[#This Row],[M4A]]-Table2[[#This Row],[M4B_h]]))</f>
        <v/>
      </c>
      <c r="O1743" s="14"/>
      <c r="P1743" s="14" t="str">
        <f>IF(Table2[[#This Row],[M5A]]="","",SUM(Table2[[#This Row],[M5A]]-Table2[[#This Row],[M5B_h]]))</f>
        <v/>
      </c>
      <c r="Q1743" s="14">
        <f>SUM(Table2[[#This Row],[AWAL]],Table2[[#This Row],[M1B]])</f>
        <v>5</v>
      </c>
      <c r="R1743" s="14">
        <f>SUM(Table2[[#This Row],[M2B]],Table2[[#This Row],[M2B_h]])</f>
        <v>5</v>
      </c>
      <c r="S1743" s="14">
        <f>SUM(Table2[[#This Row],[M3B]],Table2[[#This Row],[M3B_h]])</f>
        <v>5</v>
      </c>
      <c r="T1743" s="14">
        <f>SUM(Table2[[#This Row],[M4B]],Table2[[#This Row],[M4B_h]])</f>
        <v>5</v>
      </c>
    </row>
    <row r="1744" spans="1:20">
      <c r="A1744" s="11">
        <f>IF(Table2[[#This Row],[TT]]=0,"",ROW())</f>
        <v>1744</v>
      </c>
      <c r="B1744" s="11" t="str">
        <f>LOWER(SUBSTITUTE(SUBSTITUTE(SUBSTITUTE(SUBSTITUTE(SUBSTITUTE(SUBSTITUTE(SUBSTITUTE(SUBSTITUTE(Table2[[#This Row],[NAMA BARANG]]," ",""),"""",""),"-",""),"/",""),"(",""),")",""),"&amp;",""),",",""))</f>
        <v>pensil+stipklgkb148</v>
      </c>
      <c r="C1744" s="17" t="s">
        <v>1877</v>
      </c>
      <c r="D1744" s="18">
        <v>4</v>
      </c>
      <c r="E1744" s="22" t="s">
        <v>1876</v>
      </c>
      <c r="F1744" s="43">
        <f>IF(Table2[[#This Row],[M5B]]="",Table2[[#This Row],[M5B_h]],SUM(Table2[[#This Row],[M5B_h]],Table2[[#This Row],[M5B]]))</f>
        <v>4</v>
      </c>
      <c r="H1744" s="12" t="str">
        <f>IF(Table2[[#This Row],[M1A]]="","",Table2[[#This Row],[M1A]]-Table2[[#This Row],[AWAL]])</f>
        <v/>
      </c>
      <c r="J1744" s="12" t="str">
        <f>IF(Table2[[#This Row],[M2A]]="","",SUM(Table2[[#This Row],[M2A]]-Table2[[#This Row],[M2B_h]]))</f>
        <v/>
      </c>
      <c r="L1744" s="12" t="str">
        <f>IF(Table2[[#This Row],[M3A]]="","",SUM(Table2[[#This Row],[M3A]]-Table2[[#This Row],[M3B_h]]))</f>
        <v/>
      </c>
      <c r="N1744" s="12" t="str">
        <f>IF(Table2[[#This Row],[M4A]]="","",SUM(Table2[[#This Row],[M4A]]-Table2[[#This Row],[M4B_h]]))</f>
        <v/>
      </c>
      <c r="O1744" s="14"/>
      <c r="P1744" s="14" t="str">
        <f>IF(Table2[[#This Row],[M5A]]="","",SUM(Table2[[#This Row],[M5A]]-Table2[[#This Row],[M5B_h]]))</f>
        <v/>
      </c>
      <c r="Q1744" s="14">
        <f>SUM(Table2[[#This Row],[AWAL]],Table2[[#This Row],[M1B]])</f>
        <v>4</v>
      </c>
      <c r="R1744" s="14">
        <f>SUM(Table2[[#This Row],[M2B]],Table2[[#This Row],[M2B_h]])</f>
        <v>4</v>
      </c>
      <c r="S1744" s="14">
        <f>SUM(Table2[[#This Row],[M3B]],Table2[[#This Row],[M3B_h]])</f>
        <v>4</v>
      </c>
      <c r="T1744" s="14">
        <f>SUM(Table2[[#This Row],[M4B]],Table2[[#This Row],[M4B_h]])</f>
        <v>4</v>
      </c>
    </row>
    <row r="1745" spans="1:20">
      <c r="A1745" s="11">
        <f>IF(Table2[[#This Row],[TT]]=0,"",ROW())</f>
        <v>1745</v>
      </c>
      <c r="B1745" s="11" t="str">
        <f>LOWER(SUBSTITUTE(SUBSTITUTE(SUBSTITUTE(SUBSTITUTE(SUBSTITUTE(SUBSTITUTE(SUBSTITUTE(SUBSTITUTE(Table2[[#This Row],[NAMA BARANG]]," ",""),"""",""),"-",""),"/",""),"(",""),")",""),"&amp;",""),",",""))</f>
        <v>pensil+stipkodok033</v>
      </c>
      <c r="C1745" s="17" t="s">
        <v>1878</v>
      </c>
      <c r="D1745" s="18">
        <v>1</v>
      </c>
      <c r="E1745" s="22" t="s">
        <v>1879</v>
      </c>
      <c r="F1745" s="43">
        <f>IF(Table2[[#This Row],[M5B]]="",Table2[[#This Row],[M5B_h]],SUM(Table2[[#This Row],[M5B_h]],Table2[[#This Row],[M5B]]))</f>
        <v>1</v>
      </c>
      <c r="H1745" s="12" t="str">
        <f>IF(Table2[[#This Row],[M1A]]="","",Table2[[#This Row],[M1A]]-Table2[[#This Row],[AWAL]])</f>
        <v/>
      </c>
      <c r="J1745" s="12" t="str">
        <f>IF(Table2[[#This Row],[M2A]]="","",SUM(Table2[[#This Row],[M2A]]-Table2[[#This Row],[M2B_h]]))</f>
        <v/>
      </c>
      <c r="L1745" s="12" t="str">
        <f>IF(Table2[[#This Row],[M3A]]="","",SUM(Table2[[#This Row],[M3A]]-Table2[[#This Row],[M3B_h]]))</f>
        <v/>
      </c>
      <c r="N1745" s="12" t="str">
        <f>IF(Table2[[#This Row],[M4A]]="","",SUM(Table2[[#This Row],[M4A]]-Table2[[#This Row],[M4B_h]]))</f>
        <v/>
      </c>
      <c r="O1745" s="14"/>
      <c r="P1745" s="14" t="str">
        <f>IF(Table2[[#This Row],[M5A]]="","",SUM(Table2[[#This Row],[M5A]]-Table2[[#This Row],[M5B_h]]))</f>
        <v/>
      </c>
      <c r="Q1745" s="14">
        <f>SUM(Table2[[#This Row],[AWAL]],Table2[[#This Row],[M1B]])</f>
        <v>1</v>
      </c>
      <c r="R1745" s="14">
        <f>SUM(Table2[[#This Row],[M2B]],Table2[[#This Row],[M2B_h]])</f>
        <v>1</v>
      </c>
      <c r="S1745" s="14">
        <f>SUM(Table2[[#This Row],[M3B]],Table2[[#This Row],[M3B_h]])</f>
        <v>1</v>
      </c>
      <c r="T1745" s="14">
        <f>SUM(Table2[[#This Row],[M4B]],Table2[[#This Row],[M4B_h]])</f>
        <v>1</v>
      </c>
    </row>
    <row r="1746" spans="1:20">
      <c r="A1746" s="11">
        <f>IF(Table2[[#This Row],[TT]]=0,"",ROW())</f>
        <v>1746</v>
      </c>
      <c r="B1746" s="11" t="str">
        <f>LOWER(SUBSTITUTE(SUBSTITUTE(SUBSTITUTE(SUBSTITUTE(SUBSTITUTE(SUBSTITUTE(SUBSTITUTE(SUBSTITUTE(Table2[[#This Row],[NAMA BARANG]]," ",""),"""",""),"-",""),"/",""),"(",""),")",""),"&amp;",""),",",""))</f>
        <v>pensil2bfancy368seri</v>
      </c>
      <c r="C1746" s="17" t="s">
        <v>1880</v>
      </c>
      <c r="D1746" s="18">
        <v>1</v>
      </c>
      <c r="E1746" s="22" t="s">
        <v>398</v>
      </c>
      <c r="F1746" s="43">
        <f>IF(Table2[[#This Row],[M5B]]="",Table2[[#This Row],[M5B_h]],SUM(Table2[[#This Row],[M5B_h]],Table2[[#This Row],[M5B]]))</f>
        <v>1</v>
      </c>
      <c r="H1746" s="12" t="str">
        <f>IF(Table2[[#This Row],[M1A]]="","",Table2[[#This Row],[M1A]]-Table2[[#This Row],[AWAL]])</f>
        <v/>
      </c>
      <c r="J1746" s="12" t="str">
        <f>IF(Table2[[#This Row],[M2A]]="","",SUM(Table2[[#This Row],[M2A]]-Table2[[#This Row],[M2B_h]]))</f>
        <v/>
      </c>
      <c r="L1746" s="12" t="str">
        <f>IF(Table2[[#This Row],[M3A]]="","",SUM(Table2[[#This Row],[M3A]]-Table2[[#This Row],[M3B_h]]))</f>
        <v/>
      </c>
      <c r="N1746" s="12" t="str">
        <f>IF(Table2[[#This Row],[M4A]]="","",SUM(Table2[[#This Row],[M4A]]-Table2[[#This Row],[M4B_h]]))</f>
        <v/>
      </c>
      <c r="O1746" s="14"/>
      <c r="P1746" s="14" t="str">
        <f>IF(Table2[[#This Row],[M5A]]="","",SUM(Table2[[#This Row],[M5A]]-Table2[[#This Row],[M5B_h]]))</f>
        <v/>
      </c>
      <c r="Q1746" s="14">
        <f>SUM(Table2[[#This Row],[AWAL]],Table2[[#This Row],[M1B]])</f>
        <v>1</v>
      </c>
      <c r="R1746" s="14">
        <f>SUM(Table2[[#This Row],[M2B]],Table2[[#This Row],[M2B_h]])</f>
        <v>1</v>
      </c>
      <c r="S1746" s="14">
        <f>SUM(Table2[[#This Row],[M3B]],Table2[[#This Row],[M3B_h]])</f>
        <v>1</v>
      </c>
      <c r="T1746" s="14">
        <f>SUM(Table2[[#This Row],[M4B]],Table2[[#This Row],[M4B_h]])</f>
        <v>1</v>
      </c>
    </row>
    <row r="1747" spans="1:20">
      <c r="A1747" s="11">
        <f>IF(Table2[[#This Row],[TT]]=0,"",ROW())</f>
        <v>1747</v>
      </c>
      <c r="B1747" s="11" t="str">
        <f>LOWER(SUBSTITUTE(SUBSTITUTE(SUBSTITUTE(SUBSTITUTE(SUBSTITUTE(SUBSTITUTE(SUBSTITUTE(SUBSTITUTE(Table2[[#This Row],[NAMA BARANG]]," ",""),"""",""),"-",""),"/",""),"(",""),")",""),"&amp;",""),",",""))</f>
        <v>pensil2bfancykyfpp50</v>
      </c>
      <c r="C1747" s="17" t="s">
        <v>1881</v>
      </c>
      <c r="D1747" s="18">
        <v>8</v>
      </c>
      <c r="E1747" s="22" t="s">
        <v>227</v>
      </c>
      <c r="F1747" s="43">
        <f>IF(Table2[[#This Row],[M5B]]="",Table2[[#This Row],[M5B_h]],SUM(Table2[[#This Row],[M5B_h]],Table2[[#This Row],[M5B]]))</f>
        <v>8</v>
      </c>
      <c r="H1747" s="12" t="str">
        <f>IF(Table2[[#This Row],[M1A]]="","",Table2[[#This Row],[M1A]]-Table2[[#This Row],[AWAL]])</f>
        <v/>
      </c>
      <c r="J1747" s="12" t="str">
        <f>IF(Table2[[#This Row],[M2A]]="","",SUM(Table2[[#This Row],[M2A]]-Table2[[#This Row],[M2B_h]]))</f>
        <v/>
      </c>
      <c r="L1747" s="12" t="str">
        <f>IF(Table2[[#This Row],[M3A]]="","",SUM(Table2[[#This Row],[M3A]]-Table2[[#This Row],[M3B_h]]))</f>
        <v/>
      </c>
      <c r="N1747" s="12" t="str">
        <f>IF(Table2[[#This Row],[M4A]]="","",SUM(Table2[[#This Row],[M4A]]-Table2[[#This Row],[M4B_h]]))</f>
        <v/>
      </c>
      <c r="O1747" s="14"/>
      <c r="P1747" s="14" t="str">
        <f>IF(Table2[[#This Row],[M5A]]="","",SUM(Table2[[#This Row],[M5A]]-Table2[[#This Row],[M5B_h]]))</f>
        <v/>
      </c>
      <c r="Q1747" s="14">
        <f>SUM(Table2[[#This Row],[AWAL]],Table2[[#This Row],[M1B]])</f>
        <v>8</v>
      </c>
      <c r="R1747" s="14">
        <f>SUM(Table2[[#This Row],[M2B]],Table2[[#This Row],[M2B_h]])</f>
        <v>8</v>
      </c>
      <c r="S1747" s="14">
        <f>SUM(Table2[[#This Row],[M3B]],Table2[[#This Row],[M3B_h]])</f>
        <v>8</v>
      </c>
      <c r="T1747" s="14">
        <f>SUM(Table2[[#This Row],[M4B]],Table2[[#This Row],[M4B_h]])</f>
        <v>8</v>
      </c>
    </row>
    <row r="1748" spans="1:20">
      <c r="A1748" s="11">
        <f>IF(Table2[[#This Row],[TT]]=0,"",ROW())</f>
        <v>1748</v>
      </c>
      <c r="B1748" s="11" t="str">
        <f>LOWER(SUBSTITUTE(SUBSTITUTE(SUBSTITUTE(SUBSTITUTE(SUBSTITUTE(SUBSTITUTE(SUBSTITUTE(SUBSTITUTE(Table2[[#This Row],[NAMA BARANG]]," ",""),"""",""),"-",""),"/",""),"(",""),")",""),"&amp;",""),",",""))</f>
        <v>pensil2bflourenzendi28836</v>
      </c>
      <c r="C1748" s="17" t="s">
        <v>1882</v>
      </c>
      <c r="D1748" s="18">
        <v>62</v>
      </c>
      <c r="E1748" s="22" t="s">
        <v>200</v>
      </c>
      <c r="F1748" s="43">
        <f>IF(Table2[[#This Row],[M5B]]="",Table2[[#This Row],[M5B_h]],SUM(Table2[[#This Row],[M5B_h]],Table2[[#This Row],[M5B]]))</f>
        <v>62</v>
      </c>
      <c r="H1748" s="12" t="str">
        <f>IF(Table2[[#This Row],[M1A]]="","",Table2[[#This Row],[M1A]]-Table2[[#This Row],[AWAL]])</f>
        <v/>
      </c>
      <c r="J1748" s="12" t="str">
        <f>IF(Table2[[#This Row],[M2A]]="","",SUM(Table2[[#This Row],[M2A]]-Table2[[#This Row],[M2B_h]]))</f>
        <v/>
      </c>
      <c r="L1748" s="12" t="str">
        <f>IF(Table2[[#This Row],[M3A]]="","",SUM(Table2[[#This Row],[M3A]]-Table2[[#This Row],[M3B_h]]))</f>
        <v/>
      </c>
      <c r="N1748" s="12" t="str">
        <f>IF(Table2[[#This Row],[M4A]]="","",SUM(Table2[[#This Row],[M4A]]-Table2[[#This Row],[M4B_h]]))</f>
        <v/>
      </c>
      <c r="O1748" s="14"/>
      <c r="P1748" s="14" t="str">
        <f>IF(Table2[[#This Row],[M5A]]="","",SUM(Table2[[#This Row],[M5A]]-Table2[[#This Row],[M5B_h]]))</f>
        <v/>
      </c>
      <c r="Q1748" s="14">
        <f>SUM(Table2[[#This Row],[AWAL]],Table2[[#This Row],[M1B]])</f>
        <v>62</v>
      </c>
      <c r="R1748" s="14">
        <f>SUM(Table2[[#This Row],[M2B]],Table2[[#This Row],[M2B_h]])</f>
        <v>62</v>
      </c>
      <c r="S1748" s="14">
        <f>SUM(Table2[[#This Row],[M3B]],Table2[[#This Row],[M3B_h]])</f>
        <v>62</v>
      </c>
      <c r="T1748" s="14">
        <f>SUM(Table2[[#This Row],[M4B]],Table2[[#This Row],[M4B_h]])</f>
        <v>62</v>
      </c>
    </row>
    <row r="1749" spans="1:20">
      <c r="A1749" s="11">
        <f>IF(Table2[[#This Row],[TT]]=0,"",ROW())</f>
        <v>1749</v>
      </c>
      <c r="B1749" s="11" t="str">
        <f>LOWER(SUBSTITUTE(SUBSTITUTE(SUBSTITUTE(SUBSTITUTE(SUBSTITUTE(SUBSTITUTE(SUBSTITUTE(SUBSTITUTE(Table2[[#This Row],[NAMA BARANG]]," ",""),"""",""),"-",""),"/",""),"(",""),")",""),"&amp;",""),",",""))</f>
        <v>pensil2bflouren+stip38836</v>
      </c>
      <c r="C1749" s="17" t="s">
        <v>1883</v>
      </c>
      <c r="D1749" s="18">
        <v>50</v>
      </c>
      <c r="E1749" s="22" t="s">
        <v>200</v>
      </c>
      <c r="F1749" s="43">
        <f>IF(Table2[[#This Row],[M5B]]="",Table2[[#This Row],[M5B_h]],SUM(Table2[[#This Row],[M5B_h]],Table2[[#This Row],[M5B]]))</f>
        <v>50</v>
      </c>
      <c r="H1749" s="12" t="str">
        <f>IF(Table2[[#This Row],[M1A]]="","",Table2[[#This Row],[M1A]]-Table2[[#This Row],[AWAL]])</f>
        <v/>
      </c>
      <c r="J1749" s="12" t="str">
        <f>IF(Table2[[#This Row],[M2A]]="","",SUM(Table2[[#This Row],[M2A]]-Table2[[#This Row],[M2B_h]]))</f>
        <v/>
      </c>
      <c r="L1749" s="12" t="str">
        <f>IF(Table2[[#This Row],[M3A]]="","",SUM(Table2[[#This Row],[M3A]]-Table2[[#This Row],[M3B_h]]))</f>
        <v/>
      </c>
      <c r="N1749" s="12" t="str">
        <f>IF(Table2[[#This Row],[M4A]]="","",SUM(Table2[[#This Row],[M4A]]-Table2[[#This Row],[M4B_h]]))</f>
        <v/>
      </c>
      <c r="O1749" s="14"/>
      <c r="P1749" s="14" t="str">
        <f>IF(Table2[[#This Row],[M5A]]="","",SUM(Table2[[#This Row],[M5A]]-Table2[[#This Row],[M5B_h]]))</f>
        <v/>
      </c>
      <c r="Q1749" s="14">
        <f>SUM(Table2[[#This Row],[AWAL]],Table2[[#This Row],[M1B]])</f>
        <v>50</v>
      </c>
      <c r="R1749" s="14">
        <f>SUM(Table2[[#This Row],[M2B]],Table2[[#This Row],[M2B_h]])</f>
        <v>50</v>
      </c>
      <c r="S1749" s="14">
        <f>SUM(Table2[[#This Row],[M3B]],Table2[[#This Row],[M3B_h]])</f>
        <v>50</v>
      </c>
      <c r="T1749" s="14">
        <f>SUM(Table2[[#This Row],[M4B]],Table2[[#This Row],[M4B_h]])</f>
        <v>50</v>
      </c>
    </row>
    <row r="1750" spans="1:20">
      <c r="A1750" s="11">
        <f>IF(Table2[[#This Row],[TT]]=0,"",ROW())</f>
        <v>1750</v>
      </c>
      <c r="B1750" s="11" t="str">
        <f>LOWER(SUBSTITUTE(SUBSTITUTE(SUBSTITUTE(SUBSTITUTE(SUBSTITUTE(SUBSTITUTE(SUBSTITUTE(SUBSTITUTE(Table2[[#This Row],[NAMA BARANG]]," ",""),"""",""),"-",""),"/",""),"(",""),")",""),"&amp;",""),",",""))</f>
        <v>pensil2bholoscop</v>
      </c>
      <c r="C1750" s="17" t="s">
        <v>1884</v>
      </c>
      <c r="D1750" s="18">
        <v>4</v>
      </c>
      <c r="E1750" s="22" t="s">
        <v>8</v>
      </c>
      <c r="F1750" s="43">
        <f>IF(Table2[[#This Row],[M5B]]="",Table2[[#This Row],[M5B_h]],SUM(Table2[[#This Row],[M5B_h]],Table2[[#This Row],[M5B]]))</f>
        <v>4</v>
      </c>
      <c r="H1750" s="12" t="str">
        <f>IF(Table2[[#This Row],[M1A]]="","",Table2[[#This Row],[M1A]]-Table2[[#This Row],[AWAL]])</f>
        <v/>
      </c>
      <c r="J1750" s="12" t="str">
        <f>IF(Table2[[#This Row],[M2A]]="","",SUM(Table2[[#This Row],[M2A]]-Table2[[#This Row],[M2B_h]]))</f>
        <v/>
      </c>
      <c r="L1750" s="12" t="str">
        <f>IF(Table2[[#This Row],[M3A]]="","",SUM(Table2[[#This Row],[M3A]]-Table2[[#This Row],[M3B_h]]))</f>
        <v/>
      </c>
      <c r="N1750" s="12" t="str">
        <f>IF(Table2[[#This Row],[M4A]]="","",SUM(Table2[[#This Row],[M4A]]-Table2[[#This Row],[M4B_h]]))</f>
        <v/>
      </c>
      <c r="O1750" s="14"/>
      <c r="P1750" s="14" t="str">
        <f>IF(Table2[[#This Row],[M5A]]="","",SUM(Table2[[#This Row],[M5A]]-Table2[[#This Row],[M5B_h]]))</f>
        <v/>
      </c>
      <c r="Q1750" s="14">
        <f>SUM(Table2[[#This Row],[AWAL]],Table2[[#This Row],[M1B]])</f>
        <v>4</v>
      </c>
      <c r="R1750" s="14">
        <f>SUM(Table2[[#This Row],[M2B]],Table2[[#This Row],[M2B_h]])</f>
        <v>4</v>
      </c>
      <c r="S1750" s="14">
        <f>SUM(Table2[[#This Row],[M3B]],Table2[[#This Row],[M3B_h]])</f>
        <v>4</v>
      </c>
      <c r="T1750" s="14">
        <f>SUM(Table2[[#This Row],[M4B]],Table2[[#This Row],[M4B_h]])</f>
        <v>4</v>
      </c>
    </row>
    <row r="1751" spans="1:20">
      <c r="A1751" s="11">
        <f>IF(Table2[[#This Row],[TT]]=0,"",ROW())</f>
        <v>1751</v>
      </c>
      <c r="B1751" s="11" t="str">
        <f>LOWER(SUBSTITUTE(SUBSTITUTE(SUBSTITUTE(SUBSTITUTE(SUBSTITUTE(SUBSTITUTE(SUBSTITUTE(SUBSTITUTE(Table2[[#This Row],[NAMA BARANG]]," ",""),"""",""),"-",""),"/",""),"(",""),")",""),"&amp;",""),",",""))</f>
        <v>pensil6925aputar</v>
      </c>
      <c r="C1751" s="17" t="s">
        <v>1885</v>
      </c>
      <c r="D1751" s="18">
        <v>2</v>
      </c>
      <c r="E1751" s="22" t="s">
        <v>93</v>
      </c>
      <c r="F1751" s="43">
        <f>IF(Table2[[#This Row],[M5B]]="",Table2[[#This Row],[M5B_h]],SUM(Table2[[#This Row],[M5B_h]],Table2[[#This Row],[M5B]]))</f>
        <v>2</v>
      </c>
      <c r="H1751" s="12" t="str">
        <f>IF(Table2[[#This Row],[M1A]]="","",Table2[[#This Row],[M1A]]-Table2[[#This Row],[AWAL]])</f>
        <v/>
      </c>
      <c r="J1751" s="12" t="str">
        <f>IF(Table2[[#This Row],[M2A]]="","",SUM(Table2[[#This Row],[M2A]]-Table2[[#This Row],[M2B_h]]))</f>
        <v/>
      </c>
      <c r="L1751" s="12" t="str">
        <f>IF(Table2[[#This Row],[M3A]]="","",SUM(Table2[[#This Row],[M3A]]-Table2[[#This Row],[M3B_h]]))</f>
        <v/>
      </c>
      <c r="N1751" s="12" t="str">
        <f>IF(Table2[[#This Row],[M4A]]="","",SUM(Table2[[#This Row],[M4A]]-Table2[[#This Row],[M4B_h]]))</f>
        <v/>
      </c>
      <c r="O1751" s="14"/>
      <c r="P1751" s="14" t="str">
        <f>IF(Table2[[#This Row],[M5A]]="","",SUM(Table2[[#This Row],[M5A]]-Table2[[#This Row],[M5B_h]]))</f>
        <v/>
      </c>
      <c r="Q1751" s="14">
        <f>SUM(Table2[[#This Row],[AWAL]],Table2[[#This Row],[M1B]])</f>
        <v>2</v>
      </c>
      <c r="R1751" s="14">
        <f>SUM(Table2[[#This Row],[M2B]],Table2[[#This Row],[M2B_h]])</f>
        <v>2</v>
      </c>
      <c r="S1751" s="14">
        <f>SUM(Table2[[#This Row],[M3B]],Table2[[#This Row],[M3B_h]])</f>
        <v>2</v>
      </c>
      <c r="T1751" s="14">
        <f>SUM(Table2[[#This Row],[M4B]],Table2[[#This Row],[M4B_h]])</f>
        <v>2</v>
      </c>
    </row>
    <row r="1752" spans="1:20">
      <c r="A1752" s="11">
        <f>IF(Table2[[#This Row],[TT]]=0,"",ROW())</f>
        <v>1752</v>
      </c>
      <c r="B1752" s="11" t="str">
        <f>LOWER(SUBSTITUTE(SUBSTITUTE(SUBSTITUTE(SUBSTITUTE(SUBSTITUTE(SUBSTITUTE(SUBSTITUTE(SUBSTITUTE(Table2[[#This Row],[NAMA BARANG]]," ",""),"""",""),"-",""),"/",""),"(",""),")",""),"&amp;",""),",",""))</f>
        <v>pensil6925atas</v>
      </c>
      <c r="C1752" s="17" t="s">
        <v>1886</v>
      </c>
      <c r="D1752" s="18">
        <v>18</v>
      </c>
      <c r="E1752" s="22" t="s">
        <v>93</v>
      </c>
      <c r="F1752" s="43">
        <f>IF(Table2[[#This Row],[M5B]]="",Table2[[#This Row],[M5B_h]],SUM(Table2[[#This Row],[M5B_h]],Table2[[#This Row],[M5B]]))</f>
        <v>17</v>
      </c>
      <c r="G1752" s="12">
        <v>17</v>
      </c>
      <c r="H1752" s="12">
        <f>IF(Table2[[#This Row],[M1A]]="","",Table2[[#This Row],[M1A]]-Table2[[#This Row],[AWAL]])</f>
        <v>-1</v>
      </c>
      <c r="J1752" s="12" t="str">
        <f>IF(Table2[[#This Row],[M2A]]="","",SUM(Table2[[#This Row],[M2A]]-Table2[[#This Row],[M2B_h]]))</f>
        <v/>
      </c>
      <c r="L1752" s="12" t="str">
        <f>IF(Table2[[#This Row],[M3A]]="","",SUM(Table2[[#This Row],[M3A]]-Table2[[#This Row],[M3B_h]]))</f>
        <v/>
      </c>
      <c r="N1752" s="12" t="str">
        <f>IF(Table2[[#This Row],[M4A]]="","",SUM(Table2[[#This Row],[M4A]]-Table2[[#This Row],[M4B_h]]))</f>
        <v/>
      </c>
      <c r="O1752" s="14"/>
      <c r="P1752" s="14" t="str">
        <f>IF(Table2[[#This Row],[M5A]]="","",SUM(Table2[[#This Row],[M5A]]-Table2[[#This Row],[M5B_h]]))</f>
        <v/>
      </c>
      <c r="Q1752" s="14">
        <f>SUM(Table2[[#This Row],[AWAL]],Table2[[#This Row],[M1B]])</f>
        <v>17</v>
      </c>
      <c r="R1752" s="14">
        <f>SUM(Table2[[#This Row],[M2B]],Table2[[#This Row],[M2B_h]])</f>
        <v>17</v>
      </c>
      <c r="S1752" s="14">
        <f>SUM(Table2[[#This Row],[M3B]],Table2[[#This Row],[M3B_h]])</f>
        <v>17</v>
      </c>
      <c r="T1752" s="14">
        <f>SUM(Table2[[#This Row],[M4B]],Table2[[#This Row],[M4B_h]])</f>
        <v>17</v>
      </c>
    </row>
    <row r="1753" spans="1:20">
      <c r="A1753" s="13">
        <f>IF(Table2[[#This Row],[TT]]=0,"",ROW())</f>
        <v>1753</v>
      </c>
      <c r="B1753" s="13" t="str">
        <f>LOWER(SUBSTITUTE(SUBSTITUTE(SUBSTITUTE(SUBSTITUTE(SUBSTITUTE(SUBSTITUTE(SUBSTITUTE(SUBSTITUTE(Table2[[#This Row],[NAMA BARANG]]," ",""),"""",""),"-",""),"/",""),"(",""),")",""),"&amp;",""),",",""))</f>
        <v>pensilcarpenter500</v>
      </c>
      <c r="C1753" s="17" t="s">
        <v>4586</v>
      </c>
      <c r="D1753" s="18">
        <v>6</v>
      </c>
      <c r="E1753" s="22" t="s">
        <v>2559</v>
      </c>
      <c r="F1753" s="43">
        <f>IF(Table2[[#This Row],[M5B]]="",Table2[[#This Row],[M5B_h]],SUM(Table2[[#This Row],[M5B_h]],Table2[[#This Row],[M5B]]))</f>
        <v>5</v>
      </c>
      <c r="G1753" s="12">
        <v>5</v>
      </c>
      <c r="H1753" s="14">
        <f>IF(Table2[[#This Row],[M1A]]="","",Table2[[#This Row],[M1A]]-Table2[[#This Row],[AWAL]])</f>
        <v>-1</v>
      </c>
      <c r="J1753" s="14" t="str">
        <f>IF(Table2[[#This Row],[M2A]]="","",SUM(Table2[[#This Row],[M2A]]-Table2[[#This Row],[M2B_h]]))</f>
        <v/>
      </c>
      <c r="L1753" s="14" t="str">
        <f>IF(Table2[[#This Row],[M3A]]="","",SUM(Table2[[#This Row],[M3A]]-Table2[[#This Row],[M3B_h]]))</f>
        <v/>
      </c>
      <c r="N1753" s="14" t="str">
        <f>IF(Table2[[#This Row],[M4A]]="","",SUM(Table2[[#This Row],[M4A]]-Table2[[#This Row],[M4B_h]]))</f>
        <v/>
      </c>
      <c r="O1753" s="14"/>
      <c r="P1753" s="14" t="str">
        <f>IF(Table2[[#This Row],[M5A]]="","",SUM(Table2[[#This Row],[M5A]]-Table2[[#This Row],[M5B_h]]))</f>
        <v/>
      </c>
      <c r="Q1753" s="14">
        <f>SUM(Table2[[#This Row],[AWAL]],Table2[[#This Row],[M1B]])</f>
        <v>5</v>
      </c>
      <c r="R1753" s="14">
        <f>SUM(Table2[[#This Row],[M2B]],Table2[[#This Row],[M2B_h]])</f>
        <v>5</v>
      </c>
      <c r="S1753" s="14">
        <f>SUM(Table2[[#This Row],[M3B]],Table2[[#This Row],[M3B_h]])</f>
        <v>5</v>
      </c>
      <c r="T1753" s="14">
        <f>SUM(Table2[[#This Row],[M4B]],Table2[[#This Row],[M4B_h]])</f>
        <v>5</v>
      </c>
    </row>
    <row r="1754" spans="1:20">
      <c r="A1754" s="11">
        <f>IF(Table2[[#This Row],[TT]]=0,"",ROW())</f>
        <v>1754</v>
      </c>
      <c r="B1754" s="11" t="str">
        <f>LOWER(SUBSTITUTE(SUBSTITUTE(SUBSTITUTE(SUBSTITUTE(SUBSTITUTE(SUBSTITUTE(SUBSTITUTE(SUBSTITUTE(Table2[[#This Row],[NAMA BARANG]]," ",""),"""",""),"-",""),"/",""),"(",""),")",""),"&amp;",""),",",""))</f>
        <v>pensilchunghwa2b6151</v>
      </c>
      <c r="C1754" s="17" t="s">
        <v>1887</v>
      </c>
      <c r="D1754" s="18">
        <v>5</v>
      </c>
      <c r="E1754" s="22" t="s">
        <v>1888</v>
      </c>
      <c r="F1754" s="43">
        <f>IF(Table2[[#This Row],[M5B]]="",Table2[[#This Row],[M5B_h]],SUM(Table2[[#This Row],[M5B_h]],Table2[[#This Row],[M5B]]))</f>
        <v>5</v>
      </c>
      <c r="H1754" s="12" t="str">
        <f>IF(Table2[[#This Row],[M1A]]="","",Table2[[#This Row],[M1A]]-Table2[[#This Row],[AWAL]])</f>
        <v/>
      </c>
      <c r="J1754" s="12" t="str">
        <f>IF(Table2[[#This Row],[M2A]]="","",SUM(Table2[[#This Row],[M2A]]-Table2[[#This Row],[M2B_h]]))</f>
        <v/>
      </c>
      <c r="L1754" s="12" t="str">
        <f>IF(Table2[[#This Row],[M3A]]="","",SUM(Table2[[#This Row],[M3A]]-Table2[[#This Row],[M3B_h]]))</f>
        <v/>
      </c>
      <c r="N1754" s="12" t="str">
        <f>IF(Table2[[#This Row],[M4A]]="","",SUM(Table2[[#This Row],[M4A]]-Table2[[#This Row],[M4B_h]]))</f>
        <v/>
      </c>
      <c r="O1754" s="14"/>
      <c r="P1754" s="14" t="str">
        <f>IF(Table2[[#This Row],[M5A]]="","",SUM(Table2[[#This Row],[M5A]]-Table2[[#This Row],[M5B_h]]))</f>
        <v/>
      </c>
      <c r="Q1754" s="14">
        <f>SUM(Table2[[#This Row],[AWAL]],Table2[[#This Row],[M1B]])</f>
        <v>5</v>
      </c>
      <c r="R1754" s="14">
        <f>SUM(Table2[[#This Row],[M2B]],Table2[[#This Row],[M2B_h]])</f>
        <v>5</v>
      </c>
      <c r="S1754" s="14">
        <f>SUM(Table2[[#This Row],[M3B]],Table2[[#This Row],[M3B_h]])</f>
        <v>5</v>
      </c>
      <c r="T1754" s="14">
        <f>SUM(Table2[[#This Row],[M4B]],Table2[[#This Row],[M4B_h]])</f>
        <v>5</v>
      </c>
    </row>
    <row r="1755" spans="1:20">
      <c r="A1755" s="11">
        <f>IF(Table2[[#This Row],[TT]]=0,"",ROW())</f>
        <v>1755</v>
      </c>
      <c r="B1755" s="11" t="str">
        <f>LOWER(SUBSTITUTE(SUBSTITUTE(SUBSTITUTE(SUBSTITUTE(SUBSTITUTE(SUBSTITUTE(SUBSTITUTE(SUBSTITUTE(Table2[[#This Row],[NAMA BARANG]]," ",""),"""",""),"-",""),"/",""),"(",""),")",""),"&amp;",""),",",""))</f>
        <v>pensilchunghwa61612b</v>
      </c>
      <c r="C1755" s="17" t="s">
        <v>1889</v>
      </c>
      <c r="D1755" s="18">
        <v>2</v>
      </c>
      <c r="E1755" s="22" t="s">
        <v>8</v>
      </c>
      <c r="F1755" s="43">
        <f>IF(Table2[[#This Row],[M5B]]="",Table2[[#This Row],[M5B_h]],SUM(Table2[[#This Row],[M5B_h]],Table2[[#This Row],[M5B]]))</f>
        <v>2</v>
      </c>
      <c r="H1755" s="12" t="str">
        <f>IF(Table2[[#This Row],[M1A]]="","",Table2[[#This Row],[M1A]]-Table2[[#This Row],[AWAL]])</f>
        <v/>
      </c>
      <c r="J1755" s="12" t="str">
        <f>IF(Table2[[#This Row],[M2A]]="","",SUM(Table2[[#This Row],[M2A]]-Table2[[#This Row],[M2B_h]]))</f>
        <v/>
      </c>
      <c r="L1755" s="12" t="str">
        <f>IF(Table2[[#This Row],[M3A]]="","",SUM(Table2[[#This Row],[M3A]]-Table2[[#This Row],[M3B_h]]))</f>
        <v/>
      </c>
      <c r="N1755" s="12" t="str">
        <f>IF(Table2[[#This Row],[M4A]]="","",SUM(Table2[[#This Row],[M4A]]-Table2[[#This Row],[M4B_h]]))</f>
        <v/>
      </c>
      <c r="O1755" s="14"/>
      <c r="P1755" s="14" t="str">
        <f>IF(Table2[[#This Row],[M5A]]="","",SUM(Table2[[#This Row],[M5A]]-Table2[[#This Row],[M5B_h]]))</f>
        <v/>
      </c>
      <c r="Q1755" s="14">
        <f>SUM(Table2[[#This Row],[AWAL]],Table2[[#This Row],[M1B]])</f>
        <v>2</v>
      </c>
      <c r="R1755" s="14">
        <f>SUM(Table2[[#This Row],[M2B]],Table2[[#This Row],[M2B_h]])</f>
        <v>2</v>
      </c>
      <c r="S1755" s="14">
        <f>SUM(Table2[[#This Row],[M3B]],Table2[[#This Row],[M3B_h]])</f>
        <v>2</v>
      </c>
      <c r="T1755" s="14">
        <f>SUM(Table2[[#This Row],[M4B]],Table2[[#This Row],[M4B_h]])</f>
        <v>2</v>
      </c>
    </row>
    <row r="1756" spans="1:20">
      <c r="A1756" s="11">
        <f>IF(Table2[[#This Row],[TT]]=0,"",ROW())</f>
        <v>1756</v>
      </c>
      <c r="B1756" s="11" t="str">
        <f>LOWER(SUBSTITUTE(SUBSTITUTE(SUBSTITUTE(SUBSTITUTE(SUBSTITUTE(SUBSTITUTE(SUBSTITUTE(SUBSTITUTE(Table2[[#This Row],[NAMA BARANG]]," ",""),"""",""),"-",""),"/",""),"(",""),")",""),"&amp;",""),",",""))</f>
        <v>pensilcollen2bfancy</v>
      </c>
      <c r="C1756" s="17" t="s">
        <v>1891</v>
      </c>
      <c r="D1756" s="18">
        <v>8</v>
      </c>
      <c r="E1756" s="22" t="s">
        <v>93</v>
      </c>
      <c r="F1756" s="43">
        <f>IF(Table2[[#This Row],[M5B]]="",Table2[[#This Row],[M5B_h]],SUM(Table2[[#This Row],[M5B_h]],Table2[[#This Row],[M5B]]))</f>
        <v>8</v>
      </c>
      <c r="H1756" s="12" t="str">
        <f>IF(Table2[[#This Row],[M1A]]="","",Table2[[#This Row],[M1A]]-Table2[[#This Row],[AWAL]])</f>
        <v/>
      </c>
      <c r="J1756" s="12" t="str">
        <f>IF(Table2[[#This Row],[M2A]]="","",SUM(Table2[[#This Row],[M2A]]-Table2[[#This Row],[M2B_h]]))</f>
        <v/>
      </c>
      <c r="L1756" s="12" t="str">
        <f>IF(Table2[[#This Row],[M3A]]="","",SUM(Table2[[#This Row],[M3A]]-Table2[[#This Row],[M3B_h]]))</f>
        <v/>
      </c>
      <c r="N1756" s="12" t="str">
        <f>IF(Table2[[#This Row],[M4A]]="","",SUM(Table2[[#This Row],[M4A]]-Table2[[#This Row],[M4B_h]]))</f>
        <v/>
      </c>
      <c r="O1756" s="14"/>
      <c r="P1756" s="14" t="str">
        <f>IF(Table2[[#This Row],[M5A]]="","",SUM(Table2[[#This Row],[M5A]]-Table2[[#This Row],[M5B_h]]))</f>
        <v/>
      </c>
      <c r="Q1756" s="14">
        <f>SUM(Table2[[#This Row],[AWAL]],Table2[[#This Row],[M1B]])</f>
        <v>8</v>
      </c>
      <c r="R1756" s="14">
        <f>SUM(Table2[[#This Row],[M2B]],Table2[[#This Row],[M2B_h]])</f>
        <v>8</v>
      </c>
      <c r="S1756" s="14">
        <f>SUM(Table2[[#This Row],[M3B]],Table2[[#This Row],[M3B_h]])</f>
        <v>8</v>
      </c>
      <c r="T1756" s="14">
        <f>SUM(Table2[[#This Row],[M4B]],Table2[[#This Row],[M4B_h]])</f>
        <v>8</v>
      </c>
    </row>
    <row r="1757" spans="1:20">
      <c r="A1757" s="11">
        <f>IF(Table2[[#This Row],[TT]]=0,"",ROW())</f>
        <v>1757</v>
      </c>
      <c r="B1757" s="11" t="str">
        <f>LOWER(SUBSTITUTE(SUBSTITUTE(SUBSTITUTE(SUBSTITUTE(SUBSTITUTE(SUBSTITUTE(SUBSTITUTE(SUBSTITUTE(Table2[[#This Row],[NAMA BARANG]]," ",""),"""",""),"-",""),"/",""),"(",""),")",""),"&amp;",""),",",""))</f>
        <v>pensilcowry2bfancy</v>
      </c>
      <c r="C1757" s="17" t="s">
        <v>1892</v>
      </c>
      <c r="D1757" s="18">
        <v>62</v>
      </c>
      <c r="E1757" s="22" t="s">
        <v>647</v>
      </c>
      <c r="F1757" s="43">
        <f>IF(Table2[[#This Row],[M5B]]="",Table2[[#This Row],[M5B_h]],SUM(Table2[[#This Row],[M5B_h]],Table2[[#This Row],[M5B]]))</f>
        <v>62</v>
      </c>
      <c r="H1757" s="12" t="str">
        <f>IF(Table2[[#This Row],[M1A]]="","",Table2[[#This Row],[M1A]]-Table2[[#This Row],[AWAL]])</f>
        <v/>
      </c>
      <c r="J1757" s="12" t="str">
        <f>IF(Table2[[#This Row],[M2A]]="","",SUM(Table2[[#This Row],[M2A]]-Table2[[#This Row],[M2B_h]]))</f>
        <v/>
      </c>
      <c r="L1757" s="12" t="str">
        <f>IF(Table2[[#This Row],[M3A]]="","",SUM(Table2[[#This Row],[M3A]]-Table2[[#This Row],[M3B_h]]))</f>
        <v/>
      </c>
      <c r="N1757" s="12" t="str">
        <f>IF(Table2[[#This Row],[M4A]]="","",SUM(Table2[[#This Row],[M4A]]-Table2[[#This Row],[M4B_h]]))</f>
        <v/>
      </c>
      <c r="O1757" s="14"/>
      <c r="P1757" s="14" t="str">
        <f>IF(Table2[[#This Row],[M5A]]="","",SUM(Table2[[#This Row],[M5A]]-Table2[[#This Row],[M5B_h]]))</f>
        <v/>
      </c>
      <c r="Q1757" s="14">
        <f>SUM(Table2[[#This Row],[AWAL]],Table2[[#This Row],[M1B]])</f>
        <v>62</v>
      </c>
      <c r="R1757" s="14">
        <f>SUM(Table2[[#This Row],[M2B]],Table2[[#This Row],[M2B_h]])</f>
        <v>62</v>
      </c>
      <c r="S1757" s="14">
        <f>SUM(Table2[[#This Row],[M3B]],Table2[[#This Row],[M3B_h]])</f>
        <v>62</v>
      </c>
      <c r="T1757" s="14">
        <f>SUM(Table2[[#This Row],[M4B]],Table2[[#This Row],[M4B_h]])</f>
        <v>62</v>
      </c>
    </row>
    <row r="1758" spans="1:20">
      <c r="A1758" s="11">
        <f>IF(Table2[[#This Row],[TT]]=0,"",ROW())</f>
        <v>1758</v>
      </c>
      <c r="B1758" s="11" t="str">
        <f>LOWER(SUBSTITUTE(SUBSTITUTE(SUBSTITUTE(SUBSTITUTE(SUBSTITUTE(SUBSTITUTE(SUBSTITUTE(SUBSTITUTE(Table2[[#This Row],[NAMA BARANG]]," ",""),"""",""),"-",""),"/",""),"(",""),")",""),"&amp;",""),",",""))</f>
        <v>pensildm5188</v>
      </c>
      <c r="C1758" s="17" t="s">
        <v>1893</v>
      </c>
      <c r="D1758" s="18">
        <v>44</v>
      </c>
      <c r="E1758" s="22" t="s">
        <v>531</v>
      </c>
      <c r="F1758" s="43">
        <f>IF(Table2[[#This Row],[M5B]]="",Table2[[#This Row],[M5B_h]],SUM(Table2[[#This Row],[M5B_h]],Table2[[#This Row],[M5B]]))</f>
        <v>43</v>
      </c>
      <c r="G1758" s="12">
        <v>43</v>
      </c>
      <c r="H1758" s="12">
        <f>IF(Table2[[#This Row],[M1A]]="","",Table2[[#This Row],[M1A]]-Table2[[#This Row],[AWAL]])</f>
        <v>-1</v>
      </c>
      <c r="J1758" s="12" t="str">
        <f>IF(Table2[[#This Row],[M2A]]="","",SUM(Table2[[#This Row],[M2A]]-Table2[[#This Row],[M2B_h]]))</f>
        <v/>
      </c>
      <c r="L1758" s="12" t="str">
        <f>IF(Table2[[#This Row],[M3A]]="","",SUM(Table2[[#This Row],[M3A]]-Table2[[#This Row],[M3B_h]]))</f>
        <v/>
      </c>
      <c r="N1758" s="12" t="str">
        <f>IF(Table2[[#This Row],[M4A]]="","",SUM(Table2[[#This Row],[M4A]]-Table2[[#This Row],[M4B_h]]))</f>
        <v/>
      </c>
      <c r="O1758" s="14"/>
      <c r="P1758" s="14" t="str">
        <f>IF(Table2[[#This Row],[M5A]]="","",SUM(Table2[[#This Row],[M5A]]-Table2[[#This Row],[M5B_h]]))</f>
        <v/>
      </c>
      <c r="Q1758" s="14">
        <f>SUM(Table2[[#This Row],[AWAL]],Table2[[#This Row],[M1B]])</f>
        <v>43</v>
      </c>
      <c r="R1758" s="14">
        <f>SUM(Table2[[#This Row],[M2B]],Table2[[#This Row],[M2B_h]])</f>
        <v>43</v>
      </c>
      <c r="S1758" s="14">
        <f>SUM(Table2[[#This Row],[M3B]],Table2[[#This Row],[M3B_h]])</f>
        <v>43</v>
      </c>
      <c r="T1758" s="14">
        <f>SUM(Table2[[#This Row],[M4B]],Table2[[#This Row],[M4B_h]])</f>
        <v>43</v>
      </c>
    </row>
    <row r="1759" spans="1:20">
      <c r="A1759" s="11">
        <f>IF(Table2[[#This Row],[TT]]=0,"",ROW())</f>
        <v>1759</v>
      </c>
      <c r="B1759" s="11" t="str">
        <f>LOWER(SUBSTITUTE(SUBSTITUTE(SUBSTITUTE(SUBSTITUTE(SUBSTITUTE(SUBSTITUTE(SUBSTITUTE(SUBSTITUTE(Table2[[#This Row],[NAMA BARANG]]," ",""),"""",""),"-",""),"/",""),"(",""),")",""),"&amp;",""),",",""))</f>
        <v>pensildm7812</v>
      </c>
      <c r="C1759" s="17" t="s">
        <v>1894</v>
      </c>
      <c r="D1759" s="18">
        <v>3</v>
      </c>
      <c r="E1759" s="22" t="s">
        <v>1895</v>
      </c>
      <c r="F1759" s="43">
        <f>IF(Table2[[#This Row],[M5B]]="",Table2[[#This Row],[M5B_h]],SUM(Table2[[#This Row],[M5B_h]],Table2[[#This Row],[M5B]]))</f>
        <v>3</v>
      </c>
      <c r="H1759" s="12" t="str">
        <f>IF(Table2[[#This Row],[M1A]]="","",Table2[[#This Row],[M1A]]-Table2[[#This Row],[AWAL]])</f>
        <v/>
      </c>
      <c r="J1759" s="12" t="str">
        <f>IF(Table2[[#This Row],[M2A]]="","",SUM(Table2[[#This Row],[M2A]]-Table2[[#This Row],[M2B_h]]))</f>
        <v/>
      </c>
      <c r="L1759" s="12" t="str">
        <f>IF(Table2[[#This Row],[M3A]]="","",SUM(Table2[[#This Row],[M3A]]-Table2[[#This Row],[M3B_h]]))</f>
        <v/>
      </c>
      <c r="N1759" s="12" t="str">
        <f>IF(Table2[[#This Row],[M4A]]="","",SUM(Table2[[#This Row],[M4A]]-Table2[[#This Row],[M4B_h]]))</f>
        <v/>
      </c>
      <c r="O1759" s="14"/>
      <c r="P1759" s="14" t="str">
        <f>IF(Table2[[#This Row],[M5A]]="","",SUM(Table2[[#This Row],[M5A]]-Table2[[#This Row],[M5B_h]]))</f>
        <v/>
      </c>
      <c r="Q1759" s="14">
        <f>SUM(Table2[[#This Row],[AWAL]],Table2[[#This Row],[M1B]])</f>
        <v>3</v>
      </c>
      <c r="R1759" s="14">
        <f>SUM(Table2[[#This Row],[M2B]],Table2[[#This Row],[M2B_h]])</f>
        <v>3</v>
      </c>
      <c r="S1759" s="14">
        <f>SUM(Table2[[#This Row],[M3B]],Table2[[#This Row],[M3B_h]])</f>
        <v>3</v>
      </c>
      <c r="T1759" s="14">
        <f>SUM(Table2[[#This Row],[M4B]],Table2[[#This Row],[M4B_h]])</f>
        <v>3</v>
      </c>
    </row>
    <row r="1760" spans="1:20">
      <c r="A1760" s="11">
        <f>IF(Table2[[#This Row],[TT]]=0,"",ROW())</f>
        <v>1760</v>
      </c>
      <c r="B1760" s="11" t="str">
        <f>LOWER(SUBSTITUTE(SUBSTITUTE(SUBSTITUTE(SUBSTITUTE(SUBSTITUTE(SUBSTITUTE(SUBSTITUTE(SUBSTITUTE(Table2[[#This Row],[NAMA BARANG]]," ",""),"""",""),"-",""),"/",""),"(",""),")",""),"&amp;",""),",",""))</f>
        <v>pensilfancylucu100</v>
      </c>
      <c r="C1760" s="17" t="s">
        <v>1898</v>
      </c>
      <c r="D1760" s="18">
        <v>30</v>
      </c>
      <c r="E1760" s="22" t="s">
        <v>1899</v>
      </c>
      <c r="F1760" s="43">
        <f>IF(Table2[[#This Row],[M5B]]="",Table2[[#This Row],[M5B_h]],SUM(Table2[[#This Row],[M5B_h]],Table2[[#This Row],[M5B]]))</f>
        <v>29</v>
      </c>
      <c r="H1760" s="12" t="str">
        <f>IF(Table2[[#This Row],[M1A]]="","",Table2[[#This Row],[M1A]]-Table2[[#This Row],[AWAL]])</f>
        <v/>
      </c>
      <c r="I1760" s="12">
        <v>29</v>
      </c>
      <c r="J1760" s="12">
        <f>IF(Table2[[#This Row],[M2A]]="","",SUM(Table2[[#This Row],[M2A]]-Table2[[#This Row],[M2B_h]]))</f>
        <v>-1</v>
      </c>
      <c r="L1760" s="12" t="str">
        <f>IF(Table2[[#This Row],[M3A]]="","",SUM(Table2[[#This Row],[M3A]]-Table2[[#This Row],[M3B_h]]))</f>
        <v/>
      </c>
      <c r="N1760" s="12" t="str">
        <f>IF(Table2[[#This Row],[M4A]]="","",SUM(Table2[[#This Row],[M4A]]-Table2[[#This Row],[M4B_h]]))</f>
        <v/>
      </c>
      <c r="O1760" s="14"/>
      <c r="P1760" s="14" t="str">
        <f>IF(Table2[[#This Row],[M5A]]="","",SUM(Table2[[#This Row],[M5A]]-Table2[[#This Row],[M5B_h]]))</f>
        <v/>
      </c>
      <c r="Q1760" s="14">
        <f>SUM(Table2[[#This Row],[AWAL]],Table2[[#This Row],[M1B]])</f>
        <v>30</v>
      </c>
      <c r="R1760" s="14">
        <f>SUM(Table2[[#This Row],[M2B]],Table2[[#This Row],[M2B_h]])</f>
        <v>29</v>
      </c>
      <c r="S1760" s="14">
        <f>SUM(Table2[[#This Row],[M3B]],Table2[[#This Row],[M3B_h]])</f>
        <v>29</v>
      </c>
      <c r="T1760" s="14">
        <f>SUM(Table2[[#This Row],[M4B]],Table2[[#This Row],[M4B_h]])</f>
        <v>29</v>
      </c>
    </row>
    <row r="1761" spans="1:20">
      <c r="A1761" s="11">
        <f>IF(Table2[[#This Row],[TT]]=0,"",ROW())</f>
        <v>1761</v>
      </c>
      <c r="B1761" s="11" t="str">
        <f>LOWER(SUBSTITUTE(SUBSTITUTE(SUBSTITUTE(SUBSTITUTE(SUBSTITUTE(SUBSTITUTE(SUBSTITUTE(SUBSTITUTE(Table2[[#This Row],[NAMA BARANG]]," ",""),"""",""),"-",""),"/",""),"(",""),")",""),"&amp;",""),",",""))</f>
        <v>pensilgrebellpaketujian</v>
      </c>
      <c r="C1761" s="17" t="s">
        <v>1900</v>
      </c>
      <c r="D1761" s="18">
        <v>8</v>
      </c>
      <c r="E1761" s="22" t="s">
        <v>1901</v>
      </c>
      <c r="F1761" s="43">
        <f>IF(Table2[[#This Row],[M5B]]="",Table2[[#This Row],[M5B_h]],SUM(Table2[[#This Row],[M5B_h]],Table2[[#This Row],[M5B]]))</f>
        <v>8</v>
      </c>
      <c r="H1761" s="12" t="str">
        <f>IF(Table2[[#This Row],[M1A]]="","",Table2[[#This Row],[M1A]]-Table2[[#This Row],[AWAL]])</f>
        <v/>
      </c>
      <c r="J1761" s="12" t="str">
        <f>IF(Table2[[#This Row],[M2A]]="","",SUM(Table2[[#This Row],[M2A]]-Table2[[#This Row],[M2B_h]]))</f>
        <v/>
      </c>
      <c r="L1761" s="12" t="str">
        <f>IF(Table2[[#This Row],[M3A]]="","",SUM(Table2[[#This Row],[M3A]]-Table2[[#This Row],[M3B_h]]))</f>
        <v/>
      </c>
      <c r="N1761" s="12" t="str">
        <f>IF(Table2[[#This Row],[M4A]]="","",SUM(Table2[[#This Row],[M4A]]-Table2[[#This Row],[M4B_h]]))</f>
        <v/>
      </c>
      <c r="O1761" s="14"/>
      <c r="P1761" s="14" t="str">
        <f>IF(Table2[[#This Row],[M5A]]="","",SUM(Table2[[#This Row],[M5A]]-Table2[[#This Row],[M5B_h]]))</f>
        <v/>
      </c>
      <c r="Q1761" s="14">
        <f>SUM(Table2[[#This Row],[AWAL]],Table2[[#This Row],[M1B]])</f>
        <v>8</v>
      </c>
      <c r="R1761" s="14">
        <f>SUM(Table2[[#This Row],[M2B]],Table2[[#This Row],[M2B_h]])</f>
        <v>8</v>
      </c>
      <c r="S1761" s="14">
        <f>SUM(Table2[[#This Row],[M3B]],Table2[[#This Row],[M3B_h]])</f>
        <v>8</v>
      </c>
      <c r="T1761" s="14">
        <f>SUM(Table2[[#This Row],[M4B]],Table2[[#This Row],[M4B_h]])</f>
        <v>8</v>
      </c>
    </row>
    <row r="1762" spans="1:20">
      <c r="A1762" s="11">
        <f>IF(Table2[[#This Row],[TT]]=0,"",ROW())</f>
        <v>1762</v>
      </c>
      <c r="B1762" s="11" t="str">
        <f>LOWER(SUBSTITUTE(SUBSTITUTE(SUBSTITUTE(SUBSTITUTE(SUBSTITUTE(SUBSTITUTE(SUBSTITUTE(SUBSTITUTE(Table2[[#This Row],[NAMA BARANG]]," ",""),"""",""),"-",""),"/",""),"(",""),")",""),"&amp;",""),",",""))</f>
        <v>pensilhbrt6makro</v>
      </c>
      <c r="C1762" s="17" t="s">
        <v>1902</v>
      </c>
      <c r="D1762" s="18">
        <v>1</v>
      </c>
      <c r="E1762" s="22" t="s">
        <v>1903</v>
      </c>
      <c r="F1762" s="43">
        <f>IF(Table2[[#This Row],[M5B]]="",Table2[[#This Row],[M5B_h]],SUM(Table2[[#This Row],[M5B_h]],Table2[[#This Row],[M5B]]))</f>
        <v>1</v>
      </c>
      <c r="H1762" s="12" t="str">
        <f>IF(Table2[[#This Row],[M1A]]="","",Table2[[#This Row],[M1A]]-Table2[[#This Row],[AWAL]])</f>
        <v/>
      </c>
      <c r="J1762" s="12" t="str">
        <f>IF(Table2[[#This Row],[M2A]]="","",SUM(Table2[[#This Row],[M2A]]-Table2[[#This Row],[M2B_h]]))</f>
        <v/>
      </c>
      <c r="L1762" s="12" t="str">
        <f>IF(Table2[[#This Row],[M3A]]="","",SUM(Table2[[#This Row],[M3A]]-Table2[[#This Row],[M3B_h]]))</f>
        <v/>
      </c>
      <c r="N1762" s="12" t="str">
        <f>IF(Table2[[#This Row],[M4A]]="","",SUM(Table2[[#This Row],[M4A]]-Table2[[#This Row],[M4B_h]]))</f>
        <v/>
      </c>
      <c r="O1762" s="14"/>
      <c r="P1762" s="14" t="str">
        <f>IF(Table2[[#This Row],[M5A]]="","",SUM(Table2[[#This Row],[M5A]]-Table2[[#This Row],[M5B_h]]))</f>
        <v/>
      </c>
      <c r="Q1762" s="14">
        <f>SUM(Table2[[#This Row],[AWAL]],Table2[[#This Row],[M1B]])</f>
        <v>1</v>
      </c>
      <c r="R1762" s="14">
        <f>SUM(Table2[[#This Row],[M2B]],Table2[[#This Row],[M2B_h]])</f>
        <v>1</v>
      </c>
      <c r="S1762" s="14">
        <f>SUM(Table2[[#This Row],[M3B]],Table2[[#This Row],[M3B_h]])</f>
        <v>1</v>
      </c>
      <c r="T1762" s="14">
        <f>SUM(Table2[[#This Row],[M4B]],Table2[[#This Row],[M4B_h]])</f>
        <v>1</v>
      </c>
    </row>
    <row r="1763" spans="1:20">
      <c r="A1763" s="11">
        <f>IF(Table2[[#This Row],[TT]]=0,"",ROW())</f>
        <v>1763</v>
      </c>
      <c r="B1763" s="11" t="str">
        <f>LOWER(SUBSTITUTE(SUBSTITUTE(SUBSTITUTE(SUBSTITUTE(SUBSTITUTE(SUBSTITUTE(SUBSTITUTE(SUBSTITUTE(Table2[[#This Row],[NAMA BARANG]]," ",""),"""",""),"-",""),"/",""),"(",""),")",""),"&amp;",""),",",""))</f>
        <v>pensiljumbo+asahan458</v>
      </c>
      <c r="C1763" s="17" t="s">
        <v>1904</v>
      </c>
      <c r="D1763" s="18">
        <v>4</v>
      </c>
      <c r="E1763" s="22" t="s">
        <v>131</v>
      </c>
      <c r="F1763" s="43">
        <f>IF(Table2[[#This Row],[M5B]]="",Table2[[#This Row],[M5B_h]],SUM(Table2[[#This Row],[M5B_h]],Table2[[#This Row],[M5B]]))</f>
        <v>4</v>
      </c>
      <c r="H1763" s="12" t="str">
        <f>IF(Table2[[#This Row],[M1A]]="","",Table2[[#This Row],[M1A]]-Table2[[#This Row],[AWAL]])</f>
        <v/>
      </c>
      <c r="J1763" s="12" t="str">
        <f>IF(Table2[[#This Row],[M2A]]="","",SUM(Table2[[#This Row],[M2A]]-Table2[[#This Row],[M2B_h]]))</f>
        <v/>
      </c>
      <c r="L1763" s="12" t="str">
        <f>IF(Table2[[#This Row],[M3A]]="","",SUM(Table2[[#This Row],[M3A]]-Table2[[#This Row],[M3B_h]]))</f>
        <v/>
      </c>
      <c r="N1763" s="12" t="str">
        <f>IF(Table2[[#This Row],[M4A]]="","",SUM(Table2[[#This Row],[M4A]]-Table2[[#This Row],[M4B_h]]))</f>
        <v/>
      </c>
      <c r="O1763" s="14"/>
      <c r="P1763" s="14" t="str">
        <f>IF(Table2[[#This Row],[M5A]]="","",SUM(Table2[[#This Row],[M5A]]-Table2[[#This Row],[M5B_h]]))</f>
        <v/>
      </c>
      <c r="Q1763" s="14">
        <f>SUM(Table2[[#This Row],[AWAL]],Table2[[#This Row],[M1B]])</f>
        <v>4</v>
      </c>
      <c r="R1763" s="14">
        <f>SUM(Table2[[#This Row],[M2B]],Table2[[#This Row],[M2B_h]])</f>
        <v>4</v>
      </c>
      <c r="S1763" s="14">
        <f>SUM(Table2[[#This Row],[M3B]],Table2[[#This Row],[M3B_h]])</f>
        <v>4</v>
      </c>
      <c r="T1763" s="14">
        <f>SUM(Table2[[#This Row],[M4B]],Table2[[#This Row],[M4B_h]])</f>
        <v>4</v>
      </c>
    </row>
    <row r="1764" spans="1:20">
      <c r="A1764" s="11">
        <f>IF(Table2[[#This Row],[TT]]=0,"",ROW())</f>
        <v>1764</v>
      </c>
      <c r="B1764" s="11" t="str">
        <f>LOWER(SUBSTITUTE(SUBSTITUTE(SUBSTITUTE(SUBSTITUTE(SUBSTITUTE(SUBSTITUTE(SUBSTITUTE(SUBSTITUTE(Table2[[#This Row],[NAMA BARANG]]," ",""),"""",""),"-",""),"/",""),"(",""),")",""),"&amp;",""),",",""))</f>
        <v>pensiljumbobiasa1058</v>
      </c>
      <c r="C1764" s="17" t="s">
        <v>1905</v>
      </c>
      <c r="D1764" s="18">
        <v>10</v>
      </c>
      <c r="E1764" s="22" t="s">
        <v>116</v>
      </c>
      <c r="F1764" s="43">
        <f>IF(Table2[[#This Row],[M5B]]="",Table2[[#This Row],[M5B_h]],SUM(Table2[[#This Row],[M5B_h]],Table2[[#This Row],[M5B]]))</f>
        <v>10</v>
      </c>
      <c r="H1764" s="12" t="str">
        <f>IF(Table2[[#This Row],[M1A]]="","",Table2[[#This Row],[M1A]]-Table2[[#This Row],[AWAL]])</f>
        <v/>
      </c>
      <c r="J1764" s="12" t="str">
        <f>IF(Table2[[#This Row],[M2A]]="","",SUM(Table2[[#This Row],[M2A]]-Table2[[#This Row],[M2B_h]]))</f>
        <v/>
      </c>
      <c r="L1764" s="12" t="str">
        <f>IF(Table2[[#This Row],[M3A]]="","",SUM(Table2[[#This Row],[M3A]]-Table2[[#This Row],[M3B_h]]))</f>
        <v/>
      </c>
      <c r="N1764" s="12" t="str">
        <f>IF(Table2[[#This Row],[M4A]]="","",SUM(Table2[[#This Row],[M4A]]-Table2[[#This Row],[M4B_h]]))</f>
        <v/>
      </c>
      <c r="O1764" s="14"/>
      <c r="P1764" s="14" t="str">
        <f>IF(Table2[[#This Row],[M5A]]="","",SUM(Table2[[#This Row],[M5A]]-Table2[[#This Row],[M5B_h]]))</f>
        <v/>
      </c>
      <c r="Q1764" s="14">
        <f>SUM(Table2[[#This Row],[AWAL]],Table2[[#This Row],[M1B]])</f>
        <v>10</v>
      </c>
      <c r="R1764" s="14">
        <f>SUM(Table2[[#This Row],[M2B]],Table2[[#This Row],[M2B_h]])</f>
        <v>10</v>
      </c>
      <c r="S1764" s="14">
        <f>SUM(Table2[[#This Row],[M3B]],Table2[[#This Row],[M3B_h]])</f>
        <v>10</v>
      </c>
      <c r="T1764" s="14">
        <f>SUM(Table2[[#This Row],[M4B]],Table2[[#This Row],[M4B_h]])</f>
        <v>10</v>
      </c>
    </row>
    <row r="1765" spans="1:20">
      <c r="A1765" s="11">
        <f>IF(Table2[[#This Row],[TT]]=0,"",ROW())</f>
        <v>1765</v>
      </c>
      <c r="B1765" s="11" t="str">
        <f>LOWER(SUBSTITUTE(SUBSTITUTE(SUBSTITUTE(SUBSTITUTE(SUBSTITUTE(SUBSTITUTE(SUBSTITUTE(SUBSTITUTE(Table2[[#This Row],[NAMA BARANG]]," ",""),"""",""),"-",""),"/",""),"(",""),")",""),"&amp;",""),",",""))</f>
        <v>pensilltrees3062</v>
      </c>
      <c r="C1765" s="17" t="s">
        <v>1907</v>
      </c>
      <c r="D1765" s="18">
        <v>1</v>
      </c>
      <c r="E1765" s="22" t="s">
        <v>93</v>
      </c>
      <c r="F1765" s="43">
        <f>IF(Table2[[#This Row],[M5B]]="",Table2[[#This Row],[M5B_h]],SUM(Table2[[#This Row],[M5B_h]],Table2[[#This Row],[M5B]]))</f>
        <v>1</v>
      </c>
      <c r="H1765" s="12" t="str">
        <f>IF(Table2[[#This Row],[M1A]]="","",Table2[[#This Row],[M1A]]-Table2[[#This Row],[AWAL]])</f>
        <v/>
      </c>
      <c r="J1765" s="12" t="str">
        <f>IF(Table2[[#This Row],[M2A]]="","",SUM(Table2[[#This Row],[M2A]]-Table2[[#This Row],[M2B_h]]))</f>
        <v/>
      </c>
      <c r="L1765" s="12" t="str">
        <f>IF(Table2[[#This Row],[M3A]]="","",SUM(Table2[[#This Row],[M3A]]-Table2[[#This Row],[M3B_h]]))</f>
        <v/>
      </c>
      <c r="N1765" s="12" t="str">
        <f>IF(Table2[[#This Row],[M4A]]="","",SUM(Table2[[#This Row],[M4A]]-Table2[[#This Row],[M4B_h]]))</f>
        <v/>
      </c>
      <c r="O1765" s="14"/>
      <c r="P1765" s="14" t="str">
        <f>IF(Table2[[#This Row],[M5A]]="","",SUM(Table2[[#This Row],[M5A]]-Table2[[#This Row],[M5B_h]]))</f>
        <v/>
      </c>
      <c r="Q1765" s="14">
        <f>SUM(Table2[[#This Row],[AWAL]],Table2[[#This Row],[M1B]])</f>
        <v>1</v>
      </c>
      <c r="R1765" s="14">
        <f>SUM(Table2[[#This Row],[M2B]],Table2[[#This Row],[M2B_h]])</f>
        <v>1</v>
      </c>
      <c r="S1765" s="14">
        <f>SUM(Table2[[#This Row],[M3B]],Table2[[#This Row],[M3B_h]])</f>
        <v>1</v>
      </c>
      <c r="T1765" s="14">
        <f>SUM(Table2[[#This Row],[M4B]],Table2[[#This Row],[M4B_h]])</f>
        <v>1</v>
      </c>
    </row>
    <row r="1766" spans="1:20">
      <c r="A1766" s="11">
        <f>IF(Table2[[#This Row],[TT]]=0,"",ROW())</f>
        <v>1766</v>
      </c>
      <c r="B1766" s="11" t="str">
        <f>LOWER(SUBSTITUTE(SUBSTITUTE(SUBSTITUTE(SUBSTITUTE(SUBSTITUTE(SUBSTITUTE(SUBSTITUTE(SUBSTITUTE(Table2[[#This Row],[NAMA BARANG]]," ",""),"""",""),"-",""),"/",""),"(",""),")",""),"&amp;",""),",",""))</f>
        <v>pensilmetalikwhiteword</v>
      </c>
      <c r="C1766" s="17" t="s">
        <v>1908</v>
      </c>
      <c r="D1766" s="18">
        <v>2</v>
      </c>
      <c r="E1766" s="22" t="s">
        <v>531</v>
      </c>
      <c r="F1766" s="43">
        <f>IF(Table2[[#This Row],[M5B]]="",Table2[[#This Row],[M5B_h]],SUM(Table2[[#This Row],[M5B_h]],Table2[[#This Row],[M5B]]))</f>
        <v>2</v>
      </c>
      <c r="H1766" s="12" t="str">
        <f>IF(Table2[[#This Row],[M1A]]="","",Table2[[#This Row],[M1A]]-Table2[[#This Row],[AWAL]])</f>
        <v/>
      </c>
      <c r="J1766" s="12" t="str">
        <f>IF(Table2[[#This Row],[M2A]]="","",SUM(Table2[[#This Row],[M2A]]-Table2[[#This Row],[M2B_h]]))</f>
        <v/>
      </c>
      <c r="L1766" s="12" t="str">
        <f>IF(Table2[[#This Row],[M3A]]="","",SUM(Table2[[#This Row],[M3A]]-Table2[[#This Row],[M3B_h]]))</f>
        <v/>
      </c>
      <c r="N1766" s="12" t="str">
        <f>IF(Table2[[#This Row],[M4A]]="","",SUM(Table2[[#This Row],[M4A]]-Table2[[#This Row],[M4B_h]]))</f>
        <v/>
      </c>
      <c r="O1766" s="14"/>
      <c r="P1766" s="14" t="str">
        <f>IF(Table2[[#This Row],[M5A]]="","",SUM(Table2[[#This Row],[M5A]]-Table2[[#This Row],[M5B_h]]))</f>
        <v/>
      </c>
      <c r="Q1766" s="14">
        <f>SUM(Table2[[#This Row],[AWAL]],Table2[[#This Row],[M1B]])</f>
        <v>2</v>
      </c>
      <c r="R1766" s="14">
        <f>SUM(Table2[[#This Row],[M2B]],Table2[[#This Row],[M2B_h]])</f>
        <v>2</v>
      </c>
      <c r="S1766" s="14">
        <f>SUM(Table2[[#This Row],[M3B]],Table2[[#This Row],[M3B_h]])</f>
        <v>2</v>
      </c>
      <c r="T1766" s="14">
        <f>SUM(Table2[[#This Row],[M4B]],Table2[[#This Row],[M4B_h]])</f>
        <v>2</v>
      </c>
    </row>
    <row r="1767" spans="1:20">
      <c r="A1767" s="13">
        <f>IF(Table2[[#This Row],[TT]]=0,"",ROW())</f>
        <v>1767</v>
      </c>
      <c r="B1767" s="13" t="str">
        <f>LOWER(SUBSTITUTE(SUBSTITUTE(SUBSTITUTE(SUBSTITUTE(SUBSTITUTE(SUBSTITUTE(SUBSTITUTE(SUBSTITUTE(Table2[[#This Row],[NAMA BARANG]]," ",""),"""",""),"-",""),"/",""),"(",""),")",""),"&amp;",""),",",""))</f>
        <v>pensiltf168</v>
      </c>
      <c r="C1767" s="17" t="s">
        <v>4693</v>
      </c>
      <c r="D1767" s="18"/>
      <c r="E1767" s="22" t="s">
        <v>2559</v>
      </c>
      <c r="F1767" s="43">
        <f>IF(Table2[[#This Row],[M5B]]="",Table2[[#This Row],[M5B_h]],SUM(Table2[[#This Row],[M5B_h]],Table2[[#This Row],[M5B]]))</f>
        <v>3</v>
      </c>
      <c r="H1767" s="14" t="str">
        <f>IF(Table2[[#This Row],[M1A]]="","",Table2[[#This Row],[M1A]]-Table2[[#This Row],[AWAL]])</f>
        <v/>
      </c>
      <c r="I1767" s="12">
        <v>4</v>
      </c>
      <c r="J1767" s="14">
        <f>IF(Table2[[#This Row],[M2A]]="","",SUM(Table2[[#This Row],[M2A]]-Table2[[#This Row],[M2B_h]]))</f>
        <v>4</v>
      </c>
      <c r="K1767" s="12">
        <v>3</v>
      </c>
      <c r="L1767" s="14">
        <f>IF(Table2[[#This Row],[M3A]]="","",SUM(Table2[[#This Row],[M3A]]-Table2[[#This Row],[M3B_h]]))</f>
        <v>-1</v>
      </c>
      <c r="N1767" s="14" t="str">
        <f>IF(Table2[[#This Row],[M4A]]="","",SUM(Table2[[#This Row],[M4A]]-Table2[[#This Row],[M4B_h]]))</f>
        <v/>
      </c>
      <c r="O1767" s="14"/>
      <c r="P1767" s="14" t="str">
        <f>IF(Table2[[#This Row],[M5A]]="","",SUM(Table2[[#This Row],[M5A]]-Table2[[#This Row],[M5B_h]]))</f>
        <v/>
      </c>
      <c r="Q1767" s="14">
        <f>SUM(Table2[[#This Row],[AWAL]],Table2[[#This Row],[M1B]])</f>
        <v>0</v>
      </c>
      <c r="R1767" s="14">
        <f>SUM(Table2[[#This Row],[M2B]],Table2[[#This Row],[M2B_h]])</f>
        <v>4</v>
      </c>
      <c r="S1767" s="14">
        <f>SUM(Table2[[#This Row],[M3B]],Table2[[#This Row],[M3B_h]])</f>
        <v>3</v>
      </c>
      <c r="T1767" s="14">
        <f>SUM(Table2[[#This Row],[M4B]],Table2[[#This Row],[M4B_h]])</f>
        <v>3</v>
      </c>
    </row>
    <row r="1768" spans="1:20">
      <c r="A1768" s="11">
        <f>IF(Table2[[#This Row],[TT]]=0,"",ROW())</f>
        <v>1768</v>
      </c>
      <c r="B1768" s="11" t="str">
        <f>LOWER(SUBSTITUTE(SUBSTITUTE(SUBSTITUTE(SUBSTITUTE(SUBSTITUTE(SUBSTITUTE(SUBSTITUTE(SUBSTITUTE(Table2[[#This Row],[NAMA BARANG]]," ",""),"""",""),"-",""),"/",""),"(",""),")",""),"&amp;",""),",",""))</f>
        <v>pensiltf488</v>
      </c>
      <c r="C1768" s="17" t="s">
        <v>4306</v>
      </c>
      <c r="D1768" s="18">
        <v>0</v>
      </c>
      <c r="E1768" s="22" t="s">
        <v>2559</v>
      </c>
      <c r="F1768" s="43">
        <f>IF(Table2[[#This Row],[M5B]]="",Table2[[#This Row],[M5B_h]],SUM(Table2[[#This Row],[M5B_h]],Table2[[#This Row],[M5B]]))</f>
        <v>3</v>
      </c>
      <c r="H1768" s="12" t="str">
        <f>IF(Table2[[#This Row],[M1A]]="","",Table2[[#This Row],[M1A]]-Table2[[#This Row],[AWAL]])</f>
        <v/>
      </c>
      <c r="I1768" s="12">
        <v>4</v>
      </c>
      <c r="J1768" s="12">
        <f>IF(Table2[[#This Row],[M2A]]="","",SUM(Table2[[#This Row],[M2A]]-Table2[[#This Row],[M2B_h]]))</f>
        <v>4</v>
      </c>
      <c r="K1768" s="12">
        <v>3</v>
      </c>
      <c r="L1768" s="12">
        <f>IF(Table2[[#This Row],[M3A]]="","",SUM(Table2[[#This Row],[M3A]]-Table2[[#This Row],[M3B_h]]))</f>
        <v>-1</v>
      </c>
      <c r="N1768" s="12" t="str">
        <f>IF(Table2[[#This Row],[M4A]]="","",SUM(Table2[[#This Row],[M4A]]-Table2[[#This Row],[M4B_h]]))</f>
        <v/>
      </c>
      <c r="O1768" s="14"/>
      <c r="P1768" s="14" t="str">
        <f>IF(Table2[[#This Row],[M5A]]="","",SUM(Table2[[#This Row],[M5A]]-Table2[[#This Row],[M5B_h]]))</f>
        <v/>
      </c>
      <c r="Q1768" s="14">
        <f>SUM(Table2[[#This Row],[AWAL]],Table2[[#This Row],[M1B]])</f>
        <v>0</v>
      </c>
      <c r="R1768" s="14">
        <f>SUM(Table2[[#This Row],[M2B]],Table2[[#This Row],[M2B_h]])</f>
        <v>4</v>
      </c>
      <c r="S1768" s="14">
        <f>SUM(Table2[[#This Row],[M3B]],Table2[[#This Row],[M3B_h]])</f>
        <v>3</v>
      </c>
      <c r="T1768" s="14">
        <f>SUM(Table2[[#This Row],[M4B]],Table2[[#This Row],[M4B_h]])</f>
        <v>3</v>
      </c>
    </row>
    <row r="1769" spans="1:20">
      <c r="A1769" s="11">
        <f>IF(Table2[[#This Row],[TT]]=0,"",ROW())</f>
        <v>1769</v>
      </c>
      <c r="B1769" s="11" t="str">
        <f>LOWER(SUBSTITUTE(SUBSTITUTE(SUBSTITUTE(SUBSTITUTE(SUBSTITUTE(SUBSTITUTE(SUBSTITUTE(SUBSTITUTE(Table2[[#This Row],[NAMA BARANG]]," ",""),"""",""),"-",""),"/",""),"(",""),")",""),"&amp;",""),",",""))</f>
        <v>pensiltf588</v>
      </c>
      <c r="C1769" s="17" t="s">
        <v>4307</v>
      </c>
      <c r="D1769" s="18">
        <v>0</v>
      </c>
      <c r="E1769" s="22" t="s">
        <v>2559</v>
      </c>
      <c r="F1769" s="43">
        <f>IF(Table2[[#This Row],[M5B]]="",Table2[[#This Row],[M5B_h]],SUM(Table2[[#This Row],[M5B_h]],Table2[[#This Row],[M5B]]))</f>
        <v>3</v>
      </c>
      <c r="H1769" s="12" t="str">
        <f>IF(Table2[[#This Row],[M1A]]="","",Table2[[#This Row],[M1A]]-Table2[[#This Row],[AWAL]])</f>
        <v/>
      </c>
      <c r="I1769" s="12">
        <v>4</v>
      </c>
      <c r="J1769" s="12">
        <f>IF(Table2[[#This Row],[M2A]]="","",SUM(Table2[[#This Row],[M2A]]-Table2[[#This Row],[M2B_h]]))</f>
        <v>4</v>
      </c>
      <c r="K1769" s="12">
        <v>3</v>
      </c>
      <c r="L1769" s="12">
        <f>IF(Table2[[#This Row],[M3A]]="","",SUM(Table2[[#This Row],[M3A]]-Table2[[#This Row],[M3B_h]]))</f>
        <v>-1</v>
      </c>
      <c r="N1769" s="12" t="str">
        <f>IF(Table2[[#This Row],[M4A]]="","",SUM(Table2[[#This Row],[M4A]]-Table2[[#This Row],[M4B_h]]))</f>
        <v/>
      </c>
      <c r="O1769" s="14"/>
      <c r="P1769" s="14" t="str">
        <f>IF(Table2[[#This Row],[M5A]]="","",SUM(Table2[[#This Row],[M5A]]-Table2[[#This Row],[M5B_h]]))</f>
        <v/>
      </c>
      <c r="Q1769" s="14">
        <f>SUM(Table2[[#This Row],[AWAL]],Table2[[#This Row],[M1B]])</f>
        <v>0</v>
      </c>
      <c r="R1769" s="14">
        <f>SUM(Table2[[#This Row],[M2B]],Table2[[#This Row],[M2B_h]])</f>
        <v>4</v>
      </c>
      <c r="S1769" s="14">
        <f>SUM(Table2[[#This Row],[M3B]],Table2[[#This Row],[M3B_h]])</f>
        <v>3</v>
      </c>
      <c r="T1769" s="14">
        <f>SUM(Table2[[#This Row],[M4B]],Table2[[#This Row],[M4B_h]])</f>
        <v>3</v>
      </c>
    </row>
    <row r="1770" spans="1:20">
      <c r="A1770" s="11">
        <f>IF(Table2[[#This Row],[TT]]=0,"",ROW())</f>
        <v>1770</v>
      </c>
      <c r="B1770" s="11" t="str">
        <f>LOWER(SUBSTITUTE(SUBSTITUTE(SUBSTITUTE(SUBSTITUTE(SUBSTITUTE(SUBSTITUTE(SUBSTITUTE(SUBSTITUTE(Table2[[#This Row],[NAMA BARANG]]," ",""),"""",""),"-",""),"/",""),"(",""),")",""),"&amp;",""),",",""))</f>
        <v>pensiltf688</v>
      </c>
      <c r="C1770" s="17" t="s">
        <v>4308</v>
      </c>
      <c r="D1770" s="18">
        <v>0</v>
      </c>
      <c r="E1770" s="22" t="s">
        <v>2559</v>
      </c>
      <c r="F1770" s="43">
        <f>IF(Table2[[#This Row],[M5B]]="",Table2[[#This Row],[M5B_h]],SUM(Table2[[#This Row],[M5B_h]],Table2[[#This Row],[M5B]]))</f>
        <v>3</v>
      </c>
      <c r="H1770" s="12" t="str">
        <f>IF(Table2[[#This Row],[M1A]]="","",Table2[[#This Row],[M1A]]-Table2[[#This Row],[AWAL]])</f>
        <v/>
      </c>
      <c r="I1770" s="12">
        <v>4</v>
      </c>
      <c r="J1770" s="12">
        <f>IF(Table2[[#This Row],[M2A]]="","",SUM(Table2[[#This Row],[M2A]]-Table2[[#This Row],[M2B_h]]))</f>
        <v>4</v>
      </c>
      <c r="K1770" s="12">
        <v>3</v>
      </c>
      <c r="L1770" s="12">
        <f>IF(Table2[[#This Row],[M3A]]="","",SUM(Table2[[#This Row],[M3A]]-Table2[[#This Row],[M3B_h]]))</f>
        <v>-1</v>
      </c>
      <c r="N1770" s="12" t="str">
        <f>IF(Table2[[#This Row],[M4A]]="","",SUM(Table2[[#This Row],[M4A]]-Table2[[#This Row],[M4B_h]]))</f>
        <v/>
      </c>
      <c r="O1770" s="14"/>
      <c r="P1770" s="14" t="str">
        <f>IF(Table2[[#This Row],[M5A]]="","",SUM(Table2[[#This Row],[M5A]]-Table2[[#This Row],[M5B_h]]))</f>
        <v/>
      </c>
      <c r="Q1770" s="14">
        <f>SUM(Table2[[#This Row],[AWAL]],Table2[[#This Row],[M1B]])</f>
        <v>0</v>
      </c>
      <c r="R1770" s="14">
        <f>SUM(Table2[[#This Row],[M2B]],Table2[[#This Row],[M2B_h]])</f>
        <v>4</v>
      </c>
      <c r="S1770" s="14">
        <f>SUM(Table2[[#This Row],[M3B]],Table2[[#This Row],[M3B_h]])</f>
        <v>3</v>
      </c>
      <c r="T1770" s="14">
        <f>SUM(Table2[[#This Row],[M4B]],Table2[[#This Row],[M4B_h]])</f>
        <v>3</v>
      </c>
    </row>
    <row r="1771" spans="1:20">
      <c r="A1771" s="11">
        <f>IF(Table2[[#This Row],[TT]]=0,"",ROW())</f>
        <v>1771</v>
      </c>
      <c r="B1771" s="11" t="str">
        <f>LOWER(SUBSTITUTE(SUBSTITUTE(SUBSTITUTE(SUBSTITUTE(SUBSTITUTE(SUBSTITUTE(SUBSTITUTE(SUBSTITUTE(Table2[[#This Row],[NAMA BARANG]]," ",""),"""",""),"-",""),"/",""),"(",""),")",""),"&amp;",""),",",""))</f>
        <v>pensiltf88s</v>
      </c>
      <c r="C1771" s="17" t="s">
        <v>1910</v>
      </c>
      <c r="D1771" s="18">
        <v>101</v>
      </c>
      <c r="E1771" s="22" t="s">
        <v>647</v>
      </c>
      <c r="F1771" s="43">
        <f>IF(Table2[[#This Row],[M5B]]="",Table2[[#This Row],[M5B_h]],SUM(Table2[[#This Row],[M5B_h]],Table2[[#This Row],[M5B]]))</f>
        <v>101</v>
      </c>
      <c r="H1771" s="12" t="str">
        <f>IF(Table2[[#This Row],[M1A]]="","",Table2[[#This Row],[M1A]]-Table2[[#This Row],[AWAL]])</f>
        <v/>
      </c>
      <c r="J1771" s="12" t="str">
        <f>IF(Table2[[#This Row],[M2A]]="","",SUM(Table2[[#This Row],[M2A]]-Table2[[#This Row],[M2B_h]]))</f>
        <v/>
      </c>
      <c r="L1771" s="12" t="str">
        <f>IF(Table2[[#This Row],[M3A]]="","",SUM(Table2[[#This Row],[M3A]]-Table2[[#This Row],[M3B_h]]))</f>
        <v/>
      </c>
      <c r="N1771" s="12" t="str">
        <f>IF(Table2[[#This Row],[M4A]]="","",SUM(Table2[[#This Row],[M4A]]-Table2[[#This Row],[M4B_h]]))</f>
        <v/>
      </c>
      <c r="O1771" s="14"/>
      <c r="P1771" s="14" t="str">
        <f>IF(Table2[[#This Row],[M5A]]="","",SUM(Table2[[#This Row],[M5A]]-Table2[[#This Row],[M5B_h]]))</f>
        <v/>
      </c>
      <c r="Q1771" s="14">
        <f>SUM(Table2[[#This Row],[AWAL]],Table2[[#This Row],[M1B]])</f>
        <v>101</v>
      </c>
      <c r="R1771" s="14">
        <f>SUM(Table2[[#This Row],[M2B]],Table2[[#This Row],[M2B_h]])</f>
        <v>101</v>
      </c>
      <c r="S1771" s="14">
        <f>SUM(Table2[[#This Row],[M3B]],Table2[[#This Row],[M3B_h]])</f>
        <v>101</v>
      </c>
      <c r="T1771" s="14">
        <f>SUM(Table2[[#This Row],[M4B]],Table2[[#This Row],[M4B_h]])</f>
        <v>101</v>
      </c>
    </row>
    <row r="1772" spans="1:20">
      <c r="A1772" s="11">
        <f>IF(Table2[[#This Row],[TT]]=0,"",ROW())</f>
        <v>1772</v>
      </c>
      <c r="B1772" s="11" t="str">
        <f>LOWER(SUBSTITUTE(SUBSTITUTE(SUBSTITUTE(SUBSTITUTE(SUBSTITUTE(SUBSTITUTE(SUBSTITUTE(SUBSTITUTE(Table2[[#This Row],[NAMA BARANG]]," ",""),"""",""),"-",""),"/",""),"(",""),")",""),"&amp;",""),",",""))</f>
        <v>pensiltf888</v>
      </c>
      <c r="C1772" s="17" t="s">
        <v>1911</v>
      </c>
      <c r="D1772" s="18">
        <v>1</v>
      </c>
      <c r="E1772" s="22" t="s">
        <v>2559</v>
      </c>
      <c r="F1772" s="43">
        <f>IF(Table2[[#This Row],[M5B]]="",Table2[[#This Row],[M5B_h]],SUM(Table2[[#This Row],[M5B_h]],Table2[[#This Row],[M5B]]))</f>
        <v>1</v>
      </c>
      <c r="H1772" s="12" t="str">
        <f>IF(Table2[[#This Row],[M1A]]="","",Table2[[#This Row],[M1A]]-Table2[[#This Row],[AWAL]])</f>
        <v/>
      </c>
      <c r="J1772" s="12" t="str">
        <f>IF(Table2[[#This Row],[M2A]]="","",SUM(Table2[[#This Row],[M2A]]-Table2[[#This Row],[M2B_h]]))</f>
        <v/>
      </c>
      <c r="L1772" s="12" t="str">
        <f>IF(Table2[[#This Row],[M3A]]="","",SUM(Table2[[#This Row],[M3A]]-Table2[[#This Row],[M3B_h]]))</f>
        <v/>
      </c>
      <c r="N1772" s="12" t="str">
        <f>IF(Table2[[#This Row],[M4A]]="","",SUM(Table2[[#This Row],[M4A]]-Table2[[#This Row],[M4B_h]]))</f>
        <v/>
      </c>
      <c r="O1772" s="14"/>
      <c r="P1772" s="14" t="str">
        <f>IF(Table2[[#This Row],[M5A]]="","",SUM(Table2[[#This Row],[M5A]]-Table2[[#This Row],[M5B_h]]))</f>
        <v/>
      </c>
      <c r="Q1772" s="14">
        <f>SUM(Table2[[#This Row],[AWAL]],Table2[[#This Row],[M1B]])</f>
        <v>1</v>
      </c>
      <c r="R1772" s="14">
        <f>SUM(Table2[[#This Row],[M2B]],Table2[[#This Row],[M2B_h]])</f>
        <v>1</v>
      </c>
      <c r="S1772" s="14">
        <f>SUM(Table2[[#This Row],[M3B]],Table2[[#This Row],[M3B_h]])</f>
        <v>1</v>
      </c>
      <c r="T1772" s="14">
        <f>SUM(Table2[[#This Row],[M4B]],Table2[[#This Row],[M4B_h]])</f>
        <v>1</v>
      </c>
    </row>
    <row r="1773" spans="1:20">
      <c r="A1773" s="11">
        <f>IF(Table2[[#This Row],[TT]]=0,"",ROW())</f>
        <v>1773</v>
      </c>
      <c r="B1773" s="11" t="str">
        <f>LOWER(SUBSTITUTE(SUBSTITUTE(SUBSTITUTE(SUBSTITUTE(SUBSTITUTE(SUBSTITUTE(SUBSTITUTE(SUBSTITUTE(Table2[[#This Row],[NAMA BARANG]]," ",""),"""",""),"-",""),"/",""),"(",""),")",""),"&amp;",""),",",""))</f>
        <v>pensiltf988</v>
      </c>
      <c r="C1773" s="17" t="s">
        <v>4717</v>
      </c>
      <c r="D1773" s="18">
        <v>0</v>
      </c>
      <c r="E1773" s="22" t="s">
        <v>2559</v>
      </c>
      <c r="F1773" s="43">
        <f>IF(Table2[[#This Row],[M5B]]="",Table2[[#This Row],[M5B_h]],SUM(Table2[[#This Row],[M5B_h]],Table2[[#This Row],[M5B]]))</f>
        <v>3</v>
      </c>
      <c r="H1773" s="12" t="str">
        <f>IF(Table2[[#This Row],[M1A]]="","",Table2[[#This Row],[M1A]]-Table2[[#This Row],[AWAL]])</f>
        <v/>
      </c>
      <c r="I1773" s="12">
        <v>4</v>
      </c>
      <c r="J1773" s="12">
        <f>IF(Table2[[#This Row],[M2A]]="","",SUM(Table2[[#This Row],[M2A]]-Table2[[#This Row],[M2B_h]]))</f>
        <v>4</v>
      </c>
      <c r="K1773" s="12">
        <v>3</v>
      </c>
      <c r="L1773" s="12">
        <f>IF(Table2[[#This Row],[M3A]]="","",SUM(Table2[[#This Row],[M3A]]-Table2[[#This Row],[M3B_h]]))</f>
        <v>-1</v>
      </c>
      <c r="N1773" s="12" t="str">
        <f>IF(Table2[[#This Row],[M4A]]="","",SUM(Table2[[#This Row],[M4A]]-Table2[[#This Row],[M4B_h]]))</f>
        <v/>
      </c>
      <c r="O1773" s="14"/>
      <c r="P1773" s="14" t="str">
        <f>IF(Table2[[#This Row],[M5A]]="","",SUM(Table2[[#This Row],[M5A]]-Table2[[#This Row],[M5B_h]]))</f>
        <v/>
      </c>
      <c r="Q1773" s="14">
        <f>SUM(Table2[[#This Row],[AWAL]],Table2[[#This Row],[M1B]])</f>
        <v>0</v>
      </c>
      <c r="R1773" s="14">
        <f>SUM(Table2[[#This Row],[M2B]],Table2[[#This Row],[M2B_h]])</f>
        <v>4</v>
      </c>
      <c r="S1773" s="14">
        <f>SUM(Table2[[#This Row],[M3B]],Table2[[#This Row],[M3B_h]])</f>
        <v>3</v>
      </c>
      <c r="T1773" s="14">
        <f>SUM(Table2[[#This Row],[M4B]],Table2[[#This Row],[M4B_h]])</f>
        <v>3</v>
      </c>
    </row>
    <row r="1774" spans="1:20">
      <c r="A1774" s="11">
        <f>IF(Table2[[#This Row],[TT]]=0,"",ROW())</f>
        <v>1774</v>
      </c>
      <c r="B1774" s="11" t="str">
        <f>LOWER(SUBSTITUTE(SUBSTITUTE(SUBSTITUTE(SUBSTITUTE(SUBSTITUTE(SUBSTITUTE(SUBSTITUTE(SUBSTITUTE(Table2[[#This Row],[NAMA BARANG]]," ",""),"""",""),"-",""),"/",""),"(",""),")",""),"&amp;",""),",",""))</f>
        <v>pensiltf99s</v>
      </c>
      <c r="C1774" s="17" t="s">
        <v>1912</v>
      </c>
      <c r="D1774" s="18">
        <v>49</v>
      </c>
      <c r="E1774" s="22" t="s">
        <v>647</v>
      </c>
      <c r="F1774" s="43">
        <f>IF(Table2[[#This Row],[M5B]]="",Table2[[#This Row],[M5B_h]],SUM(Table2[[#This Row],[M5B_h]],Table2[[#This Row],[M5B]]))</f>
        <v>48</v>
      </c>
      <c r="G1774" s="12">
        <v>48</v>
      </c>
      <c r="H1774" s="12">
        <f>IF(Table2[[#This Row],[M1A]]="","",Table2[[#This Row],[M1A]]-Table2[[#This Row],[AWAL]])</f>
        <v>-1</v>
      </c>
      <c r="J1774" s="12" t="str">
        <f>IF(Table2[[#This Row],[M2A]]="","",SUM(Table2[[#This Row],[M2A]]-Table2[[#This Row],[M2B_h]]))</f>
        <v/>
      </c>
      <c r="L1774" s="12" t="str">
        <f>IF(Table2[[#This Row],[M3A]]="","",SUM(Table2[[#This Row],[M3A]]-Table2[[#This Row],[M3B_h]]))</f>
        <v/>
      </c>
      <c r="N1774" s="12" t="str">
        <f>IF(Table2[[#This Row],[M4A]]="","",SUM(Table2[[#This Row],[M4A]]-Table2[[#This Row],[M4B_h]]))</f>
        <v/>
      </c>
      <c r="O1774" s="14"/>
      <c r="P1774" s="14" t="str">
        <f>IF(Table2[[#This Row],[M5A]]="","",SUM(Table2[[#This Row],[M5A]]-Table2[[#This Row],[M5B_h]]))</f>
        <v/>
      </c>
      <c r="Q1774" s="14">
        <f>SUM(Table2[[#This Row],[AWAL]],Table2[[#This Row],[M1B]])</f>
        <v>48</v>
      </c>
      <c r="R1774" s="14">
        <f>SUM(Table2[[#This Row],[M2B]],Table2[[#This Row],[M2B_h]])</f>
        <v>48</v>
      </c>
      <c r="S1774" s="14">
        <f>SUM(Table2[[#This Row],[M3B]],Table2[[#This Row],[M3B_h]])</f>
        <v>48</v>
      </c>
      <c r="T1774" s="14">
        <f>SUM(Table2[[#This Row],[M4B]],Table2[[#This Row],[M4B_h]])</f>
        <v>48</v>
      </c>
    </row>
    <row r="1775" spans="1:20">
      <c r="A1775" s="11">
        <f>IF(Table2[[#This Row],[TT]]=0,"",ROW())</f>
        <v>1775</v>
      </c>
      <c r="B1775" s="11" t="str">
        <f>LOWER(SUBSTITUTE(SUBSTITUTE(SUBSTITUTE(SUBSTITUTE(SUBSTITUTE(SUBSTITUTE(SUBSTITUTE(SUBSTITUTE(Table2[[#This Row],[NAMA BARANG]]," ",""),"""",""),"-",""),"/",""),"(",""),")",""),"&amp;",""),",",""))</f>
        <v>pensiltzpcle</v>
      </c>
      <c r="C1775" s="17" t="s">
        <v>1913</v>
      </c>
      <c r="D1775" s="18">
        <v>5</v>
      </c>
      <c r="E1775" s="22" t="s">
        <v>212</v>
      </c>
      <c r="F1775" s="43">
        <f>IF(Table2[[#This Row],[M5B]]="",Table2[[#This Row],[M5B_h]],SUM(Table2[[#This Row],[M5B_h]],Table2[[#This Row],[M5B]]))</f>
        <v>5</v>
      </c>
      <c r="H1775" s="12" t="str">
        <f>IF(Table2[[#This Row],[M1A]]="","",Table2[[#This Row],[M1A]]-Table2[[#This Row],[AWAL]])</f>
        <v/>
      </c>
      <c r="J1775" s="12" t="str">
        <f>IF(Table2[[#This Row],[M2A]]="","",SUM(Table2[[#This Row],[M2A]]-Table2[[#This Row],[M2B_h]]))</f>
        <v/>
      </c>
      <c r="L1775" s="12" t="str">
        <f>IF(Table2[[#This Row],[M3A]]="","",SUM(Table2[[#This Row],[M3A]]-Table2[[#This Row],[M3B_h]]))</f>
        <v/>
      </c>
      <c r="N1775" s="12" t="str">
        <f>IF(Table2[[#This Row],[M4A]]="","",SUM(Table2[[#This Row],[M4A]]-Table2[[#This Row],[M4B_h]]))</f>
        <v/>
      </c>
      <c r="O1775" s="14"/>
      <c r="P1775" s="14" t="str">
        <f>IF(Table2[[#This Row],[M5A]]="","",SUM(Table2[[#This Row],[M5A]]-Table2[[#This Row],[M5B_h]]))</f>
        <v/>
      </c>
      <c r="Q1775" s="14">
        <f>SUM(Table2[[#This Row],[AWAL]],Table2[[#This Row],[M1B]])</f>
        <v>5</v>
      </c>
      <c r="R1775" s="14">
        <f>SUM(Table2[[#This Row],[M2B]],Table2[[#This Row],[M2B_h]])</f>
        <v>5</v>
      </c>
      <c r="S1775" s="14">
        <f>SUM(Table2[[#This Row],[M3B]],Table2[[#This Row],[M3B_h]])</f>
        <v>5</v>
      </c>
      <c r="T1775" s="14">
        <f>SUM(Table2[[#This Row],[M4B]],Table2[[#This Row],[M4B_h]])</f>
        <v>5</v>
      </c>
    </row>
    <row r="1776" spans="1:20">
      <c r="A1776" s="11">
        <f>IF(Table2[[#This Row],[TT]]=0,"",ROW())</f>
        <v>1776</v>
      </c>
      <c r="B1776" s="11" t="str">
        <f>LOWER(SUBSTITUTE(SUBSTITUTE(SUBSTITUTE(SUBSTITUTE(SUBSTITUTE(SUBSTITUTE(SUBSTITUTE(SUBSTITUTE(Table2[[#This Row],[NAMA BARANG]]," ",""),"""",""),"-",""),"/",""),"(",""),")",""),"&amp;",""),",",""))</f>
        <v>pensilunicornp58850</v>
      </c>
      <c r="C1776" s="17" t="s">
        <v>1914</v>
      </c>
      <c r="D1776" s="18">
        <v>8</v>
      </c>
      <c r="E1776" s="22" t="s">
        <v>343</v>
      </c>
      <c r="F1776" s="43">
        <f>IF(Table2[[#This Row],[M5B]]="",Table2[[#This Row],[M5B_h]],SUM(Table2[[#This Row],[M5B_h]],Table2[[#This Row],[M5B]]))</f>
        <v>8</v>
      </c>
      <c r="H1776" s="12" t="str">
        <f>IF(Table2[[#This Row],[M1A]]="","",Table2[[#This Row],[M1A]]-Table2[[#This Row],[AWAL]])</f>
        <v/>
      </c>
      <c r="J1776" s="12" t="str">
        <f>IF(Table2[[#This Row],[M2A]]="","",SUM(Table2[[#This Row],[M2A]]-Table2[[#This Row],[M2B_h]]))</f>
        <v/>
      </c>
      <c r="L1776" s="12" t="str">
        <f>IF(Table2[[#This Row],[M3A]]="","",SUM(Table2[[#This Row],[M3A]]-Table2[[#This Row],[M3B_h]]))</f>
        <v/>
      </c>
      <c r="N1776" s="12" t="str">
        <f>IF(Table2[[#This Row],[M4A]]="","",SUM(Table2[[#This Row],[M4A]]-Table2[[#This Row],[M4B_h]]))</f>
        <v/>
      </c>
      <c r="O1776" s="14"/>
      <c r="P1776" s="14" t="str">
        <f>IF(Table2[[#This Row],[M5A]]="","",SUM(Table2[[#This Row],[M5A]]-Table2[[#This Row],[M5B_h]]))</f>
        <v/>
      </c>
      <c r="Q1776" s="14">
        <f>SUM(Table2[[#This Row],[AWAL]],Table2[[#This Row],[M1B]])</f>
        <v>8</v>
      </c>
      <c r="R1776" s="14">
        <f>SUM(Table2[[#This Row],[M2B]],Table2[[#This Row],[M2B_h]])</f>
        <v>8</v>
      </c>
      <c r="S1776" s="14">
        <f>SUM(Table2[[#This Row],[M3B]],Table2[[#This Row],[M3B_h]])</f>
        <v>8</v>
      </c>
      <c r="T1776" s="14">
        <f>SUM(Table2[[#This Row],[M4B]],Table2[[#This Row],[M4B_h]])</f>
        <v>8</v>
      </c>
    </row>
    <row r="1777" spans="1:20">
      <c r="A1777" s="11">
        <f>IF(Table2[[#This Row],[TT]]=0,"",ROW())</f>
        <v>1777</v>
      </c>
      <c r="B1777" s="11" t="str">
        <f>LOWER(SUBSTITUTE(SUBSTITUTE(SUBSTITUTE(SUBSTITUTE(SUBSTITUTE(SUBSTITUTE(SUBSTITUTE(SUBSTITUTE(Table2[[#This Row],[NAMA BARANG]]," ",""),"""",""),"-",""),"/",""),"(",""),")",""),"&amp;",""),",",""))</f>
        <v>pensilvenoxbensia100</v>
      </c>
      <c r="C1777" s="17" t="s">
        <v>1915</v>
      </c>
      <c r="D1777" s="18">
        <v>93</v>
      </c>
      <c r="E1777" s="22" t="s">
        <v>513</v>
      </c>
      <c r="F1777" s="43">
        <f>IF(Table2[[#This Row],[M5B]]="",Table2[[#This Row],[M5B_h]],SUM(Table2[[#This Row],[M5B_h]],Table2[[#This Row],[M5B]]))</f>
        <v>88</v>
      </c>
      <c r="H1777" s="12" t="str">
        <f>IF(Table2[[#This Row],[M1A]]="","",Table2[[#This Row],[M1A]]-Table2[[#This Row],[AWAL]])</f>
        <v/>
      </c>
      <c r="J1777" s="12" t="str">
        <f>IF(Table2[[#This Row],[M2A]]="","",SUM(Table2[[#This Row],[M2A]]-Table2[[#This Row],[M2B_h]]))</f>
        <v/>
      </c>
      <c r="K1777" s="12">
        <v>88</v>
      </c>
      <c r="L1777" s="12">
        <f>IF(Table2[[#This Row],[M3A]]="","",SUM(Table2[[#This Row],[M3A]]-Table2[[#This Row],[M3B_h]]))</f>
        <v>-5</v>
      </c>
      <c r="N1777" s="12" t="str">
        <f>IF(Table2[[#This Row],[M4A]]="","",SUM(Table2[[#This Row],[M4A]]-Table2[[#This Row],[M4B_h]]))</f>
        <v/>
      </c>
      <c r="O1777" s="14"/>
      <c r="P1777" s="14" t="str">
        <f>IF(Table2[[#This Row],[M5A]]="","",SUM(Table2[[#This Row],[M5A]]-Table2[[#This Row],[M5B_h]]))</f>
        <v/>
      </c>
      <c r="Q1777" s="14">
        <f>SUM(Table2[[#This Row],[AWAL]],Table2[[#This Row],[M1B]])</f>
        <v>93</v>
      </c>
      <c r="R1777" s="14">
        <f>SUM(Table2[[#This Row],[M2B]],Table2[[#This Row],[M2B_h]])</f>
        <v>93</v>
      </c>
      <c r="S1777" s="14">
        <f>SUM(Table2[[#This Row],[M3B]],Table2[[#This Row],[M3B_h]])</f>
        <v>88</v>
      </c>
      <c r="T1777" s="14">
        <f>SUM(Table2[[#This Row],[M4B]],Table2[[#This Row],[M4B_h]])</f>
        <v>88</v>
      </c>
    </row>
    <row r="1778" spans="1:20">
      <c r="A1778" s="11">
        <f>IF(Table2[[#This Row],[TT]]=0,"",ROW())</f>
        <v>1778</v>
      </c>
      <c r="B1778" s="11" t="str">
        <f>LOWER(SUBSTITUTE(SUBSTITUTE(SUBSTITUTE(SUBSTITUTE(SUBSTITUTE(SUBSTITUTE(SUBSTITUTE(SUBSTITUTE(Table2[[#This Row],[NAMA BARANG]]," ",""),"""",""),"-",""),"/",""),"(",""),")",""),"&amp;",""),",",""))</f>
        <v>pensilwarna12wpjgzoo</v>
      </c>
      <c r="C1778" s="17" t="s">
        <v>1916</v>
      </c>
      <c r="D1778" s="18">
        <v>24</v>
      </c>
      <c r="E1778" s="22" t="s">
        <v>173</v>
      </c>
      <c r="F1778" s="43">
        <f>IF(Table2[[#This Row],[M5B]]="",Table2[[#This Row],[M5B_h]],SUM(Table2[[#This Row],[M5B_h]],Table2[[#This Row],[M5B]]))</f>
        <v>24</v>
      </c>
      <c r="H1778" s="12" t="str">
        <f>IF(Table2[[#This Row],[M1A]]="","",Table2[[#This Row],[M1A]]-Table2[[#This Row],[AWAL]])</f>
        <v/>
      </c>
      <c r="J1778" s="12" t="str">
        <f>IF(Table2[[#This Row],[M2A]]="","",SUM(Table2[[#This Row],[M2A]]-Table2[[#This Row],[M2B_h]]))</f>
        <v/>
      </c>
      <c r="L1778" s="12" t="str">
        <f>IF(Table2[[#This Row],[M3A]]="","",SUM(Table2[[#This Row],[M3A]]-Table2[[#This Row],[M3B_h]]))</f>
        <v/>
      </c>
      <c r="N1778" s="12" t="str">
        <f>IF(Table2[[#This Row],[M4A]]="","",SUM(Table2[[#This Row],[M4A]]-Table2[[#This Row],[M4B_h]]))</f>
        <v/>
      </c>
      <c r="O1778" s="14"/>
      <c r="P1778" s="14" t="str">
        <f>IF(Table2[[#This Row],[M5A]]="","",SUM(Table2[[#This Row],[M5A]]-Table2[[#This Row],[M5B_h]]))</f>
        <v/>
      </c>
      <c r="Q1778" s="14">
        <f>SUM(Table2[[#This Row],[AWAL]],Table2[[#This Row],[M1B]])</f>
        <v>24</v>
      </c>
      <c r="R1778" s="14">
        <f>SUM(Table2[[#This Row],[M2B]],Table2[[#This Row],[M2B_h]])</f>
        <v>24</v>
      </c>
      <c r="S1778" s="14">
        <f>SUM(Table2[[#This Row],[M3B]],Table2[[#This Row],[M3B_h]])</f>
        <v>24</v>
      </c>
      <c r="T1778" s="14">
        <f>SUM(Table2[[#This Row],[M4B]],Table2[[#This Row],[M4B_h]])</f>
        <v>24</v>
      </c>
    </row>
    <row r="1779" spans="1:20">
      <c r="A1779" s="11">
        <f>IF(Table2[[#This Row],[TT]]=0,"",ROW())</f>
        <v>1779</v>
      </c>
      <c r="B1779" s="11" t="str">
        <f>LOWER(SUBSTITUTE(SUBSTITUTE(SUBSTITUTE(SUBSTITUTE(SUBSTITUTE(SUBSTITUTE(SUBSTITUTE(SUBSTITUTE(Table2[[#This Row],[NAMA BARANG]]," ",""),"""",""),"-",""),"/",""),"(",""),")",""),"&amp;",""),",",""))</f>
        <v>pensilxd207140</v>
      </c>
      <c r="C1779" s="17" t="s">
        <v>1917</v>
      </c>
      <c r="D1779" s="18">
        <v>6</v>
      </c>
      <c r="E1779" s="22" t="s">
        <v>93</v>
      </c>
      <c r="F1779" s="43">
        <f>IF(Table2[[#This Row],[M5B]]="",Table2[[#This Row],[M5B_h]],SUM(Table2[[#This Row],[M5B_h]],Table2[[#This Row],[M5B]]))</f>
        <v>6</v>
      </c>
      <c r="H1779" s="12" t="str">
        <f>IF(Table2[[#This Row],[M1A]]="","",Table2[[#This Row],[M1A]]-Table2[[#This Row],[AWAL]])</f>
        <v/>
      </c>
      <c r="J1779" s="12" t="str">
        <f>IF(Table2[[#This Row],[M2A]]="","",SUM(Table2[[#This Row],[M2A]]-Table2[[#This Row],[M2B_h]]))</f>
        <v/>
      </c>
      <c r="L1779" s="12" t="str">
        <f>IF(Table2[[#This Row],[M3A]]="","",SUM(Table2[[#This Row],[M3A]]-Table2[[#This Row],[M3B_h]]))</f>
        <v/>
      </c>
      <c r="N1779" s="12" t="str">
        <f>IF(Table2[[#This Row],[M4A]]="","",SUM(Table2[[#This Row],[M4A]]-Table2[[#This Row],[M4B_h]]))</f>
        <v/>
      </c>
      <c r="O1779" s="14"/>
      <c r="P1779" s="14" t="str">
        <f>IF(Table2[[#This Row],[M5A]]="","",SUM(Table2[[#This Row],[M5A]]-Table2[[#This Row],[M5B_h]]))</f>
        <v/>
      </c>
      <c r="Q1779" s="14">
        <f>SUM(Table2[[#This Row],[AWAL]],Table2[[#This Row],[M1B]])</f>
        <v>6</v>
      </c>
      <c r="R1779" s="14">
        <f>SUM(Table2[[#This Row],[M2B]],Table2[[#This Row],[M2B_h]])</f>
        <v>6</v>
      </c>
      <c r="S1779" s="14">
        <f>SUM(Table2[[#This Row],[M3B]],Table2[[#This Row],[M3B_h]])</f>
        <v>6</v>
      </c>
      <c r="T1779" s="14">
        <f>SUM(Table2[[#This Row],[M4B]],Table2[[#This Row],[M4B_h]])</f>
        <v>6</v>
      </c>
    </row>
    <row r="1780" spans="1:20">
      <c r="A1780" s="11">
        <f>IF(Table2[[#This Row],[TT]]=0,"",ROW())</f>
        <v>1780</v>
      </c>
      <c r="B1780" s="11" t="str">
        <f>LOWER(SUBSTITUTE(SUBSTITUTE(SUBSTITUTE(SUBSTITUTE(SUBSTITUTE(SUBSTITUTE(SUBSTITUTE(SUBSTITUTE(Table2[[#This Row],[NAMA BARANG]]," ",""),"""",""),"-",""),"/",""),"(",""),")",""),"&amp;",""),",",""))</f>
        <v>pensilzhonghwa692b</v>
      </c>
      <c r="C1780" s="17" t="s">
        <v>1918</v>
      </c>
      <c r="D1780" s="18">
        <v>8</v>
      </c>
      <c r="E1780" s="22" t="s">
        <v>1895</v>
      </c>
      <c r="F1780" s="43">
        <f>IF(Table2[[#This Row],[M5B]]="",Table2[[#This Row],[M5B_h]],SUM(Table2[[#This Row],[M5B_h]],Table2[[#This Row],[M5B]]))</f>
        <v>7</v>
      </c>
      <c r="G1780" s="12">
        <v>7</v>
      </c>
      <c r="H1780" s="12">
        <f>IF(Table2[[#This Row],[M1A]]="","",Table2[[#This Row],[M1A]]-Table2[[#This Row],[AWAL]])</f>
        <v>-1</v>
      </c>
      <c r="J1780" s="12" t="str">
        <f>IF(Table2[[#This Row],[M2A]]="","",SUM(Table2[[#This Row],[M2A]]-Table2[[#This Row],[M2B_h]]))</f>
        <v/>
      </c>
      <c r="L1780" s="12" t="str">
        <f>IF(Table2[[#This Row],[M3A]]="","",SUM(Table2[[#This Row],[M3A]]-Table2[[#This Row],[M3B_h]]))</f>
        <v/>
      </c>
      <c r="N1780" s="12" t="str">
        <f>IF(Table2[[#This Row],[M4A]]="","",SUM(Table2[[#This Row],[M4A]]-Table2[[#This Row],[M4B_h]]))</f>
        <v/>
      </c>
      <c r="O1780" s="14"/>
      <c r="P1780" s="14" t="str">
        <f>IF(Table2[[#This Row],[M5A]]="","",SUM(Table2[[#This Row],[M5A]]-Table2[[#This Row],[M5B_h]]))</f>
        <v/>
      </c>
      <c r="Q1780" s="14">
        <f>SUM(Table2[[#This Row],[AWAL]],Table2[[#This Row],[M1B]])</f>
        <v>7</v>
      </c>
      <c r="R1780" s="14">
        <f>SUM(Table2[[#This Row],[M2B]],Table2[[#This Row],[M2B_h]])</f>
        <v>7</v>
      </c>
      <c r="S1780" s="14">
        <f>SUM(Table2[[#This Row],[M3B]],Table2[[#This Row],[M3B_h]])</f>
        <v>7</v>
      </c>
      <c r="T1780" s="14">
        <f>SUM(Table2[[#This Row],[M4B]],Table2[[#This Row],[M4B_h]])</f>
        <v>7</v>
      </c>
    </row>
    <row r="1781" spans="1:20">
      <c r="A1781" s="11">
        <f>IF(Table2[[#This Row],[TT]]=0,"",ROW())</f>
        <v>1781</v>
      </c>
      <c r="B1781" s="11" t="str">
        <f>LOWER(SUBSTITUTE(SUBSTITUTE(SUBSTITUTE(SUBSTITUTE(SUBSTITUTE(SUBSTITUTE(SUBSTITUTE(SUBSTITUTE(Table2[[#This Row],[NAMA BARANG]]," ",""),"""",""),"-",""),"/",""),"(",""),")",""),"&amp;",""),",",""))</f>
        <v>pensilzhonghwambkecil120faktur</v>
      </c>
      <c r="C1781" s="17" t="s">
        <v>4558</v>
      </c>
      <c r="D1781" s="18">
        <v>2</v>
      </c>
      <c r="E1781" s="22" t="s">
        <v>1888</v>
      </c>
      <c r="F1781" s="43">
        <f>IF(Table2[[#This Row],[M5B]]="",Table2[[#This Row],[M5B_h]],SUM(Table2[[#This Row],[M5B_h]],Table2[[#This Row],[M5B]]))</f>
        <v>2</v>
      </c>
      <c r="H1781" s="12" t="str">
        <f>IF(Table2[[#This Row],[M1A]]="","",Table2[[#This Row],[M1A]]-Table2[[#This Row],[AWAL]])</f>
        <v/>
      </c>
      <c r="J1781" s="12" t="str">
        <f>IF(Table2[[#This Row],[M2A]]="","",SUM(Table2[[#This Row],[M2A]]-Table2[[#This Row],[M2B_h]]))</f>
        <v/>
      </c>
      <c r="L1781" s="12" t="str">
        <f>IF(Table2[[#This Row],[M3A]]="","",SUM(Table2[[#This Row],[M3A]]-Table2[[#This Row],[M3B_h]]))</f>
        <v/>
      </c>
      <c r="N1781" s="12" t="str">
        <f>IF(Table2[[#This Row],[M4A]]="","",SUM(Table2[[#This Row],[M4A]]-Table2[[#This Row],[M4B_h]]))</f>
        <v/>
      </c>
      <c r="O1781" s="14"/>
      <c r="P1781" s="14" t="str">
        <f>IF(Table2[[#This Row],[M5A]]="","",SUM(Table2[[#This Row],[M5A]]-Table2[[#This Row],[M5B_h]]))</f>
        <v/>
      </c>
      <c r="Q1781" s="14">
        <f>SUM(Table2[[#This Row],[AWAL]],Table2[[#This Row],[M1B]])</f>
        <v>2</v>
      </c>
      <c r="R1781" s="14">
        <f>SUM(Table2[[#This Row],[M2B]],Table2[[#This Row],[M2B_h]])</f>
        <v>2</v>
      </c>
      <c r="S1781" s="14">
        <f>SUM(Table2[[#This Row],[M3B]],Table2[[#This Row],[M3B_h]])</f>
        <v>2</v>
      </c>
      <c r="T1781" s="14">
        <f>SUM(Table2[[#This Row],[M4B]],Table2[[#This Row],[M4B_h]])</f>
        <v>2</v>
      </c>
    </row>
    <row r="1782" spans="1:20">
      <c r="A1782" s="11">
        <f>IF(Table2[[#This Row],[TT]]=0,"",ROW())</f>
        <v>1782</v>
      </c>
      <c r="B1782" s="11" t="str">
        <f>LOWER(SUBSTITUTE(SUBSTITUTE(SUBSTITUTE(SUBSTITUTE(SUBSTITUTE(SUBSTITUTE(SUBSTITUTE(SUBSTITUTE(Table2[[#This Row],[NAMA BARANG]]," ",""),"""",""),"-",""),"/",""),"(",""),")",""),"&amp;",""),",",""))</f>
        <v>pianikad.hboxpremium</v>
      </c>
      <c r="C1782" s="17" t="s">
        <v>4620</v>
      </c>
      <c r="D1782" s="18">
        <v>17</v>
      </c>
      <c r="E1782" s="22" t="s">
        <v>2805</v>
      </c>
      <c r="F1782" s="43">
        <f>IF(Table2[[#This Row],[M5B]]="",Table2[[#This Row],[M5B_h]],SUM(Table2[[#This Row],[M5B_h]],Table2[[#This Row],[M5B]]))</f>
        <v>11</v>
      </c>
      <c r="G1782" s="12">
        <v>14</v>
      </c>
      <c r="H1782" s="12">
        <f>IF(Table2[[#This Row],[M1A]]="","",Table2[[#This Row],[M1A]]-Table2[[#This Row],[AWAL]])</f>
        <v>-3</v>
      </c>
      <c r="I1782" s="12">
        <v>12</v>
      </c>
      <c r="J1782" s="12">
        <f>IF(Table2[[#This Row],[M2A]]="","",SUM(Table2[[#This Row],[M2A]]-Table2[[#This Row],[M2B_h]]))</f>
        <v>-2</v>
      </c>
      <c r="K1782" s="12">
        <v>11</v>
      </c>
      <c r="L1782" s="12">
        <f>IF(Table2[[#This Row],[M3A]]="","",SUM(Table2[[#This Row],[M3A]]-Table2[[#This Row],[M3B_h]]))</f>
        <v>-1</v>
      </c>
      <c r="N1782" s="12" t="str">
        <f>IF(Table2[[#This Row],[M4A]]="","",SUM(Table2[[#This Row],[M4A]]-Table2[[#This Row],[M4B_h]]))</f>
        <v/>
      </c>
      <c r="O1782" s="14"/>
      <c r="P1782" s="14" t="str">
        <f>IF(Table2[[#This Row],[M5A]]="","",SUM(Table2[[#This Row],[M5A]]-Table2[[#This Row],[M5B_h]]))</f>
        <v/>
      </c>
      <c r="Q1782" s="14">
        <f>SUM(Table2[[#This Row],[AWAL]],Table2[[#This Row],[M1B]])</f>
        <v>14</v>
      </c>
      <c r="R1782" s="14">
        <f>SUM(Table2[[#This Row],[M2B]],Table2[[#This Row],[M2B_h]])</f>
        <v>12</v>
      </c>
      <c r="S1782" s="14">
        <f>SUM(Table2[[#This Row],[M3B]],Table2[[#This Row],[M3B_h]])</f>
        <v>11</v>
      </c>
      <c r="T1782" s="14">
        <f>SUM(Table2[[#This Row],[M4B]],Table2[[#This Row],[M4B_h]])</f>
        <v>11</v>
      </c>
    </row>
    <row r="1783" spans="1:20">
      <c r="A1783" s="11">
        <f>IF(Table2[[#This Row],[TT]]=0,"",ROW())</f>
        <v>1783</v>
      </c>
      <c r="B1783" s="11" t="str">
        <f>LOWER(SUBSTITUTE(SUBSTITUTE(SUBSTITUTE(SUBSTITUTE(SUBSTITUTE(SUBSTITUTE(SUBSTITUTE(SUBSTITUTE(Table2[[#This Row],[NAMA BARANG]]," ",""),"""",""),"-",""),"/",""),"(",""),")",""),"&amp;",""),",",""))</f>
        <v>pianikasuperprotas</v>
      </c>
      <c r="C1783" s="17" t="s">
        <v>4642</v>
      </c>
      <c r="D1783" s="18">
        <v>32</v>
      </c>
      <c r="E1783" s="22" t="s">
        <v>2576</v>
      </c>
      <c r="F1783" s="43">
        <f>IF(Table2[[#This Row],[M5B]]="",Table2[[#This Row],[M5B_h]],SUM(Table2[[#This Row],[M5B_h]],Table2[[#This Row],[M5B]]))</f>
        <v>21</v>
      </c>
      <c r="G1783" s="12">
        <v>28</v>
      </c>
      <c r="H1783" s="12">
        <f>IF(Table2[[#This Row],[M1A]]="","",Table2[[#This Row],[M1A]]-Table2[[#This Row],[AWAL]])</f>
        <v>-4</v>
      </c>
      <c r="I1783" s="12">
        <v>24</v>
      </c>
      <c r="J1783" s="12">
        <f>IF(Table2[[#This Row],[M2A]]="","",SUM(Table2[[#This Row],[M2A]]-Table2[[#This Row],[M2B_h]]))</f>
        <v>-4</v>
      </c>
      <c r="K1783" s="12">
        <v>21</v>
      </c>
      <c r="L1783" s="12">
        <f>IF(Table2[[#This Row],[M3A]]="","",SUM(Table2[[#This Row],[M3A]]-Table2[[#This Row],[M3B_h]]))</f>
        <v>-3</v>
      </c>
      <c r="N1783" s="12" t="str">
        <f>IF(Table2[[#This Row],[M4A]]="","",SUM(Table2[[#This Row],[M4A]]-Table2[[#This Row],[M4B_h]]))</f>
        <v/>
      </c>
      <c r="O1783" s="14"/>
      <c r="P1783" s="14" t="str">
        <f>IF(Table2[[#This Row],[M5A]]="","",SUM(Table2[[#This Row],[M5A]]-Table2[[#This Row],[M5B_h]]))</f>
        <v/>
      </c>
      <c r="Q1783" s="14">
        <f>SUM(Table2[[#This Row],[AWAL]],Table2[[#This Row],[M1B]])</f>
        <v>28</v>
      </c>
      <c r="R1783" s="14">
        <f>SUM(Table2[[#This Row],[M2B]],Table2[[#This Row],[M2B_h]])</f>
        <v>24</v>
      </c>
      <c r="S1783" s="14">
        <f>SUM(Table2[[#This Row],[M3B]],Table2[[#This Row],[M3B_h]])</f>
        <v>21</v>
      </c>
      <c r="T1783" s="14">
        <f>SUM(Table2[[#This Row],[M4B]],Table2[[#This Row],[M4B_h]])</f>
        <v>21</v>
      </c>
    </row>
    <row r="1784" spans="1:20">
      <c r="A1784" s="13">
        <f>IF(Table2[[#This Row],[TT]]=0,"",ROW())</f>
        <v>1784</v>
      </c>
      <c r="B1784" s="13" t="str">
        <f>LOWER(SUBSTITUTE(SUBSTITUTE(SUBSTITUTE(SUBSTITUTE(SUBSTITUTE(SUBSTITUTE(SUBSTITUTE(SUBSTITUTE(Table2[[#This Row],[NAMA BARANG]]," ",""),"""",""),"-",""),"/",""),"(",""),")",""),"&amp;",""),",",""))</f>
        <v>piringcatair006bkumbang</v>
      </c>
      <c r="C1784" s="16" t="s">
        <v>1922</v>
      </c>
      <c r="D1784" s="18">
        <v>7</v>
      </c>
      <c r="E1784" s="47" t="s">
        <v>77</v>
      </c>
      <c r="F1784" s="43">
        <f>IF(Table2[[#This Row],[M5B]]="",Table2[[#This Row],[M5B_h]],SUM(Table2[[#This Row],[M5B_h]],Table2[[#This Row],[M5B]]))</f>
        <v>7</v>
      </c>
      <c r="H1784" s="14" t="str">
        <f>IF(Table2[[#This Row],[M1A]]="","",Table2[[#This Row],[M1A]]-Table2[[#This Row],[AWAL]])</f>
        <v/>
      </c>
      <c r="J1784" s="14" t="str">
        <f>IF(Table2[[#This Row],[M2A]]="","",SUM(Table2[[#This Row],[M2A]]-Table2[[#This Row],[M2B_h]]))</f>
        <v/>
      </c>
      <c r="L1784" s="14" t="str">
        <f>IF(Table2[[#This Row],[M3A]]="","",SUM(Table2[[#This Row],[M3A]]-Table2[[#This Row],[M3B_h]]))</f>
        <v/>
      </c>
      <c r="N1784" s="14" t="str">
        <f>IF(Table2[[#This Row],[M4A]]="","",SUM(Table2[[#This Row],[M4A]]-Table2[[#This Row],[M4B_h]]))</f>
        <v/>
      </c>
      <c r="O1784" s="14"/>
      <c r="P1784" s="14" t="str">
        <f>IF(Table2[[#This Row],[M5A]]="","",SUM(Table2[[#This Row],[M5A]]-Table2[[#This Row],[M5B_h]]))</f>
        <v/>
      </c>
      <c r="Q1784" s="14">
        <f>SUM(Table2[[#This Row],[AWAL]],Table2[[#This Row],[M1B]])</f>
        <v>7</v>
      </c>
      <c r="R1784" s="14">
        <f>SUM(Table2[[#This Row],[M2B]],Table2[[#This Row],[M2B_h]])</f>
        <v>7</v>
      </c>
      <c r="S1784" s="14">
        <f>SUM(Table2[[#This Row],[M3B]],Table2[[#This Row],[M3B_h]])</f>
        <v>7</v>
      </c>
      <c r="T1784" s="14">
        <f>SUM(Table2[[#This Row],[M4B]],Table2[[#This Row],[M4B_h]])</f>
        <v>7</v>
      </c>
    </row>
    <row r="1785" spans="1:20">
      <c r="A1785" s="13">
        <f>IF(Table2[[#This Row],[TT]]=0,"",ROW())</f>
        <v>1785</v>
      </c>
      <c r="B1785" s="13" t="str">
        <f>LOWER(SUBSTITUTE(SUBSTITUTE(SUBSTITUTE(SUBSTITUTE(SUBSTITUTE(SUBSTITUTE(SUBSTITUTE(SUBSTITUTE(Table2[[#This Row],[NAMA BARANG]]," ",""),"""",""),"-",""),"/",""),"(",""),")",""),"&amp;",""),",",""))</f>
        <v>piringcatair009bboneka</v>
      </c>
      <c r="C1785" s="16" t="s">
        <v>1923</v>
      </c>
      <c r="D1785" s="18">
        <v>14</v>
      </c>
      <c r="E1785" s="47" t="s">
        <v>77</v>
      </c>
      <c r="F1785" s="43">
        <f>IF(Table2[[#This Row],[M5B]]="",Table2[[#This Row],[M5B_h]],SUM(Table2[[#This Row],[M5B_h]],Table2[[#This Row],[M5B]]))</f>
        <v>14</v>
      </c>
      <c r="H1785" s="14" t="str">
        <f>IF(Table2[[#This Row],[M1A]]="","",Table2[[#This Row],[M1A]]-Table2[[#This Row],[AWAL]])</f>
        <v/>
      </c>
      <c r="J1785" s="14" t="str">
        <f>IF(Table2[[#This Row],[M2A]]="","",SUM(Table2[[#This Row],[M2A]]-Table2[[#This Row],[M2B_h]]))</f>
        <v/>
      </c>
      <c r="L1785" s="14" t="str">
        <f>IF(Table2[[#This Row],[M3A]]="","",SUM(Table2[[#This Row],[M3A]]-Table2[[#This Row],[M3B_h]]))</f>
        <v/>
      </c>
      <c r="N1785" s="14" t="str">
        <f>IF(Table2[[#This Row],[M4A]]="","",SUM(Table2[[#This Row],[M4A]]-Table2[[#This Row],[M4B_h]]))</f>
        <v/>
      </c>
      <c r="O1785" s="14"/>
      <c r="P1785" s="14" t="str">
        <f>IF(Table2[[#This Row],[M5A]]="","",SUM(Table2[[#This Row],[M5A]]-Table2[[#This Row],[M5B_h]]))</f>
        <v/>
      </c>
      <c r="Q1785" s="14">
        <f>SUM(Table2[[#This Row],[AWAL]],Table2[[#This Row],[M1B]])</f>
        <v>14</v>
      </c>
      <c r="R1785" s="14">
        <f>SUM(Table2[[#This Row],[M2B]],Table2[[#This Row],[M2B_h]])</f>
        <v>14</v>
      </c>
      <c r="S1785" s="14">
        <f>SUM(Table2[[#This Row],[M3B]],Table2[[#This Row],[M3B_h]])</f>
        <v>14</v>
      </c>
      <c r="T1785" s="14">
        <f>SUM(Table2[[#This Row],[M4B]],Table2[[#This Row],[M4B_h]])</f>
        <v>14</v>
      </c>
    </row>
    <row r="1786" spans="1:20">
      <c r="A1786" s="11">
        <f>IF(Table2[[#This Row],[TT]]=0,"",ROW())</f>
        <v>1786</v>
      </c>
      <c r="B1786" s="11" t="str">
        <f>LOWER(SUBSTITUTE(SUBSTITUTE(SUBSTITUTE(SUBSTITUTE(SUBSTITUTE(SUBSTITUTE(SUBSTITUTE(SUBSTITUTE(Table2[[#This Row],[NAMA BARANG]]," ",""),"""",""),"-",""),"/",""),"(",""),")",""),"&amp;",""),",",""))</f>
        <v>piringcatairbunga</v>
      </c>
      <c r="C1786" s="17" t="s">
        <v>1924</v>
      </c>
      <c r="D1786" s="18">
        <v>2</v>
      </c>
      <c r="E1786" s="22" t="s">
        <v>83</v>
      </c>
      <c r="F1786" s="43">
        <f>IF(Table2[[#This Row],[M5B]]="",Table2[[#This Row],[M5B_h]],SUM(Table2[[#This Row],[M5B_h]],Table2[[#This Row],[M5B]]))</f>
        <v>2</v>
      </c>
      <c r="H1786" s="12" t="str">
        <f>IF(Table2[[#This Row],[M1A]]="","",Table2[[#This Row],[M1A]]-Table2[[#This Row],[AWAL]])</f>
        <v/>
      </c>
      <c r="J1786" s="12" t="str">
        <f>IF(Table2[[#This Row],[M2A]]="","",SUM(Table2[[#This Row],[M2A]]-Table2[[#This Row],[M2B_h]]))</f>
        <v/>
      </c>
      <c r="L1786" s="12" t="str">
        <f>IF(Table2[[#This Row],[M3A]]="","",SUM(Table2[[#This Row],[M3A]]-Table2[[#This Row],[M3B_h]]))</f>
        <v/>
      </c>
      <c r="N1786" s="12" t="str">
        <f>IF(Table2[[#This Row],[M4A]]="","",SUM(Table2[[#This Row],[M4A]]-Table2[[#This Row],[M4B_h]]))</f>
        <v/>
      </c>
      <c r="O1786" s="14"/>
      <c r="P1786" s="14" t="str">
        <f>IF(Table2[[#This Row],[M5A]]="","",SUM(Table2[[#This Row],[M5A]]-Table2[[#This Row],[M5B_h]]))</f>
        <v/>
      </c>
      <c r="Q1786" s="14">
        <f>SUM(Table2[[#This Row],[AWAL]],Table2[[#This Row],[M1B]])</f>
        <v>2</v>
      </c>
      <c r="R1786" s="14">
        <f>SUM(Table2[[#This Row],[M2B]],Table2[[#This Row],[M2B_h]])</f>
        <v>2</v>
      </c>
      <c r="S1786" s="14">
        <f>SUM(Table2[[#This Row],[M3B]],Table2[[#This Row],[M3B_h]])</f>
        <v>2</v>
      </c>
      <c r="T1786" s="14">
        <f>SUM(Table2[[#This Row],[M4B]],Table2[[#This Row],[M4B_h]])</f>
        <v>2</v>
      </c>
    </row>
    <row r="1787" spans="1:20">
      <c r="A1787" s="11">
        <f>IF(Table2[[#This Row],[TT]]=0,"",ROW())</f>
        <v>1787</v>
      </c>
      <c r="B1787" s="11" t="str">
        <f>LOWER(SUBSTITUTE(SUBSTITUTE(SUBSTITUTE(SUBSTITUTE(SUBSTITUTE(SUBSTITUTE(SUBSTITUTE(SUBSTITUTE(Table2[[#This Row],[NAMA BARANG]]," ",""),"""",""),"-",""),"/",""),"(",""),")",""),"&amp;",""),",",""))</f>
        <v>piringcatairnakoya108</v>
      </c>
      <c r="C1787" s="17" t="s">
        <v>1925</v>
      </c>
      <c r="D1787" s="18">
        <v>1</v>
      </c>
      <c r="E1787" s="22" t="s">
        <v>66</v>
      </c>
      <c r="F1787" s="43">
        <f>IF(Table2[[#This Row],[M5B]]="",Table2[[#This Row],[M5B_h]],SUM(Table2[[#This Row],[M5B_h]],Table2[[#This Row],[M5B]]))</f>
        <v>1</v>
      </c>
      <c r="H1787" s="12" t="str">
        <f>IF(Table2[[#This Row],[M1A]]="","",Table2[[#This Row],[M1A]]-Table2[[#This Row],[AWAL]])</f>
        <v/>
      </c>
      <c r="J1787" s="12" t="str">
        <f>IF(Table2[[#This Row],[M2A]]="","",SUM(Table2[[#This Row],[M2A]]-Table2[[#This Row],[M2B_h]]))</f>
        <v/>
      </c>
      <c r="L1787" s="12" t="str">
        <f>IF(Table2[[#This Row],[M3A]]="","",SUM(Table2[[#This Row],[M3A]]-Table2[[#This Row],[M3B_h]]))</f>
        <v/>
      </c>
      <c r="N1787" s="12" t="str">
        <f>IF(Table2[[#This Row],[M4A]]="","",SUM(Table2[[#This Row],[M4A]]-Table2[[#This Row],[M4B_h]]))</f>
        <v/>
      </c>
      <c r="O1787" s="14"/>
      <c r="P1787" s="14" t="str">
        <f>IF(Table2[[#This Row],[M5A]]="","",SUM(Table2[[#This Row],[M5A]]-Table2[[#This Row],[M5B_h]]))</f>
        <v/>
      </c>
      <c r="Q1787" s="14">
        <f>SUM(Table2[[#This Row],[AWAL]],Table2[[#This Row],[M1B]])</f>
        <v>1</v>
      </c>
      <c r="R1787" s="14">
        <f>SUM(Table2[[#This Row],[M2B]],Table2[[#This Row],[M2B_h]])</f>
        <v>1</v>
      </c>
      <c r="S1787" s="14">
        <f>SUM(Table2[[#This Row],[M3B]],Table2[[#This Row],[M3B_h]])</f>
        <v>1</v>
      </c>
      <c r="T1787" s="14">
        <f>SUM(Table2[[#This Row],[M4B]],Table2[[#This Row],[M4B_h]])</f>
        <v>1</v>
      </c>
    </row>
    <row r="1788" spans="1:20">
      <c r="A1788" s="11">
        <f>IF(Table2[[#This Row],[TT]]=0,"",ROW())</f>
        <v>1788</v>
      </c>
      <c r="B1788" s="11" t="str">
        <f>LOWER(SUBSTITUTE(SUBSTITUTE(SUBSTITUTE(SUBSTITUTE(SUBSTITUTE(SUBSTITUTE(SUBSTITUTE(SUBSTITUTE(Table2[[#This Row],[NAMA BARANG]]," ",""),"""",""),"-",""),"/",""),"(",""),")",""),"&amp;",""),",",""))</f>
        <v>piringcatairsegilku</v>
      </c>
      <c r="C1788" s="17" t="s">
        <v>1926</v>
      </c>
      <c r="D1788" s="18">
        <v>19</v>
      </c>
      <c r="E1788" s="22" t="s">
        <v>177</v>
      </c>
      <c r="F1788" s="43">
        <f>IF(Table2[[#This Row],[M5B]]="",Table2[[#This Row],[M5B_h]],SUM(Table2[[#This Row],[M5B_h]],Table2[[#This Row],[M5B]]))</f>
        <v>19</v>
      </c>
      <c r="H1788" s="12" t="str">
        <f>IF(Table2[[#This Row],[M1A]]="","",Table2[[#This Row],[M1A]]-Table2[[#This Row],[AWAL]])</f>
        <v/>
      </c>
      <c r="J1788" s="12" t="str">
        <f>IF(Table2[[#This Row],[M2A]]="","",SUM(Table2[[#This Row],[M2A]]-Table2[[#This Row],[M2B_h]]))</f>
        <v/>
      </c>
      <c r="L1788" s="12" t="str">
        <f>IF(Table2[[#This Row],[M3A]]="","",SUM(Table2[[#This Row],[M3A]]-Table2[[#This Row],[M3B_h]]))</f>
        <v/>
      </c>
      <c r="N1788" s="12" t="str">
        <f>IF(Table2[[#This Row],[M4A]]="","",SUM(Table2[[#This Row],[M4A]]-Table2[[#This Row],[M4B_h]]))</f>
        <v/>
      </c>
      <c r="O1788" s="14"/>
      <c r="P1788" s="14" t="str">
        <f>IF(Table2[[#This Row],[M5A]]="","",SUM(Table2[[#This Row],[M5A]]-Table2[[#This Row],[M5B_h]]))</f>
        <v/>
      </c>
      <c r="Q1788" s="14">
        <f>SUM(Table2[[#This Row],[AWAL]],Table2[[#This Row],[M1B]])</f>
        <v>19</v>
      </c>
      <c r="R1788" s="14">
        <f>SUM(Table2[[#This Row],[M2B]],Table2[[#This Row],[M2B_h]])</f>
        <v>19</v>
      </c>
      <c r="S1788" s="14">
        <f>SUM(Table2[[#This Row],[M3B]],Table2[[#This Row],[M3B_h]])</f>
        <v>19</v>
      </c>
      <c r="T1788" s="14">
        <f>SUM(Table2[[#This Row],[M4B]],Table2[[#This Row],[M4B_h]])</f>
        <v>19</v>
      </c>
    </row>
    <row r="1789" spans="1:20">
      <c r="A1789" s="11">
        <f>IF(Table2[[#This Row],[TT]]=0,"",ROW())</f>
        <v>1789</v>
      </c>
      <c r="B1789" s="11" t="str">
        <f>LOWER(SUBSTITUTE(SUBSTITUTE(SUBSTITUTE(SUBSTITUTE(SUBSTITUTE(SUBSTITUTE(SUBSTITUTE(SUBSTITUTE(Table2[[#This Row],[NAMA BARANG]]," ",""),"""",""),"-",""),"/",""),"(",""),")",""),"&amp;",""),",",""))</f>
        <v>piringcatairsegilku</v>
      </c>
      <c r="C1789" s="17" t="s">
        <v>1926</v>
      </c>
      <c r="D1789" s="18">
        <v>2</v>
      </c>
      <c r="E1789" s="22" t="s">
        <v>79</v>
      </c>
      <c r="F1789" s="43">
        <f>IF(Table2[[#This Row],[M5B]]="",Table2[[#This Row],[M5B_h]],SUM(Table2[[#This Row],[M5B_h]],Table2[[#This Row],[M5B]]))</f>
        <v>2</v>
      </c>
      <c r="H1789" s="12" t="str">
        <f>IF(Table2[[#This Row],[M1A]]="","",Table2[[#This Row],[M1A]]-Table2[[#This Row],[AWAL]])</f>
        <v/>
      </c>
      <c r="J1789" s="12" t="str">
        <f>IF(Table2[[#This Row],[M2A]]="","",SUM(Table2[[#This Row],[M2A]]-Table2[[#This Row],[M2B_h]]))</f>
        <v/>
      </c>
      <c r="L1789" s="12" t="str">
        <f>IF(Table2[[#This Row],[M3A]]="","",SUM(Table2[[#This Row],[M3A]]-Table2[[#This Row],[M3B_h]]))</f>
        <v/>
      </c>
      <c r="N1789" s="12" t="str">
        <f>IF(Table2[[#This Row],[M4A]]="","",SUM(Table2[[#This Row],[M4A]]-Table2[[#This Row],[M4B_h]]))</f>
        <v/>
      </c>
      <c r="O1789" s="14"/>
      <c r="P1789" s="14" t="str">
        <f>IF(Table2[[#This Row],[M5A]]="","",SUM(Table2[[#This Row],[M5A]]-Table2[[#This Row],[M5B_h]]))</f>
        <v/>
      </c>
      <c r="Q1789" s="14">
        <f>SUM(Table2[[#This Row],[AWAL]],Table2[[#This Row],[M1B]])</f>
        <v>2</v>
      </c>
      <c r="R1789" s="14">
        <f>SUM(Table2[[#This Row],[M2B]],Table2[[#This Row],[M2B_h]])</f>
        <v>2</v>
      </c>
      <c r="S1789" s="14">
        <f>SUM(Table2[[#This Row],[M3B]],Table2[[#This Row],[M3B_h]])</f>
        <v>2</v>
      </c>
      <c r="T1789" s="14">
        <f>SUM(Table2[[#This Row],[M4B]],Table2[[#This Row],[M4B_h]])</f>
        <v>2</v>
      </c>
    </row>
    <row r="1790" spans="1:20">
      <c r="A1790" s="11">
        <f>IF(Table2[[#This Row],[TT]]=0,"",ROW())</f>
        <v>1790</v>
      </c>
      <c r="B1790" s="11" t="str">
        <f>LOWER(SUBSTITUTE(SUBSTITUTE(SUBSTITUTE(SUBSTITUTE(SUBSTITUTE(SUBSTITUTE(SUBSTITUTE(SUBSTITUTE(Table2[[#This Row],[NAMA BARANG]]," ",""),"""",""),"-",""),"/",""),"(",""),")",""),"&amp;",""),",",""))</f>
        <v>pisauukir4pc</v>
      </c>
      <c r="C1790" s="17" t="s">
        <v>1927</v>
      </c>
      <c r="D1790" s="18">
        <v>1</v>
      </c>
      <c r="E1790" s="22" t="s">
        <v>56</v>
      </c>
      <c r="F1790" s="43">
        <f>IF(Table2[[#This Row],[M5B]]="",Table2[[#This Row],[M5B_h]],SUM(Table2[[#This Row],[M5B_h]],Table2[[#This Row],[M5B]]))</f>
        <v>1</v>
      </c>
      <c r="H1790" s="12" t="str">
        <f>IF(Table2[[#This Row],[M1A]]="","",Table2[[#This Row],[M1A]]-Table2[[#This Row],[AWAL]])</f>
        <v/>
      </c>
      <c r="J1790" s="12" t="str">
        <f>IF(Table2[[#This Row],[M2A]]="","",SUM(Table2[[#This Row],[M2A]]-Table2[[#This Row],[M2B_h]]))</f>
        <v/>
      </c>
      <c r="L1790" s="12" t="str">
        <f>IF(Table2[[#This Row],[M3A]]="","",SUM(Table2[[#This Row],[M3A]]-Table2[[#This Row],[M3B_h]]))</f>
        <v/>
      </c>
      <c r="N1790" s="12" t="str">
        <f>IF(Table2[[#This Row],[M4A]]="","",SUM(Table2[[#This Row],[M4A]]-Table2[[#This Row],[M4B_h]]))</f>
        <v/>
      </c>
      <c r="O1790" s="14"/>
      <c r="P1790" s="14" t="str">
        <f>IF(Table2[[#This Row],[M5A]]="","",SUM(Table2[[#This Row],[M5A]]-Table2[[#This Row],[M5B_h]]))</f>
        <v/>
      </c>
      <c r="Q1790" s="14">
        <f>SUM(Table2[[#This Row],[AWAL]],Table2[[#This Row],[M1B]])</f>
        <v>1</v>
      </c>
      <c r="R1790" s="14">
        <f>SUM(Table2[[#This Row],[M2B]],Table2[[#This Row],[M2B_h]])</f>
        <v>1</v>
      </c>
      <c r="S1790" s="14">
        <f>SUM(Table2[[#This Row],[M3B]],Table2[[#This Row],[M3B_h]])</f>
        <v>1</v>
      </c>
      <c r="T1790" s="14">
        <f>SUM(Table2[[#This Row],[M4B]],Table2[[#This Row],[M4B_h]])</f>
        <v>1</v>
      </c>
    </row>
    <row r="1791" spans="1:20">
      <c r="A1791" s="11">
        <f>IF(Table2[[#This Row],[TT]]=0,"",ROW())</f>
        <v>1791</v>
      </c>
      <c r="B1791" s="11" t="str">
        <f>LOWER(SUBSTITUTE(SUBSTITUTE(SUBSTITUTE(SUBSTITUTE(SUBSTITUTE(SUBSTITUTE(SUBSTITUTE(SUBSTITUTE(Table2[[#This Row],[NAMA BARANG]]," ",""),"""",""),"-",""),"/",""),"(",""),")",""),"&amp;",""),",",""))</f>
        <v>pita18polosmotif</v>
      </c>
      <c r="C1791" s="17" t="s">
        <v>1928</v>
      </c>
      <c r="D1791" s="18">
        <v>3</v>
      </c>
      <c r="E1791" s="22">
        <v>2400</v>
      </c>
      <c r="F1791" s="43">
        <f>IF(Table2[[#This Row],[M5B]]="",Table2[[#This Row],[M5B_h]],SUM(Table2[[#This Row],[M5B_h]],Table2[[#This Row],[M5B]]))</f>
        <v>3</v>
      </c>
      <c r="H1791" s="12" t="str">
        <f>IF(Table2[[#This Row],[M1A]]="","",Table2[[#This Row],[M1A]]-Table2[[#This Row],[AWAL]])</f>
        <v/>
      </c>
      <c r="J1791" s="12" t="str">
        <f>IF(Table2[[#This Row],[M2A]]="","",SUM(Table2[[#This Row],[M2A]]-Table2[[#This Row],[M2B_h]]))</f>
        <v/>
      </c>
      <c r="L1791" s="12" t="str">
        <f>IF(Table2[[#This Row],[M3A]]="","",SUM(Table2[[#This Row],[M3A]]-Table2[[#This Row],[M3B_h]]))</f>
        <v/>
      </c>
      <c r="N1791" s="12" t="str">
        <f>IF(Table2[[#This Row],[M4A]]="","",SUM(Table2[[#This Row],[M4A]]-Table2[[#This Row],[M4B_h]]))</f>
        <v/>
      </c>
      <c r="O1791" s="14"/>
      <c r="P1791" s="14" t="str">
        <f>IF(Table2[[#This Row],[M5A]]="","",SUM(Table2[[#This Row],[M5A]]-Table2[[#This Row],[M5B_h]]))</f>
        <v/>
      </c>
      <c r="Q1791" s="14">
        <f>SUM(Table2[[#This Row],[AWAL]],Table2[[#This Row],[M1B]])</f>
        <v>3</v>
      </c>
      <c r="R1791" s="14">
        <f>SUM(Table2[[#This Row],[M2B]],Table2[[#This Row],[M2B_h]])</f>
        <v>3</v>
      </c>
      <c r="S1791" s="14">
        <f>SUM(Table2[[#This Row],[M3B]],Table2[[#This Row],[M3B_h]])</f>
        <v>3</v>
      </c>
      <c r="T1791" s="14">
        <f>SUM(Table2[[#This Row],[M4B]],Table2[[#This Row],[M4B_h]])</f>
        <v>3</v>
      </c>
    </row>
    <row r="1792" spans="1:20">
      <c r="A1792" s="11">
        <f>IF(Table2[[#This Row],[TT]]=0,"",ROW())</f>
        <v>1792</v>
      </c>
      <c r="B1792" s="11" t="str">
        <f>LOWER(SUBSTITUTE(SUBSTITUTE(SUBSTITUTE(SUBSTITUTE(SUBSTITUTE(SUBSTITUTE(SUBSTITUTE(SUBSTITUTE(Table2[[#This Row],[NAMA BARANG]]," ",""),"""",""),"-",""),"/",""),"(",""),")",""),"&amp;",""),",",""))</f>
        <v>pitagold1cm19goldglitter</v>
      </c>
      <c r="C1792" s="17" t="s">
        <v>2600</v>
      </c>
      <c r="D1792" s="18">
        <v>4</v>
      </c>
      <c r="E1792" s="22">
        <v>120</v>
      </c>
      <c r="F1792" s="43">
        <f>IF(Table2[[#This Row],[M5B]]="",Table2[[#This Row],[M5B_h]],SUM(Table2[[#This Row],[M5B_h]],Table2[[#This Row],[M5B]]))</f>
        <v>4</v>
      </c>
      <c r="H1792" s="12" t="str">
        <f>IF(Table2[[#This Row],[M1A]]="","",Table2[[#This Row],[M1A]]-Table2[[#This Row],[AWAL]])</f>
        <v/>
      </c>
      <c r="J1792" s="12" t="str">
        <f>IF(Table2[[#This Row],[M2A]]="","",SUM(Table2[[#This Row],[M2A]]-Table2[[#This Row],[M2B_h]]))</f>
        <v/>
      </c>
      <c r="L1792" s="12" t="str">
        <f>IF(Table2[[#This Row],[M3A]]="","",SUM(Table2[[#This Row],[M3A]]-Table2[[#This Row],[M3B_h]]))</f>
        <v/>
      </c>
      <c r="N1792" s="12" t="str">
        <f>IF(Table2[[#This Row],[M4A]]="","",SUM(Table2[[#This Row],[M4A]]-Table2[[#This Row],[M4B_h]]))</f>
        <v/>
      </c>
      <c r="O1792" s="14"/>
      <c r="P1792" s="14" t="str">
        <f>IF(Table2[[#This Row],[M5A]]="","",SUM(Table2[[#This Row],[M5A]]-Table2[[#This Row],[M5B_h]]))</f>
        <v/>
      </c>
      <c r="Q1792" s="14">
        <f>SUM(Table2[[#This Row],[AWAL]],Table2[[#This Row],[M1B]])</f>
        <v>4</v>
      </c>
      <c r="R1792" s="14">
        <f>SUM(Table2[[#This Row],[M2B]],Table2[[#This Row],[M2B_h]])</f>
        <v>4</v>
      </c>
      <c r="S1792" s="14">
        <f>SUM(Table2[[#This Row],[M3B]],Table2[[#This Row],[M3B_h]])</f>
        <v>4</v>
      </c>
      <c r="T1792" s="14">
        <f>SUM(Table2[[#This Row],[M4B]],Table2[[#This Row],[M4B_h]])</f>
        <v>4</v>
      </c>
    </row>
    <row r="1793" spans="1:20">
      <c r="A1793" s="11">
        <f>IF(Table2[[#This Row],[TT]]=0,"",ROW())</f>
        <v>1793</v>
      </c>
      <c r="B1793" s="11" t="str">
        <f>LOWER(SUBSTITUTE(SUBSTITUTE(SUBSTITUTE(SUBSTITUTE(SUBSTITUTE(SUBSTITUTE(SUBSTITUTE(SUBSTITUTE(Table2[[#This Row],[NAMA BARANG]]," ",""),"""",""),"-",""),"/",""),"(",""),")",""),"&amp;",""),",",""))</f>
        <v>pitagold1cm19silverglitter</v>
      </c>
      <c r="C1793" s="17" t="s">
        <v>2601</v>
      </c>
      <c r="D1793" s="18">
        <v>2</v>
      </c>
      <c r="E1793" s="22">
        <v>120</v>
      </c>
      <c r="F1793" s="43">
        <f>IF(Table2[[#This Row],[M5B]]="",Table2[[#This Row],[M5B_h]],SUM(Table2[[#This Row],[M5B_h]],Table2[[#This Row],[M5B]]))</f>
        <v>2</v>
      </c>
      <c r="H1793" s="12" t="str">
        <f>IF(Table2[[#This Row],[M1A]]="","",Table2[[#This Row],[M1A]]-Table2[[#This Row],[AWAL]])</f>
        <v/>
      </c>
      <c r="J1793" s="12" t="str">
        <f>IF(Table2[[#This Row],[M2A]]="","",SUM(Table2[[#This Row],[M2A]]-Table2[[#This Row],[M2B_h]]))</f>
        <v/>
      </c>
      <c r="L1793" s="12" t="str">
        <f>IF(Table2[[#This Row],[M3A]]="","",SUM(Table2[[#This Row],[M3A]]-Table2[[#This Row],[M3B_h]]))</f>
        <v/>
      </c>
      <c r="N1793" s="12" t="str">
        <f>IF(Table2[[#This Row],[M4A]]="","",SUM(Table2[[#This Row],[M4A]]-Table2[[#This Row],[M4B_h]]))</f>
        <v/>
      </c>
      <c r="O1793" s="14"/>
      <c r="P1793" s="14" t="str">
        <f>IF(Table2[[#This Row],[M5A]]="","",SUM(Table2[[#This Row],[M5A]]-Table2[[#This Row],[M5B_h]]))</f>
        <v/>
      </c>
      <c r="Q1793" s="14">
        <f>SUM(Table2[[#This Row],[AWAL]],Table2[[#This Row],[M1B]])</f>
        <v>2</v>
      </c>
      <c r="R1793" s="14">
        <f>SUM(Table2[[#This Row],[M2B]],Table2[[#This Row],[M2B_h]])</f>
        <v>2</v>
      </c>
      <c r="S1793" s="14">
        <f>SUM(Table2[[#This Row],[M3B]],Table2[[#This Row],[M3B_h]])</f>
        <v>2</v>
      </c>
      <c r="T1793" s="14">
        <f>SUM(Table2[[#This Row],[M4B]],Table2[[#This Row],[M4B_h]])</f>
        <v>2</v>
      </c>
    </row>
    <row r="1794" spans="1:20">
      <c r="A1794" s="11">
        <f>IF(Table2[[#This Row],[TT]]=0,"",ROW())</f>
        <v>1794</v>
      </c>
      <c r="B1794" s="11" t="str">
        <f>LOWER(SUBSTITUTE(SUBSTITUTE(SUBSTITUTE(SUBSTITUTE(SUBSTITUTE(SUBSTITUTE(SUBSTITUTE(SUBSTITUTE(Table2[[#This Row],[NAMA BARANG]]," ",""),"""",""),"-",""),"/",""),"(",""),")",""),"&amp;",""),",",""))</f>
        <v>pitagold2cm20goldglitter</v>
      </c>
      <c r="C1794" s="17" t="s">
        <v>2602</v>
      </c>
      <c r="D1794" s="18">
        <v>2</v>
      </c>
      <c r="E1794" s="22" t="s">
        <v>2639</v>
      </c>
      <c r="F1794" s="43">
        <f>IF(Table2[[#This Row],[M5B]]="",Table2[[#This Row],[M5B_h]],SUM(Table2[[#This Row],[M5B_h]],Table2[[#This Row],[M5B]]))</f>
        <v>2</v>
      </c>
      <c r="H1794" s="12" t="str">
        <f>IF(Table2[[#This Row],[M1A]]="","",Table2[[#This Row],[M1A]]-Table2[[#This Row],[AWAL]])</f>
        <v/>
      </c>
      <c r="J1794" s="12" t="str">
        <f>IF(Table2[[#This Row],[M2A]]="","",SUM(Table2[[#This Row],[M2A]]-Table2[[#This Row],[M2B_h]]))</f>
        <v/>
      </c>
      <c r="L1794" s="12" t="str">
        <f>IF(Table2[[#This Row],[M3A]]="","",SUM(Table2[[#This Row],[M3A]]-Table2[[#This Row],[M3B_h]]))</f>
        <v/>
      </c>
      <c r="N1794" s="12" t="str">
        <f>IF(Table2[[#This Row],[M4A]]="","",SUM(Table2[[#This Row],[M4A]]-Table2[[#This Row],[M4B_h]]))</f>
        <v/>
      </c>
      <c r="O1794" s="14"/>
      <c r="P1794" s="14" t="str">
        <f>IF(Table2[[#This Row],[M5A]]="","",SUM(Table2[[#This Row],[M5A]]-Table2[[#This Row],[M5B_h]]))</f>
        <v/>
      </c>
      <c r="Q1794" s="14">
        <f>SUM(Table2[[#This Row],[AWAL]],Table2[[#This Row],[M1B]])</f>
        <v>2</v>
      </c>
      <c r="R1794" s="14">
        <f>SUM(Table2[[#This Row],[M2B]],Table2[[#This Row],[M2B_h]])</f>
        <v>2</v>
      </c>
      <c r="S1794" s="14">
        <f>SUM(Table2[[#This Row],[M3B]],Table2[[#This Row],[M3B_h]])</f>
        <v>2</v>
      </c>
      <c r="T1794" s="14">
        <f>SUM(Table2[[#This Row],[M4B]],Table2[[#This Row],[M4B_h]])</f>
        <v>2</v>
      </c>
    </row>
    <row r="1795" spans="1:20">
      <c r="A1795" s="11">
        <f>IF(Table2[[#This Row],[TT]]=0,"",ROW())</f>
        <v>1795</v>
      </c>
      <c r="B1795" s="11" t="str">
        <f>LOWER(SUBSTITUTE(SUBSTITUTE(SUBSTITUTE(SUBSTITUTE(SUBSTITUTE(SUBSTITUTE(SUBSTITUTE(SUBSTITUTE(Table2[[#This Row],[NAMA BARANG]]," ",""),"""",""),"-",""),"/",""),"(",""),")",""),"&amp;",""),",",""))</f>
        <v>pitagold2cm20silverglitter</v>
      </c>
      <c r="C1795" s="17" t="s">
        <v>2603</v>
      </c>
      <c r="D1795" s="18">
        <v>9</v>
      </c>
      <c r="E1795" s="22" t="s">
        <v>2639</v>
      </c>
      <c r="F1795" s="43">
        <f>IF(Table2[[#This Row],[M5B]]="",Table2[[#This Row],[M5B_h]],SUM(Table2[[#This Row],[M5B_h]],Table2[[#This Row],[M5B]]))</f>
        <v>9</v>
      </c>
      <c r="H1795" s="12" t="str">
        <f>IF(Table2[[#This Row],[M1A]]="","",Table2[[#This Row],[M1A]]-Table2[[#This Row],[AWAL]])</f>
        <v/>
      </c>
      <c r="J1795" s="12" t="str">
        <f>IF(Table2[[#This Row],[M2A]]="","",SUM(Table2[[#This Row],[M2A]]-Table2[[#This Row],[M2B_h]]))</f>
        <v/>
      </c>
      <c r="L1795" s="12" t="str">
        <f>IF(Table2[[#This Row],[M3A]]="","",SUM(Table2[[#This Row],[M3A]]-Table2[[#This Row],[M3B_h]]))</f>
        <v/>
      </c>
      <c r="N1795" s="12" t="str">
        <f>IF(Table2[[#This Row],[M4A]]="","",SUM(Table2[[#This Row],[M4A]]-Table2[[#This Row],[M4B_h]]))</f>
        <v/>
      </c>
      <c r="O1795" s="14"/>
      <c r="P1795" s="14" t="str">
        <f>IF(Table2[[#This Row],[M5A]]="","",SUM(Table2[[#This Row],[M5A]]-Table2[[#This Row],[M5B_h]]))</f>
        <v/>
      </c>
      <c r="Q1795" s="14">
        <f>SUM(Table2[[#This Row],[AWAL]],Table2[[#This Row],[M1B]])</f>
        <v>9</v>
      </c>
      <c r="R1795" s="14">
        <f>SUM(Table2[[#This Row],[M2B]],Table2[[#This Row],[M2B_h]])</f>
        <v>9</v>
      </c>
      <c r="S1795" s="14">
        <f>SUM(Table2[[#This Row],[M3B]],Table2[[#This Row],[M3B_h]])</f>
        <v>9</v>
      </c>
      <c r="T1795" s="14">
        <f>SUM(Table2[[#This Row],[M4B]],Table2[[#This Row],[M4B_h]])</f>
        <v>9</v>
      </c>
    </row>
    <row r="1796" spans="1:20">
      <c r="A1796" s="13">
        <f>IF(Table2[[#This Row],[TT]]=0,"",ROW())</f>
        <v>1796</v>
      </c>
      <c r="B1796" s="13" t="str">
        <f>LOWER(SUBSTITUTE(SUBSTITUTE(SUBSTITUTE(SUBSTITUTE(SUBSTITUTE(SUBSTITUTE(SUBSTITUTE(SUBSTITUTE(Table2[[#This Row],[NAMA BARANG]]," ",""),"""",""),"-",""),"/",""),"(",""),")",""),"&amp;",""),",",""))</f>
        <v>pitajepanglistgoldmix</v>
      </c>
      <c r="C1796" s="17" t="s">
        <v>4589</v>
      </c>
      <c r="D1796" s="18">
        <v>10</v>
      </c>
      <c r="E1796" s="22">
        <v>40</v>
      </c>
      <c r="F1796" s="43">
        <f>IF(Table2[[#This Row],[M5B]]="",Table2[[#This Row],[M5B_h]],SUM(Table2[[#This Row],[M5B_h]],Table2[[#This Row],[M5B]]))</f>
        <v>7</v>
      </c>
      <c r="G1796" s="12">
        <v>7</v>
      </c>
      <c r="H1796" s="14">
        <f>IF(Table2[[#This Row],[M1A]]="","",Table2[[#This Row],[M1A]]-Table2[[#This Row],[AWAL]])</f>
        <v>-3</v>
      </c>
      <c r="J1796" s="14" t="str">
        <f>IF(Table2[[#This Row],[M2A]]="","",SUM(Table2[[#This Row],[M2A]]-Table2[[#This Row],[M2B_h]]))</f>
        <v/>
      </c>
      <c r="L1796" s="14" t="str">
        <f>IF(Table2[[#This Row],[M3A]]="","",SUM(Table2[[#This Row],[M3A]]-Table2[[#This Row],[M3B_h]]))</f>
        <v/>
      </c>
      <c r="N1796" s="14" t="str">
        <f>IF(Table2[[#This Row],[M4A]]="","",SUM(Table2[[#This Row],[M4A]]-Table2[[#This Row],[M4B_h]]))</f>
        <v/>
      </c>
      <c r="O1796" s="14"/>
      <c r="P1796" s="14" t="str">
        <f>IF(Table2[[#This Row],[M5A]]="","",SUM(Table2[[#This Row],[M5A]]-Table2[[#This Row],[M5B_h]]))</f>
        <v/>
      </c>
      <c r="Q1796" s="14">
        <f>SUM(Table2[[#This Row],[AWAL]],Table2[[#This Row],[M1B]])</f>
        <v>7</v>
      </c>
      <c r="R1796" s="14">
        <f>SUM(Table2[[#This Row],[M2B]],Table2[[#This Row],[M2B_h]])</f>
        <v>7</v>
      </c>
      <c r="S1796" s="14">
        <f>SUM(Table2[[#This Row],[M3B]],Table2[[#This Row],[M3B_h]])</f>
        <v>7</v>
      </c>
      <c r="T1796" s="14">
        <f>SUM(Table2[[#This Row],[M4B]],Table2[[#This Row],[M4B_h]])</f>
        <v>7</v>
      </c>
    </row>
    <row r="1797" spans="1:20">
      <c r="A1797" s="13">
        <f>IF(Table2[[#This Row],[TT]]=0,"",ROW())</f>
        <v>1797</v>
      </c>
      <c r="B1797" s="13" t="str">
        <f>LOWER(SUBSTITUTE(SUBSTITUTE(SUBSTITUTE(SUBSTITUTE(SUBSTITUTE(SUBSTITUTE(SUBSTITUTE(SUBSTITUTE(Table2[[#This Row],[NAMA BARANG]]," ",""),"""",""),"-",""),"/",""),"(",""),")",""),"&amp;",""),",",""))</f>
        <v>pitajepangmotifpolosmix</v>
      </c>
      <c r="C1797" s="17" t="s">
        <v>4588</v>
      </c>
      <c r="D1797" s="18">
        <v>9</v>
      </c>
      <c r="E1797" s="22">
        <v>40</v>
      </c>
      <c r="F1797" s="43">
        <f>IF(Table2[[#This Row],[M5B]]="",Table2[[#This Row],[M5B_h]],SUM(Table2[[#This Row],[M5B_h]],Table2[[#This Row],[M5B]]))</f>
        <v>8</v>
      </c>
      <c r="G1797" s="12">
        <v>8</v>
      </c>
      <c r="H1797" s="14">
        <f>IF(Table2[[#This Row],[M1A]]="","",Table2[[#This Row],[M1A]]-Table2[[#This Row],[AWAL]])</f>
        <v>-1</v>
      </c>
      <c r="J1797" s="14" t="str">
        <f>IF(Table2[[#This Row],[M2A]]="","",SUM(Table2[[#This Row],[M2A]]-Table2[[#This Row],[M2B_h]]))</f>
        <v/>
      </c>
      <c r="L1797" s="14" t="str">
        <f>IF(Table2[[#This Row],[M3A]]="","",SUM(Table2[[#This Row],[M3A]]-Table2[[#This Row],[M3B_h]]))</f>
        <v/>
      </c>
      <c r="N1797" s="14" t="str">
        <f>IF(Table2[[#This Row],[M4A]]="","",SUM(Table2[[#This Row],[M4A]]-Table2[[#This Row],[M4B_h]]))</f>
        <v/>
      </c>
      <c r="O1797" s="14"/>
      <c r="P1797" s="14" t="str">
        <f>IF(Table2[[#This Row],[M5A]]="","",SUM(Table2[[#This Row],[M5A]]-Table2[[#This Row],[M5B_h]]))</f>
        <v/>
      </c>
      <c r="Q1797" s="14">
        <f>SUM(Table2[[#This Row],[AWAL]],Table2[[#This Row],[M1B]])</f>
        <v>8</v>
      </c>
      <c r="R1797" s="14">
        <f>SUM(Table2[[#This Row],[M2B]],Table2[[#This Row],[M2B_h]])</f>
        <v>8</v>
      </c>
      <c r="S1797" s="14">
        <f>SUM(Table2[[#This Row],[M3B]],Table2[[#This Row],[M3B_h]])</f>
        <v>8</v>
      </c>
      <c r="T1797" s="14">
        <f>SUM(Table2[[#This Row],[M4B]],Table2[[#This Row],[M4B_h]])</f>
        <v>8</v>
      </c>
    </row>
    <row r="1798" spans="1:20">
      <c r="A1798" s="13">
        <f>IF(Table2[[#This Row],[TT]]=0,"",ROW())</f>
        <v>1798</v>
      </c>
      <c r="B1798" s="13" t="str">
        <f>LOWER(SUBSTITUTE(SUBSTITUTE(SUBSTITUTE(SUBSTITUTE(SUBSTITUTE(SUBSTITUTE(SUBSTITUTE(SUBSTITUTE(Table2[[#This Row],[NAMA BARANG]]," ",""),"""",""),"-",""),"/",""),"(",""),")",""),"&amp;",""),",",""))</f>
        <v>pitajepangpolosmix</v>
      </c>
      <c r="C1798" s="17" t="s">
        <v>4587</v>
      </c>
      <c r="D1798" s="18">
        <v>8</v>
      </c>
      <c r="E1798" s="22">
        <v>40</v>
      </c>
      <c r="F1798" s="43">
        <f>IF(Table2[[#This Row],[M5B]]="",Table2[[#This Row],[M5B_h]],SUM(Table2[[#This Row],[M5B_h]],Table2[[#This Row],[M5B]]))</f>
        <v>2</v>
      </c>
      <c r="G1798" s="12">
        <v>6</v>
      </c>
      <c r="H1798" s="14">
        <f>IF(Table2[[#This Row],[M1A]]="","",Table2[[#This Row],[M1A]]-Table2[[#This Row],[AWAL]])</f>
        <v>-2</v>
      </c>
      <c r="I1798" s="12">
        <v>2</v>
      </c>
      <c r="J1798" s="14">
        <f>IF(Table2[[#This Row],[M2A]]="","",SUM(Table2[[#This Row],[M2A]]-Table2[[#This Row],[M2B_h]]))</f>
        <v>-4</v>
      </c>
      <c r="L1798" s="14" t="str">
        <f>IF(Table2[[#This Row],[M3A]]="","",SUM(Table2[[#This Row],[M3A]]-Table2[[#This Row],[M3B_h]]))</f>
        <v/>
      </c>
      <c r="N1798" s="14" t="str">
        <f>IF(Table2[[#This Row],[M4A]]="","",SUM(Table2[[#This Row],[M4A]]-Table2[[#This Row],[M4B_h]]))</f>
        <v/>
      </c>
      <c r="O1798" s="14"/>
      <c r="P1798" s="14" t="str">
        <f>IF(Table2[[#This Row],[M5A]]="","",SUM(Table2[[#This Row],[M5A]]-Table2[[#This Row],[M5B_h]]))</f>
        <v/>
      </c>
      <c r="Q1798" s="14">
        <f>SUM(Table2[[#This Row],[AWAL]],Table2[[#This Row],[M1B]])</f>
        <v>6</v>
      </c>
      <c r="R1798" s="14">
        <f>SUM(Table2[[#This Row],[M2B]],Table2[[#This Row],[M2B_h]])</f>
        <v>2</v>
      </c>
      <c r="S1798" s="14">
        <f>SUM(Table2[[#This Row],[M3B]],Table2[[#This Row],[M3B_h]])</f>
        <v>2</v>
      </c>
      <c r="T1798" s="14">
        <f>SUM(Table2[[#This Row],[M4B]],Table2[[#This Row],[M4B_h]])</f>
        <v>2</v>
      </c>
    </row>
    <row r="1799" spans="1:20">
      <c r="A1799" s="11">
        <f>IF(Table2[[#This Row],[TT]]=0,"",ROW())</f>
        <v>1799</v>
      </c>
      <c r="B1799" s="11" t="str">
        <f>LOWER(SUBSTITUTE(SUBSTITUTE(SUBSTITUTE(SUBSTITUTE(SUBSTITUTE(SUBSTITUTE(SUBSTITUTE(SUBSTITUTE(Table2[[#This Row],[NAMA BARANG]]," ",""),"""",""),"-",""),"/",""),"(",""),")",""),"&amp;",""),",",""))</f>
        <v>pitakadols301</v>
      </c>
      <c r="C1799" s="17" t="s">
        <v>1932</v>
      </c>
      <c r="D1799" s="18">
        <v>1</v>
      </c>
      <c r="E1799" s="22">
        <v>1500</v>
      </c>
      <c r="F1799" s="43">
        <f>IF(Table2[[#This Row],[M5B]]="",Table2[[#This Row],[M5B_h]],SUM(Table2[[#This Row],[M5B_h]],Table2[[#This Row],[M5B]]))</f>
        <v>1</v>
      </c>
      <c r="H1799" s="12" t="str">
        <f>IF(Table2[[#This Row],[M1A]]="","",Table2[[#This Row],[M1A]]-Table2[[#This Row],[AWAL]])</f>
        <v/>
      </c>
      <c r="J1799" s="12" t="str">
        <f>IF(Table2[[#This Row],[M2A]]="","",SUM(Table2[[#This Row],[M2A]]-Table2[[#This Row],[M2B_h]]))</f>
        <v/>
      </c>
      <c r="L1799" s="12" t="str">
        <f>IF(Table2[[#This Row],[M3A]]="","",SUM(Table2[[#This Row],[M3A]]-Table2[[#This Row],[M3B_h]]))</f>
        <v/>
      </c>
      <c r="N1799" s="12" t="str">
        <f>IF(Table2[[#This Row],[M4A]]="","",SUM(Table2[[#This Row],[M4A]]-Table2[[#This Row],[M4B_h]]))</f>
        <v/>
      </c>
      <c r="O1799" s="14"/>
      <c r="P1799" s="14" t="str">
        <f>IF(Table2[[#This Row],[M5A]]="","",SUM(Table2[[#This Row],[M5A]]-Table2[[#This Row],[M5B_h]]))</f>
        <v/>
      </c>
      <c r="Q1799" s="14">
        <f>SUM(Table2[[#This Row],[AWAL]],Table2[[#This Row],[M1B]])</f>
        <v>1</v>
      </c>
      <c r="R1799" s="14">
        <f>SUM(Table2[[#This Row],[M2B]],Table2[[#This Row],[M2B_h]])</f>
        <v>1</v>
      </c>
      <c r="S1799" s="14">
        <f>SUM(Table2[[#This Row],[M3B]],Table2[[#This Row],[M3B_h]])</f>
        <v>1</v>
      </c>
      <c r="T1799" s="14">
        <f>SUM(Table2[[#This Row],[M4B]],Table2[[#This Row],[M4B_h]])</f>
        <v>1</v>
      </c>
    </row>
    <row r="1800" spans="1:20">
      <c r="A1800" s="11">
        <f>IF(Table2[[#This Row],[TT]]=0,"",ROW())</f>
        <v>1800</v>
      </c>
      <c r="B1800" s="11" t="str">
        <f>LOWER(SUBSTITUTE(SUBSTITUTE(SUBSTITUTE(SUBSTITUTE(SUBSTITUTE(SUBSTITUTE(SUBSTITUTE(SUBSTITUTE(Table2[[#This Row],[NAMA BARANG]]," ",""),"""",""),"-",""),"/",""),"(",""),")",""),"&amp;",""),",",""))</f>
        <v>pitatarik18rendamotif</v>
      </c>
      <c r="C1800" s="17" t="s">
        <v>1933</v>
      </c>
      <c r="D1800" s="18">
        <v>9</v>
      </c>
      <c r="E1800" s="22">
        <v>2400</v>
      </c>
      <c r="F1800" s="43">
        <f>IF(Table2[[#This Row],[M5B]]="",Table2[[#This Row],[M5B_h]],SUM(Table2[[#This Row],[M5B_h]],Table2[[#This Row],[M5B]]))</f>
        <v>9</v>
      </c>
      <c r="H1800" s="12" t="str">
        <f>IF(Table2[[#This Row],[M1A]]="","",Table2[[#This Row],[M1A]]-Table2[[#This Row],[AWAL]])</f>
        <v/>
      </c>
      <c r="J1800" s="12" t="str">
        <f>IF(Table2[[#This Row],[M2A]]="","",SUM(Table2[[#This Row],[M2A]]-Table2[[#This Row],[M2B_h]]))</f>
        <v/>
      </c>
      <c r="L1800" s="12" t="str">
        <f>IF(Table2[[#This Row],[M3A]]="","",SUM(Table2[[#This Row],[M3A]]-Table2[[#This Row],[M3B_h]]))</f>
        <v/>
      </c>
      <c r="N1800" s="12" t="str">
        <f>IF(Table2[[#This Row],[M4A]]="","",SUM(Table2[[#This Row],[M4A]]-Table2[[#This Row],[M4B_h]]))</f>
        <v/>
      </c>
      <c r="O1800" s="14"/>
      <c r="P1800" s="14" t="str">
        <f>IF(Table2[[#This Row],[M5A]]="","",SUM(Table2[[#This Row],[M5A]]-Table2[[#This Row],[M5B_h]]))</f>
        <v/>
      </c>
      <c r="Q1800" s="14">
        <f>SUM(Table2[[#This Row],[AWAL]],Table2[[#This Row],[M1B]])</f>
        <v>9</v>
      </c>
      <c r="R1800" s="14">
        <f>SUM(Table2[[#This Row],[M2B]],Table2[[#This Row],[M2B_h]])</f>
        <v>9</v>
      </c>
      <c r="S1800" s="14">
        <f>SUM(Table2[[#This Row],[M3B]],Table2[[#This Row],[M3B_h]])</f>
        <v>9</v>
      </c>
      <c r="T1800" s="14">
        <f>SUM(Table2[[#This Row],[M4B]],Table2[[#This Row],[M4B_h]])</f>
        <v>9</v>
      </c>
    </row>
    <row r="1801" spans="1:20">
      <c r="A1801" s="11">
        <f>IF(Table2[[#This Row],[TT]]=0,"",ROW())</f>
        <v>1801</v>
      </c>
      <c r="B1801" s="11" t="str">
        <f>LOWER(SUBSTITUTE(SUBSTITUTE(SUBSTITUTE(SUBSTITUTE(SUBSTITUTE(SUBSTITUTE(SUBSTITUTE(SUBSTITUTE(Table2[[#This Row],[NAMA BARANG]]," ",""),"""",""),"-",""),"/",""),"(",""),")",""),"&amp;",""),",",""))</f>
        <v>pitatarik23listgold</v>
      </c>
      <c r="C1801" s="17" t="s">
        <v>1934</v>
      </c>
      <c r="D1801" s="18">
        <v>5</v>
      </c>
      <c r="E1801" s="22">
        <v>2000</v>
      </c>
      <c r="F1801" s="43">
        <f>IF(Table2[[#This Row],[M5B]]="",Table2[[#This Row],[M5B_h]],SUM(Table2[[#This Row],[M5B_h]],Table2[[#This Row],[M5B]]))</f>
        <v>5</v>
      </c>
      <c r="H1801" s="12" t="str">
        <f>IF(Table2[[#This Row],[M1A]]="","",Table2[[#This Row],[M1A]]-Table2[[#This Row],[AWAL]])</f>
        <v/>
      </c>
      <c r="J1801" s="12" t="str">
        <f>IF(Table2[[#This Row],[M2A]]="","",SUM(Table2[[#This Row],[M2A]]-Table2[[#This Row],[M2B_h]]))</f>
        <v/>
      </c>
      <c r="L1801" s="12" t="str">
        <f>IF(Table2[[#This Row],[M3A]]="","",SUM(Table2[[#This Row],[M3A]]-Table2[[#This Row],[M3B_h]]))</f>
        <v/>
      </c>
      <c r="N1801" s="12" t="str">
        <f>IF(Table2[[#This Row],[M4A]]="","",SUM(Table2[[#This Row],[M4A]]-Table2[[#This Row],[M4B_h]]))</f>
        <v/>
      </c>
      <c r="O1801" s="14"/>
      <c r="P1801" s="14" t="str">
        <f>IF(Table2[[#This Row],[M5A]]="","",SUM(Table2[[#This Row],[M5A]]-Table2[[#This Row],[M5B_h]]))</f>
        <v/>
      </c>
      <c r="Q1801" s="14">
        <f>SUM(Table2[[#This Row],[AWAL]],Table2[[#This Row],[M1B]])</f>
        <v>5</v>
      </c>
      <c r="R1801" s="14">
        <f>SUM(Table2[[#This Row],[M2B]],Table2[[#This Row],[M2B_h]])</f>
        <v>5</v>
      </c>
      <c r="S1801" s="14">
        <f>SUM(Table2[[#This Row],[M3B]],Table2[[#This Row],[M3B_h]])</f>
        <v>5</v>
      </c>
      <c r="T1801" s="14">
        <f>SUM(Table2[[#This Row],[M4B]],Table2[[#This Row],[M4B_h]])</f>
        <v>5</v>
      </c>
    </row>
    <row r="1802" spans="1:20">
      <c r="A1802" s="11">
        <f>IF(Table2[[#This Row],[TT]]=0,"",ROW())</f>
        <v>1802</v>
      </c>
      <c r="B1802" s="11" t="str">
        <f>LOWER(SUBSTITUTE(SUBSTITUTE(SUBSTITUTE(SUBSTITUTE(SUBSTITUTE(SUBSTITUTE(SUBSTITUTE(SUBSTITUTE(Table2[[#This Row],[NAMA BARANG]]," ",""),"""",""),"-",""),"/",""),"(",""),")",""),"&amp;",""),",",""))</f>
        <v>pitatarik23motifpolos</v>
      </c>
      <c r="C1802" s="17" t="s">
        <v>1935</v>
      </c>
      <c r="D1802" s="18">
        <v>2</v>
      </c>
      <c r="E1802" s="22">
        <v>2000</v>
      </c>
      <c r="F1802" s="43">
        <f>IF(Table2[[#This Row],[M5B]]="",Table2[[#This Row],[M5B_h]],SUM(Table2[[#This Row],[M5B_h]],Table2[[#This Row],[M5B]]))</f>
        <v>2</v>
      </c>
      <c r="H1802" s="12" t="str">
        <f>IF(Table2[[#This Row],[M1A]]="","",Table2[[#This Row],[M1A]]-Table2[[#This Row],[AWAL]])</f>
        <v/>
      </c>
      <c r="J1802" s="12" t="str">
        <f>IF(Table2[[#This Row],[M2A]]="","",SUM(Table2[[#This Row],[M2A]]-Table2[[#This Row],[M2B_h]]))</f>
        <v/>
      </c>
      <c r="L1802" s="12" t="str">
        <f>IF(Table2[[#This Row],[M3A]]="","",SUM(Table2[[#This Row],[M3A]]-Table2[[#This Row],[M3B_h]]))</f>
        <v/>
      </c>
      <c r="N1802" s="12" t="str">
        <f>IF(Table2[[#This Row],[M4A]]="","",SUM(Table2[[#This Row],[M4A]]-Table2[[#This Row],[M4B_h]]))</f>
        <v/>
      </c>
      <c r="O1802" s="14"/>
      <c r="P1802" s="14" t="str">
        <f>IF(Table2[[#This Row],[M5A]]="","",SUM(Table2[[#This Row],[M5A]]-Table2[[#This Row],[M5B_h]]))</f>
        <v/>
      </c>
      <c r="Q1802" s="14">
        <f>SUM(Table2[[#This Row],[AWAL]],Table2[[#This Row],[M1B]])</f>
        <v>2</v>
      </c>
      <c r="R1802" s="14">
        <f>SUM(Table2[[#This Row],[M2B]],Table2[[#This Row],[M2B_h]])</f>
        <v>2</v>
      </c>
      <c r="S1802" s="14">
        <f>SUM(Table2[[#This Row],[M3B]],Table2[[#This Row],[M3B_h]])</f>
        <v>2</v>
      </c>
      <c r="T1802" s="14">
        <f>SUM(Table2[[#This Row],[M4B]],Table2[[#This Row],[M4B_h]])</f>
        <v>2</v>
      </c>
    </row>
    <row r="1803" spans="1:20">
      <c r="A1803" s="11">
        <f>IF(Table2[[#This Row],[TT]]=0,"",ROW())</f>
        <v>1803</v>
      </c>
      <c r="B1803" s="11" t="str">
        <f>LOWER(SUBSTITUTE(SUBSTITUTE(SUBSTITUTE(SUBSTITUTE(SUBSTITUTE(SUBSTITUTE(SUBSTITUTE(SUBSTITUTE(Table2[[#This Row],[NAMA BARANG]]," ",""),"""",""),"-",""),"/",""),"(",""),")",""),"&amp;",""),",",""))</f>
        <v>pitatarik30listemas</v>
      </c>
      <c r="C1803" s="17" t="s">
        <v>1936</v>
      </c>
      <c r="D1803" s="18">
        <v>13</v>
      </c>
      <c r="E1803" s="22" t="s">
        <v>141</v>
      </c>
      <c r="F1803" s="43">
        <f>IF(Table2[[#This Row],[M5B]]="",Table2[[#This Row],[M5B_h]],SUM(Table2[[#This Row],[M5B_h]],Table2[[#This Row],[M5B]]))</f>
        <v>13</v>
      </c>
      <c r="H1803" s="12" t="str">
        <f>IF(Table2[[#This Row],[M1A]]="","",Table2[[#This Row],[M1A]]-Table2[[#This Row],[AWAL]])</f>
        <v/>
      </c>
      <c r="J1803" s="12" t="str">
        <f>IF(Table2[[#This Row],[M2A]]="","",SUM(Table2[[#This Row],[M2A]]-Table2[[#This Row],[M2B_h]]))</f>
        <v/>
      </c>
      <c r="L1803" s="12" t="str">
        <f>IF(Table2[[#This Row],[M3A]]="","",SUM(Table2[[#This Row],[M3A]]-Table2[[#This Row],[M3B_h]]))</f>
        <v/>
      </c>
      <c r="N1803" s="12" t="str">
        <f>IF(Table2[[#This Row],[M4A]]="","",SUM(Table2[[#This Row],[M4A]]-Table2[[#This Row],[M4B_h]]))</f>
        <v/>
      </c>
      <c r="O1803" s="14"/>
      <c r="P1803" s="14" t="str">
        <f>IF(Table2[[#This Row],[M5A]]="","",SUM(Table2[[#This Row],[M5A]]-Table2[[#This Row],[M5B_h]]))</f>
        <v/>
      </c>
      <c r="Q1803" s="14">
        <f>SUM(Table2[[#This Row],[AWAL]],Table2[[#This Row],[M1B]])</f>
        <v>13</v>
      </c>
      <c r="R1803" s="14">
        <f>SUM(Table2[[#This Row],[M2B]],Table2[[#This Row],[M2B_h]])</f>
        <v>13</v>
      </c>
      <c r="S1803" s="14">
        <f>SUM(Table2[[#This Row],[M3B]],Table2[[#This Row],[M3B_h]])</f>
        <v>13</v>
      </c>
      <c r="T1803" s="14">
        <f>SUM(Table2[[#This Row],[M4B]],Table2[[#This Row],[M4B_h]])</f>
        <v>13</v>
      </c>
    </row>
    <row r="1804" spans="1:20">
      <c r="A1804" s="11">
        <f>IF(Table2[[#This Row],[TT]]=0,"",ROW())</f>
        <v>1804</v>
      </c>
      <c r="B1804" s="11" t="str">
        <f>LOWER(SUBSTITUTE(SUBSTITUTE(SUBSTITUTE(SUBSTITUTE(SUBSTITUTE(SUBSTITUTE(SUBSTITUTE(SUBSTITUTE(Table2[[#This Row],[NAMA BARANG]]," ",""),"""",""),"-",""),"/",""),"(",""),")",""),"&amp;",""),",",""))</f>
        <v>pompabalon0201b</v>
      </c>
      <c r="C1804" s="17" t="s">
        <v>1939</v>
      </c>
      <c r="D1804" s="18">
        <v>5</v>
      </c>
      <c r="E1804" s="22">
        <v>100</v>
      </c>
      <c r="F1804" s="43">
        <f>IF(Table2[[#This Row],[M5B]]="",Table2[[#This Row],[M5B_h]],SUM(Table2[[#This Row],[M5B_h]],Table2[[#This Row],[M5B]]))</f>
        <v>5</v>
      </c>
      <c r="H1804" s="12" t="str">
        <f>IF(Table2[[#This Row],[M1A]]="","",Table2[[#This Row],[M1A]]-Table2[[#This Row],[AWAL]])</f>
        <v/>
      </c>
      <c r="J1804" s="12" t="str">
        <f>IF(Table2[[#This Row],[M2A]]="","",SUM(Table2[[#This Row],[M2A]]-Table2[[#This Row],[M2B_h]]))</f>
        <v/>
      </c>
      <c r="L1804" s="12" t="str">
        <f>IF(Table2[[#This Row],[M3A]]="","",SUM(Table2[[#This Row],[M3A]]-Table2[[#This Row],[M3B_h]]))</f>
        <v/>
      </c>
      <c r="N1804" s="12" t="str">
        <f>IF(Table2[[#This Row],[M4A]]="","",SUM(Table2[[#This Row],[M4A]]-Table2[[#This Row],[M4B_h]]))</f>
        <v/>
      </c>
      <c r="O1804" s="14"/>
      <c r="P1804" s="14" t="str">
        <f>IF(Table2[[#This Row],[M5A]]="","",SUM(Table2[[#This Row],[M5A]]-Table2[[#This Row],[M5B_h]]))</f>
        <v/>
      </c>
      <c r="Q1804" s="14">
        <f>SUM(Table2[[#This Row],[AWAL]],Table2[[#This Row],[M1B]])</f>
        <v>5</v>
      </c>
      <c r="R1804" s="14">
        <f>SUM(Table2[[#This Row],[M2B]],Table2[[#This Row],[M2B_h]])</f>
        <v>5</v>
      </c>
      <c r="S1804" s="14">
        <f>SUM(Table2[[#This Row],[M3B]],Table2[[#This Row],[M3B_h]])</f>
        <v>5</v>
      </c>
      <c r="T1804" s="14">
        <f>SUM(Table2[[#This Row],[M4B]],Table2[[#This Row],[M4B_h]])</f>
        <v>5</v>
      </c>
    </row>
    <row r="1805" spans="1:20">
      <c r="A1805" s="11">
        <f>IF(Table2[[#This Row],[TT]]=0,"",ROW())</f>
        <v>1805</v>
      </c>
      <c r="B1805" s="11" t="str">
        <f>LOWER(SUBSTITUTE(SUBSTITUTE(SUBSTITUTE(SUBSTITUTE(SUBSTITUTE(SUBSTITUTE(SUBSTITUTE(SUBSTITUTE(Table2[[#This Row],[NAMA BARANG]]," ",""),"""",""),"-",""),"/",""),"(",""),")",""),"&amp;",""),",",""))</f>
        <v>pompabalon02030014k</v>
      </c>
      <c r="C1805" s="17" t="s">
        <v>1940</v>
      </c>
      <c r="D1805" s="18">
        <v>8</v>
      </c>
      <c r="E1805" s="22">
        <v>100</v>
      </c>
      <c r="F1805" s="43">
        <f>IF(Table2[[#This Row],[M5B]]="",Table2[[#This Row],[M5B_h]],SUM(Table2[[#This Row],[M5B_h]],Table2[[#This Row],[M5B]]))</f>
        <v>8</v>
      </c>
      <c r="H1805" s="12" t="str">
        <f>IF(Table2[[#This Row],[M1A]]="","",Table2[[#This Row],[M1A]]-Table2[[#This Row],[AWAL]])</f>
        <v/>
      </c>
      <c r="J1805" s="12" t="str">
        <f>IF(Table2[[#This Row],[M2A]]="","",SUM(Table2[[#This Row],[M2A]]-Table2[[#This Row],[M2B_h]]))</f>
        <v/>
      </c>
      <c r="L1805" s="12" t="str">
        <f>IF(Table2[[#This Row],[M3A]]="","",SUM(Table2[[#This Row],[M3A]]-Table2[[#This Row],[M3B_h]]))</f>
        <v/>
      </c>
      <c r="N1805" s="12" t="str">
        <f>IF(Table2[[#This Row],[M4A]]="","",SUM(Table2[[#This Row],[M4A]]-Table2[[#This Row],[M4B_h]]))</f>
        <v/>
      </c>
      <c r="O1805" s="14"/>
      <c r="P1805" s="14" t="str">
        <f>IF(Table2[[#This Row],[M5A]]="","",SUM(Table2[[#This Row],[M5A]]-Table2[[#This Row],[M5B_h]]))</f>
        <v/>
      </c>
      <c r="Q1805" s="14">
        <f>SUM(Table2[[#This Row],[AWAL]],Table2[[#This Row],[M1B]])</f>
        <v>8</v>
      </c>
      <c r="R1805" s="14">
        <f>SUM(Table2[[#This Row],[M2B]],Table2[[#This Row],[M2B_h]])</f>
        <v>8</v>
      </c>
      <c r="S1805" s="14">
        <f>SUM(Table2[[#This Row],[M3B]],Table2[[#This Row],[M3B_h]])</f>
        <v>8</v>
      </c>
      <c r="T1805" s="14">
        <f>SUM(Table2[[#This Row],[M4B]],Table2[[#This Row],[M4B_h]])</f>
        <v>8</v>
      </c>
    </row>
    <row r="1806" spans="1:20">
      <c r="A1806" s="11">
        <f>IF(Table2[[#This Row],[TT]]=0,"",ROW())</f>
        <v>1806</v>
      </c>
      <c r="B1806" s="11" t="str">
        <f>LOWER(SUBSTITUTE(SUBSTITUTE(SUBSTITUTE(SUBSTITUTE(SUBSTITUTE(SUBSTITUTE(SUBSTITUTE(SUBSTITUTE(Table2[[#This Row],[NAMA BARANG]]," ",""),"""",""),"-",""),"/",""),"(",""),")",""),"&amp;",""),",",""))</f>
        <v>postit889kpony</v>
      </c>
      <c r="C1806" s="17" t="s">
        <v>1941</v>
      </c>
      <c r="D1806" s="18">
        <v>4</v>
      </c>
      <c r="E1806" s="22">
        <v>1200</v>
      </c>
      <c r="F1806" s="43">
        <f>IF(Table2[[#This Row],[M5B]]="",Table2[[#This Row],[M5B_h]],SUM(Table2[[#This Row],[M5B_h]],Table2[[#This Row],[M5B]]))</f>
        <v>4</v>
      </c>
      <c r="H1806" s="12" t="str">
        <f>IF(Table2[[#This Row],[M1A]]="","",Table2[[#This Row],[M1A]]-Table2[[#This Row],[AWAL]])</f>
        <v/>
      </c>
      <c r="J1806" s="12" t="str">
        <f>IF(Table2[[#This Row],[M2A]]="","",SUM(Table2[[#This Row],[M2A]]-Table2[[#This Row],[M2B_h]]))</f>
        <v/>
      </c>
      <c r="L1806" s="12" t="str">
        <f>IF(Table2[[#This Row],[M3A]]="","",SUM(Table2[[#This Row],[M3A]]-Table2[[#This Row],[M3B_h]]))</f>
        <v/>
      </c>
      <c r="N1806" s="12" t="str">
        <f>IF(Table2[[#This Row],[M4A]]="","",SUM(Table2[[#This Row],[M4A]]-Table2[[#This Row],[M4B_h]]))</f>
        <v/>
      </c>
      <c r="O1806" s="14"/>
      <c r="P1806" s="14" t="str">
        <f>IF(Table2[[#This Row],[M5A]]="","",SUM(Table2[[#This Row],[M5A]]-Table2[[#This Row],[M5B_h]]))</f>
        <v/>
      </c>
      <c r="Q1806" s="14">
        <f>SUM(Table2[[#This Row],[AWAL]],Table2[[#This Row],[M1B]])</f>
        <v>4</v>
      </c>
      <c r="R1806" s="14">
        <f>SUM(Table2[[#This Row],[M2B]],Table2[[#This Row],[M2B_h]])</f>
        <v>4</v>
      </c>
      <c r="S1806" s="14">
        <f>SUM(Table2[[#This Row],[M3B]],Table2[[#This Row],[M3B_h]])</f>
        <v>4</v>
      </c>
      <c r="T1806" s="14">
        <f>SUM(Table2[[#This Row],[M4B]],Table2[[#This Row],[M4B_h]])</f>
        <v>4</v>
      </c>
    </row>
    <row r="1807" spans="1:20">
      <c r="A1807" s="11">
        <f>IF(Table2[[#This Row],[TT]]=0,"",ROW())</f>
        <v>1807</v>
      </c>
      <c r="B1807" s="11" t="str">
        <f>LOWER(SUBSTITUTE(SUBSTITUTE(SUBSTITUTE(SUBSTITUTE(SUBSTITUTE(SUBSTITUTE(SUBSTITUTE(SUBSTITUTE(Table2[[#This Row],[NAMA BARANG]]," ",""),"""",""),"-",""),"/",""),"(",""),")",""),"&amp;",""),",",""))</f>
        <v>postit9620</v>
      </c>
      <c r="C1807" s="17" t="s">
        <v>1943</v>
      </c>
      <c r="D1807" s="18">
        <v>1</v>
      </c>
      <c r="E1807" s="22">
        <v>1200</v>
      </c>
      <c r="F1807" s="43">
        <f>IF(Table2[[#This Row],[M5B]]="",Table2[[#This Row],[M5B_h]],SUM(Table2[[#This Row],[M5B_h]],Table2[[#This Row],[M5B]]))</f>
        <v>1</v>
      </c>
      <c r="H1807" s="12" t="str">
        <f>IF(Table2[[#This Row],[M1A]]="","",Table2[[#This Row],[M1A]]-Table2[[#This Row],[AWAL]])</f>
        <v/>
      </c>
      <c r="J1807" s="12" t="str">
        <f>IF(Table2[[#This Row],[M2A]]="","",SUM(Table2[[#This Row],[M2A]]-Table2[[#This Row],[M2B_h]]))</f>
        <v/>
      </c>
      <c r="L1807" s="12" t="str">
        <f>IF(Table2[[#This Row],[M3A]]="","",SUM(Table2[[#This Row],[M3A]]-Table2[[#This Row],[M3B_h]]))</f>
        <v/>
      </c>
      <c r="N1807" s="12" t="str">
        <f>IF(Table2[[#This Row],[M4A]]="","",SUM(Table2[[#This Row],[M4A]]-Table2[[#This Row],[M4B_h]]))</f>
        <v/>
      </c>
      <c r="O1807" s="14"/>
      <c r="P1807" s="14" t="str">
        <f>IF(Table2[[#This Row],[M5A]]="","",SUM(Table2[[#This Row],[M5A]]-Table2[[#This Row],[M5B_h]]))</f>
        <v/>
      </c>
      <c r="Q1807" s="14">
        <f>SUM(Table2[[#This Row],[AWAL]],Table2[[#This Row],[M1B]])</f>
        <v>1</v>
      </c>
      <c r="R1807" s="14">
        <f>SUM(Table2[[#This Row],[M2B]],Table2[[#This Row],[M2B_h]])</f>
        <v>1</v>
      </c>
      <c r="S1807" s="14">
        <f>SUM(Table2[[#This Row],[M3B]],Table2[[#This Row],[M3B_h]])</f>
        <v>1</v>
      </c>
      <c r="T1807" s="14">
        <f>SUM(Table2[[#This Row],[M4B]],Table2[[#This Row],[M4B_h]])</f>
        <v>1</v>
      </c>
    </row>
    <row r="1808" spans="1:20">
      <c r="A1808" s="11">
        <f>IF(Table2[[#This Row],[TT]]=0,"",ROW())</f>
        <v>1808</v>
      </c>
      <c r="B1808" s="11" t="str">
        <f>LOWER(SUBSTITUTE(SUBSTITUTE(SUBSTITUTE(SUBSTITUTE(SUBSTITUTE(SUBSTITUTE(SUBSTITUTE(SUBSTITUTE(Table2[[#This Row],[NAMA BARANG]]," ",""),"""",""),"-",""),"/",""),"(",""),")",""),"&amp;",""),",",""))</f>
        <v>postit9621</v>
      </c>
      <c r="C1808" s="17" t="s">
        <v>1944</v>
      </c>
      <c r="D1808" s="18">
        <v>19</v>
      </c>
      <c r="E1808" s="22">
        <v>1200</v>
      </c>
      <c r="F1808" s="43">
        <f>IF(Table2[[#This Row],[M5B]]="",Table2[[#This Row],[M5B_h]],SUM(Table2[[#This Row],[M5B_h]],Table2[[#This Row],[M5B]]))</f>
        <v>19</v>
      </c>
      <c r="H1808" s="12" t="str">
        <f>IF(Table2[[#This Row],[M1A]]="","",Table2[[#This Row],[M1A]]-Table2[[#This Row],[AWAL]])</f>
        <v/>
      </c>
      <c r="J1808" s="12" t="str">
        <f>IF(Table2[[#This Row],[M2A]]="","",SUM(Table2[[#This Row],[M2A]]-Table2[[#This Row],[M2B_h]]))</f>
        <v/>
      </c>
      <c r="L1808" s="12" t="str">
        <f>IF(Table2[[#This Row],[M3A]]="","",SUM(Table2[[#This Row],[M3A]]-Table2[[#This Row],[M3B_h]]))</f>
        <v/>
      </c>
      <c r="N1808" s="12" t="str">
        <f>IF(Table2[[#This Row],[M4A]]="","",SUM(Table2[[#This Row],[M4A]]-Table2[[#This Row],[M4B_h]]))</f>
        <v/>
      </c>
      <c r="O1808" s="14"/>
      <c r="P1808" s="14" t="str">
        <f>IF(Table2[[#This Row],[M5A]]="","",SUM(Table2[[#This Row],[M5A]]-Table2[[#This Row],[M5B_h]]))</f>
        <v/>
      </c>
      <c r="Q1808" s="14">
        <f>SUM(Table2[[#This Row],[AWAL]],Table2[[#This Row],[M1B]])</f>
        <v>19</v>
      </c>
      <c r="R1808" s="14">
        <f>SUM(Table2[[#This Row],[M2B]],Table2[[#This Row],[M2B_h]])</f>
        <v>19</v>
      </c>
      <c r="S1808" s="14">
        <f>SUM(Table2[[#This Row],[M3B]],Table2[[#This Row],[M3B_h]])</f>
        <v>19</v>
      </c>
      <c r="T1808" s="14">
        <f>SUM(Table2[[#This Row],[M4B]],Table2[[#This Row],[M4B_h]])</f>
        <v>19</v>
      </c>
    </row>
    <row r="1809" spans="1:20">
      <c r="A1809" s="11">
        <f>IF(Table2[[#This Row],[TT]]=0,"",ROW())</f>
        <v>1809</v>
      </c>
      <c r="B1809" s="11" t="str">
        <f>LOWER(SUBSTITUTE(SUBSTITUTE(SUBSTITUTE(SUBSTITUTE(SUBSTITUTE(SUBSTITUTE(SUBSTITUTE(SUBSTITUTE(Table2[[#This Row],[NAMA BARANG]]," ",""),"""",""),"-",""),"/",""),"(",""),")",""),"&amp;",""),",",""))</f>
        <v>postitpf1368</v>
      </c>
      <c r="C1809" s="17" t="s">
        <v>1946</v>
      </c>
      <c r="D1809" s="18">
        <v>6</v>
      </c>
      <c r="E1809" s="22" t="s">
        <v>217</v>
      </c>
      <c r="F1809" s="43">
        <f>IF(Table2[[#This Row],[M5B]]="",Table2[[#This Row],[M5B_h]],SUM(Table2[[#This Row],[M5B_h]],Table2[[#This Row],[M5B]]))</f>
        <v>6</v>
      </c>
      <c r="H1809" s="12" t="str">
        <f>IF(Table2[[#This Row],[M1A]]="","",Table2[[#This Row],[M1A]]-Table2[[#This Row],[AWAL]])</f>
        <v/>
      </c>
      <c r="J1809" s="12" t="str">
        <f>IF(Table2[[#This Row],[M2A]]="","",SUM(Table2[[#This Row],[M2A]]-Table2[[#This Row],[M2B_h]]))</f>
        <v/>
      </c>
      <c r="L1809" s="12" t="str">
        <f>IF(Table2[[#This Row],[M3A]]="","",SUM(Table2[[#This Row],[M3A]]-Table2[[#This Row],[M3B_h]]))</f>
        <v/>
      </c>
      <c r="N1809" s="12" t="str">
        <f>IF(Table2[[#This Row],[M4A]]="","",SUM(Table2[[#This Row],[M4A]]-Table2[[#This Row],[M4B_h]]))</f>
        <v/>
      </c>
      <c r="O1809" s="14"/>
      <c r="P1809" s="14" t="str">
        <f>IF(Table2[[#This Row],[M5A]]="","",SUM(Table2[[#This Row],[M5A]]-Table2[[#This Row],[M5B_h]]))</f>
        <v/>
      </c>
      <c r="Q1809" s="14">
        <f>SUM(Table2[[#This Row],[AWAL]],Table2[[#This Row],[M1B]])</f>
        <v>6</v>
      </c>
      <c r="R1809" s="14">
        <f>SUM(Table2[[#This Row],[M2B]],Table2[[#This Row],[M2B_h]])</f>
        <v>6</v>
      </c>
      <c r="S1809" s="14">
        <f>SUM(Table2[[#This Row],[M3B]],Table2[[#This Row],[M3B_h]])</f>
        <v>6</v>
      </c>
      <c r="T1809" s="14">
        <f>SUM(Table2[[#This Row],[M4B]],Table2[[#This Row],[M4B_h]])</f>
        <v>6</v>
      </c>
    </row>
    <row r="1810" spans="1:20">
      <c r="A1810" s="11">
        <f>IF(Table2[[#This Row],[TT]]=0,"",ROW())</f>
        <v>1810</v>
      </c>
      <c r="B1810" s="11" t="str">
        <f>LOWER(SUBSTITUTE(SUBSTITUTE(SUBSTITUTE(SUBSTITUTE(SUBSTITUTE(SUBSTITUTE(SUBSTITUTE(SUBSTITUTE(Table2[[#This Row],[NAMA BARANG]]," ",""),"""",""),"-",""),"/",""),"(",""),")",""),"&amp;",""),",",""))</f>
        <v>postitpf1899128998</v>
      </c>
      <c r="C1810" s="17" t="s">
        <v>1947</v>
      </c>
      <c r="D1810" s="18">
        <v>9</v>
      </c>
      <c r="E1810" s="22" t="s">
        <v>217</v>
      </c>
      <c r="F1810" s="43">
        <f>IF(Table2[[#This Row],[M5B]]="",Table2[[#This Row],[M5B_h]],SUM(Table2[[#This Row],[M5B_h]],Table2[[#This Row],[M5B]]))</f>
        <v>9</v>
      </c>
      <c r="H1810" s="12" t="str">
        <f>IF(Table2[[#This Row],[M1A]]="","",Table2[[#This Row],[M1A]]-Table2[[#This Row],[AWAL]])</f>
        <v/>
      </c>
      <c r="J1810" s="12" t="str">
        <f>IF(Table2[[#This Row],[M2A]]="","",SUM(Table2[[#This Row],[M2A]]-Table2[[#This Row],[M2B_h]]))</f>
        <v/>
      </c>
      <c r="L1810" s="12" t="str">
        <f>IF(Table2[[#This Row],[M3A]]="","",SUM(Table2[[#This Row],[M3A]]-Table2[[#This Row],[M3B_h]]))</f>
        <v/>
      </c>
      <c r="N1810" s="12" t="str">
        <f>IF(Table2[[#This Row],[M4A]]="","",SUM(Table2[[#This Row],[M4A]]-Table2[[#This Row],[M4B_h]]))</f>
        <v/>
      </c>
      <c r="O1810" s="14"/>
      <c r="P1810" s="14" t="str">
        <f>IF(Table2[[#This Row],[M5A]]="","",SUM(Table2[[#This Row],[M5A]]-Table2[[#This Row],[M5B_h]]))</f>
        <v/>
      </c>
      <c r="Q1810" s="14">
        <f>SUM(Table2[[#This Row],[AWAL]],Table2[[#This Row],[M1B]])</f>
        <v>9</v>
      </c>
      <c r="R1810" s="14">
        <f>SUM(Table2[[#This Row],[M2B]],Table2[[#This Row],[M2B_h]])</f>
        <v>9</v>
      </c>
      <c r="S1810" s="14">
        <f>SUM(Table2[[#This Row],[M3B]],Table2[[#This Row],[M3B_h]])</f>
        <v>9</v>
      </c>
      <c r="T1810" s="14">
        <f>SUM(Table2[[#This Row],[M4B]],Table2[[#This Row],[M4B_h]])</f>
        <v>9</v>
      </c>
    </row>
    <row r="1811" spans="1:20">
      <c r="A1811" s="11">
        <f>IF(Table2[[#This Row],[TT]]=0,"",ROW())</f>
        <v>1811</v>
      </c>
      <c r="B1811" s="11" t="str">
        <f>LOWER(SUBSTITUTE(SUBSTITUTE(SUBSTITUTE(SUBSTITUTE(SUBSTITUTE(SUBSTITUTE(SUBSTITUTE(SUBSTITUTE(Table2[[#This Row],[NAMA BARANG]]," ",""),"""",""),"-",""),"/",""),"(",""),")",""),"&amp;",""),",",""))</f>
        <v>postitpf2368</v>
      </c>
      <c r="C1811" s="17" t="s">
        <v>1948</v>
      </c>
      <c r="D1811" s="18">
        <v>1</v>
      </c>
      <c r="E1811" s="22" t="s">
        <v>217</v>
      </c>
      <c r="F1811" s="43">
        <f>IF(Table2[[#This Row],[M5B]]="",Table2[[#This Row],[M5B_h]],SUM(Table2[[#This Row],[M5B_h]],Table2[[#This Row],[M5B]]))</f>
        <v>1</v>
      </c>
      <c r="H1811" s="12" t="str">
        <f>IF(Table2[[#This Row],[M1A]]="","",Table2[[#This Row],[M1A]]-Table2[[#This Row],[AWAL]])</f>
        <v/>
      </c>
      <c r="J1811" s="12" t="str">
        <f>IF(Table2[[#This Row],[M2A]]="","",SUM(Table2[[#This Row],[M2A]]-Table2[[#This Row],[M2B_h]]))</f>
        <v/>
      </c>
      <c r="L1811" s="12" t="str">
        <f>IF(Table2[[#This Row],[M3A]]="","",SUM(Table2[[#This Row],[M3A]]-Table2[[#This Row],[M3B_h]]))</f>
        <v/>
      </c>
      <c r="N1811" s="12" t="str">
        <f>IF(Table2[[#This Row],[M4A]]="","",SUM(Table2[[#This Row],[M4A]]-Table2[[#This Row],[M4B_h]]))</f>
        <v/>
      </c>
      <c r="O1811" s="14"/>
      <c r="P1811" s="14" t="str">
        <f>IF(Table2[[#This Row],[M5A]]="","",SUM(Table2[[#This Row],[M5A]]-Table2[[#This Row],[M5B_h]]))</f>
        <v/>
      </c>
      <c r="Q1811" s="14">
        <f>SUM(Table2[[#This Row],[AWAL]],Table2[[#This Row],[M1B]])</f>
        <v>1</v>
      </c>
      <c r="R1811" s="14">
        <f>SUM(Table2[[#This Row],[M2B]],Table2[[#This Row],[M2B_h]])</f>
        <v>1</v>
      </c>
      <c r="S1811" s="14">
        <f>SUM(Table2[[#This Row],[M3B]],Table2[[#This Row],[M3B_h]])</f>
        <v>1</v>
      </c>
      <c r="T1811" s="14">
        <f>SUM(Table2[[#This Row],[M4B]],Table2[[#This Row],[M4B_h]])</f>
        <v>1</v>
      </c>
    </row>
    <row r="1812" spans="1:20">
      <c r="A1812" s="11">
        <f>IF(Table2[[#This Row],[TT]]=0,"",ROW())</f>
        <v>1812</v>
      </c>
      <c r="B1812" s="11" t="str">
        <f>LOWER(SUBSTITUTE(SUBSTITUTE(SUBSTITUTE(SUBSTITUTE(SUBSTITUTE(SUBSTITUTE(SUBSTITUTE(SUBSTITUTE(Table2[[#This Row],[NAMA BARANG]]," ",""),"""",""),"-",""),"/",""),"(",""),")",""),"&amp;",""),",",""))</f>
        <v>postitpf3368543684</v>
      </c>
      <c r="C1812" s="17" t="s">
        <v>1949</v>
      </c>
      <c r="D1812" s="18">
        <v>9</v>
      </c>
      <c r="E1812" s="22" t="s">
        <v>217</v>
      </c>
      <c r="F1812" s="43">
        <f>IF(Table2[[#This Row],[M5B]]="",Table2[[#This Row],[M5B_h]],SUM(Table2[[#This Row],[M5B_h]],Table2[[#This Row],[M5B]]))</f>
        <v>9</v>
      </c>
      <c r="H1812" s="12" t="str">
        <f>IF(Table2[[#This Row],[M1A]]="","",Table2[[#This Row],[M1A]]-Table2[[#This Row],[AWAL]])</f>
        <v/>
      </c>
      <c r="J1812" s="12" t="str">
        <f>IF(Table2[[#This Row],[M2A]]="","",SUM(Table2[[#This Row],[M2A]]-Table2[[#This Row],[M2B_h]]))</f>
        <v/>
      </c>
      <c r="L1812" s="12" t="str">
        <f>IF(Table2[[#This Row],[M3A]]="","",SUM(Table2[[#This Row],[M3A]]-Table2[[#This Row],[M3B_h]]))</f>
        <v/>
      </c>
      <c r="N1812" s="12" t="str">
        <f>IF(Table2[[#This Row],[M4A]]="","",SUM(Table2[[#This Row],[M4A]]-Table2[[#This Row],[M4B_h]]))</f>
        <v/>
      </c>
      <c r="O1812" s="14"/>
      <c r="P1812" s="14" t="str">
        <f>IF(Table2[[#This Row],[M5A]]="","",SUM(Table2[[#This Row],[M5A]]-Table2[[#This Row],[M5B_h]]))</f>
        <v/>
      </c>
      <c r="Q1812" s="14">
        <f>SUM(Table2[[#This Row],[AWAL]],Table2[[#This Row],[M1B]])</f>
        <v>9</v>
      </c>
      <c r="R1812" s="14">
        <f>SUM(Table2[[#This Row],[M2B]],Table2[[#This Row],[M2B_h]])</f>
        <v>9</v>
      </c>
      <c r="S1812" s="14">
        <f>SUM(Table2[[#This Row],[M3B]],Table2[[#This Row],[M3B_h]])</f>
        <v>9</v>
      </c>
      <c r="T1812" s="14">
        <f>SUM(Table2[[#This Row],[M4B]],Table2[[#This Row],[M4B_h]])</f>
        <v>9</v>
      </c>
    </row>
    <row r="1813" spans="1:20">
      <c r="A1813" s="11">
        <f>IF(Table2[[#This Row],[TT]]=0,"",ROW())</f>
        <v>1813</v>
      </c>
      <c r="B1813" s="11" t="str">
        <f>LOWER(SUBSTITUTE(SUBSTITUTE(SUBSTITUTE(SUBSTITUTE(SUBSTITUTE(SUBSTITUTE(SUBSTITUTE(SUBSTITUTE(Table2[[#This Row],[NAMA BARANG]]," ",""),"""",""),"-",""),"/",""),"(",""),")",""),"&amp;",""),",",""))</f>
        <v>postitpf3899</v>
      </c>
      <c r="C1813" s="17" t="s">
        <v>1950</v>
      </c>
      <c r="D1813" s="18">
        <v>5</v>
      </c>
      <c r="E1813" s="22" t="s">
        <v>217</v>
      </c>
      <c r="F1813" s="43">
        <f>IF(Table2[[#This Row],[M5B]]="",Table2[[#This Row],[M5B_h]],SUM(Table2[[#This Row],[M5B_h]],Table2[[#This Row],[M5B]]))</f>
        <v>5</v>
      </c>
      <c r="H1813" s="12" t="str">
        <f>IF(Table2[[#This Row],[M1A]]="","",Table2[[#This Row],[M1A]]-Table2[[#This Row],[AWAL]])</f>
        <v/>
      </c>
      <c r="J1813" s="12" t="str">
        <f>IF(Table2[[#This Row],[M2A]]="","",SUM(Table2[[#This Row],[M2A]]-Table2[[#This Row],[M2B_h]]))</f>
        <v/>
      </c>
      <c r="L1813" s="12" t="str">
        <f>IF(Table2[[#This Row],[M3A]]="","",SUM(Table2[[#This Row],[M3A]]-Table2[[#This Row],[M3B_h]]))</f>
        <v/>
      </c>
      <c r="N1813" s="12" t="str">
        <f>IF(Table2[[#This Row],[M4A]]="","",SUM(Table2[[#This Row],[M4A]]-Table2[[#This Row],[M4B_h]]))</f>
        <v/>
      </c>
      <c r="O1813" s="14"/>
      <c r="P1813" s="14" t="str">
        <f>IF(Table2[[#This Row],[M5A]]="","",SUM(Table2[[#This Row],[M5A]]-Table2[[#This Row],[M5B_h]]))</f>
        <v/>
      </c>
      <c r="Q1813" s="14">
        <f>SUM(Table2[[#This Row],[AWAL]],Table2[[#This Row],[M1B]])</f>
        <v>5</v>
      </c>
      <c r="R1813" s="14">
        <f>SUM(Table2[[#This Row],[M2B]],Table2[[#This Row],[M2B_h]])</f>
        <v>5</v>
      </c>
      <c r="S1813" s="14">
        <f>SUM(Table2[[#This Row],[M3B]],Table2[[#This Row],[M3B_h]])</f>
        <v>5</v>
      </c>
      <c r="T1813" s="14">
        <f>SUM(Table2[[#This Row],[M4B]],Table2[[#This Row],[M4B_h]])</f>
        <v>5</v>
      </c>
    </row>
    <row r="1814" spans="1:20">
      <c r="A1814" s="11">
        <f>IF(Table2[[#This Row],[TT]]=0,"",ROW())</f>
        <v>1814</v>
      </c>
      <c r="B1814" s="11" t="str">
        <f>LOWER(SUBSTITUTE(SUBSTITUTE(SUBSTITUTE(SUBSTITUTE(SUBSTITUTE(SUBSTITUTE(SUBSTITUTE(SUBSTITUTE(Table2[[#This Row],[NAMA BARANG]]," ",""),"""",""),"-",""),"/",""),"(",""),")",""),"&amp;",""),",",""))</f>
        <v>postitpf5368363686</v>
      </c>
      <c r="C1814" s="17" t="s">
        <v>1951</v>
      </c>
      <c r="D1814" s="18">
        <v>9</v>
      </c>
      <c r="E1814" s="22" t="s">
        <v>217</v>
      </c>
      <c r="F1814" s="43">
        <f>IF(Table2[[#This Row],[M5B]]="",Table2[[#This Row],[M5B_h]],SUM(Table2[[#This Row],[M5B_h]],Table2[[#This Row],[M5B]]))</f>
        <v>9</v>
      </c>
      <c r="H1814" s="12" t="str">
        <f>IF(Table2[[#This Row],[M1A]]="","",Table2[[#This Row],[M1A]]-Table2[[#This Row],[AWAL]])</f>
        <v/>
      </c>
      <c r="J1814" s="12" t="str">
        <f>IF(Table2[[#This Row],[M2A]]="","",SUM(Table2[[#This Row],[M2A]]-Table2[[#This Row],[M2B_h]]))</f>
        <v/>
      </c>
      <c r="L1814" s="12" t="str">
        <f>IF(Table2[[#This Row],[M3A]]="","",SUM(Table2[[#This Row],[M3A]]-Table2[[#This Row],[M3B_h]]))</f>
        <v/>
      </c>
      <c r="N1814" s="12" t="str">
        <f>IF(Table2[[#This Row],[M4A]]="","",SUM(Table2[[#This Row],[M4A]]-Table2[[#This Row],[M4B_h]]))</f>
        <v/>
      </c>
      <c r="O1814" s="14"/>
      <c r="P1814" s="14" t="str">
        <f>IF(Table2[[#This Row],[M5A]]="","",SUM(Table2[[#This Row],[M5A]]-Table2[[#This Row],[M5B_h]]))</f>
        <v/>
      </c>
      <c r="Q1814" s="14">
        <f>SUM(Table2[[#This Row],[AWAL]],Table2[[#This Row],[M1B]])</f>
        <v>9</v>
      </c>
      <c r="R1814" s="14">
        <f>SUM(Table2[[#This Row],[M2B]],Table2[[#This Row],[M2B_h]])</f>
        <v>9</v>
      </c>
      <c r="S1814" s="14">
        <f>SUM(Table2[[#This Row],[M3B]],Table2[[#This Row],[M3B_h]])</f>
        <v>9</v>
      </c>
      <c r="T1814" s="14">
        <f>SUM(Table2[[#This Row],[M4B]],Table2[[#This Row],[M4B_h]])</f>
        <v>9</v>
      </c>
    </row>
    <row r="1815" spans="1:20">
      <c r="A1815" s="11">
        <f>IF(Table2[[#This Row],[TT]]=0,"",ROW())</f>
        <v>1815</v>
      </c>
      <c r="B1815" s="11" t="str">
        <f>LOWER(SUBSTITUTE(SUBSTITUTE(SUBSTITUTE(SUBSTITUTE(SUBSTITUTE(SUBSTITUTE(SUBSTITUTE(SUBSTITUTE(Table2[[#This Row],[NAMA BARANG]]," ",""),"""",""),"-",""),"/",""),"(",""),")",""),"&amp;",""),",",""))</f>
        <v>postitpf5899268992</v>
      </c>
      <c r="C1815" s="17" t="s">
        <v>1952</v>
      </c>
      <c r="D1815" s="18">
        <v>4</v>
      </c>
      <c r="E1815" s="22" t="s">
        <v>217</v>
      </c>
      <c r="F1815" s="43">
        <f>IF(Table2[[#This Row],[M5B]]="",Table2[[#This Row],[M5B_h]],SUM(Table2[[#This Row],[M5B_h]],Table2[[#This Row],[M5B]]))</f>
        <v>4</v>
      </c>
      <c r="H1815" s="12" t="str">
        <f>IF(Table2[[#This Row],[M1A]]="","",Table2[[#This Row],[M1A]]-Table2[[#This Row],[AWAL]])</f>
        <v/>
      </c>
      <c r="J1815" s="12" t="str">
        <f>IF(Table2[[#This Row],[M2A]]="","",SUM(Table2[[#This Row],[M2A]]-Table2[[#This Row],[M2B_h]]))</f>
        <v/>
      </c>
      <c r="L1815" s="12" t="str">
        <f>IF(Table2[[#This Row],[M3A]]="","",SUM(Table2[[#This Row],[M3A]]-Table2[[#This Row],[M3B_h]]))</f>
        <v/>
      </c>
      <c r="N1815" s="12" t="str">
        <f>IF(Table2[[#This Row],[M4A]]="","",SUM(Table2[[#This Row],[M4A]]-Table2[[#This Row],[M4B_h]]))</f>
        <v/>
      </c>
      <c r="O1815" s="14"/>
      <c r="P1815" s="14" t="str">
        <f>IF(Table2[[#This Row],[M5A]]="","",SUM(Table2[[#This Row],[M5A]]-Table2[[#This Row],[M5B_h]]))</f>
        <v/>
      </c>
      <c r="Q1815" s="14">
        <f>SUM(Table2[[#This Row],[AWAL]],Table2[[#This Row],[M1B]])</f>
        <v>4</v>
      </c>
      <c r="R1815" s="14">
        <f>SUM(Table2[[#This Row],[M2B]],Table2[[#This Row],[M2B_h]])</f>
        <v>4</v>
      </c>
      <c r="S1815" s="14">
        <f>SUM(Table2[[#This Row],[M3B]],Table2[[#This Row],[M3B_h]])</f>
        <v>4</v>
      </c>
      <c r="T1815" s="14">
        <f>SUM(Table2[[#This Row],[M4B]],Table2[[#This Row],[M4B_h]])</f>
        <v>4</v>
      </c>
    </row>
    <row r="1816" spans="1:20">
      <c r="A1816" s="11">
        <f>IF(Table2[[#This Row],[TT]]=0,"",ROW())</f>
        <v>1816</v>
      </c>
      <c r="B1816" s="11" t="str">
        <f>LOWER(SUBSTITUTE(SUBSTITUTE(SUBSTITUTE(SUBSTITUTE(SUBSTITUTE(SUBSTITUTE(SUBSTITUTE(SUBSTITUTE(Table2[[#This Row],[NAMA BARANG]]," ",""),"""",""),"-",""),"/",""),"(",""),")",""),"&amp;",""),",",""))</f>
        <v>postitposta</v>
      </c>
      <c r="C1816" s="17" t="s">
        <v>1953</v>
      </c>
      <c r="D1816" s="18">
        <v>1</v>
      </c>
      <c r="E1816" s="22" t="s">
        <v>133</v>
      </c>
      <c r="F1816" s="43">
        <f>IF(Table2[[#This Row],[M5B]]="",Table2[[#This Row],[M5B_h]],SUM(Table2[[#This Row],[M5B_h]],Table2[[#This Row],[M5B]]))</f>
        <v>1</v>
      </c>
      <c r="H1816" s="12" t="str">
        <f>IF(Table2[[#This Row],[M1A]]="","",Table2[[#This Row],[M1A]]-Table2[[#This Row],[AWAL]])</f>
        <v/>
      </c>
      <c r="J1816" s="12" t="str">
        <f>IF(Table2[[#This Row],[M2A]]="","",SUM(Table2[[#This Row],[M2A]]-Table2[[#This Row],[M2B_h]]))</f>
        <v/>
      </c>
      <c r="L1816" s="12" t="str">
        <f>IF(Table2[[#This Row],[M3A]]="","",SUM(Table2[[#This Row],[M3A]]-Table2[[#This Row],[M3B_h]]))</f>
        <v/>
      </c>
      <c r="N1816" s="12" t="str">
        <f>IF(Table2[[#This Row],[M4A]]="","",SUM(Table2[[#This Row],[M4A]]-Table2[[#This Row],[M4B_h]]))</f>
        <v/>
      </c>
      <c r="O1816" s="14"/>
      <c r="P1816" s="14" t="str">
        <f>IF(Table2[[#This Row],[M5A]]="","",SUM(Table2[[#This Row],[M5A]]-Table2[[#This Row],[M5B_h]]))</f>
        <v/>
      </c>
      <c r="Q1816" s="14">
        <f>SUM(Table2[[#This Row],[AWAL]],Table2[[#This Row],[M1B]])</f>
        <v>1</v>
      </c>
      <c r="R1816" s="14">
        <f>SUM(Table2[[#This Row],[M2B]],Table2[[#This Row],[M2B_h]])</f>
        <v>1</v>
      </c>
      <c r="S1816" s="14">
        <f>SUM(Table2[[#This Row],[M3B]],Table2[[#This Row],[M3B_h]])</f>
        <v>1</v>
      </c>
      <c r="T1816" s="14">
        <f>SUM(Table2[[#This Row],[M4B]],Table2[[#This Row],[M4B_h]])</f>
        <v>1</v>
      </c>
    </row>
    <row r="1817" spans="1:20">
      <c r="A1817" s="11">
        <f>IF(Table2[[#This Row],[TT]]=0,"",ROW())</f>
        <v>1817</v>
      </c>
      <c r="B1817" s="11" t="str">
        <f>LOWER(SUBSTITUTE(SUBSTITUTE(SUBSTITUTE(SUBSTITUTE(SUBSTITUTE(SUBSTITUTE(SUBSTITUTE(SUBSTITUTE(Table2[[#This Row],[NAMA BARANG]]," ",""),"""",""),"-",""),"/",""),"(",""),")",""),"&amp;",""),",",""))</f>
        <v>postitshf5</v>
      </c>
      <c r="C1817" s="17" t="s">
        <v>1954</v>
      </c>
      <c r="D1817" s="18">
        <v>1</v>
      </c>
      <c r="E1817" s="22">
        <v>1200</v>
      </c>
      <c r="F1817" s="43">
        <f>IF(Table2[[#This Row],[M5B]]="",Table2[[#This Row],[M5B_h]],SUM(Table2[[#This Row],[M5B_h]],Table2[[#This Row],[M5B]]))</f>
        <v>1</v>
      </c>
      <c r="H1817" s="12" t="str">
        <f>IF(Table2[[#This Row],[M1A]]="","",Table2[[#This Row],[M1A]]-Table2[[#This Row],[AWAL]])</f>
        <v/>
      </c>
      <c r="J1817" s="12" t="str">
        <f>IF(Table2[[#This Row],[M2A]]="","",SUM(Table2[[#This Row],[M2A]]-Table2[[#This Row],[M2B_h]]))</f>
        <v/>
      </c>
      <c r="L1817" s="12" t="str">
        <f>IF(Table2[[#This Row],[M3A]]="","",SUM(Table2[[#This Row],[M3A]]-Table2[[#This Row],[M3B_h]]))</f>
        <v/>
      </c>
      <c r="N1817" s="12" t="str">
        <f>IF(Table2[[#This Row],[M4A]]="","",SUM(Table2[[#This Row],[M4A]]-Table2[[#This Row],[M4B_h]]))</f>
        <v/>
      </c>
      <c r="O1817" s="14"/>
      <c r="P1817" s="14" t="str">
        <f>IF(Table2[[#This Row],[M5A]]="","",SUM(Table2[[#This Row],[M5A]]-Table2[[#This Row],[M5B_h]]))</f>
        <v/>
      </c>
      <c r="Q1817" s="14">
        <f>SUM(Table2[[#This Row],[AWAL]],Table2[[#This Row],[M1B]])</f>
        <v>1</v>
      </c>
      <c r="R1817" s="14">
        <f>SUM(Table2[[#This Row],[M2B]],Table2[[#This Row],[M2B_h]])</f>
        <v>1</v>
      </c>
      <c r="S1817" s="14">
        <f>SUM(Table2[[#This Row],[M3B]],Table2[[#This Row],[M3B_h]])</f>
        <v>1</v>
      </c>
      <c r="T1817" s="14">
        <f>SUM(Table2[[#This Row],[M4B]],Table2[[#This Row],[M4B_h]])</f>
        <v>1</v>
      </c>
    </row>
    <row r="1818" spans="1:20">
      <c r="A1818" s="11">
        <f>IF(Table2[[#This Row],[TT]]=0,"",ROW())</f>
        <v>1818</v>
      </c>
      <c r="B1818" s="11" t="str">
        <f>LOWER(SUBSTITUTE(SUBSTITUTE(SUBSTITUTE(SUBSTITUTE(SUBSTITUTE(SUBSTITUTE(SUBSTITUTE(SUBSTITUTE(Table2[[#This Row],[NAMA BARANG]]," ",""),"""",""),"-",""),"/",""),"(",""),")",""),"&amp;",""),",",""))</f>
        <v>punch821stempel</v>
      </c>
      <c r="C1818" s="17" t="s">
        <v>1955</v>
      </c>
      <c r="D1818" s="18">
        <v>1</v>
      </c>
      <c r="E1818" s="22" t="s">
        <v>86</v>
      </c>
      <c r="F1818" s="43">
        <f>IF(Table2[[#This Row],[M5B]]="",Table2[[#This Row],[M5B_h]],SUM(Table2[[#This Row],[M5B_h]],Table2[[#This Row],[M5B]]))</f>
        <v>1</v>
      </c>
      <c r="H1818" s="12" t="str">
        <f>IF(Table2[[#This Row],[M1A]]="","",Table2[[#This Row],[M1A]]-Table2[[#This Row],[AWAL]])</f>
        <v/>
      </c>
      <c r="J1818" s="12" t="str">
        <f>IF(Table2[[#This Row],[M2A]]="","",SUM(Table2[[#This Row],[M2A]]-Table2[[#This Row],[M2B_h]]))</f>
        <v/>
      </c>
      <c r="L1818" s="12" t="str">
        <f>IF(Table2[[#This Row],[M3A]]="","",SUM(Table2[[#This Row],[M3A]]-Table2[[#This Row],[M3B_h]]))</f>
        <v/>
      </c>
      <c r="N1818" s="12" t="str">
        <f>IF(Table2[[#This Row],[M4A]]="","",SUM(Table2[[#This Row],[M4A]]-Table2[[#This Row],[M4B_h]]))</f>
        <v/>
      </c>
      <c r="O1818" s="14"/>
      <c r="P1818" s="14" t="str">
        <f>IF(Table2[[#This Row],[M5A]]="","",SUM(Table2[[#This Row],[M5A]]-Table2[[#This Row],[M5B_h]]))</f>
        <v/>
      </c>
      <c r="Q1818" s="14">
        <f>SUM(Table2[[#This Row],[AWAL]],Table2[[#This Row],[M1B]])</f>
        <v>1</v>
      </c>
      <c r="R1818" s="14">
        <f>SUM(Table2[[#This Row],[M2B]],Table2[[#This Row],[M2B_h]])</f>
        <v>1</v>
      </c>
      <c r="S1818" s="14">
        <f>SUM(Table2[[#This Row],[M3B]],Table2[[#This Row],[M3B_h]])</f>
        <v>1</v>
      </c>
      <c r="T1818" s="14">
        <f>SUM(Table2[[#This Row],[M4B]],Table2[[#This Row],[M4B_h]])</f>
        <v>1</v>
      </c>
    </row>
    <row r="1819" spans="1:20">
      <c r="A1819" s="11">
        <f>IF(Table2[[#This Row],[TT]]=0,"",ROW())</f>
        <v>1819</v>
      </c>
      <c r="B1819" s="11" t="str">
        <f>LOWER(SUBSTITUTE(SUBSTITUTE(SUBSTITUTE(SUBSTITUTE(SUBSTITUTE(SUBSTITUTE(SUBSTITUTE(SUBSTITUTE(Table2[[#This Row],[NAMA BARANG]]," ",""),"""",""),"-",""),"/",""),"(",""),")",""),"&amp;",""),",",""))</f>
        <v>punchgeneralb330</v>
      </c>
      <c r="C1819" s="17" t="s">
        <v>1956</v>
      </c>
      <c r="D1819" s="18">
        <v>28</v>
      </c>
      <c r="E1819" s="22" t="s">
        <v>890</v>
      </c>
      <c r="F1819" s="43">
        <f>IF(Table2[[#This Row],[M5B]]="",Table2[[#This Row],[M5B_h]],SUM(Table2[[#This Row],[M5B_h]],Table2[[#This Row],[M5B]]))</f>
        <v>28</v>
      </c>
      <c r="H1819" s="12" t="str">
        <f>IF(Table2[[#This Row],[M1A]]="","",Table2[[#This Row],[M1A]]-Table2[[#This Row],[AWAL]])</f>
        <v/>
      </c>
      <c r="J1819" s="12" t="str">
        <f>IF(Table2[[#This Row],[M2A]]="","",SUM(Table2[[#This Row],[M2A]]-Table2[[#This Row],[M2B_h]]))</f>
        <v/>
      </c>
      <c r="L1819" s="12" t="str">
        <f>IF(Table2[[#This Row],[M3A]]="","",SUM(Table2[[#This Row],[M3A]]-Table2[[#This Row],[M3B_h]]))</f>
        <v/>
      </c>
      <c r="N1819" s="12" t="str">
        <f>IF(Table2[[#This Row],[M4A]]="","",SUM(Table2[[#This Row],[M4A]]-Table2[[#This Row],[M4B_h]]))</f>
        <v/>
      </c>
      <c r="O1819" s="14"/>
      <c r="P1819" s="14" t="str">
        <f>IF(Table2[[#This Row],[M5A]]="","",SUM(Table2[[#This Row],[M5A]]-Table2[[#This Row],[M5B_h]]))</f>
        <v/>
      </c>
      <c r="Q1819" s="14">
        <f>SUM(Table2[[#This Row],[AWAL]],Table2[[#This Row],[M1B]])</f>
        <v>28</v>
      </c>
      <c r="R1819" s="14">
        <f>SUM(Table2[[#This Row],[M2B]],Table2[[#This Row],[M2B_h]])</f>
        <v>28</v>
      </c>
      <c r="S1819" s="14">
        <f>SUM(Table2[[#This Row],[M3B]],Table2[[#This Row],[M3B_h]])</f>
        <v>28</v>
      </c>
      <c r="T1819" s="14">
        <f>SUM(Table2[[#This Row],[M4B]],Table2[[#This Row],[M4B_h]])</f>
        <v>28</v>
      </c>
    </row>
    <row r="1820" spans="1:20">
      <c r="A1820" s="11">
        <f>IF(Table2[[#This Row],[TT]]=0,"",ROW())</f>
        <v>1820</v>
      </c>
      <c r="B1820" s="11" t="str">
        <f>LOWER(SUBSTITUTE(SUBSTITUTE(SUBSTITUTE(SUBSTITUTE(SUBSTITUTE(SUBSTITUTE(SUBSTITUTE(SUBSTITUTE(Table2[[#This Row],[NAMA BARANG]]," ",""),"""",""),"-",""),"/",""),"(",""),")",""),"&amp;",""),",",""))</f>
        <v>punchgeneralk220</v>
      </c>
      <c r="C1820" s="17" t="s">
        <v>1957</v>
      </c>
      <c r="D1820" s="18">
        <v>17</v>
      </c>
      <c r="E1820" s="22" t="s">
        <v>52</v>
      </c>
      <c r="F1820" s="43">
        <f>IF(Table2[[#This Row],[M5B]]="",Table2[[#This Row],[M5B_h]],SUM(Table2[[#This Row],[M5B_h]],Table2[[#This Row],[M5B]]))</f>
        <v>17</v>
      </c>
      <c r="H1820" s="12" t="str">
        <f>IF(Table2[[#This Row],[M1A]]="","",Table2[[#This Row],[M1A]]-Table2[[#This Row],[AWAL]])</f>
        <v/>
      </c>
      <c r="J1820" s="12" t="str">
        <f>IF(Table2[[#This Row],[M2A]]="","",SUM(Table2[[#This Row],[M2A]]-Table2[[#This Row],[M2B_h]]))</f>
        <v/>
      </c>
      <c r="L1820" s="12" t="str">
        <f>IF(Table2[[#This Row],[M3A]]="","",SUM(Table2[[#This Row],[M3A]]-Table2[[#This Row],[M3B_h]]))</f>
        <v/>
      </c>
      <c r="N1820" s="12" t="str">
        <f>IF(Table2[[#This Row],[M4A]]="","",SUM(Table2[[#This Row],[M4A]]-Table2[[#This Row],[M4B_h]]))</f>
        <v/>
      </c>
      <c r="O1820" s="14"/>
      <c r="P1820" s="14" t="str">
        <f>IF(Table2[[#This Row],[M5A]]="","",SUM(Table2[[#This Row],[M5A]]-Table2[[#This Row],[M5B_h]]))</f>
        <v/>
      </c>
      <c r="Q1820" s="14">
        <f>SUM(Table2[[#This Row],[AWAL]],Table2[[#This Row],[M1B]])</f>
        <v>17</v>
      </c>
      <c r="R1820" s="14">
        <f>SUM(Table2[[#This Row],[M2B]],Table2[[#This Row],[M2B_h]])</f>
        <v>17</v>
      </c>
      <c r="S1820" s="14">
        <f>SUM(Table2[[#This Row],[M3B]],Table2[[#This Row],[M3B_h]])</f>
        <v>17</v>
      </c>
      <c r="T1820" s="14">
        <f>SUM(Table2[[#This Row],[M4B]],Table2[[#This Row],[M4B_h]])</f>
        <v>17</v>
      </c>
    </row>
    <row r="1821" spans="1:20">
      <c r="A1821" s="11">
        <f>IF(Table2[[#This Row],[TT]]=0,"",ROW())</f>
        <v>1821</v>
      </c>
      <c r="B1821" s="11" t="str">
        <f>LOWER(SUBSTITUTE(SUBSTITUTE(SUBSTITUTE(SUBSTITUTE(SUBSTITUTE(SUBSTITUTE(SUBSTITUTE(SUBSTITUTE(Table2[[#This Row],[NAMA BARANG]]," ",""),"""",""),"-",""),"/",""),"(",""),")",""),"&amp;",""),",",""))</f>
        <v>pushpinwarnanariko</v>
      </c>
      <c r="C1821" s="17" t="s">
        <v>1958</v>
      </c>
      <c r="D1821" s="18">
        <v>2</v>
      </c>
      <c r="E1821" s="22" t="s">
        <v>1959</v>
      </c>
      <c r="F1821" s="43">
        <f>IF(Table2[[#This Row],[M5B]]="",Table2[[#This Row],[M5B_h]],SUM(Table2[[#This Row],[M5B_h]],Table2[[#This Row],[M5B]]))</f>
        <v>2</v>
      </c>
      <c r="H1821" s="12" t="str">
        <f>IF(Table2[[#This Row],[M1A]]="","",Table2[[#This Row],[M1A]]-Table2[[#This Row],[AWAL]])</f>
        <v/>
      </c>
      <c r="J1821" s="12" t="str">
        <f>IF(Table2[[#This Row],[M2A]]="","",SUM(Table2[[#This Row],[M2A]]-Table2[[#This Row],[M2B_h]]))</f>
        <v/>
      </c>
      <c r="L1821" s="12" t="str">
        <f>IF(Table2[[#This Row],[M3A]]="","",SUM(Table2[[#This Row],[M3A]]-Table2[[#This Row],[M3B_h]]))</f>
        <v/>
      </c>
      <c r="N1821" s="12" t="str">
        <f>IF(Table2[[#This Row],[M4A]]="","",SUM(Table2[[#This Row],[M4A]]-Table2[[#This Row],[M4B_h]]))</f>
        <v/>
      </c>
      <c r="O1821" s="14"/>
      <c r="P1821" s="14" t="str">
        <f>IF(Table2[[#This Row],[M5A]]="","",SUM(Table2[[#This Row],[M5A]]-Table2[[#This Row],[M5B_h]]))</f>
        <v/>
      </c>
      <c r="Q1821" s="14">
        <f>SUM(Table2[[#This Row],[AWAL]],Table2[[#This Row],[M1B]])</f>
        <v>2</v>
      </c>
      <c r="R1821" s="14">
        <f>SUM(Table2[[#This Row],[M2B]],Table2[[#This Row],[M2B_h]])</f>
        <v>2</v>
      </c>
      <c r="S1821" s="14">
        <f>SUM(Table2[[#This Row],[M3B]],Table2[[#This Row],[M3B_h]])</f>
        <v>2</v>
      </c>
      <c r="T1821" s="14">
        <f>SUM(Table2[[#This Row],[M4B]],Table2[[#This Row],[M4B_h]])</f>
        <v>2</v>
      </c>
    </row>
    <row r="1822" spans="1:20">
      <c r="A1822" s="11">
        <f>IF(Table2[[#This Row],[TT]]=0,"",ROW())</f>
        <v>1822</v>
      </c>
      <c r="B1822" s="11" t="str">
        <f>LOWER(SUBSTITUTE(SUBSTITUTE(SUBSTITUTE(SUBSTITUTE(SUBSTITUTE(SUBSTITUTE(SUBSTITUTE(SUBSTITUTE(Table2[[#This Row],[NAMA BARANG]]," ",""),"""",""),"-",""),"/",""),"(",""),")",""),"&amp;",""),",",""))</f>
        <v>puzzles6663</v>
      </c>
      <c r="C1822" s="17" t="s">
        <v>1961</v>
      </c>
      <c r="D1822" s="18">
        <v>1</v>
      </c>
      <c r="E1822" s="22" t="s">
        <v>135</v>
      </c>
      <c r="F1822" s="43">
        <f>IF(Table2[[#This Row],[M5B]]="",Table2[[#This Row],[M5B_h]],SUM(Table2[[#This Row],[M5B_h]],Table2[[#This Row],[M5B]]))</f>
        <v>1</v>
      </c>
      <c r="H1822" s="12" t="str">
        <f>IF(Table2[[#This Row],[M1A]]="","",Table2[[#This Row],[M1A]]-Table2[[#This Row],[AWAL]])</f>
        <v/>
      </c>
      <c r="J1822" s="12" t="str">
        <f>IF(Table2[[#This Row],[M2A]]="","",SUM(Table2[[#This Row],[M2A]]-Table2[[#This Row],[M2B_h]]))</f>
        <v/>
      </c>
      <c r="L1822" s="12" t="str">
        <f>IF(Table2[[#This Row],[M3A]]="","",SUM(Table2[[#This Row],[M3A]]-Table2[[#This Row],[M3B_h]]))</f>
        <v/>
      </c>
      <c r="N1822" s="12" t="str">
        <f>IF(Table2[[#This Row],[M4A]]="","",SUM(Table2[[#This Row],[M4A]]-Table2[[#This Row],[M4B_h]]))</f>
        <v/>
      </c>
      <c r="O1822" s="14"/>
      <c r="P1822" s="14" t="str">
        <f>IF(Table2[[#This Row],[M5A]]="","",SUM(Table2[[#This Row],[M5A]]-Table2[[#This Row],[M5B_h]]))</f>
        <v/>
      </c>
      <c r="Q1822" s="14">
        <f>SUM(Table2[[#This Row],[AWAL]],Table2[[#This Row],[M1B]])</f>
        <v>1</v>
      </c>
      <c r="R1822" s="14">
        <f>SUM(Table2[[#This Row],[M2B]],Table2[[#This Row],[M2B_h]])</f>
        <v>1</v>
      </c>
      <c r="S1822" s="14">
        <f>SUM(Table2[[#This Row],[M3B]],Table2[[#This Row],[M3B_h]])</f>
        <v>1</v>
      </c>
      <c r="T1822" s="14">
        <f>SUM(Table2[[#This Row],[M4B]],Table2[[#This Row],[M4B_h]])</f>
        <v>1</v>
      </c>
    </row>
    <row r="1823" spans="1:20">
      <c r="A1823" s="11">
        <f>IF(Table2[[#This Row],[TT]]=0,"",ROW())</f>
        <v>1823</v>
      </c>
      <c r="B1823" s="11" t="str">
        <f>LOWER(SUBSTITUTE(SUBSTITUTE(SUBSTITUTE(SUBSTITUTE(SUBSTITUTE(SUBSTITUTE(SUBSTITUTE(SUBSTITUTE(Table2[[#This Row],[NAMA BARANG]]," ",""),"""",""),"-",""),"/",""),"(",""),")",""),"&amp;",""),",",""))</f>
        <v>puzzlespidermangloria</v>
      </c>
      <c r="C1823" s="17" t="s">
        <v>1962</v>
      </c>
      <c r="D1823" s="18">
        <v>7</v>
      </c>
      <c r="E1823" s="22" t="s">
        <v>1963</v>
      </c>
      <c r="F1823" s="43">
        <f>IF(Table2[[#This Row],[M5B]]="",Table2[[#This Row],[M5B_h]],SUM(Table2[[#This Row],[M5B_h]],Table2[[#This Row],[M5B]]))</f>
        <v>7</v>
      </c>
      <c r="H1823" s="12" t="str">
        <f>IF(Table2[[#This Row],[M1A]]="","",Table2[[#This Row],[M1A]]-Table2[[#This Row],[AWAL]])</f>
        <v/>
      </c>
      <c r="J1823" s="12" t="str">
        <f>IF(Table2[[#This Row],[M2A]]="","",SUM(Table2[[#This Row],[M2A]]-Table2[[#This Row],[M2B_h]]))</f>
        <v/>
      </c>
      <c r="L1823" s="12" t="str">
        <f>IF(Table2[[#This Row],[M3A]]="","",SUM(Table2[[#This Row],[M3A]]-Table2[[#This Row],[M3B_h]]))</f>
        <v/>
      </c>
      <c r="N1823" s="12" t="str">
        <f>IF(Table2[[#This Row],[M4A]]="","",SUM(Table2[[#This Row],[M4A]]-Table2[[#This Row],[M4B_h]]))</f>
        <v/>
      </c>
      <c r="O1823" s="14"/>
      <c r="P1823" s="14" t="str">
        <f>IF(Table2[[#This Row],[M5A]]="","",SUM(Table2[[#This Row],[M5A]]-Table2[[#This Row],[M5B_h]]))</f>
        <v/>
      </c>
      <c r="Q1823" s="14">
        <f>SUM(Table2[[#This Row],[AWAL]],Table2[[#This Row],[M1B]])</f>
        <v>7</v>
      </c>
      <c r="R1823" s="14">
        <f>SUM(Table2[[#This Row],[M2B]],Table2[[#This Row],[M2B_h]])</f>
        <v>7</v>
      </c>
      <c r="S1823" s="14">
        <f>SUM(Table2[[#This Row],[M3B]],Table2[[#This Row],[M3B_h]])</f>
        <v>7</v>
      </c>
      <c r="T1823" s="14">
        <f>SUM(Table2[[#This Row],[M4B]],Table2[[#This Row],[M4B_h]])</f>
        <v>7</v>
      </c>
    </row>
    <row r="1824" spans="1:20">
      <c r="A1824" s="11">
        <f>IF(Table2[[#This Row],[TT]]=0,"",ROW())</f>
        <v>1824</v>
      </c>
      <c r="B1824" s="11" t="str">
        <f>LOWER(SUBSTITUTE(SUBSTITUTE(SUBSTITUTE(SUBSTITUTE(SUBSTITUTE(SUBSTITUTE(SUBSTITUTE(SUBSTITUTE(Table2[[#This Row],[NAMA BARANG]]," ",""),"""",""),"-",""),"/",""),"(",""),")",""),"&amp;",""),",",""))</f>
        <v>puzzletgpo01fancycmp</v>
      </c>
      <c r="C1824" s="17" t="s">
        <v>1964</v>
      </c>
      <c r="D1824" s="18">
        <v>10</v>
      </c>
      <c r="E1824" s="22" t="s">
        <v>2811</v>
      </c>
      <c r="F1824" s="43">
        <f>IF(Table2[[#This Row],[M5B]]="",Table2[[#This Row],[M5B_h]],SUM(Table2[[#This Row],[M5B_h]],Table2[[#This Row],[M5B]]))</f>
        <v>10</v>
      </c>
      <c r="H1824" s="12" t="str">
        <f>IF(Table2[[#This Row],[M1A]]="","",Table2[[#This Row],[M1A]]-Table2[[#This Row],[AWAL]])</f>
        <v/>
      </c>
      <c r="J1824" s="12" t="str">
        <f>IF(Table2[[#This Row],[M2A]]="","",SUM(Table2[[#This Row],[M2A]]-Table2[[#This Row],[M2B_h]]))</f>
        <v/>
      </c>
      <c r="L1824" s="12" t="str">
        <f>IF(Table2[[#This Row],[M3A]]="","",SUM(Table2[[#This Row],[M3A]]-Table2[[#This Row],[M3B_h]]))</f>
        <v/>
      </c>
      <c r="N1824" s="12" t="str">
        <f>IF(Table2[[#This Row],[M4A]]="","",SUM(Table2[[#This Row],[M4A]]-Table2[[#This Row],[M4B_h]]))</f>
        <v/>
      </c>
      <c r="O1824" s="14"/>
      <c r="P1824" s="14" t="str">
        <f>IF(Table2[[#This Row],[M5A]]="","",SUM(Table2[[#This Row],[M5A]]-Table2[[#This Row],[M5B_h]]))</f>
        <v/>
      </c>
      <c r="Q1824" s="14">
        <f>SUM(Table2[[#This Row],[AWAL]],Table2[[#This Row],[M1B]])</f>
        <v>10</v>
      </c>
      <c r="R1824" s="14">
        <f>SUM(Table2[[#This Row],[M2B]],Table2[[#This Row],[M2B_h]])</f>
        <v>10</v>
      </c>
      <c r="S1824" s="14">
        <f>SUM(Table2[[#This Row],[M3B]],Table2[[#This Row],[M3B_h]])</f>
        <v>10</v>
      </c>
      <c r="T1824" s="14">
        <f>SUM(Table2[[#This Row],[M4B]],Table2[[#This Row],[M4B_h]])</f>
        <v>10</v>
      </c>
    </row>
    <row r="1825" spans="1:20">
      <c r="A1825" s="11">
        <f>IF(Table2[[#This Row],[TT]]=0,"",ROW())</f>
        <v>1825</v>
      </c>
      <c r="B1825" s="11" t="str">
        <f>LOWER(SUBSTITUTE(SUBSTITUTE(SUBSTITUTE(SUBSTITUTE(SUBSTITUTE(SUBSTITUTE(SUBSTITUTE(SUBSTITUTE(Table2[[#This Row],[NAMA BARANG]]," ",""),"""",""),"-",""),"/",""),"(",""),")",""),"&amp;",""),",",""))</f>
        <v>puzzletgpo01fancycmp</v>
      </c>
      <c r="C1825" s="17" t="s">
        <v>1964</v>
      </c>
      <c r="D1825" s="18">
        <v>7</v>
      </c>
      <c r="E1825" s="22" t="s">
        <v>1119</v>
      </c>
      <c r="F1825" s="43">
        <f>IF(Table2[[#This Row],[M5B]]="",Table2[[#This Row],[M5B_h]],SUM(Table2[[#This Row],[M5B_h]],Table2[[#This Row],[M5B]]))</f>
        <v>7</v>
      </c>
      <c r="H1825" s="12" t="str">
        <f>IF(Table2[[#This Row],[M1A]]="","",Table2[[#This Row],[M1A]]-Table2[[#This Row],[AWAL]])</f>
        <v/>
      </c>
      <c r="J1825" s="12" t="str">
        <f>IF(Table2[[#This Row],[M2A]]="","",SUM(Table2[[#This Row],[M2A]]-Table2[[#This Row],[M2B_h]]))</f>
        <v/>
      </c>
      <c r="L1825" s="12" t="str">
        <f>IF(Table2[[#This Row],[M3A]]="","",SUM(Table2[[#This Row],[M3A]]-Table2[[#This Row],[M3B_h]]))</f>
        <v/>
      </c>
      <c r="N1825" s="12" t="str">
        <f>IF(Table2[[#This Row],[M4A]]="","",SUM(Table2[[#This Row],[M4A]]-Table2[[#This Row],[M4B_h]]))</f>
        <v/>
      </c>
      <c r="O1825" s="14"/>
      <c r="P1825" s="14" t="str">
        <f>IF(Table2[[#This Row],[M5A]]="","",SUM(Table2[[#This Row],[M5A]]-Table2[[#This Row],[M5B_h]]))</f>
        <v/>
      </c>
      <c r="Q1825" s="14">
        <f>SUM(Table2[[#This Row],[AWAL]],Table2[[#This Row],[M1B]])</f>
        <v>7</v>
      </c>
      <c r="R1825" s="14">
        <f>SUM(Table2[[#This Row],[M2B]],Table2[[#This Row],[M2B_h]])</f>
        <v>7</v>
      </c>
      <c r="S1825" s="14">
        <f>SUM(Table2[[#This Row],[M3B]],Table2[[#This Row],[M3B_h]])</f>
        <v>7</v>
      </c>
      <c r="T1825" s="14">
        <f>SUM(Table2[[#This Row],[M4B]],Table2[[#This Row],[M4B_h]])</f>
        <v>7</v>
      </c>
    </row>
    <row r="1826" spans="1:20">
      <c r="A1826" s="11">
        <f>IF(Table2[[#This Row],[TT]]=0,"",ROW())</f>
        <v>1826</v>
      </c>
      <c r="B1826" s="11" t="str">
        <f>LOWER(SUBSTITUTE(SUBSTITUTE(SUBSTITUTE(SUBSTITUTE(SUBSTITUTE(SUBSTITUTE(SUBSTITUTE(SUBSTITUTE(Table2[[#This Row],[NAMA BARANG]]," ",""),"""",""),"-",""),"/",""),"(",""),")",""),"&amp;",""),",",""))</f>
        <v>puzzletgpo01fancycmp</v>
      </c>
      <c r="C1826" s="17" t="s">
        <v>1964</v>
      </c>
      <c r="D1826" s="18">
        <v>6</v>
      </c>
      <c r="E1826" s="22" t="s">
        <v>387</v>
      </c>
      <c r="F1826" s="43">
        <f>IF(Table2[[#This Row],[M5B]]="",Table2[[#This Row],[M5B_h]],SUM(Table2[[#This Row],[M5B_h]],Table2[[#This Row],[M5B]]))</f>
        <v>6</v>
      </c>
      <c r="H1826" s="12" t="str">
        <f>IF(Table2[[#This Row],[M1A]]="","",Table2[[#This Row],[M1A]]-Table2[[#This Row],[AWAL]])</f>
        <v/>
      </c>
      <c r="J1826" s="12" t="str">
        <f>IF(Table2[[#This Row],[M2A]]="","",SUM(Table2[[#This Row],[M2A]]-Table2[[#This Row],[M2B_h]]))</f>
        <v/>
      </c>
      <c r="L1826" s="12" t="str">
        <f>IF(Table2[[#This Row],[M3A]]="","",SUM(Table2[[#This Row],[M3A]]-Table2[[#This Row],[M3B_h]]))</f>
        <v/>
      </c>
      <c r="N1826" s="12" t="str">
        <f>IF(Table2[[#This Row],[M4A]]="","",SUM(Table2[[#This Row],[M4A]]-Table2[[#This Row],[M4B_h]]))</f>
        <v/>
      </c>
      <c r="O1826" s="14"/>
      <c r="P1826" s="14" t="str">
        <f>IF(Table2[[#This Row],[M5A]]="","",SUM(Table2[[#This Row],[M5A]]-Table2[[#This Row],[M5B_h]]))</f>
        <v/>
      </c>
      <c r="Q1826" s="14">
        <f>SUM(Table2[[#This Row],[AWAL]],Table2[[#This Row],[M1B]])</f>
        <v>6</v>
      </c>
      <c r="R1826" s="14">
        <f>SUM(Table2[[#This Row],[M2B]],Table2[[#This Row],[M2B_h]])</f>
        <v>6</v>
      </c>
      <c r="S1826" s="14">
        <f>SUM(Table2[[#This Row],[M3B]],Table2[[#This Row],[M3B_h]])</f>
        <v>6</v>
      </c>
      <c r="T1826" s="14">
        <f>SUM(Table2[[#This Row],[M4B]],Table2[[#This Row],[M4B_h]])</f>
        <v>6</v>
      </c>
    </row>
    <row r="1827" spans="1:20">
      <c r="A1827" s="11">
        <f>IF(Table2[[#This Row],[TT]]=0,"",ROW())</f>
        <v>1827</v>
      </c>
      <c r="B1827" s="11" t="str">
        <f>LOWER(SUBSTITUTE(SUBSTITUTE(SUBSTITUTE(SUBSTITUTE(SUBSTITUTE(SUBSTITUTE(SUBSTITUTE(SUBSTITUTE(Table2[[#This Row],[NAMA BARANG]]," ",""),"""",""),"-",""),"/",""),"(",""),")",""),"&amp;",""),",",""))</f>
        <v>pw12wjos812</v>
      </c>
      <c r="C1827" s="17" t="s">
        <v>4445</v>
      </c>
      <c r="D1827" s="18">
        <v>6</v>
      </c>
      <c r="E1827" s="22" t="s">
        <v>2434</v>
      </c>
      <c r="F1827" s="43">
        <f>IF(Table2[[#This Row],[M5B]]="",Table2[[#This Row],[M5B_h]],SUM(Table2[[#This Row],[M5B_h]],Table2[[#This Row],[M5B]]))</f>
        <v>6</v>
      </c>
      <c r="H1827" s="12" t="str">
        <f>IF(Table2[[#This Row],[M1A]]="","",Table2[[#This Row],[M1A]]-Table2[[#This Row],[AWAL]])</f>
        <v/>
      </c>
      <c r="J1827" s="12" t="str">
        <f>IF(Table2[[#This Row],[M2A]]="","",SUM(Table2[[#This Row],[M2A]]-Table2[[#This Row],[M2B_h]]))</f>
        <v/>
      </c>
      <c r="L1827" s="12" t="str">
        <f>IF(Table2[[#This Row],[M3A]]="","",SUM(Table2[[#This Row],[M3A]]-Table2[[#This Row],[M3B_h]]))</f>
        <v/>
      </c>
      <c r="N1827" s="12" t="str">
        <f>IF(Table2[[#This Row],[M4A]]="","",SUM(Table2[[#This Row],[M4A]]-Table2[[#This Row],[M4B_h]]))</f>
        <v/>
      </c>
      <c r="O1827" s="14"/>
      <c r="P1827" s="14" t="str">
        <f>IF(Table2[[#This Row],[M5A]]="","",SUM(Table2[[#This Row],[M5A]]-Table2[[#This Row],[M5B_h]]))</f>
        <v/>
      </c>
      <c r="Q1827" s="14">
        <f>SUM(Table2[[#This Row],[AWAL]],Table2[[#This Row],[M1B]])</f>
        <v>6</v>
      </c>
      <c r="R1827" s="14">
        <f>SUM(Table2[[#This Row],[M2B]],Table2[[#This Row],[M2B_h]])</f>
        <v>6</v>
      </c>
      <c r="S1827" s="14">
        <f>SUM(Table2[[#This Row],[M3B]],Table2[[#This Row],[M3B_h]])</f>
        <v>6</v>
      </c>
      <c r="T1827" s="14">
        <f>SUM(Table2[[#This Row],[M4B]],Table2[[#This Row],[M4B_h]])</f>
        <v>6</v>
      </c>
    </row>
    <row r="1828" spans="1:20">
      <c r="A1828" s="11">
        <f>IF(Table2[[#This Row],[TT]]=0,"",ROW())</f>
        <v>1828</v>
      </c>
      <c r="B1828" s="11" t="str">
        <f>LOWER(SUBSTITUTE(SUBSTITUTE(SUBSTITUTE(SUBSTITUTE(SUBSTITUTE(SUBSTITUTE(SUBSTITUTE(SUBSTITUTE(Table2[[#This Row],[NAMA BARANG]]," ",""),"""",""),"-",""),"/",""),"(",""),")",""),"&amp;",""),",",""))</f>
        <v>pw12wpanjangbts</v>
      </c>
      <c r="C1828" s="17" t="s">
        <v>1966</v>
      </c>
      <c r="D1828" s="18">
        <v>38</v>
      </c>
      <c r="E1828" s="22" t="s">
        <v>647</v>
      </c>
      <c r="F1828" s="43">
        <f>IF(Table2[[#This Row],[M5B]]="",Table2[[#This Row],[M5B_h]],SUM(Table2[[#This Row],[M5B_h]],Table2[[#This Row],[M5B]]))</f>
        <v>38</v>
      </c>
      <c r="H1828" s="12" t="str">
        <f>IF(Table2[[#This Row],[M1A]]="","",Table2[[#This Row],[M1A]]-Table2[[#This Row],[AWAL]])</f>
        <v/>
      </c>
      <c r="J1828" s="12" t="str">
        <f>IF(Table2[[#This Row],[M2A]]="","",SUM(Table2[[#This Row],[M2A]]-Table2[[#This Row],[M2B_h]]))</f>
        <v/>
      </c>
      <c r="L1828" s="12" t="str">
        <f>IF(Table2[[#This Row],[M3A]]="","",SUM(Table2[[#This Row],[M3A]]-Table2[[#This Row],[M3B_h]]))</f>
        <v/>
      </c>
      <c r="N1828" s="12" t="str">
        <f>IF(Table2[[#This Row],[M4A]]="","",SUM(Table2[[#This Row],[M4A]]-Table2[[#This Row],[M4B_h]]))</f>
        <v/>
      </c>
      <c r="O1828" s="14"/>
      <c r="P1828" s="14" t="str">
        <f>IF(Table2[[#This Row],[M5A]]="","",SUM(Table2[[#This Row],[M5A]]-Table2[[#This Row],[M5B_h]]))</f>
        <v/>
      </c>
      <c r="Q1828" s="14">
        <f>SUM(Table2[[#This Row],[AWAL]],Table2[[#This Row],[M1B]])</f>
        <v>38</v>
      </c>
      <c r="R1828" s="14">
        <f>SUM(Table2[[#This Row],[M2B]],Table2[[#This Row],[M2B_h]])</f>
        <v>38</v>
      </c>
      <c r="S1828" s="14">
        <f>SUM(Table2[[#This Row],[M3B]],Table2[[#This Row],[M3B_h]])</f>
        <v>38</v>
      </c>
      <c r="T1828" s="14">
        <f>SUM(Table2[[#This Row],[M4B]],Table2[[#This Row],[M4B_h]])</f>
        <v>38</v>
      </c>
    </row>
    <row r="1829" spans="1:20">
      <c r="A1829" s="61">
        <f>IF(Table2[[#This Row],[TT]]=0,"",ROW())</f>
        <v>1829</v>
      </c>
      <c r="B1829" s="61" t="str">
        <f>LOWER(SUBSTITUTE(SUBSTITUTE(SUBSTITUTE(SUBSTITUTE(SUBSTITUTE(SUBSTITUTE(SUBSTITUTE(SUBSTITUTE(Table2[[#This Row],[NAMA BARANG]]," ",""),"""",""),"-",""),"/",""),"(",""),")",""),"&amp;",""),",",""))</f>
        <v>pw12wpanjangvanco200</v>
      </c>
      <c r="C1829" s="62" t="s">
        <v>1967</v>
      </c>
      <c r="D1829" s="63">
        <v>6</v>
      </c>
      <c r="E1829" s="64" t="s">
        <v>531</v>
      </c>
      <c r="F1829" s="65">
        <f>IF(Table2[[#This Row],[M5B]]="",Table2[[#This Row],[M5B_h]],SUM(Table2[[#This Row],[M5B_h]],Table2[[#This Row],[M5B]]))</f>
        <v>6</v>
      </c>
      <c r="G1829" s="66"/>
      <c r="H1829" s="67" t="str">
        <f>IF(Table2[[#This Row],[M1A]]="","",Table2[[#This Row],[M1A]]-Table2[[#This Row],[AWAL]])</f>
        <v/>
      </c>
      <c r="I1829" s="66"/>
      <c r="J1829" s="67" t="str">
        <f>IF(Table2[[#This Row],[M2A]]="","",SUM(Table2[[#This Row],[M2A]]-Table2[[#This Row],[M2B_h]]))</f>
        <v/>
      </c>
      <c r="K1829" s="66"/>
      <c r="L1829" s="67" t="str">
        <f>IF(Table2[[#This Row],[M3A]]="","",SUM(Table2[[#This Row],[M3A]]-Table2[[#This Row],[M3B_h]]))</f>
        <v/>
      </c>
      <c r="M1829" s="66"/>
      <c r="N1829" s="67" t="str">
        <f>IF(Table2[[#This Row],[M4A]]="","",SUM(Table2[[#This Row],[M4A]]-Table2[[#This Row],[M4B_h]]))</f>
        <v/>
      </c>
      <c r="O1829" s="67"/>
      <c r="P1829" s="67" t="str">
        <f>IF(Table2[[#This Row],[M5A]]="","",SUM(Table2[[#This Row],[M5A]]-Table2[[#This Row],[M5B_h]]))</f>
        <v/>
      </c>
      <c r="Q1829" s="67">
        <f>SUM(Table2[[#This Row],[AWAL]],Table2[[#This Row],[M1B]])</f>
        <v>6</v>
      </c>
      <c r="R1829" s="67">
        <f>SUM(Table2[[#This Row],[M2B]],Table2[[#This Row],[M2B_h]])</f>
        <v>6</v>
      </c>
      <c r="S1829" s="67">
        <f>SUM(Table2[[#This Row],[M3B]],Table2[[#This Row],[M3B_h]])</f>
        <v>6</v>
      </c>
      <c r="T1829" s="67">
        <f>SUM(Table2[[#This Row],[M4B]],Table2[[#This Row],[M4B_h]])</f>
        <v>6</v>
      </c>
    </row>
    <row r="1830" spans="1:20">
      <c r="A1830" s="11">
        <f>IF(Table2[[#This Row],[TT]]=0,"",ROW())</f>
        <v>1830</v>
      </c>
      <c r="B1830" s="11" t="str">
        <f>LOWER(SUBSTITUTE(SUBSTITUTE(SUBSTITUTE(SUBSTITUTE(SUBSTITUTE(SUBSTITUTE(SUBSTITUTE(SUBSTITUTE(Table2[[#This Row],[NAMA BARANG]]," ",""),"""",""),"-",""),"/",""),"(",""),")",""),"&amp;",""),",",""))</f>
        <v>pwinfico35pdk1235</v>
      </c>
      <c r="C1830" s="17" t="s">
        <v>1968</v>
      </c>
      <c r="D1830" s="18">
        <v>3</v>
      </c>
      <c r="E1830" s="22" t="s">
        <v>66</v>
      </c>
      <c r="F1830" s="43">
        <f>IF(Table2[[#This Row],[M5B]]="",Table2[[#This Row],[M5B_h]],SUM(Table2[[#This Row],[M5B_h]],Table2[[#This Row],[M5B]]))</f>
        <v>2</v>
      </c>
      <c r="H1830" s="12" t="str">
        <f>IF(Table2[[#This Row],[M1A]]="","",Table2[[#This Row],[M1A]]-Table2[[#This Row],[AWAL]])</f>
        <v/>
      </c>
      <c r="I1830" s="12">
        <v>2</v>
      </c>
      <c r="J1830" s="12">
        <f>IF(Table2[[#This Row],[M2A]]="","",SUM(Table2[[#This Row],[M2A]]-Table2[[#This Row],[M2B_h]]))</f>
        <v>-1</v>
      </c>
      <c r="L1830" s="12" t="str">
        <f>IF(Table2[[#This Row],[M3A]]="","",SUM(Table2[[#This Row],[M3A]]-Table2[[#This Row],[M3B_h]]))</f>
        <v/>
      </c>
      <c r="N1830" s="12" t="str">
        <f>IF(Table2[[#This Row],[M4A]]="","",SUM(Table2[[#This Row],[M4A]]-Table2[[#This Row],[M4B_h]]))</f>
        <v/>
      </c>
      <c r="O1830" s="14"/>
      <c r="P1830" s="14" t="str">
        <f>IF(Table2[[#This Row],[M5A]]="","",SUM(Table2[[#This Row],[M5A]]-Table2[[#This Row],[M5B_h]]))</f>
        <v/>
      </c>
      <c r="Q1830" s="14">
        <f>SUM(Table2[[#This Row],[AWAL]],Table2[[#This Row],[M1B]])</f>
        <v>3</v>
      </c>
      <c r="R1830" s="14">
        <f>SUM(Table2[[#This Row],[M2B]],Table2[[#This Row],[M2B_h]])</f>
        <v>2</v>
      </c>
      <c r="S1830" s="14">
        <f>SUM(Table2[[#This Row],[M3B]],Table2[[#This Row],[M3B_h]])</f>
        <v>2</v>
      </c>
      <c r="T1830" s="14">
        <f>SUM(Table2[[#This Row],[M4B]],Table2[[#This Row],[M4B_h]])</f>
        <v>2</v>
      </c>
    </row>
    <row r="1831" spans="1:20">
      <c r="A1831" s="13">
        <f>IF(Table2[[#This Row],[TT]]=0,"",ROW())</f>
        <v>1831</v>
      </c>
      <c r="B1831" s="13" t="str">
        <f>LOWER(SUBSTITUTE(SUBSTITUTE(SUBSTITUTE(SUBSTITUTE(SUBSTITUTE(SUBSTITUTE(SUBSTITUTE(SUBSTITUTE(Table2[[#This Row],[NAMA BARANG]]," ",""),"""",""),"-",""),"/",""),"(",""),")",""),"&amp;",""),",",""))</f>
        <v>pwkiko1212w</v>
      </c>
      <c r="C1831" s="16" t="s">
        <v>2733</v>
      </c>
      <c r="D1831" s="25">
        <v>0</v>
      </c>
      <c r="E1831" s="47" t="s">
        <v>2434</v>
      </c>
      <c r="F1831" s="43">
        <f>IF(Table2[[#This Row],[M5B]]="",Table2[[#This Row],[M5B_h]],SUM(Table2[[#This Row],[M5B_h]],Table2[[#This Row],[M5B]]))</f>
        <v>6</v>
      </c>
      <c r="H1831" s="14" t="str">
        <f>IF(Table2[[#This Row],[M1A]]="","",Table2[[#This Row],[M1A]]-Table2[[#This Row],[AWAL]])</f>
        <v/>
      </c>
      <c r="I1831" s="12">
        <v>6</v>
      </c>
      <c r="J1831" s="14">
        <f>IF(Table2[[#This Row],[M2A]]="","",SUM(Table2[[#This Row],[M2A]]-Table2[[#This Row],[M2B_h]]))</f>
        <v>6</v>
      </c>
      <c r="L1831" s="14" t="str">
        <f>IF(Table2[[#This Row],[M3A]]="","",SUM(Table2[[#This Row],[M3A]]-Table2[[#This Row],[M3B_h]]))</f>
        <v/>
      </c>
      <c r="N1831" s="14" t="str">
        <f>IF(Table2[[#This Row],[M4A]]="","",SUM(Table2[[#This Row],[M4A]]-Table2[[#This Row],[M4B_h]]))</f>
        <v/>
      </c>
      <c r="O1831" s="14"/>
      <c r="P1831" s="14" t="str">
        <f>IF(Table2[[#This Row],[M5A]]="","",SUM(Table2[[#This Row],[M5A]]-Table2[[#This Row],[M5B_h]]))</f>
        <v/>
      </c>
      <c r="Q1831" s="14">
        <f>SUM(Table2[[#This Row],[AWAL]],Table2[[#This Row],[M1B]])</f>
        <v>0</v>
      </c>
      <c r="R1831" s="14">
        <f>SUM(Table2[[#This Row],[M2B]],Table2[[#This Row],[M2B_h]])</f>
        <v>6</v>
      </c>
      <c r="S1831" s="14">
        <f>SUM(Table2[[#This Row],[M3B]],Table2[[#This Row],[M3B_h]])</f>
        <v>6</v>
      </c>
      <c r="T1831" s="14">
        <f>SUM(Table2[[#This Row],[M4B]],Table2[[#This Row],[M4B_h]])</f>
        <v>6</v>
      </c>
    </row>
    <row r="1832" spans="1:20">
      <c r="A1832" s="13">
        <f>IF(Table2[[#This Row],[TT]]=0,"",ROW())</f>
        <v>1832</v>
      </c>
      <c r="B1832" s="13" t="str">
        <f>LOWER(SUBSTITUTE(SUBSTITUTE(SUBSTITUTE(SUBSTITUTE(SUBSTITUTE(SUBSTITUTE(SUBSTITUTE(SUBSTITUTE(Table2[[#This Row],[NAMA BARANG]]," ",""),"""",""),"-",""),"/",""),"(",""),")",""),"&amp;",""),",",""))</f>
        <v>pwkiko1224w</v>
      </c>
      <c r="C1832" s="16" t="s">
        <v>4695</v>
      </c>
      <c r="D1832" s="18">
        <v>0</v>
      </c>
      <c r="E1832" s="47" t="s">
        <v>2434</v>
      </c>
      <c r="F1832" s="43">
        <f>IF(Table2[[#This Row],[M5B]]="",Table2[[#This Row],[M5B_h]],SUM(Table2[[#This Row],[M5B_h]],Table2[[#This Row],[M5B]]))</f>
        <v>4</v>
      </c>
      <c r="H1832" s="14" t="str">
        <f>IF(Table2[[#This Row],[M1A]]="","",Table2[[#This Row],[M1A]]-Table2[[#This Row],[AWAL]])</f>
        <v/>
      </c>
      <c r="I1832" s="12">
        <v>4</v>
      </c>
      <c r="J1832" s="14">
        <f>IF(Table2[[#This Row],[M2A]]="","",SUM(Table2[[#This Row],[M2A]]-Table2[[#This Row],[M2B_h]]))</f>
        <v>4</v>
      </c>
      <c r="L1832" s="14" t="str">
        <f>IF(Table2[[#This Row],[M3A]]="","",SUM(Table2[[#This Row],[M3A]]-Table2[[#This Row],[M3B_h]]))</f>
        <v/>
      </c>
      <c r="N1832" s="14" t="str">
        <f>IF(Table2[[#This Row],[M4A]]="","",SUM(Table2[[#This Row],[M4A]]-Table2[[#This Row],[M4B_h]]))</f>
        <v/>
      </c>
      <c r="O1832" s="14"/>
      <c r="P1832" s="14" t="str">
        <f>IF(Table2[[#This Row],[M5A]]="","",SUM(Table2[[#This Row],[M5A]]-Table2[[#This Row],[M5B_h]]))</f>
        <v/>
      </c>
      <c r="Q1832" s="14">
        <f>SUM(Table2[[#This Row],[AWAL]],Table2[[#This Row],[M1B]])</f>
        <v>0</v>
      </c>
      <c r="R1832" s="14">
        <f>SUM(Table2[[#This Row],[M2B]],Table2[[#This Row],[M2B_h]])</f>
        <v>4</v>
      </c>
      <c r="S1832" s="14">
        <f>SUM(Table2[[#This Row],[M3B]],Table2[[#This Row],[M3B_h]])</f>
        <v>4</v>
      </c>
      <c r="T1832" s="14">
        <f>SUM(Table2[[#This Row],[M4B]],Table2[[#This Row],[M4B_h]])</f>
        <v>4</v>
      </c>
    </row>
    <row r="1833" spans="1:20">
      <c r="A1833" s="13">
        <f>IF(Table2[[#This Row],[TT]]=0,"",ROW())</f>
        <v>1833</v>
      </c>
      <c r="B1833" s="13" t="str">
        <f>LOWER(SUBSTITUTE(SUBSTITUTE(SUBSTITUTE(SUBSTITUTE(SUBSTITUTE(SUBSTITUTE(SUBSTITUTE(SUBSTITUTE(Table2[[#This Row],[NAMA BARANG]]," ",""),"""",""),"-",""),"/",""),"(",""),")",""),"&amp;",""),",",""))</f>
        <v>pwkiko1836w</v>
      </c>
      <c r="C1833" s="16" t="s">
        <v>4694</v>
      </c>
      <c r="D1833" s="18">
        <v>0</v>
      </c>
      <c r="E1833" s="47" t="s">
        <v>2628</v>
      </c>
      <c r="F1833" s="43">
        <f>IF(Table2[[#This Row],[M5B]]="",Table2[[#This Row],[M5B_h]],SUM(Table2[[#This Row],[M5B_h]],Table2[[#This Row],[M5B]]))</f>
        <v>1</v>
      </c>
      <c r="H1833" s="14" t="str">
        <f>IF(Table2[[#This Row],[M1A]]="","",Table2[[#This Row],[M1A]]-Table2[[#This Row],[AWAL]])</f>
        <v/>
      </c>
      <c r="I1833" s="12">
        <v>1</v>
      </c>
      <c r="J1833" s="14">
        <f>IF(Table2[[#This Row],[M2A]]="","",SUM(Table2[[#This Row],[M2A]]-Table2[[#This Row],[M2B_h]]))</f>
        <v>1</v>
      </c>
      <c r="L1833" s="14" t="str">
        <f>IF(Table2[[#This Row],[M3A]]="","",SUM(Table2[[#This Row],[M3A]]-Table2[[#This Row],[M3B_h]]))</f>
        <v/>
      </c>
      <c r="N1833" s="14" t="str">
        <f>IF(Table2[[#This Row],[M4A]]="","",SUM(Table2[[#This Row],[M4A]]-Table2[[#This Row],[M4B_h]]))</f>
        <v/>
      </c>
      <c r="O1833" s="14"/>
      <c r="P1833" s="14" t="str">
        <f>IF(Table2[[#This Row],[M5A]]="","",SUM(Table2[[#This Row],[M5A]]-Table2[[#This Row],[M5B_h]]))</f>
        <v/>
      </c>
      <c r="Q1833" s="14">
        <f>SUM(Table2[[#This Row],[AWAL]],Table2[[#This Row],[M1B]])</f>
        <v>0</v>
      </c>
      <c r="R1833" s="14">
        <f>SUM(Table2[[#This Row],[M2B]],Table2[[#This Row],[M2B_h]])</f>
        <v>1</v>
      </c>
      <c r="S1833" s="14">
        <f>SUM(Table2[[#This Row],[M3B]],Table2[[#This Row],[M3B_h]])</f>
        <v>1</v>
      </c>
      <c r="T1833" s="14">
        <f>SUM(Table2[[#This Row],[M4B]],Table2[[#This Row],[M4B_h]])</f>
        <v>1</v>
      </c>
    </row>
    <row r="1834" spans="1:20">
      <c r="A1834" s="13">
        <f>IF(Table2[[#This Row],[TT]]=0,"",ROW())</f>
        <v>1834</v>
      </c>
      <c r="B1834" s="13" t="str">
        <f>LOWER(SUBSTITUTE(SUBSTITUTE(SUBSTITUTE(SUBSTITUTE(SUBSTITUTE(SUBSTITUTE(SUBSTITUTE(SUBSTITUTE(Table2[[#This Row],[NAMA BARANG]]," ",""),"""",""),"-",""),"/",""),"(",""),")",""),"&amp;",""),",",""))</f>
        <v>pwkiko612w</v>
      </c>
      <c r="C1834" s="17" t="s">
        <v>4696</v>
      </c>
      <c r="D1834" s="18">
        <v>2</v>
      </c>
      <c r="E1834" s="22" t="s">
        <v>2641</v>
      </c>
      <c r="F1834" s="43">
        <f>IF(Table2[[#This Row],[M5B]]="",Table2[[#This Row],[M5B_h]],SUM(Table2[[#This Row],[M5B_h]],Table2[[#This Row],[M5B]]))</f>
        <v>1</v>
      </c>
      <c r="H1834" s="14" t="str">
        <f>IF(Table2[[#This Row],[M1A]]="","",Table2[[#This Row],[M1A]]-Table2[[#This Row],[AWAL]])</f>
        <v/>
      </c>
      <c r="I1834" s="12">
        <v>1</v>
      </c>
      <c r="J1834" s="14">
        <f>IF(Table2[[#This Row],[M2A]]="","",SUM(Table2[[#This Row],[M2A]]-Table2[[#This Row],[M2B_h]]))</f>
        <v>-1</v>
      </c>
      <c r="L1834" s="14" t="str">
        <f>IF(Table2[[#This Row],[M3A]]="","",SUM(Table2[[#This Row],[M3A]]-Table2[[#This Row],[M3B_h]]))</f>
        <v/>
      </c>
      <c r="N1834" s="14" t="str">
        <f>IF(Table2[[#This Row],[M4A]]="","",SUM(Table2[[#This Row],[M4A]]-Table2[[#This Row],[M4B_h]]))</f>
        <v/>
      </c>
      <c r="O1834" s="14"/>
      <c r="P1834" s="14" t="str">
        <f>IF(Table2[[#This Row],[M5A]]="","",SUM(Table2[[#This Row],[M5A]]-Table2[[#This Row],[M5B_h]]))</f>
        <v/>
      </c>
      <c r="Q1834" s="14">
        <f>SUM(Table2[[#This Row],[AWAL]],Table2[[#This Row],[M1B]])</f>
        <v>2</v>
      </c>
      <c r="R1834" s="14">
        <f>SUM(Table2[[#This Row],[M2B]],Table2[[#This Row],[M2B_h]])</f>
        <v>1</v>
      </c>
      <c r="S1834" s="14">
        <f>SUM(Table2[[#This Row],[M3B]],Table2[[#This Row],[M3B_h]])</f>
        <v>1</v>
      </c>
      <c r="T1834" s="14">
        <f>SUM(Table2[[#This Row],[M4B]],Table2[[#This Row],[M4B_h]])</f>
        <v>1</v>
      </c>
    </row>
    <row r="1835" spans="1:20">
      <c r="A1835" s="11">
        <f>IF(Table2[[#This Row],[TT]]=0,"",ROW())</f>
        <v>1835</v>
      </c>
      <c r="B1835" s="11" t="str">
        <f>LOWER(SUBSTITUTE(SUBSTITUTE(SUBSTITUTE(SUBSTITUTE(SUBSTITUTE(SUBSTITUTE(SUBSTITUTE(SUBSTITUTE(Table2[[#This Row],[NAMA BARANG]]," ",""),"""",""),"-",""),"/",""),"(",""),")",""),"&amp;",""),",",""))</f>
        <v>pwpjg1224w0723</v>
      </c>
      <c r="C1835" s="17" t="s">
        <v>1972</v>
      </c>
      <c r="D1835" s="18">
        <v>1</v>
      </c>
      <c r="E1835" s="22" t="s">
        <v>43</v>
      </c>
      <c r="F1835" s="43">
        <f>IF(Table2[[#This Row],[M5B]]="",Table2[[#This Row],[M5B_h]],SUM(Table2[[#This Row],[M5B_h]],Table2[[#This Row],[M5B]]))</f>
        <v>1</v>
      </c>
      <c r="H1835" s="12" t="str">
        <f>IF(Table2[[#This Row],[M1A]]="","",Table2[[#This Row],[M1A]]-Table2[[#This Row],[AWAL]])</f>
        <v/>
      </c>
      <c r="J1835" s="12" t="str">
        <f>IF(Table2[[#This Row],[M2A]]="","",SUM(Table2[[#This Row],[M2A]]-Table2[[#This Row],[M2B_h]]))</f>
        <v/>
      </c>
      <c r="L1835" s="12" t="str">
        <f>IF(Table2[[#This Row],[M3A]]="","",SUM(Table2[[#This Row],[M3A]]-Table2[[#This Row],[M3B_h]]))</f>
        <v/>
      </c>
      <c r="N1835" s="12" t="str">
        <f>IF(Table2[[#This Row],[M4A]]="","",SUM(Table2[[#This Row],[M4A]]-Table2[[#This Row],[M4B_h]]))</f>
        <v/>
      </c>
      <c r="O1835" s="14"/>
      <c r="P1835" s="14" t="str">
        <f>IF(Table2[[#This Row],[M5A]]="","",SUM(Table2[[#This Row],[M5A]]-Table2[[#This Row],[M5B_h]]))</f>
        <v/>
      </c>
      <c r="Q1835" s="14">
        <f>SUM(Table2[[#This Row],[AWAL]],Table2[[#This Row],[M1B]])</f>
        <v>1</v>
      </c>
      <c r="R1835" s="14">
        <f>SUM(Table2[[#This Row],[M2B]],Table2[[#This Row],[M2B_h]])</f>
        <v>1</v>
      </c>
      <c r="S1835" s="14">
        <f>SUM(Table2[[#This Row],[M3B]],Table2[[#This Row],[M3B_h]])</f>
        <v>1</v>
      </c>
      <c r="T1835" s="14">
        <f>SUM(Table2[[#This Row],[M4B]],Table2[[#This Row],[M4B_h]])</f>
        <v>1</v>
      </c>
    </row>
    <row r="1836" spans="1:20">
      <c r="A1836" s="13">
        <f>IF(Table2[[#This Row],[TT]]=0,"",ROW())</f>
        <v>1836</v>
      </c>
      <c r="B1836" s="13" t="str">
        <f>LOWER(SUBSTITUTE(SUBSTITUTE(SUBSTITUTE(SUBSTITUTE(SUBSTITUTE(SUBSTITUTE(SUBSTITUTE(SUBSTITUTE(Table2[[#This Row],[NAMA BARANG]]," ",""),"""",""),"-",""),"/",""),"(",""),")",""),"&amp;",""),",",""))</f>
        <v>pwstationipendek</v>
      </c>
      <c r="C1836" s="16" t="s">
        <v>1974</v>
      </c>
      <c r="D1836" s="18">
        <v>1</v>
      </c>
      <c r="E1836" s="47" t="s">
        <v>1897</v>
      </c>
      <c r="F1836" s="43">
        <f>IF(Table2[[#This Row],[M5B]]="",Table2[[#This Row],[M5B_h]],SUM(Table2[[#This Row],[M5B_h]],Table2[[#This Row],[M5B]]))</f>
        <v>1</v>
      </c>
      <c r="H1836" s="14" t="str">
        <f>IF(Table2[[#This Row],[M1A]]="","",Table2[[#This Row],[M1A]]-Table2[[#This Row],[AWAL]])</f>
        <v/>
      </c>
      <c r="J1836" s="14" t="str">
        <f>IF(Table2[[#This Row],[M2A]]="","",SUM(Table2[[#This Row],[M2A]]-Table2[[#This Row],[M2B_h]]))</f>
        <v/>
      </c>
      <c r="L1836" s="14" t="str">
        <f>IF(Table2[[#This Row],[M3A]]="","",SUM(Table2[[#This Row],[M3A]]-Table2[[#This Row],[M3B_h]]))</f>
        <v/>
      </c>
      <c r="N1836" s="14" t="str">
        <f>IF(Table2[[#This Row],[M4A]]="","",SUM(Table2[[#This Row],[M4A]]-Table2[[#This Row],[M4B_h]]))</f>
        <v/>
      </c>
      <c r="O1836" s="14"/>
      <c r="P1836" s="14" t="str">
        <f>IF(Table2[[#This Row],[M5A]]="","",SUM(Table2[[#This Row],[M5A]]-Table2[[#This Row],[M5B_h]]))</f>
        <v/>
      </c>
      <c r="Q1836" s="14">
        <f>SUM(Table2[[#This Row],[AWAL]],Table2[[#This Row],[M1B]])</f>
        <v>1</v>
      </c>
      <c r="R1836" s="14">
        <f>SUM(Table2[[#This Row],[M2B]],Table2[[#This Row],[M2B_h]])</f>
        <v>1</v>
      </c>
      <c r="S1836" s="14">
        <f>SUM(Table2[[#This Row],[M3B]],Table2[[#This Row],[M3B_h]])</f>
        <v>1</v>
      </c>
      <c r="T1836" s="14">
        <f>SUM(Table2[[#This Row],[M4B]],Table2[[#This Row],[M4B_h]])</f>
        <v>1</v>
      </c>
    </row>
    <row r="1837" spans="1:20">
      <c r="A1837" s="11">
        <f>IF(Table2[[#This Row],[TT]]=0,"",ROW())</f>
        <v>1837</v>
      </c>
      <c r="B1837" s="11" t="str">
        <f>LOWER(SUBSTITUTE(SUBSTITUTE(SUBSTITUTE(SUBSTITUTE(SUBSTITUTE(SUBSTITUTE(SUBSTITUTE(SUBSTITUTE(Table2[[#This Row],[NAMA BARANG]]," ",""),"""",""),"-",""),"/",""),"(",""),")",""),"&amp;",""),",",""))</f>
        <v>pwsuperlead3724</v>
      </c>
      <c r="C1837" s="17" t="s">
        <v>1975</v>
      </c>
      <c r="D1837" s="18">
        <v>5</v>
      </c>
      <c r="E1837" s="22" t="s">
        <v>58</v>
      </c>
      <c r="F1837" s="43">
        <f>IF(Table2[[#This Row],[M5B]]="",Table2[[#This Row],[M5B_h]],SUM(Table2[[#This Row],[M5B_h]],Table2[[#This Row],[M5B]]))</f>
        <v>5</v>
      </c>
      <c r="H1837" s="12" t="str">
        <f>IF(Table2[[#This Row],[M1A]]="","",Table2[[#This Row],[M1A]]-Table2[[#This Row],[AWAL]])</f>
        <v/>
      </c>
      <c r="J1837" s="12" t="str">
        <f>IF(Table2[[#This Row],[M2A]]="","",SUM(Table2[[#This Row],[M2A]]-Table2[[#This Row],[M2B_h]]))</f>
        <v/>
      </c>
      <c r="L1837" s="12" t="str">
        <f>IF(Table2[[#This Row],[M3A]]="","",SUM(Table2[[#This Row],[M3A]]-Table2[[#This Row],[M3B_h]]))</f>
        <v/>
      </c>
      <c r="N1837" s="12" t="str">
        <f>IF(Table2[[#This Row],[M4A]]="","",SUM(Table2[[#This Row],[M4A]]-Table2[[#This Row],[M4B_h]]))</f>
        <v/>
      </c>
      <c r="O1837" s="14"/>
      <c r="P1837" s="14" t="str">
        <f>IF(Table2[[#This Row],[M5A]]="","",SUM(Table2[[#This Row],[M5A]]-Table2[[#This Row],[M5B_h]]))</f>
        <v/>
      </c>
      <c r="Q1837" s="14">
        <f>SUM(Table2[[#This Row],[AWAL]],Table2[[#This Row],[M1B]])</f>
        <v>5</v>
      </c>
      <c r="R1837" s="14">
        <f>SUM(Table2[[#This Row],[M2B]],Table2[[#This Row],[M2B_h]])</f>
        <v>5</v>
      </c>
      <c r="S1837" s="14">
        <f>SUM(Table2[[#This Row],[M3B]],Table2[[#This Row],[M3B_h]])</f>
        <v>5</v>
      </c>
      <c r="T1837" s="14">
        <f>SUM(Table2[[#This Row],[M4B]],Table2[[#This Row],[M4B_h]])</f>
        <v>5</v>
      </c>
    </row>
    <row r="1838" spans="1:20">
      <c r="A1838" s="11">
        <f>IF(Table2[[#This Row],[TT]]=0,"",ROW())</f>
        <v>1838</v>
      </c>
      <c r="B1838" s="11" t="str">
        <f>LOWER(SUBSTITUTE(SUBSTITUTE(SUBSTITUTE(SUBSTITUTE(SUBSTITUTE(SUBSTITUTE(SUBSTITUTE(SUBSTITUTE(Table2[[#This Row],[NAMA BARANG]]," ",""),"""",""),"-",""),"/",""),"(",""),")",""),"&amp;",""),",",""))</f>
        <v>pwtrifelo12wtf12812doublecolour</v>
      </c>
      <c r="C1838" s="21" t="s">
        <v>1976</v>
      </c>
      <c r="D1838" s="22">
        <v>2</v>
      </c>
      <c r="E1838" s="22" t="s">
        <v>173</v>
      </c>
      <c r="F1838" s="43">
        <f>IF(Table2[[#This Row],[M5B]]="",Table2[[#This Row],[M5B_h]],SUM(Table2[[#This Row],[M5B_h]],Table2[[#This Row],[M5B]]))</f>
        <v>2</v>
      </c>
      <c r="H1838" s="12" t="str">
        <f>IF(Table2[[#This Row],[M1A]]="","",Table2[[#This Row],[M1A]]-Table2[[#This Row],[AWAL]])</f>
        <v/>
      </c>
      <c r="J1838" s="12" t="str">
        <f>IF(Table2[[#This Row],[M2A]]="","",SUM(Table2[[#This Row],[M2A]]-Table2[[#This Row],[M2B_h]]))</f>
        <v/>
      </c>
      <c r="L1838" s="12" t="str">
        <f>IF(Table2[[#This Row],[M3A]]="","",SUM(Table2[[#This Row],[M3A]]-Table2[[#This Row],[M3B_h]]))</f>
        <v/>
      </c>
      <c r="N1838" s="12" t="str">
        <f>IF(Table2[[#This Row],[M4A]]="","",SUM(Table2[[#This Row],[M4A]]-Table2[[#This Row],[M4B_h]]))</f>
        <v/>
      </c>
      <c r="O1838" s="14"/>
      <c r="P1838" s="14" t="str">
        <f>IF(Table2[[#This Row],[M5A]]="","",SUM(Table2[[#This Row],[M5A]]-Table2[[#This Row],[M5B_h]]))</f>
        <v/>
      </c>
      <c r="Q1838" s="14">
        <f>SUM(Table2[[#This Row],[AWAL]],Table2[[#This Row],[M1B]])</f>
        <v>2</v>
      </c>
      <c r="R1838" s="14">
        <f>SUM(Table2[[#This Row],[M2B]],Table2[[#This Row],[M2B_h]])</f>
        <v>2</v>
      </c>
      <c r="S1838" s="14">
        <f>SUM(Table2[[#This Row],[M3B]],Table2[[#This Row],[M3B_h]])</f>
        <v>2</v>
      </c>
      <c r="T1838" s="14">
        <f>SUM(Table2[[#This Row],[M4B]],Table2[[#This Row],[M4B_h]])</f>
        <v>2</v>
      </c>
    </row>
    <row r="1839" spans="1:20">
      <c r="A1839" s="11">
        <f>IF(Table2[[#This Row],[TT]]=0,"",ROW())</f>
        <v>1839</v>
      </c>
      <c r="B1839" s="11" t="str">
        <f>LOWER(SUBSTITUTE(SUBSTITUTE(SUBSTITUTE(SUBSTITUTE(SUBSTITUTE(SUBSTITUTE(SUBSTITUTE(SUBSTITUTE(Table2[[#This Row],[NAMA BARANG]]," ",""),"""",""),"-",""),"/",""),"(",""),")",""),"&amp;",""),",",""))</f>
        <v>pwtrifelo612w</v>
      </c>
      <c r="C1839" s="17" t="s">
        <v>1977</v>
      </c>
      <c r="D1839" s="18">
        <v>3</v>
      </c>
      <c r="E1839" s="22" t="s">
        <v>1027</v>
      </c>
      <c r="F1839" s="43">
        <f>IF(Table2[[#This Row],[M5B]]="",Table2[[#This Row],[M5B_h]],SUM(Table2[[#This Row],[M5B_h]],Table2[[#This Row],[M5B]]))</f>
        <v>3</v>
      </c>
      <c r="H1839" s="12" t="str">
        <f>IF(Table2[[#This Row],[M1A]]="","",Table2[[#This Row],[M1A]]-Table2[[#This Row],[AWAL]])</f>
        <v/>
      </c>
      <c r="J1839" s="12" t="str">
        <f>IF(Table2[[#This Row],[M2A]]="","",SUM(Table2[[#This Row],[M2A]]-Table2[[#This Row],[M2B_h]]))</f>
        <v/>
      </c>
      <c r="L1839" s="12" t="str">
        <f>IF(Table2[[#This Row],[M3A]]="","",SUM(Table2[[#This Row],[M3A]]-Table2[[#This Row],[M3B_h]]))</f>
        <v/>
      </c>
      <c r="N1839" s="12" t="str">
        <f>IF(Table2[[#This Row],[M4A]]="","",SUM(Table2[[#This Row],[M4A]]-Table2[[#This Row],[M4B_h]]))</f>
        <v/>
      </c>
      <c r="O1839" s="14"/>
      <c r="P1839" s="14" t="str">
        <f>IF(Table2[[#This Row],[M5A]]="","",SUM(Table2[[#This Row],[M5A]]-Table2[[#This Row],[M5B_h]]))</f>
        <v/>
      </c>
      <c r="Q1839" s="14">
        <f>SUM(Table2[[#This Row],[AWAL]],Table2[[#This Row],[M1B]])</f>
        <v>3</v>
      </c>
      <c r="R1839" s="14">
        <f>SUM(Table2[[#This Row],[M2B]],Table2[[#This Row],[M2B_h]])</f>
        <v>3</v>
      </c>
      <c r="S1839" s="14">
        <f>SUM(Table2[[#This Row],[M3B]],Table2[[#This Row],[M3B_h]])</f>
        <v>3</v>
      </c>
      <c r="T1839" s="14">
        <f>SUM(Table2[[#This Row],[M4B]],Table2[[#This Row],[M4B_h]])</f>
        <v>3</v>
      </c>
    </row>
    <row r="1840" spans="1:20">
      <c r="A1840" s="11">
        <f>IF(Table2[[#This Row],[TT]]=0,"",ROW())</f>
        <v>1840</v>
      </c>
      <c r="B1840" s="11" t="str">
        <f>LOWER(SUBSTITUTE(SUBSTITUTE(SUBSTITUTE(SUBSTITUTE(SUBSTITUTE(SUBSTITUTE(SUBSTITUTE(SUBSTITUTE(Table2[[#This Row],[NAMA BARANG]]," ",""),"""",""),"-",""),"/",""),"(",""),")",""),"&amp;",""),",",""))</f>
        <v>refillcross</v>
      </c>
      <c r="C1840" s="17" t="s">
        <v>1978</v>
      </c>
      <c r="D1840" s="18">
        <v>1</v>
      </c>
      <c r="E1840" s="22" t="s">
        <v>1979</v>
      </c>
      <c r="F1840" s="43">
        <f>IF(Table2[[#This Row],[M5B]]="",Table2[[#This Row],[M5B_h]],SUM(Table2[[#This Row],[M5B_h]],Table2[[#This Row],[M5B]]))</f>
        <v>1</v>
      </c>
      <c r="H1840" s="12" t="str">
        <f>IF(Table2[[#This Row],[M1A]]="","",Table2[[#This Row],[M1A]]-Table2[[#This Row],[AWAL]])</f>
        <v/>
      </c>
      <c r="J1840" s="12" t="str">
        <f>IF(Table2[[#This Row],[M2A]]="","",SUM(Table2[[#This Row],[M2A]]-Table2[[#This Row],[M2B_h]]))</f>
        <v/>
      </c>
      <c r="L1840" s="12" t="str">
        <f>IF(Table2[[#This Row],[M3A]]="","",SUM(Table2[[#This Row],[M3A]]-Table2[[#This Row],[M3B_h]]))</f>
        <v/>
      </c>
      <c r="N1840" s="12" t="str">
        <f>IF(Table2[[#This Row],[M4A]]="","",SUM(Table2[[#This Row],[M4A]]-Table2[[#This Row],[M4B_h]]))</f>
        <v/>
      </c>
      <c r="O1840" s="14"/>
      <c r="P1840" s="14" t="str">
        <f>IF(Table2[[#This Row],[M5A]]="","",SUM(Table2[[#This Row],[M5A]]-Table2[[#This Row],[M5B_h]]))</f>
        <v/>
      </c>
      <c r="Q1840" s="14">
        <f>SUM(Table2[[#This Row],[AWAL]],Table2[[#This Row],[M1B]])</f>
        <v>1</v>
      </c>
      <c r="R1840" s="14">
        <f>SUM(Table2[[#This Row],[M2B]],Table2[[#This Row],[M2B_h]])</f>
        <v>1</v>
      </c>
      <c r="S1840" s="14">
        <f>SUM(Table2[[#This Row],[M3B]],Table2[[#This Row],[M3B_h]])</f>
        <v>1</v>
      </c>
      <c r="T1840" s="14">
        <f>SUM(Table2[[#This Row],[M4B]],Table2[[#This Row],[M4B_h]])</f>
        <v>1</v>
      </c>
    </row>
    <row r="1841" spans="1:20">
      <c r="A1841" s="83">
        <f>IF(Table2[[#This Row],[TT]]=0,"",ROW())</f>
        <v>1841</v>
      </c>
      <c r="B1841" s="83" t="str">
        <f>LOWER(SUBSTITUTE(SUBSTITUTE(SUBSTITUTE(SUBSTITUTE(SUBSTITUTE(SUBSTITUTE(SUBSTITUTE(SUBSTITUTE(Table2[[#This Row],[NAMA BARANG]]," ",""),"""",""),"-",""),"/",""),"(",""),")",""),"&amp;",""),",",""))</f>
        <v>sampulboxybatik</v>
      </c>
      <c r="C1841" s="84" t="s">
        <v>2893</v>
      </c>
      <c r="D1841" s="85">
        <v>5</v>
      </c>
      <c r="E1841" s="86">
        <v>180</v>
      </c>
      <c r="F1841" s="87">
        <f>IF(Table2[[#This Row],[M5B]]="",Table2[[#This Row],[M5B_h]],SUM(Table2[[#This Row],[M5B_h]],Table2[[#This Row],[M5B]]))</f>
        <v>1</v>
      </c>
      <c r="G1841" s="88">
        <v>4</v>
      </c>
      <c r="H1841" s="89">
        <f>IF(Table2[[#This Row],[M1A]]="","",Table2[[#This Row],[M1A]]-Table2[[#This Row],[AWAL]])</f>
        <v>-1</v>
      </c>
      <c r="I1841" s="88"/>
      <c r="J1841" s="89" t="str">
        <f>IF(Table2[[#This Row],[M2A]]="","",SUM(Table2[[#This Row],[M2A]]-Table2[[#This Row],[M2B_h]]))</f>
        <v/>
      </c>
      <c r="K1841" s="88">
        <v>1</v>
      </c>
      <c r="L1841" s="89">
        <f>IF(Table2[[#This Row],[M3A]]="","",SUM(Table2[[#This Row],[M3A]]-Table2[[#This Row],[M3B_h]]))</f>
        <v>-3</v>
      </c>
      <c r="M1841" s="88"/>
      <c r="N1841" s="89" t="str">
        <f>IF(Table2[[#This Row],[M4A]]="","",SUM(Table2[[#This Row],[M4A]]-Table2[[#This Row],[M4B_h]]))</f>
        <v/>
      </c>
      <c r="O1841" s="89"/>
      <c r="P1841" s="89" t="str">
        <f>IF(Table2[[#This Row],[M5A]]="","",SUM(Table2[[#This Row],[M5A]]-Table2[[#This Row],[M5B_h]]))</f>
        <v/>
      </c>
      <c r="Q1841" s="89">
        <f>SUM(Table2[[#This Row],[AWAL]],Table2[[#This Row],[M1B]])</f>
        <v>4</v>
      </c>
      <c r="R1841" s="89">
        <f>SUM(Table2[[#This Row],[M2B]],Table2[[#This Row],[M2B_h]])</f>
        <v>4</v>
      </c>
      <c r="S1841" s="89">
        <f>SUM(Table2[[#This Row],[M3B]],Table2[[#This Row],[M3B_h]])</f>
        <v>1</v>
      </c>
      <c r="T1841" s="89">
        <f>SUM(Table2[[#This Row],[M4B]],Table2[[#This Row],[M4B_h]])</f>
        <v>1</v>
      </c>
    </row>
    <row r="1842" spans="1:20">
      <c r="A1842" s="11">
        <f>IF(Table2[[#This Row],[TT]]=0,"",ROW())</f>
        <v>1842</v>
      </c>
      <c r="B1842" s="11" t="str">
        <f>LOWER(SUBSTITUTE(SUBSTITUTE(SUBSTITUTE(SUBSTITUTE(SUBSTITUTE(SUBSTITUTE(SUBSTITUTE(SUBSTITUTE(Table2[[#This Row],[NAMA BARANG]]," ",""),"""",""),"-",""),"/",""),"(",""),")",""),"&amp;",""),",",""))</f>
        <v>sampulboxyfancy</v>
      </c>
      <c r="C1842" s="17" t="s">
        <v>2728</v>
      </c>
      <c r="D1842" s="18">
        <v>4</v>
      </c>
      <c r="E1842" s="47">
        <v>200</v>
      </c>
      <c r="F1842" s="43">
        <f>IF(Table2[[#This Row],[M5B]]="",Table2[[#This Row],[M5B_h]],SUM(Table2[[#This Row],[M5B_h]],Table2[[#This Row],[M5B]]))</f>
        <v>4</v>
      </c>
      <c r="H1842" s="12" t="str">
        <f>IF(Table2[[#This Row],[M1A]]="","",Table2[[#This Row],[M1A]]-Table2[[#This Row],[AWAL]])</f>
        <v/>
      </c>
      <c r="J1842" s="12" t="str">
        <f>IF(Table2[[#This Row],[M2A]]="","",SUM(Table2[[#This Row],[M2A]]-Table2[[#This Row],[M2B_h]]))</f>
        <v/>
      </c>
      <c r="L1842" s="12" t="str">
        <f>IF(Table2[[#This Row],[M3A]]="","",SUM(Table2[[#This Row],[M3A]]-Table2[[#This Row],[M3B_h]]))</f>
        <v/>
      </c>
      <c r="N1842" s="12" t="str">
        <f>IF(Table2[[#This Row],[M4A]]="","",SUM(Table2[[#This Row],[M4A]]-Table2[[#This Row],[M4B_h]]))</f>
        <v/>
      </c>
      <c r="O1842" s="14"/>
      <c r="P1842" s="14" t="str">
        <f>IF(Table2[[#This Row],[M5A]]="","",SUM(Table2[[#This Row],[M5A]]-Table2[[#This Row],[M5B_h]]))</f>
        <v/>
      </c>
      <c r="Q1842" s="14">
        <f>SUM(Table2[[#This Row],[AWAL]],Table2[[#This Row],[M1B]])</f>
        <v>4</v>
      </c>
      <c r="R1842" s="14">
        <f>SUM(Table2[[#This Row],[M2B]],Table2[[#This Row],[M2B_h]])</f>
        <v>4</v>
      </c>
      <c r="S1842" s="14">
        <f>SUM(Table2[[#This Row],[M3B]],Table2[[#This Row],[M3B_h]])</f>
        <v>4</v>
      </c>
      <c r="T1842" s="14">
        <f>SUM(Table2[[#This Row],[M4B]],Table2[[#This Row],[M4B_h]])</f>
        <v>4</v>
      </c>
    </row>
    <row r="1843" spans="1:20">
      <c r="A1843" s="83">
        <f>IF(Table2[[#This Row],[TT]]=0,"",ROW())</f>
        <v>1843</v>
      </c>
      <c r="B1843" s="83" t="str">
        <f>LOWER(SUBSTITUTE(SUBSTITUTE(SUBSTITUTE(SUBSTITUTE(SUBSTITUTE(SUBSTITUTE(SUBSTITUTE(SUBSTITUTE(Table2[[#This Row],[NAMA BARANG]]," ",""),"""",""),"-",""),"/",""),"(",""),")",""),"&amp;",""),",",""))</f>
        <v>sampulboxyfancy150stok26</v>
      </c>
      <c r="C1843" s="17" t="s">
        <v>4653</v>
      </c>
      <c r="D1843" s="85">
        <v>108</v>
      </c>
      <c r="E1843" s="86">
        <v>180</v>
      </c>
      <c r="F1843" s="87">
        <f>IF(Table2[[#This Row],[M5B]]="",Table2[[#This Row],[M5B_h]],SUM(Table2[[#This Row],[M5B_h]],Table2[[#This Row],[M5B]]))</f>
        <v>158</v>
      </c>
      <c r="G1843" s="88">
        <v>158</v>
      </c>
      <c r="H1843" s="89">
        <f>IF(Table2[[#This Row],[M1A]]="","",Table2[[#This Row],[M1A]]-Table2[[#This Row],[AWAL]])</f>
        <v>50</v>
      </c>
      <c r="I1843" s="88"/>
      <c r="J1843" s="89" t="str">
        <f>IF(Table2[[#This Row],[M2A]]="","",SUM(Table2[[#This Row],[M2A]]-Table2[[#This Row],[M2B_h]]))</f>
        <v/>
      </c>
      <c r="K1843" s="88"/>
      <c r="L1843" s="89" t="str">
        <f>IF(Table2[[#This Row],[M3A]]="","",SUM(Table2[[#This Row],[M3A]]-Table2[[#This Row],[M3B_h]]))</f>
        <v/>
      </c>
      <c r="M1843" s="88"/>
      <c r="N1843" s="89" t="str">
        <f>IF(Table2[[#This Row],[M4A]]="","",SUM(Table2[[#This Row],[M4A]]-Table2[[#This Row],[M4B_h]]))</f>
        <v/>
      </c>
      <c r="O1843" s="89"/>
      <c r="P1843" s="89" t="str">
        <f>IF(Table2[[#This Row],[M5A]]="","",SUM(Table2[[#This Row],[M5A]]-Table2[[#This Row],[M5B_h]]))</f>
        <v/>
      </c>
      <c r="Q1843" s="89">
        <f>SUM(Table2[[#This Row],[AWAL]],Table2[[#This Row],[M1B]])</f>
        <v>158</v>
      </c>
      <c r="R1843" s="89">
        <f>SUM(Table2[[#This Row],[M2B]],Table2[[#This Row],[M2B_h]])</f>
        <v>158</v>
      </c>
      <c r="S1843" s="89">
        <f>SUM(Table2[[#This Row],[M3B]],Table2[[#This Row],[M3B_h]])</f>
        <v>158</v>
      </c>
      <c r="T1843" s="89">
        <f>SUM(Table2[[#This Row],[M4B]],Table2[[#This Row],[M4B_h]])</f>
        <v>158</v>
      </c>
    </row>
    <row r="1844" spans="1:20">
      <c r="A1844" s="11">
        <f>IF(Table2[[#This Row],[TT]]=0,"",ROW())</f>
        <v>1844</v>
      </c>
      <c r="B1844" s="11" t="str">
        <f>LOWER(SUBSTITUTE(SUBSTITUTE(SUBSTITUTE(SUBSTITUTE(SUBSTITUTE(SUBSTITUTE(SUBSTITUTE(SUBSTITUTE(Table2[[#This Row],[NAMA BARANG]]," ",""),"""",""),"-",""),"/",""),"(",""),")",""),"&amp;",""),",",""))</f>
        <v>sampuldust25</v>
      </c>
      <c r="C1844" s="17" t="s">
        <v>4670</v>
      </c>
      <c r="D1844" s="18">
        <v>0</v>
      </c>
      <c r="E1844" s="22">
        <v>500</v>
      </c>
      <c r="F1844" s="43">
        <f>IF(Table2[[#This Row],[M5B]]="",Table2[[#This Row],[M5B_h]],SUM(Table2[[#This Row],[M5B_h]],Table2[[#This Row],[M5B]]))</f>
        <v>2</v>
      </c>
      <c r="G1844" s="12">
        <v>2</v>
      </c>
      <c r="H1844" s="12">
        <f>IF(Table2[[#This Row],[M1A]]="","",Table2[[#This Row],[M1A]]-Table2[[#This Row],[AWAL]])</f>
        <v>2</v>
      </c>
      <c r="J1844" s="12" t="str">
        <f>IF(Table2[[#This Row],[M2A]]="","",SUM(Table2[[#This Row],[M2A]]-Table2[[#This Row],[M2B_h]]))</f>
        <v/>
      </c>
      <c r="L1844" s="12" t="str">
        <f>IF(Table2[[#This Row],[M3A]]="","",SUM(Table2[[#This Row],[M3A]]-Table2[[#This Row],[M3B_h]]))</f>
        <v/>
      </c>
      <c r="N1844" s="12" t="str">
        <f>IF(Table2[[#This Row],[M4A]]="","",SUM(Table2[[#This Row],[M4A]]-Table2[[#This Row],[M4B_h]]))</f>
        <v/>
      </c>
      <c r="O1844" s="14"/>
      <c r="P1844" s="14" t="str">
        <f>IF(Table2[[#This Row],[M5A]]="","",SUM(Table2[[#This Row],[M5A]]-Table2[[#This Row],[M5B_h]]))</f>
        <v/>
      </c>
      <c r="Q1844" s="14">
        <f>SUM(Table2[[#This Row],[AWAL]],Table2[[#This Row],[M1B]])</f>
        <v>2</v>
      </c>
      <c r="R1844" s="14">
        <f>SUM(Table2[[#This Row],[M2B]],Table2[[#This Row],[M2B_h]])</f>
        <v>2</v>
      </c>
      <c r="S1844" s="14">
        <f>SUM(Table2[[#This Row],[M3B]],Table2[[#This Row],[M3B_h]])</f>
        <v>2</v>
      </c>
      <c r="T1844" s="14">
        <f>SUM(Table2[[#This Row],[M4B]],Table2[[#This Row],[M4B_h]])</f>
        <v>2</v>
      </c>
    </row>
    <row r="1845" spans="1:20">
      <c r="A1845" s="13">
        <f>IF(Table2[[#This Row],[TT]]=0,"",ROW())</f>
        <v>1845</v>
      </c>
      <c r="B1845" s="13" t="str">
        <f>LOWER(SUBSTITUTE(SUBSTITUTE(SUBSTITUTE(SUBSTITUTE(SUBSTITUTE(SUBSTITUTE(SUBSTITUTE(SUBSTITUTE(Table2[[#This Row],[NAMA BARANG]]," ",""),"""",""),"-",""),"/",""),"(",""),")",""),"&amp;",""),",",""))</f>
        <v>sampuldust34</v>
      </c>
      <c r="C1845" s="16" t="s">
        <v>4671</v>
      </c>
      <c r="D1845" s="18">
        <v>0</v>
      </c>
      <c r="E1845" s="47">
        <v>500</v>
      </c>
      <c r="F1845" s="43">
        <f>IF(Table2[[#This Row],[M5B]]="",Table2[[#This Row],[M5B_h]],SUM(Table2[[#This Row],[M5B_h]],Table2[[#This Row],[M5B]]))</f>
        <v>2</v>
      </c>
      <c r="G1845" s="12">
        <v>2</v>
      </c>
      <c r="H1845" s="14">
        <f>IF(Table2[[#This Row],[M1A]]="","",Table2[[#This Row],[M1A]]-Table2[[#This Row],[AWAL]])</f>
        <v>2</v>
      </c>
      <c r="J1845" s="14" t="str">
        <f>IF(Table2[[#This Row],[M2A]]="","",SUM(Table2[[#This Row],[M2A]]-Table2[[#This Row],[M2B_h]]))</f>
        <v/>
      </c>
      <c r="L1845" s="14" t="str">
        <f>IF(Table2[[#This Row],[M3A]]="","",SUM(Table2[[#This Row],[M3A]]-Table2[[#This Row],[M3B_h]]))</f>
        <v/>
      </c>
      <c r="N1845" s="14" t="str">
        <f>IF(Table2[[#This Row],[M4A]]="","",SUM(Table2[[#This Row],[M4A]]-Table2[[#This Row],[M4B_h]]))</f>
        <v/>
      </c>
      <c r="O1845" s="14"/>
      <c r="P1845" s="14" t="str">
        <f>IF(Table2[[#This Row],[M5A]]="","",SUM(Table2[[#This Row],[M5A]]-Table2[[#This Row],[M5B_h]]))</f>
        <v/>
      </c>
      <c r="Q1845" s="14">
        <f>SUM(Table2[[#This Row],[AWAL]],Table2[[#This Row],[M1B]])</f>
        <v>2</v>
      </c>
      <c r="R1845" s="14">
        <f>SUM(Table2[[#This Row],[M2B]],Table2[[#This Row],[M2B_h]])</f>
        <v>2</v>
      </c>
      <c r="S1845" s="14">
        <f>SUM(Table2[[#This Row],[M3B]],Table2[[#This Row],[M3B_h]])</f>
        <v>2</v>
      </c>
      <c r="T1845" s="14">
        <f>SUM(Table2[[#This Row],[M4B]],Table2[[#This Row],[M4B_h]])</f>
        <v>2</v>
      </c>
    </row>
    <row r="1846" spans="1:20">
      <c r="A1846" s="13">
        <f>IF(Table2[[#This Row],[TT]]=0,"",ROW())</f>
        <v>1846</v>
      </c>
      <c r="B1846" s="13" t="str">
        <f>LOWER(SUBSTITUTE(SUBSTITUTE(SUBSTITUTE(SUBSTITUTE(SUBSTITUTE(SUBSTITUTE(SUBSTITUTE(SUBSTITUTE(Table2[[#This Row],[NAMA BARANG]]," ",""),"""",""),"-",""),"/",""),"(",""),")",""),"&amp;",""),",",""))</f>
        <v>sampulfoliolemalexander</v>
      </c>
      <c r="C1846" s="16" t="s">
        <v>1980</v>
      </c>
      <c r="D1846" s="18">
        <v>30</v>
      </c>
      <c r="E1846" s="47" t="s">
        <v>1216</v>
      </c>
      <c r="F1846" s="43">
        <f>IF(Table2[[#This Row],[M5B]]="",Table2[[#This Row],[M5B_h]],SUM(Table2[[#This Row],[M5B_h]],Table2[[#This Row],[M5B]]))</f>
        <v>30</v>
      </c>
      <c r="H1846" s="14" t="str">
        <f>IF(Table2[[#This Row],[M1A]]="","",Table2[[#This Row],[M1A]]-Table2[[#This Row],[AWAL]])</f>
        <v/>
      </c>
      <c r="J1846" s="14" t="str">
        <f>IF(Table2[[#This Row],[M2A]]="","",SUM(Table2[[#This Row],[M2A]]-Table2[[#This Row],[M2B_h]]))</f>
        <v/>
      </c>
      <c r="L1846" s="14" t="str">
        <f>IF(Table2[[#This Row],[M3A]]="","",SUM(Table2[[#This Row],[M3A]]-Table2[[#This Row],[M3B_h]]))</f>
        <v/>
      </c>
      <c r="N1846" s="14" t="str">
        <f>IF(Table2[[#This Row],[M4A]]="","",SUM(Table2[[#This Row],[M4A]]-Table2[[#This Row],[M4B_h]]))</f>
        <v/>
      </c>
      <c r="P1846" s="14" t="str">
        <f>IF(Table2[[#This Row],[M5A]]="","",SUM(Table2[[#This Row],[M5A]]-Table2[[#This Row],[M5B_h]]))</f>
        <v/>
      </c>
      <c r="Q1846" s="14">
        <f>SUM(Table2[[#This Row],[AWAL]],Table2[[#This Row],[M1B]])</f>
        <v>30</v>
      </c>
      <c r="R1846" s="14">
        <f>SUM(Table2[[#This Row],[M2B]],Table2[[#This Row],[M2B_h]])</f>
        <v>30</v>
      </c>
      <c r="S1846" s="14">
        <f>SUM(Table2[[#This Row],[M3B]],Table2[[#This Row],[M3B_h]])</f>
        <v>30</v>
      </c>
      <c r="T1846" s="14">
        <f>SUM(Table2[[#This Row],[M4B]],Table2[[#This Row],[M4B_h]])</f>
        <v>30</v>
      </c>
    </row>
    <row r="1847" spans="1:20">
      <c r="A1847" s="13">
        <f>IF(Table2[[#This Row],[TT]]=0,"",ROW())</f>
        <v>1847</v>
      </c>
      <c r="B1847" s="13" t="str">
        <f>LOWER(SUBSTITUTE(SUBSTITUTE(SUBSTITUTE(SUBSTITUTE(SUBSTITUTE(SUBSTITUTE(SUBSTITUTE(SUBSTITUTE(Table2[[#This Row],[NAMA BARANG]]," ",""),"""",""),"-",""),"/",""),"(",""),")",""),"&amp;",""),",",""))</f>
        <v>sampulkenjoy345motifwarna</v>
      </c>
      <c r="C1847" s="16" t="s">
        <v>1981</v>
      </c>
      <c r="D1847" s="18">
        <v>3</v>
      </c>
      <c r="E1847" s="47">
        <v>270</v>
      </c>
      <c r="F1847" s="43">
        <f>IF(Table2[[#This Row],[M5B]]="",Table2[[#This Row],[M5B_h]],SUM(Table2[[#This Row],[M5B_h]],Table2[[#This Row],[M5B]]))</f>
        <v>3</v>
      </c>
      <c r="H1847" s="14" t="str">
        <f>IF(Table2[[#This Row],[M1A]]="","",Table2[[#This Row],[M1A]]-Table2[[#This Row],[AWAL]])</f>
        <v/>
      </c>
      <c r="J1847" s="14" t="str">
        <f>IF(Table2[[#This Row],[M2A]]="","",SUM(Table2[[#This Row],[M2A]]-Table2[[#This Row],[M2B_h]]))</f>
        <v/>
      </c>
      <c r="L1847" s="14" t="str">
        <f>IF(Table2[[#This Row],[M3A]]="","",SUM(Table2[[#This Row],[M3A]]-Table2[[#This Row],[M3B_h]]))</f>
        <v/>
      </c>
      <c r="N1847" s="14" t="str">
        <f>IF(Table2[[#This Row],[M4A]]="","",SUM(Table2[[#This Row],[M4A]]-Table2[[#This Row],[M4B_h]]))</f>
        <v/>
      </c>
      <c r="P1847" s="14" t="str">
        <f>IF(Table2[[#This Row],[M5A]]="","",SUM(Table2[[#This Row],[M5A]]-Table2[[#This Row],[M5B_h]]))</f>
        <v/>
      </c>
      <c r="Q1847" s="14">
        <f>SUM(Table2[[#This Row],[AWAL]],Table2[[#This Row],[M1B]])</f>
        <v>3</v>
      </c>
      <c r="R1847" s="14">
        <f>SUM(Table2[[#This Row],[M2B]],Table2[[#This Row],[M2B_h]])</f>
        <v>3</v>
      </c>
      <c r="S1847" s="14">
        <f>SUM(Table2[[#This Row],[M3B]],Table2[[#This Row],[M3B_h]])</f>
        <v>3</v>
      </c>
      <c r="T1847" s="14">
        <f>SUM(Table2[[#This Row],[M4B]],Table2[[#This Row],[M4B_h]])</f>
        <v>3</v>
      </c>
    </row>
    <row r="1848" spans="1:20">
      <c r="A1848" s="83">
        <f>IF(Table2[[#This Row],[TT]]=0,"",ROW())</f>
        <v>1848</v>
      </c>
      <c r="B1848" s="83" t="str">
        <f>LOWER(SUBSTITUTE(SUBSTITUTE(SUBSTITUTE(SUBSTITUTE(SUBSTITUTE(SUBSTITUTE(SUBSTITUTE(SUBSTITUTE(Table2[[#This Row],[NAMA BARANG]]," ",""),"""",""),"-",""),"/",""),"(",""),")",""),"&amp;",""),",",""))</f>
        <v>sampulkwartobatikutn</v>
      </c>
      <c r="C1848" s="84" t="s">
        <v>1982</v>
      </c>
      <c r="D1848" s="85">
        <v>7</v>
      </c>
      <c r="E1848" s="86">
        <v>240</v>
      </c>
      <c r="F1848" s="87">
        <f>IF(Table2[[#This Row],[M5B]]="",Table2[[#This Row],[M5B_h]],SUM(Table2[[#This Row],[M5B_h]],Table2[[#This Row],[M5B]]))</f>
        <v>7</v>
      </c>
      <c r="G1848" s="88"/>
      <c r="H1848" s="89" t="str">
        <f>IF(Table2[[#This Row],[M1A]]="","",Table2[[#This Row],[M1A]]-Table2[[#This Row],[AWAL]])</f>
        <v/>
      </c>
      <c r="I1848" s="88"/>
      <c r="J1848" s="89" t="str">
        <f>IF(Table2[[#This Row],[M2A]]="","",SUM(Table2[[#This Row],[M2A]]-Table2[[#This Row],[M2B_h]]))</f>
        <v/>
      </c>
      <c r="K1848" s="88"/>
      <c r="L1848" s="89" t="str">
        <f>IF(Table2[[#This Row],[M3A]]="","",SUM(Table2[[#This Row],[M3A]]-Table2[[#This Row],[M3B_h]]))</f>
        <v/>
      </c>
      <c r="M1848" s="88"/>
      <c r="N1848" s="89" t="str">
        <f>IF(Table2[[#This Row],[M4A]]="","",SUM(Table2[[#This Row],[M4A]]-Table2[[#This Row],[M4B_h]]))</f>
        <v/>
      </c>
      <c r="O1848" s="89"/>
      <c r="P1848" s="89" t="str">
        <f>IF(Table2[[#This Row],[M5A]]="","",SUM(Table2[[#This Row],[M5A]]-Table2[[#This Row],[M5B_h]]))</f>
        <v/>
      </c>
      <c r="Q1848" s="89">
        <f>SUM(Table2[[#This Row],[AWAL]],Table2[[#This Row],[M1B]])</f>
        <v>7</v>
      </c>
      <c r="R1848" s="89">
        <f>SUM(Table2[[#This Row],[M2B]],Table2[[#This Row],[M2B_h]])</f>
        <v>7</v>
      </c>
      <c r="S1848" s="89">
        <f>SUM(Table2[[#This Row],[M3B]],Table2[[#This Row],[M3B_h]])</f>
        <v>7</v>
      </c>
      <c r="T1848" s="89">
        <f>SUM(Table2[[#This Row],[M4B]],Table2[[#This Row],[M4B_h]])</f>
        <v>7</v>
      </c>
    </row>
    <row r="1849" spans="1:20">
      <c r="A1849" s="83" t="str">
        <f>IF(Table2[[#This Row],[TT]]=0,"",ROW())</f>
        <v/>
      </c>
      <c r="B1849" s="83" t="str">
        <f>LOWER(SUBSTITUTE(SUBSTITUTE(SUBSTITUTE(SUBSTITUTE(SUBSTITUTE(SUBSTITUTE(SUBSTITUTE(SUBSTITUTE(Table2[[#This Row],[NAMA BARANG]]," ",""),"""",""),"-",""),"/",""),"(",""),")",""),"&amp;",""),",",""))</f>
        <v>sampulkwartofancy</v>
      </c>
      <c r="C1849" s="84" t="s">
        <v>2729</v>
      </c>
      <c r="D1849" s="85">
        <v>1</v>
      </c>
      <c r="E1849" s="86">
        <v>240</v>
      </c>
      <c r="F1849" s="87">
        <f>IF(Table2[[#This Row],[M5B]]="",Table2[[#This Row],[M5B_h]],SUM(Table2[[#This Row],[M5B_h]],Table2[[#This Row],[M5B]]))</f>
        <v>0</v>
      </c>
      <c r="G1849" s="88"/>
      <c r="H1849" s="89" t="str">
        <f>IF(Table2[[#This Row],[M1A]]="","",Table2[[#This Row],[M1A]]-Table2[[#This Row],[AWAL]])</f>
        <v/>
      </c>
      <c r="I1849" s="88"/>
      <c r="J1849" s="89" t="str">
        <f>IF(Table2[[#This Row],[M2A]]="","",SUM(Table2[[#This Row],[M2A]]-Table2[[#This Row],[M2B_h]]))</f>
        <v/>
      </c>
      <c r="K1849" s="88">
        <v>0</v>
      </c>
      <c r="L1849" s="89">
        <f>IF(Table2[[#This Row],[M3A]]="","",SUM(Table2[[#This Row],[M3A]]-Table2[[#This Row],[M3B_h]]))</f>
        <v>-1</v>
      </c>
      <c r="M1849" s="88"/>
      <c r="N1849" s="89" t="str">
        <f>IF(Table2[[#This Row],[M4A]]="","",SUM(Table2[[#This Row],[M4A]]-Table2[[#This Row],[M4B_h]]))</f>
        <v/>
      </c>
      <c r="O1849" s="89"/>
      <c r="P1849" s="89" t="str">
        <f>IF(Table2[[#This Row],[M5A]]="","",SUM(Table2[[#This Row],[M5A]]-Table2[[#This Row],[M5B_h]]))</f>
        <v/>
      </c>
      <c r="Q1849" s="89">
        <f>SUM(Table2[[#This Row],[AWAL]],Table2[[#This Row],[M1B]])</f>
        <v>1</v>
      </c>
      <c r="R1849" s="89">
        <f>SUM(Table2[[#This Row],[M2B]],Table2[[#This Row],[M2B_h]])</f>
        <v>1</v>
      </c>
      <c r="S1849" s="89">
        <f>SUM(Table2[[#This Row],[M3B]],Table2[[#This Row],[M3B_h]])</f>
        <v>0</v>
      </c>
      <c r="T1849" s="89">
        <f>SUM(Table2[[#This Row],[M4B]],Table2[[#This Row],[M4B_h]])</f>
        <v>0</v>
      </c>
    </row>
    <row r="1850" spans="1:20">
      <c r="A1850" s="11">
        <f>IF(Table2[[#This Row],[TT]]=0,"",ROW())</f>
        <v>1850</v>
      </c>
      <c r="B1850" s="11" t="str">
        <f>LOWER(SUBSTITUTE(SUBSTITUTE(SUBSTITUTE(SUBSTITUTE(SUBSTITUTE(SUBSTITUTE(SUBSTITUTE(SUBSTITUTE(Table2[[#This Row],[NAMA BARANG]]," ",""),"""",""),"-",""),"/",""),"(",""),")",""),"&amp;",""),",",""))</f>
        <v>sampuloppjersyfoliotbl50micron</v>
      </c>
      <c r="C1850" s="17" t="s">
        <v>1986</v>
      </c>
      <c r="D1850" s="18">
        <v>1</v>
      </c>
      <c r="E1850" s="22" t="s">
        <v>34</v>
      </c>
      <c r="F1850" s="43">
        <f>IF(Table2[[#This Row],[M5B]]="",Table2[[#This Row],[M5B_h]],SUM(Table2[[#This Row],[M5B_h]],Table2[[#This Row],[M5B]]))</f>
        <v>1</v>
      </c>
      <c r="H1850" s="12" t="str">
        <f>IF(Table2[[#This Row],[M1A]]="","",Table2[[#This Row],[M1A]]-Table2[[#This Row],[AWAL]])</f>
        <v/>
      </c>
      <c r="J1850" s="12" t="str">
        <f>IF(Table2[[#This Row],[M2A]]="","",SUM(Table2[[#This Row],[M2A]]-Table2[[#This Row],[M2B_h]]))</f>
        <v/>
      </c>
      <c r="L1850" s="12" t="str">
        <f>IF(Table2[[#This Row],[M3A]]="","",SUM(Table2[[#This Row],[M3A]]-Table2[[#This Row],[M3B_h]]))</f>
        <v/>
      </c>
      <c r="N1850" s="12" t="str">
        <f>IF(Table2[[#This Row],[M4A]]="","",SUM(Table2[[#This Row],[M4A]]-Table2[[#This Row],[M4B_h]]))</f>
        <v/>
      </c>
      <c r="O1850" s="14"/>
      <c r="P1850" s="14" t="str">
        <f>IF(Table2[[#This Row],[M5A]]="","",SUM(Table2[[#This Row],[M5A]]-Table2[[#This Row],[M5B_h]]))</f>
        <v/>
      </c>
      <c r="Q1850" s="14">
        <f>SUM(Table2[[#This Row],[AWAL]],Table2[[#This Row],[M1B]])</f>
        <v>1</v>
      </c>
      <c r="R1850" s="14">
        <f>SUM(Table2[[#This Row],[M2B]],Table2[[#This Row],[M2B_h]])</f>
        <v>1</v>
      </c>
      <c r="S1850" s="14">
        <f>SUM(Table2[[#This Row],[M3B]],Table2[[#This Row],[M3B_h]])</f>
        <v>1</v>
      </c>
      <c r="T1850" s="14">
        <f>SUM(Table2[[#This Row],[M4B]],Table2[[#This Row],[M4B_h]])</f>
        <v>1</v>
      </c>
    </row>
    <row r="1851" spans="1:20">
      <c r="A1851" s="11">
        <f>IF(Table2[[#This Row],[TT]]=0,"",ROW())</f>
        <v>1851</v>
      </c>
      <c r="B1851" s="11" t="str">
        <f>LOWER(SUBSTITUTE(SUBSTITUTE(SUBSTITUTE(SUBSTITUTE(SUBSTITUTE(SUBSTITUTE(SUBSTITUTE(SUBSTITUTE(Table2[[#This Row],[NAMA BARANG]]," ",""),"""",""),"-",""),"/",""),"(",""),")",""),"&amp;",""),",",""))</f>
        <v>sampulroll45bkenjoy</v>
      </c>
      <c r="C1851" s="17" t="s">
        <v>2446</v>
      </c>
      <c r="D1851" s="18">
        <v>1</v>
      </c>
      <c r="E1851" s="22" t="s">
        <v>2640</v>
      </c>
      <c r="F1851" s="43">
        <f>IF(Table2[[#This Row],[M5B]]="",Table2[[#This Row],[M5B_h]],SUM(Table2[[#This Row],[M5B_h]],Table2[[#This Row],[M5B]]))</f>
        <v>1</v>
      </c>
      <c r="H1851" s="12" t="str">
        <f>IF(Table2[[#This Row],[M1A]]="","",Table2[[#This Row],[M1A]]-Table2[[#This Row],[AWAL]])</f>
        <v/>
      </c>
      <c r="J1851" s="12" t="str">
        <f>IF(Table2[[#This Row],[M2A]]="","",SUM(Table2[[#This Row],[M2A]]-Table2[[#This Row],[M2B_h]]))</f>
        <v/>
      </c>
      <c r="L1851" s="12" t="str">
        <f>IF(Table2[[#This Row],[M3A]]="","",SUM(Table2[[#This Row],[M3A]]-Table2[[#This Row],[M3B_h]]))</f>
        <v/>
      </c>
      <c r="N1851" s="12" t="str">
        <f>IF(Table2[[#This Row],[M4A]]="","",SUM(Table2[[#This Row],[M4A]]-Table2[[#This Row],[M4B_h]]))</f>
        <v/>
      </c>
      <c r="O1851" s="14"/>
      <c r="P1851" s="14" t="str">
        <f>IF(Table2[[#This Row],[M5A]]="","",SUM(Table2[[#This Row],[M5A]]-Table2[[#This Row],[M5B_h]]))</f>
        <v/>
      </c>
      <c r="Q1851" s="14">
        <f>SUM(Table2[[#This Row],[AWAL]],Table2[[#This Row],[M1B]])</f>
        <v>1</v>
      </c>
      <c r="R1851" s="14">
        <f>SUM(Table2[[#This Row],[M2B]],Table2[[#This Row],[M2B_h]])</f>
        <v>1</v>
      </c>
      <c r="S1851" s="14">
        <f>SUM(Table2[[#This Row],[M3B]],Table2[[#This Row],[M3B_h]])</f>
        <v>1</v>
      </c>
      <c r="T1851" s="14">
        <f>SUM(Table2[[#This Row],[M4B]],Table2[[#This Row],[M4B_h]])</f>
        <v>1</v>
      </c>
    </row>
    <row r="1852" spans="1:20">
      <c r="A1852" s="11">
        <f>IF(Table2[[#This Row],[TT]]=0,"",ROW())</f>
        <v>1852</v>
      </c>
      <c r="B1852" s="11" t="str">
        <f>LOWER(SUBSTITUTE(SUBSTITUTE(SUBSTITUTE(SUBSTITUTE(SUBSTITUTE(SUBSTITUTE(SUBSTITUTE(SUBSTITUTE(Table2[[#This Row],[NAMA BARANG]]," ",""),"""",""),"-",""),"/",""),"(",""),")",""),"&amp;",""),",",""))</f>
        <v>sampulrolldust454</v>
      </c>
      <c r="C1852" s="17" t="s">
        <v>1987</v>
      </c>
      <c r="D1852" s="18">
        <v>2</v>
      </c>
      <c r="E1852" s="22">
        <v>300</v>
      </c>
      <c r="F1852" s="43">
        <f>IF(Table2[[#This Row],[M5B]]="",Table2[[#This Row],[M5B_h]],SUM(Table2[[#This Row],[M5B_h]],Table2[[#This Row],[M5B]]))</f>
        <v>2</v>
      </c>
      <c r="H1852" s="12" t="str">
        <f>IF(Table2[[#This Row],[M1A]]="","",Table2[[#This Row],[M1A]]-Table2[[#This Row],[AWAL]])</f>
        <v/>
      </c>
      <c r="J1852" s="12" t="str">
        <f>IF(Table2[[#This Row],[M2A]]="","",SUM(Table2[[#This Row],[M2A]]-Table2[[#This Row],[M2B_h]]))</f>
        <v/>
      </c>
      <c r="L1852" s="12" t="str">
        <f>IF(Table2[[#This Row],[M3A]]="","",SUM(Table2[[#This Row],[M3A]]-Table2[[#This Row],[M3B_h]]))</f>
        <v/>
      </c>
      <c r="N1852" s="12" t="str">
        <f>IF(Table2[[#This Row],[M4A]]="","",SUM(Table2[[#This Row],[M4A]]-Table2[[#This Row],[M4B_h]]))</f>
        <v/>
      </c>
      <c r="O1852" s="14"/>
      <c r="P1852" s="14" t="str">
        <f>IF(Table2[[#This Row],[M5A]]="","",SUM(Table2[[#This Row],[M5A]]-Table2[[#This Row],[M5B_h]]))</f>
        <v/>
      </c>
      <c r="Q1852" s="14">
        <f>SUM(Table2[[#This Row],[AWAL]],Table2[[#This Row],[M1B]])</f>
        <v>2</v>
      </c>
      <c r="R1852" s="14">
        <f>SUM(Table2[[#This Row],[M2B]],Table2[[#This Row],[M2B_h]])</f>
        <v>2</v>
      </c>
      <c r="S1852" s="14">
        <f>SUM(Table2[[#This Row],[M3B]],Table2[[#This Row],[M3B_h]])</f>
        <v>2</v>
      </c>
      <c r="T1852" s="14">
        <f>SUM(Table2[[#This Row],[M4B]],Table2[[#This Row],[M4B_h]])</f>
        <v>2</v>
      </c>
    </row>
    <row r="1853" spans="1:20">
      <c r="A1853" s="11">
        <f>IF(Table2[[#This Row],[TT]]=0,"",ROW())</f>
        <v>1853</v>
      </c>
      <c r="B1853" s="11" t="str">
        <f>LOWER(SUBSTITUTE(SUBSTITUTE(SUBSTITUTE(SUBSTITUTE(SUBSTITUTE(SUBSTITUTE(SUBSTITUTE(SUBSTITUTE(Table2[[#This Row],[NAMA BARANG]]," ",""),"""",""),"-",""),"/",""),"(",""),")",""),"&amp;",""),",",""))</f>
        <v>siletgagangplastik</v>
      </c>
      <c r="C1853" s="17" t="s">
        <v>1990</v>
      </c>
      <c r="D1853" s="18">
        <v>8</v>
      </c>
      <c r="E1853" s="22" t="s">
        <v>647</v>
      </c>
      <c r="F1853" s="43">
        <f>IF(Table2[[#This Row],[M5B]]="",Table2[[#This Row],[M5B_h]],SUM(Table2[[#This Row],[M5B_h]],Table2[[#This Row],[M5B]]))</f>
        <v>6</v>
      </c>
      <c r="H1853" s="12" t="str">
        <f>IF(Table2[[#This Row],[M1A]]="","",Table2[[#This Row],[M1A]]-Table2[[#This Row],[AWAL]])</f>
        <v/>
      </c>
      <c r="J1853" s="12" t="str">
        <f>IF(Table2[[#This Row],[M2A]]="","",SUM(Table2[[#This Row],[M2A]]-Table2[[#This Row],[M2B_h]]))</f>
        <v/>
      </c>
      <c r="K1853" s="12">
        <v>6</v>
      </c>
      <c r="L1853" s="12">
        <f>IF(Table2[[#This Row],[M3A]]="","",SUM(Table2[[#This Row],[M3A]]-Table2[[#This Row],[M3B_h]]))</f>
        <v>-2</v>
      </c>
      <c r="N1853" s="12" t="str">
        <f>IF(Table2[[#This Row],[M4A]]="","",SUM(Table2[[#This Row],[M4A]]-Table2[[#This Row],[M4B_h]]))</f>
        <v/>
      </c>
      <c r="O1853" s="14"/>
      <c r="P1853" s="14" t="str">
        <f>IF(Table2[[#This Row],[M5A]]="","",SUM(Table2[[#This Row],[M5A]]-Table2[[#This Row],[M5B_h]]))</f>
        <v/>
      </c>
      <c r="Q1853" s="14">
        <f>SUM(Table2[[#This Row],[AWAL]],Table2[[#This Row],[M1B]])</f>
        <v>8</v>
      </c>
      <c r="R1853" s="14">
        <f>SUM(Table2[[#This Row],[M2B]],Table2[[#This Row],[M2B_h]])</f>
        <v>8</v>
      </c>
      <c r="S1853" s="14">
        <f>SUM(Table2[[#This Row],[M3B]],Table2[[#This Row],[M3B_h]])</f>
        <v>6</v>
      </c>
      <c r="T1853" s="14">
        <f>SUM(Table2[[#This Row],[M4B]],Table2[[#This Row],[M4B_h]])</f>
        <v>6</v>
      </c>
    </row>
    <row r="1854" spans="1:20">
      <c r="A1854" s="11">
        <f>IF(Table2[[#This Row],[TT]]=0,"",ROW())</f>
        <v>1854</v>
      </c>
      <c r="B1854" s="11" t="str">
        <f>LOWER(SUBSTITUTE(SUBSTITUTE(SUBSTITUTE(SUBSTITUTE(SUBSTITUTE(SUBSTITUTE(SUBSTITUTE(SUBSTITUTE(Table2[[#This Row],[NAMA BARANG]]," ",""),"""",""),"-",""),"/",""),"(",""),")",""),"&amp;",""),",",""))</f>
        <v>simpoamoshimoshijumbo1803</v>
      </c>
      <c r="C1854" s="17" t="s">
        <v>1991</v>
      </c>
      <c r="D1854" s="18">
        <v>2</v>
      </c>
      <c r="E1854" s="22" t="s">
        <v>781</v>
      </c>
      <c r="F1854" s="43">
        <f>IF(Table2[[#This Row],[M5B]]="",Table2[[#This Row],[M5B_h]],SUM(Table2[[#This Row],[M5B_h]],Table2[[#This Row],[M5B]]))</f>
        <v>2</v>
      </c>
      <c r="H1854" s="12" t="str">
        <f>IF(Table2[[#This Row],[M1A]]="","",Table2[[#This Row],[M1A]]-Table2[[#This Row],[AWAL]])</f>
        <v/>
      </c>
      <c r="J1854" s="12" t="str">
        <f>IF(Table2[[#This Row],[M2A]]="","",SUM(Table2[[#This Row],[M2A]]-Table2[[#This Row],[M2B_h]]))</f>
        <v/>
      </c>
      <c r="L1854" s="12" t="str">
        <f>IF(Table2[[#This Row],[M3A]]="","",SUM(Table2[[#This Row],[M3A]]-Table2[[#This Row],[M3B_h]]))</f>
        <v/>
      </c>
      <c r="N1854" s="12" t="str">
        <f>IF(Table2[[#This Row],[M4A]]="","",SUM(Table2[[#This Row],[M4A]]-Table2[[#This Row],[M4B_h]]))</f>
        <v/>
      </c>
      <c r="O1854" s="14"/>
      <c r="P1854" s="14" t="str">
        <f>IF(Table2[[#This Row],[M5A]]="","",SUM(Table2[[#This Row],[M5A]]-Table2[[#This Row],[M5B_h]]))</f>
        <v/>
      </c>
      <c r="Q1854" s="14">
        <f>SUM(Table2[[#This Row],[AWAL]],Table2[[#This Row],[M1B]])</f>
        <v>2</v>
      </c>
      <c r="R1854" s="14">
        <f>SUM(Table2[[#This Row],[M2B]],Table2[[#This Row],[M2B_h]])</f>
        <v>2</v>
      </c>
      <c r="S1854" s="14">
        <f>SUM(Table2[[#This Row],[M3B]],Table2[[#This Row],[M3B_h]])</f>
        <v>2</v>
      </c>
      <c r="T1854" s="14">
        <f>SUM(Table2[[#This Row],[M4B]],Table2[[#This Row],[M4B_h]])</f>
        <v>2</v>
      </c>
    </row>
    <row r="1855" spans="1:20">
      <c r="A1855" s="11">
        <f>IF(Table2[[#This Row],[TT]]=0,"",ROW())</f>
        <v>1855</v>
      </c>
      <c r="B1855" s="11" t="str">
        <f>LOWER(SUBSTITUTE(SUBSTITUTE(SUBSTITUTE(SUBSTITUTE(SUBSTITUTE(SUBSTITUTE(SUBSTITUTE(SUBSTITUTE(Table2[[#This Row],[NAMA BARANG]]," ",""),"""",""),"-",""),"/",""),"(",""),")",""),"&amp;",""),",",""))</f>
        <v>sipoa17bariskayu</v>
      </c>
      <c r="C1855" s="17" t="s">
        <v>1993</v>
      </c>
      <c r="D1855" s="18">
        <v>2</v>
      </c>
      <c r="E1855" s="22" t="s">
        <v>28</v>
      </c>
      <c r="F1855" s="43">
        <f>IF(Table2[[#This Row],[M5B]]="",Table2[[#This Row],[M5B_h]],SUM(Table2[[#This Row],[M5B_h]],Table2[[#This Row],[M5B]]))</f>
        <v>2</v>
      </c>
      <c r="H1855" s="12" t="str">
        <f>IF(Table2[[#This Row],[M1A]]="","",Table2[[#This Row],[M1A]]-Table2[[#This Row],[AWAL]])</f>
        <v/>
      </c>
      <c r="J1855" s="12" t="str">
        <f>IF(Table2[[#This Row],[M2A]]="","",SUM(Table2[[#This Row],[M2A]]-Table2[[#This Row],[M2B_h]]))</f>
        <v/>
      </c>
      <c r="L1855" s="12" t="str">
        <f>IF(Table2[[#This Row],[M3A]]="","",SUM(Table2[[#This Row],[M3A]]-Table2[[#This Row],[M3B_h]]))</f>
        <v/>
      </c>
      <c r="N1855" s="12" t="str">
        <f>IF(Table2[[#This Row],[M4A]]="","",SUM(Table2[[#This Row],[M4A]]-Table2[[#This Row],[M4B_h]]))</f>
        <v/>
      </c>
      <c r="O1855" s="14"/>
      <c r="P1855" s="14" t="str">
        <f>IF(Table2[[#This Row],[M5A]]="","",SUM(Table2[[#This Row],[M5A]]-Table2[[#This Row],[M5B_h]]))</f>
        <v/>
      </c>
      <c r="Q1855" s="14">
        <f>SUM(Table2[[#This Row],[AWAL]],Table2[[#This Row],[M1B]])</f>
        <v>2</v>
      </c>
      <c r="R1855" s="14">
        <f>SUM(Table2[[#This Row],[M2B]],Table2[[#This Row],[M2B_h]])</f>
        <v>2</v>
      </c>
      <c r="S1855" s="14">
        <f>SUM(Table2[[#This Row],[M3B]],Table2[[#This Row],[M3B_h]])</f>
        <v>2</v>
      </c>
      <c r="T1855" s="14">
        <f>SUM(Table2[[#This Row],[M4B]],Table2[[#This Row],[M4B_h]])</f>
        <v>2</v>
      </c>
    </row>
    <row r="1856" spans="1:20">
      <c r="A1856" s="11">
        <f>IF(Table2[[#This Row],[TT]]=0,"",ROW())</f>
        <v>1856</v>
      </c>
      <c r="B1856" s="11" t="str">
        <f>LOWER(SUBSTITUTE(SUBSTITUTE(SUBSTITUTE(SUBSTITUTE(SUBSTITUTE(SUBSTITUTE(SUBSTITUTE(SUBSTITUTE(Table2[[#This Row],[NAMA BARANG]]," ",""),"""",""),"-",""),"/",""),"(",""),")",""),"&amp;",""),",",""))</f>
        <v>sipoa8010</v>
      </c>
      <c r="C1856" s="17" t="s">
        <v>1995</v>
      </c>
      <c r="D1856" s="18">
        <v>12</v>
      </c>
      <c r="E1856" s="22" t="s">
        <v>88</v>
      </c>
      <c r="F1856" s="43">
        <f>IF(Table2[[#This Row],[M5B]]="",Table2[[#This Row],[M5B_h]],SUM(Table2[[#This Row],[M5B_h]],Table2[[#This Row],[M5B]]))</f>
        <v>12</v>
      </c>
      <c r="H1856" s="12" t="str">
        <f>IF(Table2[[#This Row],[M1A]]="","",Table2[[#This Row],[M1A]]-Table2[[#This Row],[AWAL]])</f>
        <v/>
      </c>
      <c r="J1856" s="12" t="str">
        <f>IF(Table2[[#This Row],[M2A]]="","",SUM(Table2[[#This Row],[M2A]]-Table2[[#This Row],[M2B_h]]))</f>
        <v/>
      </c>
      <c r="L1856" s="12" t="str">
        <f>IF(Table2[[#This Row],[M3A]]="","",SUM(Table2[[#This Row],[M3A]]-Table2[[#This Row],[M3B_h]]))</f>
        <v/>
      </c>
      <c r="N1856" s="12" t="str">
        <f>IF(Table2[[#This Row],[M4A]]="","",SUM(Table2[[#This Row],[M4A]]-Table2[[#This Row],[M4B_h]]))</f>
        <v/>
      </c>
      <c r="O1856" s="14"/>
      <c r="P1856" s="14" t="str">
        <f>IF(Table2[[#This Row],[M5A]]="","",SUM(Table2[[#This Row],[M5A]]-Table2[[#This Row],[M5B_h]]))</f>
        <v/>
      </c>
      <c r="Q1856" s="14">
        <f>SUM(Table2[[#This Row],[AWAL]],Table2[[#This Row],[M1B]])</f>
        <v>12</v>
      </c>
      <c r="R1856" s="14">
        <f>SUM(Table2[[#This Row],[M2B]],Table2[[#This Row],[M2B_h]])</f>
        <v>12</v>
      </c>
      <c r="S1856" s="14">
        <f>SUM(Table2[[#This Row],[M3B]],Table2[[#This Row],[M3B_h]])</f>
        <v>12</v>
      </c>
      <c r="T1856" s="14">
        <f>SUM(Table2[[#This Row],[M4B]],Table2[[#This Row],[M4B_h]])</f>
        <v>12</v>
      </c>
    </row>
    <row r="1857" spans="1:20">
      <c r="A1857" s="11">
        <f>IF(Table2[[#This Row],[TT]]=0,"",ROW())</f>
        <v>1857</v>
      </c>
      <c r="B1857" s="11" t="str">
        <f>LOWER(SUBSTITUTE(SUBSTITUTE(SUBSTITUTE(SUBSTITUTE(SUBSTITUTE(SUBSTITUTE(SUBSTITUTE(SUBSTITUTE(Table2[[#This Row],[NAMA BARANG]]," ",""),"""",""),"-",""),"/",""),"(",""),")",""),"&amp;",""),",",""))</f>
        <v>sipoa8011apel</v>
      </c>
      <c r="C1857" s="17" t="s">
        <v>1996</v>
      </c>
      <c r="D1857" s="18">
        <v>5</v>
      </c>
      <c r="E1857" s="22" t="s">
        <v>173</v>
      </c>
      <c r="F1857" s="43">
        <f>IF(Table2[[#This Row],[M5B]]="",Table2[[#This Row],[M5B_h]],SUM(Table2[[#This Row],[M5B_h]],Table2[[#This Row],[M5B]]))</f>
        <v>5</v>
      </c>
      <c r="H1857" s="12" t="str">
        <f>IF(Table2[[#This Row],[M1A]]="","",Table2[[#This Row],[M1A]]-Table2[[#This Row],[AWAL]])</f>
        <v/>
      </c>
      <c r="J1857" s="12" t="str">
        <f>IF(Table2[[#This Row],[M2A]]="","",SUM(Table2[[#This Row],[M2A]]-Table2[[#This Row],[M2B_h]]))</f>
        <v/>
      </c>
      <c r="L1857" s="12" t="str">
        <f>IF(Table2[[#This Row],[M3A]]="","",SUM(Table2[[#This Row],[M3A]]-Table2[[#This Row],[M3B_h]]))</f>
        <v/>
      </c>
      <c r="N1857" s="12" t="str">
        <f>IF(Table2[[#This Row],[M4A]]="","",SUM(Table2[[#This Row],[M4A]]-Table2[[#This Row],[M4B_h]]))</f>
        <v/>
      </c>
      <c r="O1857" s="14"/>
      <c r="P1857" s="14" t="str">
        <f>IF(Table2[[#This Row],[M5A]]="","",SUM(Table2[[#This Row],[M5A]]-Table2[[#This Row],[M5B_h]]))</f>
        <v/>
      </c>
      <c r="Q1857" s="14">
        <f>SUM(Table2[[#This Row],[AWAL]],Table2[[#This Row],[M1B]])</f>
        <v>5</v>
      </c>
      <c r="R1857" s="14">
        <f>SUM(Table2[[#This Row],[M2B]],Table2[[#This Row],[M2B_h]])</f>
        <v>5</v>
      </c>
      <c r="S1857" s="14">
        <f>SUM(Table2[[#This Row],[M3B]],Table2[[#This Row],[M3B_h]])</f>
        <v>5</v>
      </c>
      <c r="T1857" s="14">
        <f>SUM(Table2[[#This Row],[M4B]],Table2[[#This Row],[M4B_h]])</f>
        <v>5</v>
      </c>
    </row>
    <row r="1858" spans="1:20">
      <c r="A1858" s="11">
        <f>IF(Table2[[#This Row],[TT]]=0,"",ROW())</f>
        <v>1858</v>
      </c>
      <c r="B1858" s="11" t="str">
        <f>LOWER(SUBSTITUTE(SUBSTITUTE(SUBSTITUTE(SUBSTITUTE(SUBSTITUTE(SUBSTITUTE(SUBSTITUTE(SUBSTITUTE(Table2[[#This Row],[NAMA BARANG]]," ",""),"""",""),"-",""),"/",""),"(",""),")",""),"&amp;",""),",",""))</f>
        <v>sipoa8012</v>
      </c>
      <c r="C1858" s="17" t="s">
        <v>1997</v>
      </c>
      <c r="D1858" s="18">
        <v>16</v>
      </c>
      <c r="E1858" s="22" t="s">
        <v>173</v>
      </c>
      <c r="F1858" s="43">
        <f>IF(Table2[[#This Row],[M5B]]="",Table2[[#This Row],[M5B_h]],SUM(Table2[[#This Row],[M5B_h]],Table2[[#This Row],[M5B]]))</f>
        <v>15</v>
      </c>
      <c r="G1858" s="12">
        <v>15</v>
      </c>
      <c r="H1858" s="12">
        <f>IF(Table2[[#This Row],[M1A]]="","",Table2[[#This Row],[M1A]]-Table2[[#This Row],[AWAL]])</f>
        <v>-1</v>
      </c>
      <c r="J1858" s="12" t="str">
        <f>IF(Table2[[#This Row],[M2A]]="","",SUM(Table2[[#This Row],[M2A]]-Table2[[#This Row],[M2B_h]]))</f>
        <v/>
      </c>
      <c r="L1858" s="12" t="str">
        <f>IF(Table2[[#This Row],[M3A]]="","",SUM(Table2[[#This Row],[M3A]]-Table2[[#This Row],[M3B_h]]))</f>
        <v/>
      </c>
      <c r="N1858" s="12" t="str">
        <f>IF(Table2[[#This Row],[M4A]]="","",SUM(Table2[[#This Row],[M4A]]-Table2[[#This Row],[M4B_h]]))</f>
        <v/>
      </c>
      <c r="O1858" s="14"/>
      <c r="P1858" s="14" t="str">
        <f>IF(Table2[[#This Row],[M5A]]="","",SUM(Table2[[#This Row],[M5A]]-Table2[[#This Row],[M5B_h]]))</f>
        <v/>
      </c>
      <c r="Q1858" s="14">
        <f>SUM(Table2[[#This Row],[AWAL]],Table2[[#This Row],[M1B]])</f>
        <v>15</v>
      </c>
      <c r="R1858" s="14">
        <f>SUM(Table2[[#This Row],[M2B]],Table2[[#This Row],[M2B_h]])</f>
        <v>15</v>
      </c>
      <c r="S1858" s="14">
        <f>SUM(Table2[[#This Row],[M3B]],Table2[[#This Row],[M3B_h]])</f>
        <v>15</v>
      </c>
      <c r="T1858" s="14">
        <f>SUM(Table2[[#This Row],[M4B]],Table2[[#This Row],[M4B_h]])</f>
        <v>15</v>
      </c>
    </row>
    <row r="1859" spans="1:20">
      <c r="A1859" s="11">
        <f>IF(Table2[[#This Row],[TT]]=0,"",ROW())</f>
        <v>1859</v>
      </c>
      <c r="B1859" s="11" t="str">
        <f>LOWER(SUBSTITUTE(SUBSTITUTE(SUBSTITUTE(SUBSTITUTE(SUBSTITUTE(SUBSTITUTE(SUBSTITUTE(SUBSTITUTE(Table2[[#This Row],[NAMA BARANG]]," ",""),"""",""),"-",""),"/",""),"(",""),")",""),"&amp;",""),",",""))</f>
        <v>sipoa8013</v>
      </c>
      <c r="C1859" s="17" t="s">
        <v>1998</v>
      </c>
      <c r="D1859" s="18">
        <v>5</v>
      </c>
      <c r="E1859" s="22" t="s">
        <v>173</v>
      </c>
      <c r="F1859" s="43">
        <f>IF(Table2[[#This Row],[M5B]]="",Table2[[#This Row],[M5B_h]],SUM(Table2[[#This Row],[M5B_h]],Table2[[#This Row],[M5B]]))</f>
        <v>5</v>
      </c>
      <c r="H1859" s="12" t="str">
        <f>IF(Table2[[#This Row],[M1A]]="","",Table2[[#This Row],[M1A]]-Table2[[#This Row],[AWAL]])</f>
        <v/>
      </c>
      <c r="J1859" s="12" t="str">
        <f>IF(Table2[[#This Row],[M2A]]="","",SUM(Table2[[#This Row],[M2A]]-Table2[[#This Row],[M2B_h]]))</f>
        <v/>
      </c>
      <c r="L1859" s="12" t="str">
        <f>IF(Table2[[#This Row],[M3A]]="","",SUM(Table2[[#This Row],[M3A]]-Table2[[#This Row],[M3B_h]]))</f>
        <v/>
      </c>
      <c r="N1859" s="12" t="str">
        <f>IF(Table2[[#This Row],[M4A]]="","",SUM(Table2[[#This Row],[M4A]]-Table2[[#This Row],[M4B_h]]))</f>
        <v/>
      </c>
      <c r="O1859" s="14"/>
      <c r="P1859" s="14" t="str">
        <f>IF(Table2[[#This Row],[M5A]]="","",SUM(Table2[[#This Row],[M5A]]-Table2[[#This Row],[M5B_h]]))</f>
        <v/>
      </c>
      <c r="Q1859" s="14">
        <f>SUM(Table2[[#This Row],[AWAL]],Table2[[#This Row],[M1B]])</f>
        <v>5</v>
      </c>
      <c r="R1859" s="14">
        <f>SUM(Table2[[#This Row],[M2B]],Table2[[#This Row],[M2B_h]])</f>
        <v>5</v>
      </c>
      <c r="S1859" s="14">
        <f>SUM(Table2[[#This Row],[M3B]],Table2[[#This Row],[M3B_h]])</f>
        <v>5</v>
      </c>
      <c r="T1859" s="14">
        <f>SUM(Table2[[#This Row],[M4B]],Table2[[#This Row],[M4B_h]])</f>
        <v>5</v>
      </c>
    </row>
    <row r="1860" spans="1:20">
      <c r="A1860" s="11">
        <f>IF(Table2[[#This Row],[TT]]=0,"",ROW())</f>
        <v>1860</v>
      </c>
      <c r="B1860" s="11" t="str">
        <f>LOWER(SUBSTITUTE(SUBSTITUTE(SUBSTITUTE(SUBSTITUTE(SUBSTITUTE(SUBSTITUTE(SUBSTITUTE(SUBSTITUTE(Table2[[#This Row],[NAMA BARANG]]," ",""),"""",""),"-",""),"/",""),"(",""),")",""),"&amp;",""),",",""))</f>
        <v>sipoa8023</v>
      </c>
      <c r="C1860" s="17" t="s">
        <v>2000</v>
      </c>
      <c r="D1860" s="18">
        <v>6</v>
      </c>
      <c r="E1860" s="22" t="s">
        <v>103</v>
      </c>
      <c r="F1860" s="43">
        <f>IF(Table2[[#This Row],[M5B]]="",Table2[[#This Row],[M5B_h]],SUM(Table2[[#This Row],[M5B_h]],Table2[[#This Row],[M5B]]))</f>
        <v>6</v>
      </c>
      <c r="H1860" s="12" t="str">
        <f>IF(Table2[[#This Row],[M1A]]="","",Table2[[#This Row],[M1A]]-Table2[[#This Row],[AWAL]])</f>
        <v/>
      </c>
      <c r="J1860" s="12" t="str">
        <f>IF(Table2[[#This Row],[M2A]]="","",SUM(Table2[[#This Row],[M2A]]-Table2[[#This Row],[M2B_h]]))</f>
        <v/>
      </c>
      <c r="L1860" s="12" t="str">
        <f>IF(Table2[[#This Row],[M3A]]="","",SUM(Table2[[#This Row],[M3A]]-Table2[[#This Row],[M3B_h]]))</f>
        <v/>
      </c>
      <c r="N1860" s="12" t="str">
        <f>IF(Table2[[#This Row],[M4A]]="","",SUM(Table2[[#This Row],[M4A]]-Table2[[#This Row],[M4B_h]]))</f>
        <v/>
      </c>
      <c r="O1860" s="14"/>
      <c r="P1860" s="14" t="str">
        <f>IF(Table2[[#This Row],[M5A]]="","",SUM(Table2[[#This Row],[M5A]]-Table2[[#This Row],[M5B_h]]))</f>
        <v/>
      </c>
      <c r="Q1860" s="14">
        <f>SUM(Table2[[#This Row],[AWAL]],Table2[[#This Row],[M1B]])</f>
        <v>6</v>
      </c>
      <c r="R1860" s="14">
        <f>SUM(Table2[[#This Row],[M2B]],Table2[[#This Row],[M2B_h]])</f>
        <v>6</v>
      </c>
      <c r="S1860" s="14">
        <f>SUM(Table2[[#This Row],[M3B]],Table2[[#This Row],[M3B_h]])</f>
        <v>6</v>
      </c>
      <c r="T1860" s="14">
        <f>SUM(Table2[[#This Row],[M4B]],Table2[[#This Row],[M4B_h]])</f>
        <v>6</v>
      </c>
    </row>
    <row r="1861" spans="1:20">
      <c r="A1861" s="11">
        <f>IF(Table2[[#This Row],[TT]]=0,"",ROW())</f>
        <v>1861</v>
      </c>
      <c r="B1861" s="11" t="str">
        <f>LOWER(SUBSTITUTE(SUBSTITUTE(SUBSTITUTE(SUBSTITUTE(SUBSTITUTE(SUBSTITUTE(SUBSTITUTE(SUBSTITUTE(Table2[[#This Row],[NAMA BARANG]]," ",""),"""",""),"-",""),"/",""),"(",""),")",""),"&amp;",""),",",""))</f>
        <v>sipoaangelstrawberry</v>
      </c>
      <c r="C1861" s="17" t="s">
        <v>4652</v>
      </c>
      <c r="D1861" s="18">
        <v>11</v>
      </c>
      <c r="E1861" s="22" t="s">
        <v>181</v>
      </c>
      <c r="F1861" s="43">
        <f>IF(Table2[[#This Row],[M5B]]="",Table2[[#This Row],[M5B_h]],SUM(Table2[[#This Row],[M5B_h]],Table2[[#This Row],[M5B]]))</f>
        <v>10</v>
      </c>
      <c r="G1861" s="12">
        <v>10</v>
      </c>
      <c r="H1861" s="12">
        <f>IF(Table2[[#This Row],[M1A]]="","",Table2[[#This Row],[M1A]]-Table2[[#This Row],[AWAL]])</f>
        <v>-1</v>
      </c>
      <c r="J1861" s="12" t="str">
        <f>IF(Table2[[#This Row],[M2A]]="","",SUM(Table2[[#This Row],[M2A]]-Table2[[#This Row],[M2B_h]]))</f>
        <v/>
      </c>
      <c r="L1861" s="12" t="str">
        <f>IF(Table2[[#This Row],[M3A]]="","",SUM(Table2[[#This Row],[M3A]]-Table2[[#This Row],[M3B_h]]))</f>
        <v/>
      </c>
      <c r="N1861" s="12" t="str">
        <f>IF(Table2[[#This Row],[M4A]]="","",SUM(Table2[[#This Row],[M4A]]-Table2[[#This Row],[M4B_h]]))</f>
        <v/>
      </c>
      <c r="O1861" s="14"/>
      <c r="P1861" s="14" t="str">
        <f>IF(Table2[[#This Row],[M5A]]="","",SUM(Table2[[#This Row],[M5A]]-Table2[[#This Row],[M5B_h]]))</f>
        <v/>
      </c>
      <c r="Q1861" s="14">
        <f>SUM(Table2[[#This Row],[AWAL]],Table2[[#This Row],[M1B]])</f>
        <v>10</v>
      </c>
      <c r="R1861" s="14">
        <f>SUM(Table2[[#This Row],[M2B]],Table2[[#This Row],[M2B_h]])</f>
        <v>10</v>
      </c>
      <c r="S1861" s="14">
        <f>SUM(Table2[[#This Row],[M3B]],Table2[[#This Row],[M3B_h]])</f>
        <v>10</v>
      </c>
      <c r="T1861" s="14">
        <f>SUM(Table2[[#This Row],[M4B]],Table2[[#This Row],[M4B_h]])</f>
        <v>10</v>
      </c>
    </row>
    <row r="1862" spans="1:20">
      <c r="A1862" s="11">
        <f>IF(Table2[[#This Row],[TT]]=0,"",ROW())</f>
        <v>1862</v>
      </c>
      <c r="B1862" s="11" t="str">
        <f>LOWER(SUBSTITUTE(SUBSTITUTE(SUBSTITUTE(SUBSTITUTE(SUBSTITUTE(SUBSTITUTE(SUBSTITUTE(SUBSTITUTE(Table2[[#This Row],[NAMA BARANG]]," ",""),"""",""),"-",""),"/",""),"(",""),")",""),"&amp;",""),",",""))</f>
        <v>sipoacs816rabbit</v>
      </c>
      <c r="C1862" s="17" t="s">
        <v>2002</v>
      </c>
      <c r="D1862" s="18">
        <v>3</v>
      </c>
      <c r="E1862" s="22" t="s">
        <v>428</v>
      </c>
      <c r="F1862" s="43">
        <f>IF(Table2[[#This Row],[M5B]]="",Table2[[#This Row],[M5B_h]],SUM(Table2[[#This Row],[M5B_h]],Table2[[#This Row],[M5B]]))</f>
        <v>3</v>
      </c>
      <c r="H1862" s="12" t="str">
        <f>IF(Table2[[#This Row],[M1A]]="","",Table2[[#This Row],[M1A]]-Table2[[#This Row],[AWAL]])</f>
        <v/>
      </c>
      <c r="J1862" s="12" t="str">
        <f>IF(Table2[[#This Row],[M2A]]="","",SUM(Table2[[#This Row],[M2A]]-Table2[[#This Row],[M2B_h]]))</f>
        <v/>
      </c>
      <c r="L1862" s="12" t="str">
        <f>IF(Table2[[#This Row],[M3A]]="","",SUM(Table2[[#This Row],[M3A]]-Table2[[#This Row],[M3B_h]]))</f>
        <v/>
      </c>
      <c r="N1862" s="12" t="str">
        <f>IF(Table2[[#This Row],[M4A]]="","",SUM(Table2[[#This Row],[M4A]]-Table2[[#This Row],[M4B_h]]))</f>
        <v/>
      </c>
      <c r="O1862" s="14"/>
      <c r="P1862" s="14" t="str">
        <f>IF(Table2[[#This Row],[M5A]]="","",SUM(Table2[[#This Row],[M5A]]-Table2[[#This Row],[M5B_h]]))</f>
        <v/>
      </c>
      <c r="Q1862" s="14">
        <f>SUM(Table2[[#This Row],[AWAL]],Table2[[#This Row],[M1B]])</f>
        <v>3</v>
      </c>
      <c r="R1862" s="14">
        <f>SUM(Table2[[#This Row],[M2B]],Table2[[#This Row],[M2B_h]])</f>
        <v>3</v>
      </c>
      <c r="S1862" s="14">
        <f>SUM(Table2[[#This Row],[M3B]],Table2[[#This Row],[M3B_h]])</f>
        <v>3</v>
      </c>
      <c r="T1862" s="14">
        <f>SUM(Table2[[#This Row],[M4B]],Table2[[#This Row],[M4B_h]])</f>
        <v>3</v>
      </c>
    </row>
    <row r="1863" spans="1:20">
      <c r="A1863" s="11">
        <f>IF(Table2[[#This Row],[TT]]=0,"",ROW())</f>
        <v>1863</v>
      </c>
      <c r="B1863" s="11" t="str">
        <f>LOWER(SUBSTITUTE(SUBSTITUTE(SUBSTITUTE(SUBSTITUTE(SUBSTITUTE(SUBSTITUTE(SUBSTITUTE(SUBSTITUTE(Table2[[#This Row],[NAMA BARANG]]," ",""),"""",""),"-",""),"/",""),"(",""),")",""),"&amp;",""),",",""))</f>
        <v>sipoakakib808moshimoshiblk</v>
      </c>
      <c r="C1863" s="17" t="s">
        <v>2003</v>
      </c>
      <c r="D1863" s="18">
        <v>2</v>
      </c>
      <c r="E1863" s="22" t="s">
        <v>66</v>
      </c>
      <c r="F1863" s="43">
        <f>IF(Table2[[#This Row],[M5B]]="",Table2[[#This Row],[M5B_h]],SUM(Table2[[#This Row],[M5B_h]],Table2[[#This Row],[M5B]]))</f>
        <v>2</v>
      </c>
      <c r="H1863" s="12" t="str">
        <f>IF(Table2[[#This Row],[M1A]]="","",Table2[[#This Row],[M1A]]-Table2[[#This Row],[AWAL]])</f>
        <v/>
      </c>
      <c r="J1863" s="12" t="str">
        <f>IF(Table2[[#This Row],[M2A]]="","",SUM(Table2[[#This Row],[M2A]]-Table2[[#This Row],[M2B_h]]))</f>
        <v/>
      </c>
      <c r="L1863" s="12" t="str">
        <f>IF(Table2[[#This Row],[M3A]]="","",SUM(Table2[[#This Row],[M3A]]-Table2[[#This Row],[M3B_h]]))</f>
        <v/>
      </c>
      <c r="N1863" s="12" t="str">
        <f>IF(Table2[[#This Row],[M4A]]="","",SUM(Table2[[#This Row],[M4A]]-Table2[[#This Row],[M4B_h]]))</f>
        <v/>
      </c>
      <c r="O1863" s="14"/>
      <c r="P1863" s="14" t="str">
        <f>IF(Table2[[#This Row],[M5A]]="","",SUM(Table2[[#This Row],[M5A]]-Table2[[#This Row],[M5B_h]]))</f>
        <v/>
      </c>
      <c r="Q1863" s="14">
        <f>SUM(Table2[[#This Row],[AWAL]],Table2[[#This Row],[M1B]])</f>
        <v>2</v>
      </c>
      <c r="R1863" s="14">
        <f>SUM(Table2[[#This Row],[M2B]],Table2[[#This Row],[M2B_h]])</f>
        <v>2</v>
      </c>
      <c r="S1863" s="14">
        <f>SUM(Table2[[#This Row],[M3B]],Table2[[#This Row],[M3B_h]])</f>
        <v>2</v>
      </c>
      <c r="T1863" s="14">
        <f>SUM(Table2[[#This Row],[M4B]],Table2[[#This Row],[M4B_h]])</f>
        <v>2</v>
      </c>
    </row>
    <row r="1864" spans="1:20">
      <c r="A1864" s="11">
        <f>IF(Table2[[#This Row],[TT]]=0,"",ROW())</f>
        <v>1864</v>
      </c>
      <c r="B1864" s="11" t="str">
        <f>LOWER(SUBSTITUTE(SUBSTITUTE(SUBSTITUTE(SUBSTITUTE(SUBSTITUTE(SUBSTITUTE(SUBSTITUTE(SUBSTITUTE(Table2[[#This Row],[NAMA BARANG]]," ",""),"""",""),"-",""),"/",""),"(",""),")",""),"&amp;",""),",",""))</f>
        <v>sipoakakik807moshimoshiblk</v>
      </c>
      <c r="C1864" s="17" t="s">
        <v>2004</v>
      </c>
      <c r="D1864" s="18">
        <v>6</v>
      </c>
      <c r="E1864" s="22" t="s">
        <v>95</v>
      </c>
      <c r="F1864" s="43">
        <f>IF(Table2[[#This Row],[M5B]]="",Table2[[#This Row],[M5B_h]],SUM(Table2[[#This Row],[M5B_h]],Table2[[#This Row],[M5B]]))</f>
        <v>6</v>
      </c>
      <c r="H1864" s="12" t="str">
        <f>IF(Table2[[#This Row],[M1A]]="","",Table2[[#This Row],[M1A]]-Table2[[#This Row],[AWAL]])</f>
        <v/>
      </c>
      <c r="J1864" s="12" t="str">
        <f>IF(Table2[[#This Row],[M2A]]="","",SUM(Table2[[#This Row],[M2A]]-Table2[[#This Row],[M2B_h]]))</f>
        <v/>
      </c>
      <c r="L1864" s="12" t="str">
        <f>IF(Table2[[#This Row],[M3A]]="","",SUM(Table2[[#This Row],[M3A]]-Table2[[#This Row],[M3B_h]]))</f>
        <v/>
      </c>
      <c r="N1864" s="12" t="str">
        <f>IF(Table2[[#This Row],[M4A]]="","",SUM(Table2[[#This Row],[M4A]]-Table2[[#This Row],[M4B_h]]))</f>
        <v/>
      </c>
      <c r="O1864" s="14"/>
      <c r="P1864" s="14" t="str">
        <f>IF(Table2[[#This Row],[M5A]]="","",SUM(Table2[[#This Row],[M5A]]-Table2[[#This Row],[M5B_h]]))</f>
        <v/>
      </c>
      <c r="Q1864" s="14">
        <f>SUM(Table2[[#This Row],[AWAL]],Table2[[#This Row],[M1B]])</f>
        <v>6</v>
      </c>
      <c r="R1864" s="14">
        <f>SUM(Table2[[#This Row],[M2B]],Table2[[#This Row],[M2B_h]])</f>
        <v>6</v>
      </c>
      <c r="S1864" s="14">
        <f>SUM(Table2[[#This Row],[M3B]],Table2[[#This Row],[M3B_h]])</f>
        <v>6</v>
      </c>
      <c r="T1864" s="14">
        <f>SUM(Table2[[#This Row],[M4B]],Table2[[#This Row],[M4B_h]])</f>
        <v>6</v>
      </c>
    </row>
    <row r="1865" spans="1:20">
      <c r="A1865" s="11">
        <f>IF(Table2[[#This Row],[TT]]=0,"",ROW())</f>
        <v>1865</v>
      </c>
      <c r="B1865" s="11" t="str">
        <f>LOWER(SUBSTITUTE(SUBSTITUTE(SUBSTITUTE(SUBSTITUTE(SUBSTITUTE(SUBSTITUTE(SUBSTITUTE(SUBSTITUTE(Table2[[#This Row],[NAMA BARANG]]," ",""),"""",""),"-",""),"/",""),"(",""),")",""),"&amp;",""),",",""))</f>
        <v>sipoarainbowbesar</v>
      </c>
      <c r="C1865" s="17" t="s">
        <v>2005</v>
      </c>
      <c r="D1865" s="18">
        <v>8</v>
      </c>
      <c r="E1865" s="22" t="s">
        <v>2006</v>
      </c>
      <c r="F1865" s="43">
        <f>IF(Table2[[#This Row],[M5B]]="",Table2[[#This Row],[M5B_h]],SUM(Table2[[#This Row],[M5B_h]],Table2[[#This Row],[M5B]]))</f>
        <v>8</v>
      </c>
      <c r="H1865" s="12" t="str">
        <f>IF(Table2[[#This Row],[M1A]]="","",Table2[[#This Row],[M1A]]-Table2[[#This Row],[AWAL]])</f>
        <v/>
      </c>
      <c r="J1865" s="12" t="str">
        <f>IF(Table2[[#This Row],[M2A]]="","",SUM(Table2[[#This Row],[M2A]]-Table2[[#This Row],[M2B_h]]))</f>
        <v/>
      </c>
      <c r="L1865" s="12" t="str">
        <f>IF(Table2[[#This Row],[M3A]]="","",SUM(Table2[[#This Row],[M3A]]-Table2[[#This Row],[M3B_h]]))</f>
        <v/>
      </c>
      <c r="N1865" s="12" t="str">
        <f>IF(Table2[[#This Row],[M4A]]="","",SUM(Table2[[#This Row],[M4A]]-Table2[[#This Row],[M4B_h]]))</f>
        <v/>
      </c>
      <c r="O1865" s="14"/>
      <c r="P1865" s="14" t="str">
        <f>IF(Table2[[#This Row],[M5A]]="","",SUM(Table2[[#This Row],[M5A]]-Table2[[#This Row],[M5B_h]]))</f>
        <v/>
      </c>
      <c r="Q1865" s="14">
        <f>SUM(Table2[[#This Row],[AWAL]],Table2[[#This Row],[M1B]])</f>
        <v>8</v>
      </c>
      <c r="R1865" s="14">
        <f>SUM(Table2[[#This Row],[M2B]],Table2[[#This Row],[M2B_h]])</f>
        <v>8</v>
      </c>
      <c r="S1865" s="14">
        <f>SUM(Table2[[#This Row],[M3B]],Table2[[#This Row],[M3B_h]])</f>
        <v>8</v>
      </c>
      <c r="T1865" s="14">
        <f>SUM(Table2[[#This Row],[M4B]],Table2[[#This Row],[M4B_h]])</f>
        <v>8</v>
      </c>
    </row>
    <row r="1866" spans="1:20">
      <c r="A1866" s="11">
        <f>IF(Table2[[#This Row],[TT]]=0,"",ROW())</f>
        <v>1866</v>
      </c>
      <c r="B1866" s="11" t="str">
        <f>LOWER(SUBSTITUTE(SUBSTITUTE(SUBSTITUTE(SUBSTITUTE(SUBSTITUTE(SUBSTITUTE(SUBSTITUTE(SUBSTITUTE(Table2[[#This Row],[NAMA BARANG]]," ",""),"""",""),"-",""),"/",""),"(",""),")",""),"&amp;",""),",",""))</f>
        <v>sipoasedang8590</v>
      </c>
      <c r="C1866" s="17" t="s">
        <v>2007</v>
      </c>
      <c r="D1866" s="18">
        <v>7</v>
      </c>
      <c r="E1866" s="22" t="s">
        <v>803</v>
      </c>
      <c r="F1866" s="43">
        <f>IF(Table2[[#This Row],[M5B]]="",Table2[[#This Row],[M5B_h]],SUM(Table2[[#This Row],[M5B_h]],Table2[[#This Row],[M5B]]))</f>
        <v>7</v>
      </c>
      <c r="H1866" s="12" t="str">
        <f>IF(Table2[[#This Row],[M1A]]="","",Table2[[#This Row],[M1A]]-Table2[[#This Row],[AWAL]])</f>
        <v/>
      </c>
      <c r="J1866" s="12" t="str">
        <f>IF(Table2[[#This Row],[M2A]]="","",SUM(Table2[[#This Row],[M2A]]-Table2[[#This Row],[M2B_h]]))</f>
        <v/>
      </c>
      <c r="L1866" s="12" t="str">
        <f>IF(Table2[[#This Row],[M3A]]="","",SUM(Table2[[#This Row],[M3A]]-Table2[[#This Row],[M3B_h]]))</f>
        <v/>
      </c>
      <c r="N1866" s="12" t="str">
        <f>IF(Table2[[#This Row],[M4A]]="","",SUM(Table2[[#This Row],[M4A]]-Table2[[#This Row],[M4B_h]]))</f>
        <v/>
      </c>
      <c r="O1866" s="14"/>
      <c r="P1866" s="14" t="str">
        <f>IF(Table2[[#This Row],[M5A]]="","",SUM(Table2[[#This Row],[M5A]]-Table2[[#This Row],[M5B_h]]))</f>
        <v/>
      </c>
      <c r="Q1866" s="14">
        <f>SUM(Table2[[#This Row],[AWAL]],Table2[[#This Row],[M1B]])</f>
        <v>7</v>
      </c>
      <c r="R1866" s="14">
        <f>SUM(Table2[[#This Row],[M2B]],Table2[[#This Row],[M2B_h]])</f>
        <v>7</v>
      </c>
      <c r="S1866" s="14">
        <f>SUM(Table2[[#This Row],[M3B]],Table2[[#This Row],[M3B_h]])</f>
        <v>7</v>
      </c>
      <c r="T1866" s="14">
        <f>SUM(Table2[[#This Row],[M4B]],Table2[[#This Row],[M4B_h]])</f>
        <v>7</v>
      </c>
    </row>
    <row r="1867" spans="1:20">
      <c r="A1867" s="11">
        <f>IF(Table2[[#This Row],[TT]]=0,"",ROW())</f>
        <v>1867</v>
      </c>
      <c r="B1867" s="11" t="str">
        <f>LOWER(SUBSTITUTE(SUBSTITUTE(SUBSTITUTE(SUBSTITUTE(SUBSTITUTE(SUBSTITUTE(SUBSTITUTE(SUBSTITUTE(Table2[[#This Row],[NAMA BARANG]]," ",""),"""",""),"-",""),"/",""),"(",""),")",""),"&amp;",""),",",""))</f>
        <v>sipoaym011</v>
      </c>
      <c r="C1867" s="17" t="s">
        <v>2009</v>
      </c>
      <c r="D1867" s="18">
        <v>14</v>
      </c>
      <c r="E1867" s="22" t="s">
        <v>83</v>
      </c>
      <c r="F1867" s="43">
        <f>IF(Table2[[#This Row],[M5B]]="",Table2[[#This Row],[M5B_h]],SUM(Table2[[#This Row],[M5B_h]],Table2[[#This Row],[M5B]]))</f>
        <v>14</v>
      </c>
      <c r="H1867" s="12" t="str">
        <f>IF(Table2[[#This Row],[M1A]]="","",Table2[[#This Row],[M1A]]-Table2[[#This Row],[AWAL]])</f>
        <v/>
      </c>
      <c r="J1867" s="12" t="str">
        <f>IF(Table2[[#This Row],[M2A]]="","",SUM(Table2[[#This Row],[M2A]]-Table2[[#This Row],[M2B_h]]))</f>
        <v/>
      </c>
      <c r="L1867" s="12" t="str">
        <f>IF(Table2[[#This Row],[M3A]]="","",SUM(Table2[[#This Row],[M3A]]-Table2[[#This Row],[M3B_h]]))</f>
        <v/>
      </c>
      <c r="N1867" s="12" t="str">
        <f>IF(Table2[[#This Row],[M4A]]="","",SUM(Table2[[#This Row],[M4A]]-Table2[[#This Row],[M4B_h]]))</f>
        <v/>
      </c>
      <c r="O1867" s="14"/>
      <c r="P1867" s="14" t="str">
        <f>IF(Table2[[#This Row],[M5A]]="","",SUM(Table2[[#This Row],[M5A]]-Table2[[#This Row],[M5B_h]]))</f>
        <v/>
      </c>
      <c r="Q1867" s="14">
        <f>SUM(Table2[[#This Row],[AWAL]],Table2[[#This Row],[M1B]])</f>
        <v>14</v>
      </c>
      <c r="R1867" s="14">
        <f>SUM(Table2[[#This Row],[M2B]],Table2[[#This Row],[M2B_h]])</f>
        <v>14</v>
      </c>
      <c r="S1867" s="14">
        <f>SUM(Table2[[#This Row],[M3B]],Table2[[#This Row],[M3B_h]])</f>
        <v>14</v>
      </c>
      <c r="T1867" s="14">
        <f>SUM(Table2[[#This Row],[M4B]],Table2[[#This Row],[M4B_h]])</f>
        <v>14</v>
      </c>
    </row>
    <row r="1868" spans="1:20">
      <c r="A1868" s="11">
        <f>IF(Table2[[#This Row],[TT]]=0,"",ROW())</f>
        <v>1868</v>
      </c>
      <c r="B1868" s="11" t="str">
        <f>LOWER(SUBSTITUTE(SUBSTITUTE(SUBSTITUTE(SUBSTITUTE(SUBSTITUTE(SUBSTITUTE(SUBSTITUTE(SUBSTITUTE(Table2[[#This Row],[NAMA BARANG]]," ",""),"""",""),"-",""),"/",""),"(",""),")",""),"&amp;",""),",",""))</f>
        <v>slidebinder7mmk</v>
      </c>
      <c r="C1868" s="17" t="s">
        <v>4409</v>
      </c>
      <c r="D1868" s="18">
        <v>3</v>
      </c>
      <c r="E1868" s="22">
        <v>2000</v>
      </c>
      <c r="F1868" s="43">
        <f>IF(Table2[[#This Row],[M5B]]="",Table2[[#This Row],[M5B_h]],SUM(Table2[[#This Row],[M5B_h]],Table2[[#This Row],[M5B]]))</f>
        <v>3</v>
      </c>
      <c r="H1868" s="12" t="str">
        <f>IF(Table2[[#This Row],[M1A]]="","",Table2[[#This Row],[M1A]]-Table2[[#This Row],[AWAL]])</f>
        <v/>
      </c>
      <c r="J1868" s="12" t="str">
        <f>IF(Table2[[#This Row],[M2A]]="","",SUM(Table2[[#This Row],[M2A]]-Table2[[#This Row],[M2B_h]]))</f>
        <v/>
      </c>
      <c r="L1868" s="12" t="str">
        <f>IF(Table2[[#This Row],[M3A]]="","",SUM(Table2[[#This Row],[M3A]]-Table2[[#This Row],[M3B_h]]))</f>
        <v/>
      </c>
      <c r="N1868" s="12" t="str">
        <f>IF(Table2[[#This Row],[M4A]]="","",SUM(Table2[[#This Row],[M4A]]-Table2[[#This Row],[M4B_h]]))</f>
        <v/>
      </c>
      <c r="O1868" s="14"/>
      <c r="P1868" s="14" t="str">
        <f>IF(Table2[[#This Row],[M5A]]="","",SUM(Table2[[#This Row],[M5A]]-Table2[[#This Row],[M5B_h]]))</f>
        <v/>
      </c>
      <c r="Q1868" s="14">
        <f>SUM(Table2[[#This Row],[AWAL]],Table2[[#This Row],[M1B]])</f>
        <v>3</v>
      </c>
      <c r="R1868" s="14">
        <f>SUM(Table2[[#This Row],[M2B]],Table2[[#This Row],[M2B_h]])</f>
        <v>3</v>
      </c>
      <c r="S1868" s="14">
        <f>SUM(Table2[[#This Row],[M3B]],Table2[[#This Row],[M3B_h]])</f>
        <v>3</v>
      </c>
      <c r="T1868" s="14">
        <f>SUM(Table2[[#This Row],[M4B]],Table2[[#This Row],[M4B_h]])</f>
        <v>3</v>
      </c>
    </row>
    <row r="1869" spans="1:20">
      <c r="A1869" s="11">
        <f>IF(Table2[[#This Row],[TT]]=0,"",ROW())</f>
        <v>1869</v>
      </c>
      <c r="B1869" s="11" t="str">
        <f>LOWER(SUBSTITUTE(SUBSTITUTE(SUBSTITUTE(SUBSTITUTE(SUBSTITUTE(SUBSTITUTE(SUBSTITUTE(SUBSTITUTE(Table2[[#This Row],[NAMA BARANG]]," ",""),"""",""),"-",""),"/",""),"(",""),")",""),"&amp;",""),",",""))</f>
        <v>spidol12w838golden</v>
      </c>
      <c r="C1869" s="17" t="s">
        <v>4466</v>
      </c>
      <c r="D1869" s="18">
        <v>13</v>
      </c>
      <c r="E1869" s="22" t="s">
        <v>2457</v>
      </c>
      <c r="F1869" s="43">
        <f>IF(Table2[[#This Row],[M5B]]="",Table2[[#This Row],[M5B_h]],SUM(Table2[[#This Row],[M5B_h]],Table2[[#This Row],[M5B]]))</f>
        <v>11</v>
      </c>
      <c r="G1869" s="12">
        <v>12</v>
      </c>
      <c r="H1869" s="12">
        <f>IF(Table2[[#This Row],[M1A]]="","",Table2[[#This Row],[M1A]]-Table2[[#This Row],[AWAL]])</f>
        <v>-1</v>
      </c>
      <c r="I1869" s="12">
        <v>11</v>
      </c>
      <c r="J1869" s="12">
        <f>IF(Table2[[#This Row],[M2A]]="","",SUM(Table2[[#This Row],[M2A]]-Table2[[#This Row],[M2B_h]]))</f>
        <v>-1</v>
      </c>
      <c r="L1869" s="12" t="str">
        <f>IF(Table2[[#This Row],[M3A]]="","",SUM(Table2[[#This Row],[M3A]]-Table2[[#This Row],[M3B_h]]))</f>
        <v/>
      </c>
      <c r="N1869" s="12" t="str">
        <f>IF(Table2[[#This Row],[M4A]]="","",SUM(Table2[[#This Row],[M4A]]-Table2[[#This Row],[M4B_h]]))</f>
        <v/>
      </c>
      <c r="O1869" s="14"/>
      <c r="P1869" s="14" t="str">
        <f>IF(Table2[[#This Row],[M5A]]="","",SUM(Table2[[#This Row],[M5A]]-Table2[[#This Row],[M5B_h]]))</f>
        <v/>
      </c>
      <c r="Q1869" s="14">
        <f>SUM(Table2[[#This Row],[AWAL]],Table2[[#This Row],[M1B]])</f>
        <v>12</v>
      </c>
      <c r="R1869" s="14">
        <f>SUM(Table2[[#This Row],[M2B]],Table2[[#This Row],[M2B_h]])</f>
        <v>11</v>
      </c>
      <c r="S1869" s="14">
        <f>SUM(Table2[[#This Row],[M3B]],Table2[[#This Row],[M3B_h]])</f>
        <v>11</v>
      </c>
      <c r="T1869" s="14">
        <f>SUM(Table2[[#This Row],[M4B]],Table2[[#This Row],[M4B_h]])</f>
        <v>11</v>
      </c>
    </row>
    <row r="1870" spans="1:20">
      <c r="A1870" s="11">
        <f>IF(Table2[[#This Row],[TT]]=0,"",ROW())</f>
        <v>1870</v>
      </c>
      <c r="B1870" s="11" t="str">
        <f>LOWER(SUBSTITUTE(SUBSTITUTE(SUBSTITUTE(SUBSTITUTE(SUBSTITUTE(SUBSTITUTE(SUBSTITUTE(SUBSTITUTE(Table2[[#This Row],[NAMA BARANG]]," ",""),"""",""),"-",""),"/",""),"(",""),")",""),"&amp;",""),",",""))</f>
        <v>spidol1fwp63412infico</v>
      </c>
      <c r="C1870" s="17" t="s">
        <v>2010</v>
      </c>
      <c r="D1870" s="18">
        <v>2</v>
      </c>
      <c r="E1870" s="22" t="s">
        <v>2011</v>
      </c>
      <c r="F1870" s="43">
        <f>IF(Table2[[#This Row],[M5B]]="",Table2[[#This Row],[M5B_h]],SUM(Table2[[#This Row],[M5B_h]],Table2[[#This Row],[M5B]]))</f>
        <v>2</v>
      </c>
      <c r="H1870" s="12" t="str">
        <f>IF(Table2[[#This Row],[M1A]]="","",Table2[[#This Row],[M1A]]-Table2[[#This Row],[AWAL]])</f>
        <v/>
      </c>
      <c r="J1870" s="12" t="str">
        <f>IF(Table2[[#This Row],[M2A]]="","",SUM(Table2[[#This Row],[M2A]]-Table2[[#This Row],[M2B_h]]))</f>
        <v/>
      </c>
      <c r="L1870" s="12" t="str">
        <f>IF(Table2[[#This Row],[M3A]]="","",SUM(Table2[[#This Row],[M3A]]-Table2[[#This Row],[M3B_h]]))</f>
        <v/>
      </c>
      <c r="N1870" s="12" t="str">
        <f>IF(Table2[[#This Row],[M4A]]="","",SUM(Table2[[#This Row],[M4A]]-Table2[[#This Row],[M4B_h]]))</f>
        <v/>
      </c>
      <c r="O1870" s="14"/>
      <c r="P1870" s="14" t="str">
        <f>IF(Table2[[#This Row],[M5A]]="","",SUM(Table2[[#This Row],[M5A]]-Table2[[#This Row],[M5B_h]]))</f>
        <v/>
      </c>
      <c r="Q1870" s="14">
        <f>SUM(Table2[[#This Row],[AWAL]],Table2[[#This Row],[M1B]])</f>
        <v>2</v>
      </c>
      <c r="R1870" s="14">
        <f>SUM(Table2[[#This Row],[M2B]],Table2[[#This Row],[M2B_h]])</f>
        <v>2</v>
      </c>
      <c r="S1870" s="14">
        <f>SUM(Table2[[#This Row],[M3B]],Table2[[#This Row],[M3B_h]])</f>
        <v>2</v>
      </c>
      <c r="T1870" s="14">
        <f>SUM(Table2[[#This Row],[M4B]],Table2[[#This Row],[M4B_h]])</f>
        <v>2</v>
      </c>
    </row>
    <row r="1871" spans="1:20">
      <c r="A1871" s="11">
        <f>IF(Table2[[#This Row],[TT]]=0,"",ROW())</f>
        <v>1871</v>
      </c>
      <c r="B1871" s="11" t="str">
        <f>LOWER(SUBSTITUTE(SUBSTITUTE(SUBSTITUTE(SUBSTITUTE(SUBSTITUTE(SUBSTITUTE(SUBSTITUTE(SUBSTITUTE(Table2[[#This Row],[NAMA BARANG]]," ",""),"""",""),"-",""),"/",""),"(",""),")",""),"&amp;",""),",",""))</f>
        <v>spidol1fwp63612infico</v>
      </c>
      <c r="C1871" s="16" t="s">
        <v>2012</v>
      </c>
      <c r="D1871" s="25">
        <v>7</v>
      </c>
      <c r="E1871" s="47" t="s">
        <v>2480</v>
      </c>
      <c r="F1871" s="43">
        <f>IF(Table2[[#This Row],[M5B]]="",Table2[[#This Row],[M5B_h]],SUM(Table2[[#This Row],[M5B_h]],Table2[[#This Row],[M5B]]))</f>
        <v>7</v>
      </c>
      <c r="H1871" s="12" t="str">
        <f>IF(Table2[[#This Row],[M1A]]="","",Table2[[#This Row],[M1A]]-Table2[[#This Row],[AWAL]])</f>
        <v/>
      </c>
      <c r="J1871" s="12" t="str">
        <f>IF(Table2[[#This Row],[M2A]]="","",SUM(Table2[[#This Row],[M2A]]-Table2[[#This Row],[M2B_h]]))</f>
        <v/>
      </c>
      <c r="L1871" s="12" t="str">
        <f>IF(Table2[[#This Row],[M3A]]="","",SUM(Table2[[#This Row],[M3A]]-Table2[[#This Row],[M3B_h]]))</f>
        <v/>
      </c>
      <c r="N1871" s="12" t="str">
        <f>IF(Table2[[#This Row],[M4A]]="","",SUM(Table2[[#This Row],[M4A]]-Table2[[#This Row],[M4B_h]]))</f>
        <v/>
      </c>
      <c r="O1871" s="14"/>
      <c r="P1871" s="14" t="str">
        <f>IF(Table2[[#This Row],[M5A]]="","",SUM(Table2[[#This Row],[M5A]]-Table2[[#This Row],[M5B_h]]))</f>
        <v/>
      </c>
      <c r="Q1871" s="14">
        <f>SUM(Table2[[#This Row],[AWAL]],Table2[[#This Row],[M1B]])</f>
        <v>7</v>
      </c>
      <c r="R1871" s="14">
        <f>SUM(Table2[[#This Row],[M2B]],Table2[[#This Row],[M2B_h]])</f>
        <v>7</v>
      </c>
      <c r="S1871" s="14">
        <f>SUM(Table2[[#This Row],[M3B]],Table2[[#This Row],[M3B_h]])</f>
        <v>7</v>
      </c>
      <c r="T1871" s="14">
        <f>SUM(Table2[[#This Row],[M4B]],Table2[[#This Row],[M4B_h]])</f>
        <v>7</v>
      </c>
    </row>
    <row r="1872" spans="1:20">
      <c r="A1872" s="11">
        <f>IF(Table2[[#This Row],[TT]]=0,"",ROW())</f>
        <v>1872</v>
      </c>
      <c r="B1872" s="11" t="str">
        <f>LOWER(SUBSTITUTE(SUBSTITUTE(SUBSTITUTE(SUBSTITUTE(SUBSTITUTE(SUBSTITUTE(SUBSTITUTE(SUBSTITUTE(Table2[[#This Row],[NAMA BARANG]]," ",""),"""",""),"-",""),"/",""),"(",""),")",""),"&amp;",""),",",""))</f>
        <v>spidolhitamxuesiwt8009executive</v>
      </c>
      <c r="C1872" s="17" t="s">
        <v>2013</v>
      </c>
      <c r="D1872" s="18">
        <v>1</v>
      </c>
      <c r="E1872" s="22" t="s">
        <v>79</v>
      </c>
      <c r="F1872" s="43">
        <f>IF(Table2[[#This Row],[M5B]]="",Table2[[#This Row],[M5B_h]],SUM(Table2[[#This Row],[M5B_h]],Table2[[#This Row],[M5B]]))</f>
        <v>1</v>
      </c>
      <c r="H1872" s="12" t="str">
        <f>IF(Table2[[#This Row],[M1A]]="","",Table2[[#This Row],[M1A]]-Table2[[#This Row],[AWAL]])</f>
        <v/>
      </c>
      <c r="J1872" s="12" t="str">
        <f>IF(Table2[[#This Row],[M2A]]="","",SUM(Table2[[#This Row],[M2A]]-Table2[[#This Row],[M2B_h]]))</f>
        <v/>
      </c>
      <c r="L1872" s="12" t="str">
        <f>IF(Table2[[#This Row],[M3A]]="","",SUM(Table2[[#This Row],[M3A]]-Table2[[#This Row],[M3B_h]]))</f>
        <v/>
      </c>
      <c r="N1872" s="12" t="str">
        <f>IF(Table2[[#This Row],[M4A]]="","",SUM(Table2[[#This Row],[M4A]]-Table2[[#This Row],[M4B_h]]))</f>
        <v/>
      </c>
      <c r="O1872" s="14"/>
      <c r="P1872" s="14" t="str">
        <f>IF(Table2[[#This Row],[M5A]]="","",SUM(Table2[[#This Row],[M5A]]-Table2[[#This Row],[M5B_h]]))</f>
        <v/>
      </c>
      <c r="Q1872" s="14">
        <f>SUM(Table2[[#This Row],[AWAL]],Table2[[#This Row],[M1B]])</f>
        <v>1</v>
      </c>
      <c r="R1872" s="14">
        <f>SUM(Table2[[#This Row],[M2B]],Table2[[#This Row],[M2B_h]])</f>
        <v>1</v>
      </c>
      <c r="S1872" s="14">
        <f>SUM(Table2[[#This Row],[M3B]],Table2[[#This Row],[M3B_h]])</f>
        <v>1</v>
      </c>
      <c r="T1872" s="14">
        <f>SUM(Table2[[#This Row],[M4B]],Table2[[#This Row],[M4B_h]])</f>
        <v>1</v>
      </c>
    </row>
    <row r="1873" spans="1:20">
      <c r="A1873" s="11">
        <f>IF(Table2[[#This Row],[TT]]=0,"",ROW())</f>
        <v>1873</v>
      </c>
      <c r="B1873" s="11" t="str">
        <f>LOWER(SUBSTITUTE(SUBSTITUTE(SUBSTITUTE(SUBSTITUTE(SUBSTITUTE(SUBSTITUTE(SUBSTITUTE(SUBSTITUTE(Table2[[#This Row],[NAMA BARANG]]," ",""),"""",""),"-",""),"/",""),"(",""),")",""),"&amp;",""),",",""))</f>
        <v>spidolinfico88612</v>
      </c>
      <c r="C1873" s="17" t="s">
        <v>2014</v>
      </c>
      <c r="D1873" s="18">
        <v>1</v>
      </c>
      <c r="E1873" s="22" t="s">
        <v>63</v>
      </c>
      <c r="F1873" s="43">
        <f>IF(Table2[[#This Row],[M5B]]="",Table2[[#This Row],[M5B_h]],SUM(Table2[[#This Row],[M5B_h]],Table2[[#This Row],[M5B]]))</f>
        <v>1</v>
      </c>
      <c r="H1873" s="12" t="str">
        <f>IF(Table2[[#This Row],[M1A]]="","",Table2[[#This Row],[M1A]]-Table2[[#This Row],[AWAL]])</f>
        <v/>
      </c>
      <c r="J1873" s="12" t="str">
        <f>IF(Table2[[#This Row],[M2A]]="","",SUM(Table2[[#This Row],[M2A]]-Table2[[#This Row],[M2B_h]]))</f>
        <v/>
      </c>
      <c r="L1873" s="12" t="str">
        <f>IF(Table2[[#This Row],[M3A]]="","",SUM(Table2[[#This Row],[M3A]]-Table2[[#This Row],[M3B_h]]))</f>
        <v/>
      </c>
      <c r="N1873" s="12" t="str">
        <f>IF(Table2[[#This Row],[M4A]]="","",SUM(Table2[[#This Row],[M4A]]-Table2[[#This Row],[M4B_h]]))</f>
        <v/>
      </c>
      <c r="O1873" s="14"/>
      <c r="P1873" s="14" t="str">
        <f>IF(Table2[[#This Row],[M5A]]="","",SUM(Table2[[#This Row],[M5A]]-Table2[[#This Row],[M5B_h]]))</f>
        <v/>
      </c>
      <c r="Q1873" s="14">
        <f>SUM(Table2[[#This Row],[AWAL]],Table2[[#This Row],[M1B]])</f>
        <v>1</v>
      </c>
      <c r="R1873" s="14">
        <f>SUM(Table2[[#This Row],[M2B]],Table2[[#This Row],[M2B_h]])</f>
        <v>1</v>
      </c>
      <c r="S1873" s="14">
        <f>SUM(Table2[[#This Row],[M3B]],Table2[[#This Row],[M3B_h]])</f>
        <v>1</v>
      </c>
      <c r="T1873" s="14">
        <f>SUM(Table2[[#This Row],[M4B]],Table2[[#This Row],[M4B_h]])</f>
        <v>1</v>
      </c>
    </row>
    <row r="1874" spans="1:20">
      <c r="A1874" s="11">
        <f>IF(Table2[[#This Row],[TT]]=0,"",ROW())</f>
        <v>1874</v>
      </c>
      <c r="B1874" s="11" t="str">
        <f>LOWER(SUBSTITUTE(SUBSTITUTE(SUBSTITUTE(SUBSTITUTE(SUBSTITUTE(SUBSTITUTE(SUBSTITUTE(SUBSTITUTE(Table2[[#This Row],[NAMA BARANG]]," ",""),"""",""),"-",""),"/",""),"(",""),")",""),"&amp;",""),",",""))</f>
        <v>spidolmarkerchaglipm9905</v>
      </c>
      <c r="C1874" s="17" t="s">
        <v>2015</v>
      </c>
      <c r="D1874" s="18">
        <v>5</v>
      </c>
      <c r="E1874" s="22" t="s">
        <v>19</v>
      </c>
      <c r="F1874" s="43">
        <f>IF(Table2[[#This Row],[M5B]]="",Table2[[#This Row],[M5B_h]],SUM(Table2[[#This Row],[M5B_h]],Table2[[#This Row],[M5B]]))</f>
        <v>5</v>
      </c>
      <c r="H1874" s="12" t="str">
        <f>IF(Table2[[#This Row],[M1A]]="","",Table2[[#This Row],[M1A]]-Table2[[#This Row],[AWAL]])</f>
        <v/>
      </c>
      <c r="J1874" s="12" t="str">
        <f>IF(Table2[[#This Row],[M2A]]="","",SUM(Table2[[#This Row],[M2A]]-Table2[[#This Row],[M2B_h]]))</f>
        <v/>
      </c>
      <c r="L1874" s="12" t="str">
        <f>IF(Table2[[#This Row],[M3A]]="","",SUM(Table2[[#This Row],[M3A]]-Table2[[#This Row],[M3B_h]]))</f>
        <v/>
      </c>
      <c r="N1874" s="12" t="str">
        <f>IF(Table2[[#This Row],[M4A]]="","",SUM(Table2[[#This Row],[M4A]]-Table2[[#This Row],[M4B_h]]))</f>
        <v/>
      </c>
      <c r="O1874" s="14"/>
      <c r="P1874" s="14" t="str">
        <f>IF(Table2[[#This Row],[M5A]]="","",SUM(Table2[[#This Row],[M5A]]-Table2[[#This Row],[M5B_h]]))</f>
        <v/>
      </c>
      <c r="Q1874" s="14">
        <f>SUM(Table2[[#This Row],[AWAL]],Table2[[#This Row],[M1B]])</f>
        <v>5</v>
      </c>
      <c r="R1874" s="14">
        <f>SUM(Table2[[#This Row],[M2B]],Table2[[#This Row],[M2B_h]])</f>
        <v>5</v>
      </c>
      <c r="S1874" s="14">
        <f>SUM(Table2[[#This Row],[M3B]],Table2[[#This Row],[M3B_h]])</f>
        <v>5</v>
      </c>
      <c r="T1874" s="14">
        <f>SUM(Table2[[#This Row],[M4B]],Table2[[#This Row],[M4B_h]])</f>
        <v>5</v>
      </c>
    </row>
    <row r="1875" spans="1:20">
      <c r="A1875" s="11">
        <f>IF(Table2[[#This Row],[TT]]=0,"",ROW())</f>
        <v>1875</v>
      </c>
      <c r="B1875" s="11" t="str">
        <f>LOWER(SUBSTITUTE(SUBSTITUTE(SUBSTITUTE(SUBSTITUTE(SUBSTITUTE(SUBSTITUTE(SUBSTITUTE(SUBSTITUTE(Table2[[#This Row],[NAMA BARANG]]," ",""),"""",""),"-",""),"/",""),"(",""),")",""),"&amp;",""),",",""))</f>
        <v>spidolshow8warna</v>
      </c>
      <c r="C1875" s="17" t="s">
        <v>2016</v>
      </c>
      <c r="D1875" s="18">
        <v>8</v>
      </c>
      <c r="E1875" s="22" t="s">
        <v>38</v>
      </c>
      <c r="F1875" s="43">
        <f>IF(Table2[[#This Row],[M5B]]="",Table2[[#This Row],[M5B_h]],SUM(Table2[[#This Row],[M5B_h]],Table2[[#This Row],[M5B]]))</f>
        <v>8</v>
      </c>
      <c r="H1875" s="12" t="str">
        <f>IF(Table2[[#This Row],[M1A]]="","",Table2[[#This Row],[M1A]]-Table2[[#This Row],[AWAL]])</f>
        <v/>
      </c>
      <c r="J1875" s="12" t="str">
        <f>IF(Table2[[#This Row],[M2A]]="","",SUM(Table2[[#This Row],[M2A]]-Table2[[#This Row],[M2B_h]]))</f>
        <v/>
      </c>
      <c r="L1875" s="12" t="str">
        <f>IF(Table2[[#This Row],[M3A]]="","",SUM(Table2[[#This Row],[M3A]]-Table2[[#This Row],[M3B_h]]))</f>
        <v/>
      </c>
      <c r="N1875" s="12" t="str">
        <f>IF(Table2[[#This Row],[M4A]]="","",SUM(Table2[[#This Row],[M4A]]-Table2[[#This Row],[M4B_h]]))</f>
        <v/>
      </c>
      <c r="O1875" s="14"/>
      <c r="P1875" s="14" t="str">
        <f>IF(Table2[[#This Row],[M5A]]="","",SUM(Table2[[#This Row],[M5A]]-Table2[[#This Row],[M5B_h]]))</f>
        <v/>
      </c>
      <c r="Q1875" s="14">
        <f>SUM(Table2[[#This Row],[AWAL]],Table2[[#This Row],[M1B]])</f>
        <v>8</v>
      </c>
      <c r="R1875" s="14">
        <f>SUM(Table2[[#This Row],[M2B]],Table2[[#This Row],[M2B_h]])</f>
        <v>8</v>
      </c>
      <c r="S1875" s="14">
        <f>SUM(Table2[[#This Row],[M3B]],Table2[[#This Row],[M3B_h]])</f>
        <v>8</v>
      </c>
      <c r="T1875" s="14">
        <f>SUM(Table2[[#This Row],[M4B]],Table2[[#This Row],[M4B_h]])</f>
        <v>8</v>
      </c>
    </row>
    <row r="1876" spans="1:20">
      <c r="A1876" s="11">
        <f>IF(Table2[[#This Row],[TT]]=0,"",ROW())</f>
        <v>1876</v>
      </c>
      <c r="B1876" s="11" t="str">
        <f>LOWER(SUBSTITUTE(SUBSTITUTE(SUBSTITUTE(SUBSTITUTE(SUBSTITUTE(SUBSTITUTE(SUBSTITUTE(SUBSTITUTE(Table2[[#This Row],[NAMA BARANG]]," ",""),"""",""),"-",""),"/",""),"(",""),")",""),"&amp;",""),",",""))</f>
        <v>spidoltabung6618</v>
      </c>
      <c r="C1876" s="17" t="s">
        <v>2017</v>
      </c>
      <c r="D1876" s="18">
        <v>3</v>
      </c>
      <c r="E1876" s="22" t="s">
        <v>88</v>
      </c>
      <c r="F1876" s="43">
        <f>IF(Table2[[#This Row],[M5B]]="",Table2[[#This Row],[M5B_h]],SUM(Table2[[#This Row],[M5B_h]],Table2[[#This Row],[M5B]]))</f>
        <v>3</v>
      </c>
      <c r="H1876" s="12" t="str">
        <f>IF(Table2[[#This Row],[M1A]]="","",Table2[[#This Row],[M1A]]-Table2[[#This Row],[AWAL]])</f>
        <v/>
      </c>
      <c r="J1876" s="12" t="str">
        <f>IF(Table2[[#This Row],[M2A]]="","",SUM(Table2[[#This Row],[M2A]]-Table2[[#This Row],[M2B_h]]))</f>
        <v/>
      </c>
      <c r="L1876" s="12" t="str">
        <f>IF(Table2[[#This Row],[M3A]]="","",SUM(Table2[[#This Row],[M3A]]-Table2[[#This Row],[M3B_h]]))</f>
        <v/>
      </c>
      <c r="N1876" s="12" t="str">
        <f>IF(Table2[[#This Row],[M4A]]="","",SUM(Table2[[#This Row],[M4A]]-Table2[[#This Row],[M4B_h]]))</f>
        <v/>
      </c>
      <c r="O1876" s="14"/>
      <c r="P1876" s="14" t="str">
        <f>IF(Table2[[#This Row],[M5A]]="","",SUM(Table2[[#This Row],[M5A]]-Table2[[#This Row],[M5B_h]]))</f>
        <v/>
      </c>
      <c r="Q1876" s="14">
        <f>SUM(Table2[[#This Row],[AWAL]],Table2[[#This Row],[M1B]])</f>
        <v>3</v>
      </c>
      <c r="R1876" s="14">
        <f>SUM(Table2[[#This Row],[M2B]],Table2[[#This Row],[M2B_h]])</f>
        <v>3</v>
      </c>
      <c r="S1876" s="14">
        <f>SUM(Table2[[#This Row],[M3B]],Table2[[#This Row],[M3B_h]])</f>
        <v>3</v>
      </c>
      <c r="T1876" s="14">
        <f>SUM(Table2[[#This Row],[M4B]],Table2[[#This Row],[M4B_h]])</f>
        <v>3</v>
      </c>
    </row>
    <row r="1877" spans="1:20">
      <c r="A1877" s="11">
        <f>IF(Table2[[#This Row],[TT]]=0,"",ROW())</f>
        <v>1877</v>
      </c>
      <c r="B1877" s="11" t="str">
        <f>LOWER(SUBSTITUTE(SUBSTITUTE(SUBSTITUTE(SUBSTITUTE(SUBSTITUTE(SUBSTITUTE(SUBSTITUTE(SUBSTITUTE(Table2[[#This Row],[NAMA BARANG]]," ",""),"""",""),"-",""),"/",""),"(",""),")",""),"&amp;",""),",",""))</f>
        <v>stabillo2whl219zendi</v>
      </c>
      <c r="C1877" s="17" t="s">
        <v>2020</v>
      </c>
      <c r="D1877" s="18">
        <v>64</v>
      </c>
      <c r="E1877" s="22" t="s">
        <v>14</v>
      </c>
      <c r="F1877" s="43">
        <f>IF(Table2[[#This Row],[M5B]]="",Table2[[#This Row],[M5B_h]],SUM(Table2[[#This Row],[M5B_h]],Table2[[#This Row],[M5B]]))</f>
        <v>63</v>
      </c>
      <c r="H1877" s="12" t="str">
        <f>IF(Table2[[#This Row],[M1A]]="","",Table2[[#This Row],[M1A]]-Table2[[#This Row],[AWAL]])</f>
        <v/>
      </c>
      <c r="I1877" s="12">
        <v>63</v>
      </c>
      <c r="J1877" s="12">
        <f>IF(Table2[[#This Row],[M2A]]="","",SUM(Table2[[#This Row],[M2A]]-Table2[[#This Row],[M2B_h]]))</f>
        <v>-1</v>
      </c>
      <c r="L1877" s="12" t="str">
        <f>IF(Table2[[#This Row],[M3A]]="","",SUM(Table2[[#This Row],[M3A]]-Table2[[#This Row],[M3B_h]]))</f>
        <v/>
      </c>
      <c r="N1877" s="12" t="str">
        <f>IF(Table2[[#This Row],[M4A]]="","",SUM(Table2[[#This Row],[M4A]]-Table2[[#This Row],[M4B_h]]))</f>
        <v/>
      </c>
      <c r="O1877" s="14"/>
      <c r="P1877" s="14" t="str">
        <f>IF(Table2[[#This Row],[M5A]]="","",SUM(Table2[[#This Row],[M5A]]-Table2[[#This Row],[M5B_h]]))</f>
        <v/>
      </c>
      <c r="Q1877" s="14">
        <f>SUM(Table2[[#This Row],[AWAL]],Table2[[#This Row],[M1B]])</f>
        <v>64</v>
      </c>
      <c r="R1877" s="14">
        <f>SUM(Table2[[#This Row],[M2B]],Table2[[#This Row],[M2B_h]])</f>
        <v>63</v>
      </c>
      <c r="S1877" s="14">
        <f>SUM(Table2[[#This Row],[M3B]],Table2[[#This Row],[M3B_h]])</f>
        <v>63</v>
      </c>
      <c r="T1877" s="14">
        <f>SUM(Table2[[#This Row],[M4B]],Table2[[#This Row],[M4B_h]])</f>
        <v>63</v>
      </c>
    </row>
    <row r="1878" spans="1:20">
      <c r="A1878" s="11">
        <f>IF(Table2[[#This Row],[TT]]=0,"",ROW())</f>
        <v>1878</v>
      </c>
      <c r="B1878" s="11" t="str">
        <f>LOWER(SUBSTITUTE(SUBSTITUTE(SUBSTITUTE(SUBSTITUTE(SUBSTITUTE(SUBSTITUTE(SUBSTITUTE(SUBSTITUTE(Table2[[#This Row],[NAMA BARANG]]," ",""),"""",""),"-",""),"/",""),"(",""),")",""),"&amp;",""),",",""))</f>
        <v>stabillo2whl220622112</v>
      </c>
      <c r="C1878" s="17" t="s">
        <v>3192</v>
      </c>
      <c r="D1878" s="18">
        <v>16</v>
      </c>
      <c r="E1878" s="22" t="s">
        <v>14</v>
      </c>
      <c r="F1878" s="43">
        <f>IF(Table2[[#This Row],[M5B]]="",Table2[[#This Row],[M5B_h]],SUM(Table2[[#This Row],[M5B_h]],Table2[[#This Row],[M5B]]))</f>
        <v>16</v>
      </c>
      <c r="H1878" s="12" t="str">
        <f>IF(Table2[[#This Row],[M1A]]="","",Table2[[#This Row],[M1A]]-Table2[[#This Row],[AWAL]])</f>
        <v/>
      </c>
      <c r="J1878" s="12" t="str">
        <f>IF(Table2[[#This Row],[M2A]]="","",SUM(Table2[[#This Row],[M2A]]-Table2[[#This Row],[M2B_h]]))</f>
        <v/>
      </c>
      <c r="L1878" s="12" t="str">
        <f>IF(Table2[[#This Row],[M3A]]="","",SUM(Table2[[#This Row],[M3A]]-Table2[[#This Row],[M3B_h]]))</f>
        <v/>
      </c>
      <c r="N1878" s="12" t="str">
        <f>IF(Table2[[#This Row],[M4A]]="","",SUM(Table2[[#This Row],[M4A]]-Table2[[#This Row],[M4B_h]]))</f>
        <v/>
      </c>
      <c r="O1878" s="14"/>
      <c r="P1878" s="14" t="str">
        <f>IF(Table2[[#This Row],[M5A]]="","",SUM(Table2[[#This Row],[M5A]]-Table2[[#This Row],[M5B_h]]))</f>
        <v/>
      </c>
      <c r="Q1878" s="14">
        <f>SUM(Table2[[#This Row],[AWAL]],Table2[[#This Row],[M1B]])</f>
        <v>16</v>
      </c>
      <c r="R1878" s="14">
        <f>SUM(Table2[[#This Row],[M2B]],Table2[[#This Row],[M2B_h]])</f>
        <v>16</v>
      </c>
      <c r="S1878" s="14">
        <f>SUM(Table2[[#This Row],[M3B]],Table2[[#This Row],[M3B_h]])</f>
        <v>16</v>
      </c>
      <c r="T1878" s="14">
        <f>SUM(Table2[[#This Row],[M4B]],Table2[[#This Row],[M4B_h]])</f>
        <v>16</v>
      </c>
    </row>
    <row r="1879" spans="1:20">
      <c r="A1879" s="11">
        <f>IF(Table2[[#This Row],[TT]]=0,"",ROW())</f>
        <v>1879</v>
      </c>
      <c r="B1879" s="11" t="str">
        <f>LOWER(SUBSTITUTE(SUBSTITUTE(SUBSTITUTE(SUBSTITUTE(SUBSTITUTE(SUBSTITUTE(SUBSTITUTE(SUBSTITUTE(Table2[[#This Row],[NAMA BARANG]]," ",""),"""",""),"-",""),"/",""),"(",""),")",""),"&amp;",""),",",""))</f>
        <v>stabillo6608</v>
      </c>
      <c r="C1879" s="17" t="s">
        <v>2021</v>
      </c>
      <c r="D1879" s="18">
        <v>1</v>
      </c>
      <c r="E1879" s="22" t="s">
        <v>2022</v>
      </c>
      <c r="F1879" s="43">
        <f>IF(Table2[[#This Row],[M5B]]="",Table2[[#This Row],[M5B_h]],SUM(Table2[[#This Row],[M5B_h]],Table2[[#This Row],[M5B]]))</f>
        <v>1</v>
      </c>
      <c r="H1879" s="12" t="str">
        <f>IF(Table2[[#This Row],[M1A]]="","",Table2[[#This Row],[M1A]]-Table2[[#This Row],[AWAL]])</f>
        <v/>
      </c>
      <c r="J1879" s="12" t="str">
        <f>IF(Table2[[#This Row],[M2A]]="","",SUM(Table2[[#This Row],[M2A]]-Table2[[#This Row],[M2B_h]]))</f>
        <v/>
      </c>
      <c r="L1879" s="12" t="str">
        <f>IF(Table2[[#This Row],[M3A]]="","",SUM(Table2[[#This Row],[M3A]]-Table2[[#This Row],[M3B_h]]))</f>
        <v/>
      </c>
      <c r="N1879" s="12" t="str">
        <f>IF(Table2[[#This Row],[M4A]]="","",SUM(Table2[[#This Row],[M4A]]-Table2[[#This Row],[M4B_h]]))</f>
        <v/>
      </c>
      <c r="O1879" s="14"/>
      <c r="P1879" s="14" t="str">
        <f>IF(Table2[[#This Row],[M5A]]="","",SUM(Table2[[#This Row],[M5A]]-Table2[[#This Row],[M5B_h]]))</f>
        <v/>
      </c>
      <c r="Q1879" s="14">
        <f>SUM(Table2[[#This Row],[AWAL]],Table2[[#This Row],[M1B]])</f>
        <v>1</v>
      </c>
      <c r="R1879" s="14">
        <f>SUM(Table2[[#This Row],[M2B]],Table2[[#This Row],[M2B_h]])</f>
        <v>1</v>
      </c>
      <c r="S1879" s="14">
        <f>SUM(Table2[[#This Row],[M3B]],Table2[[#This Row],[M3B_h]])</f>
        <v>1</v>
      </c>
      <c r="T1879" s="14">
        <f>SUM(Table2[[#This Row],[M4B]],Table2[[#This Row],[M4B_h]])</f>
        <v>1</v>
      </c>
    </row>
    <row r="1880" spans="1:20">
      <c r="A1880" s="11">
        <f>IF(Table2[[#This Row],[TT]]=0,"",ROW())</f>
        <v>1880</v>
      </c>
      <c r="B1880" s="11" t="str">
        <f>LOWER(SUBSTITUTE(SUBSTITUTE(SUBSTITUTE(SUBSTITUTE(SUBSTITUTE(SUBSTITUTE(SUBSTITUTE(SUBSTITUTE(Table2[[#This Row],[NAMA BARANG]]," ",""),"""",""),"-",""),"/",""),"(",""),")",""),"&amp;",""),",",""))</f>
        <v>stabillocs187</v>
      </c>
      <c r="C1880" s="17" t="s">
        <v>2023</v>
      </c>
      <c r="D1880" s="18">
        <v>1</v>
      </c>
      <c r="E1880" s="22" t="s">
        <v>14</v>
      </c>
      <c r="F1880" s="43">
        <f>IF(Table2[[#This Row],[M5B]]="",Table2[[#This Row],[M5B_h]],SUM(Table2[[#This Row],[M5B_h]],Table2[[#This Row],[M5B]]))</f>
        <v>1</v>
      </c>
      <c r="H1880" s="12" t="str">
        <f>IF(Table2[[#This Row],[M1A]]="","",Table2[[#This Row],[M1A]]-Table2[[#This Row],[AWAL]])</f>
        <v/>
      </c>
      <c r="J1880" s="12" t="str">
        <f>IF(Table2[[#This Row],[M2A]]="","",SUM(Table2[[#This Row],[M2A]]-Table2[[#This Row],[M2B_h]]))</f>
        <v/>
      </c>
      <c r="L1880" s="12" t="str">
        <f>IF(Table2[[#This Row],[M3A]]="","",SUM(Table2[[#This Row],[M3A]]-Table2[[#This Row],[M3B_h]]))</f>
        <v/>
      </c>
      <c r="N1880" s="12" t="str">
        <f>IF(Table2[[#This Row],[M4A]]="","",SUM(Table2[[#This Row],[M4A]]-Table2[[#This Row],[M4B_h]]))</f>
        <v/>
      </c>
      <c r="O1880" s="14"/>
      <c r="P1880" s="14" t="str">
        <f>IF(Table2[[#This Row],[M5A]]="","",SUM(Table2[[#This Row],[M5A]]-Table2[[#This Row],[M5B_h]]))</f>
        <v/>
      </c>
      <c r="Q1880" s="14">
        <f>SUM(Table2[[#This Row],[AWAL]],Table2[[#This Row],[M1B]])</f>
        <v>1</v>
      </c>
      <c r="R1880" s="14">
        <f>SUM(Table2[[#This Row],[M2B]],Table2[[#This Row],[M2B_h]])</f>
        <v>1</v>
      </c>
      <c r="S1880" s="14">
        <f>SUM(Table2[[#This Row],[M3B]],Table2[[#This Row],[M3B_h]])</f>
        <v>1</v>
      </c>
      <c r="T1880" s="14">
        <f>SUM(Table2[[#This Row],[M4B]],Table2[[#This Row],[M4B_h]])</f>
        <v>1</v>
      </c>
    </row>
    <row r="1881" spans="1:20">
      <c r="A1881" s="11">
        <f>IF(Table2[[#This Row],[TT]]=0,"",ROW())</f>
        <v>1881</v>
      </c>
      <c r="B1881" s="11" t="str">
        <f>LOWER(SUBSTITUTE(SUBSTITUTE(SUBSTITUTE(SUBSTITUTE(SUBSTITUTE(SUBSTITUTE(SUBSTITUTE(SUBSTITUTE(Table2[[#This Row],[NAMA BARANG]]," ",""),"""",""),"-",""),"/",""),"(",""),")",""),"&amp;",""),",",""))</f>
        <v>stabillocs2001coshblk</v>
      </c>
      <c r="C1881" s="17" t="s">
        <v>2024</v>
      </c>
      <c r="D1881" s="18">
        <v>12</v>
      </c>
      <c r="E1881" s="22" t="s">
        <v>14</v>
      </c>
      <c r="F1881" s="43">
        <f>IF(Table2[[#This Row],[M5B]]="",Table2[[#This Row],[M5B_h]],SUM(Table2[[#This Row],[M5B_h]],Table2[[#This Row],[M5B]]))</f>
        <v>12</v>
      </c>
      <c r="H1881" s="12" t="str">
        <f>IF(Table2[[#This Row],[M1A]]="","",Table2[[#This Row],[M1A]]-Table2[[#This Row],[AWAL]])</f>
        <v/>
      </c>
      <c r="J1881" s="12" t="str">
        <f>IF(Table2[[#This Row],[M2A]]="","",SUM(Table2[[#This Row],[M2A]]-Table2[[#This Row],[M2B_h]]))</f>
        <v/>
      </c>
      <c r="L1881" s="12" t="str">
        <f>IF(Table2[[#This Row],[M3A]]="","",SUM(Table2[[#This Row],[M3A]]-Table2[[#This Row],[M3B_h]]))</f>
        <v/>
      </c>
      <c r="N1881" s="12" t="str">
        <f>IF(Table2[[#This Row],[M4A]]="","",SUM(Table2[[#This Row],[M4A]]-Table2[[#This Row],[M4B_h]]))</f>
        <v/>
      </c>
      <c r="O1881" s="14"/>
      <c r="P1881" s="14" t="str">
        <f>IF(Table2[[#This Row],[M5A]]="","",SUM(Table2[[#This Row],[M5A]]-Table2[[#This Row],[M5B_h]]))</f>
        <v/>
      </c>
      <c r="Q1881" s="14">
        <f>SUM(Table2[[#This Row],[AWAL]],Table2[[#This Row],[M1B]])</f>
        <v>12</v>
      </c>
      <c r="R1881" s="14">
        <f>SUM(Table2[[#This Row],[M2B]],Table2[[#This Row],[M2B_h]])</f>
        <v>12</v>
      </c>
      <c r="S1881" s="14">
        <f>SUM(Table2[[#This Row],[M3B]],Table2[[#This Row],[M3B_h]])</f>
        <v>12</v>
      </c>
      <c r="T1881" s="14">
        <f>SUM(Table2[[#This Row],[M4B]],Table2[[#This Row],[M4B_h]])</f>
        <v>12</v>
      </c>
    </row>
    <row r="1882" spans="1:20">
      <c r="A1882" s="11">
        <f>IF(Table2[[#This Row],[TT]]=0,"",ROW())</f>
        <v>1882</v>
      </c>
      <c r="B1882" s="11" t="str">
        <f>LOWER(SUBSTITUTE(SUBSTITUTE(SUBSTITUTE(SUBSTITUTE(SUBSTITUTE(SUBSTITUTE(SUBSTITUTE(SUBSTITUTE(Table2[[#This Row],[NAMA BARANG]]," ",""),"""",""),"-",""),"/",""),"(",""),")",""),"&amp;",""),",",""))</f>
        <v>stabillofancystf2588mini</v>
      </c>
      <c r="C1882" s="17" t="s">
        <v>2025</v>
      </c>
      <c r="D1882" s="18">
        <v>1</v>
      </c>
      <c r="E1882" s="22" t="s">
        <v>116</v>
      </c>
      <c r="F1882" s="43">
        <f>IF(Table2[[#This Row],[M5B]]="",Table2[[#This Row],[M5B_h]],SUM(Table2[[#This Row],[M5B_h]],Table2[[#This Row],[M5B]]))</f>
        <v>1</v>
      </c>
      <c r="H1882" s="12" t="str">
        <f>IF(Table2[[#This Row],[M1A]]="","",Table2[[#This Row],[M1A]]-Table2[[#This Row],[AWAL]])</f>
        <v/>
      </c>
      <c r="J1882" s="12" t="str">
        <f>IF(Table2[[#This Row],[M2A]]="","",SUM(Table2[[#This Row],[M2A]]-Table2[[#This Row],[M2B_h]]))</f>
        <v/>
      </c>
      <c r="L1882" s="12" t="str">
        <f>IF(Table2[[#This Row],[M3A]]="","",SUM(Table2[[#This Row],[M3A]]-Table2[[#This Row],[M3B_h]]))</f>
        <v/>
      </c>
      <c r="N1882" s="12" t="str">
        <f>IF(Table2[[#This Row],[M4A]]="","",SUM(Table2[[#This Row],[M4A]]-Table2[[#This Row],[M4B_h]]))</f>
        <v/>
      </c>
      <c r="O1882" s="14"/>
      <c r="P1882" s="14" t="str">
        <f>IF(Table2[[#This Row],[M5A]]="","",SUM(Table2[[#This Row],[M5A]]-Table2[[#This Row],[M5B_h]]))</f>
        <v/>
      </c>
      <c r="Q1882" s="14">
        <f>SUM(Table2[[#This Row],[AWAL]],Table2[[#This Row],[M1B]])</f>
        <v>1</v>
      </c>
      <c r="R1882" s="14">
        <f>SUM(Table2[[#This Row],[M2B]],Table2[[#This Row],[M2B_h]])</f>
        <v>1</v>
      </c>
      <c r="S1882" s="14">
        <f>SUM(Table2[[#This Row],[M3B]],Table2[[#This Row],[M3B_h]])</f>
        <v>1</v>
      </c>
      <c r="T1882" s="14">
        <f>SUM(Table2[[#This Row],[M4B]],Table2[[#This Row],[M4B_h]])</f>
        <v>1</v>
      </c>
    </row>
    <row r="1883" spans="1:20">
      <c r="A1883" s="11">
        <f>IF(Table2[[#This Row],[TT]]=0,"",ROW())</f>
        <v>1883</v>
      </c>
      <c r="B1883" s="11" t="str">
        <f>LOWER(SUBSTITUTE(SUBSTITUTE(SUBSTITUTE(SUBSTITUTE(SUBSTITUTE(SUBSTITUTE(SUBSTITUTE(SUBSTITUTE(Table2[[#This Row],[NAMA BARANG]]," ",""),"""",""),"-",""),"/",""),"(",""),")",""),"&amp;",""),",",""))</f>
        <v>stabillogellgh789808joss</v>
      </c>
      <c r="C1883" s="17" t="s">
        <v>2026</v>
      </c>
      <c r="D1883" s="18">
        <v>5</v>
      </c>
      <c r="E1883" s="22" t="s">
        <v>141</v>
      </c>
      <c r="F1883" s="43">
        <f>IF(Table2[[#This Row],[M5B]]="",Table2[[#This Row],[M5B_h]],SUM(Table2[[#This Row],[M5B_h]],Table2[[#This Row],[M5B]]))</f>
        <v>5</v>
      </c>
      <c r="H1883" s="12" t="str">
        <f>IF(Table2[[#This Row],[M1A]]="","",Table2[[#This Row],[M1A]]-Table2[[#This Row],[AWAL]])</f>
        <v/>
      </c>
      <c r="J1883" s="12" t="str">
        <f>IF(Table2[[#This Row],[M2A]]="","",SUM(Table2[[#This Row],[M2A]]-Table2[[#This Row],[M2B_h]]))</f>
        <v/>
      </c>
      <c r="L1883" s="12" t="str">
        <f>IF(Table2[[#This Row],[M3A]]="","",SUM(Table2[[#This Row],[M3A]]-Table2[[#This Row],[M3B_h]]))</f>
        <v/>
      </c>
      <c r="N1883" s="12" t="str">
        <f>IF(Table2[[#This Row],[M4A]]="","",SUM(Table2[[#This Row],[M4A]]-Table2[[#This Row],[M4B_h]]))</f>
        <v/>
      </c>
      <c r="O1883" s="14"/>
      <c r="P1883" s="14" t="str">
        <f>IF(Table2[[#This Row],[M5A]]="","",SUM(Table2[[#This Row],[M5A]]-Table2[[#This Row],[M5B_h]]))</f>
        <v/>
      </c>
      <c r="Q1883" s="14">
        <f>SUM(Table2[[#This Row],[AWAL]],Table2[[#This Row],[M1B]])</f>
        <v>5</v>
      </c>
      <c r="R1883" s="14">
        <f>SUM(Table2[[#This Row],[M2B]],Table2[[#This Row],[M2B_h]])</f>
        <v>5</v>
      </c>
      <c r="S1883" s="14">
        <f>SUM(Table2[[#This Row],[M3B]],Table2[[#This Row],[M3B_h]])</f>
        <v>5</v>
      </c>
      <c r="T1883" s="14">
        <f>SUM(Table2[[#This Row],[M4B]],Table2[[#This Row],[M4B_h]])</f>
        <v>5</v>
      </c>
    </row>
    <row r="1884" spans="1:20">
      <c r="A1884" s="11">
        <f>IF(Table2[[#This Row],[TT]]=0,"",ROW())</f>
        <v>1884</v>
      </c>
      <c r="B1884" s="11" t="str">
        <f>LOWER(SUBSTITUTE(SUBSTITUTE(SUBSTITUTE(SUBSTITUTE(SUBSTITUTE(SUBSTITUTE(SUBSTITUTE(SUBSTITUTE(Table2[[#This Row],[NAMA BARANG]]," ",""),"""",""),"-",""),"/",""),"(",""),")",""),"&amp;",""),",",""))</f>
        <v>stabillohl520vancofaktur</v>
      </c>
      <c r="C1884" s="21" t="s">
        <v>4643</v>
      </c>
      <c r="D1884" s="22">
        <v>13</v>
      </c>
      <c r="E1884" s="22" t="s">
        <v>2723</v>
      </c>
      <c r="F1884" s="43">
        <f>IF(Table2[[#This Row],[M5B]]="",Table2[[#This Row],[M5B_h]],SUM(Table2[[#This Row],[M5B_h]],Table2[[#This Row],[M5B]]))</f>
        <v>12</v>
      </c>
      <c r="H1884" s="12" t="str">
        <f>IF(Table2[[#This Row],[M1A]]="","",Table2[[#This Row],[M1A]]-Table2[[#This Row],[AWAL]])</f>
        <v/>
      </c>
      <c r="I1884" s="12">
        <v>12</v>
      </c>
      <c r="J1884" s="12">
        <f>IF(Table2[[#This Row],[M2A]]="","",SUM(Table2[[#This Row],[M2A]]-Table2[[#This Row],[M2B_h]]))</f>
        <v>-1</v>
      </c>
      <c r="L1884" s="12" t="str">
        <f>IF(Table2[[#This Row],[M3A]]="","",SUM(Table2[[#This Row],[M3A]]-Table2[[#This Row],[M3B_h]]))</f>
        <v/>
      </c>
      <c r="N1884" s="12" t="str">
        <f>IF(Table2[[#This Row],[M4A]]="","",SUM(Table2[[#This Row],[M4A]]-Table2[[#This Row],[M4B_h]]))</f>
        <v/>
      </c>
      <c r="O1884" s="14"/>
      <c r="P1884" s="14" t="str">
        <f>IF(Table2[[#This Row],[M5A]]="","",SUM(Table2[[#This Row],[M5A]]-Table2[[#This Row],[M5B_h]]))</f>
        <v/>
      </c>
      <c r="Q1884" s="14">
        <f>SUM(Table2[[#This Row],[AWAL]],Table2[[#This Row],[M1B]])</f>
        <v>13</v>
      </c>
      <c r="R1884" s="14">
        <f>SUM(Table2[[#This Row],[M2B]],Table2[[#This Row],[M2B_h]])</f>
        <v>12</v>
      </c>
      <c r="S1884" s="14">
        <f>SUM(Table2[[#This Row],[M3B]],Table2[[#This Row],[M3B_h]])</f>
        <v>12</v>
      </c>
      <c r="T1884" s="14">
        <f>SUM(Table2[[#This Row],[M4B]],Table2[[#This Row],[M4B_h]])</f>
        <v>12</v>
      </c>
    </row>
    <row r="1885" spans="1:20">
      <c r="A1885" s="11">
        <f>IF(Table2[[#This Row],[TT]]=0,"",ROW())</f>
        <v>1885</v>
      </c>
      <c r="B1885" s="11" t="str">
        <f>LOWER(SUBSTITUTE(SUBSTITUTE(SUBSTITUTE(SUBSTITUTE(SUBSTITUTE(SUBSTITUTE(SUBSTITUTE(SUBSTITUTE(Table2[[#This Row],[NAMA BARANG]]," ",""),"""",""),"-",""),"/",""),"(",""),")",""),"&amp;",""),",",""))</f>
        <v>stabillohp6608ak</v>
      </c>
      <c r="C1885" s="21" t="s">
        <v>2028</v>
      </c>
      <c r="D1885" s="22">
        <v>26</v>
      </c>
      <c r="E1885" s="22" t="s">
        <v>198</v>
      </c>
      <c r="F1885" s="43">
        <f>IF(Table2[[#This Row],[M5B]]="",Table2[[#This Row],[M5B_h]],SUM(Table2[[#This Row],[M5B_h]],Table2[[#This Row],[M5B]]))</f>
        <v>26</v>
      </c>
      <c r="H1885" s="12" t="str">
        <f>IF(Table2[[#This Row],[M1A]]="","",Table2[[#This Row],[M1A]]-Table2[[#This Row],[AWAL]])</f>
        <v/>
      </c>
      <c r="J1885" s="12" t="str">
        <f>IF(Table2[[#This Row],[M2A]]="","",SUM(Table2[[#This Row],[M2A]]-Table2[[#This Row],[M2B_h]]))</f>
        <v/>
      </c>
      <c r="L1885" s="12" t="str">
        <f>IF(Table2[[#This Row],[M3A]]="","",SUM(Table2[[#This Row],[M3A]]-Table2[[#This Row],[M3B_h]]))</f>
        <v/>
      </c>
      <c r="N1885" s="12" t="str">
        <f>IF(Table2[[#This Row],[M4A]]="","",SUM(Table2[[#This Row],[M4A]]-Table2[[#This Row],[M4B_h]]))</f>
        <v/>
      </c>
      <c r="O1885" s="14"/>
      <c r="P1885" s="14" t="str">
        <f>IF(Table2[[#This Row],[M5A]]="","",SUM(Table2[[#This Row],[M5A]]-Table2[[#This Row],[M5B_h]]))</f>
        <v/>
      </c>
      <c r="Q1885" s="14">
        <f>SUM(Table2[[#This Row],[AWAL]],Table2[[#This Row],[M1B]])</f>
        <v>26</v>
      </c>
      <c r="R1885" s="14">
        <f>SUM(Table2[[#This Row],[M2B]],Table2[[#This Row],[M2B_h]])</f>
        <v>26</v>
      </c>
      <c r="S1885" s="14">
        <f>SUM(Table2[[#This Row],[M3B]],Table2[[#This Row],[M3B_h]])</f>
        <v>26</v>
      </c>
      <c r="T1885" s="14">
        <f>SUM(Table2[[#This Row],[M4B]],Table2[[#This Row],[M4B_h]])</f>
        <v>26</v>
      </c>
    </row>
    <row r="1886" spans="1:20">
      <c r="A1886" s="11">
        <f>IF(Table2[[#This Row],[TT]]=0,"",ROW())</f>
        <v>1886</v>
      </c>
      <c r="B1886" s="11" t="str">
        <f>LOWER(SUBSTITUTE(SUBSTITUTE(SUBSTITUTE(SUBSTITUTE(SUBSTITUTE(SUBSTITUTE(SUBSTITUTE(SUBSTITUTE(Table2[[#This Row],[NAMA BARANG]]," ",""),"""",""),"-",""),"/",""),"(",""),")",""),"&amp;",""),",",""))</f>
        <v>stabillopr9002</v>
      </c>
      <c r="C1886" s="21" t="s">
        <v>2029</v>
      </c>
      <c r="D1886" s="22">
        <v>1</v>
      </c>
      <c r="E1886" s="22" t="s">
        <v>139</v>
      </c>
      <c r="F1886" s="43">
        <f>IF(Table2[[#This Row],[M5B]]="",Table2[[#This Row],[M5B_h]],SUM(Table2[[#This Row],[M5B_h]],Table2[[#This Row],[M5B]]))</f>
        <v>1</v>
      </c>
      <c r="H1886" s="12" t="str">
        <f>IF(Table2[[#This Row],[M1A]]="","",Table2[[#This Row],[M1A]]-Table2[[#This Row],[AWAL]])</f>
        <v/>
      </c>
      <c r="J1886" s="12" t="str">
        <f>IF(Table2[[#This Row],[M2A]]="","",SUM(Table2[[#This Row],[M2A]]-Table2[[#This Row],[M2B_h]]))</f>
        <v/>
      </c>
      <c r="L1886" s="12" t="str">
        <f>IF(Table2[[#This Row],[M3A]]="","",SUM(Table2[[#This Row],[M3A]]-Table2[[#This Row],[M3B_h]]))</f>
        <v/>
      </c>
      <c r="N1886" s="12" t="str">
        <f>IF(Table2[[#This Row],[M4A]]="","",SUM(Table2[[#This Row],[M4A]]-Table2[[#This Row],[M4B_h]]))</f>
        <v/>
      </c>
      <c r="O1886" s="14"/>
      <c r="P1886" s="14" t="str">
        <f>IF(Table2[[#This Row],[M5A]]="","",SUM(Table2[[#This Row],[M5A]]-Table2[[#This Row],[M5B_h]]))</f>
        <v/>
      </c>
      <c r="Q1886" s="14">
        <f>SUM(Table2[[#This Row],[AWAL]],Table2[[#This Row],[M1B]])</f>
        <v>1</v>
      </c>
      <c r="R1886" s="14">
        <f>SUM(Table2[[#This Row],[M2B]],Table2[[#This Row],[M2B_h]])</f>
        <v>1</v>
      </c>
      <c r="S1886" s="14">
        <f>SUM(Table2[[#This Row],[M3B]],Table2[[#This Row],[M3B_h]])</f>
        <v>1</v>
      </c>
      <c r="T1886" s="14">
        <f>SUM(Table2[[#This Row],[M4B]],Table2[[#This Row],[M4B_h]])</f>
        <v>1</v>
      </c>
    </row>
    <row r="1887" spans="1:20">
      <c r="A1887" s="13">
        <f>IF(Table2[[#This Row],[TT]]=0,"",ROW())</f>
        <v>1887</v>
      </c>
      <c r="B1887" s="13" t="str">
        <f>LOWER(SUBSTITUTE(SUBSTITUTE(SUBSTITUTE(SUBSTITUTE(SUBSTITUTE(SUBSTITUTE(SUBSTITUTE(SUBSTITUTE(Table2[[#This Row],[NAMA BARANG]]," ",""),"""",""),"-",""),"/",""),"(",""),")",""),"&amp;",""),",",""))</f>
        <v>stabillotf11475w</v>
      </c>
      <c r="C1887" s="17" t="s">
        <v>4706</v>
      </c>
      <c r="D1887" s="18"/>
      <c r="E1887" s="22" t="s">
        <v>2430</v>
      </c>
      <c r="F1887" s="43">
        <f>IF(Table2[[#This Row],[M5B]]="",Table2[[#This Row],[M5B_h]],SUM(Table2[[#This Row],[M5B_h]],Table2[[#This Row],[M5B]]))</f>
        <v>2</v>
      </c>
      <c r="H1887" s="14" t="str">
        <f>IF(Table2[[#This Row],[M1A]]="","",Table2[[#This Row],[M1A]]-Table2[[#This Row],[AWAL]])</f>
        <v/>
      </c>
      <c r="I1887" s="12">
        <v>2</v>
      </c>
      <c r="J1887" s="14">
        <f>IF(Table2[[#This Row],[M2A]]="","",SUM(Table2[[#This Row],[M2A]]-Table2[[#This Row],[M2B_h]]))</f>
        <v>2</v>
      </c>
      <c r="L1887" s="14" t="str">
        <f>IF(Table2[[#This Row],[M3A]]="","",SUM(Table2[[#This Row],[M3A]]-Table2[[#This Row],[M3B_h]]))</f>
        <v/>
      </c>
      <c r="N1887" s="14" t="str">
        <f>IF(Table2[[#This Row],[M4A]]="","",SUM(Table2[[#This Row],[M4A]]-Table2[[#This Row],[M4B_h]]))</f>
        <v/>
      </c>
      <c r="O1887" s="14"/>
      <c r="P1887" s="14" t="str">
        <f>IF(Table2[[#This Row],[M5A]]="","",SUM(Table2[[#This Row],[M5A]]-Table2[[#This Row],[M5B_h]]))</f>
        <v/>
      </c>
      <c r="Q1887" s="14">
        <f>SUM(Table2[[#This Row],[AWAL]],Table2[[#This Row],[M1B]])</f>
        <v>0</v>
      </c>
      <c r="R1887" s="14">
        <f>SUM(Table2[[#This Row],[M2B]],Table2[[#This Row],[M2B_h]])</f>
        <v>2</v>
      </c>
      <c r="S1887" s="14">
        <f>SUM(Table2[[#This Row],[M3B]],Table2[[#This Row],[M3B_h]])</f>
        <v>2</v>
      </c>
      <c r="T1887" s="14">
        <f>SUM(Table2[[#This Row],[M4B]],Table2[[#This Row],[M4B_h]])</f>
        <v>2</v>
      </c>
    </row>
    <row r="1888" spans="1:20">
      <c r="A1888" s="11">
        <f>IF(Table2[[#This Row],[TT]]=0,"",ROW())</f>
        <v>1888</v>
      </c>
      <c r="B1888" s="11" t="str">
        <f>LOWER(SUBSTITUTE(SUBSTITUTE(SUBSTITUTE(SUBSTITUTE(SUBSTITUTE(SUBSTITUTE(SUBSTITUTE(SUBSTITUTE(Table2[[#This Row],[NAMA BARANG]]," ",""),"""",""),"-",""),"/",""),"(",""),")",""),"&amp;",""),",",""))</f>
        <v>stabillotfjhp789jelly</v>
      </c>
      <c r="C1888" s="21" t="s">
        <v>2030</v>
      </c>
      <c r="D1888" s="22">
        <v>46</v>
      </c>
      <c r="E1888" s="22" t="s">
        <v>79</v>
      </c>
      <c r="F1888" s="43">
        <f>IF(Table2[[#This Row],[M5B]]="",Table2[[#This Row],[M5B_h]],SUM(Table2[[#This Row],[M5B_h]],Table2[[#This Row],[M5B]]))</f>
        <v>46</v>
      </c>
      <c r="H1888" s="12" t="str">
        <f>IF(Table2[[#This Row],[M1A]]="","",Table2[[#This Row],[M1A]]-Table2[[#This Row],[AWAL]])</f>
        <v/>
      </c>
      <c r="J1888" s="12" t="str">
        <f>IF(Table2[[#This Row],[M2A]]="","",SUM(Table2[[#This Row],[M2A]]-Table2[[#This Row],[M2B_h]]))</f>
        <v/>
      </c>
      <c r="L1888" s="12" t="str">
        <f>IF(Table2[[#This Row],[M3A]]="","",SUM(Table2[[#This Row],[M3A]]-Table2[[#This Row],[M3B_h]]))</f>
        <v/>
      </c>
      <c r="N1888" s="12" t="str">
        <f>IF(Table2[[#This Row],[M4A]]="","",SUM(Table2[[#This Row],[M4A]]-Table2[[#This Row],[M4B_h]]))</f>
        <v/>
      </c>
      <c r="O1888" s="14"/>
      <c r="P1888" s="14" t="str">
        <f>IF(Table2[[#This Row],[M5A]]="","",SUM(Table2[[#This Row],[M5A]]-Table2[[#This Row],[M5B_h]]))</f>
        <v/>
      </c>
      <c r="Q1888" s="14">
        <f>SUM(Table2[[#This Row],[AWAL]],Table2[[#This Row],[M1B]])</f>
        <v>46</v>
      </c>
      <c r="R1888" s="14">
        <f>SUM(Table2[[#This Row],[M2B]],Table2[[#This Row],[M2B_h]])</f>
        <v>46</v>
      </c>
      <c r="S1888" s="14">
        <f>SUM(Table2[[#This Row],[M3B]],Table2[[#This Row],[M3B_h]])</f>
        <v>46</v>
      </c>
      <c r="T1888" s="14">
        <f>SUM(Table2[[#This Row],[M4B]],Table2[[#This Row],[M4B_h]])</f>
        <v>46</v>
      </c>
    </row>
    <row r="1889" spans="1:20">
      <c r="A1889" s="11">
        <f>IF(Table2[[#This Row],[TT]]=0,"",ROW())</f>
        <v>1889</v>
      </c>
      <c r="B1889" s="11" t="str">
        <f>LOWER(SUBSTITUTE(SUBSTITUTE(SUBSTITUTE(SUBSTITUTE(SUBSTITUTE(SUBSTITUTE(SUBSTITUTE(SUBSTITUTE(Table2[[#This Row],[NAMA BARANG]]," ",""),"""",""),"-",""),"/",""),"(",""),")",""),"&amp;",""),",",""))</f>
        <v>stabillotfmini1054</v>
      </c>
      <c r="C1889" s="17" t="s">
        <v>2031</v>
      </c>
      <c r="D1889" s="18">
        <v>4</v>
      </c>
      <c r="E1889" s="22" t="s">
        <v>2032</v>
      </c>
      <c r="F1889" s="43">
        <f>IF(Table2[[#This Row],[M5B]]="",Table2[[#This Row],[M5B_h]],SUM(Table2[[#This Row],[M5B_h]],Table2[[#This Row],[M5B]]))</f>
        <v>4</v>
      </c>
      <c r="H1889" s="12" t="str">
        <f>IF(Table2[[#This Row],[M1A]]="","",Table2[[#This Row],[M1A]]-Table2[[#This Row],[AWAL]])</f>
        <v/>
      </c>
      <c r="J1889" s="12" t="str">
        <f>IF(Table2[[#This Row],[M2A]]="","",SUM(Table2[[#This Row],[M2A]]-Table2[[#This Row],[M2B_h]]))</f>
        <v/>
      </c>
      <c r="L1889" s="12" t="str">
        <f>IF(Table2[[#This Row],[M3A]]="","",SUM(Table2[[#This Row],[M3A]]-Table2[[#This Row],[M3B_h]]))</f>
        <v/>
      </c>
      <c r="N1889" s="12" t="str">
        <f>IF(Table2[[#This Row],[M4A]]="","",SUM(Table2[[#This Row],[M4A]]-Table2[[#This Row],[M4B_h]]))</f>
        <v/>
      </c>
      <c r="O1889" s="14"/>
      <c r="P1889" s="14" t="str">
        <f>IF(Table2[[#This Row],[M5A]]="","",SUM(Table2[[#This Row],[M5A]]-Table2[[#This Row],[M5B_h]]))</f>
        <v/>
      </c>
      <c r="Q1889" s="14">
        <f>SUM(Table2[[#This Row],[AWAL]],Table2[[#This Row],[M1B]])</f>
        <v>4</v>
      </c>
      <c r="R1889" s="14">
        <f>SUM(Table2[[#This Row],[M2B]],Table2[[#This Row],[M2B_h]])</f>
        <v>4</v>
      </c>
      <c r="S1889" s="14">
        <f>SUM(Table2[[#This Row],[M3B]],Table2[[#This Row],[M3B_h]])</f>
        <v>4</v>
      </c>
      <c r="T1889" s="14">
        <f>SUM(Table2[[#This Row],[M4B]],Table2[[#This Row],[M4B_h]])</f>
        <v>4</v>
      </c>
    </row>
    <row r="1890" spans="1:20">
      <c r="A1890" s="11">
        <f>IF(Table2[[#This Row],[TT]]=0,"",ROW())</f>
        <v>1890</v>
      </c>
      <c r="B1890" s="11" t="str">
        <f>LOWER(SUBSTITUTE(SUBSTITUTE(SUBSTITUTE(SUBSTITUTE(SUBSTITUTE(SUBSTITUTE(SUBSTITUTE(SUBSTITUTE(Table2[[#This Row],[NAMA BARANG]]," ",""),"""",""),"-",""),"/",""),"(",""),")",""),"&amp;",""),",",""))</f>
        <v>stabillotwintozcha8001</v>
      </c>
      <c r="C1890" s="17" t="s">
        <v>3503</v>
      </c>
      <c r="D1890" s="18">
        <v>2</v>
      </c>
      <c r="E1890" s="22" t="s">
        <v>2567</v>
      </c>
      <c r="F1890" s="43">
        <f>IF(Table2[[#This Row],[M5B]]="",Table2[[#This Row],[M5B_h]],SUM(Table2[[#This Row],[M5B_h]],Table2[[#This Row],[M5B]]))</f>
        <v>2</v>
      </c>
      <c r="H1890" s="12" t="str">
        <f>IF(Table2[[#This Row],[M1A]]="","",Table2[[#This Row],[M1A]]-Table2[[#This Row],[AWAL]])</f>
        <v/>
      </c>
      <c r="J1890" s="12" t="str">
        <f>IF(Table2[[#This Row],[M2A]]="","",SUM(Table2[[#This Row],[M2A]]-Table2[[#This Row],[M2B_h]]))</f>
        <v/>
      </c>
      <c r="L1890" s="12" t="str">
        <f>IF(Table2[[#This Row],[M3A]]="","",SUM(Table2[[#This Row],[M3A]]-Table2[[#This Row],[M3B_h]]))</f>
        <v/>
      </c>
      <c r="N1890" s="12" t="str">
        <f>IF(Table2[[#This Row],[M4A]]="","",SUM(Table2[[#This Row],[M4A]]-Table2[[#This Row],[M4B_h]]))</f>
        <v/>
      </c>
      <c r="O1890" s="14"/>
      <c r="P1890" s="14" t="str">
        <f>IF(Table2[[#This Row],[M5A]]="","",SUM(Table2[[#This Row],[M5A]]-Table2[[#This Row],[M5B_h]]))</f>
        <v/>
      </c>
      <c r="Q1890" s="14">
        <f>SUM(Table2[[#This Row],[AWAL]],Table2[[#This Row],[M1B]])</f>
        <v>2</v>
      </c>
      <c r="R1890" s="14">
        <f>SUM(Table2[[#This Row],[M2B]],Table2[[#This Row],[M2B_h]])</f>
        <v>2</v>
      </c>
      <c r="S1890" s="14">
        <f>SUM(Table2[[#This Row],[M3B]],Table2[[#This Row],[M3B_h]])</f>
        <v>2</v>
      </c>
      <c r="T1890" s="14">
        <f>SUM(Table2[[#This Row],[M4B]],Table2[[#This Row],[M4B_h]])</f>
        <v>2</v>
      </c>
    </row>
    <row r="1891" spans="1:20">
      <c r="A1891" s="13">
        <f>IF(Table2[[#This Row],[TT]]=0,"",ROW())</f>
        <v>1891</v>
      </c>
      <c r="B1891" s="13" t="str">
        <f>LOWER(SUBSTITUTE(SUBSTITUTE(SUBSTITUTE(SUBSTITUTE(SUBSTITUTE(SUBSTITUTE(SUBSTITUTE(SUBSTITUTE(Table2[[#This Row],[NAMA BARANG]]," ",""),"""",""),"-",""),"/",""),"(",""),")",""),"&amp;",""),",",""))</f>
        <v>stabillowt7002@10pcexecutive</v>
      </c>
      <c r="C1891" s="16" t="s">
        <v>2033</v>
      </c>
      <c r="D1891" s="18">
        <v>5</v>
      </c>
      <c r="E1891" s="47" t="s">
        <v>215</v>
      </c>
      <c r="F1891" s="43">
        <f>IF(Table2[[#This Row],[M5B]]="",Table2[[#This Row],[M5B_h]],SUM(Table2[[#This Row],[M5B_h]],Table2[[#This Row],[M5B]]))</f>
        <v>5</v>
      </c>
      <c r="H1891" s="14" t="str">
        <f>IF(Table2[[#This Row],[M1A]]="","",Table2[[#This Row],[M1A]]-Table2[[#This Row],[AWAL]])</f>
        <v/>
      </c>
      <c r="J1891" s="14" t="str">
        <f>IF(Table2[[#This Row],[M2A]]="","",SUM(Table2[[#This Row],[M2A]]-Table2[[#This Row],[M2B_h]]))</f>
        <v/>
      </c>
      <c r="L1891" s="14" t="str">
        <f>IF(Table2[[#This Row],[M3A]]="","",SUM(Table2[[#This Row],[M3A]]-Table2[[#This Row],[M3B_h]]))</f>
        <v/>
      </c>
      <c r="N1891" s="14" t="str">
        <f>IF(Table2[[#This Row],[M4A]]="","",SUM(Table2[[#This Row],[M4A]]-Table2[[#This Row],[M4B_h]]))</f>
        <v/>
      </c>
      <c r="O1891" s="14"/>
      <c r="P1891" s="14" t="str">
        <f>IF(Table2[[#This Row],[M5A]]="","",SUM(Table2[[#This Row],[M5A]]-Table2[[#This Row],[M5B_h]]))</f>
        <v/>
      </c>
      <c r="Q1891" s="14">
        <f>SUM(Table2[[#This Row],[AWAL]],Table2[[#This Row],[M1B]])</f>
        <v>5</v>
      </c>
      <c r="R1891" s="14">
        <f>SUM(Table2[[#This Row],[M2B]],Table2[[#This Row],[M2B_h]])</f>
        <v>5</v>
      </c>
      <c r="S1891" s="14">
        <f>SUM(Table2[[#This Row],[M3B]],Table2[[#This Row],[M3B_h]])</f>
        <v>5</v>
      </c>
      <c r="T1891" s="14">
        <f>SUM(Table2[[#This Row],[M4B]],Table2[[#This Row],[M4B_h]])</f>
        <v>5</v>
      </c>
    </row>
    <row r="1892" spans="1:20">
      <c r="A1892" s="11">
        <f>IF(Table2[[#This Row],[TT]]=0,"",ROW())</f>
        <v>1892</v>
      </c>
      <c r="B1892" s="11" t="str">
        <f>LOWER(SUBSTITUTE(SUBSTITUTE(SUBSTITUTE(SUBSTITUTE(SUBSTITUTE(SUBSTITUTE(SUBSTITUTE(SUBSTITUTE(Table2[[#This Row],[NAMA BARANG]]," ",""),"""",""),"-",""),"/",""),"(",""),")",""),"&amp;",""),",",""))</f>
        <v>stabillozrm103kuning</v>
      </c>
      <c r="C1892" s="17" t="s">
        <v>2914</v>
      </c>
      <c r="D1892" s="18">
        <v>4</v>
      </c>
      <c r="E1892" s="22" t="s">
        <v>2430</v>
      </c>
      <c r="F1892" s="43">
        <f>IF(Table2[[#This Row],[M5B]]="",Table2[[#This Row],[M5B_h]],SUM(Table2[[#This Row],[M5B_h]],Table2[[#This Row],[M5B]]))</f>
        <v>4</v>
      </c>
      <c r="H1892" s="12" t="str">
        <f>IF(Table2[[#This Row],[M1A]]="","",Table2[[#This Row],[M1A]]-Table2[[#This Row],[AWAL]])</f>
        <v/>
      </c>
      <c r="J1892" s="12" t="str">
        <f>IF(Table2[[#This Row],[M2A]]="","",SUM(Table2[[#This Row],[M2A]]-Table2[[#This Row],[M2B_h]]))</f>
        <v/>
      </c>
      <c r="L1892" s="12" t="str">
        <f>IF(Table2[[#This Row],[M3A]]="","",SUM(Table2[[#This Row],[M3A]]-Table2[[#This Row],[M3B_h]]))</f>
        <v/>
      </c>
      <c r="N1892" s="12" t="str">
        <f>IF(Table2[[#This Row],[M4A]]="","",SUM(Table2[[#This Row],[M4A]]-Table2[[#This Row],[M4B_h]]))</f>
        <v/>
      </c>
      <c r="O1892" s="14"/>
      <c r="P1892" s="14" t="str">
        <f>IF(Table2[[#This Row],[M5A]]="","",SUM(Table2[[#This Row],[M5A]]-Table2[[#This Row],[M5B_h]]))</f>
        <v/>
      </c>
      <c r="Q1892" s="14">
        <f>SUM(Table2[[#This Row],[AWAL]],Table2[[#This Row],[M1B]])</f>
        <v>4</v>
      </c>
      <c r="R1892" s="14">
        <f>SUM(Table2[[#This Row],[M2B]],Table2[[#This Row],[M2B_h]])</f>
        <v>4</v>
      </c>
      <c r="S1892" s="14">
        <f>SUM(Table2[[#This Row],[M3B]],Table2[[#This Row],[M3B_h]])</f>
        <v>4</v>
      </c>
      <c r="T1892" s="14">
        <f>SUM(Table2[[#This Row],[M4B]],Table2[[#This Row],[M4B_h]])</f>
        <v>4</v>
      </c>
    </row>
    <row r="1893" spans="1:20">
      <c r="A1893" s="13">
        <f>IF(Table2[[#This Row],[TT]]=0,"",ROW())</f>
        <v>1893</v>
      </c>
      <c r="B1893" s="13" t="str">
        <f>LOWER(SUBSTITUTE(SUBSTITUTE(SUBSTITUTE(SUBSTITUTE(SUBSTITUTE(SUBSTITUTE(SUBSTITUTE(SUBSTITUTE(Table2[[#This Row],[NAMA BARANG]]," ",""),"""",""),"-",""),"/",""),"(",""),")",""),"&amp;",""),",",""))</f>
        <v>stampflashpkc</v>
      </c>
      <c r="C1893" s="16" t="s">
        <v>2035</v>
      </c>
      <c r="D1893" s="18">
        <v>7</v>
      </c>
      <c r="E1893" s="47" t="s">
        <v>83</v>
      </c>
      <c r="F1893" s="43">
        <f>IF(Table2[[#This Row],[M5B]]="",Table2[[#This Row],[M5B_h]],SUM(Table2[[#This Row],[M5B_h]],Table2[[#This Row],[M5B]]))</f>
        <v>7</v>
      </c>
      <c r="H1893" s="14" t="str">
        <f>IF(Table2[[#This Row],[M1A]]="","",Table2[[#This Row],[M1A]]-Table2[[#This Row],[AWAL]])</f>
        <v/>
      </c>
      <c r="J1893" s="14" t="str">
        <f>IF(Table2[[#This Row],[M2A]]="","",SUM(Table2[[#This Row],[M2A]]-Table2[[#This Row],[M2B_h]]))</f>
        <v/>
      </c>
      <c r="L1893" s="14" t="str">
        <f>IF(Table2[[#This Row],[M3A]]="","",SUM(Table2[[#This Row],[M3A]]-Table2[[#This Row],[M3B_h]]))</f>
        <v/>
      </c>
      <c r="N1893" s="14" t="str">
        <f>IF(Table2[[#This Row],[M4A]]="","",SUM(Table2[[#This Row],[M4A]]-Table2[[#This Row],[M4B_h]]))</f>
        <v/>
      </c>
      <c r="O1893" s="14"/>
      <c r="P1893" s="14" t="str">
        <f>IF(Table2[[#This Row],[M5A]]="","",SUM(Table2[[#This Row],[M5A]]-Table2[[#This Row],[M5B_h]]))</f>
        <v/>
      </c>
      <c r="Q1893" s="14">
        <f>SUM(Table2[[#This Row],[AWAL]],Table2[[#This Row],[M1B]])</f>
        <v>7</v>
      </c>
      <c r="R1893" s="14">
        <f>SUM(Table2[[#This Row],[M2B]],Table2[[#This Row],[M2B_h]])</f>
        <v>7</v>
      </c>
      <c r="S1893" s="14">
        <f>SUM(Table2[[#This Row],[M3B]],Table2[[#This Row],[M3B_h]])</f>
        <v>7</v>
      </c>
      <c r="T1893" s="14">
        <f>SUM(Table2[[#This Row],[M4B]],Table2[[#This Row],[M4B_h]])</f>
        <v>7</v>
      </c>
    </row>
    <row r="1894" spans="1:20">
      <c r="A1894" s="11">
        <f>IF(Table2[[#This Row],[TT]]=0,"",ROW())</f>
        <v>1894</v>
      </c>
      <c r="B1894" s="11" t="str">
        <f>LOWER(SUBSTITUTE(SUBSTITUTE(SUBSTITUTE(SUBSTITUTE(SUBSTITUTE(SUBSTITUTE(SUBSTITUTE(SUBSTITUTE(Table2[[#This Row],[NAMA BARANG]]," ",""),"""",""),"-",""),"/",""),"(",""),")",""),"&amp;",""),",",""))</f>
        <v>stampset34002</v>
      </c>
      <c r="C1894" s="21" t="s">
        <v>2036</v>
      </c>
      <c r="D1894" s="22">
        <v>1</v>
      </c>
      <c r="E1894" s="22" t="s">
        <v>83</v>
      </c>
      <c r="F1894" s="43">
        <f>IF(Table2[[#This Row],[M5B]]="",Table2[[#This Row],[M5B_h]],SUM(Table2[[#This Row],[M5B_h]],Table2[[#This Row],[M5B]]))</f>
        <v>1</v>
      </c>
      <c r="H1894" s="12" t="str">
        <f>IF(Table2[[#This Row],[M1A]]="","",Table2[[#This Row],[M1A]]-Table2[[#This Row],[AWAL]])</f>
        <v/>
      </c>
      <c r="J1894" s="12" t="str">
        <f>IF(Table2[[#This Row],[M2A]]="","",SUM(Table2[[#This Row],[M2A]]-Table2[[#This Row],[M2B_h]]))</f>
        <v/>
      </c>
      <c r="L1894" s="12" t="str">
        <f>IF(Table2[[#This Row],[M3A]]="","",SUM(Table2[[#This Row],[M3A]]-Table2[[#This Row],[M3B_h]]))</f>
        <v/>
      </c>
      <c r="N1894" s="12" t="str">
        <f>IF(Table2[[#This Row],[M4A]]="","",SUM(Table2[[#This Row],[M4A]]-Table2[[#This Row],[M4B_h]]))</f>
        <v/>
      </c>
      <c r="O1894" s="14"/>
      <c r="P1894" s="14" t="str">
        <f>IF(Table2[[#This Row],[M5A]]="","",SUM(Table2[[#This Row],[M5A]]-Table2[[#This Row],[M5B_h]]))</f>
        <v/>
      </c>
      <c r="Q1894" s="14">
        <f>SUM(Table2[[#This Row],[AWAL]],Table2[[#This Row],[M1B]])</f>
        <v>1</v>
      </c>
      <c r="R1894" s="14">
        <f>SUM(Table2[[#This Row],[M2B]],Table2[[#This Row],[M2B_h]])</f>
        <v>1</v>
      </c>
      <c r="S1894" s="14">
        <f>SUM(Table2[[#This Row],[M3B]],Table2[[#This Row],[M3B_h]])</f>
        <v>1</v>
      </c>
      <c r="T1894" s="14">
        <f>SUM(Table2[[#This Row],[M4B]],Table2[[#This Row],[M4B_h]])</f>
        <v>1</v>
      </c>
    </row>
    <row r="1895" spans="1:20">
      <c r="A1895" s="11">
        <f>IF(Table2[[#This Row],[TT]]=0,"",ROW())</f>
        <v>1895</v>
      </c>
      <c r="B1895" s="11" t="str">
        <f>LOWER(SUBSTITUTE(SUBSTITUTE(SUBSTITUTE(SUBSTITUTE(SUBSTITUTE(SUBSTITUTE(SUBSTITUTE(SUBSTITUTE(Table2[[#This Row],[NAMA BARANG]]," ",""),"""",""),"-",""),"/",""),"(",""),")",""),"&amp;",""),",",""))</f>
        <v>stampadherob</v>
      </c>
      <c r="C1895" s="17" t="s">
        <v>3273</v>
      </c>
      <c r="D1895" s="18">
        <v>10</v>
      </c>
      <c r="E1895" s="22" t="s">
        <v>2434</v>
      </c>
      <c r="F1895" s="43">
        <f>IF(Table2[[#This Row],[M5B]]="",Table2[[#This Row],[M5B_h]],SUM(Table2[[#This Row],[M5B_h]],Table2[[#This Row],[M5B]]))</f>
        <v>10</v>
      </c>
      <c r="H1895" s="12" t="str">
        <f>IF(Table2[[#This Row],[M1A]]="","",Table2[[#This Row],[M1A]]-Table2[[#This Row],[AWAL]])</f>
        <v/>
      </c>
      <c r="J1895" s="12" t="str">
        <f>IF(Table2[[#This Row],[M2A]]="","",SUM(Table2[[#This Row],[M2A]]-Table2[[#This Row],[M2B_h]]))</f>
        <v/>
      </c>
      <c r="L1895" s="12" t="str">
        <f>IF(Table2[[#This Row],[M3A]]="","",SUM(Table2[[#This Row],[M3A]]-Table2[[#This Row],[M3B_h]]))</f>
        <v/>
      </c>
      <c r="N1895" s="12" t="str">
        <f>IF(Table2[[#This Row],[M4A]]="","",SUM(Table2[[#This Row],[M4A]]-Table2[[#This Row],[M4B_h]]))</f>
        <v/>
      </c>
      <c r="O1895" s="14"/>
      <c r="P1895" s="14" t="str">
        <f>IF(Table2[[#This Row],[M5A]]="","",SUM(Table2[[#This Row],[M5A]]-Table2[[#This Row],[M5B_h]]))</f>
        <v/>
      </c>
      <c r="Q1895" s="14">
        <f>SUM(Table2[[#This Row],[AWAL]],Table2[[#This Row],[M1B]])</f>
        <v>10</v>
      </c>
      <c r="R1895" s="14">
        <f>SUM(Table2[[#This Row],[M2B]],Table2[[#This Row],[M2B_h]])</f>
        <v>10</v>
      </c>
      <c r="S1895" s="14">
        <f>SUM(Table2[[#This Row],[M3B]],Table2[[#This Row],[M3B_h]])</f>
        <v>10</v>
      </c>
      <c r="T1895" s="14">
        <f>SUM(Table2[[#This Row],[M4B]],Table2[[#This Row],[M4B_h]])</f>
        <v>10</v>
      </c>
    </row>
    <row r="1896" spans="1:20">
      <c r="A1896" s="13">
        <f>IF(Table2[[#This Row],[TT]]=0,"",ROW())</f>
        <v>1896</v>
      </c>
      <c r="B1896" s="13" t="str">
        <f>LOWER(SUBSTITUTE(SUBSTITUTE(SUBSTITUTE(SUBSTITUTE(SUBSTITUTE(SUBSTITUTE(SUBSTITUTE(SUBSTITUTE(Table2[[#This Row],[NAMA BARANG]]," ",""),"""",""),"-",""),"/",""),"(",""),")",""),"&amp;",""),",",""))</f>
        <v>stampadherok</v>
      </c>
      <c r="C1896" s="16" t="s">
        <v>2039</v>
      </c>
      <c r="D1896" s="18">
        <v>13</v>
      </c>
      <c r="E1896" s="47" t="s">
        <v>66</v>
      </c>
      <c r="F1896" s="43">
        <f>IF(Table2[[#This Row],[M5B]]="",Table2[[#This Row],[M5B_h]],SUM(Table2[[#This Row],[M5B_h]],Table2[[#This Row],[M5B]]))</f>
        <v>11</v>
      </c>
      <c r="H1896" s="14" t="str">
        <f>IF(Table2[[#This Row],[M1A]]="","",Table2[[#This Row],[M1A]]-Table2[[#This Row],[AWAL]])</f>
        <v/>
      </c>
      <c r="J1896" s="14" t="str">
        <f>IF(Table2[[#This Row],[M2A]]="","",SUM(Table2[[#This Row],[M2A]]-Table2[[#This Row],[M2B_h]]))</f>
        <v/>
      </c>
      <c r="K1896" s="12">
        <v>11</v>
      </c>
      <c r="L1896" s="14">
        <f>IF(Table2[[#This Row],[M3A]]="","",SUM(Table2[[#This Row],[M3A]]-Table2[[#This Row],[M3B_h]]))</f>
        <v>-2</v>
      </c>
      <c r="N1896" s="14" t="str">
        <f>IF(Table2[[#This Row],[M4A]]="","",SUM(Table2[[#This Row],[M4A]]-Table2[[#This Row],[M4B_h]]))</f>
        <v/>
      </c>
      <c r="P1896" s="14" t="str">
        <f>IF(Table2[[#This Row],[M5A]]="","",SUM(Table2[[#This Row],[M5A]]-Table2[[#This Row],[M5B_h]]))</f>
        <v/>
      </c>
      <c r="Q1896" s="14">
        <f>SUM(Table2[[#This Row],[AWAL]],Table2[[#This Row],[M1B]])</f>
        <v>13</v>
      </c>
      <c r="R1896" s="14">
        <f>SUM(Table2[[#This Row],[M2B]],Table2[[#This Row],[M2B_h]])</f>
        <v>13</v>
      </c>
      <c r="S1896" s="14">
        <f>SUM(Table2[[#This Row],[M3B]],Table2[[#This Row],[M3B_h]])</f>
        <v>11</v>
      </c>
      <c r="T1896" s="14">
        <f>SUM(Table2[[#This Row],[M4B]],Table2[[#This Row],[M4B_h]])</f>
        <v>11</v>
      </c>
    </row>
    <row r="1897" spans="1:20">
      <c r="A1897" s="11">
        <f>IF(Table2[[#This Row],[TT]]=0,"",ROW())</f>
        <v>1897</v>
      </c>
      <c r="B1897" s="11" t="str">
        <f>LOWER(SUBSTITUTE(SUBSTITUTE(SUBSTITUTE(SUBSTITUTE(SUBSTITUTE(SUBSTITUTE(SUBSTITUTE(SUBSTITUTE(Table2[[#This Row],[NAMA BARANG]]," ",""),"""",""),"-",""),"/",""),"(",""),")",""),"&amp;",""),",",""))</f>
        <v>standartbkvtech6.5</v>
      </c>
      <c r="C1897" s="17" t="s">
        <v>2042</v>
      </c>
      <c r="D1897" s="18">
        <v>8</v>
      </c>
      <c r="E1897" s="22" t="s">
        <v>890</v>
      </c>
      <c r="F1897" s="43">
        <f>IF(Table2[[#This Row],[M5B]]="",Table2[[#This Row],[M5B_h]],SUM(Table2[[#This Row],[M5B_h]],Table2[[#This Row],[M5B]]))</f>
        <v>8</v>
      </c>
      <c r="H1897" s="12" t="str">
        <f>IF(Table2[[#This Row],[M1A]]="","",Table2[[#This Row],[M1A]]-Table2[[#This Row],[AWAL]])</f>
        <v/>
      </c>
      <c r="J1897" s="12" t="str">
        <f>IF(Table2[[#This Row],[M2A]]="","",SUM(Table2[[#This Row],[M2A]]-Table2[[#This Row],[M2B_h]]))</f>
        <v/>
      </c>
      <c r="L1897" s="12" t="str">
        <f>IF(Table2[[#This Row],[M3A]]="","",SUM(Table2[[#This Row],[M3A]]-Table2[[#This Row],[M3B_h]]))</f>
        <v/>
      </c>
      <c r="N1897" s="12" t="str">
        <f>IF(Table2[[#This Row],[M4A]]="","",SUM(Table2[[#This Row],[M4A]]-Table2[[#This Row],[M4B_h]]))</f>
        <v/>
      </c>
      <c r="O1897" s="14"/>
      <c r="P1897" s="14" t="str">
        <f>IF(Table2[[#This Row],[M5A]]="","",SUM(Table2[[#This Row],[M5A]]-Table2[[#This Row],[M5B_h]]))</f>
        <v/>
      </c>
      <c r="Q1897" s="14">
        <f>SUM(Table2[[#This Row],[AWAL]],Table2[[#This Row],[M1B]])</f>
        <v>8</v>
      </c>
      <c r="R1897" s="14">
        <f>SUM(Table2[[#This Row],[M2B]],Table2[[#This Row],[M2B_h]])</f>
        <v>8</v>
      </c>
      <c r="S1897" s="14">
        <f>SUM(Table2[[#This Row],[M3B]],Table2[[#This Row],[M3B_h]])</f>
        <v>8</v>
      </c>
      <c r="T1897" s="14">
        <f>SUM(Table2[[#This Row],[M4B]],Table2[[#This Row],[M4B_h]])</f>
        <v>8</v>
      </c>
    </row>
    <row r="1898" spans="1:20">
      <c r="A1898" s="11">
        <f>IF(Table2[[#This Row],[TT]]=0,"",ROW())</f>
        <v>1898</v>
      </c>
      <c r="B1898" s="11" t="str">
        <f>LOWER(SUBSTITUTE(SUBSTITUTE(SUBSTITUTE(SUBSTITUTE(SUBSTITUTE(SUBSTITUTE(SUBSTITUTE(SUBSTITUTE(Table2[[#This Row],[NAMA BARANG]]," ",""),"""",""),"-",""),"/",""),"(",""),")",""),"&amp;",""),",",""))</f>
        <v>standartbkvtechno7</v>
      </c>
      <c r="C1898" s="17" t="s">
        <v>2043</v>
      </c>
      <c r="D1898" s="18">
        <v>71</v>
      </c>
      <c r="E1898" s="22" t="s">
        <v>28</v>
      </c>
      <c r="F1898" s="43">
        <f>IF(Table2[[#This Row],[M5B]]="",Table2[[#This Row],[M5B_h]],SUM(Table2[[#This Row],[M5B_h]],Table2[[#This Row],[M5B]]))</f>
        <v>71</v>
      </c>
      <c r="H1898" s="12" t="str">
        <f>IF(Table2[[#This Row],[M1A]]="","",Table2[[#This Row],[M1A]]-Table2[[#This Row],[AWAL]])</f>
        <v/>
      </c>
      <c r="J1898" s="12" t="str">
        <f>IF(Table2[[#This Row],[M2A]]="","",SUM(Table2[[#This Row],[M2A]]-Table2[[#This Row],[M2B_h]]))</f>
        <v/>
      </c>
      <c r="L1898" s="12" t="str">
        <f>IF(Table2[[#This Row],[M3A]]="","",SUM(Table2[[#This Row],[M3A]]-Table2[[#This Row],[M3B_h]]))</f>
        <v/>
      </c>
      <c r="N1898" s="12" t="str">
        <f>IF(Table2[[#This Row],[M4A]]="","",SUM(Table2[[#This Row],[M4A]]-Table2[[#This Row],[M4B_h]]))</f>
        <v/>
      </c>
      <c r="O1898" s="14"/>
      <c r="P1898" s="14" t="str">
        <f>IF(Table2[[#This Row],[M5A]]="","",SUM(Table2[[#This Row],[M5A]]-Table2[[#This Row],[M5B_h]]))</f>
        <v/>
      </c>
      <c r="Q1898" s="14">
        <f>SUM(Table2[[#This Row],[AWAL]],Table2[[#This Row],[M1B]])</f>
        <v>71</v>
      </c>
      <c r="R1898" s="14">
        <f>SUM(Table2[[#This Row],[M2B]],Table2[[#This Row],[M2B_h]])</f>
        <v>71</v>
      </c>
      <c r="S1898" s="14">
        <f>SUM(Table2[[#This Row],[M3B]],Table2[[#This Row],[M3B_h]])</f>
        <v>71</v>
      </c>
      <c r="T1898" s="14">
        <f>SUM(Table2[[#This Row],[M4B]],Table2[[#This Row],[M4B_h]])</f>
        <v>71</v>
      </c>
    </row>
    <row r="1899" spans="1:20">
      <c r="A1899" s="11">
        <f>IF(Table2[[#This Row],[TT]]=0,"",ROW())</f>
        <v>1899</v>
      </c>
      <c r="B1899" s="11" t="str">
        <f>LOWER(SUBSTITUTE(SUBSTITUTE(SUBSTITUTE(SUBSTITUTE(SUBSTITUTE(SUBSTITUTE(SUBSTITUTE(SUBSTITUTE(Table2[[#This Row],[NAMA BARANG]]," ",""),"""",""),"-",""),"/",""),"(",""),")",""),"&amp;",""),",",""))</f>
        <v>stapler414yuanchong414faktur</v>
      </c>
      <c r="C1899" s="17" t="s">
        <v>4388</v>
      </c>
      <c r="D1899" s="18">
        <v>17</v>
      </c>
      <c r="E1899" s="22" t="s">
        <v>890</v>
      </c>
      <c r="F1899" s="43">
        <f>IF(Table2[[#This Row],[M5B]]="",Table2[[#This Row],[M5B_h]],SUM(Table2[[#This Row],[M5B_h]],Table2[[#This Row],[M5B]]))</f>
        <v>16</v>
      </c>
      <c r="G1899" s="12">
        <v>16</v>
      </c>
      <c r="H1899" s="12">
        <f>IF(Table2[[#This Row],[M1A]]="","",Table2[[#This Row],[M1A]]-Table2[[#This Row],[AWAL]])</f>
        <v>-1</v>
      </c>
      <c r="J1899" s="12" t="str">
        <f>IF(Table2[[#This Row],[M2A]]="","",SUM(Table2[[#This Row],[M2A]]-Table2[[#This Row],[M2B_h]]))</f>
        <v/>
      </c>
      <c r="L1899" s="12" t="str">
        <f>IF(Table2[[#This Row],[M3A]]="","",SUM(Table2[[#This Row],[M3A]]-Table2[[#This Row],[M3B_h]]))</f>
        <v/>
      </c>
      <c r="N1899" s="12" t="str">
        <f>IF(Table2[[#This Row],[M4A]]="","",SUM(Table2[[#This Row],[M4A]]-Table2[[#This Row],[M4B_h]]))</f>
        <v/>
      </c>
      <c r="O1899" s="14"/>
      <c r="P1899" s="14" t="str">
        <f>IF(Table2[[#This Row],[M5A]]="","",SUM(Table2[[#This Row],[M5A]]-Table2[[#This Row],[M5B_h]]))</f>
        <v/>
      </c>
      <c r="Q1899" s="14">
        <f>SUM(Table2[[#This Row],[AWAL]],Table2[[#This Row],[M1B]])</f>
        <v>16</v>
      </c>
      <c r="R1899" s="14">
        <f>SUM(Table2[[#This Row],[M2B]],Table2[[#This Row],[M2B_h]])</f>
        <v>16</v>
      </c>
      <c r="S1899" s="14">
        <f>SUM(Table2[[#This Row],[M3B]],Table2[[#This Row],[M3B_h]])</f>
        <v>16</v>
      </c>
      <c r="T1899" s="14">
        <f>SUM(Table2[[#This Row],[M4B]],Table2[[#This Row],[M4B_h]])</f>
        <v>16</v>
      </c>
    </row>
    <row r="1900" spans="1:20">
      <c r="A1900" s="11">
        <f>IF(Table2[[#This Row],[TT]]=0,"",ROW())</f>
        <v>1900</v>
      </c>
      <c r="B1900" s="11" t="str">
        <f>LOWER(SUBSTITUTE(SUBSTITUTE(SUBSTITUTE(SUBSTITUTE(SUBSTITUTE(SUBSTITUTE(SUBSTITUTE(SUBSTITUTE(Table2[[#This Row],[NAMA BARANG]]," ",""),"""",""),"-",""),"/",""),"(",""),")",""),"&amp;",""),",",""))</f>
        <v>staplerachuna110</v>
      </c>
      <c r="C1900" s="17" t="s">
        <v>2044</v>
      </c>
      <c r="D1900" s="18">
        <v>4</v>
      </c>
      <c r="E1900" s="22" t="s">
        <v>77</v>
      </c>
      <c r="F1900" s="43">
        <f>IF(Table2[[#This Row],[M5B]]="",Table2[[#This Row],[M5B_h]],SUM(Table2[[#This Row],[M5B_h]],Table2[[#This Row],[M5B]]))</f>
        <v>4</v>
      </c>
      <c r="H1900" s="12" t="str">
        <f>IF(Table2[[#This Row],[M1A]]="","",Table2[[#This Row],[M1A]]-Table2[[#This Row],[AWAL]])</f>
        <v/>
      </c>
      <c r="J1900" s="12" t="str">
        <f>IF(Table2[[#This Row],[M2A]]="","",SUM(Table2[[#This Row],[M2A]]-Table2[[#This Row],[M2B_h]]))</f>
        <v/>
      </c>
      <c r="L1900" s="12" t="str">
        <f>IF(Table2[[#This Row],[M3A]]="","",SUM(Table2[[#This Row],[M3A]]-Table2[[#This Row],[M3B_h]]))</f>
        <v/>
      </c>
      <c r="N1900" s="12" t="str">
        <f>IF(Table2[[#This Row],[M4A]]="","",SUM(Table2[[#This Row],[M4A]]-Table2[[#This Row],[M4B_h]]))</f>
        <v/>
      </c>
      <c r="O1900" s="14"/>
      <c r="P1900" s="14" t="str">
        <f>IF(Table2[[#This Row],[M5A]]="","",SUM(Table2[[#This Row],[M5A]]-Table2[[#This Row],[M5B_h]]))</f>
        <v/>
      </c>
      <c r="Q1900" s="14">
        <f>SUM(Table2[[#This Row],[AWAL]],Table2[[#This Row],[M1B]])</f>
        <v>4</v>
      </c>
      <c r="R1900" s="14">
        <f>SUM(Table2[[#This Row],[M2B]],Table2[[#This Row],[M2B_h]])</f>
        <v>4</v>
      </c>
      <c r="S1900" s="14">
        <f>SUM(Table2[[#This Row],[M3B]],Table2[[#This Row],[M3B_h]])</f>
        <v>4</v>
      </c>
      <c r="T1900" s="14">
        <f>SUM(Table2[[#This Row],[M4B]],Table2[[#This Row],[M4B_h]])</f>
        <v>4</v>
      </c>
    </row>
    <row r="1901" spans="1:20">
      <c r="A1901" s="11">
        <f>IF(Table2[[#This Row],[TT]]=0,"",ROW())</f>
        <v>1901</v>
      </c>
      <c r="B1901" s="11" t="str">
        <f>LOWER(SUBSTITUTE(SUBSTITUTE(SUBSTITUTE(SUBSTITUTE(SUBSTITUTE(SUBSTITUTE(SUBSTITUTE(SUBSTITUTE(Table2[[#This Row],[NAMA BARANG]]," ",""),"""",""),"-",""),"/",""),"(",""),")",""),"&amp;",""),",",""))</f>
        <v>staplerhd10sthd10</v>
      </c>
      <c r="C1901" s="17" t="s">
        <v>2045</v>
      </c>
      <c r="D1901" s="18">
        <v>4</v>
      </c>
      <c r="E1901" s="22" t="s">
        <v>1433</v>
      </c>
      <c r="F1901" s="43">
        <f>IF(Table2[[#This Row],[M5B]]="",Table2[[#This Row],[M5B_h]],SUM(Table2[[#This Row],[M5B_h]],Table2[[#This Row],[M5B]]))</f>
        <v>4</v>
      </c>
      <c r="H1901" s="12" t="str">
        <f>IF(Table2[[#This Row],[M1A]]="","",Table2[[#This Row],[M1A]]-Table2[[#This Row],[AWAL]])</f>
        <v/>
      </c>
      <c r="J1901" s="12" t="str">
        <f>IF(Table2[[#This Row],[M2A]]="","",SUM(Table2[[#This Row],[M2A]]-Table2[[#This Row],[M2B_h]]))</f>
        <v/>
      </c>
      <c r="L1901" s="12" t="str">
        <f>IF(Table2[[#This Row],[M3A]]="","",SUM(Table2[[#This Row],[M3A]]-Table2[[#This Row],[M3B_h]]))</f>
        <v/>
      </c>
      <c r="N1901" s="12" t="str">
        <f>IF(Table2[[#This Row],[M4A]]="","",SUM(Table2[[#This Row],[M4A]]-Table2[[#This Row],[M4B_h]]))</f>
        <v/>
      </c>
      <c r="O1901" s="14"/>
      <c r="P1901" s="14" t="str">
        <f>IF(Table2[[#This Row],[M5A]]="","",SUM(Table2[[#This Row],[M5A]]-Table2[[#This Row],[M5B_h]]))</f>
        <v/>
      </c>
      <c r="Q1901" s="14">
        <f>SUM(Table2[[#This Row],[AWAL]],Table2[[#This Row],[M1B]])</f>
        <v>4</v>
      </c>
      <c r="R1901" s="14">
        <f>SUM(Table2[[#This Row],[M2B]],Table2[[#This Row],[M2B_h]])</f>
        <v>4</v>
      </c>
      <c r="S1901" s="14">
        <f>SUM(Table2[[#This Row],[M3B]],Table2[[#This Row],[M3B_h]])</f>
        <v>4</v>
      </c>
      <c r="T1901" s="14">
        <f>SUM(Table2[[#This Row],[M4B]],Table2[[#This Row],[M4B_h]])</f>
        <v>4</v>
      </c>
    </row>
    <row r="1902" spans="1:20">
      <c r="A1902" s="11">
        <f>IF(Table2[[#This Row],[TT]]=0,"",ROW())</f>
        <v>1902</v>
      </c>
      <c r="B1902" s="11" t="str">
        <f>LOWER(SUBSTITUTE(SUBSTITUTE(SUBSTITUTE(SUBSTITUTE(SUBSTITUTE(SUBSTITUTE(SUBSTITUTE(SUBSTITUTE(Table2[[#This Row],[NAMA BARANG]]," ",""),"""",""),"-",""),"/",""),"(",""),")",""),"&amp;",""),",",""))</f>
        <v>staplerrapidsoon</v>
      </c>
      <c r="C1902" s="17" t="s">
        <v>2046</v>
      </c>
      <c r="D1902" s="18">
        <v>1</v>
      </c>
      <c r="E1902" s="22" t="s">
        <v>911</v>
      </c>
      <c r="F1902" s="43">
        <f>IF(Table2[[#This Row],[M5B]]="",Table2[[#This Row],[M5B_h]],SUM(Table2[[#This Row],[M5B_h]],Table2[[#This Row],[M5B]]))</f>
        <v>1</v>
      </c>
      <c r="H1902" s="12" t="str">
        <f>IF(Table2[[#This Row],[M1A]]="","",Table2[[#This Row],[M1A]]-Table2[[#This Row],[AWAL]])</f>
        <v/>
      </c>
      <c r="J1902" s="12" t="str">
        <f>IF(Table2[[#This Row],[M2A]]="","",SUM(Table2[[#This Row],[M2A]]-Table2[[#This Row],[M2B_h]]))</f>
        <v/>
      </c>
      <c r="L1902" s="12" t="str">
        <f>IF(Table2[[#This Row],[M3A]]="","",SUM(Table2[[#This Row],[M3A]]-Table2[[#This Row],[M3B_h]]))</f>
        <v/>
      </c>
      <c r="N1902" s="12" t="str">
        <f>IF(Table2[[#This Row],[M4A]]="","",SUM(Table2[[#This Row],[M4A]]-Table2[[#This Row],[M4B_h]]))</f>
        <v/>
      </c>
      <c r="O1902" s="14"/>
      <c r="P1902" s="14" t="str">
        <f>IF(Table2[[#This Row],[M5A]]="","",SUM(Table2[[#This Row],[M5A]]-Table2[[#This Row],[M5B_h]]))</f>
        <v/>
      </c>
      <c r="Q1902" s="14">
        <f>SUM(Table2[[#This Row],[AWAL]],Table2[[#This Row],[M1B]])</f>
        <v>1</v>
      </c>
      <c r="R1902" s="14">
        <f>SUM(Table2[[#This Row],[M2B]],Table2[[#This Row],[M2B_h]])</f>
        <v>1</v>
      </c>
      <c r="S1902" s="14">
        <f>SUM(Table2[[#This Row],[M3B]],Table2[[#This Row],[M3B_h]])</f>
        <v>1</v>
      </c>
      <c r="T1902" s="14">
        <f>SUM(Table2[[#This Row],[M4B]],Table2[[#This Row],[M4B_h]])</f>
        <v>1</v>
      </c>
    </row>
    <row r="1903" spans="1:20">
      <c r="A1903" s="11">
        <f>IF(Table2[[#This Row],[TT]]=0,"",ROW())</f>
        <v>1903</v>
      </c>
      <c r="B1903" s="11" t="str">
        <f>LOWER(SUBSTITUTE(SUBSTITUTE(SUBSTITUTE(SUBSTITUTE(SUBSTITUTE(SUBSTITUTE(SUBSTITUTE(SUBSTITUTE(Table2[[#This Row],[NAMA BARANG]]," ",""),"""",""),"-",""),"/",""),"(",""),")",""),"&amp;",""),",",""))</f>
        <v>staplersdi1102faktur</v>
      </c>
      <c r="C1903" s="17" t="s">
        <v>4418</v>
      </c>
      <c r="D1903" s="18">
        <v>2</v>
      </c>
      <c r="E1903" s="22" t="s">
        <v>2451</v>
      </c>
      <c r="F1903" s="43">
        <f>IF(Table2[[#This Row],[M5B]]="",Table2[[#This Row],[M5B_h]],SUM(Table2[[#This Row],[M5B_h]],Table2[[#This Row],[M5B]]))</f>
        <v>1</v>
      </c>
      <c r="H1903" s="12" t="str">
        <f>IF(Table2[[#This Row],[M1A]]="","",Table2[[#This Row],[M1A]]-Table2[[#This Row],[AWAL]])</f>
        <v/>
      </c>
      <c r="J1903" s="12" t="str">
        <f>IF(Table2[[#This Row],[M2A]]="","",SUM(Table2[[#This Row],[M2A]]-Table2[[#This Row],[M2B_h]]))</f>
        <v/>
      </c>
      <c r="K1903" s="12">
        <v>1</v>
      </c>
      <c r="L1903" s="12">
        <f>IF(Table2[[#This Row],[M3A]]="","",SUM(Table2[[#This Row],[M3A]]-Table2[[#This Row],[M3B_h]]))</f>
        <v>-1</v>
      </c>
      <c r="N1903" s="12" t="str">
        <f>IF(Table2[[#This Row],[M4A]]="","",SUM(Table2[[#This Row],[M4A]]-Table2[[#This Row],[M4B_h]]))</f>
        <v/>
      </c>
      <c r="O1903" s="14"/>
      <c r="P1903" s="14" t="str">
        <f>IF(Table2[[#This Row],[M5A]]="","",SUM(Table2[[#This Row],[M5A]]-Table2[[#This Row],[M5B_h]]))</f>
        <v/>
      </c>
      <c r="Q1903" s="14">
        <f>SUM(Table2[[#This Row],[AWAL]],Table2[[#This Row],[M1B]])</f>
        <v>2</v>
      </c>
      <c r="R1903" s="14">
        <f>SUM(Table2[[#This Row],[M2B]],Table2[[#This Row],[M2B_h]])</f>
        <v>2</v>
      </c>
      <c r="S1903" s="14">
        <f>SUM(Table2[[#This Row],[M3B]],Table2[[#This Row],[M3B_h]])</f>
        <v>1</v>
      </c>
      <c r="T1903" s="14">
        <f>SUM(Table2[[#This Row],[M4B]],Table2[[#This Row],[M4B_h]])</f>
        <v>1</v>
      </c>
    </row>
    <row r="1904" spans="1:20">
      <c r="A1904" s="13">
        <f>IF(Table2[[#This Row],[TT]]=0,"",ROW())</f>
        <v>1904</v>
      </c>
      <c r="B1904" s="13" t="str">
        <f>LOWER(SUBSTITUTE(SUBSTITUTE(SUBSTITUTE(SUBSTITUTE(SUBSTITUTE(SUBSTITUTE(SUBSTITUTE(SUBSTITUTE(Table2[[#This Row],[NAMA BARANG]]," ",""),"""",""),"-",""),"/",""),"(",""),")",""),"&amp;",""),",",""))</f>
        <v>staplersdi1104faktur</v>
      </c>
      <c r="C1904" s="16" t="s">
        <v>4419</v>
      </c>
      <c r="D1904" s="18">
        <v>2</v>
      </c>
      <c r="E1904" s="47" t="s">
        <v>2451</v>
      </c>
      <c r="F1904" s="43">
        <f>IF(Table2[[#This Row],[M5B]]="",Table2[[#This Row],[M5B_h]],SUM(Table2[[#This Row],[M5B_h]],Table2[[#This Row],[M5B]]))</f>
        <v>2</v>
      </c>
      <c r="H1904" s="14" t="str">
        <f>IF(Table2[[#This Row],[M1A]]="","",Table2[[#This Row],[M1A]]-Table2[[#This Row],[AWAL]])</f>
        <v/>
      </c>
      <c r="J1904" s="14" t="str">
        <f>IF(Table2[[#This Row],[M2A]]="","",SUM(Table2[[#This Row],[M2A]]-Table2[[#This Row],[M2B_h]]))</f>
        <v/>
      </c>
      <c r="L1904" s="14" t="str">
        <f>IF(Table2[[#This Row],[M3A]]="","",SUM(Table2[[#This Row],[M3A]]-Table2[[#This Row],[M3B_h]]))</f>
        <v/>
      </c>
      <c r="N1904" s="14" t="str">
        <f>IF(Table2[[#This Row],[M4A]]="","",SUM(Table2[[#This Row],[M4A]]-Table2[[#This Row],[M4B_h]]))</f>
        <v/>
      </c>
      <c r="P1904" s="14" t="str">
        <f>IF(Table2[[#This Row],[M5A]]="","",SUM(Table2[[#This Row],[M5A]]-Table2[[#This Row],[M5B_h]]))</f>
        <v/>
      </c>
      <c r="Q1904" s="14">
        <f>SUM(Table2[[#This Row],[AWAL]],Table2[[#This Row],[M1B]])</f>
        <v>2</v>
      </c>
      <c r="R1904" s="14">
        <f>SUM(Table2[[#This Row],[M2B]],Table2[[#This Row],[M2B_h]])</f>
        <v>2</v>
      </c>
      <c r="S1904" s="14">
        <f>SUM(Table2[[#This Row],[M3B]],Table2[[#This Row],[M3B_h]])</f>
        <v>2</v>
      </c>
      <c r="T1904" s="14">
        <f>SUM(Table2[[#This Row],[M4B]],Table2[[#This Row],[M4B_h]])</f>
        <v>2</v>
      </c>
    </row>
    <row r="1905" spans="1:20">
      <c r="A1905" s="11">
        <f>IF(Table2[[#This Row],[TT]]=0,"",ROW())</f>
        <v>1905</v>
      </c>
      <c r="B1905" s="11" t="str">
        <f>LOWER(SUBSTITUTE(SUBSTITUTE(SUBSTITUTE(SUBSTITUTE(SUBSTITUTE(SUBSTITUTE(SUBSTITUTE(SUBSTITUTE(Table2[[#This Row],[NAMA BARANG]]," ",""),"""",""),"-",""),"/",""),"(",""),")",""),"&amp;",""),",",""))</f>
        <v>staplervtechhd10nr</v>
      </c>
      <c r="C1905" s="17" t="s">
        <v>2047</v>
      </c>
      <c r="D1905" s="18">
        <v>1</v>
      </c>
      <c r="E1905" s="22" t="s">
        <v>56</v>
      </c>
      <c r="F1905" s="43">
        <f>IF(Table2[[#This Row],[M5B]]="",Table2[[#This Row],[M5B_h]],SUM(Table2[[#This Row],[M5B_h]],Table2[[#This Row],[M5B]]))</f>
        <v>1</v>
      </c>
      <c r="H1905" s="12" t="str">
        <f>IF(Table2[[#This Row],[M1A]]="","",Table2[[#This Row],[M1A]]-Table2[[#This Row],[AWAL]])</f>
        <v/>
      </c>
      <c r="J1905" s="12" t="str">
        <f>IF(Table2[[#This Row],[M2A]]="","",SUM(Table2[[#This Row],[M2A]]-Table2[[#This Row],[M2B_h]]))</f>
        <v/>
      </c>
      <c r="L1905" s="12" t="str">
        <f>IF(Table2[[#This Row],[M3A]]="","",SUM(Table2[[#This Row],[M3A]]-Table2[[#This Row],[M3B_h]]))</f>
        <v/>
      </c>
      <c r="N1905" s="12" t="str">
        <f>IF(Table2[[#This Row],[M4A]]="","",SUM(Table2[[#This Row],[M4A]]-Table2[[#This Row],[M4B_h]]))</f>
        <v/>
      </c>
      <c r="O1905" s="14"/>
      <c r="P1905" s="14" t="str">
        <f>IF(Table2[[#This Row],[M5A]]="","",SUM(Table2[[#This Row],[M5A]]-Table2[[#This Row],[M5B_h]]))</f>
        <v/>
      </c>
      <c r="Q1905" s="14">
        <f>SUM(Table2[[#This Row],[AWAL]],Table2[[#This Row],[M1B]])</f>
        <v>1</v>
      </c>
      <c r="R1905" s="14">
        <f>SUM(Table2[[#This Row],[M2B]],Table2[[#This Row],[M2B_h]])</f>
        <v>1</v>
      </c>
      <c r="S1905" s="14">
        <f>SUM(Table2[[#This Row],[M3B]],Table2[[#This Row],[M3B_h]])</f>
        <v>1</v>
      </c>
      <c r="T1905" s="14">
        <f>SUM(Table2[[#This Row],[M4B]],Table2[[#This Row],[M4B_h]])</f>
        <v>1</v>
      </c>
    </row>
    <row r="1906" spans="1:20">
      <c r="A1906" s="11">
        <f>IF(Table2[[#This Row],[TT]]=0,"",ROW())</f>
        <v>1906</v>
      </c>
      <c r="B1906" s="11" t="str">
        <f>LOWER(SUBSTITUTE(SUBSTITUTE(SUBSTITUTE(SUBSTITUTE(SUBSTITUTE(SUBSTITUTE(SUBSTITUTE(SUBSTITUTE(Table2[[#This Row],[NAMA BARANG]]," ",""),"""",""),"-",""),"/",""),"(",""),")",""),"&amp;",""),",",""))</f>
        <v>staplervtechhd45l</v>
      </c>
      <c r="C1906" s="17" t="s">
        <v>2048</v>
      </c>
      <c r="D1906" s="18">
        <v>2</v>
      </c>
      <c r="E1906" s="22" t="s">
        <v>48</v>
      </c>
      <c r="F1906" s="43">
        <f>IF(Table2[[#This Row],[M5B]]="",Table2[[#This Row],[M5B_h]],SUM(Table2[[#This Row],[M5B_h]],Table2[[#This Row],[M5B]]))</f>
        <v>2</v>
      </c>
      <c r="H1906" s="12" t="str">
        <f>IF(Table2[[#This Row],[M1A]]="","",Table2[[#This Row],[M1A]]-Table2[[#This Row],[AWAL]])</f>
        <v/>
      </c>
      <c r="J1906" s="12" t="str">
        <f>IF(Table2[[#This Row],[M2A]]="","",SUM(Table2[[#This Row],[M2A]]-Table2[[#This Row],[M2B_h]]))</f>
        <v/>
      </c>
      <c r="L1906" s="12" t="str">
        <f>IF(Table2[[#This Row],[M3A]]="","",SUM(Table2[[#This Row],[M3A]]-Table2[[#This Row],[M3B_h]]))</f>
        <v/>
      </c>
      <c r="N1906" s="12" t="str">
        <f>IF(Table2[[#This Row],[M4A]]="","",SUM(Table2[[#This Row],[M4A]]-Table2[[#This Row],[M4B_h]]))</f>
        <v/>
      </c>
      <c r="O1906" s="14"/>
      <c r="P1906" s="14" t="str">
        <f>IF(Table2[[#This Row],[M5A]]="","",SUM(Table2[[#This Row],[M5A]]-Table2[[#This Row],[M5B_h]]))</f>
        <v/>
      </c>
      <c r="Q1906" s="14">
        <f>SUM(Table2[[#This Row],[AWAL]],Table2[[#This Row],[M1B]])</f>
        <v>2</v>
      </c>
      <c r="R1906" s="14">
        <f>SUM(Table2[[#This Row],[M2B]],Table2[[#This Row],[M2B_h]])</f>
        <v>2</v>
      </c>
      <c r="S1906" s="14">
        <f>SUM(Table2[[#This Row],[M3B]],Table2[[#This Row],[M3B_h]])</f>
        <v>2</v>
      </c>
      <c r="T1906" s="14">
        <f>SUM(Table2[[#This Row],[M4B]],Table2[[#This Row],[M4B_h]])</f>
        <v>2</v>
      </c>
    </row>
    <row r="1907" spans="1:20">
      <c r="A1907" s="11">
        <f>IF(Table2[[#This Row],[TT]]=0,"",ROW())</f>
        <v>1907</v>
      </c>
      <c r="B1907" s="11" t="str">
        <f>LOWER(SUBSTITUTE(SUBSTITUTE(SUBSTITUTE(SUBSTITUTE(SUBSTITUTE(SUBSTITUTE(SUBSTITUTE(SUBSTITUTE(Table2[[#This Row],[NAMA BARANG]]," ",""),"""",""),"-",""),"/",""),"(",""),")",""),"&amp;",""),",",""))</f>
        <v>staplervtechhdz10m</v>
      </c>
      <c r="C1907" s="17" t="s">
        <v>2049</v>
      </c>
      <c r="D1907" s="18">
        <v>4</v>
      </c>
      <c r="E1907" s="22" t="s">
        <v>915</v>
      </c>
      <c r="F1907" s="43">
        <f>IF(Table2[[#This Row],[M5B]]="",Table2[[#This Row],[M5B_h]],SUM(Table2[[#This Row],[M5B_h]],Table2[[#This Row],[M5B]]))</f>
        <v>4</v>
      </c>
      <c r="H1907" s="12" t="str">
        <f>IF(Table2[[#This Row],[M1A]]="","",Table2[[#This Row],[M1A]]-Table2[[#This Row],[AWAL]])</f>
        <v/>
      </c>
      <c r="J1907" s="12" t="str">
        <f>IF(Table2[[#This Row],[M2A]]="","",SUM(Table2[[#This Row],[M2A]]-Table2[[#This Row],[M2B_h]]))</f>
        <v/>
      </c>
      <c r="L1907" s="12" t="str">
        <f>IF(Table2[[#This Row],[M3A]]="","",SUM(Table2[[#This Row],[M3A]]-Table2[[#This Row],[M3B_h]]))</f>
        <v/>
      </c>
      <c r="N1907" s="12" t="str">
        <f>IF(Table2[[#This Row],[M4A]]="","",SUM(Table2[[#This Row],[M4A]]-Table2[[#This Row],[M4B_h]]))</f>
        <v/>
      </c>
      <c r="O1907" s="14"/>
      <c r="P1907" s="14" t="str">
        <f>IF(Table2[[#This Row],[M5A]]="","",SUM(Table2[[#This Row],[M5A]]-Table2[[#This Row],[M5B_h]]))</f>
        <v/>
      </c>
      <c r="Q1907" s="14">
        <f>SUM(Table2[[#This Row],[AWAL]],Table2[[#This Row],[M1B]])</f>
        <v>4</v>
      </c>
      <c r="R1907" s="14">
        <f>SUM(Table2[[#This Row],[M2B]],Table2[[#This Row],[M2B_h]])</f>
        <v>4</v>
      </c>
      <c r="S1907" s="14">
        <f>SUM(Table2[[#This Row],[M3B]],Table2[[#This Row],[M3B_h]])</f>
        <v>4</v>
      </c>
      <c r="T1907" s="14">
        <f>SUM(Table2[[#This Row],[M4B]],Table2[[#This Row],[M4B_h]])</f>
        <v>4</v>
      </c>
    </row>
    <row r="1908" spans="1:20">
      <c r="A1908" s="11">
        <f>IF(Table2[[#This Row],[TT]]=0,"",ROW())</f>
        <v>1908</v>
      </c>
      <c r="B1908" s="11" t="str">
        <f>LOWER(SUBSTITUTE(SUBSTITUTE(SUBSTITUTE(SUBSTITUTE(SUBSTITUTE(SUBSTITUTE(SUBSTITUTE(SUBSTITUTE(Table2[[#This Row],[NAMA BARANG]]," ",""),"""",""),"-",""),"/",""),"(",""),")",""),"&amp;",""),",",""))</f>
        <v>staplervtechmod10</v>
      </c>
      <c r="C1908" s="17" t="s">
        <v>2050</v>
      </c>
      <c r="D1908" s="18">
        <v>7</v>
      </c>
      <c r="E1908" s="22" t="s">
        <v>56</v>
      </c>
      <c r="F1908" s="43">
        <f>IF(Table2[[#This Row],[M5B]]="",Table2[[#This Row],[M5B_h]],SUM(Table2[[#This Row],[M5B_h]],Table2[[#This Row],[M5B]]))</f>
        <v>7</v>
      </c>
      <c r="H1908" s="12" t="str">
        <f>IF(Table2[[#This Row],[M1A]]="","",Table2[[#This Row],[M1A]]-Table2[[#This Row],[AWAL]])</f>
        <v/>
      </c>
      <c r="J1908" s="12" t="str">
        <f>IF(Table2[[#This Row],[M2A]]="","",SUM(Table2[[#This Row],[M2A]]-Table2[[#This Row],[M2B_h]]))</f>
        <v/>
      </c>
      <c r="L1908" s="12" t="str">
        <f>IF(Table2[[#This Row],[M3A]]="","",SUM(Table2[[#This Row],[M3A]]-Table2[[#This Row],[M3B_h]]))</f>
        <v/>
      </c>
      <c r="N1908" s="12" t="str">
        <f>IF(Table2[[#This Row],[M4A]]="","",SUM(Table2[[#This Row],[M4A]]-Table2[[#This Row],[M4B_h]]))</f>
        <v/>
      </c>
      <c r="O1908" s="14"/>
      <c r="P1908" s="14" t="str">
        <f>IF(Table2[[#This Row],[M5A]]="","",SUM(Table2[[#This Row],[M5A]]-Table2[[#This Row],[M5B_h]]))</f>
        <v/>
      </c>
      <c r="Q1908" s="14">
        <f>SUM(Table2[[#This Row],[AWAL]],Table2[[#This Row],[M1B]])</f>
        <v>7</v>
      </c>
      <c r="R1908" s="14">
        <f>SUM(Table2[[#This Row],[M2B]],Table2[[#This Row],[M2B_h]])</f>
        <v>7</v>
      </c>
      <c r="S1908" s="14">
        <f>SUM(Table2[[#This Row],[M3B]],Table2[[#This Row],[M3B_h]])</f>
        <v>7</v>
      </c>
      <c r="T1908" s="14">
        <f>SUM(Table2[[#This Row],[M4B]],Table2[[#This Row],[M4B_h]])</f>
        <v>7</v>
      </c>
    </row>
    <row r="1909" spans="1:20">
      <c r="A1909" s="11">
        <f>IF(Table2[[#This Row],[TT]]=0,"",ROW())</f>
        <v>1909</v>
      </c>
      <c r="B1909" s="11" t="str">
        <f>LOWER(SUBSTITUTE(SUBSTITUTE(SUBSTITUTE(SUBSTITUTE(SUBSTITUTE(SUBSTITUTE(SUBSTITUTE(SUBSTITUTE(Table2[[#This Row],[NAMA BARANG]]," ",""),"""",""),"-",""),"/",""),"(",""),")",""),"&amp;",""),",",""))</f>
        <v>staplervtechmod10m</v>
      </c>
      <c r="C1909" s="17" t="s">
        <v>2051</v>
      </c>
      <c r="D1909" s="18">
        <v>3</v>
      </c>
      <c r="E1909" s="22" t="s">
        <v>915</v>
      </c>
      <c r="F1909" s="43">
        <f>IF(Table2[[#This Row],[M5B]]="",Table2[[#This Row],[M5B_h]],SUM(Table2[[#This Row],[M5B_h]],Table2[[#This Row],[M5B]]))</f>
        <v>3</v>
      </c>
      <c r="H1909" s="12" t="str">
        <f>IF(Table2[[#This Row],[M1A]]="","",Table2[[#This Row],[M1A]]-Table2[[#This Row],[AWAL]])</f>
        <v/>
      </c>
      <c r="J1909" s="12" t="str">
        <f>IF(Table2[[#This Row],[M2A]]="","",SUM(Table2[[#This Row],[M2A]]-Table2[[#This Row],[M2B_h]]))</f>
        <v/>
      </c>
      <c r="L1909" s="12" t="str">
        <f>IF(Table2[[#This Row],[M3A]]="","",SUM(Table2[[#This Row],[M3A]]-Table2[[#This Row],[M3B_h]]))</f>
        <v/>
      </c>
      <c r="N1909" s="12" t="str">
        <f>IF(Table2[[#This Row],[M4A]]="","",SUM(Table2[[#This Row],[M4A]]-Table2[[#This Row],[M4B_h]]))</f>
        <v/>
      </c>
      <c r="O1909" s="14"/>
      <c r="P1909" s="14" t="str">
        <f>IF(Table2[[#This Row],[M5A]]="","",SUM(Table2[[#This Row],[M5A]]-Table2[[#This Row],[M5B_h]]))</f>
        <v/>
      </c>
      <c r="Q1909" s="14">
        <f>SUM(Table2[[#This Row],[AWAL]],Table2[[#This Row],[M1B]])</f>
        <v>3</v>
      </c>
      <c r="R1909" s="14">
        <f>SUM(Table2[[#This Row],[M2B]],Table2[[#This Row],[M2B_h]])</f>
        <v>3</v>
      </c>
      <c r="S1909" s="14">
        <f>SUM(Table2[[#This Row],[M3B]],Table2[[#This Row],[M3B_h]])</f>
        <v>3</v>
      </c>
      <c r="T1909" s="14">
        <f>SUM(Table2[[#This Row],[M4B]],Table2[[#This Row],[M4B_h]])</f>
        <v>3</v>
      </c>
    </row>
    <row r="1910" spans="1:20">
      <c r="A1910" s="11">
        <f>IF(Table2[[#This Row],[TT]]=0,"",ROW())</f>
        <v>1910</v>
      </c>
      <c r="B1910" s="11" t="str">
        <f>LOWER(SUBSTITUTE(SUBSTITUTE(SUBSTITUTE(SUBSTITUTE(SUBSTITUTE(SUBSTITUTE(SUBSTITUTE(SUBSTITUTE(Table2[[#This Row],[NAMA BARANG]]," ",""),"""",""),"-",""),"/",""),"(",""),")",""),"&amp;",""),",",""))</f>
        <v>staplervtechmod45m</v>
      </c>
      <c r="C1910" s="17" t="s">
        <v>2052</v>
      </c>
      <c r="D1910" s="18">
        <v>6</v>
      </c>
      <c r="E1910" s="22" t="s">
        <v>340</v>
      </c>
      <c r="F1910" s="43">
        <f>IF(Table2[[#This Row],[M5B]]="",Table2[[#This Row],[M5B_h]],SUM(Table2[[#This Row],[M5B_h]],Table2[[#This Row],[M5B]]))</f>
        <v>6</v>
      </c>
      <c r="H1910" s="12" t="str">
        <f>IF(Table2[[#This Row],[M1A]]="","",Table2[[#This Row],[M1A]]-Table2[[#This Row],[AWAL]])</f>
        <v/>
      </c>
      <c r="J1910" s="12" t="str">
        <f>IF(Table2[[#This Row],[M2A]]="","",SUM(Table2[[#This Row],[M2A]]-Table2[[#This Row],[M2B_h]]))</f>
        <v/>
      </c>
      <c r="L1910" s="12" t="str">
        <f>IF(Table2[[#This Row],[M3A]]="","",SUM(Table2[[#This Row],[M3A]]-Table2[[#This Row],[M3B_h]]))</f>
        <v/>
      </c>
      <c r="N1910" s="12" t="str">
        <f>IF(Table2[[#This Row],[M4A]]="","",SUM(Table2[[#This Row],[M4A]]-Table2[[#This Row],[M4B_h]]))</f>
        <v/>
      </c>
      <c r="O1910" s="14"/>
      <c r="P1910" s="14" t="str">
        <f>IF(Table2[[#This Row],[M5A]]="","",SUM(Table2[[#This Row],[M5A]]-Table2[[#This Row],[M5B_h]]))</f>
        <v/>
      </c>
      <c r="Q1910" s="14">
        <f>SUM(Table2[[#This Row],[AWAL]],Table2[[#This Row],[M1B]])</f>
        <v>6</v>
      </c>
      <c r="R1910" s="14">
        <f>SUM(Table2[[#This Row],[M2B]],Table2[[#This Row],[M2B_h]])</f>
        <v>6</v>
      </c>
      <c r="S1910" s="14">
        <f>SUM(Table2[[#This Row],[M3B]],Table2[[#This Row],[M3B_h]])</f>
        <v>6</v>
      </c>
      <c r="T1910" s="14">
        <f>SUM(Table2[[#This Row],[M4B]],Table2[[#This Row],[M4B_h]])</f>
        <v>6</v>
      </c>
    </row>
    <row r="1911" spans="1:20">
      <c r="A1911" s="11">
        <f>IF(Table2[[#This Row],[TT]]=0,"",ROW())</f>
        <v>1911</v>
      </c>
      <c r="B1911" s="11" t="str">
        <f>LOWER(SUBSTITUTE(SUBSTITUTE(SUBSTITUTE(SUBSTITUTE(SUBSTITUTE(SUBSTITUTE(SUBSTITUTE(SUBSTITUTE(Table2[[#This Row],[NAMA BARANG]]," ",""),"""",""),"-",""),"/",""),"(",""),")",""),"&amp;",""),",",""))</f>
        <v>staplervtechnr10</v>
      </c>
      <c r="C1911" s="17" t="s">
        <v>2053</v>
      </c>
      <c r="D1911" s="18">
        <v>9</v>
      </c>
      <c r="E1911" s="22" t="s">
        <v>56</v>
      </c>
      <c r="F1911" s="43">
        <f>IF(Table2[[#This Row],[M5B]]="",Table2[[#This Row],[M5B_h]],SUM(Table2[[#This Row],[M5B_h]],Table2[[#This Row],[M5B]]))</f>
        <v>9</v>
      </c>
      <c r="H1911" s="12" t="str">
        <f>IF(Table2[[#This Row],[M1A]]="","",Table2[[#This Row],[M1A]]-Table2[[#This Row],[AWAL]])</f>
        <v/>
      </c>
      <c r="J1911" s="12" t="str">
        <f>IF(Table2[[#This Row],[M2A]]="","",SUM(Table2[[#This Row],[M2A]]-Table2[[#This Row],[M2B_h]]))</f>
        <v/>
      </c>
      <c r="L1911" s="12" t="str">
        <f>IF(Table2[[#This Row],[M3A]]="","",SUM(Table2[[#This Row],[M3A]]-Table2[[#This Row],[M3B_h]]))</f>
        <v/>
      </c>
      <c r="N1911" s="12" t="str">
        <f>IF(Table2[[#This Row],[M4A]]="","",SUM(Table2[[#This Row],[M4A]]-Table2[[#This Row],[M4B_h]]))</f>
        <v/>
      </c>
      <c r="O1911" s="14"/>
      <c r="P1911" s="14" t="str">
        <f>IF(Table2[[#This Row],[M5A]]="","",SUM(Table2[[#This Row],[M5A]]-Table2[[#This Row],[M5B_h]]))</f>
        <v/>
      </c>
      <c r="Q1911" s="14">
        <f>SUM(Table2[[#This Row],[AWAL]],Table2[[#This Row],[M1B]])</f>
        <v>9</v>
      </c>
      <c r="R1911" s="14">
        <f>SUM(Table2[[#This Row],[M2B]],Table2[[#This Row],[M2B_h]])</f>
        <v>9</v>
      </c>
      <c r="S1911" s="14">
        <f>SUM(Table2[[#This Row],[M3B]],Table2[[#This Row],[M3B_h]])</f>
        <v>9</v>
      </c>
      <c r="T1911" s="14">
        <f>SUM(Table2[[#This Row],[M4B]],Table2[[#This Row],[M4B_h]])</f>
        <v>9</v>
      </c>
    </row>
    <row r="1912" spans="1:20">
      <c r="A1912" s="11">
        <f>IF(Table2[[#This Row],[TT]]=0,"",ROW())</f>
        <v>1912</v>
      </c>
      <c r="B1912" s="11" t="str">
        <f>LOWER(SUBSTITUTE(SUBSTITUTE(SUBSTITUTE(SUBSTITUTE(SUBSTITUTE(SUBSTITUTE(SUBSTITUTE(SUBSTITUTE(Table2[[#This Row],[NAMA BARANG]]," ",""),"""",""),"-",""),"/",""),"(",""),")",""),"&amp;",""),",",""))</f>
        <v>staplervtechstandy10</v>
      </c>
      <c r="C1912" s="17" t="s">
        <v>2054</v>
      </c>
      <c r="D1912" s="18">
        <v>1</v>
      </c>
      <c r="E1912" s="22" t="s">
        <v>173</v>
      </c>
      <c r="F1912" s="43">
        <f>IF(Table2[[#This Row],[M5B]]="",Table2[[#This Row],[M5B_h]],SUM(Table2[[#This Row],[M5B_h]],Table2[[#This Row],[M5B]]))</f>
        <v>1</v>
      </c>
      <c r="H1912" s="12" t="str">
        <f>IF(Table2[[#This Row],[M1A]]="","",Table2[[#This Row],[M1A]]-Table2[[#This Row],[AWAL]])</f>
        <v/>
      </c>
      <c r="J1912" s="12" t="str">
        <f>IF(Table2[[#This Row],[M2A]]="","",SUM(Table2[[#This Row],[M2A]]-Table2[[#This Row],[M2B_h]]))</f>
        <v/>
      </c>
      <c r="L1912" s="12" t="str">
        <f>IF(Table2[[#This Row],[M3A]]="","",SUM(Table2[[#This Row],[M3A]]-Table2[[#This Row],[M3B_h]]))</f>
        <v/>
      </c>
      <c r="N1912" s="12" t="str">
        <f>IF(Table2[[#This Row],[M4A]]="","",SUM(Table2[[#This Row],[M4A]]-Table2[[#This Row],[M4B_h]]))</f>
        <v/>
      </c>
      <c r="O1912" s="14"/>
      <c r="P1912" s="14" t="str">
        <f>IF(Table2[[#This Row],[M5A]]="","",SUM(Table2[[#This Row],[M5A]]-Table2[[#This Row],[M5B_h]]))</f>
        <v/>
      </c>
      <c r="Q1912" s="14">
        <f>SUM(Table2[[#This Row],[AWAL]],Table2[[#This Row],[M1B]])</f>
        <v>1</v>
      </c>
      <c r="R1912" s="14">
        <f>SUM(Table2[[#This Row],[M2B]],Table2[[#This Row],[M2B_h]])</f>
        <v>1</v>
      </c>
      <c r="S1912" s="14">
        <f>SUM(Table2[[#This Row],[M3B]],Table2[[#This Row],[M3B_h]])</f>
        <v>1</v>
      </c>
      <c r="T1912" s="14">
        <f>SUM(Table2[[#This Row],[M4B]],Table2[[#This Row],[M4B_h]])</f>
        <v>1</v>
      </c>
    </row>
    <row r="1913" spans="1:20">
      <c r="A1913" s="11">
        <f>IF(Table2[[#This Row],[TT]]=0,"",ROW())</f>
        <v>1913</v>
      </c>
      <c r="B1913" s="11" t="str">
        <f>LOWER(SUBSTITUTE(SUBSTITUTE(SUBSTITUTE(SUBSTITUTE(SUBSTITUTE(SUBSTITUTE(SUBSTITUTE(SUBSTITUTE(Table2[[#This Row],[NAMA BARANG]]," ",""),"""",""),"-",""),"/",""),"(",""),")",""),"&amp;",""),",",""))</f>
        <v>stationeryboxfy03hp</v>
      </c>
      <c r="C1913" s="17" t="s">
        <v>2055</v>
      </c>
      <c r="D1913" s="18">
        <v>1</v>
      </c>
      <c r="E1913" s="22" t="s">
        <v>794</v>
      </c>
      <c r="F1913" s="43">
        <f>IF(Table2[[#This Row],[M5B]]="",Table2[[#This Row],[M5B_h]],SUM(Table2[[#This Row],[M5B_h]],Table2[[#This Row],[M5B]]))</f>
        <v>1</v>
      </c>
      <c r="H1913" s="12" t="str">
        <f>IF(Table2[[#This Row],[M1A]]="","",Table2[[#This Row],[M1A]]-Table2[[#This Row],[AWAL]])</f>
        <v/>
      </c>
      <c r="J1913" s="12" t="str">
        <f>IF(Table2[[#This Row],[M2A]]="","",SUM(Table2[[#This Row],[M2A]]-Table2[[#This Row],[M2B_h]]))</f>
        <v/>
      </c>
      <c r="L1913" s="12" t="str">
        <f>IF(Table2[[#This Row],[M3A]]="","",SUM(Table2[[#This Row],[M3A]]-Table2[[#This Row],[M3B_h]]))</f>
        <v/>
      </c>
      <c r="N1913" s="12" t="str">
        <f>IF(Table2[[#This Row],[M4A]]="","",SUM(Table2[[#This Row],[M4A]]-Table2[[#This Row],[M4B_h]]))</f>
        <v/>
      </c>
      <c r="O1913" s="14"/>
      <c r="P1913" s="14" t="str">
        <f>IF(Table2[[#This Row],[M5A]]="","",SUM(Table2[[#This Row],[M5A]]-Table2[[#This Row],[M5B_h]]))</f>
        <v/>
      </c>
      <c r="Q1913" s="14">
        <f>SUM(Table2[[#This Row],[AWAL]],Table2[[#This Row],[M1B]])</f>
        <v>1</v>
      </c>
      <c r="R1913" s="14">
        <f>SUM(Table2[[#This Row],[M2B]],Table2[[#This Row],[M2B_h]])</f>
        <v>1</v>
      </c>
      <c r="S1913" s="14">
        <f>SUM(Table2[[#This Row],[M3B]],Table2[[#This Row],[M3B_h]])</f>
        <v>1</v>
      </c>
      <c r="T1913" s="14">
        <f>SUM(Table2[[#This Row],[M4B]],Table2[[#This Row],[M4B_h]])</f>
        <v>1</v>
      </c>
    </row>
    <row r="1914" spans="1:20">
      <c r="A1914" s="11">
        <f>IF(Table2[[#This Row],[TT]]=0,"",ROW())</f>
        <v>1914</v>
      </c>
      <c r="B1914" s="11" t="str">
        <f>LOWER(SUBSTITUTE(SUBSTITUTE(SUBSTITUTE(SUBSTITUTE(SUBSTITUTE(SUBSTITUTE(SUBSTITUTE(SUBSTITUTE(Table2[[#This Row],[NAMA BARANG]]," ",""),"""",""),"-",""),"/",""),"(",""),")",""),"&amp;",""),",",""))</f>
        <v>stempelsk1602</v>
      </c>
      <c r="C1914" s="17" t="s">
        <v>2056</v>
      </c>
      <c r="D1914" s="18">
        <v>8</v>
      </c>
      <c r="E1914" s="22" t="s">
        <v>1308</v>
      </c>
      <c r="F1914" s="43">
        <f>IF(Table2[[#This Row],[M5B]]="",Table2[[#This Row],[M5B_h]],SUM(Table2[[#This Row],[M5B_h]],Table2[[#This Row],[M5B]]))</f>
        <v>8</v>
      </c>
      <c r="H1914" s="12" t="str">
        <f>IF(Table2[[#This Row],[M1A]]="","",Table2[[#This Row],[M1A]]-Table2[[#This Row],[AWAL]])</f>
        <v/>
      </c>
      <c r="J1914" s="12" t="str">
        <f>IF(Table2[[#This Row],[M2A]]="","",SUM(Table2[[#This Row],[M2A]]-Table2[[#This Row],[M2B_h]]))</f>
        <v/>
      </c>
      <c r="L1914" s="12" t="str">
        <f>IF(Table2[[#This Row],[M3A]]="","",SUM(Table2[[#This Row],[M3A]]-Table2[[#This Row],[M3B_h]]))</f>
        <v/>
      </c>
      <c r="N1914" s="12" t="str">
        <f>IF(Table2[[#This Row],[M4A]]="","",SUM(Table2[[#This Row],[M4A]]-Table2[[#This Row],[M4B_h]]))</f>
        <v/>
      </c>
      <c r="O1914" s="14"/>
      <c r="P1914" s="14" t="str">
        <f>IF(Table2[[#This Row],[M5A]]="","",SUM(Table2[[#This Row],[M5A]]-Table2[[#This Row],[M5B_h]]))</f>
        <v/>
      </c>
      <c r="Q1914" s="14">
        <f>SUM(Table2[[#This Row],[AWAL]],Table2[[#This Row],[M1B]])</f>
        <v>8</v>
      </c>
      <c r="R1914" s="14">
        <f>SUM(Table2[[#This Row],[M2B]],Table2[[#This Row],[M2B_h]])</f>
        <v>8</v>
      </c>
      <c r="S1914" s="14">
        <f>SUM(Table2[[#This Row],[M3B]],Table2[[#This Row],[M3B_h]])</f>
        <v>8</v>
      </c>
      <c r="T1914" s="14">
        <f>SUM(Table2[[#This Row],[M4B]],Table2[[#This Row],[M4B_h]])</f>
        <v>8</v>
      </c>
    </row>
    <row r="1915" spans="1:20">
      <c r="A1915" s="11">
        <f>IF(Table2[[#This Row],[TT]]=0,"",ROW())</f>
        <v>1915</v>
      </c>
      <c r="B1915" s="11" t="str">
        <f>LOWER(SUBSTITUTE(SUBSTITUTE(SUBSTITUTE(SUBSTITUTE(SUBSTITUTE(SUBSTITUTE(SUBSTITUTE(SUBSTITUTE(Table2[[#This Row],[NAMA BARANG]]," ",""),"""",""),"-",""),"/",""),"(",""),")",""),"&amp;",""),",",""))</f>
        <v>stempelsk849k</v>
      </c>
      <c r="C1915" s="17" t="s">
        <v>2057</v>
      </c>
      <c r="D1915" s="18">
        <v>8</v>
      </c>
      <c r="E1915" s="22" t="s">
        <v>56</v>
      </c>
      <c r="F1915" s="43">
        <f>IF(Table2[[#This Row],[M5B]]="",Table2[[#This Row],[M5B_h]],SUM(Table2[[#This Row],[M5B_h]],Table2[[#This Row],[M5B]]))</f>
        <v>8</v>
      </c>
      <c r="H1915" s="12" t="str">
        <f>IF(Table2[[#This Row],[M1A]]="","",Table2[[#This Row],[M1A]]-Table2[[#This Row],[AWAL]])</f>
        <v/>
      </c>
      <c r="J1915" s="12" t="str">
        <f>IF(Table2[[#This Row],[M2A]]="","",SUM(Table2[[#This Row],[M2A]]-Table2[[#This Row],[M2B_h]]))</f>
        <v/>
      </c>
      <c r="L1915" s="12" t="str">
        <f>IF(Table2[[#This Row],[M3A]]="","",SUM(Table2[[#This Row],[M3A]]-Table2[[#This Row],[M3B_h]]))</f>
        <v/>
      </c>
      <c r="N1915" s="12" t="str">
        <f>IF(Table2[[#This Row],[M4A]]="","",SUM(Table2[[#This Row],[M4A]]-Table2[[#This Row],[M4B_h]]))</f>
        <v/>
      </c>
      <c r="O1915" s="14"/>
      <c r="P1915" s="14" t="str">
        <f>IF(Table2[[#This Row],[M5A]]="","",SUM(Table2[[#This Row],[M5A]]-Table2[[#This Row],[M5B_h]]))</f>
        <v/>
      </c>
      <c r="Q1915" s="14">
        <f>SUM(Table2[[#This Row],[AWAL]],Table2[[#This Row],[M1B]])</f>
        <v>8</v>
      </c>
      <c r="R1915" s="14">
        <f>SUM(Table2[[#This Row],[M2B]],Table2[[#This Row],[M2B_h]])</f>
        <v>8</v>
      </c>
      <c r="S1915" s="14">
        <f>SUM(Table2[[#This Row],[M3B]],Table2[[#This Row],[M3B_h]])</f>
        <v>8</v>
      </c>
      <c r="T1915" s="14">
        <f>SUM(Table2[[#This Row],[M4B]],Table2[[#This Row],[M4B_h]])</f>
        <v>8</v>
      </c>
    </row>
    <row r="1916" spans="1:20">
      <c r="A1916" s="11">
        <f>IF(Table2[[#This Row],[TT]]=0,"",ROW())</f>
        <v>1916</v>
      </c>
      <c r="B1916" s="11" t="str">
        <f>LOWER(SUBSTITUTE(SUBSTITUTE(SUBSTITUTE(SUBSTITUTE(SUBSTITUTE(SUBSTITUTE(SUBSTITUTE(SUBSTITUTE(Table2[[#This Row],[NAMA BARANG]]," ",""),"""",""),"-",""),"/",""),"(",""),")",""),"&amp;",""),",",""))</f>
        <v>sticknote6544c</v>
      </c>
      <c r="C1916" s="17" t="s">
        <v>2058</v>
      </c>
      <c r="D1916" s="18">
        <v>6</v>
      </c>
      <c r="E1916" s="22" t="s">
        <v>190</v>
      </c>
      <c r="F1916" s="43">
        <f>IF(Table2[[#This Row],[M5B]]="",Table2[[#This Row],[M5B_h]],SUM(Table2[[#This Row],[M5B_h]],Table2[[#This Row],[M5B]]))</f>
        <v>6</v>
      </c>
      <c r="H1916" s="12" t="str">
        <f>IF(Table2[[#This Row],[M1A]]="","",Table2[[#This Row],[M1A]]-Table2[[#This Row],[AWAL]])</f>
        <v/>
      </c>
      <c r="J1916" s="12" t="str">
        <f>IF(Table2[[#This Row],[M2A]]="","",SUM(Table2[[#This Row],[M2A]]-Table2[[#This Row],[M2B_h]]))</f>
        <v/>
      </c>
      <c r="L1916" s="12" t="str">
        <f>IF(Table2[[#This Row],[M3A]]="","",SUM(Table2[[#This Row],[M3A]]-Table2[[#This Row],[M3B_h]]))</f>
        <v/>
      </c>
      <c r="N1916" s="12" t="str">
        <f>IF(Table2[[#This Row],[M4A]]="","",SUM(Table2[[#This Row],[M4A]]-Table2[[#This Row],[M4B_h]]))</f>
        <v/>
      </c>
      <c r="O1916" s="14"/>
      <c r="P1916" s="14" t="str">
        <f>IF(Table2[[#This Row],[M5A]]="","",SUM(Table2[[#This Row],[M5A]]-Table2[[#This Row],[M5B_h]]))</f>
        <v/>
      </c>
      <c r="Q1916" s="14">
        <f>SUM(Table2[[#This Row],[AWAL]],Table2[[#This Row],[M1B]])</f>
        <v>6</v>
      </c>
      <c r="R1916" s="14">
        <f>SUM(Table2[[#This Row],[M2B]],Table2[[#This Row],[M2B_h]])</f>
        <v>6</v>
      </c>
      <c r="S1916" s="14">
        <f>SUM(Table2[[#This Row],[M3B]],Table2[[#This Row],[M3B_h]])</f>
        <v>6</v>
      </c>
      <c r="T1916" s="14">
        <f>SUM(Table2[[#This Row],[M4B]],Table2[[#This Row],[M4B_h]])</f>
        <v>6</v>
      </c>
    </row>
    <row r="1917" spans="1:20">
      <c r="A1917" s="13">
        <f>IF(Table2[[#This Row],[TT]]=0,"",ROW())</f>
        <v>1917</v>
      </c>
      <c r="B1917" s="13" t="str">
        <f>LOWER(SUBSTITUTE(SUBSTITUTE(SUBSTITUTE(SUBSTITUTE(SUBSTITUTE(SUBSTITUTE(SUBSTITUTE(SUBSTITUTE(Table2[[#This Row],[NAMA BARANG]]," ",""),"""",""),"-",""),"/",""),"(",""),")",""),"&amp;",""),",",""))</f>
        <v>sticknotedfao3lgaris</v>
      </c>
      <c r="C1917" s="17" t="s">
        <v>2059</v>
      </c>
      <c r="D1917" s="18">
        <v>15</v>
      </c>
      <c r="E1917" s="22" t="s">
        <v>428</v>
      </c>
      <c r="F1917" s="43">
        <f>IF(Table2[[#This Row],[M5B]]="",Table2[[#This Row],[M5B_h]],SUM(Table2[[#This Row],[M5B_h]],Table2[[#This Row],[M5B]]))</f>
        <v>15</v>
      </c>
      <c r="H1917" s="14" t="str">
        <f>IF(Table2[[#This Row],[M1A]]="","",Table2[[#This Row],[M1A]]-Table2[[#This Row],[AWAL]])</f>
        <v/>
      </c>
      <c r="J1917" s="14" t="str">
        <f>IF(Table2[[#This Row],[M2A]]="","",SUM(Table2[[#This Row],[M2A]]-Table2[[#This Row],[M2B_h]]))</f>
        <v/>
      </c>
      <c r="K1917" s="14"/>
      <c r="L1917" s="14" t="str">
        <f>IF(Table2[[#This Row],[M3A]]="","",SUM(Table2[[#This Row],[M3A]]-Table2[[#This Row],[M3B_h]]))</f>
        <v/>
      </c>
      <c r="M1917" s="14"/>
      <c r="N1917" s="14" t="str">
        <f>IF(Table2[[#This Row],[M4A]]="","",SUM(Table2[[#This Row],[M4A]]-Table2[[#This Row],[M4B_h]]))</f>
        <v/>
      </c>
      <c r="O1917" s="14"/>
      <c r="P1917" s="14" t="str">
        <f>IF(Table2[[#This Row],[M5A]]="","",SUM(Table2[[#This Row],[M5A]]-Table2[[#This Row],[M5B_h]]))</f>
        <v/>
      </c>
      <c r="Q1917" s="14">
        <f>SUM(Table2[[#This Row],[AWAL]],Table2[[#This Row],[M1B]])</f>
        <v>15</v>
      </c>
      <c r="R1917" s="14">
        <f>SUM(Table2[[#This Row],[M2B]],Table2[[#This Row],[M2B_h]])</f>
        <v>15</v>
      </c>
      <c r="S1917" s="14">
        <f>SUM(Table2[[#This Row],[M3B]],Table2[[#This Row],[M3B_h]])</f>
        <v>15</v>
      </c>
      <c r="T1917" s="14">
        <f>SUM(Table2[[#This Row],[M4B]],Table2[[#This Row],[M4B_h]])</f>
        <v>15</v>
      </c>
    </row>
    <row r="1918" spans="1:20">
      <c r="A1918" s="11">
        <f>IF(Table2[[#This Row],[TT]]=0,"",ROW())</f>
        <v>1918</v>
      </c>
      <c r="B1918" s="11" t="str">
        <f>LOWER(SUBSTITUTE(SUBSTITUTE(SUBSTITUTE(SUBSTITUTE(SUBSTITUTE(SUBSTITUTE(SUBSTITUTE(SUBSTITUTE(Table2[[#This Row],[NAMA BARANG]]," ",""),"""",""),"-",""),"/",""),"(",""),")",""),"&amp;",""),",",""))</f>
        <v>sticknotekc5830</v>
      </c>
      <c r="C1918" s="17" t="s">
        <v>2060</v>
      </c>
      <c r="D1918" s="18">
        <v>9</v>
      </c>
      <c r="E1918" s="22">
        <v>1600</v>
      </c>
      <c r="F1918" s="43">
        <f>IF(Table2[[#This Row],[M5B]]="",Table2[[#This Row],[M5B_h]],SUM(Table2[[#This Row],[M5B_h]],Table2[[#This Row],[M5B]]))</f>
        <v>9</v>
      </c>
      <c r="H1918" s="12" t="str">
        <f>IF(Table2[[#This Row],[M1A]]="","",Table2[[#This Row],[M1A]]-Table2[[#This Row],[AWAL]])</f>
        <v/>
      </c>
      <c r="J1918" s="12" t="str">
        <f>IF(Table2[[#This Row],[M2A]]="","",SUM(Table2[[#This Row],[M2A]]-Table2[[#This Row],[M2B_h]]))</f>
        <v/>
      </c>
      <c r="L1918" s="12" t="str">
        <f>IF(Table2[[#This Row],[M3A]]="","",SUM(Table2[[#This Row],[M3A]]-Table2[[#This Row],[M3B_h]]))</f>
        <v/>
      </c>
      <c r="N1918" s="12" t="str">
        <f>IF(Table2[[#This Row],[M4A]]="","",SUM(Table2[[#This Row],[M4A]]-Table2[[#This Row],[M4B_h]]))</f>
        <v/>
      </c>
      <c r="O1918" s="14"/>
      <c r="P1918" s="14" t="str">
        <f>IF(Table2[[#This Row],[M5A]]="","",SUM(Table2[[#This Row],[M5A]]-Table2[[#This Row],[M5B_h]]))</f>
        <v/>
      </c>
      <c r="Q1918" s="14">
        <f>SUM(Table2[[#This Row],[AWAL]],Table2[[#This Row],[M1B]])</f>
        <v>9</v>
      </c>
      <c r="R1918" s="14">
        <f>SUM(Table2[[#This Row],[M2B]],Table2[[#This Row],[M2B_h]])</f>
        <v>9</v>
      </c>
      <c r="S1918" s="14">
        <f>SUM(Table2[[#This Row],[M3B]],Table2[[#This Row],[M3B_h]])</f>
        <v>9</v>
      </c>
      <c r="T1918" s="14">
        <f>SUM(Table2[[#This Row],[M4B]],Table2[[#This Row],[M4B_h]])</f>
        <v>9</v>
      </c>
    </row>
    <row r="1919" spans="1:20">
      <c r="A1919" s="11">
        <f>IF(Table2[[#This Row],[TT]]=0,"",ROW())</f>
        <v>1919</v>
      </c>
      <c r="B1919" s="11" t="str">
        <f>LOWER(SUBSTITUTE(SUBSTITUTE(SUBSTITUTE(SUBSTITUTE(SUBSTITUTE(SUBSTITUTE(SUBSTITUTE(SUBSTITUTE(Table2[[#This Row],[NAMA BARANG]]," ",""),"""",""),"-",""),"/",""),"(",""),")",""),"&amp;",""),",",""))</f>
        <v>sticknoteplastik112</v>
      </c>
      <c r="C1919" s="17" t="s">
        <v>2061</v>
      </c>
      <c r="D1919" s="18">
        <v>1</v>
      </c>
      <c r="E1919" s="22" t="s">
        <v>198</v>
      </c>
      <c r="F1919" s="43">
        <f>IF(Table2[[#This Row],[M5B]]="",Table2[[#This Row],[M5B_h]],SUM(Table2[[#This Row],[M5B_h]],Table2[[#This Row],[M5B]]))</f>
        <v>1</v>
      </c>
      <c r="H1919" s="12" t="str">
        <f>IF(Table2[[#This Row],[M1A]]="","",Table2[[#This Row],[M1A]]-Table2[[#This Row],[AWAL]])</f>
        <v/>
      </c>
      <c r="J1919" s="12" t="str">
        <f>IF(Table2[[#This Row],[M2A]]="","",SUM(Table2[[#This Row],[M2A]]-Table2[[#This Row],[M2B_h]]))</f>
        <v/>
      </c>
      <c r="L1919" s="12" t="str">
        <f>IF(Table2[[#This Row],[M3A]]="","",SUM(Table2[[#This Row],[M3A]]-Table2[[#This Row],[M3B_h]]))</f>
        <v/>
      </c>
      <c r="N1919" s="12" t="str">
        <f>IF(Table2[[#This Row],[M4A]]="","",SUM(Table2[[#This Row],[M4A]]-Table2[[#This Row],[M4B_h]]))</f>
        <v/>
      </c>
      <c r="O1919" s="14"/>
      <c r="P1919" s="14" t="str">
        <f>IF(Table2[[#This Row],[M5A]]="","",SUM(Table2[[#This Row],[M5A]]-Table2[[#This Row],[M5B_h]]))</f>
        <v/>
      </c>
      <c r="Q1919" s="14">
        <f>SUM(Table2[[#This Row],[AWAL]],Table2[[#This Row],[M1B]])</f>
        <v>1</v>
      </c>
      <c r="R1919" s="14">
        <f>SUM(Table2[[#This Row],[M2B]],Table2[[#This Row],[M2B_h]])</f>
        <v>1</v>
      </c>
      <c r="S1919" s="14">
        <f>SUM(Table2[[#This Row],[M3B]],Table2[[#This Row],[M3B_h]])</f>
        <v>1</v>
      </c>
      <c r="T1919" s="14">
        <f>SUM(Table2[[#This Row],[M4B]],Table2[[#This Row],[M4B_h]])</f>
        <v>1</v>
      </c>
    </row>
    <row r="1920" spans="1:20">
      <c r="A1920" s="11">
        <f>IF(Table2[[#This Row],[TT]]=0,"",ROW())</f>
        <v>1920</v>
      </c>
      <c r="B1920" s="11" t="str">
        <f>LOWER(SUBSTITUTE(SUBSTITUTE(SUBSTITUTE(SUBSTITUTE(SUBSTITUTE(SUBSTITUTE(SUBSTITUTE(SUBSTITUTE(Table2[[#This Row],[NAMA BARANG]]," ",""),"""",""),"-",""),"/",""),"(",""),")",""),"&amp;",""),",",""))</f>
        <v>sticknotetf0243</v>
      </c>
      <c r="C1920" s="21" t="s">
        <v>2062</v>
      </c>
      <c r="D1920" s="22">
        <v>30</v>
      </c>
      <c r="E1920" s="22" t="s">
        <v>36</v>
      </c>
      <c r="F1920" s="43">
        <f>IF(Table2[[#This Row],[M5B]]="",Table2[[#This Row],[M5B_h]],SUM(Table2[[#This Row],[M5B_h]],Table2[[#This Row],[M5B]]))</f>
        <v>29</v>
      </c>
      <c r="H1920" s="12" t="str">
        <f>IF(Table2[[#This Row],[M1A]]="","",Table2[[#This Row],[M1A]]-Table2[[#This Row],[AWAL]])</f>
        <v/>
      </c>
      <c r="J1920" s="12" t="str">
        <f>IF(Table2[[#This Row],[M2A]]="","",SUM(Table2[[#This Row],[M2A]]-Table2[[#This Row],[M2B_h]]))</f>
        <v/>
      </c>
      <c r="K1920" s="12">
        <v>29</v>
      </c>
      <c r="L1920" s="12">
        <f>IF(Table2[[#This Row],[M3A]]="","",SUM(Table2[[#This Row],[M3A]]-Table2[[#This Row],[M3B_h]]))</f>
        <v>-1</v>
      </c>
      <c r="N1920" s="12" t="str">
        <f>IF(Table2[[#This Row],[M4A]]="","",SUM(Table2[[#This Row],[M4A]]-Table2[[#This Row],[M4B_h]]))</f>
        <v/>
      </c>
      <c r="O1920" s="14"/>
      <c r="P1920" s="14" t="str">
        <f>IF(Table2[[#This Row],[M5A]]="","",SUM(Table2[[#This Row],[M5A]]-Table2[[#This Row],[M5B_h]]))</f>
        <v/>
      </c>
      <c r="Q1920" s="14">
        <f>SUM(Table2[[#This Row],[AWAL]],Table2[[#This Row],[M1B]])</f>
        <v>30</v>
      </c>
      <c r="R1920" s="14">
        <f>SUM(Table2[[#This Row],[M2B]],Table2[[#This Row],[M2B_h]])</f>
        <v>30</v>
      </c>
      <c r="S1920" s="14">
        <f>SUM(Table2[[#This Row],[M3B]],Table2[[#This Row],[M3B_h]])</f>
        <v>29</v>
      </c>
      <c r="T1920" s="14">
        <f>SUM(Table2[[#This Row],[M4B]],Table2[[#This Row],[M4B_h]])</f>
        <v>29</v>
      </c>
    </row>
    <row r="1921" spans="1:20">
      <c r="A1921" s="11" t="str">
        <f>IF(Table2[[#This Row],[TT]]=0,"",ROW())</f>
        <v/>
      </c>
      <c r="B1921" s="11" t="str">
        <f>LOWER(SUBSTITUTE(SUBSTITUTE(SUBSTITUTE(SUBSTITUTE(SUBSTITUTE(SUBSTITUTE(SUBSTITUTE(SUBSTITUTE(Table2[[#This Row],[NAMA BARANG]]," ",""),"""",""),"-",""),"/",""),"(",""),")",""),"&amp;",""),",",""))</f>
        <v>sticknotetf0244400lb</v>
      </c>
      <c r="C1921" s="21" t="s">
        <v>3274</v>
      </c>
      <c r="D1921" s="22">
        <v>2</v>
      </c>
      <c r="E1921" s="22" t="s">
        <v>3031</v>
      </c>
      <c r="F1921" s="43">
        <f>IF(Table2[[#This Row],[M5B]]="",Table2[[#This Row],[M5B_h]],SUM(Table2[[#This Row],[M5B_h]],Table2[[#This Row],[M5B]]))</f>
        <v>0</v>
      </c>
      <c r="H1921" s="12" t="str">
        <f>IF(Table2[[#This Row],[M1A]]="","",Table2[[#This Row],[M1A]]-Table2[[#This Row],[AWAL]])</f>
        <v/>
      </c>
      <c r="J1921" s="12" t="str">
        <f>IF(Table2[[#This Row],[M2A]]="","",SUM(Table2[[#This Row],[M2A]]-Table2[[#This Row],[M2B_h]]))</f>
        <v/>
      </c>
      <c r="K1921" s="12">
        <v>0</v>
      </c>
      <c r="L1921" s="12">
        <f>IF(Table2[[#This Row],[M3A]]="","",SUM(Table2[[#This Row],[M3A]]-Table2[[#This Row],[M3B_h]]))</f>
        <v>-2</v>
      </c>
      <c r="N1921" s="12" t="str">
        <f>IF(Table2[[#This Row],[M4A]]="","",SUM(Table2[[#This Row],[M4A]]-Table2[[#This Row],[M4B_h]]))</f>
        <v/>
      </c>
      <c r="O1921" s="14"/>
      <c r="P1921" s="14" t="str">
        <f>IF(Table2[[#This Row],[M5A]]="","",SUM(Table2[[#This Row],[M5A]]-Table2[[#This Row],[M5B_h]]))</f>
        <v/>
      </c>
      <c r="Q1921" s="14">
        <f>SUM(Table2[[#This Row],[AWAL]],Table2[[#This Row],[M1B]])</f>
        <v>2</v>
      </c>
      <c r="R1921" s="14">
        <f>SUM(Table2[[#This Row],[M2B]],Table2[[#This Row],[M2B_h]])</f>
        <v>2</v>
      </c>
      <c r="S1921" s="14">
        <f>SUM(Table2[[#This Row],[M3B]],Table2[[#This Row],[M3B_h]])</f>
        <v>0</v>
      </c>
      <c r="T1921" s="14">
        <f>SUM(Table2[[#This Row],[M4B]],Table2[[#This Row],[M4B_h]])</f>
        <v>0</v>
      </c>
    </row>
    <row r="1922" spans="1:20">
      <c r="A1922" s="13">
        <f>IF(Table2[[#This Row],[TT]]=0,"",ROW())</f>
        <v>1922</v>
      </c>
      <c r="B1922" s="13" t="str">
        <f>LOWER(SUBSTITUTE(SUBSTITUTE(SUBSTITUTE(SUBSTITUTE(SUBSTITUTE(SUBSTITUTE(SUBSTITUTE(SUBSTITUTE(Table2[[#This Row],[NAMA BARANG]]," ",""),"""",""),"-",""),"/",""),"(",""),")",""),"&amp;",""),",",""))</f>
        <v>sticknotetf02458c</v>
      </c>
      <c r="C1922" s="16" t="s">
        <v>4697</v>
      </c>
      <c r="D1922" s="25">
        <v>0</v>
      </c>
      <c r="E1922" s="47">
        <v>108</v>
      </c>
      <c r="F1922" s="43">
        <v>1</v>
      </c>
      <c r="H1922" s="14" t="str">
        <f>IF(Table2[[#This Row],[M1A]]="","",Table2[[#This Row],[M1A]]-Table2[[#This Row],[AWAL]])</f>
        <v/>
      </c>
      <c r="J1922" s="14" t="str">
        <f>IF(Table2[[#This Row],[M2A]]="","",SUM(Table2[[#This Row],[M2A]]-Table2[[#This Row],[M2B_h]]))</f>
        <v/>
      </c>
      <c r="L1922" s="14" t="str">
        <f>IF(Table2[[#This Row],[M3A]]="","",SUM(Table2[[#This Row],[M3A]]-Table2[[#This Row],[M3B_h]]))</f>
        <v/>
      </c>
      <c r="N1922" s="14" t="str">
        <f>IF(Table2[[#This Row],[M4A]]="","",SUM(Table2[[#This Row],[M4A]]-Table2[[#This Row],[M4B_h]]))</f>
        <v/>
      </c>
      <c r="O1922" s="14"/>
      <c r="P1922" s="14" t="str">
        <f>IF(Table2[[#This Row],[M5A]]="","",SUM(Table2[[#This Row],[M5A]]-Table2[[#This Row],[M5B_h]]))</f>
        <v/>
      </c>
      <c r="Q1922" s="14">
        <f>SUM(Table2[[#This Row],[AWAL]],Table2[[#This Row],[M1B]])</f>
        <v>0</v>
      </c>
      <c r="R1922" s="14">
        <f>SUM(Table2[[#This Row],[M2B]],Table2[[#This Row],[M2B_h]])</f>
        <v>0</v>
      </c>
      <c r="S1922" s="14">
        <f>SUM(Table2[[#This Row],[M3B]],Table2[[#This Row],[M3B_h]])</f>
        <v>0</v>
      </c>
      <c r="T1922" s="14">
        <f>SUM(Table2[[#This Row],[M4B]],Table2[[#This Row],[M4B_h]])</f>
        <v>0</v>
      </c>
    </row>
    <row r="1923" spans="1:20">
      <c r="A1923" s="13">
        <f>IF(Table2[[#This Row],[TT]]=0,"",ROW())</f>
        <v>1923</v>
      </c>
      <c r="B1923" s="13" t="str">
        <f>LOWER(SUBSTITUTE(SUBSTITUTE(SUBSTITUTE(SUBSTITUTE(SUBSTITUTE(SUBSTITUTE(SUBSTITUTE(SUBSTITUTE(Table2[[#This Row],[NAMA BARANG]]," ",""),"""",""),"-",""),"/",""),"(",""),")",""),"&amp;",""),",",""))</f>
        <v>sticknotetf6545c</v>
      </c>
      <c r="C1923" s="16" t="s">
        <v>4699</v>
      </c>
      <c r="D1923" s="18">
        <v>2</v>
      </c>
      <c r="E1923" s="47" t="s">
        <v>153</v>
      </c>
      <c r="F1923" s="43">
        <f>IF(Table2[[#This Row],[M5B]]="",Table2[[#This Row],[M5B_h]],SUM(Table2[[#This Row],[M5B_h]],Table2[[#This Row],[M5B]]))</f>
        <v>2</v>
      </c>
      <c r="H1923" s="14" t="str">
        <f>IF(Table2[[#This Row],[M1A]]="","",Table2[[#This Row],[M1A]]-Table2[[#This Row],[AWAL]])</f>
        <v/>
      </c>
      <c r="J1923" s="14" t="str">
        <f>IF(Table2[[#This Row],[M2A]]="","",SUM(Table2[[#This Row],[M2A]]-Table2[[#This Row],[M2B_h]]))</f>
        <v/>
      </c>
      <c r="L1923" s="14" t="str">
        <f>IF(Table2[[#This Row],[M3A]]="","",SUM(Table2[[#This Row],[M3A]]-Table2[[#This Row],[M3B_h]]))</f>
        <v/>
      </c>
      <c r="N1923" s="14" t="str">
        <f>IF(Table2[[#This Row],[M4A]]="","",SUM(Table2[[#This Row],[M4A]]-Table2[[#This Row],[M4B_h]]))</f>
        <v/>
      </c>
      <c r="P1923" s="14" t="str">
        <f>IF(Table2[[#This Row],[M5A]]="","",SUM(Table2[[#This Row],[M5A]]-Table2[[#This Row],[M5B_h]]))</f>
        <v/>
      </c>
      <c r="Q1923" s="14">
        <f>SUM(Table2[[#This Row],[AWAL]],Table2[[#This Row],[M1B]])</f>
        <v>2</v>
      </c>
      <c r="R1923" s="14">
        <f>SUM(Table2[[#This Row],[M2B]],Table2[[#This Row],[M2B_h]])</f>
        <v>2</v>
      </c>
      <c r="S1923" s="14">
        <f>SUM(Table2[[#This Row],[M3B]],Table2[[#This Row],[M3B_h]])</f>
        <v>2</v>
      </c>
      <c r="T1923" s="14">
        <f>SUM(Table2[[#This Row],[M4B]],Table2[[#This Row],[M4B_h]])</f>
        <v>2</v>
      </c>
    </row>
    <row r="1924" spans="1:20">
      <c r="A1924" s="13">
        <f>IF(Table2[[#This Row],[TT]]=0,"",ROW())</f>
        <v>1924</v>
      </c>
      <c r="B1924" s="13" t="str">
        <f>LOWER(SUBSTITUTE(SUBSTITUTE(SUBSTITUTE(SUBSTITUTE(SUBSTITUTE(SUBSTITUTE(SUBSTITUTE(SUBSTITUTE(Table2[[#This Row],[NAMA BARANG]]," ",""),"""",""),"-",""),"/",""),"(",""),")",""),"&amp;",""),",",""))</f>
        <v>sticknotetf6548c</v>
      </c>
      <c r="C1924" s="16" t="s">
        <v>4698</v>
      </c>
      <c r="D1924" s="18">
        <v>0</v>
      </c>
      <c r="E1924" s="47">
        <v>300</v>
      </c>
      <c r="F1924" s="43">
        <f>IF(Table2[[#This Row],[M5B]]="",Table2[[#This Row],[M5B_h]],SUM(Table2[[#This Row],[M5B_h]],Table2[[#This Row],[M5B]]))</f>
        <v>2</v>
      </c>
      <c r="H1924" s="14" t="str">
        <f>IF(Table2[[#This Row],[M1A]]="","",Table2[[#This Row],[M1A]]-Table2[[#This Row],[AWAL]])</f>
        <v/>
      </c>
      <c r="I1924" s="12">
        <v>2</v>
      </c>
      <c r="J1924" s="14">
        <f>IF(Table2[[#This Row],[M2A]]="","",SUM(Table2[[#This Row],[M2A]]-Table2[[#This Row],[M2B_h]]))</f>
        <v>2</v>
      </c>
      <c r="L1924" s="14" t="str">
        <f>IF(Table2[[#This Row],[M3A]]="","",SUM(Table2[[#This Row],[M3A]]-Table2[[#This Row],[M3B_h]]))</f>
        <v/>
      </c>
      <c r="N1924" s="14" t="str">
        <f>IF(Table2[[#This Row],[M4A]]="","",SUM(Table2[[#This Row],[M4A]]-Table2[[#This Row],[M4B_h]]))</f>
        <v/>
      </c>
      <c r="O1924" s="14"/>
      <c r="P1924" s="14" t="str">
        <f>IF(Table2[[#This Row],[M5A]]="","",SUM(Table2[[#This Row],[M5A]]-Table2[[#This Row],[M5B_h]]))</f>
        <v/>
      </c>
      <c r="Q1924" s="14">
        <f>SUM(Table2[[#This Row],[AWAL]],Table2[[#This Row],[M1B]])</f>
        <v>0</v>
      </c>
      <c r="R1924" s="14">
        <f>SUM(Table2[[#This Row],[M2B]],Table2[[#This Row],[M2B_h]])</f>
        <v>2</v>
      </c>
      <c r="S1924" s="14">
        <f>SUM(Table2[[#This Row],[M3B]],Table2[[#This Row],[M3B_h]])</f>
        <v>2</v>
      </c>
      <c r="T1924" s="14">
        <f>SUM(Table2[[#This Row],[M4B]],Table2[[#This Row],[M4B_h]])</f>
        <v>2</v>
      </c>
    </row>
    <row r="1925" spans="1:20">
      <c r="A1925" s="11">
        <f>IF(Table2[[#This Row],[TT]]=0,"",ROW())</f>
        <v>1925</v>
      </c>
      <c r="B1925" s="11" t="str">
        <f>LOWER(SUBSTITUTE(SUBSTITUTE(SUBSTITUTE(SUBSTITUTE(SUBSTITUTE(SUBSTITUTE(SUBSTITUTE(SUBSTITUTE(Table2[[#This Row],[NAMA BARANG]]," ",""),"""",""),"-",""),"/",""),"(",""),")",""),"&amp;",""),",",""))</f>
        <v>sticktransparantmhwiww01balon</v>
      </c>
      <c r="C1925" s="21" t="s">
        <v>2063</v>
      </c>
      <c r="D1925" s="22">
        <v>1</v>
      </c>
      <c r="E1925" s="22">
        <v>100</v>
      </c>
      <c r="F1925" s="43">
        <f>IF(Table2[[#This Row],[M5B]]="",Table2[[#This Row],[M5B_h]],SUM(Table2[[#This Row],[M5B_h]],Table2[[#This Row],[M5B]]))</f>
        <v>1</v>
      </c>
      <c r="H1925" s="12" t="str">
        <f>IF(Table2[[#This Row],[M1A]]="","",Table2[[#This Row],[M1A]]-Table2[[#This Row],[AWAL]])</f>
        <v/>
      </c>
      <c r="J1925" s="12" t="str">
        <f>IF(Table2[[#This Row],[M2A]]="","",SUM(Table2[[#This Row],[M2A]]-Table2[[#This Row],[M2B_h]]))</f>
        <v/>
      </c>
      <c r="L1925" s="12" t="str">
        <f>IF(Table2[[#This Row],[M3A]]="","",SUM(Table2[[#This Row],[M3A]]-Table2[[#This Row],[M3B_h]]))</f>
        <v/>
      </c>
      <c r="N1925" s="12" t="str">
        <f>IF(Table2[[#This Row],[M4A]]="","",SUM(Table2[[#This Row],[M4A]]-Table2[[#This Row],[M4B_h]]))</f>
        <v/>
      </c>
      <c r="O1925" s="14"/>
      <c r="P1925" s="14" t="str">
        <f>IF(Table2[[#This Row],[M5A]]="","",SUM(Table2[[#This Row],[M5A]]-Table2[[#This Row],[M5B_h]]))</f>
        <v/>
      </c>
      <c r="Q1925" s="14">
        <f>SUM(Table2[[#This Row],[AWAL]],Table2[[#This Row],[M1B]])</f>
        <v>1</v>
      </c>
      <c r="R1925" s="14">
        <f>SUM(Table2[[#This Row],[M2B]],Table2[[#This Row],[M2B_h]])</f>
        <v>1</v>
      </c>
      <c r="S1925" s="14">
        <f>SUM(Table2[[#This Row],[M3B]],Table2[[#This Row],[M3B_h]])</f>
        <v>1</v>
      </c>
      <c r="T1925" s="14">
        <f>SUM(Table2[[#This Row],[M4B]],Table2[[#This Row],[M4B_h]])</f>
        <v>1</v>
      </c>
    </row>
    <row r="1926" spans="1:20">
      <c r="A1926" s="11">
        <f>IF(Table2[[#This Row],[TT]]=0,"",ROW())</f>
        <v>1926</v>
      </c>
      <c r="B1926" s="11" t="str">
        <f>LOWER(SUBSTITUTE(SUBSTITUTE(SUBSTITUTE(SUBSTITUTE(SUBSTITUTE(SUBSTITUTE(SUBSTITUTE(SUBSTITUTE(Table2[[#This Row],[NAMA BARANG]]," ",""),"""",""),"-",""),"/",""),"(",""),")",""),"&amp;",""),",",""))</f>
        <v>sticker2u501520</v>
      </c>
      <c r="C1926" s="21" t="s">
        <v>2064</v>
      </c>
      <c r="D1926" s="22">
        <v>1</v>
      </c>
      <c r="E1926" s="22" t="s">
        <v>135</v>
      </c>
      <c r="F1926" s="43">
        <f>IF(Table2[[#This Row],[M5B]]="",Table2[[#This Row],[M5B_h]],SUM(Table2[[#This Row],[M5B_h]],Table2[[#This Row],[M5B]]))</f>
        <v>1</v>
      </c>
      <c r="H1926" s="12" t="str">
        <f>IF(Table2[[#This Row],[M1A]]="","",Table2[[#This Row],[M1A]]-Table2[[#This Row],[AWAL]])</f>
        <v/>
      </c>
      <c r="J1926" s="12" t="str">
        <f>IF(Table2[[#This Row],[M2A]]="","",SUM(Table2[[#This Row],[M2A]]-Table2[[#This Row],[M2B_h]]))</f>
        <v/>
      </c>
      <c r="L1926" s="12" t="str">
        <f>IF(Table2[[#This Row],[M3A]]="","",SUM(Table2[[#This Row],[M3A]]-Table2[[#This Row],[M3B_h]]))</f>
        <v/>
      </c>
      <c r="N1926" s="12" t="str">
        <f>IF(Table2[[#This Row],[M4A]]="","",SUM(Table2[[#This Row],[M4A]]-Table2[[#This Row],[M4B_h]]))</f>
        <v/>
      </c>
      <c r="O1926" s="14"/>
      <c r="P1926" s="14" t="str">
        <f>IF(Table2[[#This Row],[M5A]]="","",SUM(Table2[[#This Row],[M5A]]-Table2[[#This Row],[M5B_h]]))</f>
        <v/>
      </c>
      <c r="Q1926" s="14">
        <f>SUM(Table2[[#This Row],[AWAL]],Table2[[#This Row],[M1B]])</f>
        <v>1</v>
      </c>
      <c r="R1926" s="14">
        <f>SUM(Table2[[#This Row],[M2B]],Table2[[#This Row],[M2B_h]])</f>
        <v>1</v>
      </c>
      <c r="S1926" s="14">
        <f>SUM(Table2[[#This Row],[M3B]],Table2[[#This Row],[M3B_h]])</f>
        <v>1</v>
      </c>
      <c r="T1926" s="14">
        <f>SUM(Table2[[#This Row],[M4B]],Table2[[#This Row],[M4B_h]])</f>
        <v>1</v>
      </c>
    </row>
    <row r="1927" spans="1:20">
      <c r="A1927" s="11">
        <f>IF(Table2[[#This Row],[TT]]=0,"",ROW())</f>
        <v>1927</v>
      </c>
      <c r="B1927" s="11" t="str">
        <f>LOWER(SUBSTITUTE(SUBSTITUTE(SUBSTITUTE(SUBSTITUTE(SUBSTITUTE(SUBSTITUTE(SUBSTITUTE(SUBSTITUTE(Table2[[#This Row],[NAMA BARANG]]," ",""),"""",""),"-",""),"/",""),"(",""),")",""),"&amp;",""),",",""))</f>
        <v>stickerbookseal5001x90</v>
      </c>
      <c r="C1927" s="17" t="s">
        <v>2065</v>
      </c>
      <c r="D1927" s="18">
        <v>2</v>
      </c>
      <c r="E1927" s="22" t="s">
        <v>2066</v>
      </c>
      <c r="F1927" s="43">
        <f>IF(Table2[[#This Row],[M5B]]="",Table2[[#This Row],[M5B_h]],SUM(Table2[[#This Row],[M5B_h]],Table2[[#This Row],[M5B]]))</f>
        <v>2</v>
      </c>
      <c r="H1927" s="12" t="str">
        <f>IF(Table2[[#This Row],[M1A]]="","",Table2[[#This Row],[M1A]]-Table2[[#This Row],[AWAL]])</f>
        <v/>
      </c>
      <c r="J1927" s="12" t="str">
        <f>IF(Table2[[#This Row],[M2A]]="","",SUM(Table2[[#This Row],[M2A]]-Table2[[#This Row],[M2B_h]]))</f>
        <v/>
      </c>
      <c r="L1927" s="12" t="str">
        <f>IF(Table2[[#This Row],[M3A]]="","",SUM(Table2[[#This Row],[M3A]]-Table2[[#This Row],[M3B_h]]))</f>
        <v/>
      </c>
      <c r="N1927" s="12" t="str">
        <f>IF(Table2[[#This Row],[M4A]]="","",SUM(Table2[[#This Row],[M4A]]-Table2[[#This Row],[M4B_h]]))</f>
        <v/>
      </c>
      <c r="O1927" s="14"/>
      <c r="P1927" s="14" t="str">
        <f>IF(Table2[[#This Row],[M5A]]="","",SUM(Table2[[#This Row],[M5A]]-Table2[[#This Row],[M5B_h]]))</f>
        <v/>
      </c>
      <c r="Q1927" s="14">
        <f>SUM(Table2[[#This Row],[AWAL]],Table2[[#This Row],[M1B]])</f>
        <v>2</v>
      </c>
      <c r="R1927" s="14">
        <f>SUM(Table2[[#This Row],[M2B]],Table2[[#This Row],[M2B_h]])</f>
        <v>2</v>
      </c>
      <c r="S1927" s="14">
        <f>SUM(Table2[[#This Row],[M3B]],Table2[[#This Row],[M3B_h]])</f>
        <v>2</v>
      </c>
      <c r="T1927" s="14">
        <f>SUM(Table2[[#This Row],[M4B]],Table2[[#This Row],[M4B_h]])</f>
        <v>2</v>
      </c>
    </row>
    <row r="1928" spans="1:20">
      <c r="A1928" s="11">
        <f>IF(Table2[[#This Row],[TT]]=0,"",ROW())</f>
        <v>1928</v>
      </c>
      <c r="B1928" s="11" t="str">
        <f>LOWER(SUBSTITUTE(SUBSTITUTE(SUBSTITUTE(SUBSTITUTE(SUBSTITUTE(SUBSTITUTE(SUBSTITUTE(SUBSTITUTE(Table2[[#This Row],[NAMA BARANG]]," ",""),"""",""),"-",""),"/",""),"(",""),")",""),"&amp;",""),",",""))</f>
        <v>stickerjb96</v>
      </c>
      <c r="C1928" s="17" t="s">
        <v>2067</v>
      </c>
      <c r="D1928" s="18">
        <v>1</v>
      </c>
      <c r="E1928" s="22" t="s">
        <v>387</v>
      </c>
      <c r="F1928" s="43">
        <f>IF(Table2[[#This Row],[M5B]]="",Table2[[#This Row],[M5B_h]],SUM(Table2[[#This Row],[M5B_h]],Table2[[#This Row],[M5B]]))</f>
        <v>1</v>
      </c>
      <c r="H1928" s="12" t="str">
        <f>IF(Table2[[#This Row],[M1A]]="","",Table2[[#This Row],[M1A]]-Table2[[#This Row],[AWAL]])</f>
        <v/>
      </c>
      <c r="J1928" s="12" t="str">
        <f>IF(Table2[[#This Row],[M2A]]="","",SUM(Table2[[#This Row],[M2A]]-Table2[[#This Row],[M2B_h]]))</f>
        <v/>
      </c>
      <c r="L1928" s="12" t="str">
        <f>IF(Table2[[#This Row],[M3A]]="","",SUM(Table2[[#This Row],[M3A]]-Table2[[#This Row],[M3B_h]]))</f>
        <v/>
      </c>
      <c r="N1928" s="12" t="str">
        <f>IF(Table2[[#This Row],[M4A]]="","",SUM(Table2[[#This Row],[M4A]]-Table2[[#This Row],[M4B_h]]))</f>
        <v/>
      </c>
      <c r="O1928" s="14"/>
      <c r="P1928" s="14" t="str">
        <f>IF(Table2[[#This Row],[M5A]]="","",SUM(Table2[[#This Row],[M5A]]-Table2[[#This Row],[M5B_h]]))</f>
        <v/>
      </c>
      <c r="Q1928" s="14">
        <f>SUM(Table2[[#This Row],[AWAL]],Table2[[#This Row],[M1B]])</f>
        <v>1</v>
      </c>
      <c r="R1928" s="14">
        <f>SUM(Table2[[#This Row],[M2B]],Table2[[#This Row],[M2B_h]])</f>
        <v>1</v>
      </c>
      <c r="S1928" s="14">
        <f>SUM(Table2[[#This Row],[M3B]],Table2[[#This Row],[M3B_h]])</f>
        <v>1</v>
      </c>
      <c r="T1928" s="14">
        <f>SUM(Table2[[#This Row],[M4B]],Table2[[#This Row],[M4B_h]])</f>
        <v>1</v>
      </c>
    </row>
    <row r="1929" spans="1:20">
      <c r="A1929" s="11">
        <f>IF(Table2[[#This Row],[TT]]=0,"",ROW())</f>
        <v>1929</v>
      </c>
      <c r="B1929" s="11" t="str">
        <f>LOWER(SUBSTITUTE(SUBSTITUTE(SUBSTITUTE(SUBSTITUTE(SUBSTITUTE(SUBSTITUTE(SUBSTITUTE(SUBSTITUTE(Table2[[#This Row],[NAMA BARANG]]," ",""),"""",""),"-",""),"/",""),"(",""),")",""),"&amp;",""),",",""))</f>
        <v>stickernamadisneyblmjadi1pak2pc</v>
      </c>
      <c r="C1929" s="17" t="s">
        <v>2068</v>
      </c>
      <c r="D1929" s="18">
        <v>4</v>
      </c>
      <c r="E1929" s="22" t="s">
        <v>54</v>
      </c>
      <c r="F1929" s="43">
        <f>IF(Table2[[#This Row],[M5B]]="",Table2[[#This Row],[M5B_h]],SUM(Table2[[#This Row],[M5B_h]],Table2[[#This Row],[M5B]]))</f>
        <v>4</v>
      </c>
      <c r="H1929" s="12" t="str">
        <f>IF(Table2[[#This Row],[M1A]]="","",Table2[[#This Row],[M1A]]-Table2[[#This Row],[AWAL]])</f>
        <v/>
      </c>
      <c r="J1929" s="12" t="str">
        <f>IF(Table2[[#This Row],[M2A]]="","",SUM(Table2[[#This Row],[M2A]]-Table2[[#This Row],[M2B_h]]))</f>
        <v/>
      </c>
      <c r="L1929" s="12" t="str">
        <f>IF(Table2[[#This Row],[M3A]]="","",SUM(Table2[[#This Row],[M3A]]-Table2[[#This Row],[M3B_h]]))</f>
        <v/>
      </c>
      <c r="N1929" s="12" t="str">
        <f>IF(Table2[[#This Row],[M4A]]="","",SUM(Table2[[#This Row],[M4A]]-Table2[[#This Row],[M4B_h]]))</f>
        <v/>
      </c>
      <c r="O1929" s="14"/>
      <c r="P1929" s="14" t="str">
        <f>IF(Table2[[#This Row],[M5A]]="","",SUM(Table2[[#This Row],[M5A]]-Table2[[#This Row],[M5B_h]]))</f>
        <v/>
      </c>
      <c r="Q1929" s="14">
        <f>SUM(Table2[[#This Row],[AWAL]],Table2[[#This Row],[M1B]])</f>
        <v>4</v>
      </c>
      <c r="R1929" s="14">
        <f>SUM(Table2[[#This Row],[M2B]],Table2[[#This Row],[M2B_h]])</f>
        <v>4</v>
      </c>
      <c r="S1929" s="14">
        <f>SUM(Table2[[#This Row],[M3B]],Table2[[#This Row],[M3B_h]])</f>
        <v>4</v>
      </c>
      <c r="T1929" s="14">
        <f>SUM(Table2[[#This Row],[M4B]],Table2[[#This Row],[M4B_h]])</f>
        <v>4</v>
      </c>
    </row>
    <row r="1930" spans="1:20">
      <c r="A1930" s="11">
        <f>IF(Table2[[#This Row],[TT]]=0,"",ROW())</f>
        <v>1930</v>
      </c>
      <c r="B1930" s="11" t="str">
        <f>LOWER(SUBSTITUTE(SUBSTITUTE(SUBSTITUTE(SUBSTITUTE(SUBSTITUTE(SUBSTITUTE(SUBSTITUTE(SUBSTITUTE(Table2[[#This Row],[NAMA BARANG]]," ",""),"""",""),"-",""),"/",""),"(",""),")",""),"&amp;",""),",",""))</f>
        <v>stickertwm10011012</v>
      </c>
      <c r="C1930" s="17" t="s">
        <v>2069</v>
      </c>
      <c r="D1930" s="18">
        <v>4</v>
      </c>
      <c r="E1930" s="22">
        <v>480</v>
      </c>
      <c r="F1930" s="43">
        <f>IF(Table2[[#This Row],[M5B]]="",Table2[[#This Row],[M5B_h]],SUM(Table2[[#This Row],[M5B_h]],Table2[[#This Row],[M5B]]))</f>
        <v>4</v>
      </c>
      <c r="H1930" s="12" t="str">
        <f>IF(Table2[[#This Row],[M1A]]="","",Table2[[#This Row],[M1A]]-Table2[[#This Row],[AWAL]])</f>
        <v/>
      </c>
      <c r="J1930" s="12" t="str">
        <f>IF(Table2[[#This Row],[M2A]]="","",SUM(Table2[[#This Row],[M2A]]-Table2[[#This Row],[M2B_h]]))</f>
        <v/>
      </c>
      <c r="L1930" s="12" t="str">
        <f>IF(Table2[[#This Row],[M3A]]="","",SUM(Table2[[#This Row],[M3A]]-Table2[[#This Row],[M3B_h]]))</f>
        <v/>
      </c>
      <c r="N1930" s="12" t="str">
        <f>IF(Table2[[#This Row],[M4A]]="","",SUM(Table2[[#This Row],[M4A]]-Table2[[#This Row],[M4B_h]]))</f>
        <v/>
      </c>
      <c r="O1930" s="14"/>
      <c r="P1930" s="14" t="str">
        <f>IF(Table2[[#This Row],[M5A]]="","",SUM(Table2[[#This Row],[M5A]]-Table2[[#This Row],[M5B_h]]))</f>
        <v/>
      </c>
      <c r="Q1930" s="14">
        <f>SUM(Table2[[#This Row],[AWAL]],Table2[[#This Row],[M1B]])</f>
        <v>4</v>
      </c>
      <c r="R1930" s="14">
        <f>SUM(Table2[[#This Row],[M2B]],Table2[[#This Row],[M2B_h]])</f>
        <v>4</v>
      </c>
      <c r="S1930" s="14">
        <f>SUM(Table2[[#This Row],[M3B]],Table2[[#This Row],[M3B_h]])</f>
        <v>4</v>
      </c>
      <c r="T1930" s="14">
        <f>SUM(Table2[[#This Row],[M4B]],Table2[[#This Row],[M4B_h]])</f>
        <v>4</v>
      </c>
    </row>
    <row r="1931" spans="1:20">
      <c r="A1931" s="11">
        <f>IF(Table2[[#This Row],[TT]]=0,"",ROW())</f>
        <v>1931</v>
      </c>
      <c r="B1931" s="11" t="str">
        <f>LOWER(SUBSTITUTE(SUBSTITUTE(SUBSTITUTE(SUBSTITUTE(SUBSTITUTE(SUBSTITUTE(SUBSTITUTE(SUBSTITUTE(Table2[[#This Row],[NAMA BARANG]]," ",""),"""",""),"-",""),"/",""),"(",""),")",""),"&amp;",""),",",""))</f>
        <v>stickerwtptimbul4design@30pc</v>
      </c>
      <c r="C1931" s="21" t="s">
        <v>2070</v>
      </c>
      <c r="D1931" s="22">
        <v>1</v>
      </c>
      <c r="E1931" s="22" t="s">
        <v>2071</v>
      </c>
      <c r="F1931" s="43">
        <f>IF(Table2[[#This Row],[M5B]]="",Table2[[#This Row],[M5B_h]],SUM(Table2[[#This Row],[M5B_h]],Table2[[#This Row],[M5B]]))</f>
        <v>1</v>
      </c>
      <c r="H1931" s="12" t="str">
        <f>IF(Table2[[#This Row],[M1A]]="","",Table2[[#This Row],[M1A]]-Table2[[#This Row],[AWAL]])</f>
        <v/>
      </c>
      <c r="J1931" s="12" t="str">
        <f>IF(Table2[[#This Row],[M2A]]="","",SUM(Table2[[#This Row],[M2A]]-Table2[[#This Row],[M2B_h]]))</f>
        <v/>
      </c>
      <c r="L1931" s="12" t="str">
        <f>IF(Table2[[#This Row],[M3A]]="","",SUM(Table2[[#This Row],[M3A]]-Table2[[#This Row],[M3B_h]]))</f>
        <v/>
      </c>
      <c r="N1931" s="12" t="str">
        <f>IF(Table2[[#This Row],[M4A]]="","",SUM(Table2[[#This Row],[M4A]]-Table2[[#This Row],[M4B_h]]))</f>
        <v/>
      </c>
      <c r="O1931" s="14"/>
      <c r="P1931" s="14" t="str">
        <f>IF(Table2[[#This Row],[M5A]]="","",SUM(Table2[[#This Row],[M5A]]-Table2[[#This Row],[M5B_h]]))</f>
        <v/>
      </c>
      <c r="Q1931" s="14">
        <f>SUM(Table2[[#This Row],[AWAL]],Table2[[#This Row],[M1B]])</f>
        <v>1</v>
      </c>
      <c r="R1931" s="14">
        <f>SUM(Table2[[#This Row],[M2B]],Table2[[#This Row],[M2B_h]])</f>
        <v>1</v>
      </c>
      <c r="S1931" s="14">
        <f>SUM(Table2[[#This Row],[M3B]],Table2[[#This Row],[M3B_h]])</f>
        <v>1</v>
      </c>
      <c r="T1931" s="14">
        <f>SUM(Table2[[#This Row],[M4B]],Table2[[#This Row],[M4B_h]])</f>
        <v>1</v>
      </c>
    </row>
    <row r="1932" spans="1:20">
      <c r="A1932" s="11">
        <f>IF(Table2[[#This Row],[TT]]=0,"",ROW())</f>
        <v>1932</v>
      </c>
      <c r="B1932" s="11" t="str">
        <f>LOWER(SUBSTITUTE(SUBSTITUTE(SUBSTITUTE(SUBSTITUTE(SUBSTITUTE(SUBSTITUTE(SUBSTITUTE(SUBSTITUTE(Table2[[#This Row],[NAMA BARANG]]," ",""),"""",""),"-",""),"/",""),"(",""),")",""),"&amp;",""),",",""))</f>
        <v>stickerromdecor2fxh80118019</v>
      </c>
      <c r="C1932" s="17" t="s">
        <v>2072</v>
      </c>
      <c r="D1932" s="18">
        <v>1</v>
      </c>
      <c r="E1932" s="22">
        <v>2400</v>
      </c>
      <c r="F1932" s="43">
        <f>IF(Table2[[#This Row],[M5B]]="",Table2[[#This Row],[M5B_h]],SUM(Table2[[#This Row],[M5B_h]],Table2[[#This Row],[M5B]]))</f>
        <v>1</v>
      </c>
      <c r="H1932" s="12" t="str">
        <f>IF(Table2[[#This Row],[M1A]]="","",Table2[[#This Row],[M1A]]-Table2[[#This Row],[AWAL]])</f>
        <v/>
      </c>
      <c r="J1932" s="12" t="str">
        <f>IF(Table2[[#This Row],[M2A]]="","",SUM(Table2[[#This Row],[M2A]]-Table2[[#This Row],[M2B_h]]))</f>
        <v/>
      </c>
      <c r="L1932" s="12" t="str">
        <f>IF(Table2[[#This Row],[M3A]]="","",SUM(Table2[[#This Row],[M3A]]-Table2[[#This Row],[M3B_h]]))</f>
        <v/>
      </c>
      <c r="N1932" s="12" t="str">
        <f>IF(Table2[[#This Row],[M4A]]="","",SUM(Table2[[#This Row],[M4A]]-Table2[[#This Row],[M4B_h]]))</f>
        <v/>
      </c>
      <c r="O1932" s="14"/>
      <c r="P1932" s="14" t="str">
        <f>IF(Table2[[#This Row],[M5A]]="","",SUM(Table2[[#This Row],[M5A]]-Table2[[#This Row],[M5B_h]]))</f>
        <v/>
      </c>
      <c r="Q1932" s="14">
        <f>SUM(Table2[[#This Row],[AWAL]],Table2[[#This Row],[M1B]])</f>
        <v>1</v>
      </c>
      <c r="R1932" s="14">
        <f>SUM(Table2[[#This Row],[M2B]],Table2[[#This Row],[M2B_h]])</f>
        <v>1</v>
      </c>
      <c r="S1932" s="14">
        <f>SUM(Table2[[#This Row],[M3B]],Table2[[#This Row],[M3B_h]])</f>
        <v>1</v>
      </c>
      <c r="T1932" s="14">
        <f>SUM(Table2[[#This Row],[M4B]],Table2[[#This Row],[M4B_h]])</f>
        <v>1</v>
      </c>
    </row>
    <row r="1933" spans="1:20">
      <c r="A1933" s="11">
        <f>IF(Table2[[#This Row],[TT]]=0,"",ROW())</f>
        <v>1933</v>
      </c>
      <c r="B1933" s="11" t="str">
        <f>LOWER(SUBSTITUTE(SUBSTITUTE(SUBSTITUTE(SUBSTITUTE(SUBSTITUTE(SUBSTITUTE(SUBSTITUTE(SUBSTITUTE(Table2[[#This Row],[NAMA BARANG]]," ",""),"""",""),"-",""),"/",""),"(",""),")",""),"&amp;",""),",",""))</f>
        <v>stickerromdecorfhd001012</v>
      </c>
      <c r="C1933" s="17" t="s">
        <v>2073</v>
      </c>
      <c r="D1933" s="18">
        <v>1</v>
      </c>
      <c r="E1933" s="22" t="s">
        <v>135</v>
      </c>
      <c r="F1933" s="43">
        <f>IF(Table2[[#This Row],[M5B]]="",Table2[[#This Row],[M5B_h]],SUM(Table2[[#This Row],[M5B_h]],Table2[[#This Row],[M5B]]))</f>
        <v>1</v>
      </c>
      <c r="H1933" s="12" t="str">
        <f>IF(Table2[[#This Row],[M1A]]="","",Table2[[#This Row],[M1A]]-Table2[[#This Row],[AWAL]])</f>
        <v/>
      </c>
      <c r="J1933" s="12" t="str">
        <f>IF(Table2[[#This Row],[M2A]]="","",SUM(Table2[[#This Row],[M2A]]-Table2[[#This Row],[M2B_h]]))</f>
        <v/>
      </c>
      <c r="L1933" s="12" t="str">
        <f>IF(Table2[[#This Row],[M3A]]="","",SUM(Table2[[#This Row],[M3A]]-Table2[[#This Row],[M3B_h]]))</f>
        <v/>
      </c>
      <c r="N1933" s="12" t="str">
        <f>IF(Table2[[#This Row],[M4A]]="","",SUM(Table2[[#This Row],[M4A]]-Table2[[#This Row],[M4B_h]]))</f>
        <v/>
      </c>
      <c r="O1933" s="14"/>
      <c r="P1933" s="14" t="str">
        <f>IF(Table2[[#This Row],[M5A]]="","",SUM(Table2[[#This Row],[M5A]]-Table2[[#This Row],[M5B_h]]))</f>
        <v/>
      </c>
      <c r="Q1933" s="14">
        <f>SUM(Table2[[#This Row],[AWAL]],Table2[[#This Row],[M1B]])</f>
        <v>1</v>
      </c>
      <c r="R1933" s="14">
        <f>SUM(Table2[[#This Row],[M2B]],Table2[[#This Row],[M2B_h]])</f>
        <v>1</v>
      </c>
      <c r="S1933" s="14">
        <f>SUM(Table2[[#This Row],[M3B]],Table2[[#This Row],[M3B_h]])</f>
        <v>1</v>
      </c>
      <c r="T1933" s="14">
        <f>SUM(Table2[[#This Row],[M4B]],Table2[[#This Row],[M4B_h]])</f>
        <v>1</v>
      </c>
    </row>
    <row r="1934" spans="1:20">
      <c r="A1934" s="11">
        <f>IF(Table2[[#This Row],[TT]]=0,"",ROW())</f>
        <v>1934</v>
      </c>
      <c r="B1934" s="11" t="str">
        <f>LOWER(SUBSTITUTE(SUBSTITUTE(SUBSTITUTE(SUBSTITUTE(SUBSTITUTE(SUBSTITUTE(SUBSTITUTE(SUBSTITUTE(Table2[[#This Row],[NAMA BARANG]]," ",""),"""",""),"-",""),"/",""),"(",""),")",""),"&amp;",""),",",""))</f>
        <v>stickerromdecorokv025032</v>
      </c>
      <c r="C1934" s="17" t="s">
        <v>2074</v>
      </c>
      <c r="D1934" s="18">
        <v>4</v>
      </c>
      <c r="E1934" s="22">
        <v>800</v>
      </c>
      <c r="F1934" s="43">
        <f>IF(Table2[[#This Row],[M5B]]="",Table2[[#This Row],[M5B_h]],SUM(Table2[[#This Row],[M5B_h]],Table2[[#This Row],[M5B]]))</f>
        <v>4</v>
      </c>
      <c r="H1934" s="12" t="str">
        <f>IF(Table2[[#This Row],[M1A]]="","",Table2[[#This Row],[M1A]]-Table2[[#This Row],[AWAL]])</f>
        <v/>
      </c>
      <c r="J1934" s="12" t="str">
        <f>IF(Table2[[#This Row],[M2A]]="","",SUM(Table2[[#This Row],[M2A]]-Table2[[#This Row],[M2B_h]]))</f>
        <v/>
      </c>
      <c r="L1934" s="12" t="str">
        <f>IF(Table2[[#This Row],[M3A]]="","",SUM(Table2[[#This Row],[M3A]]-Table2[[#This Row],[M3B_h]]))</f>
        <v/>
      </c>
      <c r="N1934" s="12" t="str">
        <f>IF(Table2[[#This Row],[M4A]]="","",SUM(Table2[[#This Row],[M4A]]-Table2[[#This Row],[M4B_h]]))</f>
        <v/>
      </c>
      <c r="O1934" s="14"/>
      <c r="P1934" s="14" t="str">
        <f>IF(Table2[[#This Row],[M5A]]="","",SUM(Table2[[#This Row],[M5A]]-Table2[[#This Row],[M5B_h]]))</f>
        <v/>
      </c>
      <c r="Q1934" s="14">
        <f>SUM(Table2[[#This Row],[AWAL]],Table2[[#This Row],[M1B]])</f>
        <v>4</v>
      </c>
      <c r="R1934" s="14">
        <f>SUM(Table2[[#This Row],[M2B]],Table2[[#This Row],[M2B_h]])</f>
        <v>4</v>
      </c>
      <c r="S1934" s="14">
        <f>SUM(Table2[[#This Row],[M3B]],Table2[[#This Row],[M3B_h]])</f>
        <v>4</v>
      </c>
      <c r="T1934" s="14">
        <f>SUM(Table2[[#This Row],[M4B]],Table2[[#This Row],[M4B_h]])</f>
        <v>4</v>
      </c>
    </row>
    <row r="1935" spans="1:20">
      <c r="A1935" s="11">
        <f>IF(Table2[[#This Row],[TT]]=0,"",ROW())</f>
        <v>1935</v>
      </c>
      <c r="B1935" s="11" t="str">
        <f>LOWER(SUBSTITUTE(SUBSTITUTE(SUBSTITUTE(SUBSTITUTE(SUBSTITUTE(SUBSTITUTE(SUBSTITUTE(SUBSTITUTE(Table2[[#This Row],[NAMA BARANG]]," ",""),"""",""),"-",""),"/",""),"(",""),")",""),"&amp;",""),",",""))</f>
        <v>stickerromdecorsc100108</v>
      </c>
      <c r="C1935" s="17" t="s">
        <v>2075</v>
      </c>
      <c r="D1935" s="18">
        <v>4</v>
      </c>
      <c r="E1935" s="22">
        <v>800</v>
      </c>
      <c r="F1935" s="43">
        <f>IF(Table2[[#This Row],[M5B]]="",Table2[[#This Row],[M5B_h]],SUM(Table2[[#This Row],[M5B_h]],Table2[[#This Row],[M5B]]))</f>
        <v>4</v>
      </c>
      <c r="H1935" s="12" t="str">
        <f>IF(Table2[[#This Row],[M1A]]="","",Table2[[#This Row],[M1A]]-Table2[[#This Row],[AWAL]])</f>
        <v/>
      </c>
      <c r="J1935" s="12" t="str">
        <f>IF(Table2[[#This Row],[M2A]]="","",SUM(Table2[[#This Row],[M2A]]-Table2[[#This Row],[M2B_h]]))</f>
        <v/>
      </c>
      <c r="L1935" s="12" t="str">
        <f>IF(Table2[[#This Row],[M3A]]="","",SUM(Table2[[#This Row],[M3A]]-Table2[[#This Row],[M3B_h]]))</f>
        <v/>
      </c>
      <c r="N1935" s="12" t="str">
        <f>IF(Table2[[#This Row],[M4A]]="","",SUM(Table2[[#This Row],[M4A]]-Table2[[#This Row],[M4B_h]]))</f>
        <v/>
      </c>
      <c r="O1935" s="14"/>
      <c r="P1935" s="14" t="str">
        <f>IF(Table2[[#This Row],[M5A]]="","",SUM(Table2[[#This Row],[M5A]]-Table2[[#This Row],[M5B_h]]))</f>
        <v/>
      </c>
      <c r="Q1935" s="14">
        <f>SUM(Table2[[#This Row],[AWAL]],Table2[[#This Row],[M1B]])</f>
        <v>4</v>
      </c>
      <c r="R1935" s="14">
        <f>SUM(Table2[[#This Row],[M2B]],Table2[[#This Row],[M2B_h]])</f>
        <v>4</v>
      </c>
      <c r="S1935" s="14">
        <f>SUM(Table2[[#This Row],[M3B]],Table2[[#This Row],[M3B_h]])</f>
        <v>4</v>
      </c>
      <c r="T1935" s="14">
        <f>SUM(Table2[[#This Row],[M4B]],Table2[[#This Row],[M4B_h]])</f>
        <v>4</v>
      </c>
    </row>
    <row r="1936" spans="1:20">
      <c r="A1936" s="11">
        <f>IF(Table2[[#This Row],[TT]]=0,"",ROW())</f>
        <v>1936</v>
      </c>
      <c r="B1936" s="11" t="str">
        <f>LOWER(SUBSTITUTE(SUBSTITUTE(SUBSTITUTE(SUBSTITUTE(SUBSTITUTE(SUBSTITUTE(SUBSTITUTE(SUBSTITUTE(Table2[[#This Row],[NAMA BARANG]]," ",""),"""",""),"-",""),"/",""),"(",""),")",""),"&amp;",""),",",""))</f>
        <v>stip002bungabeauty1card=12</v>
      </c>
      <c r="C1936" s="17" t="s">
        <v>2076</v>
      </c>
      <c r="D1936" s="18">
        <v>6</v>
      </c>
      <c r="E1936" s="22" t="s">
        <v>2077</v>
      </c>
      <c r="F1936" s="43">
        <f>IF(Table2[[#This Row],[M5B]]="",Table2[[#This Row],[M5B_h]],SUM(Table2[[#This Row],[M5B_h]],Table2[[#This Row],[M5B]]))</f>
        <v>6</v>
      </c>
      <c r="H1936" s="12" t="str">
        <f>IF(Table2[[#This Row],[M1A]]="","",Table2[[#This Row],[M1A]]-Table2[[#This Row],[AWAL]])</f>
        <v/>
      </c>
      <c r="J1936" s="12" t="str">
        <f>IF(Table2[[#This Row],[M2A]]="","",SUM(Table2[[#This Row],[M2A]]-Table2[[#This Row],[M2B_h]]))</f>
        <v/>
      </c>
      <c r="L1936" s="12" t="str">
        <f>IF(Table2[[#This Row],[M3A]]="","",SUM(Table2[[#This Row],[M3A]]-Table2[[#This Row],[M3B_h]]))</f>
        <v/>
      </c>
      <c r="N1936" s="12" t="str">
        <f>IF(Table2[[#This Row],[M4A]]="","",SUM(Table2[[#This Row],[M4A]]-Table2[[#This Row],[M4B_h]]))</f>
        <v/>
      </c>
      <c r="O1936" s="14"/>
      <c r="P1936" s="14" t="str">
        <f>IF(Table2[[#This Row],[M5A]]="","",SUM(Table2[[#This Row],[M5A]]-Table2[[#This Row],[M5B_h]]))</f>
        <v/>
      </c>
      <c r="Q1936" s="14">
        <f>SUM(Table2[[#This Row],[AWAL]],Table2[[#This Row],[M1B]])</f>
        <v>6</v>
      </c>
      <c r="R1936" s="14">
        <f>SUM(Table2[[#This Row],[M2B]],Table2[[#This Row],[M2B_h]])</f>
        <v>6</v>
      </c>
      <c r="S1936" s="14">
        <f>SUM(Table2[[#This Row],[M3B]],Table2[[#This Row],[M3B_h]])</f>
        <v>6</v>
      </c>
      <c r="T1936" s="14">
        <f>SUM(Table2[[#This Row],[M4B]],Table2[[#This Row],[M4B_h]])</f>
        <v>6</v>
      </c>
    </row>
    <row r="1937" spans="1:20">
      <c r="A1937" s="11">
        <f>IF(Table2[[#This Row],[TT]]=0,"",ROW())</f>
        <v>1937</v>
      </c>
      <c r="B1937" s="11" t="str">
        <f>LOWER(SUBSTITUTE(SUBSTITUTE(SUBSTITUTE(SUBSTITUTE(SUBSTITUTE(SUBSTITUTE(SUBSTITUTE(SUBSTITUTE(Table2[[#This Row],[NAMA BARANG]]," ",""),"""",""),"-",""),"/",""),"(",""),")",""),"&amp;",""),",",""))</f>
        <v>stip1402sepakbola36</v>
      </c>
      <c r="C1937" s="17" t="s">
        <v>2078</v>
      </c>
      <c r="D1937" s="18">
        <v>1</v>
      </c>
      <c r="E1937" s="22" t="s">
        <v>93</v>
      </c>
      <c r="F1937" s="43">
        <f>IF(Table2[[#This Row],[M5B]]="",Table2[[#This Row],[M5B_h]],SUM(Table2[[#This Row],[M5B_h]],Table2[[#This Row],[M5B]]))</f>
        <v>1</v>
      </c>
      <c r="H1937" s="12" t="str">
        <f>IF(Table2[[#This Row],[M1A]]="","",Table2[[#This Row],[M1A]]-Table2[[#This Row],[AWAL]])</f>
        <v/>
      </c>
      <c r="J1937" s="12" t="str">
        <f>IF(Table2[[#This Row],[M2A]]="","",SUM(Table2[[#This Row],[M2A]]-Table2[[#This Row],[M2B_h]]))</f>
        <v/>
      </c>
      <c r="L1937" s="12" t="str">
        <f>IF(Table2[[#This Row],[M3A]]="","",SUM(Table2[[#This Row],[M3A]]-Table2[[#This Row],[M3B_h]]))</f>
        <v/>
      </c>
      <c r="N1937" s="12" t="str">
        <f>IF(Table2[[#This Row],[M4A]]="","",SUM(Table2[[#This Row],[M4A]]-Table2[[#This Row],[M4B_h]]))</f>
        <v/>
      </c>
      <c r="O1937" s="14"/>
      <c r="P1937" s="14" t="str">
        <f>IF(Table2[[#This Row],[M5A]]="","",SUM(Table2[[#This Row],[M5A]]-Table2[[#This Row],[M5B_h]]))</f>
        <v/>
      </c>
      <c r="Q1937" s="14">
        <f>SUM(Table2[[#This Row],[AWAL]],Table2[[#This Row],[M1B]])</f>
        <v>1</v>
      </c>
      <c r="R1937" s="14">
        <f>SUM(Table2[[#This Row],[M2B]],Table2[[#This Row],[M2B_h]])</f>
        <v>1</v>
      </c>
      <c r="S1937" s="14">
        <f>SUM(Table2[[#This Row],[M3B]],Table2[[#This Row],[M3B_h]])</f>
        <v>1</v>
      </c>
      <c r="T1937" s="14">
        <f>SUM(Table2[[#This Row],[M4B]],Table2[[#This Row],[M4B_h]])</f>
        <v>1</v>
      </c>
    </row>
    <row r="1938" spans="1:20">
      <c r="A1938" s="11">
        <f>IF(Table2[[#This Row],[TT]]=0,"",ROW())</f>
        <v>1938</v>
      </c>
      <c r="B1938" s="11" t="str">
        <f>LOWER(SUBSTITUTE(SUBSTITUTE(SUBSTITUTE(SUBSTITUTE(SUBSTITUTE(SUBSTITUTE(SUBSTITUTE(SUBSTITUTE(Table2[[#This Row],[NAMA BARANG]]," ",""),"""",""),"-",""),"/",""),"(",""),")",""),"&amp;",""),",",""))</f>
        <v>stip2115</v>
      </c>
      <c r="C1938" s="17" t="s">
        <v>2079</v>
      </c>
      <c r="D1938" s="18">
        <v>3</v>
      </c>
      <c r="E1938" s="22" t="s">
        <v>181</v>
      </c>
      <c r="F1938" s="43">
        <f>IF(Table2[[#This Row],[M5B]]="",Table2[[#This Row],[M5B_h]],SUM(Table2[[#This Row],[M5B_h]],Table2[[#This Row],[M5B]]))</f>
        <v>3</v>
      </c>
      <c r="H1938" s="12" t="str">
        <f>IF(Table2[[#This Row],[M1A]]="","",Table2[[#This Row],[M1A]]-Table2[[#This Row],[AWAL]])</f>
        <v/>
      </c>
      <c r="J1938" s="12" t="str">
        <f>IF(Table2[[#This Row],[M2A]]="","",SUM(Table2[[#This Row],[M2A]]-Table2[[#This Row],[M2B_h]]))</f>
        <v/>
      </c>
      <c r="L1938" s="12" t="str">
        <f>IF(Table2[[#This Row],[M3A]]="","",SUM(Table2[[#This Row],[M3A]]-Table2[[#This Row],[M3B_h]]))</f>
        <v/>
      </c>
      <c r="N1938" s="12" t="str">
        <f>IF(Table2[[#This Row],[M4A]]="","",SUM(Table2[[#This Row],[M4A]]-Table2[[#This Row],[M4B_h]]))</f>
        <v/>
      </c>
      <c r="O1938" s="14"/>
      <c r="P1938" s="14" t="str">
        <f>IF(Table2[[#This Row],[M5A]]="","",SUM(Table2[[#This Row],[M5A]]-Table2[[#This Row],[M5B_h]]))</f>
        <v/>
      </c>
      <c r="Q1938" s="14">
        <f>SUM(Table2[[#This Row],[AWAL]],Table2[[#This Row],[M1B]])</f>
        <v>3</v>
      </c>
      <c r="R1938" s="14">
        <f>SUM(Table2[[#This Row],[M2B]],Table2[[#This Row],[M2B_h]])</f>
        <v>3</v>
      </c>
      <c r="S1938" s="14">
        <f>SUM(Table2[[#This Row],[M3B]],Table2[[#This Row],[M3B_h]])</f>
        <v>3</v>
      </c>
      <c r="T1938" s="14">
        <f>SUM(Table2[[#This Row],[M4B]],Table2[[#This Row],[M4B_h]])</f>
        <v>3</v>
      </c>
    </row>
    <row r="1939" spans="1:20">
      <c r="A1939" s="11">
        <f>IF(Table2[[#This Row],[TT]]=0,"",ROW())</f>
        <v>1939</v>
      </c>
      <c r="B1939" s="11" t="str">
        <f>LOWER(SUBSTITUTE(SUBSTITUTE(SUBSTITUTE(SUBSTITUTE(SUBSTITUTE(SUBSTITUTE(SUBSTITUTE(SUBSTITUTE(Table2[[#This Row],[NAMA BARANG]]," ",""),"""",""),"-",""),"/",""),"(",""),")",""),"&amp;",""),",",""))</f>
        <v>stip2819monochi30pcbonekacoklat</v>
      </c>
      <c r="C1939" s="17" t="s">
        <v>2080</v>
      </c>
      <c r="D1939" s="18">
        <v>3</v>
      </c>
      <c r="E1939" s="22" t="s">
        <v>50</v>
      </c>
      <c r="F1939" s="43">
        <f>IF(Table2[[#This Row],[M5B]]="",Table2[[#This Row],[M5B_h]],SUM(Table2[[#This Row],[M5B_h]],Table2[[#This Row],[M5B]]))</f>
        <v>3</v>
      </c>
      <c r="H1939" s="12" t="str">
        <f>IF(Table2[[#This Row],[M1A]]="","",Table2[[#This Row],[M1A]]-Table2[[#This Row],[AWAL]])</f>
        <v/>
      </c>
      <c r="J1939" s="12" t="str">
        <f>IF(Table2[[#This Row],[M2A]]="","",SUM(Table2[[#This Row],[M2A]]-Table2[[#This Row],[M2B_h]]))</f>
        <v/>
      </c>
      <c r="L1939" s="12" t="str">
        <f>IF(Table2[[#This Row],[M3A]]="","",SUM(Table2[[#This Row],[M3A]]-Table2[[#This Row],[M3B_h]]))</f>
        <v/>
      </c>
      <c r="N1939" s="12" t="str">
        <f>IF(Table2[[#This Row],[M4A]]="","",SUM(Table2[[#This Row],[M4A]]-Table2[[#This Row],[M4B_h]]))</f>
        <v/>
      </c>
      <c r="O1939" s="14"/>
      <c r="P1939" s="14" t="str">
        <f>IF(Table2[[#This Row],[M5A]]="","",SUM(Table2[[#This Row],[M5A]]-Table2[[#This Row],[M5B_h]]))</f>
        <v/>
      </c>
      <c r="Q1939" s="14">
        <f>SUM(Table2[[#This Row],[AWAL]],Table2[[#This Row],[M1B]])</f>
        <v>3</v>
      </c>
      <c r="R1939" s="14">
        <f>SUM(Table2[[#This Row],[M2B]],Table2[[#This Row],[M2B_h]])</f>
        <v>3</v>
      </c>
      <c r="S1939" s="14">
        <f>SUM(Table2[[#This Row],[M3B]],Table2[[#This Row],[M3B_h]])</f>
        <v>3</v>
      </c>
      <c r="T1939" s="14">
        <f>SUM(Table2[[#This Row],[M4B]],Table2[[#This Row],[M4B_h]])</f>
        <v>3</v>
      </c>
    </row>
    <row r="1940" spans="1:20">
      <c r="A1940" s="11">
        <f>IF(Table2[[#This Row],[TT]]=0,"",ROW())</f>
        <v>1940</v>
      </c>
      <c r="B1940" s="11" t="str">
        <f>LOWER(SUBSTITUTE(SUBSTITUTE(SUBSTITUTE(SUBSTITUTE(SUBSTITUTE(SUBSTITUTE(SUBSTITUTE(SUBSTITUTE(Table2[[#This Row],[NAMA BARANG]]," ",""),"""",""),"-",""),"/",""),"(",""),")",""),"&amp;",""),",",""))</f>
        <v>stip3901pr</v>
      </c>
      <c r="C1940" s="17" t="s">
        <v>2081</v>
      </c>
      <c r="D1940" s="18">
        <v>3</v>
      </c>
      <c r="E1940" s="22" t="s">
        <v>93</v>
      </c>
      <c r="F1940" s="43">
        <f>IF(Table2[[#This Row],[M5B]]="",Table2[[#This Row],[M5B_h]],SUM(Table2[[#This Row],[M5B_h]],Table2[[#This Row],[M5B]]))</f>
        <v>3</v>
      </c>
      <c r="H1940" s="12" t="str">
        <f>IF(Table2[[#This Row],[M1A]]="","",Table2[[#This Row],[M1A]]-Table2[[#This Row],[AWAL]])</f>
        <v/>
      </c>
      <c r="J1940" s="12" t="str">
        <f>IF(Table2[[#This Row],[M2A]]="","",SUM(Table2[[#This Row],[M2A]]-Table2[[#This Row],[M2B_h]]))</f>
        <v/>
      </c>
      <c r="L1940" s="12" t="str">
        <f>IF(Table2[[#This Row],[M3A]]="","",SUM(Table2[[#This Row],[M3A]]-Table2[[#This Row],[M3B_h]]))</f>
        <v/>
      </c>
      <c r="N1940" s="12" t="str">
        <f>IF(Table2[[#This Row],[M4A]]="","",SUM(Table2[[#This Row],[M4A]]-Table2[[#This Row],[M4B_h]]))</f>
        <v/>
      </c>
      <c r="O1940" s="14"/>
      <c r="P1940" s="14" t="str">
        <f>IF(Table2[[#This Row],[M5A]]="","",SUM(Table2[[#This Row],[M5A]]-Table2[[#This Row],[M5B_h]]))</f>
        <v/>
      </c>
      <c r="Q1940" s="14">
        <f>SUM(Table2[[#This Row],[AWAL]],Table2[[#This Row],[M1B]])</f>
        <v>3</v>
      </c>
      <c r="R1940" s="14">
        <f>SUM(Table2[[#This Row],[M2B]],Table2[[#This Row],[M2B_h]])</f>
        <v>3</v>
      </c>
      <c r="S1940" s="14">
        <f>SUM(Table2[[#This Row],[M3B]],Table2[[#This Row],[M3B_h]])</f>
        <v>3</v>
      </c>
      <c r="T1940" s="14">
        <f>SUM(Table2[[#This Row],[M4B]],Table2[[#This Row],[M4B_h]])</f>
        <v>3</v>
      </c>
    </row>
    <row r="1941" spans="1:20">
      <c r="A1941" s="11">
        <f>IF(Table2[[#This Row],[TT]]=0,"",ROW())</f>
        <v>1941</v>
      </c>
      <c r="B1941" s="11" t="str">
        <f>LOWER(SUBSTITUTE(SUBSTITUTE(SUBSTITUTE(SUBSTITUTE(SUBSTITUTE(SUBSTITUTE(SUBSTITUTE(SUBSTITUTE(Table2[[#This Row],[NAMA BARANG]]," ",""),"""",""),"-",""),"/",""),"(",""),")",""),"&amp;",""),",",""))</f>
        <v>stip40051x40</v>
      </c>
      <c r="C1941" s="17" t="s">
        <v>2082</v>
      </c>
      <c r="D1941" s="18">
        <v>1</v>
      </c>
      <c r="E1941" s="22" t="s">
        <v>238</v>
      </c>
      <c r="F1941" s="43">
        <f>IF(Table2[[#This Row],[M5B]]="",Table2[[#This Row],[M5B_h]],SUM(Table2[[#This Row],[M5B_h]],Table2[[#This Row],[M5B]]))</f>
        <v>1</v>
      </c>
      <c r="H1941" s="12" t="str">
        <f>IF(Table2[[#This Row],[M1A]]="","",Table2[[#This Row],[M1A]]-Table2[[#This Row],[AWAL]])</f>
        <v/>
      </c>
      <c r="J1941" s="12" t="str">
        <f>IF(Table2[[#This Row],[M2A]]="","",SUM(Table2[[#This Row],[M2A]]-Table2[[#This Row],[M2B_h]]))</f>
        <v/>
      </c>
      <c r="L1941" s="12" t="str">
        <f>IF(Table2[[#This Row],[M3A]]="","",SUM(Table2[[#This Row],[M3A]]-Table2[[#This Row],[M3B_h]]))</f>
        <v/>
      </c>
      <c r="N1941" s="12" t="str">
        <f>IF(Table2[[#This Row],[M4A]]="","",SUM(Table2[[#This Row],[M4A]]-Table2[[#This Row],[M4B_h]]))</f>
        <v/>
      </c>
      <c r="O1941" s="14"/>
      <c r="P1941" s="14" t="str">
        <f>IF(Table2[[#This Row],[M5A]]="","",SUM(Table2[[#This Row],[M5A]]-Table2[[#This Row],[M5B_h]]))</f>
        <v/>
      </c>
      <c r="Q1941" s="14">
        <f>SUM(Table2[[#This Row],[AWAL]],Table2[[#This Row],[M1B]])</f>
        <v>1</v>
      </c>
      <c r="R1941" s="14">
        <f>SUM(Table2[[#This Row],[M2B]],Table2[[#This Row],[M2B_h]])</f>
        <v>1</v>
      </c>
      <c r="S1941" s="14">
        <f>SUM(Table2[[#This Row],[M3B]],Table2[[#This Row],[M3B_h]])</f>
        <v>1</v>
      </c>
      <c r="T1941" s="14">
        <f>SUM(Table2[[#This Row],[M4B]],Table2[[#This Row],[M4B_h]])</f>
        <v>1</v>
      </c>
    </row>
    <row r="1942" spans="1:20">
      <c r="A1942" s="11">
        <f>IF(Table2[[#This Row],[TT]]=0,"",ROW())</f>
        <v>1942</v>
      </c>
      <c r="B1942" s="11" t="str">
        <f>LOWER(SUBSTITUTE(SUBSTITUTE(SUBSTITUTE(SUBSTITUTE(SUBSTITUTE(SUBSTITUTE(SUBSTITUTE(SUBSTITUTE(Table2[[#This Row],[NAMA BARANG]]," ",""),"""",""),"-",""),"/",""),"(",""),")",""),"&amp;",""),",",""))</f>
        <v>stip5218monster1box=32</v>
      </c>
      <c r="C1942" s="17" t="s">
        <v>2083</v>
      </c>
      <c r="D1942" s="18">
        <v>11</v>
      </c>
      <c r="E1942" s="22" t="s">
        <v>2084</v>
      </c>
      <c r="F1942" s="43">
        <f>IF(Table2[[#This Row],[M5B]]="",Table2[[#This Row],[M5B_h]],SUM(Table2[[#This Row],[M5B_h]],Table2[[#This Row],[M5B]]))</f>
        <v>11</v>
      </c>
      <c r="H1942" s="12" t="str">
        <f>IF(Table2[[#This Row],[M1A]]="","",Table2[[#This Row],[M1A]]-Table2[[#This Row],[AWAL]])</f>
        <v/>
      </c>
      <c r="J1942" s="12" t="str">
        <f>IF(Table2[[#This Row],[M2A]]="","",SUM(Table2[[#This Row],[M2A]]-Table2[[#This Row],[M2B_h]]))</f>
        <v/>
      </c>
      <c r="L1942" s="12" t="str">
        <f>IF(Table2[[#This Row],[M3A]]="","",SUM(Table2[[#This Row],[M3A]]-Table2[[#This Row],[M3B_h]]))</f>
        <v/>
      </c>
      <c r="N1942" s="12" t="str">
        <f>IF(Table2[[#This Row],[M4A]]="","",SUM(Table2[[#This Row],[M4A]]-Table2[[#This Row],[M4B_h]]))</f>
        <v/>
      </c>
      <c r="O1942" s="14"/>
      <c r="P1942" s="14" t="str">
        <f>IF(Table2[[#This Row],[M5A]]="","",SUM(Table2[[#This Row],[M5A]]-Table2[[#This Row],[M5B_h]]))</f>
        <v/>
      </c>
      <c r="Q1942" s="14">
        <f>SUM(Table2[[#This Row],[AWAL]],Table2[[#This Row],[M1B]])</f>
        <v>11</v>
      </c>
      <c r="R1942" s="14">
        <f>SUM(Table2[[#This Row],[M2B]],Table2[[#This Row],[M2B_h]])</f>
        <v>11</v>
      </c>
      <c r="S1942" s="14">
        <f>SUM(Table2[[#This Row],[M3B]],Table2[[#This Row],[M3B_h]])</f>
        <v>11</v>
      </c>
      <c r="T1942" s="14">
        <f>SUM(Table2[[#This Row],[M4B]],Table2[[#This Row],[M4B_h]])</f>
        <v>11</v>
      </c>
    </row>
    <row r="1943" spans="1:20">
      <c r="A1943" s="11">
        <f>IF(Table2[[#This Row],[TT]]=0,"",ROW())</f>
        <v>1943</v>
      </c>
      <c r="B1943" s="11" t="str">
        <f>LOWER(SUBSTITUTE(SUBSTITUTE(SUBSTITUTE(SUBSTITUTE(SUBSTITUTE(SUBSTITUTE(SUBSTITUTE(SUBSTITUTE(Table2[[#This Row],[NAMA BARANG]]," ",""),"""",""),"-",""),"/",""),"(",""),")",""),"&amp;",""),",",""))</f>
        <v>stip5220boneka1box=36</v>
      </c>
      <c r="C1943" s="17" t="s">
        <v>2085</v>
      </c>
      <c r="D1943" s="18">
        <v>11</v>
      </c>
      <c r="E1943" s="22" t="s">
        <v>2084</v>
      </c>
      <c r="F1943" s="43">
        <f>IF(Table2[[#This Row],[M5B]]="",Table2[[#This Row],[M5B_h]],SUM(Table2[[#This Row],[M5B_h]],Table2[[#This Row],[M5B]]))</f>
        <v>11</v>
      </c>
      <c r="H1943" s="12" t="str">
        <f>IF(Table2[[#This Row],[M1A]]="","",Table2[[#This Row],[M1A]]-Table2[[#This Row],[AWAL]])</f>
        <v/>
      </c>
      <c r="J1943" s="12" t="str">
        <f>IF(Table2[[#This Row],[M2A]]="","",SUM(Table2[[#This Row],[M2A]]-Table2[[#This Row],[M2B_h]]))</f>
        <v/>
      </c>
      <c r="L1943" s="12" t="str">
        <f>IF(Table2[[#This Row],[M3A]]="","",SUM(Table2[[#This Row],[M3A]]-Table2[[#This Row],[M3B_h]]))</f>
        <v/>
      </c>
      <c r="N1943" s="12" t="str">
        <f>IF(Table2[[#This Row],[M4A]]="","",SUM(Table2[[#This Row],[M4A]]-Table2[[#This Row],[M4B_h]]))</f>
        <v/>
      </c>
      <c r="O1943" s="14"/>
      <c r="P1943" s="14" t="str">
        <f>IF(Table2[[#This Row],[M5A]]="","",SUM(Table2[[#This Row],[M5A]]-Table2[[#This Row],[M5B_h]]))</f>
        <v/>
      </c>
      <c r="Q1943" s="14">
        <f>SUM(Table2[[#This Row],[AWAL]],Table2[[#This Row],[M1B]])</f>
        <v>11</v>
      </c>
      <c r="R1943" s="14">
        <f>SUM(Table2[[#This Row],[M2B]],Table2[[#This Row],[M2B_h]])</f>
        <v>11</v>
      </c>
      <c r="S1943" s="14">
        <f>SUM(Table2[[#This Row],[M3B]],Table2[[#This Row],[M3B_h]])</f>
        <v>11</v>
      </c>
      <c r="T1943" s="14">
        <f>SUM(Table2[[#This Row],[M4B]],Table2[[#This Row],[M4B_h]])</f>
        <v>11</v>
      </c>
    </row>
    <row r="1944" spans="1:20">
      <c r="A1944" s="11">
        <f>IF(Table2[[#This Row],[TT]]=0,"",ROW())</f>
        <v>1944</v>
      </c>
      <c r="B1944" s="11" t="str">
        <f>LOWER(SUBSTITUTE(SUBSTITUTE(SUBSTITUTE(SUBSTITUTE(SUBSTITUTE(SUBSTITUTE(SUBSTITUTE(SUBSTITUTE(Table2[[#This Row],[NAMA BARANG]]," ",""),"""",""),"-",""),"/",""),"(",""),")",""),"&amp;",""),",",""))</f>
        <v>stip5221ninja1box=36</v>
      </c>
      <c r="C1944" s="17" t="s">
        <v>2086</v>
      </c>
      <c r="D1944" s="18">
        <v>9</v>
      </c>
      <c r="E1944" s="22" t="s">
        <v>2084</v>
      </c>
      <c r="F1944" s="43">
        <f>IF(Table2[[#This Row],[M5B]]="",Table2[[#This Row],[M5B_h]],SUM(Table2[[#This Row],[M5B_h]],Table2[[#This Row],[M5B]]))</f>
        <v>9</v>
      </c>
      <c r="H1944" s="12" t="str">
        <f>IF(Table2[[#This Row],[M1A]]="","",Table2[[#This Row],[M1A]]-Table2[[#This Row],[AWAL]])</f>
        <v/>
      </c>
      <c r="J1944" s="12" t="str">
        <f>IF(Table2[[#This Row],[M2A]]="","",SUM(Table2[[#This Row],[M2A]]-Table2[[#This Row],[M2B_h]]))</f>
        <v/>
      </c>
      <c r="L1944" s="12" t="str">
        <f>IF(Table2[[#This Row],[M3A]]="","",SUM(Table2[[#This Row],[M3A]]-Table2[[#This Row],[M3B_h]]))</f>
        <v/>
      </c>
      <c r="N1944" s="12" t="str">
        <f>IF(Table2[[#This Row],[M4A]]="","",SUM(Table2[[#This Row],[M4A]]-Table2[[#This Row],[M4B_h]]))</f>
        <v/>
      </c>
      <c r="O1944" s="14"/>
      <c r="P1944" s="14" t="str">
        <f>IF(Table2[[#This Row],[M5A]]="","",SUM(Table2[[#This Row],[M5A]]-Table2[[#This Row],[M5B_h]]))</f>
        <v/>
      </c>
      <c r="Q1944" s="14">
        <f>SUM(Table2[[#This Row],[AWAL]],Table2[[#This Row],[M1B]])</f>
        <v>9</v>
      </c>
      <c r="R1944" s="14">
        <f>SUM(Table2[[#This Row],[M2B]],Table2[[#This Row],[M2B_h]])</f>
        <v>9</v>
      </c>
      <c r="S1944" s="14">
        <f>SUM(Table2[[#This Row],[M3B]],Table2[[#This Row],[M3B_h]])</f>
        <v>9</v>
      </c>
      <c r="T1944" s="14">
        <f>SUM(Table2[[#This Row],[M4B]],Table2[[#This Row],[M4B_h]])</f>
        <v>9</v>
      </c>
    </row>
    <row r="1945" spans="1:20">
      <c r="A1945" s="11">
        <f>IF(Table2[[#This Row],[TT]]=0,"",ROW())</f>
        <v>1945</v>
      </c>
      <c r="B1945" s="11" t="str">
        <f>LOWER(SUBSTITUTE(SUBSTITUTE(SUBSTITUTE(SUBSTITUTE(SUBSTITUTE(SUBSTITUTE(SUBSTITUTE(SUBSTITUTE(Table2[[#This Row],[NAMA BARANG]]," ",""),"""",""),"-",""),"/",""),"(",""),")",""),"&amp;",""),",",""))</f>
        <v>stip6171</v>
      </c>
      <c r="C1945" s="17" t="s">
        <v>2087</v>
      </c>
      <c r="D1945" s="18">
        <v>5</v>
      </c>
      <c r="E1945" s="22" t="s">
        <v>497</v>
      </c>
      <c r="F1945" s="43">
        <f>IF(Table2[[#This Row],[M5B]]="",Table2[[#This Row],[M5B_h]],SUM(Table2[[#This Row],[M5B_h]],Table2[[#This Row],[M5B]]))</f>
        <v>5</v>
      </c>
      <c r="H1945" s="12" t="str">
        <f>IF(Table2[[#This Row],[M1A]]="","",Table2[[#This Row],[M1A]]-Table2[[#This Row],[AWAL]])</f>
        <v/>
      </c>
      <c r="J1945" s="12" t="str">
        <f>IF(Table2[[#This Row],[M2A]]="","",SUM(Table2[[#This Row],[M2A]]-Table2[[#This Row],[M2B_h]]))</f>
        <v/>
      </c>
      <c r="L1945" s="12" t="str">
        <f>IF(Table2[[#This Row],[M3A]]="","",SUM(Table2[[#This Row],[M3A]]-Table2[[#This Row],[M3B_h]]))</f>
        <v/>
      </c>
      <c r="N1945" s="12" t="str">
        <f>IF(Table2[[#This Row],[M4A]]="","",SUM(Table2[[#This Row],[M4A]]-Table2[[#This Row],[M4B_h]]))</f>
        <v/>
      </c>
      <c r="O1945" s="14"/>
      <c r="P1945" s="14" t="str">
        <f>IF(Table2[[#This Row],[M5A]]="","",SUM(Table2[[#This Row],[M5A]]-Table2[[#This Row],[M5B_h]]))</f>
        <v/>
      </c>
      <c r="Q1945" s="14">
        <f>SUM(Table2[[#This Row],[AWAL]],Table2[[#This Row],[M1B]])</f>
        <v>5</v>
      </c>
      <c r="R1945" s="14">
        <f>SUM(Table2[[#This Row],[M2B]],Table2[[#This Row],[M2B_h]])</f>
        <v>5</v>
      </c>
      <c r="S1945" s="14">
        <f>SUM(Table2[[#This Row],[M3B]],Table2[[#This Row],[M3B_h]])</f>
        <v>5</v>
      </c>
      <c r="T1945" s="14">
        <f>SUM(Table2[[#This Row],[M4B]],Table2[[#This Row],[M4B_h]])</f>
        <v>5</v>
      </c>
    </row>
    <row r="1946" spans="1:20">
      <c r="A1946" s="11">
        <f>IF(Table2[[#This Row],[TT]]=0,"",ROW())</f>
        <v>1946</v>
      </c>
      <c r="B1946" s="11" t="str">
        <f>LOWER(SUBSTITUTE(SUBSTITUTE(SUBSTITUTE(SUBSTITUTE(SUBSTITUTE(SUBSTITUTE(SUBSTITUTE(SUBSTITUTE(Table2[[#This Row],[NAMA BARANG]]," ",""),"""",""),"-",""),"/",""),"(",""),")",""),"&amp;",""),",",""))</f>
        <v>stip6180</v>
      </c>
      <c r="C1946" s="17" t="s">
        <v>2088</v>
      </c>
      <c r="D1946" s="18">
        <v>7</v>
      </c>
      <c r="E1946" s="22" t="s">
        <v>497</v>
      </c>
      <c r="F1946" s="43">
        <f>IF(Table2[[#This Row],[M5B]]="",Table2[[#This Row],[M5B_h]],SUM(Table2[[#This Row],[M5B_h]],Table2[[#This Row],[M5B]]))</f>
        <v>7</v>
      </c>
      <c r="H1946" s="12" t="str">
        <f>IF(Table2[[#This Row],[M1A]]="","",Table2[[#This Row],[M1A]]-Table2[[#This Row],[AWAL]])</f>
        <v/>
      </c>
      <c r="J1946" s="12" t="str">
        <f>IF(Table2[[#This Row],[M2A]]="","",SUM(Table2[[#This Row],[M2A]]-Table2[[#This Row],[M2B_h]]))</f>
        <v/>
      </c>
      <c r="L1946" s="12" t="str">
        <f>IF(Table2[[#This Row],[M3A]]="","",SUM(Table2[[#This Row],[M3A]]-Table2[[#This Row],[M3B_h]]))</f>
        <v/>
      </c>
      <c r="N1946" s="12" t="str">
        <f>IF(Table2[[#This Row],[M4A]]="","",SUM(Table2[[#This Row],[M4A]]-Table2[[#This Row],[M4B_h]]))</f>
        <v/>
      </c>
      <c r="O1946" s="14"/>
      <c r="P1946" s="14" t="str">
        <f>IF(Table2[[#This Row],[M5A]]="","",SUM(Table2[[#This Row],[M5A]]-Table2[[#This Row],[M5B_h]]))</f>
        <v/>
      </c>
      <c r="Q1946" s="14">
        <f>SUM(Table2[[#This Row],[AWAL]],Table2[[#This Row],[M1B]])</f>
        <v>7</v>
      </c>
      <c r="R1946" s="14">
        <f>SUM(Table2[[#This Row],[M2B]],Table2[[#This Row],[M2B_h]])</f>
        <v>7</v>
      </c>
      <c r="S1946" s="14">
        <f>SUM(Table2[[#This Row],[M3B]],Table2[[#This Row],[M3B_h]])</f>
        <v>7</v>
      </c>
      <c r="T1946" s="14">
        <f>SUM(Table2[[#This Row],[M4B]],Table2[[#This Row],[M4B_h]])</f>
        <v>7</v>
      </c>
    </row>
    <row r="1947" spans="1:20">
      <c r="A1947" s="11">
        <f>IF(Table2[[#This Row],[TT]]=0,"",ROW())</f>
        <v>1947</v>
      </c>
      <c r="B1947" s="11" t="str">
        <f>LOWER(SUBSTITUTE(SUBSTITUTE(SUBSTITUTE(SUBSTITUTE(SUBSTITUTE(SUBSTITUTE(SUBSTITUTE(SUBSTITUTE(Table2[[#This Row],[NAMA BARANG]]," ",""),"""",""),"-",""),"/",""),"(",""),")",""),"&amp;",""),",",""))</f>
        <v>stip6195</v>
      </c>
      <c r="C1947" s="17" t="s">
        <v>2089</v>
      </c>
      <c r="D1947" s="18">
        <v>9</v>
      </c>
      <c r="E1947" s="22" t="s">
        <v>50</v>
      </c>
      <c r="F1947" s="43">
        <f>IF(Table2[[#This Row],[M5B]]="",Table2[[#This Row],[M5B_h]],SUM(Table2[[#This Row],[M5B_h]],Table2[[#This Row],[M5B]]))</f>
        <v>9</v>
      </c>
      <c r="H1947" s="12" t="str">
        <f>IF(Table2[[#This Row],[M1A]]="","",Table2[[#This Row],[M1A]]-Table2[[#This Row],[AWAL]])</f>
        <v/>
      </c>
      <c r="J1947" s="12" t="str">
        <f>IF(Table2[[#This Row],[M2A]]="","",SUM(Table2[[#This Row],[M2A]]-Table2[[#This Row],[M2B_h]]))</f>
        <v/>
      </c>
      <c r="L1947" s="12" t="str">
        <f>IF(Table2[[#This Row],[M3A]]="","",SUM(Table2[[#This Row],[M3A]]-Table2[[#This Row],[M3B_h]]))</f>
        <v/>
      </c>
      <c r="N1947" s="12" t="str">
        <f>IF(Table2[[#This Row],[M4A]]="","",SUM(Table2[[#This Row],[M4A]]-Table2[[#This Row],[M4B_h]]))</f>
        <v/>
      </c>
      <c r="O1947" s="14"/>
      <c r="P1947" s="14" t="str">
        <f>IF(Table2[[#This Row],[M5A]]="","",SUM(Table2[[#This Row],[M5A]]-Table2[[#This Row],[M5B_h]]))</f>
        <v/>
      </c>
      <c r="Q1947" s="14">
        <f>SUM(Table2[[#This Row],[AWAL]],Table2[[#This Row],[M1B]])</f>
        <v>9</v>
      </c>
      <c r="R1947" s="14">
        <f>SUM(Table2[[#This Row],[M2B]],Table2[[#This Row],[M2B_h]])</f>
        <v>9</v>
      </c>
      <c r="S1947" s="14">
        <f>SUM(Table2[[#This Row],[M3B]],Table2[[#This Row],[M3B_h]])</f>
        <v>9</v>
      </c>
      <c r="T1947" s="14">
        <f>SUM(Table2[[#This Row],[M4B]],Table2[[#This Row],[M4B_h]])</f>
        <v>9</v>
      </c>
    </row>
    <row r="1948" spans="1:20">
      <c r="A1948" s="11">
        <f>IF(Table2[[#This Row],[TT]]=0,"",ROW())</f>
        <v>1948</v>
      </c>
      <c r="B1948" s="11" t="str">
        <f>LOWER(SUBSTITUTE(SUBSTITUTE(SUBSTITUTE(SUBSTITUTE(SUBSTITUTE(SUBSTITUTE(SUBSTITUTE(SUBSTITUTE(Table2[[#This Row],[NAMA BARANG]]," ",""),"""",""),"-",""),"/",""),"(",""),")",""),"&amp;",""),",",""))</f>
        <v>stip6213</v>
      </c>
      <c r="C1948" s="17" t="s">
        <v>2090</v>
      </c>
      <c r="D1948" s="18">
        <v>10</v>
      </c>
      <c r="E1948" s="22" t="s">
        <v>497</v>
      </c>
      <c r="F1948" s="43">
        <f>IF(Table2[[#This Row],[M5B]]="",Table2[[#This Row],[M5B_h]],SUM(Table2[[#This Row],[M5B_h]],Table2[[#This Row],[M5B]]))</f>
        <v>10</v>
      </c>
      <c r="H1948" s="12" t="str">
        <f>IF(Table2[[#This Row],[M1A]]="","",Table2[[#This Row],[M1A]]-Table2[[#This Row],[AWAL]])</f>
        <v/>
      </c>
      <c r="J1948" s="12" t="str">
        <f>IF(Table2[[#This Row],[M2A]]="","",SUM(Table2[[#This Row],[M2A]]-Table2[[#This Row],[M2B_h]]))</f>
        <v/>
      </c>
      <c r="L1948" s="12" t="str">
        <f>IF(Table2[[#This Row],[M3A]]="","",SUM(Table2[[#This Row],[M3A]]-Table2[[#This Row],[M3B_h]]))</f>
        <v/>
      </c>
      <c r="N1948" s="12" t="str">
        <f>IF(Table2[[#This Row],[M4A]]="","",SUM(Table2[[#This Row],[M4A]]-Table2[[#This Row],[M4B_h]]))</f>
        <v/>
      </c>
      <c r="O1948" s="14"/>
      <c r="P1948" s="14" t="str">
        <f>IF(Table2[[#This Row],[M5A]]="","",SUM(Table2[[#This Row],[M5A]]-Table2[[#This Row],[M5B_h]]))</f>
        <v/>
      </c>
      <c r="Q1948" s="14">
        <f>SUM(Table2[[#This Row],[AWAL]],Table2[[#This Row],[M1B]])</f>
        <v>10</v>
      </c>
      <c r="R1948" s="14">
        <f>SUM(Table2[[#This Row],[M2B]],Table2[[#This Row],[M2B_h]])</f>
        <v>10</v>
      </c>
      <c r="S1948" s="14">
        <f>SUM(Table2[[#This Row],[M3B]],Table2[[#This Row],[M3B_h]])</f>
        <v>10</v>
      </c>
      <c r="T1948" s="14">
        <f>SUM(Table2[[#This Row],[M4B]],Table2[[#This Row],[M4B_h]])</f>
        <v>10</v>
      </c>
    </row>
    <row r="1949" spans="1:20">
      <c r="A1949" s="11">
        <f>IF(Table2[[#This Row],[TT]]=0,"",ROW())</f>
        <v>1949</v>
      </c>
      <c r="B1949" s="11" t="str">
        <f>LOWER(SUBSTITUTE(SUBSTITUTE(SUBSTITUTE(SUBSTITUTE(SUBSTITUTE(SUBSTITUTE(SUBSTITUTE(SUBSTITUTE(Table2[[#This Row],[NAMA BARANG]]," ",""),"""",""),"-",""),"/",""),"(",""),")",""),"&amp;",""),",",""))</f>
        <v>stip6219</v>
      </c>
      <c r="C1949" s="17" t="s">
        <v>2091</v>
      </c>
      <c r="D1949" s="18">
        <v>8</v>
      </c>
      <c r="E1949" s="22" t="s">
        <v>50</v>
      </c>
      <c r="F1949" s="43">
        <f>IF(Table2[[#This Row],[M5B]]="",Table2[[#This Row],[M5B_h]],SUM(Table2[[#This Row],[M5B_h]],Table2[[#This Row],[M5B]]))</f>
        <v>8</v>
      </c>
      <c r="H1949" s="12" t="str">
        <f>IF(Table2[[#This Row],[M1A]]="","",Table2[[#This Row],[M1A]]-Table2[[#This Row],[AWAL]])</f>
        <v/>
      </c>
      <c r="J1949" s="12" t="str">
        <f>IF(Table2[[#This Row],[M2A]]="","",SUM(Table2[[#This Row],[M2A]]-Table2[[#This Row],[M2B_h]]))</f>
        <v/>
      </c>
      <c r="L1949" s="12" t="str">
        <f>IF(Table2[[#This Row],[M3A]]="","",SUM(Table2[[#This Row],[M3A]]-Table2[[#This Row],[M3B_h]]))</f>
        <v/>
      </c>
      <c r="N1949" s="12" t="str">
        <f>IF(Table2[[#This Row],[M4A]]="","",SUM(Table2[[#This Row],[M4A]]-Table2[[#This Row],[M4B_h]]))</f>
        <v/>
      </c>
      <c r="O1949" s="14"/>
      <c r="P1949" s="14" t="str">
        <f>IF(Table2[[#This Row],[M5A]]="","",SUM(Table2[[#This Row],[M5A]]-Table2[[#This Row],[M5B_h]]))</f>
        <v/>
      </c>
      <c r="Q1949" s="14">
        <f>SUM(Table2[[#This Row],[AWAL]],Table2[[#This Row],[M1B]])</f>
        <v>8</v>
      </c>
      <c r="R1949" s="14">
        <f>SUM(Table2[[#This Row],[M2B]],Table2[[#This Row],[M2B_h]])</f>
        <v>8</v>
      </c>
      <c r="S1949" s="14">
        <f>SUM(Table2[[#This Row],[M3B]],Table2[[#This Row],[M3B_h]])</f>
        <v>8</v>
      </c>
      <c r="T1949" s="14">
        <f>SUM(Table2[[#This Row],[M4B]],Table2[[#This Row],[M4B_h]])</f>
        <v>8</v>
      </c>
    </row>
    <row r="1950" spans="1:20">
      <c r="A1950" s="11">
        <f>IF(Table2[[#This Row],[TT]]=0,"",ROW())</f>
        <v>1950</v>
      </c>
      <c r="B1950" s="11" t="str">
        <f>LOWER(SUBSTITUTE(SUBSTITUTE(SUBSTITUTE(SUBSTITUTE(SUBSTITUTE(SUBSTITUTE(SUBSTITUTE(SUBSTITUTE(Table2[[#This Row],[NAMA BARANG]]," ",""),"""",""),"-",""),"/",""),"(",""),")",""),"&amp;",""),",",""))</f>
        <v>stip8904</v>
      </c>
      <c r="C1950" s="17" t="s">
        <v>2092</v>
      </c>
      <c r="D1950" s="18">
        <v>1</v>
      </c>
      <c r="E1950" s="22" t="s">
        <v>246</v>
      </c>
      <c r="F1950" s="43">
        <f>IF(Table2[[#This Row],[M5B]]="",Table2[[#This Row],[M5B_h]],SUM(Table2[[#This Row],[M5B_h]],Table2[[#This Row],[M5B]]))</f>
        <v>1</v>
      </c>
      <c r="H1950" s="12" t="str">
        <f>IF(Table2[[#This Row],[M1A]]="","",Table2[[#This Row],[M1A]]-Table2[[#This Row],[AWAL]])</f>
        <v/>
      </c>
      <c r="J1950" s="12" t="str">
        <f>IF(Table2[[#This Row],[M2A]]="","",SUM(Table2[[#This Row],[M2A]]-Table2[[#This Row],[M2B_h]]))</f>
        <v/>
      </c>
      <c r="L1950" s="12" t="str">
        <f>IF(Table2[[#This Row],[M3A]]="","",SUM(Table2[[#This Row],[M3A]]-Table2[[#This Row],[M3B_h]]))</f>
        <v/>
      </c>
      <c r="N1950" s="12" t="str">
        <f>IF(Table2[[#This Row],[M4A]]="","",SUM(Table2[[#This Row],[M4A]]-Table2[[#This Row],[M4B_h]]))</f>
        <v/>
      </c>
      <c r="O1950" s="14"/>
      <c r="P1950" s="14" t="str">
        <f>IF(Table2[[#This Row],[M5A]]="","",SUM(Table2[[#This Row],[M5A]]-Table2[[#This Row],[M5B_h]]))</f>
        <v/>
      </c>
      <c r="Q1950" s="14">
        <f>SUM(Table2[[#This Row],[AWAL]],Table2[[#This Row],[M1B]])</f>
        <v>1</v>
      </c>
      <c r="R1950" s="14">
        <f>SUM(Table2[[#This Row],[M2B]],Table2[[#This Row],[M2B_h]])</f>
        <v>1</v>
      </c>
      <c r="S1950" s="14">
        <f>SUM(Table2[[#This Row],[M3B]],Table2[[#This Row],[M3B_h]])</f>
        <v>1</v>
      </c>
      <c r="T1950" s="14">
        <f>SUM(Table2[[#This Row],[M4B]],Table2[[#This Row],[M4B_h]])</f>
        <v>1</v>
      </c>
    </row>
    <row r="1951" spans="1:20">
      <c r="A1951" s="11">
        <f>IF(Table2[[#This Row],[TT]]=0,"",ROW())</f>
        <v>1951</v>
      </c>
      <c r="B1951" s="11" t="str">
        <f>LOWER(SUBSTITUTE(SUBSTITUTE(SUBSTITUTE(SUBSTITUTE(SUBSTITUTE(SUBSTITUTE(SUBSTITUTE(SUBSTITUTE(Table2[[#This Row],[NAMA BARANG]]," ",""),"""",""),"-",""),"/",""),"(",""),")",""),"&amp;",""),",",""))</f>
        <v>stip943kotak1box=24</v>
      </c>
      <c r="C1951" s="17" t="s">
        <v>2093</v>
      </c>
      <c r="D1951" s="18">
        <v>10</v>
      </c>
      <c r="E1951" s="22" t="s">
        <v>238</v>
      </c>
      <c r="F1951" s="43">
        <f>IF(Table2[[#This Row],[M5B]]="",Table2[[#This Row],[M5B_h]],SUM(Table2[[#This Row],[M5B_h]],Table2[[#This Row],[M5B]]))</f>
        <v>10</v>
      </c>
      <c r="H1951" s="12" t="str">
        <f>IF(Table2[[#This Row],[M1A]]="","",Table2[[#This Row],[M1A]]-Table2[[#This Row],[AWAL]])</f>
        <v/>
      </c>
      <c r="J1951" s="12" t="str">
        <f>IF(Table2[[#This Row],[M2A]]="","",SUM(Table2[[#This Row],[M2A]]-Table2[[#This Row],[M2B_h]]))</f>
        <v/>
      </c>
      <c r="L1951" s="12" t="str">
        <f>IF(Table2[[#This Row],[M3A]]="","",SUM(Table2[[#This Row],[M3A]]-Table2[[#This Row],[M3B_h]]))</f>
        <v/>
      </c>
      <c r="N1951" s="12" t="str">
        <f>IF(Table2[[#This Row],[M4A]]="","",SUM(Table2[[#This Row],[M4A]]-Table2[[#This Row],[M4B_h]]))</f>
        <v/>
      </c>
      <c r="O1951" s="14"/>
      <c r="P1951" s="14" t="str">
        <f>IF(Table2[[#This Row],[M5A]]="","",SUM(Table2[[#This Row],[M5A]]-Table2[[#This Row],[M5B_h]]))</f>
        <v/>
      </c>
      <c r="Q1951" s="14">
        <f>SUM(Table2[[#This Row],[AWAL]],Table2[[#This Row],[M1B]])</f>
        <v>10</v>
      </c>
      <c r="R1951" s="14">
        <f>SUM(Table2[[#This Row],[M2B]],Table2[[#This Row],[M2B_h]])</f>
        <v>10</v>
      </c>
      <c r="S1951" s="14">
        <f>SUM(Table2[[#This Row],[M3B]],Table2[[#This Row],[M3B_h]])</f>
        <v>10</v>
      </c>
      <c r="T1951" s="14">
        <f>SUM(Table2[[#This Row],[M4B]],Table2[[#This Row],[M4B_h]])</f>
        <v>10</v>
      </c>
    </row>
    <row r="1952" spans="1:20">
      <c r="A1952" s="11">
        <f>IF(Table2[[#This Row],[TT]]=0,"",ROW())</f>
        <v>1952</v>
      </c>
      <c r="B1952" s="11" t="str">
        <f>LOWER(SUBSTITUTE(SUBSTITUTE(SUBSTITUTE(SUBSTITUTE(SUBSTITUTE(SUBSTITUTE(SUBSTITUTE(SUBSTITUTE(Table2[[#This Row],[NAMA BARANG]]," ",""),"""",""),"-",""),"/",""),"(",""),")",""),"&amp;",""),",",""))</f>
        <v>stip944botol1box=32</v>
      </c>
      <c r="C1952" s="17" t="s">
        <v>2094</v>
      </c>
      <c r="D1952" s="18">
        <v>2</v>
      </c>
      <c r="E1952" s="22" t="s">
        <v>238</v>
      </c>
      <c r="F1952" s="43">
        <f>IF(Table2[[#This Row],[M5B]]="",Table2[[#This Row],[M5B_h]],SUM(Table2[[#This Row],[M5B_h]],Table2[[#This Row],[M5B]]))</f>
        <v>2</v>
      </c>
      <c r="H1952" s="12" t="str">
        <f>IF(Table2[[#This Row],[M1A]]="","",Table2[[#This Row],[M1A]]-Table2[[#This Row],[AWAL]])</f>
        <v/>
      </c>
      <c r="J1952" s="12" t="str">
        <f>IF(Table2[[#This Row],[M2A]]="","",SUM(Table2[[#This Row],[M2A]]-Table2[[#This Row],[M2B_h]]))</f>
        <v/>
      </c>
      <c r="L1952" s="12" t="str">
        <f>IF(Table2[[#This Row],[M3A]]="","",SUM(Table2[[#This Row],[M3A]]-Table2[[#This Row],[M3B_h]]))</f>
        <v/>
      </c>
      <c r="N1952" s="12" t="str">
        <f>IF(Table2[[#This Row],[M4A]]="","",SUM(Table2[[#This Row],[M4A]]-Table2[[#This Row],[M4B_h]]))</f>
        <v/>
      </c>
      <c r="O1952" s="14"/>
      <c r="P1952" s="14" t="str">
        <f>IF(Table2[[#This Row],[M5A]]="","",SUM(Table2[[#This Row],[M5A]]-Table2[[#This Row],[M5B_h]]))</f>
        <v/>
      </c>
      <c r="Q1952" s="14">
        <f>SUM(Table2[[#This Row],[AWAL]],Table2[[#This Row],[M1B]])</f>
        <v>2</v>
      </c>
      <c r="R1952" s="14">
        <f>SUM(Table2[[#This Row],[M2B]],Table2[[#This Row],[M2B_h]])</f>
        <v>2</v>
      </c>
      <c r="S1952" s="14">
        <f>SUM(Table2[[#This Row],[M3B]],Table2[[#This Row],[M3B_h]])</f>
        <v>2</v>
      </c>
      <c r="T1952" s="14">
        <f>SUM(Table2[[#This Row],[M4B]],Table2[[#This Row],[M4B_h]])</f>
        <v>2</v>
      </c>
    </row>
    <row r="1953" spans="1:20">
      <c r="A1953" s="11">
        <f>IF(Table2[[#This Row],[TT]]=0,"",ROW())</f>
        <v>1953</v>
      </c>
      <c r="B1953" s="11" t="str">
        <f>LOWER(SUBSTITUTE(SUBSTITUTE(SUBSTITUTE(SUBSTITUTE(SUBSTITUTE(SUBSTITUTE(SUBSTITUTE(SUBSTITUTE(Table2[[#This Row],[NAMA BARANG]]," ",""),"""",""),"-",""),"/",""),"(",""),")",""),"&amp;",""),",",""))</f>
        <v>stipa032bentukshaun1x24</v>
      </c>
      <c r="C1953" s="17" t="s">
        <v>2095</v>
      </c>
      <c r="D1953" s="18">
        <v>1</v>
      </c>
      <c r="E1953" s="22" t="s">
        <v>93</v>
      </c>
      <c r="F1953" s="43">
        <f>IF(Table2[[#This Row],[M5B]]="",Table2[[#This Row],[M5B_h]],SUM(Table2[[#This Row],[M5B_h]],Table2[[#This Row],[M5B]]))</f>
        <v>1</v>
      </c>
      <c r="H1953" s="12" t="str">
        <f>IF(Table2[[#This Row],[M1A]]="","",Table2[[#This Row],[M1A]]-Table2[[#This Row],[AWAL]])</f>
        <v/>
      </c>
      <c r="J1953" s="12" t="str">
        <f>IF(Table2[[#This Row],[M2A]]="","",SUM(Table2[[#This Row],[M2A]]-Table2[[#This Row],[M2B_h]]))</f>
        <v/>
      </c>
      <c r="L1953" s="12" t="str">
        <f>IF(Table2[[#This Row],[M3A]]="","",SUM(Table2[[#This Row],[M3A]]-Table2[[#This Row],[M3B_h]]))</f>
        <v/>
      </c>
      <c r="N1953" s="12" t="str">
        <f>IF(Table2[[#This Row],[M4A]]="","",SUM(Table2[[#This Row],[M4A]]-Table2[[#This Row],[M4B_h]]))</f>
        <v/>
      </c>
      <c r="O1953" s="14"/>
      <c r="P1953" s="14" t="str">
        <f>IF(Table2[[#This Row],[M5A]]="","",SUM(Table2[[#This Row],[M5A]]-Table2[[#This Row],[M5B_h]]))</f>
        <v/>
      </c>
      <c r="Q1953" s="14">
        <f>SUM(Table2[[#This Row],[AWAL]],Table2[[#This Row],[M1B]])</f>
        <v>1</v>
      </c>
      <c r="R1953" s="14">
        <f>SUM(Table2[[#This Row],[M2B]],Table2[[#This Row],[M2B_h]])</f>
        <v>1</v>
      </c>
      <c r="S1953" s="14">
        <f>SUM(Table2[[#This Row],[M3B]],Table2[[#This Row],[M3B_h]])</f>
        <v>1</v>
      </c>
      <c r="T1953" s="14">
        <f>SUM(Table2[[#This Row],[M4B]],Table2[[#This Row],[M4B_h]])</f>
        <v>1</v>
      </c>
    </row>
    <row r="1954" spans="1:20">
      <c r="A1954" s="11">
        <f>IF(Table2[[#This Row],[TT]]=0,"",ROW())</f>
        <v>1954</v>
      </c>
      <c r="B1954" s="11" t="str">
        <f>LOWER(SUBSTITUTE(SUBSTITUTE(SUBSTITUTE(SUBSTITUTE(SUBSTITUTE(SUBSTITUTE(SUBSTITUTE(SUBSTITUTE(Table2[[#This Row],[NAMA BARANG]]," ",""),"""",""),"-",""),"/",""),"(",""),")",""),"&amp;",""),",",""))</f>
        <v>stipa037smurf</v>
      </c>
      <c r="C1954" s="17" t="s">
        <v>2096</v>
      </c>
      <c r="D1954" s="18">
        <v>4</v>
      </c>
      <c r="E1954" s="22" t="s">
        <v>93</v>
      </c>
      <c r="F1954" s="43">
        <f>IF(Table2[[#This Row],[M5B]]="",Table2[[#This Row],[M5B_h]],SUM(Table2[[#This Row],[M5B_h]],Table2[[#This Row],[M5B]]))</f>
        <v>4</v>
      </c>
      <c r="H1954" s="12" t="str">
        <f>IF(Table2[[#This Row],[M1A]]="","",Table2[[#This Row],[M1A]]-Table2[[#This Row],[AWAL]])</f>
        <v/>
      </c>
      <c r="J1954" s="12" t="str">
        <f>IF(Table2[[#This Row],[M2A]]="","",SUM(Table2[[#This Row],[M2A]]-Table2[[#This Row],[M2B_h]]))</f>
        <v/>
      </c>
      <c r="L1954" s="12" t="str">
        <f>IF(Table2[[#This Row],[M3A]]="","",SUM(Table2[[#This Row],[M3A]]-Table2[[#This Row],[M3B_h]]))</f>
        <v/>
      </c>
      <c r="N1954" s="12" t="str">
        <f>IF(Table2[[#This Row],[M4A]]="","",SUM(Table2[[#This Row],[M4A]]-Table2[[#This Row],[M4B_h]]))</f>
        <v/>
      </c>
      <c r="O1954" s="14"/>
      <c r="P1954" s="14" t="str">
        <f>IF(Table2[[#This Row],[M5A]]="","",SUM(Table2[[#This Row],[M5A]]-Table2[[#This Row],[M5B_h]]))</f>
        <v/>
      </c>
      <c r="Q1954" s="14">
        <f>SUM(Table2[[#This Row],[AWAL]],Table2[[#This Row],[M1B]])</f>
        <v>4</v>
      </c>
      <c r="R1954" s="14">
        <f>SUM(Table2[[#This Row],[M2B]],Table2[[#This Row],[M2B_h]])</f>
        <v>4</v>
      </c>
      <c r="S1954" s="14">
        <f>SUM(Table2[[#This Row],[M3B]],Table2[[#This Row],[M3B_h]])</f>
        <v>4</v>
      </c>
      <c r="T1954" s="14">
        <f>SUM(Table2[[#This Row],[M4B]],Table2[[#This Row],[M4B_h]])</f>
        <v>4</v>
      </c>
    </row>
    <row r="1955" spans="1:20">
      <c r="A1955" s="11">
        <f>IF(Table2[[#This Row],[TT]]=0,"",ROW())</f>
        <v>1955</v>
      </c>
      <c r="B1955" s="11" t="str">
        <f>LOWER(SUBSTITUTE(SUBSTITUTE(SUBSTITUTE(SUBSTITUTE(SUBSTITUTE(SUBSTITUTE(SUBSTITUTE(SUBSTITUTE(Table2[[#This Row],[NAMA BARANG]]," ",""),"""",""),"-",""),"/",""),"(",""),")",""),"&amp;",""),",",""))</f>
        <v>stipa081082</v>
      </c>
      <c r="C1955" s="17" t="s">
        <v>2097</v>
      </c>
      <c r="D1955" s="18">
        <v>5</v>
      </c>
      <c r="E1955" s="22" t="s">
        <v>200</v>
      </c>
      <c r="F1955" s="43">
        <f>IF(Table2[[#This Row],[M5B]]="",Table2[[#This Row],[M5B_h]],SUM(Table2[[#This Row],[M5B_h]],Table2[[#This Row],[M5B]]))</f>
        <v>5</v>
      </c>
      <c r="H1955" s="12" t="str">
        <f>IF(Table2[[#This Row],[M1A]]="","",Table2[[#This Row],[M1A]]-Table2[[#This Row],[AWAL]])</f>
        <v/>
      </c>
      <c r="J1955" s="12" t="str">
        <f>IF(Table2[[#This Row],[M2A]]="","",SUM(Table2[[#This Row],[M2A]]-Table2[[#This Row],[M2B_h]]))</f>
        <v/>
      </c>
      <c r="L1955" s="12" t="str">
        <f>IF(Table2[[#This Row],[M3A]]="","",SUM(Table2[[#This Row],[M3A]]-Table2[[#This Row],[M3B_h]]))</f>
        <v/>
      </c>
      <c r="N1955" s="12" t="str">
        <f>IF(Table2[[#This Row],[M4A]]="","",SUM(Table2[[#This Row],[M4A]]-Table2[[#This Row],[M4B_h]]))</f>
        <v/>
      </c>
      <c r="O1955" s="14"/>
      <c r="P1955" s="14" t="str">
        <f>IF(Table2[[#This Row],[M5A]]="","",SUM(Table2[[#This Row],[M5A]]-Table2[[#This Row],[M5B_h]]))</f>
        <v/>
      </c>
      <c r="Q1955" s="14">
        <f>SUM(Table2[[#This Row],[AWAL]],Table2[[#This Row],[M1B]])</f>
        <v>5</v>
      </c>
      <c r="R1955" s="14">
        <f>SUM(Table2[[#This Row],[M2B]],Table2[[#This Row],[M2B_h]])</f>
        <v>5</v>
      </c>
      <c r="S1955" s="14">
        <f>SUM(Table2[[#This Row],[M3B]],Table2[[#This Row],[M3B_h]])</f>
        <v>5</v>
      </c>
      <c r="T1955" s="14">
        <f>SUM(Table2[[#This Row],[M4B]],Table2[[#This Row],[M4B_h]])</f>
        <v>5</v>
      </c>
    </row>
    <row r="1956" spans="1:20">
      <c r="A1956" s="11">
        <f>IF(Table2[[#This Row],[TT]]=0,"",ROW())</f>
        <v>1956</v>
      </c>
      <c r="B1956" s="11" t="str">
        <f>LOWER(SUBSTITUTE(SUBSTITUTE(SUBSTITUTE(SUBSTITUTE(SUBSTITUTE(SUBSTITUTE(SUBSTITUTE(SUBSTITUTE(Table2[[#This Row],[NAMA BARANG]]," ",""),"""",""),"-",""),"/",""),"(",""),")",""),"&amp;",""),",",""))</f>
        <v>stipa086apple1x20</v>
      </c>
      <c r="C1956" s="17" t="s">
        <v>2098</v>
      </c>
      <c r="D1956" s="18">
        <v>13</v>
      </c>
      <c r="E1956" s="22" t="s">
        <v>2099</v>
      </c>
      <c r="F1956" s="43">
        <f>IF(Table2[[#This Row],[M5B]]="",Table2[[#This Row],[M5B_h]],SUM(Table2[[#This Row],[M5B_h]],Table2[[#This Row],[M5B]]))</f>
        <v>13</v>
      </c>
      <c r="H1956" s="12" t="str">
        <f>IF(Table2[[#This Row],[M1A]]="","",Table2[[#This Row],[M1A]]-Table2[[#This Row],[AWAL]])</f>
        <v/>
      </c>
      <c r="J1956" s="12" t="str">
        <f>IF(Table2[[#This Row],[M2A]]="","",SUM(Table2[[#This Row],[M2A]]-Table2[[#This Row],[M2B_h]]))</f>
        <v/>
      </c>
      <c r="L1956" s="12" t="str">
        <f>IF(Table2[[#This Row],[M3A]]="","",SUM(Table2[[#This Row],[M3A]]-Table2[[#This Row],[M3B_h]]))</f>
        <v/>
      </c>
      <c r="N1956" s="12" t="str">
        <f>IF(Table2[[#This Row],[M4A]]="","",SUM(Table2[[#This Row],[M4A]]-Table2[[#This Row],[M4B_h]]))</f>
        <v/>
      </c>
      <c r="O1956" s="14"/>
      <c r="P1956" s="14" t="str">
        <f>IF(Table2[[#This Row],[M5A]]="","",SUM(Table2[[#This Row],[M5A]]-Table2[[#This Row],[M5B_h]]))</f>
        <v/>
      </c>
      <c r="Q1956" s="14">
        <f>SUM(Table2[[#This Row],[AWAL]],Table2[[#This Row],[M1B]])</f>
        <v>13</v>
      </c>
      <c r="R1956" s="14">
        <f>SUM(Table2[[#This Row],[M2B]],Table2[[#This Row],[M2B_h]])</f>
        <v>13</v>
      </c>
      <c r="S1956" s="14">
        <f>SUM(Table2[[#This Row],[M3B]],Table2[[#This Row],[M3B_h]])</f>
        <v>13</v>
      </c>
      <c r="T1956" s="14">
        <f>SUM(Table2[[#This Row],[M4B]],Table2[[#This Row],[M4B_h]])</f>
        <v>13</v>
      </c>
    </row>
    <row r="1957" spans="1:20">
      <c r="A1957" s="11">
        <f>IF(Table2[[#This Row],[TT]]=0,"",ROW())</f>
        <v>1957</v>
      </c>
      <c r="B1957" s="11" t="str">
        <f>LOWER(SUBSTITUTE(SUBSTITUTE(SUBSTITUTE(SUBSTITUTE(SUBSTITUTE(SUBSTITUTE(SUBSTITUTE(SUBSTITUTE(Table2[[#This Row],[NAMA BARANG]]," ",""),"""",""),"-",""),"/",""),"(",""),")",""),"&amp;",""),",",""))</f>
        <v>stipa089kupu21x18</v>
      </c>
      <c r="C1957" s="17" t="s">
        <v>2100</v>
      </c>
      <c r="D1957" s="18">
        <v>7</v>
      </c>
      <c r="E1957" s="22" t="s">
        <v>2101</v>
      </c>
      <c r="F1957" s="43">
        <f>IF(Table2[[#This Row],[M5B]]="",Table2[[#This Row],[M5B_h]],SUM(Table2[[#This Row],[M5B_h]],Table2[[#This Row],[M5B]]))</f>
        <v>7</v>
      </c>
      <c r="H1957" s="12" t="str">
        <f>IF(Table2[[#This Row],[M1A]]="","",Table2[[#This Row],[M1A]]-Table2[[#This Row],[AWAL]])</f>
        <v/>
      </c>
      <c r="J1957" s="12" t="str">
        <f>IF(Table2[[#This Row],[M2A]]="","",SUM(Table2[[#This Row],[M2A]]-Table2[[#This Row],[M2B_h]]))</f>
        <v/>
      </c>
      <c r="L1957" s="12" t="str">
        <f>IF(Table2[[#This Row],[M3A]]="","",SUM(Table2[[#This Row],[M3A]]-Table2[[#This Row],[M3B_h]]))</f>
        <v/>
      </c>
      <c r="N1957" s="12" t="str">
        <f>IF(Table2[[#This Row],[M4A]]="","",SUM(Table2[[#This Row],[M4A]]-Table2[[#This Row],[M4B_h]]))</f>
        <v/>
      </c>
      <c r="O1957" s="14"/>
      <c r="P1957" s="14" t="str">
        <f>IF(Table2[[#This Row],[M5A]]="","",SUM(Table2[[#This Row],[M5A]]-Table2[[#This Row],[M5B_h]]))</f>
        <v/>
      </c>
      <c r="Q1957" s="14">
        <f>SUM(Table2[[#This Row],[AWAL]],Table2[[#This Row],[M1B]])</f>
        <v>7</v>
      </c>
      <c r="R1957" s="14">
        <f>SUM(Table2[[#This Row],[M2B]],Table2[[#This Row],[M2B_h]])</f>
        <v>7</v>
      </c>
      <c r="S1957" s="14">
        <f>SUM(Table2[[#This Row],[M3B]],Table2[[#This Row],[M3B_h]])</f>
        <v>7</v>
      </c>
      <c r="T1957" s="14">
        <f>SUM(Table2[[#This Row],[M4B]],Table2[[#This Row],[M4B_h]])</f>
        <v>7</v>
      </c>
    </row>
    <row r="1958" spans="1:20">
      <c r="A1958" s="11">
        <f>IF(Table2[[#This Row],[TT]]=0,"",ROW())</f>
        <v>1958</v>
      </c>
      <c r="B1958" s="11" t="str">
        <f>LOWER(SUBSTITUTE(SUBSTITUTE(SUBSTITUTE(SUBSTITUTE(SUBSTITUTE(SUBSTITUTE(SUBSTITUTE(SUBSTITUTE(Table2[[#This Row],[NAMA BARANG]]," ",""),"""",""),"-",""),"/",""),"(",""),")",""),"&amp;",""),",",""))</f>
        <v>stipa090wtp1x24</v>
      </c>
      <c r="C1958" s="17" t="s">
        <v>2102</v>
      </c>
      <c r="D1958" s="18">
        <v>12</v>
      </c>
      <c r="E1958" s="22" t="s">
        <v>2099</v>
      </c>
      <c r="F1958" s="43">
        <f>IF(Table2[[#This Row],[M5B]]="",Table2[[#This Row],[M5B_h]],SUM(Table2[[#This Row],[M5B_h]],Table2[[#This Row],[M5B]]))</f>
        <v>12</v>
      </c>
      <c r="H1958" s="12" t="str">
        <f>IF(Table2[[#This Row],[M1A]]="","",Table2[[#This Row],[M1A]]-Table2[[#This Row],[AWAL]])</f>
        <v/>
      </c>
      <c r="J1958" s="12" t="str">
        <f>IF(Table2[[#This Row],[M2A]]="","",SUM(Table2[[#This Row],[M2A]]-Table2[[#This Row],[M2B_h]]))</f>
        <v/>
      </c>
      <c r="L1958" s="12" t="str">
        <f>IF(Table2[[#This Row],[M3A]]="","",SUM(Table2[[#This Row],[M3A]]-Table2[[#This Row],[M3B_h]]))</f>
        <v/>
      </c>
      <c r="N1958" s="12" t="str">
        <f>IF(Table2[[#This Row],[M4A]]="","",SUM(Table2[[#This Row],[M4A]]-Table2[[#This Row],[M4B_h]]))</f>
        <v/>
      </c>
      <c r="O1958" s="14"/>
      <c r="P1958" s="14" t="str">
        <f>IF(Table2[[#This Row],[M5A]]="","",SUM(Table2[[#This Row],[M5A]]-Table2[[#This Row],[M5B_h]]))</f>
        <v/>
      </c>
      <c r="Q1958" s="14">
        <f>SUM(Table2[[#This Row],[AWAL]],Table2[[#This Row],[M1B]])</f>
        <v>12</v>
      </c>
      <c r="R1958" s="14">
        <f>SUM(Table2[[#This Row],[M2B]],Table2[[#This Row],[M2B_h]])</f>
        <v>12</v>
      </c>
      <c r="S1958" s="14">
        <f>SUM(Table2[[#This Row],[M3B]],Table2[[#This Row],[M3B_h]])</f>
        <v>12</v>
      </c>
      <c r="T1958" s="14">
        <f>SUM(Table2[[#This Row],[M4B]],Table2[[#This Row],[M4B_h]])</f>
        <v>12</v>
      </c>
    </row>
    <row r="1959" spans="1:20">
      <c r="A1959" s="11">
        <f>IF(Table2[[#This Row],[TT]]=0,"",ROW())</f>
        <v>1959</v>
      </c>
      <c r="B1959" s="11" t="str">
        <f>LOWER(SUBSTITUTE(SUBSTITUTE(SUBSTITUTE(SUBSTITUTE(SUBSTITUTE(SUBSTITUTE(SUBSTITUTE(SUBSTITUTE(Table2[[#This Row],[NAMA BARANG]]," ",""),"""",""),"-",""),"/",""),"(",""),")",""),"&amp;",""),",",""))</f>
        <v>stipa0910921x48</v>
      </c>
      <c r="C1959" s="17" t="s">
        <v>2103</v>
      </c>
      <c r="D1959" s="18">
        <v>5</v>
      </c>
      <c r="E1959" s="22" t="s">
        <v>200</v>
      </c>
      <c r="F1959" s="43">
        <f>IF(Table2[[#This Row],[M5B]]="",Table2[[#This Row],[M5B_h]],SUM(Table2[[#This Row],[M5B_h]],Table2[[#This Row],[M5B]]))</f>
        <v>5</v>
      </c>
      <c r="H1959" s="12" t="str">
        <f>IF(Table2[[#This Row],[M1A]]="","",Table2[[#This Row],[M1A]]-Table2[[#This Row],[AWAL]])</f>
        <v/>
      </c>
      <c r="J1959" s="12" t="str">
        <f>IF(Table2[[#This Row],[M2A]]="","",SUM(Table2[[#This Row],[M2A]]-Table2[[#This Row],[M2B_h]]))</f>
        <v/>
      </c>
      <c r="L1959" s="12" t="str">
        <f>IF(Table2[[#This Row],[M3A]]="","",SUM(Table2[[#This Row],[M3A]]-Table2[[#This Row],[M3B_h]]))</f>
        <v/>
      </c>
      <c r="N1959" s="12" t="str">
        <f>IF(Table2[[#This Row],[M4A]]="","",SUM(Table2[[#This Row],[M4A]]-Table2[[#This Row],[M4B_h]]))</f>
        <v/>
      </c>
      <c r="O1959" s="14"/>
      <c r="P1959" s="14" t="str">
        <f>IF(Table2[[#This Row],[M5A]]="","",SUM(Table2[[#This Row],[M5A]]-Table2[[#This Row],[M5B_h]]))</f>
        <v/>
      </c>
      <c r="Q1959" s="14">
        <f>SUM(Table2[[#This Row],[AWAL]],Table2[[#This Row],[M1B]])</f>
        <v>5</v>
      </c>
      <c r="R1959" s="14">
        <f>SUM(Table2[[#This Row],[M2B]],Table2[[#This Row],[M2B_h]])</f>
        <v>5</v>
      </c>
      <c r="S1959" s="14">
        <f>SUM(Table2[[#This Row],[M3B]],Table2[[#This Row],[M3B_h]])</f>
        <v>5</v>
      </c>
      <c r="T1959" s="14">
        <f>SUM(Table2[[#This Row],[M4B]],Table2[[#This Row],[M4B_h]])</f>
        <v>5</v>
      </c>
    </row>
    <row r="1960" spans="1:20">
      <c r="A1960" s="11">
        <f>IF(Table2[[#This Row],[TT]]=0,"",ROW())</f>
        <v>1960</v>
      </c>
      <c r="B1960" s="11" t="str">
        <f>LOWER(SUBSTITUTE(SUBSTITUTE(SUBSTITUTE(SUBSTITUTE(SUBSTITUTE(SUBSTITUTE(SUBSTITUTE(SUBSTITUTE(Table2[[#This Row],[NAMA BARANG]]," ",""),"""",""),"-",""),"/",""),"(",""),")",""),"&amp;",""),",",""))</f>
        <v>stipa093wtp1x12</v>
      </c>
      <c r="C1960" s="17" t="s">
        <v>2104</v>
      </c>
      <c r="D1960" s="18">
        <v>16</v>
      </c>
      <c r="E1960" s="22" t="s">
        <v>238</v>
      </c>
      <c r="F1960" s="43">
        <f>IF(Table2[[#This Row],[M5B]]="",Table2[[#This Row],[M5B_h]],SUM(Table2[[#This Row],[M5B_h]],Table2[[#This Row],[M5B]]))</f>
        <v>16</v>
      </c>
      <c r="H1960" s="12" t="str">
        <f>IF(Table2[[#This Row],[M1A]]="","",Table2[[#This Row],[M1A]]-Table2[[#This Row],[AWAL]])</f>
        <v/>
      </c>
      <c r="J1960" s="12" t="str">
        <f>IF(Table2[[#This Row],[M2A]]="","",SUM(Table2[[#This Row],[M2A]]-Table2[[#This Row],[M2B_h]]))</f>
        <v/>
      </c>
      <c r="L1960" s="12" t="str">
        <f>IF(Table2[[#This Row],[M3A]]="","",SUM(Table2[[#This Row],[M3A]]-Table2[[#This Row],[M3B_h]]))</f>
        <v/>
      </c>
      <c r="N1960" s="12" t="str">
        <f>IF(Table2[[#This Row],[M4A]]="","",SUM(Table2[[#This Row],[M4A]]-Table2[[#This Row],[M4B_h]]))</f>
        <v/>
      </c>
      <c r="O1960" s="14"/>
      <c r="P1960" s="14" t="str">
        <f>IF(Table2[[#This Row],[M5A]]="","",SUM(Table2[[#This Row],[M5A]]-Table2[[#This Row],[M5B_h]]))</f>
        <v/>
      </c>
      <c r="Q1960" s="14">
        <f>SUM(Table2[[#This Row],[AWAL]],Table2[[#This Row],[M1B]])</f>
        <v>16</v>
      </c>
      <c r="R1960" s="14">
        <f>SUM(Table2[[#This Row],[M2B]],Table2[[#This Row],[M2B_h]])</f>
        <v>16</v>
      </c>
      <c r="S1960" s="14">
        <f>SUM(Table2[[#This Row],[M3B]],Table2[[#This Row],[M3B_h]])</f>
        <v>16</v>
      </c>
      <c r="T1960" s="14">
        <f>SUM(Table2[[#This Row],[M4B]],Table2[[#This Row],[M4B_h]])</f>
        <v>16</v>
      </c>
    </row>
    <row r="1961" spans="1:20">
      <c r="A1961" s="11">
        <f>IF(Table2[[#This Row],[TT]]=0,"",ROW())</f>
        <v>1961</v>
      </c>
      <c r="B1961" s="11" t="str">
        <f>LOWER(SUBSTITUTE(SUBSTITUTE(SUBSTITUTE(SUBSTITUTE(SUBSTITUTE(SUBSTITUTE(SUBSTITUTE(SUBSTITUTE(Table2[[#This Row],[NAMA BARANG]]," ",""),"""",""),"-",""),"/",""),"(",""),")",""),"&amp;",""),",",""))</f>
        <v>stipa098boneka1x40</v>
      </c>
      <c r="C1961" s="17" t="s">
        <v>2105</v>
      </c>
      <c r="D1961" s="18">
        <v>4</v>
      </c>
      <c r="E1961" s="22" t="s">
        <v>50</v>
      </c>
      <c r="F1961" s="43">
        <f>IF(Table2[[#This Row],[M5B]]="",Table2[[#This Row],[M5B_h]],SUM(Table2[[#This Row],[M5B_h]],Table2[[#This Row],[M5B]]))</f>
        <v>4</v>
      </c>
      <c r="H1961" s="12" t="str">
        <f>IF(Table2[[#This Row],[M1A]]="","",Table2[[#This Row],[M1A]]-Table2[[#This Row],[AWAL]])</f>
        <v/>
      </c>
      <c r="J1961" s="12" t="str">
        <f>IF(Table2[[#This Row],[M2A]]="","",SUM(Table2[[#This Row],[M2A]]-Table2[[#This Row],[M2B_h]]))</f>
        <v/>
      </c>
      <c r="L1961" s="12" t="str">
        <f>IF(Table2[[#This Row],[M3A]]="","",SUM(Table2[[#This Row],[M3A]]-Table2[[#This Row],[M3B_h]]))</f>
        <v/>
      </c>
      <c r="N1961" s="12" t="str">
        <f>IF(Table2[[#This Row],[M4A]]="","",SUM(Table2[[#This Row],[M4A]]-Table2[[#This Row],[M4B_h]]))</f>
        <v/>
      </c>
      <c r="O1961" s="14"/>
      <c r="P1961" s="14" t="str">
        <f>IF(Table2[[#This Row],[M5A]]="","",SUM(Table2[[#This Row],[M5A]]-Table2[[#This Row],[M5B_h]]))</f>
        <v/>
      </c>
      <c r="Q1961" s="14">
        <f>SUM(Table2[[#This Row],[AWAL]],Table2[[#This Row],[M1B]])</f>
        <v>4</v>
      </c>
      <c r="R1961" s="14">
        <f>SUM(Table2[[#This Row],[M2B]],Table2[[#This Row],[M2B_h]])</f>
        <v>4</v>
      </c>
      <c r="S1961" s="14">
        <f>SUM(Table2[[#This Row],[M3B]],Table2[[#This Row],[M3B_h]])</f>
        <v>4</v>
      </c>
      <c r="T1961" s="14">
        <f>SUM(Table2[[#This Row],[M4B]],Table2[[#This Row],[M4B_h]])</f>
        <v>4</v>
      </c>
    </row>
    <row r="1962" spans="1:20">
      <c r="A1962" s="11">
        <f>IF(Table2[[#This Row],[TT]]=0,"",ROW())</f>
        <v>1962</v>
      </c>
      <c r="B1962" s="11" t="str">
        <f>LOWER(SUBSTITUTE(SUBSTITUTE(SUBSTITUTE(SUBSTITUTE(SUBSTITUTE(SUBSTITUTE(SUBSTITUTE(SUBSTITUTE(Table2[[#This Row],[NAMA BARANG]]," ",""),"""",""),"-",""),"/",""),"(",""),")",""),"&amp;",""),",",""))</f>
        <v>stipabjaddisney26</v>
      </c>
      <c r="C1962" s="17" t="s">
        <v>2106</v>
      </c>
      <c r="D1962" s="18">
        <v>2</v>
      </c>
      <c r="E1962" s="22" t="s">
        <v>269</v>
      </c>
      <c r="F1962" s="43">
        <f>IF(Table2[[#This Row],[M5B]]="",Table2[[#This Row],[M5B_h]],SUM(Table2[[#This Row],[M5B_h]],Table2[[#This Row],[M5B]]))</f>
        <v>2</v>
      </c>
      <c r="H1962" s="12" t="str">
        <f>IF(Table2[[#This Row],[M1A]]="","",Table2[[#This Row],[M1A]]-Table2[[#This Row],[AWAL]])</f>
        <v/>
      </c>
      <c r="J1962" s="12" t="str">
        <f>IF(Table2[[#This Row],[M2A]]="","",SUM(Table2[[#This Row],[M2A]]-Table2[[#This Row],[M2B_h]]))</f>
        <v/>
      </c>
      <c r="L1962" s="12" t="str">
        <f>IF(Table2[[#This Row],[M3A]]="","",SUM(Table2[[#This Row],[M3A]]-Table2[[#This Row],[M3B_h]]))</f>
        <v/>
      </c>
      <c r="N1962" s="12" t="str">
        <f>IF(Table2[[#This Row],[M4A]]="","",SUM(Table2[[#This Row],[M4A]]-Table2[[#This Row],[M4B_h]]))</f>
        <v/>
      </c>
      <c r="O1962" s="14"/>
      <c r="P1962" s="14" t="str">
        <f>IF(Table2[[#This Row],[M5A]]="","",SUM(Table2[[#This Row],[M5A]]-Table2[[#This Row],[M5B_h]]))</f>
        <v/>
      </c>
      <c r="Q1962" s="14">
        <f>SUM(Table2[[#This Row],[AWAL]],Table2[[#This Row],[M1B]])</f>
        <v>2</v>
      </c>
      <c r="R1962" s="14">
        <f>SUM(Table2[[#This Row],[M2B]],Table2[[#This Row],[M2B_h]])</f>
        <v>2</v>
      </c>
      <c r="S1962" s="14">
        <f>SUM(Table2[[#This Row],[M3B]],Table2[[#This Row],[M3B_h]])</f>
        <v>2</v>
      </c>
      <c r="T1962" s="14">
        <f>SUM(Table2[[#This Row],[M4B]],Table2[[#This Row],[M4B_h]])</f>
        <v>2</v>
      </c>
    </row>
    <row r="1963" spans="1:20">
      <c r="A1963" s="11">
        <f>IF(Table2[[#This Row],[TT]]=0,"",ROW())</f>
        <v>1963</v>
      </c>
      <c r="B1963" s="11" t="str">
        <f>LOWER(SUBSTITUTE(SUBSTITUTE(SUBSTITUTE(SUBSTITUTE(SUBSTITUTE(SUBSTITUTE(SUBSTITUTE(SUBSTITUTE(Table2[[#This Row],[NAMA BARANG]]," ",""),"""",""),"-",""),"/",""),"(",""),")",""),"&amp;",""),",",""))</f>
        <v>stipbentuklovewarnak6934120</v>
      </c>
      <c r="C1963" s="17" t="s">
        <v>2107</v>
      </c>
      <c r="D1963" s="18">
        <v>3</v>
      </c>
      <c r="E1963" s="22" t="s">
        <v>531</v>
      </c>
      <c r="F1963" s="43">
        <f>IF(Table2[[#This Row],[M5B]]="",Table2[[#This Row],[M5B_h]],SUM(Table2[[#This Row],[M5B_h]],Table2[[#This Row],[M5B]]))</f>
        <v>3</v>
      </c>
      <c r="H1963" s="12" t="str">
        <f>IF(Table2[[#This Row],[M1A]]="","",Table2[[#This Row],[M1A]]-Table2[[#This Row],[AWAL]])</f>
        <v/>
      </c>
      <c r="J1963" s="12" t="str">
        <f>IF(Table2[[#This Row],[M2A]]="","",SUM(Table2[[#This Row],[M2A]]-Table2[[#This Row],[M2B_h]]))</f>
        <v/>
      </c>
      <c r="L1963" s="12" t="str">
        <f>IF(Table2[[#This Row],[M3A]]="","",SUM(Table2[[#This Row],[M3A]]-Table2[[#This Row],[M3B_h]]))</f>
        <v/>
      </c>
      <c r="N1963" s="12" t="str">
        <f>IF(Table2[[#This Row],[M4A]]="","",SUM(Table2[[#This Row],[M4A]]-Table2[[#This Row],[M4B_h]]))</f>
        <v/>
      </c>
      <c r="O1963" s="14"/>
      <c r="P1963" s="14" t="str">
        <f>IF(Table2[[#This Row],[M5A]]="","",SUM(Table2[[#This Row],[M5A]]-Table2[[#This Row],[M5B_h]]))</f>
        <v/>
      </c>
      <c r="Q1963" s="14">
        <f>SUM(Table2[[#This Row],[AWAL]],Table2[[#This Row],[M1B]])</f>
        <v>3</v>
      </c>
      <c r="R1963" s="14">
        <f>SUM(Table2[[#This Row],[M2B]],Table2[[#This Row],[M2B_h]])</f>
        <v>3</v>
      </c>
      <c r="S1963" s="14">
        <f>SUM(Table2[[#This Row],[M3B]],Table2[[#This Row],[M3B_h]])</f>
        <v>3</v>
      </c>
      <c r="T1963" s="14">
        <f>SUM(Table2[[#This Row],[M4B]],Table2[[#This Row],[M4B_h]])</f>
        <v>3</v>
      </c>
    </row>
    <row r="1964" spans="1:20">
      <c r="A1964" s="11">
        <f>IF(Table2[[#This Row],[TT]]=0,"",ROW())</f>
        <v>1964</v>
      </c>
      <c r="B1964" s="11" t="str">
        <f>LOWER(SUBSTITUTE(SUBSTITUTE(SUBSTITUTE(SUBSTITUTE(SUBSTITUTE(SUBSTITUTE(SUBSTITUTE(SUBSTITUTE(Table2[[#This Row],[NAMA BARANG]]," ",""),"""",""),"-",""),"/",""),"(",""),")",""),"&amp;",""),",",""))</f>
        <v>stipbf109</v>
      </c>
      <c r="C1964" s="17" t="s">
        <v>2108</v>
      </c>
      <c r="D1964" s="18">
        <v>3</v>
      </c>
      <c r="E1964" s="22" t="s">
        <v>929</v>
      </c>
      <c r="F1964" s="43">
        <f>IF(Table2[[#This Row],[M5B]]="",Table2[[#This Row],[M5B_h]],SUM(Table2[[#This Row],[M5B_h]],Table2[[#This Row],[M5B]]))</f>
        <v>3</v>
      </c>
      <c r="H1964" s="12" t="str">
        <f>IF(Table2[[#This Row],[M1A]]="","",Table2[[#This Row],[M1A]]-Table2[[#This Row],[AWAL]])</f>
        <v/>
      </c>
      <c r="J1964" s="12" t="str">
        <f>IF(Table2[[#This Row],[M2A]]="","",SUM(Table2[[#This Row],[M2A]]-Table2[[#This Row],[M2B_h]]))</f>
        <v/>
      </c>
      <c r="L1964" s="12" t="str">
        <f>IF(Table2[[#This Row],[M3A]]="","",SUM(Table2[[#This Row],[M3A]]-Table2[[#This Row],[M3B_h]]))</f>
        <v/>
      </c>
      <c r="N1964" s="12" t="str">
        <f>IF(Table2[[#This Row],[M4A]]="","",SUM(Table2[[#This Row],[M4A]]-Table2[[#This Row],[M4B_h]]))</f>
        <v/>
      </c>
      <c r="O1964" s="14"/>
      <c r="P1964" s="14" t="str">
        <f>IF(Table2[[#This Row],[M5A]]="","",SUM(Table2[[#This Row],[M5A]]-Table2[[#This Row],[M5B_h]]))</f>
        <v/>
      </c>
      <c r="Q1964" s="14">
        <f>SUM(Table2[[#This Row],[AWAL]],Table2[[#This Row],[M1B]])</f>
        <v>3</v>
      </c>
      <c r="R1964" s="14">
        <f>SUM(Table2[[#This Row],[M2B]],Table2[[#This Row],[M2B_h]])</f>
        <v>3</v>
      </c>
      <c r="S1964" s="14">
        <f>SUM(Table2[[#This Row],[M3B]],Table2[[#This Row],[M3B_h]])</f>
        <v>3</v>
      </c>
      <c r="T1964" s="14">
        <f>SUM(Table2[[#This Row],[M4B]],Table2[[#This Row],[M4B_h]])</f>
        <v>3</v>
      </c>
    </row>
    <row r="1965" spans="1:20">
      <c r="A1965" s="11">
        <f>IF(Table2[[#This Row],[TT]]=0,"",ROW())</f>
        <v>1965</v>
      </c>
      <c r="B1965" s="11" t="str">
        <f>LOWER(SUBSTITUTE(SUBSTITUTE(SUBSTITUTE(SUBSTITUTE(SUBSTITUTE(SUBSTITUTE(SUBSTITUTE(SUBSTITUTE(Table2[[#This Row],[NAMA BARANG]]," ",""),"""",""),"-",""),"/",""),"(",""),")",""),"&amp;",""),",",""))</f>
        <v>stipbonekasalju6219</v>
      </c>
      <c r="C1965" s="17" t="s">
        <v>2109</v>
      </c>
      <c r="D1965" s="18">
        <v>1</v>
      </c>
      <c r="E1965" s="22" t="s">
        <v>50</v>
      </c>
      <c r="F1965" s="43">
        <f>IF(Table2[[#This Row],[M5B]]="",Table2[[#This Row],[M5B_h]],SUM(Table2[[#This Row],[M5B_h]],Table2[[#This Row],[M5B]]))</f>
        <v>1</v>
      </c>
      <c r="H1965" s="12" t="str">
        <f>IF(Table2[[#This Row],[M1A]]="","",Table2[[#This Row],[M1A]]-Table2[[#This Row],[AWAL]])</f>
        <v/>
      </c>
      <c r="J1965" s="12" t="str">
        <f>IF(Table2[[#This Row],[M2A]]="","",SUM(Table2[[#This Row],[M2A]]-Table2[[#This Row],[M2B_h]]))</f>
        <v/>
      </c>
      <c r="L1965" s="12" t="str">
        <f>IF(Table2[[#This Row],[M3A]]="","",SUM(Table2[[#This Row],[M3A]]-Table2[[#This Row],[M3B_h]]))</f>
        <v/>
      </c>
      <c r="N1965" s="12" t="str">
        <f>IF(Table2[[#This Row],[M4A]]="","",SUM(Table2[[#This Row],[M4A]]-Table2[[#This Row],[M4B_h]]))</f>
        <v/>
      </c>
      <c r="O1965" s="14"/>
      <c r="P1965" s="14" t="str">
        <f>IF(Table2[[#This Row],[M5A]]="","",SUM(Table2[[#This Row],[M5A]]-Table2[[#This Row],[M5B_h]]))</f>
        <v/>
      </c>
      <c r="Q1965" s="14">
        <f>SUM(Table2[[#This Row],[AWAL]],Table2[[#This Row],[M1B]])</f>
        <v>1</v>
      </c>
      <c r="R1965" s="14">
        <f>SUM(Table2[[#This Row],[M2B]],Table2[[#This Row],[M2B_h]])</f>
        <v>1</v>
      </c>
      <c r="S1965" s="14">
        <f>SUM(Table2[[#This Row],[M3B]],Table2[[#This Row],[M3B_h]])</f>
        <v>1</v>
      </c>
      <c r="T1965" s="14">
        <f>SUM(Table2[[#This Row],[M4B]],Table2[[#This Row],[M4B_h]])</f>
        <v>1</v>
      </c>
    </row>
    <row r="1966" spans="1:20">
      <c r="A1966" s="11">
        <f>IF(Table2[[#This Row],[TT]]=0,"",ROW())</f>
        <v>1966</v>
      </c>
      <c r="B1966" s="11" t="str">
        <f>LOWER(SUBSTITUTE(SUBSTITUTE(SUBSTITUTE(SUBSTITUTE(SUBSTITUTE(SUBSTITUTE(SUBSTITUTE(SUBSTITUTE(Table2[[#This Row],[NAMA BARANG]]," ",""),"""",""),"-",""),"/",""),"(",""),")",""),"&amp;",""),",",""))</f>
        <v>stipbrushc1422848</v>
      </c>
      <c r="C1966" s="17" t="s">
        <v>2110</v>
      </c>
      <c r="D1966" s="18">
        <v>4</v>
      </c>
      <c r="E1966" s="22" t="s">
        <v>139</v>
      </c>
      <c r="F1966" s="43">
        <f>IF(Table2[[#This Row],[M5B]]="",Table2[[#This Row],[M5B_h]],SUM(Table2[[#This Row],[M5B_h]],Table2[[#This Row],[M5B]]))</f>
        <v>4</v>
      </c>
      <c r="H1966" s="12" t="str">
        <f>IF(Table2[[#This Row],[M1A]]="","",Table2[[#This Row],[M1A]]-Table2[[#This Row],[AWAL]])</f>
        <v/>
      </c>
      <c r="J1966" s="12" t="str">
        <f>IF(Table2[[#This Row],[M2A]]="","",SUM(Table2[[#This Row],[M2A]]-Table2[[#This Row],[M2B_h]]))</f>
        <v/>
      </c>
      <c r="L1966" s="12" t="str">
        <f>IF(Table2[[#This Row],[M3A]]="","",SUM(Table2[[#This Row],[M3A]]-Table2[[#This Row],[M3B_h]]))</f>
        <v/>
      </c>
      <c r="N1966" s="12" t="str">
        <f>IF(Table2[[#This Row],[M4A]]="","",SUM(Table2[[#This Row],[M4A]]-Table2[[#This Row],[M4B_h]]))</f>
        <v/>
      </c>
      <c r="O1966" s="14"/>
      <c r="P1966" s="14" t="str">
        <f>IF(Table2[[#This Row],[M5A]]="","",SUM(Table2[[#This Row],[M5A]]-Table2[[#This Row],[M5B_h]]))</f>
        <v/>
      </c>
      <c r="Q1966" s="14">
        <f>SUM(Table2[[#This Row],[AWAL]],Table2[[#This Row],[M1B]])</f>
        <v>4</v>
      </c>
      <c r="R1966" s="14">
        <f>SUM(Table2[[#This Row],[M2B]],Table2[[#This Row],[M2B_h]])</f>
        <v>4</v>
      </c>
      <c r="S1966" s="14">
        <f>SUM(Table2[[#This Row],[M3B]],Table2[[#This Row],[M3B_h]])</f>
        <v>4</v>
      </c>
      <c r="T1966" s="14">
        <f>SUM(Table2[[#This Row],[M4B]],Table2[[#This Row],[M4B_h]])</f>
        <v>4</v>
      </c>
    </row>
    <row r="1967" spans="1:20">
      <c r="A1967" s="11">
        <f>IF(Table2[[#This Row],[TT]]=0,"",ROW())</f>
        <v>1967</v>
      </c>
      <c r="B1967" s="11" t="str">
        <f>LOWER(SUBSTITUTE(SUBSTITUTE(SUBSTITUTE(SUBSTITUTE(SUBSTITUTE(SUBSTITUTE(SUBSTITUTE(SUBSTITUTE(Table2[[#This Row],[NAMA BARANG]]," ",""),"""",""),"-",""),"/",""),"(",""),")",""),"&amp;",""),",",""))</f>
        <v>stipcollen36</v>
      </c>
      <c r="C1967" s="17" t="s">
        <v>2111</v>
      </c>
      <c r="D1967" s="18">
        <v>2</v>
      </c>
      <c r="E1967" s="22" t="s">
        <v>200</v>
      </c>
      <c r="F1967" s="43">
        <f>IF(Table2[[#This Row],[M5B]]="",Table2[[#This Row],[M5B_h]],SUM(Table2[[#This Row],[M5B_h]],Table2[[#This Row],[M5B]]))</f>
        <v>2</v>
      </c>
      <c r="H1967" s="12" t="str">
        <f>IF(Table2[[#This Row],[M1A]]="","",Table2[[#This Row],[M1A]]-Table2[[#This Row],[AWAL]])</f>
        <v/>
      </c>
      <c r="J1967" s="12" t="str">
        <f>IF(Table2[[#This Row],[M2A]]="","",SUM(Table2[[#This Row],[M2A]]-Table2[[#This Row],[M2B_h]]))</f>
        <v/>
      </c>
      <c r="L1967" s="12" t="str">
        <f>IF(Table2[[#This Row],[M3A]]="","",SUM(Table2[[#This Row],[M3A]]-Table2[[#This Row],[M3B_h]]))</f>
        <v/>
      </c>
      <c r="N1967" s="12" t="str">
        <f>IF(Table2[[#This Row],[M4A]]="","",SUM(Table2[[#This Row],[M4A]]-Table2[[#This Row],[M4B_h]]))</f>
        <v/>
      </c>
      <c r="O1967" s="14"/>
      <c r="P1967" s="14" t="str">
        <f>IF(Table2[[#This Row],[M5A]]="","",SUM(Table2[[#This Row],[M5A]]-Table2[[#This Row],[M5B_h]]))</f>
        <v/>
      </c>
      <c r="Q1967" s="14">
        <f>SUM(Table2[[#This Row],[AWAL]],Table2[[#This Row],[M1B]])</f>
        <v>2</v>
      </c>
      <c r="R1967" s="14">
        <f>SUM(Table2[[#This Row],[M2B]],Table2[[#This Row],[M2B_h]])</f>
        <v>2</v>
      </c>
      <c r="S1967" s="14">
        <f>SUM(Table2[[#This Row],[M3B]],Table2[[#This Row],[M3B_h]])</f>
        <v>2</v>
      </c>
      <c r="T1967" s="14">
        <f>SUM(Table2[[#This Row],[M4B]],Table2[[#This Row],[M4B_h]])</f>
        <v>2</v>
      </c>
    </row>
    <row r="1968" spans="1:20">
      <c r="A1968" s="11">
        <f>IF(Table2[[#This Row],[TT]]=0,"",ROW())</f>
        <v>1968</v>
      </c>
      <c r="B1968" s="11" t="str">
        <f>LOWER(SUBSTITUTE(SUBSTITUTE(SUBSTITUTE(SUBSTITUTE(SUBSTITUTE(SUBSTITUTE(SUBSTITUTE(SUBSTITUTE(Table2[[#This Row],[NAMA BARANG]]," ",""),"""",""),"-",""),"/",""),"(",""),")",""),"&amp;",""),",",""))</f>
        <v>stipdbhb40</v>
      </c>
      <c r="C1968" s="17" t="s">
        <v>3161</v>
      </c>
      <c r="D1968" s="18">
        <v>1</v>
      </c>
      <c r="E1968" s="22" t="s">
        <v>3162</v>
      </c>
      <c r="F1968" s="43">
        <f>IF(Table2[[#This Row],[M5B]]="",Table2[[#This Row],[M5B_h]],SUM(Table2[[#This Row],[M5B_h]],Table2[[#This Row],[M5B]]))</f>
        <v>1</v>
      </c>
      <c r="H1968" s="12" t="str">
        <f>IF(Table2[[#This Row],[M1A]]="","",Table2[[#This Row],[M1A]]-Table2[[#This Row],[AWAL]])</f>
        <v/>
      </c>
      <c r="J1968" s="12" t="str">
        <f>IF(Table2[[#This Row],[M2A]]="","",SUM(Table2[[#This Row],[M2A]]-Table2[[#This Row],[M2B_h]]))</f>
        <v/>
      </c>
      <c r="L1968" s="12" t="str">
        <f>IF(Table2[[#This Row],[M3A]]="","",SUM(Table2[[#This Row],[M3A]]-Table2[[#This Row],[M3B_h]]))</f>
        <v/>
      </c>
      <c r="N1968" s="12" t="str">
        <f>IF(Table2[[#This Row],[M4A]]="","",SUM(Table2[[#This Row],[M4A]]-Table2[[#This Row],[M4B_h]]))</f>
        <v/>
      </c>
      <c r="O1968" s="14"/>
      <c r="P1968" s="14" t="str">
        <f>IF(Table2[[#This Row],[M5A]]="","",SUM(Table2[[#This Row],[M5A]]-Table2[[#This Row],[M5B_h]]))</f>
        <v/>
      </c>
      <c r="Q1968" s="14">
        <f>SUM(Table2[[#This Row],[AWAL]],Table2[[#This Row],[M1B]])</f>
        <v>1</v>
      </c>
      <c r="R1968" s="14">
        <f>SUM(Table2[[#This Row],[M2B]],Table2[[#This Row],[M2B_h]])</f>
        <v>1</v>
      </c>
      <c r="S1968" s="14">
        <f>SUM(Table2[[#This Row],[M3B]],Table2[[#This Row],[M3B_h]])</f>
        <v>1</v>
      </c>
      <c r="T1968" s="14">
        <f>SUM(Table2[[#This Row],[M4B]],Table2[[#This Row],[M4B_h]])</f>
        <v>1</v>
      </c>
    </row>
    <row r="1969" spans="1:20">
      <c r="A1969" s="13">
        <f>IF(Table2[[#This Row],[TT]]=0,"",ROW())</f>
        <v>1969</v>
      </c>
      <c r="B1969" s="13" t="str">
        <f>LOWER(SUBSTITUTE(SUBSTITUTE(SUBSTITUTE(SUBSTITUTE(SUBSTITUTE(SUBSTITUTE(SUBSTITUTE(SUBSTITUTE(Table2[[#This Row],[NAMA BARANG]]," ",""),"""",""),"-",""),"/",""),"(",""),")",""),"&amp;",""),",",""))</f>
        <v>stipdoraemon093124</v>
      </c>
      <c r="C1969" s="16" t="s">
        <v>2114</v>
      </c>
      <c r="D1969" s="18">
        <v>7</v>
      </c>
      <c r="E1969" s="47" t="s">
        <v>93</v>
      </c>
      <c r="F1969" s="43">
        <f>IF(Table2[[#This Row],[M5B]]="",Table2[[#This Row],[M5B_h]],SUM(Table2[[#This Row],[M5B_h]],Table2[[#This Row],[M5B]]))</f>
        <v>7</v>
      </c>
      <c r="H1969" s="14" t="str">
        <f>IF(Table2[[#This Row],[M1A]]="","",Table2[[#This Row],[M1A]]-Table2[[#This Row],[AWAL]])</f>
        <v/>
      </c>
      <c r="J1969" s="14" t="str">
        <f>IF(Table2[[#This Row],[M2A]]="","",SUM(Table2[[#This Row],[M2A]]-Table2[[#This Row],[M2B_h]]))</f>
        <v/>
      </c>
      <c r="L1969" s="14" t="str">
        <f>IF(Table2[[#This Row],[M3A]]="","",SUM(Table2[[#This Row],[M3A]]-Table2[[#This Row],[M3B_h]]))</f>
        <v/>
      </c>
      <c r="N1969" s="14" t="str">
        <f>IF(Table2[[#This Row],[M4A]]="","",SUM(Table2[[#This Row],[M4A]]-Table2[[#This Row],[M4B_h]]))</f>
        <v/>
      </c>
      <c r="O1969" s="14"/>
      <c r="P1969" s="14" t="str">
        <f>IF(Table2[[#This Row],[M5A]]="","",SUM(Table2[[#This Row],[M5A]]-Table2[[#This Row],[M5B_h]]))</f>
        <v/>
      </c>
      <c r="Q1969" s="14">
        <f>SUM(Table2[[#This Row],[AWAL]],Table2[[#This Row],[M1B]])</f>
        <v>7</v>
      </c>
      <c r="R1969" s="14">
        <f>SUM(Table2[[#This Row],[M2B]],Table2[[#This Row],[M2B_h]])</f>
        <v>7</v>
      </c>
      <c r="S1969" s="14">
        <f>SUM(Table2[[#This Row],[M3B]],Table2[[#This Row],[M3B_h]])</f>
        <v>7</v>
      </c>
      <c r="T1969" s="14">
        <f>SUM(Table2[[#This Row],[M4B]],Table2[[#This Row],[M4B_h]])</f>
        <v>7</v>
      </c>
    </row>
    <row r="1970" spans="1:20">
      <c r="A1970" s="11">
        <f>IF(Table2[[#This Row],[TT]]=0,"",ROW())</f>
        <v>1970</v>
      </c>
      <c r="B1970" s="11" t="str">
        <f>LOWER(SUBSTITUTE(SUBSTITUTE(SUBSTITUTE(SUBSTITUTE(SUBSTITUTE(SUBSTITUTE(SUBSTITUTE(SUBSTITUTE(Table2[[#This Row],[NAMA BARANG]]," ",""),"""",""),"-",""),"/",""),"(",""),")",""),"&amp;",""),",",""))</f>
        <v>stiper1318minion30</v>
      </c>
      <c r="C1970" s="17" t="s">
        <v>2117</v>
      </c>
      <c r="D1970" s="18">
        <v>3</v>
      </c>
      <c r="E1970" s="22" t="s">
        <v>93</v>
      </c>
      <c r="F1970" s="43">
        <f>IF(Table2[[#This Row],[M5B]]="",Table2[[#This Row],[M5B_h]],SUM(Table2[[#This Row],[M5B_h]],Table2[[#This Row],[M5B]]))</f>
        <v>3</v>
      </c>
      <c r="H1970" s="12" t="str">
        <f>IF(Table2[[#This Row],[M1A]]="","",Table2[[#This Row],[M1A]]-Table2[[#This Row],[AWAL]])</f>
        <v/>
      </c>
      <c r="J1970" s="12" t="str">
        <f>IF(Table2[[#This Row],[M2A]]="","",SUM(Table2[[#This Row],[M2A]]-Table2[[#This Row],[M2B_h]]))</f>
        <v/>
      </c>
      <c r="L1970" s="12" t="str">
        <f>IF(Table2[[#This Row],[M3A]]="","",SUM(Table2[[#This Row],[M3A]]-Table2[[#This Row],[M3B_h]]))</f>
        <v/>
      </c>
      <c r="N1970" s="12" t="str">
        <f>IF(Table2[[#This Row],[M4A]]="","",SUM(Table2[[#This Row],[M4A]]-Table2[[#This Row],[M4B_h]]))</f>
        <v/>
      </c>
      <c r="O1970" s="14"/>
      <c r="P1970" s="14" t="str">
        <f>IF(Table2[[#This Row],[M5A]]="","",SUM(Table2[[#This Row],[M5A]]-Table2[[#This Row],[M5B_h]]))</f>
        <v/>
      </c>
      <c r="Q1970" s="14">
        <f>SUM(Table2[[#This Row],[AWAL]],Table2[[#This Row],[M1B]])</f>
        <v>3</v>
      </c>
      <c r="R1970" s="14">
        <f>SUM(Table2[[#This Row],[M2B]],Table2[[#This Row],[M2B_h]])</f>
        <v>3</v>
      </c>
      <c r="S1970" s="14">
        <f>SUM(Table2[[#This Row],[M3B]],Table2[[#This Row],[M3B_h]])</f>
        <v>3</v>
      </c>
      <c r="T1970" s="14">
        <f>SUM(Table2[[#This Row],[M4B]],Table2[[#This Row],[M4B_h]])</f>
        <v>3</v>
      </c>
    </row>
    <row r="1971" spans="1:20">
      <c r="A1971" s="11">
        <f>IF(Table2[[#This Row],[TT]]=0,"",ROW())</f>
        <v>1971</v>
      </c>
      <c r="B1971" s="11" t="str">
        <f>LOWER(SUBSTITUTE(SUBSTITUTE(SUBSTITUTE(SUBSTITUTE(SUBSTITUTE(SUBSTITUTE(SUBSTITUTE(SUBSTITUTE(Table2[[#This Row],[NAMA BARANG]]," ",""),"""",""),"-",""),"/",""),"(",""),")",""),"&amp;",""),",",""))</f>
        <v>stiper2065lapis1box24</v>
      </c>
      <c r="C1971" s="17" t="s">
        <v>2118</v>
      </c>
      <c r="D1971" s="18">
        <v>2</v>
      </c>
      <c r="E1971" s="22" t="s">
        <v>269</v>
      </c>
      <c r="F1971" s="43">
        <f>IF(Table2[[#This Row],[M5B]]="",Table2[[#This Row],[M5B_h]],SUM(Table2[[#This Row],[M5B_h]],Table2[[#This Row],[M5B]]))</f>
        <v>2</v>
      </c>
      <c r="H1971" s="12" t="str">
        <f>IF(Table2[[#This Row],[M1A]]="","",Table2[[#This Row],[M1A]]-Table2[[#This Row],[AWAL]])</f>
        <v/>
      </c>
      <c r="J1971" s="12" t="str">
        <f>IF(Table2[[#This Row],[M2A]]="","",SUM(Table2[[#This Row],[M2A]]-Table2[[#This Row],[M2B_h]]))</f>
        <v/>
      </c>
      <c r="L1971" s="12" t="str">
        <f>IF(Table2[[#This Row],[M3A]]="","",SUM(Table2[[#This Row],[M3A]]-Table2[[#This Row],[M3B_h]]))</f>
        <v/>
      </c>
      <c r="N1971" s="12" t="str">
        <f>IF(Table2[[#This Row],[M4A]]="","",SUM(Table2[[#This Row],[M4A]]-Table2[[#This Row],[M4B_h]]))</f>
        <v/>
      </c>
      <c r="O1971" s="14"/>
      <c r="P1971" s="14" t="str">
        <f>IF(Table2[[#This Row],[M5A]]="","",SUM(Table2[[#This Row],[M5A]]-Table2[[#This Row],[M5B_h]]))</f>
        <v/>
      </c>
      <c r="Q1971" s="14">
        <f>SUM(Table2[[#This Row],[AWAL]],Table2[[#This Row],[M1B]])</f>
        <v>2</v>
      </c>
      <c r="R1971" s="14">
        <f>SUM(Table2[[#This Row],[M2B]],Table2[[#This Row],[M2B_h]])</f>
        <v>2</v>
      </c>
      <c r="S1971" s="14">
        <f>SUM(Table2[[#This Row],[M3B]],Table2[[#This Row],[M3B_h]])</f>
        <v>2</v>
      </c>
      <c r="T1971" s="14">
        <f>SUM(Table2[[#This Row],[M4B]],Table2[[#This Row],[M4B_h]])</f>
        <v>2</v>
      </c>
    </row>
    <row r="1972" spans="1:20">
      <c r="A1972" s="11">
        <f>IF(Table2[[#This Row],[TT]]=0,"",ROW())</f>
        <v>1972</v>
      </c>
      <c r="B1972" s="11" t="str">
        <f>LOWER(SUBSTITUTE(SUBSTITUTE(SUBSTITUTE(SUBSTITUTE(SUBSTITUTE(SUBSTITUTE(SUBSTITUTE(SUBSTITUTE(Table2[[#This Row],[NAMA BARANG]]," ",""),"""",""),"-",""),"/",""),"(",""),")",""),"&amp;",""),",",""))</f>
        <v>stipgirlspjgkyh8113</v>
      </c>
      <c r="C1972" s="17" t="s">
        <v>2119</v>
      </c>
      <c r="D1972" s="18">
        <v>2</v>
      </c>
      <c r="E1972" s="22" t="s">
        <v>246</v>
      </c>
      <c r="F1972" s="43">
        <f>IF(Table2[[#This Row],[M5B]]="",Table2[[#This Row],[M5B_h]],SUM(Table2[[#This Row],[M5B_h]],Table2[[#This Row],[M5B]]))</f>
        <v>2</v>
      </c>
      <c r="H1972" s="12" t="str">
        <f>IF(Table2[[#This Row],[M1A]]="","",Table2[[#This Row],[M1A]]-Table2[[#This Row],[AWAL]])</f>
        <v/>
      </c>
      <c r="J1972" s="12" t="str">
        <f>IF(Table2[[#This Row],[M2A]]="","",SUM(Table2[[#This Row],[M2A]]-Table2[[#This Row],[M2B_h]]))</f>
        <v/>
      </c>
      <c r="L1972" s="12" t="str">
        <f>IF(Table2[[#This Row],[M3A]]="","",SUM(Table2[[#This Row],[M3A]]-Table2[[#This Row],[M3B_h]]))</f>
        <v/>
      </c>
      <c r="N1972" s="12" t="str">
        <f>IF(Table2[[#This Row],[M4A]]="","",SUM(Table2[[#This Row],[M4A]]-Table2[[#This Row],[M4B_h]]))</f>
        <v/>
      </c>
      <c r="O1972" s="14"/>
      <c r="P1972" s="14" t="str">
        <f>IF(Table2[[#This Row],[M5A]]="","",SUM(Table2[[#This Row],[M5A]]-Table2[[#This Row],[M5B_h]]))</f>
        <v/>
      </c>
      <c r="Q1972" s="14">
        <f>SUM(Table2[[#This Row],[AWAL]],Table2[[#This Row],[M1B]])</f>
        <v>2</v>
      </c>
      <c r="R1972" s="14">
        <f>SUM(Table2[[#This Row],[M2B]],Table2[[#This Row],[M2B_h]])</f>
        <v>2</v>
      </c>
      <c r="S1972" s="14">
        <f>SUM(Table2[[#This Row],[M3B]],Table2[[#This Row],[M3B_h]])</f>
        <v>2</v>
      </c>
      <c r="T1972" s="14">
        <f>SUM(Table2[[#This Row],[M4B]],Table2[[#This Row],[M4B_h]])</f>
        <v>2</v>
      </c>
    </row>
    <row r="1973" spans="1:20">
      <c r="A1973" s="11">
        <f>IF(Table2[[#This Row],[TT]]=0,"",ROW())</f>
        <v>1973</v>
      </c>
      <c r="B1973" s="11" t="str">
        <f>LOWER(SUBSTITUTE(SUBSTITUTE(SUBSTITUTE(SUBSTITUTE(SUBSTITUTE(SUBSTITUTE(SUBSTITUTE(SUBSTITUTE(Table2[[#This Row],[NAMA BARANG]]," ",""),"""",""),"-",""),"/",""),"(",""),")",""),"&amp;",""),",",""))</f>
        <v>stiphkbesar676460</v>
      </c>
      <c r="C1973" s="17" t="s">
        <v>2120</v>
      </c>
      <c r="D1973" s="18">
        <v>47</v>
      </c>
      <c r="E1973" s="22" t="s">
        <v>19</v>
      </c>
      <c r="F1973" s="43">
        <f>IF(Table2[[#This Row],[M5B]]="",Table2[[#This Row],[M5B_h]],SUM(Table2[[#This Row],[M5B_h]],Table2[[#This Row],[M5B]]))</f>
        <v>47</v>
      </c>
      <c r="H1973" s="12" t="str">
        <f>IF(Table2[[#This Row],[M1A]]="","",Table2[[#This Row],[M1A]]-Table2[[#This Row],[AWAL]])</f>
        <v/>
      </c>
      <c r="J1973" s="12" t="str">
        <f>IF(Table2[[#This Row],[M2A]]="","",SUM(Table2[[#This Row],[M2A]]-Table2[[#This Row],[M2B_h]]))</f>
        <v/>
      </c>
      <c r="L1973" s="12" t="str">
        <f>IF(Table2[[#This Row],[M3A]]="","",SUM(Table2[[#This Row],[M3A]]-Table2[[#This Row],[M3B_h]]))</f>
        <v/>
      </c>
      <c r="N1973" s="12" t="str">
        <f>IF(Table2[[#This Row],[M4A]]="","",SUM(Table2[[#This Row],[M4A]]-Table2[[#This Row],[M4B_h]]))</f>
        <v/>
      </c>
      <c r="O1973" s="14"/>
      <c r="P1973" s="14" t="str">
        <f>IF(Table2[[#This Row],[M5A]]="","",SUM(Table2[[#This Row],[M5A]]-Table2[[#This Row],[M5B_h]]))</f>
        <v/>
      </c>
      <c r="Q1973" s="14">
        <f>SUM(Table2[[#This Row],[AWAL]],Table2[[#This Row],[M1B]])</f>
        <v>47</v>
      </c>
      <c r="R1973" s="14">
        <f>SUM(Table2[[#This Row],[M2B]],Table2[[#This Row],[M2B_h]])</f>
        <v>47</v>
      </c>
      <c r="S1973" s="14">
        <f>SUM(Table2[[#This Row],[M3B]],Table2[[#This Row],[M3B_h]])</f>
        <v>47</v>
      </c>
      <c r="T1973" s="14">
        <f>SUM(Table2[[#This Row],[M4B]],Table2[[#This Row],[M4B_h]])</f>
        <v>47</v>
      </c>
    </row>
    <row r="1974" spans="1:20">
      <c r="A1974" s="11">
        <f>IF(Table2[[#This Row],[TT]]=0,"",ROW())</f>
        <v>1974</v>
      </c>
      <c r="B1974" s="11" t="str">
        <f>LOWER(SUBSTITUTE(SUBSTITUTE(SUBSTITUTE(SUBSTITUTE(SUBSTITUTE(SUBSTITUTE(SUBSTITUTE(SUBSTITUTE(Table2[[#This Row],[NAMA BARANG]]," ",""),"""",""),"-",""),"/",""),"(",""),")",""),"&amp;",""),",",""))</f>
        <v>stiphkk6762120pcblk</v>
      </c>
      <c r="C1974" s="17" t="s">
        <v>2121</v>
      </c>
      <c r="D1974" s="18">
        <v>48</v>
      </c>
      <c r="E1974" s="22" t="s">
        <v>531</v>
      </c>
      <c r="F1974" s="43">
        <f>IF(Table2[[#This Row],[M5B]]="",Table2[[#This Row],[M5B_h]],SUM(Table2[[#This Row],[M5B_h]],Table2[[#This Row],[M5B]]))</f>
        <v>48</v>
      </c>
      <c r="H1974" s="12" t="str">
        <f>IF(Table2[[#This Row],[M1A]]="","",Table2[[#This Row],[M1A]]-Table2[[#This Row],[AWAL]])</f>
        <v/>
      </c>
      <c r="J1974" s="12" t="str">
        <f>IF(Table2[[#This Row],[M2A]]="","",SUM(Table2[[#This Row],[M2A]]-Table2[[#This Row],[M2B_h]]))</f>
        <v/>
      </c>
      <c r="L1974" s="12" t="str">
        <f>IF(Table2[[#This Row],[M3A]]="","",SUM(Table2[[#This Row],[M3A]]-Table2[[#This Row],[M3B_h]]))</f>
        <v/>
      </c>
      <c r="N1974" s="12" t="str">
        <f>IF(Table2[[#This Row],[M4A]]="","",SUM(Table2[[#This Row],[M4A]]-Table2[[#This Row],[M4B_h]]))</f>
        <v/>
      </c>
      <c r="O1974" s="14"/>
      <c r="P1974" s="14" t="str">
        <f>IF(Table2[[#This Row],[M5A]]="","",SUM(Table2[[#This Row],[M5A]]-Table2[[#This Row],[M5B_h]]))</f>
        <v/>
      </c>
      <c r="Q1974" s="14">
        <f>SUM(Table2[[#This Row],[AWAL]],Table2[[#This Row],[M1B]])</f>
        <v>48</v>
      </c>
      <c r="R1974" s="14">
        <f>SUM(Table2[[#This Row],[M2B]],Table2[[#This Row],[M2B_h]])</f>
        <v>48</v>
      </c>
      <c r="S1974" s="14">
        <f>SUM(Table2[[#This Row],[M3B]],Table2[[#This Row],[M3B_h]])</f>
        <v>48</v>
      </c>
      <c r="T1974" s="14">
        <f>SUM(Table2[[#This Row],[M4B]],Table2[[#This Row],[M4B_h]])</f>
        <v>48</v>
      </c>
    </row>
    <row r="1975" spans="1:20">
      <c r="A1975" s="11">
        <f>IF(Table2[[#This Row],[TT]]=0,"",ROW())</f>
        <v>1975</v>
      </c>
      <c r="B1975" s="11" t="str">
        <f>LOWER(SUBSTITUTE(SUBSTITUTE(SUBSTITUTE(SUBSTITUTE(SUBSTITUTE(SUBSTITUTE(SUBSTITUTE(SUBSTITUTE(Table2[[#This Row],[NAMA BARANG]]," ",""),"""",""),"-",""),"/",""),"(",""),")",""),"&amp;",""),",",""))</f>
        <v>stipjumbo1038bighero</v>
      </c>
      <c r="C1975" s="17" t="s">
        <v>2123</v>
      </c>
      <c r="D1975" s="18">
        <v>1</v>
      </c>
      <c r="E1975" s="22" t="s">
        <v>238</v>
      </c>
      <c r="F1975" s="43">
        <f>IF(Table2[[#This Row],[M5B]]="",Table2[[#This Row],[M5B_h]],SUM(Table2[[#This Row],[M5B_h]],Table2[[#This Row],[M5B]]))</f>
        <v>1</v>
      </c>
      <c r="H1975" s="12" t="str">
        <f>IF(Table2[[#This Row],[M1A]]="","",Table2[[#This Row],[M1A]]-Table2[[#This Row],[AWAL]])</f>
        <v/>
      </c>
      <c r="J1975" s="12" t="str">
        <f>IF(Table2[[#This Row],[M2A]]="","",SUM(Table2[[#This Row],[M2A]]-Table2[[#This Row],[M2B_h]]))</f>
        <v/>
      </c>
      <c r="L1975" s="12" t="str">
        <f>IF(Table2[[#This Row],[M3A]]="","",SUM(Table2[[#This Row],[M3A]]-Table2[[#This Row],[M3B_h]]))</f>
        <v/>
      </c>
      <c r="N1975" s="12" t="str">
        <f>IF(Table2[[#This Row],[M4A]]="","",SUM(Table2[[#This Row],[M4A]]-Table2[[#This Row],[M4B_h]]))</f>
        <v/>
      </c>
      <c r="O1975" s="14"/>
      <c r="P1975" s="14" t="str">
        <f>IF(Table2[[#This Row],[M5A]]="","",SUM(Table2[[#This Row],[M5A]]-Table2[[#This Row],[M5B_h]]))</f>
        <v/>
      </c>
      <c r="Q1975" s="14">
        <f>SUM(Table2[[#This Row],[AWAL]],Table2[[#This Row],[M1B]])</f>
        <v>1</v>
      </c>
      <c r="R1975" s="14">
        <f>SUM(Table2[[#This Row],[M2B]],Table2[[#This Row],[M2B_h]])</f>
        <v>1</v>
      </c>
      <c r="S1975" s="14">
        <f>SUM(Table2[[#This Row],[M3B]],Table2[[#This Row],[M3B_h]])</f>
        <v>1</v>
      </c>
      <c r="T1975" s="14">
        <f>SUM(Table2[[#This Row],[M4B]],Table2[[#This Row],[M4B_h]])</f>
        <v>1</v>
      </c>
    </row>
    <row r="1976" spans="1:20">
      <c r="A1976" s="11">
        <f>IF(Table2[[#This Row],[TT]]=0,"",ROW())</f>
        <v>1976</v>
      </c>
      <c r="B1976" s="11" t="str">
        <f>LOWER(SUBSTITUTE(SUBSTITUTE(SUBSTITUTE(SUBSTITUTE(SUBSTITUTE(SUBSTITUTE(SUBSTITUTE(SUBSTITUTE(Table2[[#This Row],[NAMA BARANG]]," ",""),"""",""),"-",""),"/",""),"(",""),")",""),"&amp;",""),",",""))</f>
        <v>stipjumbodisney471024</v>
      </c>
      <c r="C1976" s="17" t="s">
        <v>2124</v>
      </c>
      <c r="D1976" s="18">
        <v>1</v>
      </c>
      <c r="E1976" s="22" t="s">
        <v>93</v>
      </c>
      <c r="F1976" s="43">
        <f>IF(Table2[[#This Row],[M5B]]="",Table2[[#This Row],[M5B_h]],SUM(Table2[[#This Row],[M5B_h]],Table2[[#This Row],[M5B]]))</f>
        <v>1</v>
      </c>
      <c r="H1976" s="12" t="str">
        <f>IF(Table2[[#This Row],[M1A]]="","",Table2[[#This Row],[M1A]]-Table2[[#This Row],[AWAL]])</f>
        <v/>
      </c>
      <c r="J1976" s="12" t="str">
        <f>IF(Table2[[#This Row],[M2A]]="","",SUM(Table2[[#This Row],[M2A]]-Table2[[#This Row],[M2B_h]]))</f>
        <v/>
      </c>
      <c r="L1976" s="12" t="str">
        <f>IF(Table2[[#This Row],[M3A]]="","",SUM(Table2[[#This Row],[M3A]]-Table2[[#This Row],[M3B_h]]))</f>
        <v/>
      </c>
      <c r="N1976" s="12" t="str">
        <f>IF(Table2[[#This Row],[M4A]]="","",SUM(Table2[[#This Row],[M4A]]-Table2[[#This Row],[M4B_h]]))</f>
        <v/>
      </c>
      <c r="O1976" s="14"/>
      <c r="P1976" s="14" t="str">
        <f>IF(Table2[[#This Row],[M5A]]="","",SUM(Table2[[#This Row],[M5A]]-Table2[[#This Row],[M5B_h]]))</f>
        <v/>
      </c>
      <c r="Q1976" s="14">
        <f>SUM(Table2[[#This Row],[AWAL]],Table2[[#This Row],[M1B]])</f>
        <v>1</v>
      </c>
      <c r="R1976" s="14">
        <f>SUM(Table2[[#This Row],[M2B]],Table2[[#This Row],[M2B_h]])</f>
        <v>1</v>
      </c>
      <c r="S1976" s="14">
        <f>SUM(Table2[[#This Row],[M3B]],Table2[[#This Row],[M3B_h]])</f>
        <v>1</v>
      </c>
      <c r="T1976" s="14">
        <f>SUM(Table2[[#This Row],[M4B]],Table2[[#This Row],[M4B_h]])</f>
        <v>1</v>
      </c>
    </row>
    <row r="1977" spans="1:20">
      <c r="A1977" s="11">
        <f>IF(Table2[[#This Row],[TT]]=0,"",ROW())</f>
        <v>1977</v>
      </c>
      <c r="B1977" s="11" t="str">
        <f>LOWER(SUBSTITUTE(SUBSTITUTE(SUBSTITUTE(SUBSTITUTE(SUBSTITUTE(SUBSTITUTE(SUBSTITUTE(SUBSTITUTE(Table2[[#This Row],[NAMA BARANG]]," ",""),"""",""),"-",""),"/",""),"(",""),")",""),"&amp;",""),",",""))</f>
        <v>stipjx99002set+asahanapplebear24pc</v>
      </c>
      <c r="C1977" s="17" t="s">
        <v>2125</v>
      </c>
      <c r="D1977" s="18">
        <v>4</v>
      </c>
      <c r="E1977" s="22" t="s">
        <v>50</v>
      </c>
      <c r="F1977" s="43">
        <f>IF(Table2[[#This Row],[M5B]]="",Table2[[#This Row],[M5B_h]],SUM(Table2[[#This Row],[M5B_h]],Table2[[#This Row],[M5B]]))</f>
        <v>4</v>
      </c>
      <c r="H1977" s="12" t="str">
        <f>IF(Table2[[#This Row],[M1A]]="","",Table2[[#This Row],[M1A]]-Table2[[#This Row],[AWAL]])</f>
        <v/>
      </c>
      <c r="J1977" s="12" t="str">
        <f>IF(Table2[[#This Row],[M2A]]="","",SUM(Table2[[#This Row],[M2A]]-Table2[[#This Row],[M2B_h]]))</f>
        <v/>
      </c>
      <c r="L1977" s="12" t="str">
        <f>IF(Table2[[#This Row],[M3A]]="","",SUM(Table2[[#This Row],[M3A]]-Table2[[#This Row],[M3B_h]]))</f>
        <v/>
      </c>
      <c r="N1977" s="12" t="str">
        <f>IF(Table2[[#This Row],[M4A]]="","",SUM(Table2[[#This Row],[M4A]]-Table2[[#This Row],[M4B_h]]))</f>
        <v/>
      </c>
      <c r="O1977" s="14"/>
      <c r="P1977" s="14" t="str">
        <f>IF(Table2[[#This Row],[M5A]]="","",SUM(Table2[[#This Row],[M5A]]-Table2[[#This Row],[M5B_h]]))</f>
        <v/>
      </c>
      <c r="Q1977" s="14">
        <f>SUM(Table2[[#This Row],[AWAL]],Table2[[#This Row],[M1B]])</f>
        <v>4</v>
      </c>
      <c r="R1977" s="14">
        <f>SUM(Table2[[#This Row],[M2B]],Table2[[#This Row],[M2B_h]])</f>
        <v>4</v>
      </c>
      <c r="S1977" s="14">
        <f>SUM(Table2[[#This Row],[M3B]],Table2[[#This Row],[M3B_h]])</f>
        <v>4</v>
      </c>
      <c r="T1977" s="14">
        <f>SUM(Table2[[#This Row],[M4B]],Table2[[#This Row],[M4B_h]])</f>
        <v>4</v>
      </c>
    </row>
    <row r="1978" spans="1:20">
      <c r="A1978" s="11">
        <f>IF(Table2[[#This Row],[TT]]=0,"",ROW())</f>
        <v>1978</v>
      </c>
      <c r="B1978" s="11" t="str">
        <f>LOWER(SUBSTITUTE(SUBSTITUTE(SUBSTITUTE(SUBSTITUTE(SUBSTITUTE(SUBSTITUTE(SUBSTITUTE(SUBSTITUTE(Table2[[#This Row],[NAMA BARANG]]," ",""),"""",""),"-",""),"/",""),"(",""),")",""),"&amp;",""),",",""))</f>
        <v>stipjx99009kursigoyang24pc</v>
      </c>
      <c r="C1978" s="17" t="s">
        <v>2126</v>
      </c>
      <c r="D1978" s="18">
        <v>1</v>
      </c>
      <c r="E1978" s="22" t="s">
        <v>67</v>
      </c>
      <c r="F1978" s="43">
        <f>IF(Table2[[#This Row],[M5B]]="",Table2[[#This Row],[M5B_h]],SUM(Table2[[#This Row],[M5B_h]],Table2[[#This Row],[M5B]]))</f>
        <v>1</v>
      </c>
      <c r="H1978" s="12" t="str">
        <f>IF(Table2[[#This Row],[M1A]]="","",Table2[[#This Row],[M1A]]-Table2[[#This Row],[AWAL]])</f>
        <v/>
      </c>
      <c r="J1978" s="12" t="str">
        <f>IF(Table2[[#This Row],[M2A]]="","",SUM(Table2[[#This Row],[M2A]]-Table2[[#This Row],[M2B_h]]))</f>
        <v/>
      </c>
      <c r="L1978" s="12" t="str">
        <f>IF(Table2[[#This Row],[M3A]]="","",SUM(Table2[[#This Row],[M3A]]-Table2[[#This Row],[M3B_h]]))</f>
        <v/>
      </c>
      <c r="N1978" s="12" t="str">
        <f>IF(Table2[[#This Row],[M4A]]="","",SUM(Table2[[#This Row],[M4A]]-Table2[[#This Row],[M4B_h]]))</f>
        <v/>
      </c>
      <c r="O1978" s="14"/>
      <c r="P1978" s="14" t="str">
        <f>IF(Table2[[#This Row],[M5A]]="","",SUM(Table2[[#This Row],[M5A]]-Table2[[#This Row],[M5B_h]]))</f>
        <v/>
      </c>
      <c r="Q1978" s="14">
        <f>SUM(Table2[[#This Row],[AWAL]],Table2[[#This Row],[M1B]])</f>
        <v>1</v>
      </c>
      <c r="R1978" s="14">
        <f>SUM(Table2[[#This Row],[M2B]],Table2[[#This Row],[M2B_h]])</f>
        <v>1</v>
      </c>
      <c r="S1978" s="14">
        <f>SUM(Table2[[#This Row],[M3B]],Table2[[#This Row],[M3B_h]])</f>
        <v>1</v>
      </c>
      <c r="T1978" s="14">
        <f>SUM(Table2[[#This Row],[M4B]],Table2[[#This Row],[M4B_h]])</f>
        <v>1</v>
      </c>
    </row>
    <row r="1979" spans="1:20">
      <c r="A1979" s="11">
        <f>IF(Table2[[#This Row],[TT]]=0,"",ROW())</f>
        <v>1979</v>
      </c>
      <c r="B1979" s="11" t="str">
        <f>LOWER(SUBSTITUTE(SUBSTITUTE(SUBSTITUTE(SUBSTITUTE(SUBSTITUTE(SUBSTITUTE(SUBSTITUTE(SUBSTITUTE(Table2[[#This Row],[NAMA BARANG]]," ",""),"""",""),"-",""),"/",""),"(",""),")",""),"&amp;",""),",",""))</f>
        <v>stipkucing6171robot6193</v>
      </c>
      <c r="C1979" s="17" t="s">
        <v>2127</v>
      </c>
      <c r="D1979" s="18">
        <v>2</v>
      </c>
      <c r="E1979" s="22" t="s">
        <v>497</v>
      </c>
      <c r="F1979" s="43">
        <f>IF(Table2[[#This Row],[M5B]]="",Table2[[#This Row],[M5B_h]],SUM(Table2[[#This Row],[M5B_h]],Table2[[#This Row],[M5B]]))</f>
        <v>2</v>
      </c>
      <c r="H1979" s="12" t="str">
        <f>IF(Table2[[#This Row],[M1A]]="","",Table2[[#This Row],[M1A]]-Table2[[#This Row],[AWAL]])</f>
        <v/>
      </c>
      <c r="J1979" s="12" t="str">
        <f>IF(Table2[[#This Row],[M2A]]="","",SUM(Table2[[#This Row],[M2A]]-Table2[[#This Row],[M2B_h]]))</f>
        <v/>
      </c>
      <c r="L1979" s="12" t="str">
        <f>IF(Table2[[#This Row],[M3A]]="","",SUM(Table2[[#This Row],[M3A]]-Table2[[#This Row],[M3B_h]]))</f>
        <v/>
      </c>
      <c r="N1979" s="12" t="str">
        <f>IF(Table2[[#This Row],[M4A]]="","",SUM(Table2[[#This Row],[M4A]]-Table2[[#This Row],[M4B_h]]))</f>
        <v/>
      </c>
      <c r="O1979" s="14"/>
      <c r="P1979" s="14" t="str">
        <f>IF(Table2[[#This Row],[M5A]]="","",SUM(Table2[[#This Row],[M5A]]-Table2[[#This Row],[M5B_h]]))</f>
        <v/>
      </c>
      <c r="Q1979" s="14">
        <f>SUM(Table2[[#This Row],[AWAL]],Table2[[#This Row],[M1B]])</f>
        <v>2</v>
      </c>
      <c r="R1979" s="14">
        <f>SUM(Table2[[#This Row],[M2B]],Table2[[#This Row],[M2B_h]])</f>
        <v>2</v>
      </c>
      <c r="S1979" s="14">
        <f>SUM(Table2[[#This Row],[M3B]],Table2[[#This Row],[M3B_h]])</f>
        <v>2</v>
      </c>
      <c r="T1979" s="14">
        <f>SUM(Table2[[#This Row],[M4B]],Table2[[#This Row],[M4B_h]])</f>
        <v>2</v>
      </c>
    </row>
    <row r="1980" spans="1:20">
      <c r="A1980" s="11">
        <f>IF(Table2[[#This Row],[TT]]=0,"",ROW())</f>
        <v>1980</v>
      </c>
      <c r="B1980" s="11" t="str">
        <f>LOWER(SUBSTITUTE(SUBSTITUTE(SUBSTITUTE(SUBSTITUTE(SUBSTITUTE(SUBSTITUTE(SUBSTITUTE(SUBSTITUTE(Table2[[#This Row],[NAMA BARANG]]," ",""),"""",""),"-",""),"/",""),"(",""),")",""),"&amp;",""),",",""))</f>
        <v>stipmatahari0025</v>
      </c>
      <c r="C1980" s="17" t="s">
        <v>2128</v>
      </c>
      <c r="D1980" s="18">
        <v>3</v>
      </c>
      <c r="E1980" s="22" t="s">
        <v>399</v>
      </c>
      <c r="F1980" s="43">
        <f>IF(Table2[[#This Row],[M5B]]="",Table2[[#This Row],[M5B_h]],SUM(Table2[[#This Row],[M5B_h]],Table2[[#This Row],[M5B]]))</f>
        <v>3</v>
      </c>
      <c r="H1980" s="12" t="str">
        <f>IF(Table2[[#This Row],[M1A]]="","",Table2[[#This Row],[M1A]]-Table2[[#This Row],[AWAL]])</f>
        <v/>
      </c>
      <c r="J1980" s="12" t="str">
        <f>IF(Table2[[#This Row],[M2A]]="","",SUM(Table2[[#This Row],[M2A]]-Table2[[#This Row],[M2B_h]]))</f>
        <v/>
      </c>
      <c r="L1980" s="12" t="str">
        <f>IF(Table2[[#This Row],[M3A]]="","",SUM(Table2[[#This Row],[M3A]]-Table2[[#This Row],[M3B_h]]))</f>
        <v/>
      </c>
      <c r="N1980" s="12" t="str">
        <f>IF(Table2[[#This Row],[M4A]]="","",SUM(Table2[[#This Row],[M4A]]-Table2[[#This Row],[M4B_h]]))</f>
        <v/>
      </c>
      <c r="O1980" s="14"/>
      <c r="P1980" s="14" t="str">
        <f>IF(Table2[[#This Row],[M5A]]="","",SUM(Table2[[#This Row],[M5A]]-Table2[[#This Row],[M5B_h]]))</f>
        <v/>
      </c>
      <c r="Q1980" s="14">
        <f>SUM(Table2[[#This Row],[AWAL]],Table2[[#This Row],[M1B]])</f>
        <v>3</v>
      </c>
      <c r="R1980" s="14">
        <f>SUM(Table2[[#This Row],[M2B]],Table2[[#This Row],[M2B_h]])</f>
        <v>3</v>
      </c>
      <c r="S1980" s="14">
        <f>SUM(Table2[[#This Row],[M3B]],Table2[[#This Row],[M3B_h]])</f>
        <v>3</v>
      </c>
      <c r="T1980" s="14">
        <f>SUM(Table2[[#This Row],[M4B]],Table2[[#This Row],[M4B_h]])</f>
        <v>3</v>
      </c>
    </row>
    <row r="1981" spans="1:20">
      <c r="A1981" s="11">
        <f>IF(Table2[[#This Row],[TT]]=0,"",ROW())</f>
        <v>1981</v>
      </c>
      <c r="B1981" s="11" t="str">
        <f>LOWER(SUBSTITUTE(SUBSTITUTE(SUBSTITUTE(SUBSTITUTE(SUBSTITUTE(SUBSTITUTE(SUBSTITUTE(SUBSTITUTE(Table2[[#This Row],[NAMA BARANG]]," ",""),"""",""),"-",""),"/",""),"(",""),")",""),"&amp;",""),",",""))</f>
        <v>stipminion36</v>
      </c>
      <c r="C1981" s="17" t="s">
        <v>2129</v>
      </c>
      <c r="D1981" s="18">
        <v>29</v>
      </c>
      <c r="E1981" s="22" t="s">
        <v>93</v>
      </c>
      <c r="F1981" s="43">
        <f>IF(Table2[[#This Row],[M5B]]="",Table2[[#This Row],[M5B_h]],SUM(Table2[[#This Row],[M5B_h]],Table2[[#This Row],[M5B]]))</f>
        <v>29</v>
      </c>
      <c r="H1981" s="12" t="str">
        <f>IF(Table2[[#This Row],[M1A]]="","",Table2[[#This Row],[M1A]]-Table2[[#This Row],[AWAL]])</f>
        <v/>
      </c>
      <c r="J1981" s="12" t="str">
        <f>IF(Table2[[#This Row],[M2A]]="","",SUM(Table2[[#This Row],[M2A]]-Table2[[#This Row],[M2B_h]]))</f>
        <v/>
      </c>
      <c r="L1981" s="12" t="str">
        <f>IF(Table2[[#This Row],[M3A]]="","",SUM(Table2[[#This Row],[M3A]]-Table2[[#This Row],[M3B_h]]))</f>
        <v/>
      </c>
      <c r="N1981" s="12" t="str">
        <f>IF(Table2[[#This Row],[M4A]]="","",SUM(Table2[[#This Row],[M4A]]-Table2[[#This Row],[M4B_h]]))</f>
        <v/>
      </c>
      <c r="O1981" s="14"/>
      <c r="P1981" s="14" t="str">
        <f>IF(Table2[[#This Row],[M5A]]="","",SUM(Table2[[#This Row],[M5A]]-Table2[[#This Row],[M5B_h]]))</f>
        <v/>
      </c>
      <c r="Q1981" s="14">
        <f>SUM(Table2[[#This Row],[AWAL]],Table2[[#This Row],[M1B]])</f>
        <v>29</v>
      </c>
      <c r="R1981" s="14">
        <f>SUM(Table2[[#This Row],[M2B]],Table2[[#This Row],[M2B_h]])</f>
        <v>29</v>
      </c>
      <c r="S1981" s="14">
        <f>SUM(Table2[[#This Row],[M3B]],Table2[[#This Row],[M3B_h]])</f>
        <v>29</v>
      </c>
      <c r="T1981" s="14">
        <f>SUM(Table2[[#This Row],[M4B]],Table2[[#This Row],[M4B_h]])</f>
        <v>29</v>
      </c>
    </row>
    <row r="1982" spans="1:20">
      <c r="A1982" s="11">
        <f>IF(Table2[[#This Row],[TT]]=0,"",ROW())</f>
        <v>1982</v>
      </c>
      <c r="B1982" s="11" t="str">
        <f>LOWER(SUBSTITUTE(SUBSTITUTE(SUBSTITUTE(SUBSTITUTE(SUBSTITUTE(SUBSTITUTE(SUBSTITUTE(SUBSTITUTE(Table2[[#This Row],[NAMA BARANG]]," ",""),"""",""),"-",""),"/",""),"(",""),")",""),"&amp;",""),",",""))</f>
        <v>stipminion13161736</v>
      </c>
      <c r="C1982" s="17" t="s">
        <v>2130</v>
      </c>
      <c r="D1982" s="18">
        <v>30</v>
      </c>
      <c r="E1982" s="22" t="s">
        <v>2131</v>
      </c>
      <c r="F1982" s="43">
        <f>IF(Table2[[#This Row],[M5B]]="",Table2[[#This Row],[M5B_h]],SUM(Table2[[#This Row],[M5B_h]],Table2[[#This Row],[M5B]]))</f>
        <v>30</v>
      </c>
      <c r="H1982" s="12" t="str">
        <f>IF(Table2[[#This Row],[M1A]]="","",Table2[[#This Row],[M1A]]-Table2[[#This Row],[AWAL]])</f>
        <v/>
      </c>
      <c r="J1982" s="12" t="str">
        <f>IF(Table2[[#This Row],[M2A]]="","",SUM(Table2[[#This Row],[M2A]]-Table2[[#This Row],[M2B_h]]))</f>
        <v/>
      </c>
      <c r="L1982" s="12" t="str">
        <f>IF(Table2[[#This Row],[M3A]]="","",SUM(Table2[[#This Row],[M3A]]-Table2[[#This Row],[M3B_h]]))</f>
        <v/>
      </c>
      <c r="N1982" s="12" t="str">
        <f>IF(Table2[[#This Row],[M4A]]="","",SUM(Table2[[#This Row],[M4A]]-Table2[[#This Row],[M4B_h]]))</f>
        <v/>
      </c>
      <c r="O1982" s="14"/>
      <c r="P1982" s="14" t="str">
        <f>IF(Table2[[#This Row],[M5A]]="","",SUM(Table2[[#This Row],[M5A]]-Table2[[#This Row],[M5B_h]]))</f>
        <v/>
      </c>
      <c r="Q1982" s="14">
        <f>SUM(Table2[[#This Row],[AWAL]],Table2[[#This Row],[M1B]])</f>
        <v>30</v>
      </c>
      <c r="R1982" s="14">
        <f>SUM(Table2[[#This Row],[M2B]],Table2[[#This Row],[M2B_h]])</f>
        <v>30</v>
      </c>
      <c r="S1982" s="14">
        <f>SUM(Table2[[#This Row],[M3B]],Table2[[#This Row],[M3B_h]])</f>
        <v>30</v>
      </c>
      <c r="T1982" s="14">
        <f>SUM(Table2[[#This Row],[M4B]],Table2[[#This Row],[M4B_h]])</f>
        <v>30</v>
      </c>
    </row>
    <row r="1983" spans="1:20">
      <c r="A1983" s="11">
        <f>IF(Table2[[#This Row],[TT]]=0,"",ROW())</f>
        <v>1983</v>
      </c>
      <c r="B1983" s="11" t="str">
        <f>LOWER(SUBSTITUTE(SUBSTITUTE(SUBSTITUTE(SUBSTITUTE(SUBSTITUTE(SUBSTITUTE(SUBSTITUTE(SUBSTITUTE(Table2[[#This Row],[NAMA BARANG]]," ",""),"""",""),"-",""),"/",""),"(",""),")",""),"&amp;",""),",",""))</f>
        <v>stipminion6763120k</v>
      </c>
      <c r="C1983" s="17" t="s">
        <v>2132</v>
      </c>
      <c r="D1983" s="18">
        <v>37</v>
      </c>
      <c r="E1983" s="22" t="s">
        <v>531</v>
      </c>
      <c r="F1983" s="43">
        <f>IF(Table2[[#This Row],[M5B]]="",Table2[[#This Row],[M5B_h]],SUM(Table2[[#This Row],[M5B_h]],Table2[[#This Row],[M5B]]))</f>
        <v>37</v>
      </c>
      <c r="H1983" s="12" t="str">
        <f>IF(Table2[[#This Row],[M1A]]="","",Table2[[#This Row],[M1A]]-Table2[[#This Row],[AWAL]])</f>
        <v/>
      </c>
      <c r="J1983" s="12" t="str">
        <f>IF(Table2[[#This Row],[M2A]]="","",SUM(Table2[[#This Row],[M2A]]-Table2[[#This Row],[M2B_h]]))</f>
        <v/>
      </c>
      <c r="L1983" s="12" t="str">
        <f>IF(Table2[[#This Row],[M3A]]="","",SUM(Table2[[#This Row],[M3A]]-Table2[[#This Row],[M3B_h]]))</f>
        <v/>
      </c>
      <c r="N1983" s="12" t="str">
        <f>IF(Table2[[#This Row],[M4A]]="","",SUM(Table2[[#This Row],[M4A]]-Table2[[#This Row],[M4B_h]]))</f>
        <v/>
      </c>
      <c r="O1983" s="14"/>
      <c r="P1983" s="14" t="str">
        <f>IF(Table2[[#This Row],[M5A]]="","",SUM(Table2[[#This Row],[M5A]]-Table2[[#This Row],[M5B_h]]))</f>
        <v/>
      </c>
      <c r="Q1983" s="14">
        <f>SUM(Table2[[#This Row],[AWAL]],Table2[[#This Row],[M1B]])</f>
        <v>37</v>
      </c>
      <c r="R1983" s="14">
        <f>SUM(Table2[[#This Row],[M2B]],Table2[[#This Row],[M2B_h]])</f>
        <v>37</v>
      </c>
      <c r="S1983" s="14">
        <f>SUM(Table2[[#This Row],[M3B]],Table2[[#This Row],[M3B_h]])</f>
        <v>37</v>
      </c>
      <c r="T1983" s="14">
        <f>SUM(Table2[[#This Row],[M4B]],Table2[[#This Row],[M4B_h]])</f>
        <v>37</v>
      </c>
    </row>
    <row r="1984" spans="1:20">
      <c r="A1984" s="11">
        <f>IF(Table2[[#This Row],[TT]]=0,"",ROW())</f>
        <v>1984</v>
      </c>
      <c r="B1984" s="11" t="str">
        <f>LOWER(SUBSTITUTE(SUBSTITUTE(SUBSTITUTE(SUBSTITUTE(SUBSTITUTE(SUBSTITUTE(SUBSTITUTE(SUBSTITUTE(Table2[[#This Row],[NAMA BARANG]]," ",""),"""",""),"-",""),"/",""),"(",""),")",""),"&amp;",""),",",""))</f>
        <v>stipminionb676560</v>
      </c>
      <c r="C1984" s="17" t="s">
        <v>2133</v>
      </c>
      <c r="D1984" s="18">
        <v>61</v>
      </c>
      <c r="E1984" s="22" t="s">
        <v>19</v>
      </c>
      <c r="F1984" s="43">
        <f>IF(Table2[[#This Row],[M5B]]="",Table2[[#This Row],[M5B_h]],SUM(Table2[[#This Row],[M5B_h]],Table2[[#This Row],[M5B]]))</f>
        <v>61</v>
      </c>
      <c r="H1984" s="12" t="str">
        <f>IF(Table2[[#This Row],[M1A]]="","",Table2[[#This Row],[M1A]]-Table2[[#This Row],[AWAL]])</f>
        <v/>
      </c>
      <c r="J1984" s="12" t="str">
        <f>IF(Table2[[#This Row],[M2A]]="","",SUM(Table2[[#This Row],[M2A]]-Table2[[#This Row],[M2B_h]]))</f>
        <v/>
      </c>
      <c r="L1984" s="12" t="str">
        <f>IF(Table2[[#This Row],[M3A]]="","",SUM(Table2[[#This Row],[M3A]]-Table2[[#This Row],[M3B_h]]))</f>
        <v/>
      </c>
      <c r="N1984" s="12" t="str">
        <f>IF(Table2[[#This Row],[M4A]]="","",SUM(Table2[[#This Row],[M4A]]-Table2[[#This Row],[M4B_h]]))</f>
        <v/>
      </c>
      <c r="O1984" s="14"/>
      <c r="P1984" s="14" t="str">
        <f>IF(Table2[[#This Row],[M5A]]="","",SUM(Table2[[#This Row],[M5A]]-Table2[[#This Row],[M5B_h]]))</f>
        <v/>
      </c>
      <c r="Q1984" s="14">
        <f>SUM(Table2[[#This Row],[AWAL]],Table2[[#This Row],[M1B]])</f>
        <v>61</v>
      </c>
      <c r="R1984" s="14">
        <f>SUM(Table2[[#This Row],[M2B]],Table2[[#This Row],[M2B_h]])</f>
        <v>61</v>
      </c>
      <c r="S1984" s="14">
        <f>SUM(Table2[[#This Row],[M3B]],Table2[[#This Row],[M3B_h]])</f>
        <v>61</v>
      </c>
      <c r="T1984" s="14">
        <f>SUM(Table2[[#This Row],[M4B]],Table2[[#This Row],[M4B_h]])</f>
        <v>61</v>
      </c>
    </row>
    <row r="1985" spans="1:20">
      <c r="A1985" s="11">
        <f>IF(Table2[[#This Row],[TT]]=0,"",ROW())</f>
        <v>1985</v>
      </c>
      <c r="B1985" s="11" t="str">
        <f>LOWER(SUBSTITUTE(SUBSTITUTE(SUBSTITUTE(SUBSTITUTE(SUBSTITUTE(SUBSTITUTE(SUBSTITUTE(SUBSTITUTE(Table2[[#This Row],[NAMA BARANG]]," ",""),"""",""),"-",""),"/",""),"(",""),")",""),"&amp;",""),",",""))</f>
        <v>stipmk01mmouse1x100</v>
      </c>
      <c r="C1985" s="17" t="s">
        <v>2134</v>
      </c>
      <c r="D1985" s="18">
        <v>2</v>
      </c>
      <c r="E1985" s="22" t="s">
        <v>50</v>
      </c>
      <c r="F1985" s="43">
        <f>IF(Table2[[#This Row],[M5B]]="",Table2[[#This Row],[M5B_h]],SUM(Table2[[#This Row],[M5B_h]],Table2[[#This Row],[M5B]]))</f>
        <v>2</v>
      </c>
      <c r="H1985" s="12" t="str">
        <f>IF(Table2[[#This Row],[M1A]]="","",Table2[[#This Row],[M1A]]-Table2[[#This Row],[AWAL]])</f>
        <v/>
      </c>
      <c r="J1985" s="12" t="str">
        <f>IF(Table2[[#This Row],[M2A]]="","",SUM(Table2[[#This Row],[M2A]]-Table2[[#This Row],[M2B_h]]))</f>
        <v/>
      </c>
      <c r="L1985" s="12" t="str">
        <f>IF(Table2[[#This Row],[M3A]]="","",SUM(Table2[[#This Row],[M3A]]-Table2[[#This Row],[M3B_h]]))</f>
        <v/>
      </c>
      <c r="N1985" s="12" t="str">
        <f>IF(Table2[[#This Row],[M4A]]="","",SUM(Table2[[#This Row],[M4A]]-Table2[[#This Row],[M4B_h]]))</f>
        <v/>
      </c>
      <c r="O1985" s="14"/>
      <c r="P1985" s="14" t="str">
        <f>IF(Table2[[#This Row],[M5A]]="","",SUM(Table2[[#This Row],[M5A]]-Table2[[#This Row],[M5B_h]]))</f>
        <v/>
      </c>
      <c r="Q1985" s="14">
        <f>SUM(Table2[[#This Row],[AWAL]],Table2[[#This Row],[M1B]])</f>
        <v>2</v>
      </c>
      <c r="R1985" s="14">
        <f>SUM(Table2[[#This Row],[M2B]],Table2[[#This Row],[M2B_h]])</f>
        <v>2</v>
      </c>
      <c r="S1985" s="14">
        <f>SUM(Table2[[#This Row],[M3B]],Table2[[#This Row],[M3B_h]])</f>
        <v>2</v>
      </c>
      <c r="T1985" s="14">
        <f>SUM(Table2[[#This Row],[M4B]],Table2[[#This Row],[M4B_h]])</f>
        <v>2</v>
      </c>
    </row>
    <row r="1986" spans="1:20">
      <c r="A1986" s="11">
        <f>IF(Table2[[#This Row],[TT]]=0,"",ROW())</f>
        <v>1986</v>
      </c>
      <c r="B1986" s="11" t="str">
        <f>LOWER(SUBSTITUTE(SUBSTITUTE(SUBSTITUTE(SUBSTITUTE(SUBSTITUTE(SUBSTITUTE(SUBSTITUTE(SUBSTITUTE(Table2[[#This Row],[NAMA BARANG]]," ",""),"""",""),"-",""),"/",""),"(",""),")",""),"&amp;",""),",",""))</f>
        <v>stipmonokuroboovalbmnk82824</v>
      </c>
      <c r="C1986" s="17" t="s">
        <v>2135</v>
      </c>
      <c r="D1986" s="18">
        <v>8</v>
      </c>
      <c r="E1986" s="22" t="s">
        <v>269</v>
      </c>
      <c r="F1986" s="43">
        <f>IF(Table2[[#This Row],[M5B]]="",Table2[[#This Row],[M5B_h]],SUM(Table2[[#This Row],[M5B_h]],Table2[[#This Row],[M5B]]))</f>
        <v>8</v>
      </c>
      <c r="H1986" s="12" t="str">
        <f>IF(Table2[[#This Row],[M1A]]="","",Table2[[#This Row],[M1A]]-Table2[[#This Row],[AWAL]])</f>
        <v/>
      </c>
      <c r="J1986" s="12" t="str">
        <f>IF(Table2[[#This Row],[M2A]]="","",SUM(Table2[[#This Row],[M2A]]-Table2[[#This Row],[M2B_h]]))</f>
        <v/>
      </c>
      <c r="L1986" s="12" t="str">
        <f>IF(Table2[[#This Row],[M3A]]="","",SUM(Table2[[#This Row],[M3A]]-Table2[[#This Row],[M3B_h]]))</f>
        <v/>
      </c>
      <c r="N1986" s="12" t="str">
        <f>IF(Table2[[#This Row],[M4A]]="","",SUM(Table2[[#This Row],[M4A]]-Table2[[#This Row],[M4B_h]]))</f>
        <v/>
      </c>
      <c r="O1986" s="14"/>
      <c r="P1986" s="14" t="str">
        <f>IF(Table2[[#This Row],[M5A]]="","",SUM(Table2[[#This Row],[M5A]]-Table2[[#This Row],[M5B_h]]))</f>
        <v/>
      </c>
      <c r="Q1986" s="14">
        <f>SUM(Table2[[#This Row],[AWAL]],Table2[[#This Row],[M1B]])</f>
        <v>8</v>
      </c>
      <c r="R1986" s="14">
        <f>SUM(Table2[[#This Row],[M2B]],Table2[[#This Row],[M2B_h]])</f>
        <v>8</v>
      </c>
      <c r="S1986" s="14">
        <f>SUM(Table2[[#This Row],[M3B]],Table2[[#This Row],[M3B_h]])</f>
        <v>8</v>
      </c>
      <c r="T1986" s="14">
        <f>SUM(Table2[[#This Row],[M4B]],Table2[[#This Row],[M4B_h]])</f>
        <v>8</v>
      </c>
    </row>
    <row r="1987" spans="1:20">
      <c r="A1987" s="11">
        <f>IF(Table2[[#This Row],[TT]]=0,"",ROW())</f>
        <v>1987</v>
      </c>
      <c r="B1987" s="11" t="str">
        <f>LOWER(SUBSTITUTE(SUBSTITUTE(SUBSTITUTE(SUBSTITUTE(SUBSTITUTE(SUBSTITUTE(SUBSTITUTE(SUBSTITUTE(Table2[[#This Row],[NAMA BARANG]]," ",""),"""",""),"-",""),"/",""),"(",""),")",""),"&amp;",""),",",""))</f>
        <v>stipmonokuroboovaltgmnk82724</v>
      </c>
      <c r="C1987" s="17" t="s">
        <v>2136</v>
      </c>
      <c r="D1987" s="18">
        <v>3</v>
      </c>
      <c r="E1987" s="22" t="s">
        <v>269</v>
      </c>
      <c r="F1987" s="43">
        <f>IF(Table2[[#This Row],[M5B]]="",Table2[[#This Row],[M5B_h]],SUM(Table2[[#This Row],[M5B_h]],Table2[[#This Row],[M5B]]))</f>
        <v>3</v>
      </c>
      <c r="H1987" s="12" t="str">
        <f>IF(Table2[[#This Row],[M1A]]="","",Table2[[#This Row],[M1A]]-Table2[[#This Row],[AWAL]])</f>
        <v/>
      </c>
      <c r="J1987" s="12" t="str">
        <f>IF(Table2[[#This Row],[M2A]]="","",SUM(Table2[[#This Row],[M2A]]-Table2[[#This Row],[M2B_h]]))</f>
        <v/>
      </c>
      <c r="L1987" s="12" t="str">
        <f>IF(Table2[[#This Row],[M3A]]="","",SUM(Table2[[#This Row],[M3A]]-Table2[[#This Row],[M3B_h]]))</f>
        <v/>
      </c>
      <c r="N1987" s="12" t="str">
        <f>IF(Table2[[#This Row],[M4A]]="","",SUM(Table2[[#This Row],[M4A]]-Table2[[#This Row],[M4B_h]]))</f>
        <v/>
      </c>
      <c r="O1987" s="14"/>
      <c r="P1987" s="14" t="str">
        <f>IF(Table2[[#This Row],[M5A]]="","",SUM(Table2[[#This Row],[M5A]]-Table2[[#This Row],[M5B_h]]))</f>
        <v/>
      </c>
      <c r="Q1987" s="14">
        <f>SUM(Table2[[#This Row],[AWAL]],Table2[[#This Row],[M1B]])</f>
        <v>3</v>
      </c>
      <c r="R1987" s="14">
        <f>SUM(Table2[[#This Row],[M2B]],Table2[[#This Row],[M2B_h]])</f>
        <v>3</v>
      </c>
      <c r="S1987" s="14">
        <f>SUM(Table2[[#This Row],[M3B]],Table2[[#This Row],[M3B_h]])</f>
        <v>3</v>
      </c>
      <c r="T1987" s="14">
        <f>SUM(Table2[[#This Row],[M4B]],Table2[[#This Row],[M4B_h]])</f>
        <v>3</v>
      </c>
    </row>
    <row r="1988" spans="1:20">
      <c r="A1988" s="11">
        <f>IF(Table2[[#This Row],[TT]]=0,"",ROW())</f>
        <v>1988</v>
      </c>
      <c r="B1988" s="11" t="str">
        <f>LOWER(SUBSTITUTE(SUBSTITUTE(SUBSTITUTE(SUBSTITUTE(SUBSTITUTE(SUBSTITUTE(SUBSTITUTE(SUBSTITUTE(Table2[[#This Row],[NAMA BARANG]]," ",""),"""",""),"-",""),"/",""),"(",""),")",""),"&amp;",""),",",""))</f>
        <v>stipms2078+magic36</v>
      </c>
      <c r="C1988" s="17" t="s">
        <v>2137</v>
      </c>
      <c r="D1988" s="18">
        <v>1</v>
      </c>
      <c r="E1988" s="22" t="s">
        <v>2138</v>
      </c>
      <c r="F1988" s="43">
        <f>IF(Table2[[#This Row],[M5B]]="",Table2[[#This Row],[M5B_h]],SUM(Table2[[#This Row],[M5B_h]],Table2[[#This Row],[M5B]]))</f>
        <v>1</v>
      </c>
      <c r="H1988" s="12" t="str">
        <f>IF(Table2[[#This Row],[M1A]]="","",Table2[[#This Row],[M1A]]-Table2[[#This Row],[AWAL]])</f>
        <v/>
      </c>
      <c r="J1988" s="12" t="str">
        <f>IF(Table2[[#This Row],[M2A]]="","",SUM(Table2[[#This Row],[M2A]]-Table2[[#This Row],[M2B_h]]))</f>
        <v/>
      </c>
      <c r="L1988" s="12" t="str">
        <f>IF(Table2[[#This Row],[M3A]]="","",SUM(Table2[[#This Row],[M3A]]-Table2[[#This Row],[M3B_h]]))</f>
        <v/>
      </c>
      <c r="N1988" s="12" t="str">
        <f>IF(Table2[[#This Row],[M4A]]="","",SUM(Table2[[#This Row],[M4A]]-Table2[[#This Row],[M4B_h]]))</f>
        <v/>
      </c>
      <c r="O1988" s="14"/>
      <c r="P1988" s="14" t="str">
        <f>IF(Table2[[#This Row],[M5A]]="","",SUM(Table2[[#This Row],[M5A]]-Table2[[#This Row],[M5B_h]]))</f>
        <v/>
      </c>
      <c r="Q1988" s="14">
        <f>SUM(Table2[[#This Row],[AWAL]],Table2[[#This Row],[M1B]])</f>
        <v>1</v>
      </c>
      <c r="R1988" s="14">
        <f>SUM(Table2[[#This Row],[M2B]],Table2[[#This Row],[M2B_h]])</f>
        <v>1</v>
      </c>
      <c r="S1988" s="14">
        <f>SUM(Table2[[#This Row],[M3B]],Table2[[#This Row],[M3B_h]])</f>
        <v>1</v>
      </c>
      <c r="T1988" s="14">
        <f>SUM(Table2[[#This Row],[M4B]],Table2[[#This Row],[M4B_h]])</f>
        <v>1</v>
      </c>
    </row>
    <row r="1989" spans="1:20">
      <c r="A1989" s="11">
        <f>IF(Table2[[#This Row],[TT]]=0,"",ROW())</f>
        <v>1989</v>
      </c>
      <c r="B1989" s="11" t="str">
        <f>LOWER(SUBSTITUTE(SUBSTITUTE(SUBSTITUTE(SUBSTITUTE(SUBSTITUTE(SUBSTITUTE(SUBSTITUTE(SUBSTITUTE(Table2[[#This Row],[NAMA BARANG]]," ",""),"""",""),"-",""),"/",""),"(",""),")",""),"&amp;",""),",",""))</f>
        <v>stipp092pc48</v>
      </c>
      <c r="C1989" s="17" t="s">
        <v>2139</v>
      </c>
      <c r="D1989" s="18">
        <v>1</v>
      </c>
      <c r="E1989" s="22" t="s">
        <v>200</v>
      </c>
      <c r="F1989" s="43">
        <f>IF(Table2[[#This Row],[M5B]]="",Table2[[#This Row],[M5B_h]],SUM(Table2[[#This Row],[M5B_h]],Table2[[#This Row],[M5B]]))</f>
        <v>1</v>
      </c>
      <c r="H1989" s="12" t="str">
        <f>IF(Table2[[#This Row],[M1A]]="","",Table2[[#This Row],[M1A]]-Table2[[#This Row],[AWAL]])</f>
        <v/>
      </c>
      <c r="J1989" s="12" t="str">
        <f>IF(Table2[[#This Row],[M2A]]="","",SUM(Table2[[#This Row],[M2A]]-Table2[[#This Row],[M2B_h]]))</f>
        <v/>
      </c>
      <c r="L1989" s="12" t="str">
        <f>IF(Table2[[#This Row],[M3A]]="","",SUM(Table2[[#This Row],[M3A]]-Table2[[#This Row],[M3B_h]]))</f>
        <v/>
      </c>
      <c r="N1989" s="12" t="str">
        <f>IF(Table2[[#This Row],[M4A]]="","",SUM(Table2[[#This Row],[M4A]]-Table2[[#This Row],[M4B_h]]))</f>
        <v/>
      </c>
      <c r="O1989" s="14"/>
      <c r="P1989" s="14" t="str">
        <f>IF(Table2[[#This Row],[M5A]]="","",SUM(Table2[[#This Row],[M5A]]-Table2[[#This Row],[M5B_h]]))</f>
        <v/>
      </c>
      <c r="Q1989" s="14">
        <f>SUM(Table2[[#This Row],[AWAL]],Table2[[#This Row],[M1B]])</f>
        <v>1</v>
      </c>
      <c r="R1989" s="14">
        <f>SUM(Table2[[#This Row],[M2B]],Table2[[#This Row],[M2B_h]])</f>
        <v>1</v>
      </c>
      <c r="S1989" s="14">
        <f>SUM(Table2[[#This Row],[M3B]],Table2[[#This Row],[M3B_h]])</f>
        <v>1</v>
      </c>
      <c r="T1989" s="14">
        <f>SUM(Table2[[#This Row],[M4B]],Table2[[#This Row],[M4B_h]])</f>
        <v>1</v>
      </c>
    </row>
    <row r="1990" spans="1:20">
      <c r="A1990" s="11">
        <f>IF(Table2[[#This Row],[TT]]=0,"",ROW())</f>
        <v>1990</v>
      </c>
      <c r="B1990" s="11" t="str">
        <f>LOWER(SUBSTITUTE(SUBSTITUTE(SUBSTITUTE(SUBSTITUTE(SUBSTITUTE(SUBSTITUTE(SUBSTITUTE(SUBSTITUTE(Table2[[#This Row],[NAMA BARANG]]," ",""),"""",""),"-",""),"/",""),"(",""),")",""),"&amp;",""),",",""))</f>
        <v>stiprc6008</v>
      </c>
      <c r="C1990" s="17" t="s">
        <v>3434</v>
      </c>
      <c r="D1990" s="18">
        <v>20</v>
      </c>
      <c r="E1990" s="22" t="s">
        <v>3435</v>
      </c>
      <c r="F1990" s="43">
        <f>IF(Table2[[#This Row],[M5B]]="",Table2[[#This Row],[M5B_h]],SUM(Table2[[#This Row],[M5B_h]],Table2[[#This Row],[M5B]]))</f>
        <v>20</v>
      </c>
      <c r="H1990" s="12" t="str">
        <f>IF(Table2[[#This Row],[M1A]]="","",Table2[[#This Row],[M1A]]-Table2[[#This Row],[AWAL]])</f>
        <v/>
      </c>
      <c r="J1990" s="12" t="str">
        <f>IF(Table2[[#This Row],[M2A]]="","",SUM(Table2[[#This Row],[M2A]]-Table2[[#This Row],[M2B_h]]))</f>
        <v/>
      </c>
      <c r="L1990" s="12" t="str">
        <f>IF(Table2[[#This Row],[M3A]]="","",SUM(Table2[[#This Row],[M3A]]-Table2[[#This Row],[M3B_h]]))</f>
        <v/>
      </c>
      <c r="N1990" s="12" t="str">
        <f>IF(Table2[[#This Row],[M4A]]="","",SUM(Table2[[#This Row],[M4A]]-Table2[[#This Row],[M4B_h]]))</f>
        <v/>
      </c>
      <c r="O1990" s="14"/>
      <c r="P1990" s="14" t="str">
        <f>IF(Table2[[#This Row],[M5A]]="","",SUM(Table2[[#This Row],[M5A]]-Table2[[#This Row],[M5B_h]]))</f>
        <v/>
      </c>
      <c r="Q1990" s="14">
        <f>SUM(Table2[[#This Row],[AWAL]],Table2[[#This Row],[M1B]])</f>
        <v>20</v>
      </c>
      <c r="R1990" s="14">
        <f>SUM(Table2[[#This Row],[M2B]],Table2[[#This Row],[M2B_h]])</f>
        <v>20</v>
      </c>
      <c r="S1990" s="14">
        <f>SUM(Table2[[#This Row],[M3B]],Table2[[#This Row],[M3B_h]])</f>
        <v>20</v>
      </c>
      <c r="T1990" s="14">
        <f>SUM(Table2[[#This Row],[M4B]],Table2[[#This Row],[M4B_h]])</f>
        <v>20</v>
      </c>
    </row>
    <row r="1991" spans="1:20">
      <c r="A1991" s="11">
        <f>IF(Table2[[#This Row],[TT]]=0,"",ROW())</f>
        <v>1991</v>
      </c>
      <c r="B1991" s="11" t="str">
        <f>LOWER(SUBSTITUTE(SUBSTITUTE(SUBSTITUTE(SUBSTITUTE(SUBSTITUTE(SUBSTITUTE(SUBSTITUTE(SUBSTITUTE(Table2[[#This Row],[NAMA BARANG]]," ",""),"""",""),"-",""),"/",""),"(",""),")",""),"&amp;",""),",",""))</f>
        <v>stiprc603148</v>
      </c>
      <c r="C1991" s="17" t="s">
        <v>2140</v>
      </c>
      <c r="D1991" s="18">
        <v>2</v>
      </c>
      <c r="E1991" s="22" t="s">
        <v>200</v>
      </c>
      <c r="F1991" s="43">
        <f>IF(Table2[[#This Row],[M5B]]="",Table2[[#This Row],[M5B_h]],SUM(Table2[[#This Row],[M5B_h]],Table2[[#This Row],[M5B]]))</f>
        <v>2</v>
      </c>
      <c r="H1991" s="12" t="str">
        <f>IF(Table2[[#This Row],[M1A]]="","",Table2[[#This Row],[M1A]]-Table2[[#This Row],[AWAL]])</f>
        <v/>
      </c>
      <c r="J1991" s="12" t="str">
        <f>IF(Table2[[#This Row],[M2A]]="","",SUM(Table2[[#This Row],[M2A]]-Table2[[#This Row],[M2B_h]]))</f>
        <v/>
      </c>
      <c r="L1991" s="12" t="str">
        <f>IF(Table2[[#This Row],[M3A]]="","",SUM(Table2[[#This Row],[M3A]]-Table2[[#This Row],[M3B_h]]))</f>
        <v/>
      </c>
      <c r="N1991" s="12" t="str">
        <f>IF(Table2[[#This Row],[M4A]]="","",SUM(Table2[[#This Row],[M4A]]-Table2[[#This Row],[M4B_h]]))</f>
        <v/>
      </c>
      <c r="O1991" s="14"/>
      <c r="P1991" s="14" t="str">
        <f>IF(Table2[[#This Row],[M5A]]="","",SUM(Table2[[#This Row],[M5A]]-Table2[[#This Row],[M5B_h]]))</f>
        <v/>
      </c>
      <c r="Q1991" s="14">
        <f>SUM(Table2[[#This Row],[AWAL]],Table2[[#This Row],[M1B]])</f>
        <v>2</v>
      </c>
      <c r="R1991" s="14">
        <f>SUM(Table2[[#This Row],[M2B]],Table2[[#This Row],[M2B_h]])</f>
        <v>2</v>
      </c>
      <c r="S1991" s="14">
        <f>SUM(Table2[[#This Row],[M3B]],Table2[[#This Row],[M3B_h]])</f>
        <v>2</v>
      </c>
      <c r="T1991" s="14">
        <f>SUM(Table2[[#This Row],[M4B]],Table2[[#This Row],[M4B_h]])</f>
        <v>2</v>
      </c>
    </row>
    <row r="1992" spans="1:20">
      <c r="A1992" s="11">
        <f>IF(Table2[[#This Row],[TT]]=0,"",ROW())</f>
        <v>1992</v>
      </c>
      <c r="B1992" s="11" t="str">
        <f>LOWER(SUBSTITUTE(SUBSTITUTE(SUBSTITUTE(SUBSTITUTE(SUBSTITUTE(SUBSTITUTE(SUBSTITUTE(SUBSTITUTE(Table2[[#This Row],[NAMA BARANG]]," ",""),"""",""),"-",""),"/",""),"(",""),")",""),"&amp;",""),",",""))</f>
        <v>stiprc6032</v>
      </c>
      <c r="C1992" s="17" t="s">
        <v>2141</v>
      </c>
      <c r="D1992" s="18">
        <v>1</v>
      </c>
      <c r="E1992" s="22" t="s">
        <v>200</v>
      </c>
      <c r="F1992" s="43">
        <f>IF(Table2[[#This Row],[M5B]]="",Table2[[#This Row],[M5B_h]],SUM(Table2[[#This Row],[M5B_h]],Table2[[#This Row],[M5B]]))</f>
        <v>1</v>
      </c>
      <c r="H1992" s="12" t="str">
        <f>IF(Table2[[#This Row],[M1A]]="","",Table2[[#This Row],[M1A]]-Table2[[#This Row],[AWAL]])</f>
        <v/>
      </c>
      <c r="J1992" s="12" t="str">
        <f>IF(Table2[[#This Row],[M2A]]="","",SUM(Table2[[#This Row],[M2A]]-Table2[[#This Row],[M2B_h]]))</f>
        <v/>
      </c>
      <c r="L1992" s="12" t="str">
        <f>IF(Table2[[#This Row],[M3A]]="","",SUM(Table2[[#This Row],[M3A]]-Table2[[#This Row],[M3B_h]]))</f>
        <v/>
      </c>
      <c r="N1992" s="12" t="str">
        <f>IF(Table2[[#This Row],[M4A]]="","",SUM(Table2[[#This Row],[M4A]]-Table2[[#This Row],[M4B_h]]))</f>
        <v/>
      </c>
      <c r="O1992" s="14"/>
      <c r="P1992" s="14" t="str">
        <f>IF(Table2[[#This Row],[M5A]]="","",SUM(Table2[[#This Row],[M5A]]-Table2[[#This Row],[M5B_h]]))</f>
        <v/>
      </c>
      <c r="Q1992" s="14">
        <f>SUM(Table2[[#This Row],[AWAL]],Table2[[#This Row],[M1B]])</f>
        <v>1</v>
      </c>
      <c r="R1992" s="14">
        <f>SUM(Table2[[#This Row],[M2B]],Table2[[#This Row],[M2B_h]])</f>
        <v>1</v>
      </c>
      <c r="S1992" s="14">
        <f>SUM(Table2[[#This Row],[M3B]],Table2[[#This Row],[M3B_h]])</f>
        <v>1</v>
      </c>
      <c r="T1992" s="14">
        <f>SUM(Table2[[#This Row],[M4B]],Table2[[#This Row],[M4B_h]])</f>
        <v>1</v>
      </c>
    </row>
    <row r="1993" spans="1:20">
      <c r="A1993" s="11">
        <f>IF(Table2[[#This Row],[TT]]=0,"",ROW())</f>
        <v>1993</v>
      </c>
      <c r="B1993" s="11" t="str">
        <f>LOWER(SUBSTITUTE(SUBSTITUTE(SUBSTITUTE(SUBSTITUTE(SUBSTITUTE(SUBSTITUTE(SUBSTITUTE(SUBSTITUTE(Table2[[#This Row],[NAMA BARANG]]," ",""),"""",""),"-",""),"/",""),"(",""),")",""),"&amp;",""),",",""))</f>
        <v>stiprc6034</v>
      </c>
      <c r="C1993" s="17" t="s">
        <v>2142</v>
      </c>
      <c r="D1993" s="18">
        <v>1</v>
      </c>
      <c r="E1993" s="22" t="s">
        <v>200</v>
      </c>
      <c r="F1993" s="43">
        <f>IF(Table2[[#This Row],[M5B]]="",Table2[[#This Row],[M5B_h]],SUM(Table2[[#This Row],[M5B_h]],Table2[[#This Row],[M5B]]))</f>
        <v>1</v>
      </c>
      <c r="H1993" s="12" t="str">
        <f>IF(Table2[[#This Row],[M1A]]="","",Table2[[#This Row],[M1A]]-Table2[[#This Row],[AWAL]])</f>
        <v/>
      </c>
      <c r="J1993" s="12" t="str">
        <f>IF(Table2[[#This Row],[M2A]]="","",SUM(Table2[[#This Row],[M2A]]-Table2[[#This Row],[M2B_h]]))</f>
        <v/>
      </c>
      <c r="L1993" s="12" t="str">
        <f>IF(Table2[[#This Row],[M3A]]="","",SUM(Table2[[#This Row],[M3A]]-Table2[[#This Row],[M3B_h]]))</f>
        <v/>
      </c>
      <c r="N1993" s="12" t="str">
        <f>IF(Table2[[#This Row],[M4A]]="","",SUM(Table2[[#This Row],[M4A]]-Table2[[#This Row],[M4B_h]]))</f>
        <v/>
      </c>
      <c r="O1993" s="14"/>
      <c r="P1993" s="14" t="str">
        <f>IF(Table2[[#This Row],[M5A]]="","",SUM(Table2[[#This Row],[M5A]]-Table2[[#This Row],[M5B_h]]))</f>
        <v/>
      </c>
      <c r="Q1993" s="14">
        <f>SUM(Table2[[#This Row],[AWAL]],Table2[[#This Row],[M1B]])</f>
        <v>1</v>
      </c>
      <c r="R1993" s="14">
        <f>SUM(Table2[[#This Row],[M2B]],Table2[[#This Row],[M2B_h]])</f>
        <v>1</v>
      </c>
      <c r="S1993" s="14">
        <f>SUM(Table2[[#This Row],[M3B]],Table2[[#This Row],[M3B_h]])</f>
        <v>1</v>
      </c>
      <c r="T1993" s="14">
        <f>SUM(Table2[[#This Row],[M4B]],Table2[[#This Row],[M4B_h]])</f>
        <v>1</v>
      </c>
    </row>
    <row r="1994" spans="1:20">
      <c r="A1994" s="11">
        <f>IF(Table2[[#This Row],[TT]]=0,"",ROW())</f>
        <v>1994</v>
      </c>
      <c r="B1994" s="11" t="str">
        <f>LOWER(SUBSTITUTE(SUBSTITUTE(SUBSTITUTE(SUBSTITUTE(SUBSTITUTE(SUBSTITUTE(SUBSTITUTE(SUBSTITUTE(Table2[[#This Row],[NAMA BARANG]]," ",""),"""",""),"-",""),"/",""),"(",""),")",""),"&amp;",""),",",""))</f>
        <v>stiprc6035</v>
      </c>
      <c r="C1994" s="17" t="s">
        <v>2143</v>
      </c>
      <c r="D1994" s="18">
        <v>3</v>
      </c>
      <c r="E1994" s="22" t="s">
        <v>200</v>
      </c>
      <c r="F1994" s="43">
        <f>IF(Table2[[#This Row],[M5B]]="",Table2[[#This Row],[M5B_h]],SUM(Table2[[#This Row],[M5B_h]],Table2[[#This Row],[M5B]]))</f>
        <v>3</v>
      </c>
      <c r="H1994" s="12" t="str">
        <f>IF(Table2[[#This Row],[M1A]]="","",Table2[[#This Row],[M1A]]-Table2[[#This Row],[AWAL]])</f>
        <v/>
      </c>
      <c r="J1994" s="12" t="str">
        <f>IF(Table2[[#This Row],[M2A]]="","",SUM(Table2[[#This Row],[M2A]]-Table2[[#This Row],[M2B_h]]))</f>
        <v/>
      </c>
      <c r="L1994" s="12" t="str">
        <f>IF(Table2[[#This Row],[M3A]]="","",SUM(Table2[[#This Row],[M3A]]-Table2[[#This Row],[M3B_h]]))</f>
        <v/>
      </c>
      <c r="N1994" s="12" t="str">
        <f>IF(Table2[[#This Row],[M4A]]="","",SUM(Table2[[#This Row],[M4A]]-Table2[[#This Row],[M4B_h]]))</f>
        <v/>
      </c>
      <c r="O1994" s="14"/>
      <c r="P1994" s="14" t="str">
        <f>IF(Table2[[#This Row],[M5A]]="","",SUM(Table2[[#This Row],[M5A]]-Table2[[#This Row],[M5B_h]]))</f>
        <v/>
      </c>
      <c r="Q1994" s="14">
        <f>SUM(Table2[[#This Row],[AWAL]],Table2[[#This Row],[M1B]])</f>
        <v>3</v>
      </c>
      <c r="R1994" s="14">
        <f>SUM(Table2[[#This Row],[M2B]],Table2[[#This Row],[M2B_h]])</f>
        <v>3</v>
      </c>
      <c r="S1994" s="14">
        <f>SUM(Table2[[#This Row],[M3B]],Table2[[#This Row],[M3B_h]])</f>
        <v>3</v>
      </c>
      <c r="T1994" s="14">
        <f>SUM(Table2[[#This Row],[M4B]],Table2[[#This Row],[M4B_h]])</f>
        <v>3</v>
      </c>
    </row>
    <row r="1995" spans="1:20">
      <c r="A1995" s="11">
        <f>IF(Table2[[#This Row],[TT]]=0,"",ROW())</f>
        <v>1995</v>
      </c>
      <c r="B1995" s="11" t="str">
        <f>LOWER(SUBSTITUTE(SUBSTITUTE(SUBSTITUTE(SUBSTITUTE(SUBSTITUTE(SUBSTITUTE(SUBSTITUTE(SUBSTITUTE(Table2[[#This Row],[NAMA BARANG]]," ",""),"""",""),"-",""),"/",""),"(",""),")",""),"&amp;",""),",",""))</f>
        <v>stiprc6037</v>
      </c>
      <c r="C1995" s="17" t="s">
        <v>2144</v>
      </c>
      <c r="D1995" s="18">
        <v>2</v>
      </c>
      <c r="E1995" s="22" t="s">
        <v>200</v>
      </c>
      <c r="F1995" s="43">
        <f>IF(Table2[[#This Row],[M5B]]="",Table2[[#This Row],[M5B_h]],SUM(Table2[[#This Row],[M5B_h]],Table2[[#This Row],[M5B]]))</f>
        <v>2</v>
      </c>
      <c r="H1995" s="12" t="str">
        <f>IF(Table2[[#This Row],[M1A]]="","",Table2[[#This Row],[M1A]]-Table2[[#This Row],[AWAL]])</f>
        <v/>
      </c>
      <c r="J1995" s="12" t="str">
        <f>IF(Table2[[#This Row],[M2A]]="","",SUM(Table2[[#This Row],[M2A]]-Table2[[#This Row],[M2B_h]]))</f>
        <v/>
      </c>
      <c r="L1995" s="12" t="str">
        <f>IF(Table2[[#This Row],[M3A]]="","",SUM(Table2[[#This Row],[M3A]]-Table2[[#This Row],[M3B_h]]))</f>
        <v/>
      </c>
      <c r="N1995" s="12" t="str">
        <f>IF(Table2[[#This Row],[M4A]]="","",SUM(Table2[[#This Row],[M4A]]-Table2[[#This Row],[M4B_h]]))</f>
        <v/>
      </c>
      <c r="O1995" s="14"/>
      <c r="P1995" s="14" t="str">
        <f>IF(Table2[[#This Row],[M5A]]="","",SUM(Table2[[#This Row],[M5A]]-Table2[[#This Row],[M5B_h]]))</f>
        <v/>
      </c>
      <c r="Q1995" s="14">
        <f>SUM(Table2[[#This Row],[AWAL]],Table2[[#This Row],[M1B]])</f>
        <v>2</v>
      </c>
      <c r="R1995" s="14">
        <f>SUM(Table2[[#This Row],[M2B]],Table2[[#This Row],[M2B_h]])</f>
        <v>2</v>
      </c>
      <c r="S1995" s="14">
        <f>SUM(Table2[[#This Row],[M3B]],Table2[[#This Row],[M3B_h]])</f>
        <v>2</v>
      </c>
      <c r="T1995" s="14">
        <f>SUM(Table2[[#This Row],[M4B]],Table2[[#This Row],[M4B_h]])</f>
        <v>2</v>
      </c>
    </row>
    <row r="1996" spans="1:20">
      <c r="A1996" s="11">
        <f>IF(Table2[[#This Row],[TT]]=0,"",ROW())</f>
        <v>1996</v>
      </c>
      <c r="B1996" s="11" t="str">
        <f>LOWER(SUBSTITUTE(SUBSTITUTE(SUBSTITUTE(SUBSTITUTE(SUBSTITUTE(SUBSTITUTE(SUBSTITUTE(SUBSTITUTE(Table2[[#This Row],[NAMA BARANG]]," ",""),"""",""),"-",""),"/",""),"(",""),")",""),"&amp;",""),",",""))</f>
        <v>stipsika369besar</v>
      </c>
      <c r="C1996" s="17" t="s">
        <v>2145</v>
      </c>
      <c r="D1996" s="18">
        <v>20</v>
      </c>
      <c r="E1996" s="22" t="s">
        <v>91</v>
      </c>
      <c r="F1996" s="43">
        <f>IF(Table2[[#This Row],[M5B]]="",Table2[[#This Row],[M5B_h]],SUM(Table2[[#This Row],[M5B_h]],Table2[[#This Row],[M5B]]))</f>
        <v>20</v>
      </c>
      <c r="H1996" s="12" t="str">
        <f>IF(Table2[[#This Row],[M1A]]="","",Table2[[#This Row],[M1A]]-Table2[[#This Row],[AWAL]])</f>
        <v/>
      </c>
      <c r="J1996" s="12" t="str">
        <f>IF(Table2[[#This Row],[M2A]]="","",SUM(Table2[[#This Row],[M2A]]-Table2[[#This Row],[M2B_h]]))</f>
        <v/>
      </c>
      <c r="L1996" s="12" t="str">
        <f>IF(Table2[[#This Row],[M3A]]="","",SUM(Table2[[#This Row],[M3A]]-Table2[[#This Row],[M3B_h]]))</f>
        <v/>
      </c>
      <c r="N1996" s="12" t="str">
        <f>IF(Table2[[#This Row],[M4A]]="","",SUM(Table2[[#This Row],[M4A]]-Table2[[#This Row],[M4B_h]]))</f>
        <v/>
      </c>
      <c r="O1996" s="14"/>
      <c r="P1996" s="14" t="str">
        <f>IF(Table2[[#This Row],[M5A]]="","",SUM(Table2[[#This Row],[M5A]]-Table2[[#This Row],[M5B_h]]))</f>
        <v/>
      </c>
      <c r="Q1996" s="14">
        <f>SUM(Table2[[#This Row],[AWAL]],Table2[[#This Row],[M1B]])</f>
        <v>20</v>
      </c>
      <c r="R1996" s="14">
        <f>SUM(Table2[[#This Row],[M2B]],Table2[[#This Row],[M2B_h]])</f>
        <v>20</v>
      </c>
      <c r="S1996" s="14">
        <f>SUM(Table2[[#This Row],[M3B]],Table2[[#This Row],[M3B_h]])</f>
        <v>20</v>
      </c>
      <c r="T1996" s="14">
        <f>SUM(Table2[[#This Row],[M4B]],Table2[[#This Row],[M4B_h]])</f>
        <v>20</v>
      </c>
    </row>
    <row r="1997" spans="1:20">
      <c r="A1997" s="11">
        <f>IF(Table2[[#This Row],[TT]]=0,"",ROW())</f>
        <v>1997</v>
      </c>
      <c r="B1997" s="11" t="str">
        <f>LOWER(SUBSTITUTE(SUBSTITUTE(SUBSTITUTE(SUBSTITUTE(SUBSTITUTE(SUBSTITUTE(SUBSTITUTE(SUBSTITUTE(Table2[[#This Row],[NAMA BARANG]]," ",""),"""",""),"-",""),"/",""),"(",""),")",""),"&amp;",""),",",""))</f>
        <v>stiptb160230</v>
      </c>
      <c r="C1997" s="17" t="s">
        <v>2146</v>
      </c>
      <c r="D1997" s="18">
        <v>21</v>
      </c>
      <c r="E1997" s="22" t="s">
        <v>2147</v>
      </c>
      <c r="F1997" s="43">
        <f>IF(Table2[[#This Row],[M5B]]="",Table2[[#This Row],[M5B_h]],SUM(Table2[[#This Row],[M5B_h]],Table2[[#This Row],[M5B]]))</f>
        <v>21</v>
      </c>
      <c r="H1997" s="12" t="str">
        <f>IF(Table2[[#This Row],[M1A]]="","",Table2[[#This Row],[M1A]]-Table2[[#This Row],[AWAL]])</f>
        <v/>
      </c>
      <c r="J1997" s="12" t="str">
        <f>IF(Table2[[#This Row],[M2A]]="","",SUM(Table2[[#This Row],[M2A]]-Table2[[#This Row],[M2B_h]]))</f>
        <v/>
      </c>
      <c r="L1997" s="12" t="str">
        <f>IF(Table2[[#This Row],[M3A]]="","",SUM(Table2[[#This Row],[M3A]]-Table2[[#This Row],[M3B_h]]))</f>
        <v/>
      </c>
      <c r="N1997" s="12" t="str">
        <f>IF(Table2[[#This Row],[M4A]]="","",SUM(Table2[[#This Row],[M4A]]-Table2[[#This Row],[M4B_h]]))</f>
        <v/>
      </c>
      <c r="O1997" s="14"/>
      <c r="P1997" s="14" t="str">
        <f>IF(Table2[[#This Row],[M5A]]="","",SUM(Table2[[#This Row],[M5A]]-Table2[[#This Row],[M5B_h]]))</f>
        <v/>
      </c>
      <c r="Q1997" s="14">
        <f>SUM(Table2[[#This Row],[AWAL]],Table2[[#This Row],[M1B]])</f>
        <v>21</v>
      </c>
      <c r="R1997" s="14">
        <f>SUM(Table2[[#This Row],[M2B]],Table2[[#This Row],[M2B_h]])</f>
        <v>21</v>
      </c>
      <c r="S1997" s="14">
        <f>SUM(Table2[[#This Row],[M3B]],Table2[[#This Row],[M3B_h]])</f>
        <v>21</v>
      </c>
      <c r="T1997" s="14">
        <f>SUM(Table2[[#This Row],[M4B]],Table2[[#This Row],[M4B_h]])</f>
        <v>21</v>
      </c>
    </row>
    <row r="1998" spans="1:20">
      <c r="A1998" s="11">
        <f>IF(Table2[[#This Row],[TT]]=0,"",ROW())</f>
        <v>1998</v>
      </c>
      <c r="B1998" s="11" t="str">
        <f>LOWER(SUBSTITUTE(SUBSTITUTE(SUBSTITUTE(SUBSTITUTE(SUBSTITUTE(SUBSTITUTE(SUBSTITUTE(SUBSTITUTE(Table2[[#This Row],[NAMA BARANG]]," ",""),"""",""),"-",""),"/",""),"(",""),")",""),"&amp;",""),",",""))</f>
        <v>stiptb160530</v>
      </c>
      <c r="C1998" s="17" t="s">
        <v>2148</v>
      </c>
      <c r="D1998" s="18">
        <v>50</v>
      </c>
      <c r="E1998" s="22" t="s">
        <v>1010</v>
      </c>
      <c r="F1998" s="43">
        <f>IF(Table2[[#This Row],[M5B]]="",Table2[[#This Row],[M5B_h]],SUM(Table2[[#This Row],[M5B_h]],Table2[[#This Row],[M5B]]))</f>
        <v>50</v>
      </c>
      <c r="H1998" s="12" t="str">
        <f>IF(Table2[[#This Row],[M1A]]="","",Table2[[#This Row],[M1A]]-Table2[[#This Row],[AWAL]])</f>
        <v/>
      </c>
      <c r="J1998" s="12" t="str">
        <f>IF(Table2[[#This Row],[M2A]]="","",SUM(Table2[[#This Row],[M2A]]-Table2[[#This Row],[M2B_h]]))</f>
        <v/>
      </c>
      <c r="L1998" s="12" t="str">
        <f>IF(Table2[[#This Row],[M3A]]="","",SUM(Table2[[#This Row],[M3A]]-Table2[[#This Row],[M3B_h]]))</f>
        <v/>
      </c>
      <c r="N1998" s="12" t="str">
        <f>IF(Table2[[#This Row],[M4A]]="","",SUM(Table2[[#This Row],[M4A]]-Table2[[#This Row],[M4B_h]]))</f>
        <v/>
      </c>
      <c r="O1998" s="14"/>
      <c r="P1998" s="14" t="str">
        <f>IF(Table2[[#This Row],[M5A]]="","",SUM(Table2[[#This Row],[M5A]]-Table2[[#This Row],[M5B_h]]))</f>
        <v/>
      </c>
      <c r="Q1998" s="14">
        <f>SUM(Table2[[#This Row],[AWAL]],Table2[[#This Row],[M1B]])</f>
        <v>50</v>
      </c>
      <c r="R1998" s="14">
        <f>SUM(Table2[[#This Row],[M2B]],Table2[[#This Row],[M2B_h]])</f>
        <v>50</v>
      </c>
      <c r="S1998" s="14">
        <f>SUM(Table2[[#This Row],[M3B]],Table2[[#This Row],[M3B_h]])</f>
        <v>50</v>
      </c>
      <c r="T1998" s="14">
        <f>SUM(Table2[[#This Row],[M4B]],Table2[[#This Row],[M4B_h]])</f>
        <v>50</v>
      </c>
    </row>
    <row r="1999" spans="1:20">
      <c r="A1999" s="11">
        <f>IF(Table2[[#This Row],[TT]]=0,"",ROW())</f>
        <v>1999</v>
      </c>
      <c r="B1999" s="11" t="str">
        <f>LOWER(SUBSTITUTE(SUBSTITUTE(SUBSTITUTE(SUBSTITUTE(SUBSTITUTE(SUBSTITUTE(SUBSTITUTE(SUBSTITUTE(Table2[[#This Row],[NAMA BARANG]]," ",""),"""",""),"-",""),"/",""),"(",""),")",""),"&amp;",""),",",""))</f>
        <v>stiptb8000</v>
      </c>
      <c r="C1999" s="17" t="s">
        <v>2149</v>
      </c>
      <c r="D1999" s="18">
        <v>34</v>
      </c>
      <c r="E1999" s="22" t="s">
        <v>238</v>
      </c>
      <c r="F1999" s="43">
        <f>IF(Table2[[#This Row],[M5B]]="",Table2[[#This Row],[M5B_h]],SUM(Table2[[#This Row],[M5B_h]],Table2[[#This Row],[M5B]]))</f>
        <v>34</v>
      </c>
      <c r="H1999" s="12" t="str">
        <f>IF(Table2[[#This Row],[M1A]]="","",Table2[[#This Row],[M1A]]-Table2[[#This Row],[AWAL]])</f>
        <v/>
      </c>
      <c r="J1999" s="12" t="str">
        <f>IF(Table2[[#This Row],[M2A]]="","",SUM(Table2[[#This Row],[M2A]]-Table2[[#This Row],[M2B_h]]))</f>
        <v/>
      </c>
      <c r="L1999" s="12" t="str">
        <f>IF(Table2[[#This Row],[M3A]]="","",SUM(Table2[[#This Row],[M3A]]-Table2[[#This Row],[M3B_h]]))</f>
        <v/>
      </c>
      <c r="N1999" s="12" t="str">
        <f>IF(Table2[[#This Row],[M4A]]="","",SUM(Table2[[#This Row],[M4A]]-Table2[[#This Row],[M4B_h]]))</f>
        <v/>
      </c>
      <c r="O1999" s="14"/>
      <c r="P1999" s="14" t="str">
        <f>IF(Table2[[#This Row],[M5A]]="","",SUM(Table2[[#This Row],[M5A]]-Table2[[#This Row],[M5B_h]]))</f>
        <v/>
      </c>
      <c r="Q1999" s="14">
        <f>SUM(Table2[[#This Row],[AWAL]],Table2[[#This Row],[M1B]])</f>
        <v>34</v>
      </c>
      <c r="R1999" s="14">
        <f>SUM(Table2[[#This Row],[M2B]],Table2[[#This Row],[M2B_h]])</f>
        <v>34</v>
      </c>
      <c r="S1999" s="14">
        <f>SUM(Table2[[#This Row],[M3B]],Table2[[#This Row],[M3B_h]])</f>
        <v>34</v>
      </c>
      <c r="T1999" s="14">
        <f>SUM(Table2[[#This Row],[M4B]],Table2[[#This Row],[M4B_h]])</f>
        <v>34</v>
      </c>
    </row>
    <row r="2000" spans="1:20">
      <c r="A2000" s="13">
        <f>IF(Table2[[#This Row],[TT]]=0,"",ROW())</f>
        <v>2000</v>
      </c>
      <c r="B2000" s="13" t="str">
        <f>LOWER(SUBSTITUTE(SUBSTITUTE(SUBSTITUTE(SUBSTITUTE(SUBSTITUTE(SUBSTITUTE(SUBSTITUTE(SUBSTITUTE(Table2[[#This Row],[NAMA BARANG]]," ",""),"""",""),"-",""),"/",""),"(",""),")",""),"&amp;",""),",",""))</f>
        <v>stiptb8059</v>
      </c>
      <c r="C2000" s="17" t="s">
        <v>2150</v>
      </c>
      <c r="D2000" s="18">
        <v>62</v>
      </c>
      <c r="E2000" s="22" t="s">
        <v>238</v>
      </c>
      <c r="F2000" s="43">
        <f>IF(Table2[[#This Row],[M5B]]="",Table2[[#This Row],[M5B_h]],SUM(Table2[[#This Row],[M5B_h]],Table2[[#This Row],[M5B]]))</f>
        <v>62</v>
      </c>
      <c r="H2000" s="14" t="str">
        <f>IF(Table2[[#This Row],[M1A]]="","",Table2[[#This Row],[M1A]]-Table2[[#This Row],[AWAL]])</f>
        <v/>
      </c>
      <c r="J2000" s="14" t="str">
        <f>IF(Table2[[#This Row],[M2A]]="","",SUM(Table2[[#This Row],[M2A]]-Table2[[#This Row],[M2B_h]]))</f>
        <v/>
      </c>
      <c r="K2000" s="14"/>
      <c r="L2000" s="14" t="str">
        <f>IF(Table2[[#This Row],[M3A]]="","",SUM(Table2[[#This Row],[M3A]]-Table2[[#This Row],[M3B_h]]))</f>
        <v/>
      </c>
      <c r="M2000" s="14"/>
      <c r="N2000" s="14" t="str">
        <f>IF(Table2[[#This Row],[M4A]]="","",SUM(Table2[[#This Row],[M4A]]-Table2[[#This Row],[M4B_h]]))</f>
        <v/>
      </c>
      <c r="O2000" s="14"/>
      <c r="P2000" s="14" t="str">
        <f>IF(Table2[[#This Row],[M5A]]="","",SUM(Table2[[#This Row],[M5A]]-Table2[[#This Row],[M5B_h]]))</f>
        <v/>
      </c>
      <c r="Q2000" s="14">
        <f>SUM(Table2[[#This Row],[AWAL]],Table2[[#This Row],[M1B]])</f>
        <v>62</v>
      </c>
      <c r="R2000" s="14">
        <f>SUM(Table2[[#This Row],[M2B]],Table2[[#This Row],[M2B_h]])</f>
        <v>62</v>
      </c>
      <c r="S2000" s="14">
        <f>SUM(Table2[[#This Row],[M3B]],Table2[[#This Row],[M3B_h]])</f>
        <v>62</v>
      </c>
      <c r="T2000" s="14">
        <f>SUM(Table2[[#This Row],[M4B]],Table2[[#This Row],[M4B_h]])</f>
        <v>62</v>
      </c>
    </row>
    <row r="2001" spans="1:20">
      <c r="A2001" s="11">
        <f>IF(Table2[[#This Row],[TT]]=0,"",ROW())</f>
        <v>2001</v>
      </c>
      <c r="B2001" s="11" t="str">
        <f>LOWER(SUBSTITUTE(SUBSTITUTE(SUBSTITUTE(SUBSTITUTE(SUBSTITUTE(SUBSTITUTE(SUBSTITUTE(SUBSTITUTE(Table2[[#This Row],[NAMA BARANG]]," ",""),"""",""),"-",""),"/",""),"(",""),")",""),"&amp;",""),",",""))</f>
        <v>stiptb8066</v>
      </c>
      <c r="C2001" s="17" t="s">
        <v>2151</v>
      </c>
      <c r="D2001" s="18">
        <v>31</v>
      </c>
      <c r="E2001" s="22" t="s">
        <v>238</v>
      </c>
      <c r="F2001" s="43">
        <f>IF(Table2[[#This Row],[M5B]]="",Table2[[#This Row],[M5B_h]],SUM(Table2[[#This Row],[M5B_h]],Table2[[#This Row],[M5B]]))</f>
        <v>31</v>
      </c>
      <c r="H2001" s="12" t="str">
        <f>IF(Table2[[#This Row],[M1A]]="","",Table2[[#This Row],[M1A]]-Table2[[#This Row],[AWAL]])</f>
        <v/>
      </c>
      <c r="J2001" s="12" t="str">
        <f>IF(Table2[[#This Row],[M2A]]="","",SUM(Table2[[#This Row],[M2A]]-Table2[[#This Row],[M2B_h]]))</f>
        <v/>
      </c>
      <c r="L2001" s="12" t="str">
        <f>IF(Table2[[#This Row],[M3A]]="","",SUM(Table2[[#This Row],[M3A]]-Table2[[#This Row],[M3B_h]]))</f>
        <v/>
      </c>
      <c r="N2001" s="12" t="str">
        <f>IF(Table2[[#This Row],[M4A]]="","",SUM(Table2[[#This Row],[M4A]]-Table2[[#This Row],[M4B_h]]))</f>
        <v/>
      </c>
      <c r="O2001" s="14"/>
      <c r="P2001" s="14" t="str">
        <f>IF(Table2[[#This Row],[M5A]]="","",SUM(Table2[[#This Row],[M5A]]-Table2[[#This Row],[M5B_h]]))</f>
        <v/>
      </c>
      <c r="Q2001" s="14">
        <f>SUM(Table2[[#This Row],[AWAL]],Table2[[#This Row],[M1B]])</f>
        <v>31</v>
      </c>
      <c r="R2001" s="14">
        <f>SUM(Table2[[#This Row],[M2B]],Table2[[#This Row],[M2B_h]])</f>
        <v>31</v>
      </c>
      <c r="S2001" s="14">
        <f>SUM(Table2[[#This Row],[M3B]],Table2[[#This Row],[M3B_h]])</f>
        <v>31</v>
      </c>
      <c r="T2001" s="14">
        <f>SUM(Table2[[#This Row],[M4B]],Table2[[#This Row],[M4B_h]])</f>
        <v>31</v>
      </c>
    </row>
    <row r="2002" spans="1:20">
      <c r="A2002" s="11">
        <f>IF(Table2[[#This Row],[TT]]=0,"",ROW())</f>
        <v>2002</v>
      </c>
      <c r="B2002" s="11" t="str">
        <f>LOWER(SUBSTITUTE(SUBSTITUTE(SUBSTITUTE(SUBSTITUTE(SUBSTITUTE(SUBSTITUTE(SUBSTITUTE(SUBSTITUTE(Table2[[#This Row],[NAMA BARANG]]," ",""),"""",""),"-",""),"/",""),"(",""),")",""),"&amp;",""),",",""))</f>
        <v>stiptb985630</v>
      </c>
      <c r="C2002" s="17" t="s">
        <v>2152</v>
      </c>
      <c r="D2002" s="18">
        <v>17</v>
      </c>
      <c r="E2002" s="22" t="s">
        <v>83</v>
      </c>
      <c r="F2002" s="43">
        <f>IF(Table2[[#This Row],[M5B]]="",Table2[[#This Row],[M5B_h]],SUM(Table2[[#This Row],[M5B_h]],Table2[[#This Row],[M5B]]))</f>
        <v>17</v>
      </c>
      <c r="H2002" s="12" t="str">
        <f>IF(Table2[[#This Row],[M1A]]="","",Table2[[#This Row],[M1A]]-Table2[[#This Row],[AWAL]])</f>
        <v/>
      </c>
      <c r="J2002" s="12" t="str">
        <f>IF(Table2[[#This Row],[M2A]]="","",SUM(Table2[[#This Row],[M2A]]-Table2[[#This Row],[M2B_h]]))</f>
        <v/>
      </c>
      <c r="L2002" s="12" t="str">
        <f>IF(Table2[[#This Row],[M3A]]="","",SUM(Table2[[#This Row],[M3A]]-Table2[[#This Row],[M3B_h]]))</f>
        <v/>
      </c>
      <c r="N2002" s="12" t="str">
        <f>IF(Table2[[#This Row],[M4A]]="","",SUM(Table2[[#This Row],[M4A]]-Table2[[#This Row],[M4B_h]]))</f>
        <v/>
      </c>
      <c r="O2002" s="14"/>
      <c r="P2002" s="14" t="str">
        <f>IF(Table2[[#This Row],[M5A]]="","",SUM(Table2[[#This Row],[M5A]]-Table2[[#This Row],[M5B_h]]))</f>
        <v/>
      </c>
      <c r="Q2002" s="14">
        <f>SUM(Table2[[#This Row],[AWAL]],Table2[[#This Row],[M1B]])</f>
        <v>17</v>
      </c>
      <c r="R2002" s="14">
        <f>SUM(Table2[[#This Row],[M2B]],Table2[[#This Row],[M2B_h]])</f>
        <v>17</v>
      </c>
      <c r="S2002" s="14">
        <f>SUM(Table2[[#This Row],[M3B]],Table2[[#This Row],[M3B_h]])</f>
        <v>17</v>
      </c>
      <c r="T2002" s="14">
        <f>SUM(Table2[[#This Row],[M4B]],Table2[[#This Row],[M4B_h]])</f>
        <v>17</v>
      </c>
    </row>
    <row r="2003" spans="1:20">
      <c r="A2003" s="11">
        <f>IF(Table2[[#This Row],[TT]]=0,"",ROW())</f>
        <v>2003</v>
      </c>
      <c r="B2003" s="11" t="str">
        <f>LOWER(SUBSTITUTE(SUBSTITUTE(SUBSTITUTE(SUBSTITUTE(SUBSTITUTE(SUBSTITUTE(SUBSTITUTE(SUBSTITUTE(Table2[[#This Row],[NAMA BARANG]]," ",""),"""",""),"-",""),"/",""),"(",""),")",""),"&amp;",""),",",""))</f>
        <v>stiptb986536</v>
      </c>
      <c r="C2003" s="17" t="s">
        <v>2153</v>
      </c>
      <c r="D2003" s="18">
        <v>8</v>
      </c>
      <c r="E2003" s="22" t="s">
        <v>83</v>
      </c>
      <c r="F2003" s="43">
        <f>IF(Table2[[#This Row],[M5B]]="",Table2[[#This Row],[M5B_h]],SUM(Table2[[#This Row],[M5B_h]],Table2[[#This Row],[M5B]]))</f>
        <v>8</v>
      </c>
      <c r="H2003" s="12" t="str">
        <f>IF(Table2[[#This Row],[M1A]]="","",Table2[[#This Row],[M1A]]-Table2[[#This Row],[AWAL]])</f>
        <v/>
      </c>
      <c r="J2003" s="12" t="str">
        <f>IF(Table2[[#This Row],[M2A]]="","",SUM(Table2[[#This Row],[M2A]]-Table2[[#This Row],[M2B_h]]))</f>
        <v/>
      </c>
      <c r="L2003" s="12" t="str">
        <f>IF(Table2[[#This Row],[M3A]]="","",SUM(Table2[[#This Row],[M3A]]-Table2[[#This Row],[M3B_h]]))</f>
        <v/>
      </c>
      <c r="N2003" s="12" t="str">
        <f>IF(Table2[[#This Row],[M4A]]="","",SUM(Table2[[#This Row],[M4A]]-Table2[[#This Row],[M4B_h]]))</f>
        <v/>
      </c>
      <c r="O2003" s="14"/>
      <c r="P2003" s="14" t="str">
        <f>IF(Table2[[#This Row],[M5A]]="","",SUM(Table2[[#This Row],[M5A]]-Table2[[#This Row],[M5B_h]]))</f>
        <v/>
      </c>
      <c r="Q2003" s="14">
        <f>SUM(Table2[[#This Row],[AWAL]],Table2[[#This Row],[M1B]])</f>
        <v>8</v>
      </c>
      <c r="R2003" s="14">
        <f>SUM(Table2[[#This Row],[M2B]],Table2[[#This Row],[M2B_h]])</f>
        <v>8</v>
      </c>
      <c r="S2003" s="14">
        <f>SUM(Table2[[#This Row],[M3B]],Table2[[#This Row],[M3B_h]])</f>
        <v>8</v>
      </c>
      <c r="T2003" s="14">
        <f>SUM(Table2[[#This Row],[M4B]],Table2[[#This Row],[M4B_h]])</f>
        <v>8</v>
      </c>
    </row>
    <row r="2004" spans="1:20">
      <c r="A2004" s="11">
        <f>IF(Table2[[#This Row],[TT]]=0,"",ROW())</f>
        <v>2004</v>
      </c>
      <c r="B2004" s="11" t="str">
        <f>LOWER(SUBSTITUTE(SUBSTITUTE(SUBSTITUTE(SUBSTITUTE(SUBSTITUTE(SUBSTITUTE(SUBSTITUTE(SUBSTITUTE(Table2[[#This Row],[NAMA BARANG]]," ",""),"""",""),"-",""),"/",""),"(",""),")",""),"&amp;",""),",",""))</f>
        <v>stiptb986660</v>
      </c>
      <c r="C2004" s="17" t="s">
        <v>2154</v>
      </c>
      <c r="D2004" s="18">
        <v>24</v>
      </c>
      <c r="E2004" s="22" t="s">
        <v>19</v>
      </c>
      <c r="F2004" s="43">
        <f>IF(Table2[[#This Row],[M5B]]="",Table2[[#This Row],[M5B_h]],SUM(Table2[[#This Row],[M5B_h]],Table2[[#This Row],[M5B]]))</f>
        <v>24</v>
      </c>
      <c r="H2004" s="12" t="str">
        <f>IF(Table2[[#This Row],[M1A]]="","",Table2[[#This Row],[M1A]]-Table2[[#This Row],[AWAL]])</f>
        <v/>
      </c>
      <c r="J2004" s="12" t="str">
        <f>IF(Table2[[#This Row],[M2A]]="","",SUM(Table2[[#This Row],[M2A]]-Table2[[#This Row],[M2B_h]]))</f>
        <v/>
      </c>
      <c r="L2004" s="12" t="str">
        <f>IF(Table2[[#This Row],[M3A]]="","",SUM(Table2[[#This Row],[M3A]]-Table2[[#This Row],[M3B_h]]))</f>
        <v/>
      </c>
      <c r="N2004" s="12" t="str">
        <f>IF(Table2[[#This Row],[M4A]]="","",SUM(Table2[[#This Row],[M4A]]-Table2[[#This Row],[M4B_h]]))</f>
        <v/>
      </c>
      <c r="O2004" s="14"/>
      <c r="P2004" s="14" t="str">
        <f>IF(Table2[[#This Row],[M5A]]="","",SUM(Table2[[#This Row],[M5A]]-Table2[[#This Row],[M5B_h]]))</f>
        <v/>
      </c>
      <c r="Q2004" s="14">
        <f>SUM(Table2[[#This Row],[AWAL]],Table2[[#This Row],[M1B]])</f>
        <v>24</v>
      </c>
      <c r="R2004" s="14">
        <f>SUM(Table2[[#This Row],[M2B]],Table2[[#This Row],[M2B_h]])</f>
        <v>24</v>
      </c>
      <c r="S2004" s="14">
        <f>SUM(Table2[[#This Row],[M3B]],Table2[[#This Row],[M3B_h]])</f>
        <v>24</v>
      </c>
      <c r="T2004" s="14">
        <f>SUM(Table2[[#This Row],[M4B]],Table2[[#This Row],[M4B_h]])</f>
        <v>24</v>
      </c>
    </row>
    <row r="2005" spans="1:20">
      <c r="A2005" s="11">
        <f>IF(Table2[[#This Row],[TT]]=0,"",ROW())</f>
        <v>2005</v>
      </c>
      <c r="B2005" s="11" t="str">
        <f>LOWER(SUBSTITUTE(SUBSTITUTE(SUBSTITUTE(SUBSTITUTE(SUBSTITUTE(SUBSTITUTE(SUBSTITUTE(SUBSTITUTE(Table2[[#This Row],[NAMA BARANG]]," ",""),"""",""),"-",""),"/",""),"(",""),")",""),"&amp;",""),",",""))</f>
        <v>stiptoples1341x50panda</v>
      </c>
      <c r="C2005" s="17" t="s">
        <v>2155</v>
      </c>
      <c r="D2005" s="18">
        <v>12</v>
      </c>
      <c r="E2005" s="22" t="s">
        <v>1082</v>
      </c>
      <c r="F2005" s="43">
        <f>IF(Table2[[#This Row],[M5B]]="",Table2[[#This Row],[M5B_h]],SUM(Table2[[#This Row],[M5B_h]],Table2[[#This Row],[M5B]]))</f>
        <v>12</v>
      </c>
      <c r="H2005" s="12" t="str">
        <f>IF(Table2[[#This Row],[M1A]]="","",Table2[[#This Row],[M1A]]-Table2[[#This Row],[AWAL]])</f>
        <v/>
      </c>
      <c r="J2005" s="12" t="str">
        <f>IF(Table2[[#This Row],[M2A]]="","",SUM(Table2[[#This Row],[M2A]]-Table2[[#This Row],[M2B_h]]))</f>
        <v/>
      </c>
      <c r="L2005" s="12" t="str">
        <f>IF(Table2[[#This Row],[M3A]]="","",SUM(Table2[[#This Row],[M3A]]-Table2[[#This Row],[M3B_h]]))</f>
        <v/>
      </c>
      <c r="N2005" s="12" t="str">
        <f>IF(Table2[[#This Row],[M4A]]="","",SUM(Table2[[#This Row],[M4A]]-Table2[[#This Row],[M4B_h]]))</f>
        <v/>
      </c>
      <c r="O2005" s="14"/>
      <c r="P2005" s="14" t="str">
        <f>IF(Table2[[#This Row],[M5A]]="","",SUM(Table2[[#This Row],[M5A]]-Table2[[#This Row],[M5B_h]]))</f>
        <v/>
      </c>
      <c r="Q2005" s="14">
        <f>SUM(Table2[[#This Row],[AWAL]],Table2[[#This Row],[M1B]])</f>
        <v>12</v>
      </c>
      <c r="R2005" s="14">
        <f>SUM(Table2[[#This Row],[M2B]],Table2[[#This Row],[M2B_h]])</f>
        <v>12</v>
      </c>
      <c r="S2005" s="14">
        <f>SUM(Table2[[#This Row],[M3B]],Table2[[#This Row],[M3B_h]])</f>
        <v>12</v>
      </c>
      <c r="T2005" s="14">
        <f>SUM(Table2[[#This Row],[M4B]],Table2[[#This Row],[M4B_h]])</f>
        <v>12</v>
      </c>
    </row>
    <row r="2006" spans="1:20">
      <c r="A2006" s="11">
        <f>IF(Table2[[#This Row],[TT]]=0,"",ROW())</f>
        <v>2006</v>
      </c>
      <c r="B2006" s="11" t="str">
        <f>LOWER(SUBSTITUTE(SUBSTITUTE(SUBSTITUTE(SUBSTITUTE(SUBSTITUTE(SUBSTITUTE(SUBSTITUTE(SUBSTITUTE(Table2[[#This Row],[NAMA BARANG]]," ",""),"""",""),"-",""),"/",""),"(",""),")",""),"&amp;",""),",",""))</f>
        <v>stiptrifello300b</v>
      </c>
      <c r="C2006" s="17" t="s">
        <v>2156</v>
      </c>
      <c r="D2006" s="18">
        <v>2</v>
      </c>
      <c r="E2006" s="22" t="s">
        <v>868</v>
      </c>
      <c r="F2006" s="43">
        <f>IF(Table2[[#This Row],[M5B]]="",Table2[[#This Row],[M5B_h]],SUM(Table2[[#This Row],[M5B_h]],Table2[[#This Row],[M5B]]))</f>
        <v>2</v>
      </c>
      <c r="H2006" s="12" t="str">
        <f>IF(Table2[[#This Row],[M1A]]="","",Table2[[#This Row],[M1A]]-Table2[[#This Row],[AWAL]])</f>
        <v/>
      </c>
      <c r="J2006" s="12" t="str">
        <f>IF(Table2[[#This Row],[M2A]]="","",SUM(Table2[[#This Row],[M2A]]-Table2[[#This Row],[M2B_h]]))</f>
        <v/>
      </c>
      <c r="L2006" s="12" t="str">
        <f>IF(Table2[[#This Row],[M3A]]="","",SUM(Table2[[#This Row],[M3A]]-Table2[[#This Row],[M3B_h]]))</f>
        <v/>
      </c>
      <c r="N2006" s="12" t="str">
        <f>IF(Table2[[#This Row],[M4A]]="","",SUM(Table2[[#This Row],[M4A]]-Table2[[#This Row],[M4B_h]]))</f>
        <v/>
      </c>
      <c r="O2006" s="14"/>
      <c r="P2006" s="14" t="str">
        <f>IF(Table2[[#This Row],[M5A]]="","",SUM(Table2[[#This Row],[M5A]]-Table2[[#This Row],[M5B_h]]))</f>
        <v/>
      </c>
      <c r="Q2006" s="14">
        <f>SUM(Table2[[#This Row],[AWAL]],Table2[[#This Row],[M1B]])</f>
        <v>2</v>
      </c>
      <c r="R2006" s="14">
        <f>SUM(Table2[[#This Row],[M2B]],Table2[[#This Row],[M2B_h]])</f>
        <v>2</v>
      </c>
      <c r="S2006" s="14">
        <f>SUM(Table2[[#This Row],[M3B]],Table2[[#This Row],[M3B_h]])</f>
        <v>2</v>
      </c>
      <c r="T2006" s="14">
        <f>SUM(Table2[[#This Row],[M4B]],Table2[[#This Row],[M4B_h]])</f>
        <v>2</v>
      </c>
    </row>
    <row r="2007" spans="1:20">
      <c r="A2007" s="11">
        <f>IF(Table2[[#This Row],[TT]]=0,"",ROW())</f>
        <v>2007</v>
      </c>
      <c r="B2007" s="11" t="str">
        <f>LOWER(SUBSTITUTE(SUBSTITUTE(SUBSTITUTE(SUBSTITUTE(SUBSTITUTE(SUBSTITUTE(SUBSTITUTE(SUBSTITUTE(Table2[[#This Row],[NAMA BARANG]]," ",""),"""",""),"-",""),"/",""),"(",""),")",""),"&amp;",""),",",""))</f>
        <v>stiptrifellotf377@24</v>
      </c>
      <c r="C2007" s="17" t="s">
        <v>2157</v>
      </c>
      <c r="D2007" s="18">
        <v>4</v>
      </c>
      <c r="E2007" s="22" t="s">
        <v>93</v>
      </c>
      <c r="F2007" s="43">
        <f>IF(Table2[[#This Row],[M5B]]="",Table2[[#This Row],[M5B_h]],SUM(Table2[[#This Row],[M5B_h]],Table2[[#This Row],[M5B]]))</f>
        <v>4</v>
      </c>
      <c r="H2007" s="12" t="str">
        <f>IF(Table2[[#This Row],[M1A]]="","",Table2[[#This Row],[M1A]]-Table2[[#This Row],[AWAL]])</f>
        <v/>
      </c>
      <c r="J2007" s="12" t="str">
        <f>IF(Table2[[#This Row],[M2A]]="","",SUM(Table2[[#This Row],[M2A]]-Table2[[#This Row],[M2B_h]]))</f>
        <v/>
      </c>
      <c r="L2007" s="12" t="str">
        <f>IF(Table2[[#This Row],[M3A]]="","",SUM(Table2[[#This Row],[M3A]]-Table2[[#This Row],[M3B_h]]))</f>
        <v/>
      </c>
      <c r="N2007" s="12" t="str">
        <f>IF(Table2[[#This Row],[M4A]]="","",SUM(Table2[[#This Row],[M4A]]-Table2[[#This Row],[M4B_h]]))</f>
        <v/>
      </c>
      <c r="O2007" s="14"/>
      <c r="P2007" s="14" t="str">
        <f>IF(Table2[[#This Row],[M5A]]="","",SUM(Table2[[#This Row],[M5A]]-Table2[[#This Row],[M5B_h]]))</f>
        <v/>
      </c>
      <c r="Q2007" s="14">
        <f>SUM(Table2[[#This Row],[AWAL]],Table2[[#This Row],[M1B]])</f>
        <v>4</v>
      </c>
      <c r="R2007" s="14">
        <f>SUM(Table2[[#This Row],[M2B]],Table2[[#This Row],[M2B_h]])</f>
        <v>4</v>
      </c>
      <c r="S2007" s="14">
        <f>SUM(Table2[[#This Row],[M3B]],Table2[[#This Row],[M3B_h]])</f>
        <v>4</v>
      </c>
      <c r="T2007" s="14">
        <f>SUM(Table2[[#This Row],[M4B]],Table2[[#This Row],[M4B_h]])</f>
        <v>4</v>
      </c>
    </row>
    <row r="2008" spans="1:20">
      <c r="A2008" s="11">
        <f>IF(Table2[[#This Row],[TT]]=0,"",ROW())</f>
        <v>2008</v>
      </c>
      <c r="B2008" s="11" t="str">
        <f>LOWER(SUBSTITUTE(SUBSTITUTE(SUBSTITUTE(SUBSTITUTE(SUBSTITUTE(SUBSTITUTE(SUBSTITUTE(SUBSTITUTE(Table2[[#This Row],[NAMA BARANG]]," ",""),"""",""),"-",""),"/",""),"(",""),")",""),"&amp;",""),",",""))</f>
        <v>stip+asahanm7830</v>
      </c>
      <c r="C2008" s="17" t="s">
        <v>2158</v>
      </c>
      <c r="D2008" s="18">
        <v>2</v>
      </c>
      <c r="E2008" s="22" t="s">
        <v>246</v>
      </c>
      <c r="F2008" s="43">
        <f>IF(Table2[[#This Row],[M5B]]="",Table2[[#This Row],[M5B_h]],SUM(Table2[[#This Row],[M5B_h]],Table2[[#This Row],[M5B]]))</f>
        <v>2</v>
      </c>
      <c r="H2008" s="12" t="str">
        <f>IF(Table2[[#This Row],[M1A]]="","",Table2[[#This Row],[M1A]]-Table2[[#This Row],[AWAL]])</f>
        <v/>
      </c>
      <c r="J2008" s="12" t="str">
        <f>IF(Table2[[#This Row],[M2A]]="","",SUM(Table2[[#This Row],[M2A]]-Table2[[#This Row],[M2B_h]]))</f>
        <v/>
      </c>
      <c r="L2008" s="12" t="str">
        <f>IF(Table2[[#This Row],[M3A]]="","",SUM(Table2[[#This Row],[M3A]]-Table2[[#This Row],[M3B_h]]))</f>
        <v/>
      </c>
      <c r="N2008" s="12" t="str">
        <f>IF(Table2[[#This Row],[M4A]]="","",SUM(Table2[[#This Row],[M4A]]-Table2[[#This Row],[M4B_h]]))</f>
        <v/>
      </c>
      <c r="O2008" s="14"/>
      <c r="P2008" s="14" t="str">
        <f>IF(Table2[[#This Row],[M5A]]="","",SUM(Table2[[#This Row],[M5A]]-Table2[[#This Row],[M5B_h]]))</f>
        <v/>
      </c>
      <c r="Q2008" s="14">
        <f>SUM(Table2[[#This Row],[AWAL]],Table2[[#This Row],[M1B]])</f>
        <v>2</v>
      </c>
      <c r="R2008" s="14">
        <f>SUM(Table2[[#This Row],[M2B]],Table2[[#This Row],[M2B_h]])</f>
        <v>2</v>
      </c>
      <c r="S2008" s="14">
        <f>SUM(Table2[[#This Row],[M3B]],Table2[[#This Row],[M3B_h]])</f>
        <v>2</v>
      </c>
      <c r="T2008" s="14">
        <f>SUM(Table2[[#This Row],[M4B]],Table2[[#This Row],[M4B_h]])</f>
        <v>2</v>
      </c>
    </row>
    <row r="2009" spans="1:20">
      <c r="A2009" s="13">
        <f>IF(Table2[[#This Row],[TT]]=0,"",ROW())</f>
        <v>2009</v>
      </c>
      <c r="B2009" s="13" t="str">
        <f>LOWER(SUBSTITUTE(SUBSTITUTE(SUBSTITUTE(SUBSTITUTE(SUBSTITUTE(SUBSTITUTE(SUBSTITUTE(SUBSTITUTE(Table2[[#This Row],[NAMA BARANG]]," ",""),"""",""),"-",""),"/",""),"(",""),")",""),"&amp;",""),",",""))</f>
        <v>sulingyamaha</v>
      </c>
      <c r="C2009" s="16" t="s">
        <v>3237</v>
      </c>
      <c r="D2009" s="18">
        <v>29</v>
      </c>
      <c r="E2009" s="47" t="s">
        <v>2562</v>
      </c>
      <c r="F2009" s="43">
        <f>IF(Table2[[#This Row],[M5B]]="",Table2[[#This Row],[M5B_h]],SUM(Table2[[#This Row],[M5B_h]],Table2[[#This Row],[M5B]]))</f>
        <v>23</v>
      </c>
      <c r="G2009" s="12">
        <v>25</v>
      </c>
      <c r="H2009" s="14">
        <f>IF(Table2[[#This Row],[M1A]]="","",Table2[[#This Row],[M1A]]-Table2[[#This Row],[AWAL]])</f>
        <v>-4</v>
      </c>
      <c r="J2009" s="14" t="str">
        <f>IF(Table2[[#This Row],[M2A]]="","",SUM(Table2[[#This Row],[M2A]]-Table2[[#This Row],[M2B_h]]))</f>
        <v/>
      </c>
      <c r="K2009" s="12">
        <v>23</v>
      </c>
      <c r="L2009" s="14">
        <f>IF(Table2[[#This Row],[M3A]]="","",SUM(Table2[[#This Row],[M3A]]-Table2[[#This Row],[M3B_h]]))</f>
        <v>-2</v>
      </c>
      <c r="N2009" s="14" t="str">
        <f>IF(Table2[[#This Row],[M4A]]="","",SUM(Table2[[#This Row],[M4A]]-Table2[[#This Row],[M4B_h]]))</f>
        <v/>
      </c>
      <c r="O2009" s="14"/>
      <c r="P2009" s="14" t="str">
        <f>IF(Table2[[#This Row],[M5A]]="","",SUM(Table2[[#This Row],[M5A]]-Table2[[#This Row],[M5B_h]]))</f>
        <v/>
      </c>
      <c r="Q2009" s="14">
        <f>SUM(Table2[[#This Row],[AWAL]],Table2[[#This Row],[M1B]])</f>
        <v>25</v>
      </c>
      <c r="R2009" s="14">
        <f>SUM(Table2[[#This Row],[M2B]],Table2[[#This Row],[M2B_h]])</f>
        <v>25</v>
      </c>
      <c r="S2009" s="14">
        <f>SUM(Table2[[#This Row],[M3B]],Table2[[#This Row],[M3B_h]])</f>
        <v>23</v>
      </c>
      <c r="T2009" s="14">
        <f>SUM(Table2[[#This Row],[M4B]],Table2[[#This Row],[M4B_h]])</f>
        <v>23</v>
      </c>
    </row>
    <row r="2010" spans="1:20">
      <c r="A2010" s="11">
        <f>IF(Table2[[#This Row],[TT]]=0,"",ROW())</f>
        <v>2010</v>
      </c>
      <c r="B2010" s="11" t="str">
        <f>LOWER(SUBSTITUTE(SUBSTITUTE(SUBSTITUTE(SUBSTITUTE(SUBSTITUTE(SUBSTITUTE(SUBSTITUTE(SUBSTITUTE(Table2[[#This Row],[NAMA BARANG]]," ",""),"""",""),"-",""),"/",""),"(",""),")",""),"&amp;",""),",",""))</f>
        <v>superboxtoplatpsb</v>
      </c>
      <c r="C2010" s="17" t="s">
        <v>2159</v>
      </c>
      <c r="D2010" s="18">
        <v>4</v>
      </c>
      <c r="E2010" s="22" t="s">
        <v>45</v>
      </c>
      <c r="F2010" s="43">
        <f>IF(Table2[[#This Row],[M5B]]="",Table2[[#This Row],[M5B_h]],SUM(Table2[[#This Row],[M5B_h]],Table2[[#This Row],[M5B]]))</f>
        <v>2</v>
      </c>
      <c r="H2010" s="12" t="str">
        <f>IF(Table2[[#This Row],[M1A]]="","",Table2[[#This Row],[M1A]]-Table2[[#This Row],[AWAL]])</f>
        <v/>
      </c>
      <c r="J2010" s="12" t="str">
        <f>IF(Table2[[#This Row],[M2A]]="","",SUM(Table2[[#This Row],[M2A]]-Table2[[#This Row],[M2B_h]]))</f>
        <v/>
      </c>
      <c r="K2010" s="12">
        <v>2</v>
      </c>
      <c r="L2010" s="12">
        <f>IF(Table2[[#This Row],[M3A]]="","",SUM(Table2[[#This Row],[M3A]]-Table2[[#This Row],[M3B_h]]))</f>
        <v>-2</v>
      </c>
      <c r="N2010" s="12" t="str">
        <f>IF(Table2[[#This Row],[M4A]]="","",SUM(Table2[[#This Row],[M4A]]-Table2[[#This Row],[M4B_h]]))</f>
        <v/>
      </c>
      <c r="O2010" s="14"/>
      <c r="P2010" s="14" t="str">
        <f>IF(Table2[[#This Row],[M5A]]="","",SUM(Table2[[#This Row],[M5A]]-Table2[[#This Row],[M5B_h]]))</f>
        <v/>
      </c>
      <c r="Q2010" s="14">
        <f>SUM(Table2[[#This Row],[AWAL]],Table2[[#This Row],[M1B]])</f>
        <v>4</v>
      </c>
      <c r="R2010" s="14">
        <f>SUM(Table2[[#This Row],[M2B]],Table2[[#This Row],[M2B_h]])</f>
        <v>4</v>
      </c>
      <c r="S2010" s="14">
        <f>SUM(Table2[[#This Row],[M3B]],Table2[[#This Row],[M3B_h]])</f>
        <v>2</v>
      </c>
      <c r="T2010" s="14">
        <f>SUM(Table2[[#This Row],[M4B]],Table2[[#This Row],[M4B_h]])</f>
        <v>2</v>
      </c>
    </row>
    <row r="2011" spans="1:20">
      <c r="A2011" s="11">
        <f>IF(Table2[[#This Row],[TT]]=0,"",ROW())</f>
        <v>2011</v>
      </c>
      <c r="B2011" s="11" t="str">
        <f>LOWER(SUBSTITUTE(SUBSTITUTE(SUBSTITUTE(SUBSTITUTE(SUBSTITUTE(SUBSTITUTE(SUBSTITUTE(SUBSTITUTE(Table2[[#This Row],[NAMA BARANG]]," ",""),"""",""),"-",""),"/",""),"(",""),")",""),"&amp;",""),",",""))</f>
        <v>talibatikputihbalpindo</v>
      </c>
      <c r="C2011" s="17" t="s">
        <v>3278</v>
      </c>
      <c r="D2011" s="18">
        <v>58</v>
      </c>
      <c r="E2011" s="22" t="s">
        <v>2637</v>
      </c>
      <c r="F2011" s="43">
        <f>IF(Table2[[#This Row],[M5B]]="",Table2[[#This Row],[M5B_h]],SUM(Table2[[#This Row],[M5B_h]],Table2[[#This Row],[M5B]]))</f>
        <v>57</v>
      </c>
      <c r="H2011" s="12" t="str">
        <f>IF(Table2[[#This Row],[M1A]]="","",Table2[[#This Row],[M1A]]-Table2[[#This Row],[AWAL]])</f>
        <v/>
      </c>
      <c r="J2011" s="12" t="str">
        <f>IF(Table2[[#This Row],[M2A]]="","",SUM(Table2[[#This Row],[M2A]]-Table2[[#This Row],[M2B_h]]))</f>
        <v/>
      </c>
      <c r="K2011" s="12">
        <v>57</v>
      </c>
      <c r="L2011" s="12">
        <f>IF(Table2[[#This Row],[M3A]]="","",SUM(Table2[[#This Row],[M3A]]-Table2[[#This Row],[M3B_h]]))</f>
        <v>-1</v>
      </c>
      <c r="N2011" s="12" t="str">
        <f>IF(Table2[[#This Row],[M4A]]="","",SUM(Table2[[#This Row],[M4A]]-Table2[[#This Row],[M4B_h]]))</f>
        <v/>
      </c>
      <c r="O2011" s="14"/>
      <c r="P2011" s="14" t="str">
        <f>IF(Table2[[#This Row],[M5A]]="","",SUM(Table2[[#This Row],[M5A]]-Table2[[#This Row],[M5B_h]]))</f>
        <v/>
      </c>
      <c r="Q2011" s="14">
        <f>SUM(Table2[[#This Row],[AWAL]],Table2[[#This Row],[M1B]])</f>
        <v>58</v>
      </c>
      <c r="R2011" s="14">
        <f>SUM(Table2[[#This Row],[M2B]],Table2[[#This Row],[M2B_h]])</f>
        <v>58</v>
      </c>
      <c r="S2011" s="14">
        <f>SUM(Table2[[#This Row],[M3B]],Table2[[#This Row],[M3B_h]])</f>
        <v>57</v>
      </c>
      <c r="T2011" s="14">
        <f>SUM(Table2[[#This Row],[M4B]],Table2[[#This Row],[M4B_h]])</f>
        <v>57</v>
      </c>
    </row>
    <row r="2012" spans="1:20">
      <c r="A2012" s="11">
        <f>IF(Table2[[#This Row],[TT]]=0,"",ROW())</f>
        <v>2012</v>
      </c>
      <c r="B2012" s="11" t="str">
        <f>LOWER(SUBSTITUTE(SUBSTITUTE(SUBSTITUTE(SUBSTITUTE(SUBSTITUTE(SUBSTITUTE(SUBSTITUTE(SUBSTITUTE(Table2[[#This Row],[NAMA BARANG]]," ",""),"""",""),"-",""),"/",""),"(",""),")",""),"&amp;",""),",",""))</f>
        <v>talibatikputihtalpindo</v>
      </c>
      <c r="C2012" s="17" t="s">
        <v>3460</v>
      </c>
      <c r="D2012" s="18">
        <v>38</v>
      </c>
      <c r="E2012" s="22" t="s">
        <v>2637</v>
      </c>
      <c r="F2012" s="43">
        <f>IF(Table2[[#This Row],[M5B]]="",Table2[[#This Row],[M5B_h]],SUM(Table2[[#This Row],[M5B_h]],Table2[[#This Row],[M5B]]))</f>
        <v>37</v>
      </c>
      <c r="H2012" s="12" t="str">
        <f>IF(Table2[[#This Row],[M1A]]="","",Table2[[#This Row],[M1A]]-Table2[[#This Row],[AWAL]])</f>
        <v/>
      </c>
      <c r="I2012" s="12">
        <v>37</v>
      </c>
      <c r="J2012" s="12">
        <f>IF(Table2[[#This Row],[M2A]]="","",SUM(Table2[[#This Row],[M2A]]-Table2[[#This Row],[M2B_h]]))</f>
        <v>-1</v>
      </c>
      <c r="L2012" s="12" t="str">
        <f>IF(Table2[[#This Row],[M3A]]="","",SUM(Table2[[#This Row],[M3A]]-Table2[[#This Row],[M3B_h]]))</f>
        <v/>
      </c>
      <c r="N2012" s="12" t="str">
        <f>IF(Table2[[#This Row],[M4A]]="","",SUM(Table2[[#This Row],[M4A]]-Table2[[#This Row],[M4B_h]]))</f>
        <v/>
      </c>
      <c r="O2012" s="14"/>
      <c r="P2012" s="14" t="str">
        <f>IF(Table2[[#This Row],[M5A]]="","",SUM(Table2[[#This Row],[M5A]]-Table2[[#This Row],[M5B_h]]))</f>
        <v/>
      </c>
      <c r="Q2012" s="14">
        <f>SUM(Table2[[#This Row],[AWAL]],Table2[[#This Row],[M1B]])</f>
        <v>38</v>
      </c>
      <c r="R2012" s="14">
        <f>SUM(Table2[[#This Row],[M2B]],Table2[[#This Row],[M2B_h]])</f>
        <v>37</v>
      </c>
      <c r="S2012" s="14">
        <f>SUM(Table2[[#This Row],[M3B]],Table2[[#This Row],[M3B_h]])</f>
        <v>37</v>
      </c>
      <c r="T2012" s="14">
        <f>SUM(Table2[[#This Row],[M4B]],Table2[[#This Row],[M4B_h]])</f>
        <v>37</v>
      </c>
    </row>
    <row r="2013" spans="1:20">
      <c r="A2013" s="13">
        <f>IF(Table2[[#This Row],[TT]]=0,"",ROW())</f>
        <v>2013</v>
      </c>
      <c r="B2013" s="13" t="str">
        <f>LOWER(SUBSTITUTE(SUBSTITUTE(SUBSTITUTE(SUBSTITUTE(SUBSTITUTE(SUBSTITUTE(SUBSTITUTE(SUBSTITUTE(Table2[[#This Row],[NAMA BARANG]]," ",""),"""",""),"-",""),"/",""),"(",""),")",""),"&amp;",""),",",""))</f>
        <v>talijepitcantolk</v>
      </c>
      <c r="C2013" s="16" t="s">
        <v>3345</v>
      </c>
      <c r="D2013" s="18">
        <v>8</v>
      </c>
      <c r="E2013" s="47">
        <v>5000</v>
      </c>
      <c r="F2013" s="43">
        <f>IF(Table2[[#This Row],[M5B]]="",Table2[[#This Row],[M5B_h]],SUM(Table2[[#This Row],[M5B_h]],Table2[[#This Row],[M5B]]))</f>
        <v>8</v>
      </c>
      <c r="H2013" s="14" t="str">
        <f>IF(Table2[[#This Row],[M1A]]="","",Table2[[#This Row],[M1A]]-Table2[[#This Row],[AWAL]])</f>
        <v/>
      </c>
      <c r="J2013" s="14" t="str">
        <f>IF(Table2[[#This Row],[M2A]]="","",SUM(Table2[[#This Row],[M2A]]-Table2[[#This Row],[M2B_h]]))</f>
        <v/>
      </c>
      <c r="L2013" s="14" t="str">
        <f>IF(Table2[[#This Row],[M3A]]="","",SUM(Table2[[#This Row],[M3A]]-Table2[[#This Row],[M3B_h]]))</f>
        <v/>
      </c>
      <c r="N2013" s="14" t="str">
        <f>IF(Table2[[#This Row],[M4A]]="","",SUM(Table2[[#This Row],[M4A]]-Table2[[#This Row],[M4B_h]]))</f>
        <v/>
      </c>
      <c r="P2013" s="14" t="str">
        <f>IF(Table2[[#This Row],[M5A]]="","",SUM(Table2[[#This Row],[M5A]]-Table2[[#This Row],[M5B_h]]))</f>
        <v/>
      </c>
      <c r="Q2013" s="14">
        <f>SUM(Table2[[#This Row],[AWAL]],Table2[[#This Row],[M1B]])</f>
        <v>8</v>
      </c>
      <c r="R2013" s="14">
        <f>SUM(Table2[[#This Row],[M2B]],Table2[[#This Row],[M2B_h]])</f>
        <v>8</v>
      </c>
      <c r="S2013" s="14">
        <f>SUM(Table2[[#This Row],[M3B]],Table2[[#This Row],[M3B_h]])</f>
        <v>8</v>
      </c>
      <c r="T2013" s="14">
        <f>SUM(Table2[[#This Row],[M4B]],Table2[[#This Row],[M4B_h]])</f>
        <v>8</v>
      </c>
    </row>
    <row r="2014" spans="1:20">
      <c r="A2014" s="13">
        <f>IF(Table2[[#This Row],[TT]]=0,"",ROW())</f>
        <v>2014</v>
      </c>
      <c r="B2014" s="13" t="str">
        <f>LOWER(SUBSTITUTE(SUBSTITUTE(SUBSTITUTE(SUBSTITUTE(SUBSTITUTE(SUBSTITUTE(SUBSTITUTE(SUBSTITUTE(Table2[[#This Row],[NAMA BARANG]]," ",""),"""",""),"-",""),"/",""),"(",""),")",""),"&amp;",""),",",""))</f>
        <v>talijepithtbiasagading</v>
      </c>
      <c r="C2014" s="16" t="s">
        <v>2161</v>
      </c>
      <c r="D2014" s="18">
        <v>3</v>
      </c>
      <c r="E2014" s="47">
        <v>5000</v>
      </c>
      <c r="F2014" s="43">
        <f>IF(Table2[[#This Row],[M5B]]="",Table2[[#This Row],[M5B_h]],SUM(Table2[[#This Row],[M5B_h]],Table2[[#This Row],[M5B]]))</f>
        <v>3</v>
      </c>
      <c r="H2014" s="14" t="str">
        <f>IF(Table2[[#This Row],[M1A]]="","",Table2[[#This Row],[M1A]]-Table2[[#This Row],[AWAL]])</f>
        <v/>
      </c>
      <c r="J2014" s="14" t="str">
        <f>IF(Table2[[#This Row],[M2A]]="","",SUM(Table2[[#This Row],[M2A]]-Table2[[#This Row],[M2B_h]]))</f>
        <v/>
      </c>
      <c r="L2014" s="14" t="str">
        <f>IF(Table2[[#This Row],[M3A]]="","",SUM(Table2[[#This Row],[M3A]]-Table2[[#This Row],[M3B_h]]))</f>
        <v/>
      </c>
      <c r="N2014" s="14" t="str">
        <f>IF(Table2[[#This Row],[M4A]]="","",SUM(Table2[[#This Row],[M4A]]-Table2[[#This Row],[M4B_h]]))</f>
        <v/>
      </c>
      <c r="P2014" s="14" t="str">
        <f>IF(Table2[[#This Row],[M5A]]="","",SUM(Table2[[#This Row],[M5A]]-Table2[[#This Row],[M5B_h]]))</f>
        <v/>
      </c>
      <c r="Q2014" s="14">
        <f>SUM(Table2[[#This Row],[AWAL]],Table2[[#This Row],[M1B]])</f>
        <v>3</v>
      </c>
      <c r="R2014" s="14">
        <f>SUM(Table2[[#This Row],[M2B]],Table2[[#This Row],[M2B_h]])</f>
        <v>3</v>
      </c>
      <c r="S2014" s="14">
        <f>SUM(Table2[[#This Row],[M3B]],Table2[[#This Row],[M3B_h]])</f>
        <v>3</v>
      </c>
      <c r="T2014" s="14">
        <f>SUM(Table2[[#This Row],[M4B]],Table2[[#This Row],[M4B_h]])</f>
        <v>3</v>
      </c>
    </row>
    <row r="2015" spans="1:20">
      <c r="A2015" s="13">
        <f>IF(Table2[[#This Row],[TT]]=0,"",ROW())</f>
        <v>2015</v>
      </c>
      <c r="B2015" s="13" t="str">
        <f>LOWER(SUBSTITUTE(SUBSTITUTE(SUBSTITUTE(SUBSTITUTE(SUBSTITUTE(SUBSTITUTE(SUBSTITUTE(SUBSTITUTE(Table2[[#This Row],[NAMA BARANG]]," ",""),"""",""),"-",""),"/",""),"(",""),")",""),"&amp;",""),",",""))</f>
        <v>talijepitmetalikk806m</v>
      </c>
      <c r="C2015" s="16" t="s">
        <v>2163</v>
      </c>
      <c r="D2015" s="18">
        <v>4</v>
      </c>
      <c r="E2015" s="47">
        <v>5000</v>
      </c>
      <c r="F2015" s="43">
        <f>IF(Table2[[#This Row],[M5B]]="",Table2[[#This Row],[M5B_h]],SUM(Table2[[#This Row],[M5B_h]],Table2[[#This Row],[M5B]]))</f>
        <v>4</v>
      </c>
      <c r="H2015" s="14" t="str">
        <f>IF(Table2[[#This Row],[M1A]]="","",Table2[[#This Row],[M1A]]-Table2[[#This Row],[AWAL]])</f>
        <v/>
      </c>
      <c r="J2015" s="14" t="str">
        <f>IF(Table2[[#This Row],[M2A]]="","",SUM(Table2[[#This Row],[M2A]]-Table2[[#This Row],[M2B_h]]))</f>
        <v/>
      </c>
      <c r="L2015" s="14" t="str">
        <f>IF(Table2[[#This Row],[M3A]]="","",SUM(Table2[[#This Row],[M3A]]-Table2[[#This Row],[M3B_h]]))</f>
        <v/>
      </c>
      <c r="N2015" s="14" t="str">
        <f>IF(Table2[[#This Row],[M4A]]="","",SUM(Table2[[#This Row],[M4A]]-Table2[[#This Row],[M4B_h]]))</f>
        <v/>
      </c>
      <c r="P2015" s="14" t="str">
        <f>IF(Table2[[#This Row],[M5A]]="","",SUM(Table2[[#This Row],[M5A]]-Table2[[#This Row],[M5B_h]]))</f>
        <v/>
      </c>
      <c r="Q2015" s="14">
        <f>SUM(Table2[[#This Row],[AWAL]],Table2[[#This Row],[M1B]])</f>
        <v>4</v>
      </c>
      <c r="R2015" s="14">
        <f>SUM(Table2[[#This Row],[M2B]],Table2[[#This Row],[M2B_h]])</f>
        <v>4</v>
      </c>
      <c r="S2015" s="14">
        <f>SUM(Table2[[#This Row],[M3B]],Table2[[#This Row],[M3B_h]])</f>
        <v>4</v>
      </c>
      <c r="T2015" s="14">
        <f>SUM(Table2[[#This Row],[M4B]],Table2[[#This Row],[M4B_h]])</f>
        <v>4</v>
      </c>
    </row>
    <row r="2016" spans="1:20">
      <c r="A2016" s="11">
        <f>IF(Table2[[#This Row],[TT]]=0,"",ROW())</f>
        <v>2016</v>
      </c>
      <c r="B2016" s="11" t="str">
        <f>LOWER(SUBSTITUTE(SUBSTITUTE(SUBSTITUTE(SUBSTITUTE(SUBSTITUTE(SUBSTITUTE(SUBSTITUTE(SUBSTITUTE(Table2[[#This Row],[NAMA BARANG]]," ",""),"""",""),"-",""),"/",""),"(",""),")",""),"&amp;",""),",",""))</f>
        <v>talijepitanyoyobutek1box=100kng</v>
      </c>
      <c r="C2016" s="17" t="s">
        <v>2167</v>
      </c>
      <c r="D2016" s="18">
        <v>1</v>
      </c>
      <c r="E2016" s="22" t="s">
        <v>387</v>
      </c>
      <c r="F2016" s="43">
        <f>IF(Table2[[#This Row],[M5B]]="",Table2[[#This Row],[M5B_h]],SUM(Table2[[#This Row],[M5B_h]],Table2[[#This Row],[M5B]]))</f>
        <v>1</v>
      </c>
      <c r="H2016" s="12" t="str">
        <f>IF(Table2[[#This Row],[M1A]]="","",Table2[[#This Row],[M1A]]-Table2[[#This Row],[AWAL]])</f>
        <v/>
      </c>
      <c r="J2016" s="12" t="str">
        <f>IF(Table2[[#This Row],[M2A]]="","",SUM(Table2[[#This Row],[M2A]]-Table2[[#This Row],[M2B_h]]))</f>
        <v/>
      </c>
      <c r="L2016" s="12" t="str">
        <f>IF(Table2[[#This Row],[M3A]]="","",SUM(Table2[[#This Row],[M3A]]-Table2[[#This Row],[M3B_h]]))</f>
        <v/>
      </c>
      <c r="N2016" s="12" t="str">
        <f>IF(Table2[[#This Row],[M4A]]="","",SUM(Table2[[#This Row],[M4A]]-Table2[[#This Row],[M4B_h]]))</f>
        <v/>
      </c>
      <c r="O2016" s="14"/>
      <c r="P2016" s="14" t="str">
        <f>IF(Table2[[#This Row],[M5A]]="","",SUM(Table2[[#This Row],[M5A]]-Table2[[#This Row],[M5B_h]]))</f>
        <v/>
      </c>
      <c r="Q2016" s="14">
        <f>SUM(Table2[[#This Row],[AWAL]],Table2[[#This Row],[M1B]])</f>
        <v>1</v>
      </c>
      <c r="R2016" s="14">
        <f>SUM(Table2[[#This Row],[M2B]],Table2[[#This Row],[M2B_h]])</f>
        <v>1</v>
      </c>
      <c r="S2016" s="14">
        <f>SUM(Table2[[#This Row],[M3B]],Table2[[#This Row],[M3B_h]])</f>
        <v>1</v>
      </c>
      <c r="T2016" s="14">
        <f>SUM(Table2[[#This Row],[M4B]],Table2[[#This Row],[M4B_h]])</f>
        <v>1</v>
      </c>
    </row>
    <row r="2017" spans="1:20">
      <c r="A2017" s="11">
        <f>IF(Table2[[#This Row],[TT]]=0,"",ROW())</f>
        <v>2017</v>
      </c>
      <c r="B2017" s="11" t="str">
        <f>LOWER(SUBSTITUTE(SUBSTITUTE(SUBSTITUTE(SUBSTITUTE(SUBSTITUTE(SUBSTITUTE(SUBSTITUTE(SUBSTITUTE(Table2[[#This Row],[NAMA BARANG]]," ",""),"""",""),"-",""),"/",""),"(",""),")",""),"&amp;",""),",",""))</f>
        <v>talimetalikkecilb8k4ht2hj2</v>
      </c>
      <c r="C2017" s="17" t="s">
        <v>2168</v>
      </c>
      <c r="D2017" s="18">
        <v>16</v>
      </c>
      <c r="E2017" s="22">
        <v>500</v>
      </c>
      <c r="F2017" s="43">
        <f>IF(Table2[[#This Row],[M5B]]="",Table2[[#This Row],[M5B_h]],SUM(Table2[[#This Row],[M5B_h]],Table2[[#This Row],[M5B]]))</f>
        <v>16</v>
      </c>
      <c r="H2017" s="12" t="str">
        <f>IF(Table2[[#This Row],[M1A]]="","",Table2[[#This Row],[M1A]]-Table2[[#This Row],[AWAL]])</f>
        <v/>
      </c>
      <c r="J2017" s="12" t="str">
        <f>IF(Table2[[#This Row],[M2A]]="","",SUM(Table2[[#This Row],[M2A]]-Table2[[#This Row],[M2B_h]]))</f>
        <v/>
      </c>
      <c r="L2017" s="12" t="str">
        <f>IF(Table2[[#This Row],[M3A]]="","",SUM(Table2[[#This Row],[M3A]]-Table2[[#This Row],[M3B_h]]))</f>
        <v/>
      </c>
      <c r="N2017" s="12" t="str">
        <f>IF(Table2[[#This Row],[M4A]]="","",SUM(Table2[[#This Row],[M4A]]-Table2[[#This Row],[M4B_h]]))</f>
        <v/>
      </c>
      <c r="O2017" s="14"/>
      <c r="P2017" s="14" t="str">
        <f>IF(Table2[[#This Row],[M5A]]="","",SUM(Table2[[#This Row],[M5A]]-Table2[[#This Row],[M5B_h]]))</f>
        <v/>
      </c>
      <c r="Q2017" s="14">
        <f>SUM(Table2[[#This Row],[AWAL]],Table2[[#This Row],[M1B]])</f>
        <v>16</v>
      </c>
      <c r="R2017" s="14">
        <f>SUM(Table2[[#This Row],[M2B]],Table2[[#This Row],[M2B_h]])</f>
        <v>16</v>
      </c>
      <c r="S2017" s="14">
        <f>SUM(Table2[[#This Row],[M3B]],Table2[[#This Row],[M3B_h]])</f>
        <v>16</v>
      </c>
      <c r="T2017" s="14">
        <f>SUM(Table2[[#This Row],[M4B]],Table2[[#This Row],[M4B_h]])</f>
        <v>16</v>
      </c>
    </row>
    <row r="2018" spans="1:20">
      <c r="A2018" s="11">
        <f>IF(Table2[[#This Row],[TT]]=0,"",ROW())</f>
        <v>2018</v>
      </c>
      <c r="B2018" s="11" t="str">
        <f>LOWER(SUBSTITUTE(SUBSTITUTE(SUBSTITUTE(SUBSTITUTE(SUBSTITUTE(SUBSTITUTE(SUBSTITUTE(SUBSTITUTE(Table2[[#This Row],[NAMA BARANG]]," ",""),"""",""),"-",""),"/",""),"(",""),")",""),"&amp;",""),",",""))</f>
        <v>talimetalikbbr</v>
      </c>
      <c r="C2018" s="17" t="s">
        <v>4630</v>
      </c>
      <c r="D2018" s="18">
        <v>2</v>
      </c>
      <c r="E2018" s="22">
        <v>300</v>
      </c>
      <c r="F2018" s="43">
        <f>IF(Table2[[#This Row],[M5B]]="",Table2[[#This Row],[M5B_h]],SUM(Table2[[#This Row],[M5B_h]],Table2[[#This Row],[M5B]]))</f>
        <v>2</v>
      </c>
      <c r="H2018" s="12" t="str">
        <f>IF(Table2[[#This Row],[M1A]]="","",Table2[[#This Row],[M1A]]-Table2[[#This Row],[AWAL]])</f>
        <v/>
      </c>
      <c r="J2018" s="12" t="str">
        <f>IF(Table2[[#This Row],[M2A]]="","",SUM(Table2[[#This Row],[M2A]]-Table2[[#This Row],[M2B_h]]))</f>
        <v/>
      </c>
      <c r="L2018" s="12" t="str">
        <f>IF(Table2[[#This Row],[M3A]]="","",SUM(Table2[[#This Row],[M3A]]-Table2[[#This Row],[M3B_h]]))</f>
        <v/>
      </c>
      <c r="N2018" s="12" t="str">
        <f>IF(Table2[[#This Row],[M4A]]="","",SUM(Table2[[#This Row],[M4A]]-Table2[[#This Row],[M4B_h]]))</f>
        <v/>
      </c>
      <c r="O2018" s="14"/>
      <c r="P2018" s="14" t="str">
        <f>IF(Table2[[#This Row],[M5A]]="","",SUM(Table2[[#This Row],[M5A]]-Table2[[#This Row],[M5B_h]]))</f>
        <v/>
      </c>
      <c r="Q2018" s="14">
        <f>SUM(Table2[[#This Row],[AWAL]],Table2[[#This Row],[M1B]])</f>
        <v>2</v>
      </c>
      <c r="R2018" s="14">
        <f>SUM(Table2[[#This Row],[M2B]],Table2[[#This Row],[M2B_h]])</f>
        <v>2</v>
      </c>
      <c r="S2018" s="14">
        <f>SUM(Table2[[#This Row],[M3B]],Table2[[#This Row],[M3B_h]])</f>
        <v>2</v>
      </c>
      <c r="T2018" s="14">
        <f>SUM(Table2[[#This Row],[M4B]],Table2[[#This Row],[M4B_h]])</f>
        <v>2</v>
      </c>
    </row>
    <row r="2019" spans="1:20">
      <c r="A2019" s="11">
        <f>IF(Table2[[#This Row],[TT]]=0,"",ROW())</f>
        <v>2019</v>
      </c>
      <c r="B2019" s="11" t="str">
        <f>LOWER(SUBSTITUTE(SUBSTITUTE(SUBSTITUTE(SUBSTITUTE(SUBSTITUTE(SUBSTITUTE(SUBSTITUTE(SUBSTITUTE(Table2[[#This Row],[NAMA BARANG]]," ",""),"""",""),"-",""),"/",""),"(",""),")",""),"&amp;",""),",",""))</f>
        <v>talipeonyht</v>
      </c>
      <c r="C2019" s="21" t="s">
        <v>4718</v>
      </c>
      <c r="D2019" s="22">
        <v>12</v>
      </c>
      <c r="E2019" s="22">
        <v>5000</v>
      </c>
      <c r="F2019" s="43">
        <f>IF(Table2[[#This Row],[M5B]]="",Table2[[#This Row],[M5B_h]],SUM(Table2[[#This Row],[M5B_h]],Table2[[#This Row],[M5B]]))</f>
        <v>5</v>
      </c>
      <c r="H2019" s="12" t="str">
        <f>IF(Table2[[#This Row],[M1A]]="","",Table2[[#This Row],[M1A]]-Table2[[#This Row],[AWAL]])</f>
        <v/>
      </c>
      <c r="J2019" s="12" t="str">
        <f>IF(Table2[[#This Row],[M2A]]="","",SUM(Table2[[#This Row],[M2A]]-Table2[[#This Row],[M2B_h]]))</f>
        <v/>
      </c>
      <c r="K2019" s="12">
        <v>5</v>
      </c>
      <c r="L2019" s="12">
        <f>IF(Table2[[#This Row],[M3A]]="","",SUM(Table2[[#This Row],[M3A]]-Table2[[#This Row],[M3B_h]]))</f>
        <v>-7</v>
      </c>
      <c r="N2019" s="12" t="str">
        <f>IF(Table2[[#This Row],[M4A]]="","",SUM(Table2[[#This Row],[M4A]]-Table2[[#This Row],[M4B_h]]))</f>
        <v/>
      </c>
      <c r="O2019" s="14"/>
      <c r="P2019" s="14" t="str">
        <f>IF(Table2[[#This Row],[M5A]]="","",SUM(Table2[[#This Row],[M5A]]-Table2[[#This Row],[M5B_h]]))</f>
        <v/>
      </c>
      <c r="Q2019" s="14">
        <f>SUM(Table2[[#This Row],[AWAL]],Table2[[#This Row],[M1B]])</f>
        <v>12</v>
      </c>
      <c r="R2019" s="14">
        <f>SUM(Table2[[#This Row],[M2B]],Table2[[#This Row],[M2B_h]])</f>
        <v>12</v>
      </c>
      <c r="S2019" s="14">
        <f>SUM(Table2[[#This Row],[M3B]],Table2[[#This Row],[M3B_h]])</f>
        <v>5</v>
      </c>
      <c r="T2019" s="14">
        <f>SUM(Table2[[#This Row],[M4B]],Table2[[#This Row],[M4B_h]])</f>
        <v>5</v>
      </c>
    </row>
    <row r="2020" spans="1:20">
      <c r="A2020" s="11">
        <f>IF(Table2[[#This Row],[TT]]=0,"",ROW())</f>
        <v>2020</v>
      </c>
      <c r="B2020" s="11" t="str">
        <f>LOWER(SUBSTITUTE(SUBSTITUTE(SUBSTITUTE(SUBSTITUTE(SUBSTITUTE(SUBSTITUTE(SUBSTITUTE(SUBSTITUTE(Table2[[#This Row],[NAMA BARANG]]," ",""),"""",""),"-",""),"/",""),"(",""),")",""),"&amp;",""),",",""))</f>
        <v>talipeonyk</v>
      </c>
      <c r="C2020" s="17" t="s">
        <v>4446</v>
      </c>
      <c r="D2020" s="18">
        <v>7</v>
      </c>
      <c r="E2020" s="22">
        <v>5000</v>
      </c>
      <c r="F2020" s="43">
        <f>IF(Table2[[#This Row],[M5B]]="",Table2[[#This Row],[M5B_h]],SUM(Table2[[#This Row],[M5B_h]],Table2[[#This Row],[M5B]]))</f>
        <v>6</v>
      </c>
      <c r="H2020" s="12" t="str">
        <f>IF(Table2[[#This Row],[M1A]]="","",Table2[[#This Row],[M1A]]-Table2[[#This Row],[AWAL]])</f>
        <v/>
      </c>
      <c r="I2020" s="12">
        <v>6</v>
      </c>
      <c r="J2020" s="12">
        <f>IF(Table2[[#This Row],[M2A]]="","",SUM(Table2[[#This Row],[M2A]]-Table2[[#This Row],[M2B_h]]))</f>
        <v>-1</v>
      </c>
      <c r="L2020" s="12" t="str">
        <f>IF(Table2[[#This Row],[M3A]]="","",SUM(Table2[[#This Row],[M3A]]-Table2[[#This Row],[M3B_h]]))</f>
        <v/>
      </c>
      <c r="N2020" s="12" t="str">
        <f>IF(Table2[[#This Row],[M4A]]="","",SUM(Table2[[#This Row],[M4A]]-Table2[[#This Row],[M4B_h]]))</f>
        <v/>
      </c>
      <c r="O2020" s="14"/>
      <c r="P2020" s="14" t="str">
        <f>IF(Table2[[#This Row],[M5A]]="","",SUM(Table2[[#This Row],[M5A]]-Table2[[#This Row],[M5B_h]]))</f>
        <v/>
      </c>
      <c r="Q2020" s="14">
        <f>SUM(Table2[[#This Row],[AWAL]],Table2[[#This Row],[M1B]])</f>
        <v>7</v>
      </c>
      <c r="R2020" s="14">
        <f>SUM(Table2[[#This Row],[M2B]],Table2[[#This Row],[M2B_h]])</f>
        <v>6</v>
      </c>
      <c r="S2020" s="14">
        <f>SUM(Table2[[#This Row],[M3B]],Table2[[#This Row],[M3B_h]])</f>
        <v>6</v>
      </c>
      <c r="T2020" s="14">
        <f>SUM(Table2[[#This Row],[M4B]],Table2[[#This Row],[M4B_h]])</f>
        <v>6</v>
      </c>
    </row>
    <row r="2021" spans="1:20">
      <c r="A2021" s="13">
        <f>IF(Table2[[#This Row],[TT]]=0,"",ROW())</f>
        <v>2021</v>
      </c>
      <c r="B2021" s="13" t="str">
        <f>LOWER(SUBSTITUTE(SUBSTITUTE(SUBSTITUTE(SUBSTITUTE(SUBSTITUTE(SUBSTITUTE(SUBSTITUTE(SUBSTITUTE(Table2[[#This Row],[NAMA BARANG]]," ",""),"""",""),"-",""),"/",""),"(",""),")",""),"&amp;",""),",",""))</f>
        <v>talipeonym4p3</v>
      </c>
      <c r="C2021" s="16" t="s">
        <v>4719</v>
      </c>
      <c r="D2021" s="18">
        <v>9</v>
      </c>
      <c r="E2021" s="47">
        <v>5000</v>
      </c>
      <c r="F2021" s="43">
        <f>IF(Table2[[#This Row],[M5B]]="",Table2[[#This Row],[M5B_h]],SUM(Table2[[#This Row],[M5B_h]],Table2[[#This Row],[M5B]]))</f>
        <v>7</v>
      </c>
      <c r="H2021" s="14" t="str">
        <f>IF(Table2[[#This Row],[M1A]]="","",Table2[[#This Row],[M1A]]-Table2[[#This Row],[AWAL]])</f>
        <v/>
      </c>
      <c r="I2021" s="12">
        <v>8</v>
      </c>
      <c r="J2021" s="14">
        <f>IF(Table2[[#This Row],[M2A]]="","",SUM(Table2[[#This Row],[M2A]]-Table2[[#This Row],[M2B_h]]))</f>
        <v>-1</v>
      </c>
      <c r="K2021" s="12">
        <v>7</v>
      </c>
      <c r="L2021" s="14">
        <f>IF(Table2[[#This Row],[M3A]]="","",SUM(Table2[[#This Row],[M3A]]-Table2[[#This Row],[M3B_h]]))</f>
        <v>-1</v>
      </c>
      <c r="N2021" s="14" t="str">
        <f>IF(Table2[[#This Row],[M4A]]="","",SUM(Table2[[#This Row],[M4A]]-Table2[[#This Row],[M4B_h]]))</f>
        <v/>
      </c>
      <c r="O2021" s="14"/>
      <c r="P2021" s="14" t="str">
        <f>IF(Table2[[#This Row],[M5A]]="","",SUM(Table2[[#This Row],[M5A]]-Table2[[#This Row],[M5B_h]]))</f>
        <v/>
      </c>
      <c r="Q2021" s="14">
        <f>SUM(Table2[[#This Row],[AWAL]],Table2[[#This Row],[M1B]])</f>
        <v>9</v>
      </c>
      <c r="R2021" s="14">
        <f>SUM(Table2[[#This Row],[M2B]],Table2[[#This Row],[M2B_h]])</f>
        <v>8</v>
      </c>
      <c r="S2021" s="14">
        <f>SUM(Table2[[#This Row],[M3B]],Table2[[#This Row],[M3B_h]])</f>
        <v>7</v>
      </c>
      <c r="T2021" s="14">
        <f>SUM(Table2[[#This Row],[M4B]],Table2[[#This Row],[M4B_h]])</f>
        <v>7</v>
      </c>
    </row>
    <row r="2022" spans="1:20">
      <c r="A2022" s="13">
        <f>IF(Table2[[#This Row],[TT]]=0,"",ROW())</f>
        <v>2022</v>
      </c>
      <c r="B2022" s="13" t="str">
        <f>LOWER(SUBSTITUTE(SUBSTITUTE(SUBSTITUTE(SUBSTITUTE(SUBSTITUTE(SUBSTITUTE(SUBSTITUTE(SUBSTITUTE(Table2[[#This Row],[NAMA BARANG]]," ",""),"""",""),"-",""),"/",""),"(",""),")",""),"&amp;",""),",",""))</f>
        <v>talipeonyor4b9</v>
      </c>
      <c r="C2022" s="16" t="s">
        <v>4720</v>
      </c>
      <c r="D2022" s="18">
        <v>16</v>
      </c>
      <c r="E2022" s="47">
        <v>5000</v>
      </c>
      <c r="F2022" s="43">
        <f>IF(Table2[[#This Row],[M5B]]="",Table2[[#This Row],[M5B_h]],SUM(Table2[[#This Row],[M5B_h]],Table2[[#This Row],[M5B]]))</f>
        <v>13</v>
      </c>
      <c r="H2022" s="14" t="str">
        <f>IF(Table2[[#This Row],[M1A]]="","",Table2[[#This Row],[M1A]]-Table2[[#This Row],[AWAL]])</f>
        <v/>
      </c>
      <c r="I2022" s="12">
        <v>15</v>
      </c>
      <c r="J2022" s="14">
        <f>IF(Table2[[#This Row],[M2A]]="","",SUM(Table2[[#This Row],[M2A]]-Table2[[#This Row],[M2B_h]]))</f>
        <v>-1</v>
      </c>
      <c r="K2022" s="12">
        <v>13</v>
      </c>
      <c r="L2022" s="14">
        <f>IF(Table2[[#This Row],[M3A]]="","",SUM(Table2[[#This Row],[M3A]]-Table2[[#This Row],[M3B_h]]))</f>
        <v>-2</v>
      </c>
      <c r="N2022" s="14" t="str">
        <f>IF(Table2[[#This Row],[M4A]]="","",SUM(Table2[[#This Row],[M4A]]-Table2[[#This Row],[M4B_h]]))</f>
        <v/>
      </c>
      <c r="O2022" s="14"/>
      <c r="P2022" s="14" t="str">
        <f>IF(Table2[[#This Row],[M5A]]="","",SUM(Table2[[#This Row],[M5A]]-Table2[[#This Row],[M5B_h]]))</f>
        <v/>
      </c>
      <c r="Q2022" s="14">
        <f>SUM(Table2[[#This Row],[AWAL]],Table2[[#This Row],[M1B]])</f>
        <v>16</v>
      </c>
      <c r="R2022" s="14">
        <f>SUM(Table2[[#This Row],[M2B]],Table2[[#This Row],[M2B_h]])</f>
        <v>15</v>
      </c>
      <c r="S2022" s="14">
        <f>SUM(Table2[[#This Row],[M3B]],Table2[[#This Row],[M3B_h]])</f>
        <v>13</v>
      </c>
      <c r="T2022" s="14">
        <f>SUM(Table2[[#This Row],[M4B]],Table2[[#This Row],[M4B_h]])</f>
        <v>13</v>
      </c>
    </row>
    <row r="2023" spans="1:20">
      <c r="A2023" s="13">
        <f>IF(Table2[[#This Row],[TT]]=0,"",ROW())</f>
        <v>2023</v>
      </c>
      <c r="B2023" s="13" t="str">
        <f>LOWER(SUBSTITUTE(SUBSTITUTE(SUBSTITUTE(SUBSTITUTE(SUBSTITUTE(SUBSTITUTE(SUBSTITUTE(SUBSTITUTE(Table2[[#This Row],[NAMA BARANG]]," ",""),"""",""),"-",""),"/",""),"(",""),")",""),"&amp;",""),",",""))</f>
        <v>taliplk1004dy31x38talikur</v>
      </c>
      <c r="C2023" s="16" t="s">
        <v>2170</v>
      </c>
      <c r="D2023" s="18">
        <v>1</v>
      </c>
      <c r="E2023" s="47" t="s">
        <v>181</v>
      </c>
      <c r="F2023" s="43">
        <f>IF(Table2[[#This Row],[M5B]]="",Table2[[#This Row],[M5B_h]],SUM(Table2[[#This Row],[M5B_h]],Table2[[#This Row],[M5B]]))</f>
        <v>1</v>
      </c>
      <c r="H2023" s="14" t="str">
        <f>IF(Table2[[#This Row],[M1A]]="","",Table2[[#This Row],[M1A]]-Table2[[#This Row],[AWAL]])</f>
        <v/>
      </c>
      <c r="J2023" s="14" t="str">
        <f>IF(Table2[[#This Row],[M2A]]="","",SUM(Table2[[#This Row],[M2A]]-Table2[[#This Row],[M2B_h]]))</f>
        <v/>
      </c>
      <c r="L2023" s="14" t="str">
        <f>IF(Table2[[#This Row],[M3A]]="","",SUM(Table2[[#This Row],[M3A]]-Table2[[#This Row],[M3B_h]]))</f>
        <v/>
      </c>
      <c r="N2023" s="14" t="str">
        <f>IF(Table2[[#This Row],[M4A]]="","",SUM(Table2[[#This Row],[M4A]]-Table2[[#This Row],[M4B_h]]))</f>
        <v/>
      </c>
      <c r="O2023" s="14"/>
      <c r="P2023" s="14" t="str">
        <f>IF(Table2[[#This Row],[M5A]]="","",SUM(Table2[[#This Row],[M5A]]-Table2[[#This Row],[M5B_h]]))</f>
        <v/>
      </c>
      <c r="Q2023" s="14">
        <f>SUM(Table2[[#This Row],[AWAL]],Table2[[#This Row],[M1B]])</f>
        <v>1</v>
      </c>
      <c r="R2023" s="14">
        <f>SUM(Table2[[#This Row],[M2B]],Table2[[#This Row],[M2B_h]])</f>
        <v>1</v>
      </c>
      <c r="S2023" s="14">
        <f>SUM(Table2[[#This Row],[M3B]],Table2[[#This Row],[M3B_h]])</f>
        <v>1</v>
      </c>
      <c r="T2023" s="14">
        <f>SUM(Table2[[#This Row],[M4B]],Table2[[#This Row],[M4B_h]])</f>
        <v>1</v>
      </c>
    </row>
    <row r="2024" spans="1:20">
      <c r="A2024" s="13">
        <f>IF(Table2[[#This Row],[TT]]=0,"",ROW())</f>
        <v>2024</v>
      </c>
      <c r="B2024" s="13" t="str">
        <f>LOWER(SUBSTITUTE(SUBSTITUTE(SUBSTITUTE(SUBSTITUTE(SUBSTITUTE(SUBSTITUTE(SUBSTITUTE(SUBSTITUTE(Table2[[#This Row],[NAMA BARANG]]," ",""),"""",""),"-",""),"/",""),"(",""),")",""),"&amp;",""),",",""))</f>
        <v>talitransparantyoyomontanahj23b11</v>
      </c>
      <c r="C2024" s="16" t="s">
        <v>4631</v>
      </c>
      <c r="D2024" s="18">
        <v>34</v>
      </c>
      <c r="E2024" s="47">
        <v>2000</v>
      </c>
      <c r="F2024" s="43">
        <f>IF(Table2[[#This Row],[M5B]]="",Table2[[#This Row],[M5B_h]],SUM(Table2[[#This Row],[M5B_h]],Table2[[#This Row],[M5B]]))</f>
        <v>34</v>
      </c>
      <c r="H2024" s="14" t="str">
        <f>IF(Table2[[#This Row],[M1A]]="","",Table2[[#This Row],[M1A]]-Table2[[#This Row],[AWAL]])</f>
        <v/>
      </c>
      <c r="J2024" s="14" t="str">
        <f>IF(Table2[[#This Row],[M2A]]="","",SUM(Table2[[#This Row],[M2A]]-Table2[[#This Row],[M2B_h]]))</f>
        <v/>
      </c>
      <c r="L2024" s="14" t="str">
        <f>IF(Table2[[#This Row],[M3A]]="","",SUM(Table2[[#This Row],[M3A]]-Table2[[#This Row],[M3B_h]]))</f>
        <v/>
      </c>
      <c r="N2024" s="14" t="str">
        <f>IF(Table2[[#This Row],[M4A]]="","",SUM(Table2[[#This Row],[M4A]]-Table2[[#This Row],[M4B_h]]))</f>
        <v/>
      </c>
      <c r="O2024" s="14"/>
      <c r="P2024" s="14" t="str">
        <f>IF(Table2[[#This Row],[M5A]]="","",SUM(Table2[[#This Row],[M5A]]-Table2[[#This Row],[M5B_h]]))</f>
        <v/>
      </c>
      <c r="Q2024" s="14">
        <f>SUM(Table2[[#This Row],[AWAL]],Table2[[#This Row],[M1B]])</f>
        <v>34</v>
      </c>
      <c r="R2024" s="14">
        <f>SUM(Table2[[#This Row],[M2B]],Table2[[#This Row],[M2B_h]])</f>
        <v>34</v>
      </c>
      <c r="S2024" s="14">
        <f>SUM(Table2[[#This Row],[M3B]],Table2[[#This Row],[M3B_h]])</f>
        <v>34</v>
      </c>
      <c r="T2024" s="14">
        <f>SUM(Table2[[#This Row],[M4B]],Table2[[#This Row],[M4B_h]])</f>
        <v>34</v>
      </c>
    </row>
    <row r="2025" spans="1:20">
      <c r="A2025" s="11">
        <f>IF(Table2[[#This Row],[TT]]=0,"",ROW())</f>
        <v>2025</v>
      </c>
      <c r="B2025" s="11" t="str">
        <f>LOWER(SUBSTITUTE(SUBSTITUTE(SUBSTITUTE(SUBSTITUTE(SUBSTITUTE(SUBSTITUTE(SUBSTITUTE(SUBSTITUTE(Table2[[#This Row],[NAMA BARANG]]," ",""),"""",""),"-",""),"/",""),"(",""),")",""),"&amp;",""),",",""))</f>
        <v>talitransparantyoyomontanaht5m22</v>
      </c>
      <c r="C2025" s="17" t="s">
        <v>4309</v>
      </c>
      <c r="D2025" s="18">
        <v>27</v>
      </c>
      <c r="E2025" s="22">
        <v>2000</v>
      </c>
      <c r="F2025" s="43">
        <f>IF(Table2[[#This Row],[M5B]]="",Table2[[#This Row],[M5B_h]],SUM(Table2[[#This Row],[M5B_h]],Table2[[#This Row],[M5B]]))</f>
        <v>27</v>
      </c>
      <c r="H2025" s="12" t="str">
        <f>IF(Table2[[#This Row],[M1A]]="","",Table2[[#This Row],[M1A]]-Table2[[#This Row],[AWAL]])</f>
        <v/>
      </c>
      <c r="J2025" s="12" t="str">
        <f>IF(Table2[[#This Row],[M2A]]="","",SUM(Table2[[#This Row],[M2A]]-Table2[[#This Row],[M2B_h]]))</f>
        <v/>
      </c>
      <c r="L2025" s="12" t="str">
        <f>IF(Table2[[#This Row],[M3A]]="","",SUM(Table2[[#This Row],[M3A]]-Table2[[#This Row],[M3B_h]]))</f>
        <v/>
      </c>
      <c r="N2025" s="12" t="str">
        <f>IF(Table2[[#This Row],[M4A]]="","",SUM(Table2[[#This Row],[M4A]]-Table2[[#This Row],[M4B_h]]))</f>
        <v/>
      </c>
      <c r="O2025" s="14"/>
      <c r="P2025" s="14" t="str">
        <f>IF(Table2[[#This Row],[M5A]]="","",SUM(Table2[[#This Row],[M5A]]-Table2[[#This Row],[M5B_h]]))</f>
        <v/>
      </c>
      <c r="Q2025" s="14">
        <f>SUM(Table2[[#This Row],[AWAL]],Table2[[#This Row],[M1B]])</f>
        <v>27</v>
      </c>
      <c r="R2025" s="14">
        <f>SUM(Table2[[#This Row],[M2B]],Table2[[#This Row],[M2B_h]])</f>
        <v>27</v>
      </c>
      <c r="S2025" s="14">
        <f>SUM(Table2[[#This Row],[M3B]],Table2[[#This Row],[M3B_h]])</f>
        <v>27</v>
      </c>
      <c r="T2025" s="14">
        <f>SUM(Table2[[#This Row],[M4B]],Table2[[#This Row],[M4B_h]])</f>
        <v>27</v>
      </c>
    </row>
    <row r="2026" spans="1:20">
      <c r="A2026" s="11">
        <f>IF(Table2[[#This Row],[TT]]=0,"",ROW())</f>
        <v>2026</v>
      </c>
      <c r="B2026" s="11" t="str">
        <f>LOWER(SUBSTITUTE(SUBSTITUTE(SUBSTITUTE(SUBSTITUTE(SUBSTITUTE(SUBSTITUTE(SUBSTITUTE(SUBSTITUTE(Table2[[#This Row],[NAMA BARANG]]," ",""),"""",""),"-",""),"/",""),"(",""),")",""),"&amp;",""),",",""))</f>
        <v>taliyoyomerahbutek</v>
      </c>
      <c r="C2026" s="17" t="s">
        <v>2171</v>
      </c>
      <c r="D2026" s="18">
        <v>1</v>
      </c>
      <c r="E2026" s="22" t="s">
        <v>387</v>
      </c>
      <c r="F2026" s="43">
        <f>IF(Table2[[#This Row],[M5B]]="",Table2[[#This Row],[M5B_h]],SUM(Table2[[#This Row],[M5B_h]],Table2[[#This Row],[M5B]]))</f>
        <v>1</v>
      </c>
      <c r="H2026" s="12" t="str">
        <f>IF(Table2[[#This Row],[M1A]]="","",Table2[[#This Row],[M1A]]-Table2[[#This Row],[AWAL]])</f>
        <v/>
      </c>
      <c r="J2026" s="12" t="str">
        <f>IF(Table2[[#This Row],[M2A]]="","",SUM(Table2[[#This Row],[M2A]]-Table2[[#This Row],[M2B_h]]))</f>
        <v/>
      </c>
      <c r="L2026" s="12" t="str">
        <f>IF(Table2[[#This Row],[M3A]]="","",SUM(Table2[[#This Row],[M3A]]-Table2[[#This Row],[M3B_h]]))</f>
        <v/>
      </c>
      <c r="N2026" s="12" t="str">
        <f>IF(Table2[[#This Row],[M4A]]="","",SUM(Table2[[#This Row],[M4A]]-Table2[[#This Row],[M4B_h]]))</f>
        <v/>
      </c>
      <c r="O2026" s="14"/>
      <c r="P2026" s="14" t="str">
        <f>IF(Table2[[#This Row],[M5A]]="","",SUM(Table2[[#This Row],[M5A]]-Table2[[#This Row],[M5B_h]]))</f>
        <v/>
      </c>
      <c r="Q2026" s="14">
        <f>SUM(Table2[[#This Row],[AWAL]],Table2[[#This Row],[M1B]])</f>
        <v>1</v>
      </c>
      <c r="R2026" s="14">
        <f>SUM(Table2[[#This Row],[M2B]],Table2[[#This Row],[M2B_h]])</f>
        <v>1</v>
      </c>
      <c r="S2026" s="14">
        <f>SUM(Table2[[#This Row],[M3B]],Table2[[#This Row],[M3B_h]])</f>
        <v>1</v>
      </c>
      <c r="T2026" s="14">
        <f>SUM(Table2[[#This Row],[M4B]],Table2[[#This Row],[M4B_h]])</f>
        <v>1</v>
      </c>
    </row>
    <row r="2027" spans="1:20">
      <c r="A2027" s="11">
        <f>IF(Table2[[#This Row],[TT]]=0,"",ROW())</f>
        <v>2027</v>
      </c>
      <c r="B2027" s="11" t="str">
        <f>LOWER(SUBSTITUTE(SUBSTITUTE(SUBSTITUTE(SUBSTITUTE(SUBSTITUTE(SUBSTITUTE(SUBSTITUTE(SUBSTITUTE(Table2[[#This Row],[NAMA BARANG]]," ",""),"""",""),"-",""),"/",""),"(",""),")",""),"&amp;",""),",",""))</f>
        <v>taliyoyoorange</v>
      </c>
      <c r="C2027" s="17" t="s">
        <v>2172</v>
      </c>
      <c r="D2027" s="18">
        <v>1</v>
      </c>
      <c r="E2027" s="22" t="s">
        <v>387</v>
      </c>
      <c r="F2027" s="43">
        <f>IF(Table2[[#This Row],[M5B]]="",Table2[[#This Row],[M5B_h]],SUM(Table2[[#This Row],[M5B_h]],Table2[[#This Row],[M5B]]))</f>
        <v>1</v>
      </c>
      <c r="H2027" s="12" t="str">
        <f>IF(Table2[[#This Row],[M1A]]="","",Table2[[#This Row],[M1A]]-Table2[[#This Row],[AWAL]])</f>
        <v/>
      </c>
      <c r="J2027" s="12" t="str">
        <f>IF(Table2[[#This Row],[M2A]]="","",SUM(Table2[[#This Row],[M2A]]-Table2[[#This Row],[M2B_h]]))</f>
        <v/>
      </c>
      <c r="L2027" s="12" t="str">
        <f>IF(Table2[[#This Row],[M3A]]="","",SUM(Table2[[#This Row],[M3A]]-Table2[[#This Row],[M3B_h]]))</f>
        <v/>
      </c>
      <c r="N2027" s="12" t="str">
        <f>IF(Table2[[#This Row],[M4A]]="","",SUM(Table2[[#This Row],[M4A]]-Table2[[#This Row],[M4B_h]]))</f>
        <v/>
      </c>
      <c r="O2027" s="14"/>
      <c r="P2027" s="14" t="str">
        <f>IF(Table2[[#This Row],[M5A]]="","",SUM(Table2[[#This Row],[M5A]]-Table2[[#This Row],[M5B_h]]))</f>
        <v/>
      </c>
      <c r="Q2027" s="14">
        <f>SUM(Table2[[#This Row],[AWAL]],Table2[[#This Row],[M1B]])</f>
        <v>1</v>
      </c>
      <c r="R2027" s="14">
        <f>SUM(Table2[[#This Row],[M2B]],Table2[[#This Row],[M2B_h]])</f>
        <v>1</v>
      </c>
      <c r="S2027" s="14">
        <f>SUM(Table2[[#This Row],[M3B]],Table2[[#This Row],[M3B_h]])</f>
        <v>1</v>
      </c>
      <c r="T2027" s="14">
        <f>SUM(Table2[[#This Row],[M4B]],Table2[[#This Row],[M4B_h]])</f>
        <v>1</v>
      </c>
    </row>
    <row r="2028" spans="1:20">
      <c r="A2028" s="11">
        <f>IF(Table2[[#This Row],[TT]]=0,"",ROW())</f>
        <v>2028</v>
      </c>
      <c r="B2028" s="11" t="str">
        <f>LOWER(SUBSTITUTE(SUBSTITUTE(SUBSTITUTE(SUBSTITUTE(SUBSTITUTE(SUBSTITUTE(SUBSTITUTE(SUBSTITUTE(Table2[[#This Row],[NAMA BARANG]]," ",""),"""",""),"-",""),"/",""),"(",""),")",""),"&amp;",""),",",""))</f>
        <v>taliyoyoputihtrans</v>
      </c>
      <c r="C2028" s="17" t="s">
        <v>4621</v>
      </c>
      <c r="D2028" s="18">
        <v>2</v>
      </c>
      <c r="E2028" s="22">
        <v>200</v>
      </c>
      <c r="F2028" s="43">
        <f>IF(Table2[[#This Row],[M5B]]="",Table2[[#This Row],[M5B_h]],SUM(Table2[[#This Row],[M5B_h]],Table2[[#This Row],[M5B]]))</f>
        <v>2</v>
      </c>
      <c r="H2028" s="12" t="str">
        <f>IF(Table2[[#This Row],[M1A]]="","",Table2[[#This Row],[M1A]]-Table2[[#This Row],[AWAL]])</f>
        <v/>
      </c>
      <c r="J2028" s="12" t="str">
        <f>IF(Table2[[#This Row],[M2A]]="","",SUM(Table2[[#This Row],[M2A]]-Table2[[#This Row],[M2B_h]]))</f>
        <v/>
      </c>
      <c r="L2028" s="12" t="str">
        <f>IF(Table2[[#This Row],[M3A]]="","",SUM(Table2[[#This Row],[M3A]]-Table2[[#This Row],[M3B_h]]))</f>
        <v/>
      </c>
      <c r="N2028" s="12" t="str">
        <f>IF(Table2[[#This Row],[M4A]]="","",SUM(Table2[[#This Row],[M4A]]-Table2[[#This Row],[M4B_h]]))</f>
        <v/>
      </c>
      <c r="O2028" s="14"/>
      <c r="P2028" s="14" t="str">
        <f>IF(Table2[[#This Row],[M5A]]="","",SUM(Table2[[#This Row],[M5A]]-Table2[[#This Row],[M5B_h]]))</f>
        <v/>
      </c>
      <c r="Q2028" s="14">
        <f>SUM(Table2[[#This Row],[AWAL]],Table2[[#This Row],[M1B]])</f>
        <v>2</v>
      </c>
      <c r="R2028" s="14">
        <f>SUM(Table2[[#This Row],[M2B]],Table2[[#This Row],[M2B_h]])</f>
        <v>2</v>
      </c>
      <c r="S2028" s="14">
        <f>SUM(Table2[[#This Row],[M3B]],Table2[[#This Row],[M3B_h]])</f>
        <v>2</v>
      </c>
      <c r="T2028" s="14">
        <f>SUM(Table2[[#This Row],[M4B]],Table2[[#This Row],[M4B_h]])</f>
        <v>2</v>
      </c>
    </row>
    <row r="2029" spans="1:20">
      <c r="A2029" s="11">
        <f>IF(Table2[[#This Row],[TT]]=0,"",ROW())</f>
        <v>2029</v>
      </c>
      <c r="B2029" s="11" t="str">
        <f>LOWER(SUBSTITUTE(SUBSTITUTE(SUBSTITUTE(SUBSTITUTE(SUBSTITUTE(SUBSTITUTE(SUBSTITUTE(SUBSTITUTE(Table2[[#This Row],[NAMA BARANG]]," ",""),"""",""),"-",""),"/",""),"(",""),")",""),"&amp;",""),",",""))</f>
        <v>tas017</v>
      </c>
      <c r="C2029" s="17" t="s">
        <v>2173</v>
      </c>
      <c r="D2029" s="18">
        <v>1</v>
      </c>
      <c r="E2029" s="22" t="s">
        <v>2998</v>
      </c>
      <c r="F2029" s="43">
        <f>IF(Table2[[#This Row],[M5B]]="",Table2[[#This Row],[M5B_h]],SUM(Table2[[#This Row],[M5B_h]],Table2[[#This Row],[M5B]]))</f>
        <v>1</v>
      </c>
      <c r="H2029" s="12" t="str">
        <f>IF(Table2[[#This Row],[M1A]]="","",Table2[[#This Row],[M1A]]-Table2[[#This Row],[AWAL]])</f>
        <v/>
      </c>
      <c r="J2029" s="12" t="str">
        <f>IF(Table2[[#This Row],[M2A]]="","",SUM(Table2[[#This Row],[M2A]]-Table2[[#This Row],[M2B_h]]))</f>
        <v/>
      </c>
      <c r="L2029" s="12" t="str">
        <f>IF(Table2[[#This Row],[M3A]]="","",SUM(Table2[[#This Row],[M3A]]-Table2[[#This Row],[M3B_h]]))</f>
        <v/>
      </c>
      <c r="N2029" s="12" t="str">
        <f>IF(Table2[[#This Row],[M4A]]="","",SUM(Table2[[#This Row],[M4A]]-Table2[[#This Row],[M4B_h]]))</f>
        <v/>
      </c>
      <c r="O2029" s="14"/>
      <c r="P2029" s="14" t="str">
        <f>IF(Table2[[#This Row],[M5A]]="","",SUM(Table2[[#This Row],[M5A]]-Table2[[#This Row],[M5B_h]]))</f>
        <v/>
      </c>
      <c r="Q2029" s="14">
        <f>SUM(Table2[[#This Row],[AWAL]],Table2[[#This Row],[M1B]])</f>
        <v>1</v>
      </c>
      <c r="R2029" s="14">
        <f>SUM(Table2[[#This Row],[M2B]],Table2[[#This Row],[M2B_h]])</f>
        <v>1</v>
      </c>
      <c r="S2029" s="14">
        <f>SUM(Table2[[#This Row],[M3B]],Table2[[#This Row],[M3B_h]])</f>
        <v>1</v>
      </c>
      <c r="T2029" s="14">
        <f>SUM(Table2[[#This Row],[M4B]],Table2[[#This Row],[M4B_h]])</f>
        <v>1</v>
      </c>
    </row>
    <row r="2030" spans="1:20">
      <c r="A2030" s="11">
        <f>IF(Table2[[#This Row],[TT]]=0,"",ROW())</f>
        <v>2030</v>
      </c>
      <c r="B2030" s="11" t="str">
        <f>LOWER(SUBSTITUTE(SUBSTITUTE(SUBSTITUTE(SUBSTITUTE(SUBSTITUTE(SUBSTITUTE(SUBSTITUTE(SUBSTITUTE(Table2[[#This Row],[NAMA BARANG]]," ",""),"""",""),"-",""),"/",""),"(",""),")",""),"&amp;",""),",",""))</f>
        <v>tas16x21</v>
      </c>
      <c r="C2030" s="17" t="s">
        <v>4398</v>
      </c>
      <c r="D2030" s="18">
        <v>3</v>
      </c>
      <c r="E2030" s="22" t="s">
        <v>2637</v>
      </c>
      <c r="F2030" s="43">
        <f>IF(Table2[[#This Row],[M5B]]="",Table2[[#This Row],[M5B_h]],SUM(Table2[[#This Row],[M5B_h]],Table2[[#This Row],[M5B]]))</f>
        <v>3</v>
      </c>
      <c r="H2030" s="12" t="str">
        <f>IF(Table2[[#This Row],[M1A]]="","",Table2[[#This Row],[M1A]]-Table2[[#This Row],[AWAL]])</f>
        <v/>
      </c>
      <c r="J2030" s="12" t="str">
        <f>IF(Table2[[#This Row],[M2A]]="","",SUM(Table2[[#This Row],[M2A]]-Table2[[#This Row],[M2B_h]]))</f>
        <v/>
      </c>
      <c r="L2030" s="12" t="str">
        <f>IF(Table2[[#This Row],[M3A]]="","",SUM(Table2[[#This Row],[M3A]]-Table2[[#This Row],[M3B_h]]))</f>
        <v/>
      </c>
      <c r="N2030" s="12" t="str">
        <f>IF(Table2[[#This Row],[M4A]]="","",SUM(Table2[[#This Row],[M4A]]-Table2[[#This Row],[M4B_h]]))</f>
        <v/>
      </c>
      <c r="O2030" s="14"/>
      <c r="P2030" s="14" t="str">
        <f>IF(Table2[[#This Row],[M5A]]="","",SUM(Table2[[#This Row],[M5A]]-Table2[[#This Row],[M5B_h]]))</f>
        <v/>
      </c>
      <c r="Q2030" s="14">
        <f>SUM(Table2[[#This Row],[AWAL]],Table2[[#This Row],[M1B]])</f>
        <v>3</v>
      </c>
      <c r="R2030" s="14">
        <f>SUM(Table2[[#This Row],[M2B]],Table2[[#This Row],[M2B_h]])</f>
        <v>3</v>
      </c>
      <c r="S2030" s="14">
        <f>SUM(Table2[[#This Row],[M3B]],Table2[[#This Row],[M3B_h]])</f>
        <v>3</v>
      </c>
      <c r="T2030" s="14">
        <f>SUM(Table2[[#This Row],[M4B]],Table2[[#This Row],[M4B_h]])</f>
        <v>3</v>
      </c>
    </row>
    <row r="2031" spans="1:20">
      <c r="A2031" s="11">
        <f>IF(Table2[[#This Row],[TT]]=0,"",ROW())</f>
        <v>2031</v>
      </c>
      <c r="B2031" s="11" t="str">
        <f>LOWER(SUBSTITUTE(SUBSTITUTE(SUBSTITUTE(SUBSTITUTE(SUBSTITUTE(SUBSTITUTE(SUBSTITUTE(SUBSTITUTE(Table2[[#This Row],[NAMA BARANG]]," ",""),"""",""),"-",""),"/",""),"(",""),")",""),"&amp;",""),",",""))</f>
        <v>tas6022601l6211</v>
      </c>
      <c r="C2031" s="17" t="s">
        <v>2175</v>
      </c>
      <c r="D2031" s="18">
        <v>3</v>
      </c>
      <c r="E2031" s="22" t="s">
        <v>190</v>
      </c>
      <c r="F2031" s="43">
        <f>IF(Table2[[#This Row],[M5B]]="",Table2[[#This Row],[M5B_h]],SUM(Table2[[#This Row],[M5B_h]],Table2[[#This Row],[M5B]]))</f>
        <v>3</v>
      </c>
      <c r="H2031" s="12" t="str">
        <f>IF(Table2[[#This Row],[M1A]]="","",Table2[[#This Row],[M1A]]-Table2[[#This Row],[AWAL]])</f>
        <v/>
      </c>
      <c r="J2031" s="12" t="str">
        <f>IF(Table2[[#This Row],[M2A]]="","",SUM(Table2[[#This Row],[M2A]]-Table2[[#This Row],[M2B_h]]))</f>
        <v/>
      </c>
      <c r="L2031" s="12" t="str">
        <f>IF(Table2[[#This Row],[M3A]]="","",SUM(Table2[[#This Row],[M3A]]-Table2[[#This Row],[M3B_h]]))</f>
        <v/>
      </c>
      <c r="N2031" s="12" t="str">
        <f>IF(Table2[[#This Row],[M4A]]="","",SUM(Table2[[#This Row],[M4A]]-Table2[[#This Row],[M4B_h]]))</f>
        <v/>
      </c>
      <c r="O2031" s="14"/>
      <c r="P2031" s="14" t="str">
        <f>IF(Table2[[#This Row],[M5A]]="","",SUM(Table2[[#This Row],[M5A]]-Table2[[#This Row],[M5B_h]]))</f>
        <v/>
      </c>
      <c r="Q2031" s="14">
        <f>SUM(Table2[[#This Row],[AWAL]],Table2[[#This Row],[M1B]])</f>
        <v>3</v>
      </c>
      <c r="R2031" s="14">
        <f>SUM(Table2[[#This Row],[M2B]],Table2[[#This Row],[M2B_h]])</f>
        <v>3</v>
      </c>
      <c r="S2031" s="14">
        <f>SUM(Table2[[#This Row],[M3B]],Table2[[#This Row],[M3B_h]])</f>
        <v>3</v>
      </c>
      <c r="T2031" s="14">
        <f>SUM(Table2[[#This Row],[M4B]],Table2[[#This Row],[M4B_h]])</f>
        <v>3</v>
      </c>
    </row>
    <row r="2032" spans="1:20">
      <c r="A2032" s="54">
        <f>IF(Table2[[#This Row],[TT]]=0,"",ROW())</f>
        <v>2032</v>
      </c>
      <c r="B2032" s="54" t="str">
        <f>LOWER(SUBSTITUTE(SUBSTITUTE(SUBSTITUTE(SUBSTITUTE(SUBSTITUTE(SUBSTITUTE(SUBSTITUTE(SUBSTITUTE(Table2[[#This Row],[NAMA BARANG]]," ",""),"""",""),"-",""),"/",""),"(",""),")",""),"&amp;",""),",",""))</f>
        <v>tas81854s</v>
      </c>
      <c r="C2032" s="55" t="s">
        <v>2176</v>
      </c>
      <c r="D2032" s="56">
        <v>1</v>
      </c>
      <c r="E2032" s="57" t="s">
        <v>77</v>
      </c>
      <c r="F2032" s="58">
        <f>IF(Table2[[#This Row],[M5B]]="",Table2[[#This Row],[M5B_h]],SUM(Table2[[#This Row],[M5B_h]],Table2[[#This Row],[M5B]]))</f>
        <v>1</v>
      </c>
      <c r="G2032" s="59"/>
      <c r="H2032" s="60" t="str">
        <f>IF(Table2[[#This Row],[M1A]]="","",Table2[[#This Row],[M1A]]-Table2[[#This Row],[AWAL]])</f>
        <v/>
      </c>
      <c r="I2032" s="59"/>
      <c r="J2032" s="60" t="str">
        <f>IF(Table2[[#This Row],[M2A]]="","",SUM(Table2[[#This Row],[M2A]]-Table2[[#This Row],[M2B_h]]))</f>
        <v/>
      </c>
      <c r="K2032" s="59"/>
      <c r="L2032" s="60" t="str">
        <f>IF(Table2[[#This Row],[M3A]]="","",SUM(Table2[[#This Row],[M3A]]-Table2[[#This Row],[M3B_h]]))</f>
        <v/>
      </c>
      <c r="M2032" s="59"/>
      <c r="N2032" s="60" t="str">
        <f>IF(Table2[[#This Row],[M4A]]="","",SUM(Table2[[#This Row],[M4A]]-Table2[[#This Row],[M4B_h]]))</f>
        <v/>
      </c>
      <c r="O2032" s="60"/>
      <c r="P2032" s="60" t="str">
        <f>IF(Table2[[#This Row],[M5A]]="","",SUM(Table2[[#This Row],[M5A]]-Table2[[#This Row],[M5B_h]]))</f>
        <v/>
      </c>
      <c r="Q2032" s="60">
        <f>SUM(Table2[[#This Row],[AWAL]],Table2[[#This Row],[M1B]])</f>
        <v>1</v>
      </c>
      <c r="R2032" s="60">
        <f>SUM(Table2[[#This Row],[M2B]],Table2[[#This Row],[M2B_h]])</f>
        <v>1</v>
      </c>
      <c r="S2032" s="60">
        <f>SUM(Table2[[#This Row],[M3B]],Table2[[#This Row],[M3B_h]])</f>
        <v>1</v>
      </c>
      <c r="T2032" s="60">
        <f>SUM(Table2[[#This Row],[M4B]],Table2[[#This Row],[M4B_h]])</f>
        <v>1</v>
      </c>
    </row>
    <row r="2033" spans="1:20">
      <c r="A2033" s="11">
        <f>IF(Table2[[#This Row],[TT]]=0,"",ROW())</f>
        <v>2033</v>
      </c>
      <c r="B2033" s="11" t="str">
        <f>LOWER(SUBSTITUTE(SUBSTITUTE(SUBSTITUTE(SUBSTITUTE(SUBSTITUTE(SUBSTITUTE(SUBSTITUTE(SUBSTITUTE(Table2[[#This Row],[NAMA BARANG]]," ",""),"""",""),"-",""),"/",""),"(",""),")",""),"&amp;",""),",",""))</f>
        <v>tasa5fancyhk+bb</v>
      </c>
      <c r="C2033" s="17" t="s">
        <v>2177</v>
      </c>
      <c r="D2033" s="18">
        <v>2</v>
      </c>
      <c r="E2033" s="22" t="s">
        <v>2812</v>
      </c>
      <c r="F2033" s="43">
        <f>IF(Table2[[#This Row],[M5B]]="",Table2[[#This Row],[M5B_h]],SUM(Table2[[#This Row],[M5B_h]],Table2[[#This Row],[M5B]]))</f>
        <v>2</v>
      </c>
      <c r="H2033" s="12" t="str">
        <f>IF(Table2[[#This Row],[M1A]]="","",Table2[[#This Row],[M1A]]-Table2[[#This Row],[AWAL]])</f>
        <v/>
      </c>
      <c r="J2033" s="12" t="str">
        <f>IF(Table2[[#This Row],[M2A]]="","",SUM(Table2[[#This Row],[M2A]]-Table2[[#This Row],[M2B_h]]))</f>
        <v/>
      </c>
      <c r="L2033" s="12" t="str">
        <f>IF(Table2[[#This Row],[M3A]]="","",SUM(Table2[[#This Row],[M3A]]-Table2[[#This Row],[M3B_h]]))</f>
        <v/>
      </c>
      <c r="N2033" s="12" t="str">
        <f>IF(Table2[[#This Row],[M4A]]="","",SUM(Table2[[#This Row],[M4A]]-Table2[[#This Row],[M4B_h]]))</f>
        <v/>
      </c>
      <c r="O2033" s="14"/>
      <c r="P2033" s="14" t="str">
        <f>IF(Table2[[#This Row],[M5A]]="","",SUM(Table2[[#This Row],[M5A]]-Table2[[#This Row],[M5B_h]]))</f>
        <v/>
      </c>
      <c r="Q2033" s="14">
        <f>SUM(Table2[[#This Row],[AWAL]],Table2[[#This Row],[M1B]])</f>
        <v>2</v>
      </c>
      <c r="R2033" s="14">
        <f>SUM(Table2[[#This Row],[M2B]],Table2[[#This Row],[M2B_h]])</f>
        <v>2</v>
      </c>
      <c r="S2033" s="14">
        <f>SUM(Table2[[#This Row],[M3B]],Table2[[#This Row],[M3B_h]])</f>
        <v>2</v>
      </c>
      <c r="T2033" s="14">
        <f>SUM(Table2[[#This Row],[M4B]],Table2[[#This Row],[M4B_h]])</f>
        <v>2</v>
      </c>
    </row>
    <row r="2034" spans="1:20">
      <c r="A2034" s="11">
        <f>IF(Table2[[#This Row],[TT]]=0,"",ROW())</f>
        <v>2034</v>
      </c>
      <c r="B2034" s="11" t="str">
        <f>LOWER(SUBSTITUTE(SUBSTITUTE(SUBSTITUTE(SUBSTITUTE(SUBSTITUTE(SUBSTITUTE(SUBSTITUTE(SUBSTITUTE(Table2[[#This Row],[NAMA BARANG]]," ",""),"""",""),"-",""),"/",""),"(",""),")",""),"&amp;",""),",",""))</f>
        <v>tasa5fancyhk+bb</v>
      </c>
      <c r="C2034" s="21" t="s">
        <v>2177</v>
      </c>
      <c r="D2034" s="22">
        <v>2</v>
      </c>
      <c r="E2034" s="22" t="s">
        <v>2178</v>
      </c>
      <c r="F2034" s="43">
        <f>IF(Table2[[#This Row],[M5B]]="",Table2[[#This Row],[M5B_h]],SUM(Table2[[#This Row],[M5B_h]],Table2[[#This Row],[M5B]]))</f>
        <v>2</v>
      </c>
      <c r="H2034" s="12" t="str">
        <f>IF(Table2[[#This Row],[M1A]]="","",Table2[[#This Row],[M1A]]-Table2[[#This Row],[AWAL]])</f>
        <v/>
      </c>
      <c r="J2034" s="12" t="str">
        <f>IF(Table2[[#This Row],[M2A]]="","",SUM(Table2[[#This Row],[M2A]]-Table2[[#This Row],[M2B_h]]))</f>
        <v/>
      </c>
      <c r="L2034" s="12" t="str">
        <f>IF(Table2[[#This Row],[M3A]]="","",SUM(Table2[[#This Row],[M3A]]-Table2[[#This Row],[M3B_h]]))</f>
        <v/>
      </c>
      <c r="N2034" s="12" t="str">
        <f>IF(Table2[[#This Row],[M4A]]="","",SUM(Table2[[#This Row],[M4A]]-Table2[[#This Row],[M4B_h]]))</f>
        <v/>
      </c>
      <c r="O2034" s="14"/>
      <c r="P2034" s="14" t="str">
        <f>IF(Table2[[#This Row],[M5A]]="","",SUM(Table2[[#This Row],[M5A]]-Table2[[#This Row],[M5B_h]]))</f>
        <v/>
      </c>
      <c r="Q2034" s="14">
        <f>SUM(Table2[[#This Row],[AWAL]],Table2[[#This Row],[M1B]])</f>
        <v>2</v>
      </c>
      <c r="R2034" s="14">
        <f>SUM(Table2[[#This Row],[M2B]],Table2[[#This Row],[M2B_h]])</f>
        <v>2</v>
      </c>
      <c r="S2034" s="14">
        <f>SUM(Table2[[#This Row],[M3B]],Table2[[#This Row],[M3B_h]])</f>
        <v>2</v>
      </c>
      <c r="T2034" s="14">
        <f>SUM(Table2[[#This Row],[M4B]],Table2[[#This Row],[M4B_h]])</f>
        <v>2</v>
      </c>
    </row>
    <row r="2035" spans="1:20">
      <c r="A2035" s="11">
        <f>IF(Table2[[#This Row],[TT]]=0,"",ROW())</f>
        <v>2035</v>
      </c>
      <c r="B2035" s="11" t="str">
        <f>LOWER(SUBSTITUTE(SUBSTITUTE(SUBSTITUTE(SUBSTITUTE(SUBSTITUTE(SUBSTITUTE(SUBSTITUTE(SUBSTITUTE(Table2[[#This Row],[NAMA BARANG]]," ",""),"""",""),"-",""),"/",""),"(",""),")",""),"&amp;",""),",",""))</f>
        <v>tasbatikmasbukukecil</v>
      </c>
      <c r="C2035" s="17" t="s">
        <v>2180</v>
      </c>
      <c r="D2035" s="18">
        <v>5</v>
      </c>
      <c r="E2035" s="22" t="s">
        <v>177</v>
      </c>
      <c r="F2035" s="43">
        <f>IF(Table2[[#This Row],[M5B]]="",Table2[[#This Row],[M5B_h]],SUM(Table2[[#This Row],[M5B_h]],Table2[[#This Row],[M5B]]))</f>
        <v>5</v>
      </c>
      <c r="H2035" s="12" t="str">
        <f>IF(Table2[[#This Row],[M1A]]="","",Table2[[#This Row],[M1A]]-Table2[[#This Row],[AWAL]])</f>
        <v/>
      </c>
      <c r="J2035" s="12" t="str">
        <f>IF(Table2[[#This Row],[M2A]]="","",SUM(Table2[[#This Row],[M2A]]-Table2[[#This Row],[M2B_h]]))</f>
        <v/>
      </c>
      <c r="L2035" s="12" t="str">
        <f>IF(Table2[[#This Row],[M3A]]="","",SUM(Table2[[#This Row],[M3A]]-Table2[[#This Row],[M3B_h]]))</f>
        <v/>
      </c>
      <c r="N2035" s="12" t="str">
        <f>IF(Table2[[#This Row],[M4A]]="","",SUM(Table2[[#This Row],[M4A]]-Table2[[#This Row],[M4B_h]]))</f>
        <v/>
      </c>
      <c r="O2035" s="14"/>
      <c r="P2035" s="14" t="str">
        <f>IF(Table2[[#This Row],[M5A]]="","",SUM(Table2[[#This Row],[M5A]]-Table2[[#This Row],[M5B_h]]))</f>
        <v/>
      </c>
      <c r="Q2035" s="14">
        <f>SUM(Table2[[#This Row],[AWAL]],Table2[[#This Row],[M1B]])</f>
        <v>5</v>
      </c>
      <c r="R2035" s="14">
        <f>SUM(Table2[[#This Row],[M2B]],Table2[[#This Row],[M2B_h]])</f>
        <v>5</v>
      </c>
      <c r="S2035" s="14">
        <f>SUM(Table2[[#This Row],[M3B]],Table2[[#This Row],[M3B_h]])</f>
        <v>5</v>
      </c>
      <c r="T2035" s="14">
        <f>SUM(Table2[[#This Row],[M4B]],Table2[[#This Row],[M4B_h]])</f>
        <v>5</v>
      </c>
    </row>
    <row r="2036" spans="1:20">
      <c r="A2036" s="11">
        <f>IF(Table2[[#This Row],[TT]]=0,"",ROW())</f>
        <v>2036</v>
      </c>
      <c r="B2036" s="11" t="str">
        <f>LOWER(SUBSTITUTE(SUBSTITUTE(SUBSTITUTE(SUBSTITUTE(SUBSTITUTE(SUBSTITUTE(SUBSTITUTE(SUBSTITUTE(Table2[[#This Row],[NAMA BARANG]]," ",""),"""",""),"-",""),"/",""),"(",""),")",""),"&amp;",""),",",""))</f>
        <v>tasbatikmj1kecil</v>
      </c>
      <c r="C2036" s="17" t="s">
        <v>2181</v>
      </c>
      <c r="D2036" s="18">
        <v>7</v>
      </c>
      <c r="E2036" s="22" t="s">
        <v>1339</v>
      </c>
      <c r="F2036" s="43">
        <f>IF(Table2[[#This Row],[M5B]]="",Table2[[#This Row],[M5B_h]],SUM(Table2[[#This Row],[M5B_h]],Table2[[#This Row],[M5B]]))</f>
        <v>7</v>
      </c>
      <c r="H2036" s="12" t="str">
        <f>IF(Table2[[#This Row],[M1A]]="","",Table2[[#This Row],[M1A]]-Table2[[#This Row],[AWAL]])</f>
        <v/>
      </c>
      <c r="J2036" s="12" t="str">
        <f>IF(Table2[[#This Row],[M2A]]="","",SUM(Table2[[#This Row],[M2A]]-Table2[[#This Row],[M2B_h]]))</f>
        <v/>
      </c>
      <c r="L2036" s="12" t="str">
        <f>IF(Table2[[#This Row],[M3A]]="","",SUM(Table2[[#This Row],[M3A]]-Table2[[#This Row],[M3B_h]]))</f>
        <v/>
      </c>
      <c r="N2036" s="12" t="str">
        <f>IF(Table2[[#This Row],[M4A]]="","",SUM(Table2[[#This Row],[M4A]]-Table2[[#This Row],[M4B_h]]))</f>
        <v/>
      </c>
      <c r="O2036" s="14"/>
      <c r="P2036" s="14" t="str">
        <f>IF(Table2[[#This Row],[M5A]]="","",SUM(Table2[[#This Row],[M5A]]-Table2[[#This Row],[M5B_h]]))</f>
        <v/>
      </c>
      <c r="Q2036" s="14">
        <f>SUM(Table2[[#This Row],[AWAL]],Table2[[#This Row],[M1B]])</f>
        <v>7</v>
      </c>
      <c r="R2036" s="14">
        <f>SUM(Table2[[#This Row],[M2B]],Table2[[#This Row],[M2B_h]])</f>
        <v>7</v>
      </c>
      <c r="S2036" s="14">
        <f>SUM(Table2[[#This Row],[M3B]],Table2[[#This Row],[M3B_h]])</f>
        <v>7</v>
      </c>
      <c r="T2036" s="14">
        <f>SUM(Table2[[#This Row],[M4B]],Table2[[#This Row],[M4B_h]])</f>
        <v>7</v>
      </c>
    </row>
    <row r="2037" spans="1:20">
      <c r="A2037" s="11">
        <f>IF(Table2[[#This Row],[TT]]=0,"",ROW())</f>
        <v>2037</v>
      </c>
      <c r="B2037" s="11" t="str">
        <f>LOWER(SUBSTITUTE(SUBSTITUTE(SUBSTITUTE(SUBSTITUTE(SUBSTITUTE(SUBSTITUTE(SUBSTITUTE(SUBSTITUTE(Table2[[#This Row],[NAMA BARANG]]," ",""),"""",""),"-",""),"/",""),"(",""),")",""),"&amp;",""),",",""))</f>
        <v>tasbatikmj1kecil</v>
      </c>
      <c r="C2037" s="17" t="s">
        <v>2181</v>
      </c>
      <c r="D2037" s="25">
        <v>5</v>
      </c>
      <c r="E2037" s="22" t="s">
        <v>2147</v>
      </c>
      <c r="F2037" s="43">
        <f>IF(Table2[[#This Row],[M5B]]="",Table2[[#This Row],[M5B_h]],SUM(Table2[[#This Row],[M5B_h]],Table2[[#This Row],[M5B]]))</f>
        <v>5</v>
      </c>
      <c r="H2037" s="12" t="str">
        <f>IF(Table2[[#This Row],[M1A]]="","",Table2[[#This Row],[M1A]]-Table2[[#This Row],[AWAL]])</f>
        <v/>
      </c>
      <c r="J2037" s="12" t="str">
        <f>IF(Table2[[#This Row],[M2A]]="","",SUM(Table2[[#This Row],[M2A]]-Table2[[#This Row],[M2B_h]]))</f>
        <v/>
      </c>
      <c r="L2037" s="12" t="str">
        <f>IF(Table2[[#This Row],[M3A]]="","",SUM(Table2[[#This Row],[M3A]]-Table2[[#This Row],[M3B_h]]))</f>
        <v/>
      </c>
      <c r="N2037" s="12" t="str">
        <f>IF(Table2[[#This Row],[M4A]]="","",SUM(Table2[[#This Row],[M4A]]-Table2[[#This Row],[M4B_h]]))</f>
        <v/>
      </c>
      <c r="O2037" s="14"/>
      <c r="P2037" s="14" t="str">
        <f>IF(Table2[[#This Row],[M5A]]="","",SUM(Table2[[#This Row],[M5A]]-Table2[[#This Row],[M5B_h]]))</f>
        <v/>
      </c>
      <c r="Q2037" s="14">
        <f>SUM(Table2[[#This Row],[AWAL]],Table2[[#This Row],[M1B]])</f>
        <v>5</v>
      </c>
      <c r="R2037" s="14">
        <f>SUM(Table2[[#This Row],[M2B]],Table2[[#This Row],[M2B_h]])</f>
        <v>5</v>
      </c>
      <c r="S2037" s="14">
        <f>SUM(Table2[[#This Row],[M3B]],Table2[[#This Row],[M3B_h]])</f>
        <v>5</v>
      </c>
      <c r="T2037" s="14">
        <f>SUM(Table2[[#This Row],[M4B]],Table2[[#This Row],[M4B_h]])</f>
        <v>5</v>
      </c>
    </row>
    <row r="2038" spans="1:20">
      <c r="A2038" s="11">
        <f>IF(Table2[[#This Row],[TT]]=0,"",ROW())</f>
        <v>2038</v>
      </c>
      <c r="B2038" s="11" t="str">
        <f>LOWER(SUBSTITUTE(SUBSTITUTE(SUBSTITUTE(SUBSTITUTE(SUBSTITUTE(SUBSTITUTE(SUBSTITUTE(SUBSTITUTE(Table2[[#This Row],[NAMA BARANG]]," ",""),"""",""),"-",""),"/",""),"(",""),")",""),"&amp;",""),",",""))</f>
        <v>tasbatikmj1kecilbaru</v>
      </c>
      <c r="C2038" s="17" t="s">
        <v>4363</v>
      </c>
      <c r="D2038" s="18">
        <v>7</v>
      </c>
      <c r="E2038" s="22" t="s">
        <v>3504</v>
      </c>
      <c r="F2038" s="43">
        <f>IF(Table2[[#This Row],[M5B]]="",Table2[[#This Row],[M5B_h]],SUM(Table2[[#This Row],[M5B_h]],Table2[[#This Row],[M5B]]))</f>
        <v>7</v>
      </c>
      <c r="H2038" s="12" t="str">
        <f>IF(Table2[[#This Row],[M1A]]="","",Table2[[#This Row],[M1A]]-Table2[[#This Row],[AWAL]])</f>
        <v/>
      </c>
      <c r="J2038" s="12" t="str">
        <f>IF(Table2[[#This Row],[M2A]]="","",SUM(Table2[[#This Row],[M2A]]-Table2[[#This Row],[M2B_h]]))</f>
        <v/>
      </c>
      <c r="L2038" s="12" t="str">
        <f>IF(Table2[[#This Row],[M3A]]="","",SUM(Table2[[#This Row],[M3A]]-Table2[[#This Row],[M3B_h]]))</f>
        <v/>
      </c>
      <c r="N2038" s="12" t="str">
        <f>IF(Table2[[#This Row],[M4A]]="","",SUM(Table2[[#This Row],[M4A]]-Table2[[#This Row],[M4B_h]]))</f>
        <v/>
      </c>
      <c r="O2038" s="14"/>
      <c r="P2038" s="14" t="str">
        <f>IF(Table2[[#This Row],[M5A]]="","",SUM(Table2[[#This Row],[M5A]]-Table2[[#This Row],[M5B_h]]))</f>
        <v/>
      </c>
      <c r="Q2038" s="14">
        <f>SUM(Table2[[#This Row],[AWAL]],Table2[[#This Row],[M1B]])</f>
        <v>7</v>
      </c>
      <c r="R2038" s="14">
        <f>SUM(Table2[[#This Row],[M2B]],Table2[[#This Row],[M2B_h]])</f>
        <v>7</v>
      </c>
      <c r="S2038" s="14">
        <f>SUM(Table2[[#This Row],[M3B]],Table2[[#This Row],[M3B_h]])</f>
        <v>7</v>
      </c>
      <c r="T2038" s="14">
        <f>SUM(Table2[[#This Row],[M4B]],Table2[[#This Row],[M4B_h]])</f>
        <v>7</v>
      </c>
    </row>
    <row r="2039" spans="1:20">
      <c r="A2039" s="11" t="str">
        <f>IF(Table2[[#This Row],[TT]]=0,"",ROW())</f>
        <v/>
      </c>
      <c r="B2039" s="11" t="str">
        <f>LOWER(SUBSTITUTE(SUBSTITUTE(SUBSTITUTE(SUBSTITUTE(SUBSTITUTE(SUBSTITUTE(SUBSTITUTE(SUBSTITUTE(Table2[[#This Row],[NAMA BARANG]]," ",""),"""",""),"-",""),"/",""),"(",""),")",""),"&amp;",""),",",""))</f>
        <v>tasbatikmj2t</v>
      </c>
      <c r="C2039" s="17" t="s">
        <v>2182</v>
      </c>
      <c r="D2039" s="18">
        <v>2</v>
      </c>
      <c r="E2039" s="22" t="s">
        <v>2430</v>
      </c>
      <c r="F2039" s="43">
        <f>IF(Table2[[#This Row],[M5B]]="",Table2[[#This Row],[M5B_h]],SUM(Table2[[#This Row],[M5B_h]],Table2[[#This Row],[M5B]]))</f>
        <v>0</v>
      </c>
      <c r="H2039" s="12" t="str">
        <f>IF(Table2[[#This Row],[M1A]]="","",Table2[[#This Row],[M1A]]-Table2[[#This Row],[AWAL]])</f>
        <v/>
      </c>
      <c r="J2039" s="12" t="str">
        <f>IF(Table2[[#This Row],[M2A]]="","",SUM(Table2[[#This Row],[M2A]]-Table2[[#This Row],[M2B_h]]))</f>
        <v/>
      </c>
      <c r="K2039" s="12">
        <v>0</v>
      </c>
      <c r="L2039" s="12">
        <f>IF(Table2[[#This Row],[M3A]]="","",SUM(Table2[[#This Row],[M3A]]-Table2[[#This Row],[M3B_h]]))</f>
        <v>-2</v>
      </c>
      <c r="N2039" s="12" t="str">
        <f>IF(Table2[[#This Row],[M4A]]="","",SUM(Table2[[#This Row],[M4A]]-Table2[[#This Row],[M4B_h]]))</f>
        <v/>
      </c>
      <c r="O2039" s="14"/>
      <c r="P2039" s="14" t="str">
        <f>IF(Table2[[#This Row],[M5A]]="","",SUM(Table2[[#This Row],[M5A]]-Table2[[#This Row],[M5B_h]]))</f>
        <v/>
      </c>
      <c r="Q2039" s="14">
        <f>SUM(Table2[[#This Row],[AWAL]],Table2[[#This Row],[M1B]])</f>
        <v>2</v>
      </c>
      <c r="R2039" s="14">
        <f>SUM(Table2[[#This Row],[M2B]],Table2[[#This Row],[M2B_h]])</f>
        <v>2</v>
      </c>
      <c r="S2039" s="14">
        <f>SUM(Table2[[#This Row],[M3B]],Table2[[#This Row],[M3B_h]])</f>
        <v>0</v>
      </c>
      <c r="T2039" s="14">
        <f>SUM(Table2[[#This Row],[M4B]],Table2[[#This Row],[M4B_h]])</f>
        <v>0</v>
      </c>
    </row>
    <row r="2040" spans="1:20">
      <c r="A2040" s="13">
        <f>IF(Table2[[#This Row],[TT]]=0,"",ROW())</f>
        <v>2040</v>
      </c>
      <c r="B2040" s="13" t="str">
        <f>LOWER(SUBSTITUTE(SUBSTITUTE(SUBSTITUTE(SUBSTITUTE(SUBSTITUTE(SUBSTITUTE(SUBSTITUTE(SUBSTITUTE(Table2[[#This Row],[NAMA BARANG]]," ",""),"""",""),"-",""),"/",""),"(",""),")",""),"&amp;",""),",",""))</f>
        <v>tasbatikmj1</v>
      </c>
      <c r="C2040" s="16" t="s">
        <v>2183</v>
      </c>
      <c r="D2040" s="18">
        <v>48</v>
      </c>
      <c r="E2040" s="47" t="s">
        <v>177</v>
      </c>
      <c r="F2040" s="43">
        <f>IF(Table2[[#This Row],[M5B]]="",Table2[[#This Row],[M5B_h]],SUM(Table2[[#This Row],[M5B_h]],Table2[[#This Row],[M5B]]))</f>
        <v>48</v>
      </c>
      <c r="H2040" s="14" t="str">
        <f>IF(Table2[[#This Row],[M1A]]="","",Table2[[#This Row],[M1A]]-Table2[[#This Row],[AWAL]])</f>
        <v/>
      </c>
      <c r="J2040" s="14" t="str">
        <f>IF(Table2[[#This Row],[M2A]]="","",SUM(Table2[[#This Row],[M2A]]-Table2[[#This Row],[M2B_h]]))</f>
        <v/>
      </c>
      <c r="L2040" s="14" t="str">
        <f>IF(Table2[[#This Row],[M3A]]="","",SUM(Table2[[#This Row],[M3A]]-Table2[[#This Row],[M3B_h]]))</f>
        <v/>
      </c>
      <c r="N2040" s="14" t="str">
        <f>IF(Table2[[#This Row],[M4A]]="","",SUM(Table2[[#This Row],[M4A]]-Table2[[#This Row],[M4B_h]]))</f>
        <v/>
      </c>
      <c r="O2040" s="14"/>
      <c r="P2040" s="14" t="str">
        <f>IF(Table2[[#This Row],[M5A]]="","",SUM(Table2[[#This Row],[M5A]]-Table2[[#This Row],[M5B_h]]))</f>
        <v/>
      </c>
      <c r="Q2040" s="14">
        <f>SUM(Table2[[#This Row],[AWAL]],Table2[[#This Row],[M1B]])</f>
        <v>48</v>
      </c>
      <c r="R2040" s="14">
        <f>SUM(Table2[[#This Row],[M2B]],Table2[[#This Row],[M2B_h]])</f>
        <v>48</v>
      </c>
      <c r="S2040" s="14">
        <f>SUM(Table2[[#This Row],[M3B]],Table2[[#This Row],[M3B_h]])</f>
        <v>48</v>
      </c>
      <c r="T2040" s="14">
        <f>SUM(Table2[[#This Row],[M4B]],Table2[[#This Row],[M4B_h]])</f>
        <v>48</v>
      </c>
    </row>
    <row r="2041" spans="1:20">
      <c r="A2041" s="13">
        <f>IF(Table2[[#This Row],[TT]]=0,"",ROW())</f>
        <v>2041</v>
      </c>
      <c r="B2041" s="13" t="str">
        <f>LOWER(SUBSTITUTE(SUBSTITUTE(SUBSTITUTE(SUBSTITUTE(SUBSTITUTE(SUBSTITUTE(SUBSTITUTE(SUBSTITUTE(Table2[[#This Row],[NAMA BARANG]]," ",""),"""",""),"-",""),"/",""),"(",""),")",""),"&amp;",""),",",""))</f>
        <v>tasbatikpanjangsarungbaru</v>
      </c>
      <c r="C2041" s="16" t="s">
        <v>2184</v>
      </c>
      <c r="D2041" s="18">
        <v>4</v>
      </c>
      <c r="E2041" s="47" t="s">
        <v>116</v>
      </c>
      <c r="F2041" s="43">
        <f>IF(Table2[[#This Row],[M5B]]="",Table2[[#This Row],[M5B_h]],SUM(Table2[[#This Row],[M5B_h]],Table2[[#This Row],[M5B]]))</f>
        <v>4</v>
      </c>
      <c r="H2041" s="14" t="str">
        <f>IF(Table2[[#This Row],[M1A]]="","",Table2[[#This Row],[M1A]]-Table2[[#This Row],[AWAL]])</f>
        <v/>
      </c>
      <c r="J2041" s="14" t="str">
        <f>IF(Table2[[#This Row],[M2A]]="","",SUM(Table2[[#This Row],[M2A]]-Table2[[#This Row],[M2B_h]]))</f>
        <v/>
      </c>
      <c r="L2041" s="14" t="str">
        <f>IF(Table2[[#This Row],[M3A]]="","",SUM(Table2[[#This Row],[M3A]]-Table2[[#This Row],[M3B_h]]))</f>
        <v/>
      </c>
      <c r="N2041" s="14" t="str">
        <f>IF(Table2[[#This Row],[M4A]]="","",SUM(Table2[[#This Row],[M4A]]-Table2[[#This Row],[M4B_h]]))</f>
        <v/>
      </c>
      <c r="O2041" s="14"/>
      <c r="P2041" s="14" t="str">
        <f>IF(Table2[[#This Row],[M5A]]="","",SUM(Table2[[#This Row],[M5A]]-Table2[[#This Row],[M5B_h]]))</f>
        <v/>
      </c>
      <c r="Q2041" s="14">
        <f>SUM(Table2[[#This Row],[AWAL]],Table2[[#This Row],[M1B]])</f>
        <v>4</v>
      </c>
      <c r="R2041" s="14">
        <f>SUM(Table2[[#This Row],[M2B]],Table2[[#This Row],[M2B_h]])</f>
        <v>4</v>
      </c>
      <c r="S2041" s="14">
        <f>SUM(Table2[[#This Row],[M3B]],Table2[[#This Row],[M3B_h]])</f>
        <v>4</v>
      </c>
      <c r="T2041" s="14">
        <f>SUM(Table2[[#This Row],[M4B]],Table2[[#This Row],[M4B_h]])</f>
        <v>4</v>
      </c>
    </row>
    <row r="2042" spans="1:20">
      <c r="A2042" s="11">
        <f>IF(Table2[[#This Row],[TT]]=0,"",ROW())</f>
        <v>2042</v>
      </c>
      <c r="B2042" s="11" t="str">
        <f>LOWER(SUBSTITUTE(SUBSTITUTE(SUBSTITUTE(SUBSTITUTE(SUBSTITUTE(SUBSTITUTE(SUBSTITUTE(SUBSTITUTE(Table2[[#This Row],[NAMA BARANG]]," ",""),"""",""),"-",""),"/",""),"(",""),")",""),"&amp;",""),",",""))</f>
        <v>tasbatiktoplinek</v>
      </c>
      <c r="C2042" s="17" t="s">
        <v>2185</v>
      </c>
      <c r="D2042" s="18">
        <v>2</v>
      </c>
      <c r="E2042" s="22" t="s">
        <v>95</v>
      </c>
      <c r="F2042" s="43">
        <f>IF(Table2[[#This Row],[M5B]]="",Table2[[#This Row],[M5B_h]],SUM(Table2[[#This Row],[M5B_h]],Table2[[#This Row],[M5B]]))</f>
        <v>2</v>
      </c>
      <c r="H2042" s="12" t="str">
        <f>IF(Table2[[#This Row],[M1A]]="","",Table2[[#This Row],[M1A]]-Table2[[#This Row],[AWAL]])</f>
        <v/>
      </c>
      <c r="J2042" s="12" t="str">
        <f>IF(Table2[[#This Row],[M2A]]="","",SUM(Table2[[#This Row],[M2A]]-Table2[[#This Row],[M2B_h]]))</f>
        <v/>
      </c>
      <c r="L2042" s="12" t="str">
        <f>IF(Table2[[#This Row],[M3A]]="","",SUM(Table2[[#This Row],[M3A]]-Table2[[#This Row],[M3B_h]]))</f>
        <v/>
      </c>
      <c r="N2042" s="12" t="str">
        <f>IF(Table2[[#This Row],[M4A]]="","",SUM(Table2[[#This Row],[M4A]]-Table2[[#This Row],[M4B_h]]))</f>
        <v/>
      </c>
      <c r="O2042" s="14"/>
      <c r="P2042" s="14" t="str">
        <f>IF(Table2[[#This Row],[M5A]]="","",SUM(Table2[[#This Row],[M5A]]-Table2[[#This Row],[M5B_h]]))</f>
        <v/>
      </c>
      <c r="Q2042" s="14">
        <f>SUM(Table2[[#This Row],[AWAL]],Table2[[#This Row],[M1B]])</f>
        <v>2</v>
      </c>
      <c r="R2042" s="14">
        <f>SUM(Table2[[#This Row],[M2B]],Table2[[#This Row],[M2B_h]])</f>
        <v>2</v>
      </c>
      <c r="S2042" s="14">
        <f>SUM(Table2[[#This Row],[M3B]],Table2[[#This Row],[M3B_h]])</f>
        <v>2</v>
      </c>
      <c r="T2042" s="14">
        <f>SUM(Table2[[#This Row],[M4B]],Table2[[#This Row],[M4B_h]])</f>
        <v>2</v>
      </c>
    </row>
    <row r="2043" spans="1:20">
      <c r="A2043" s="13">
        <f>IF(Table2[[#This Row],[TT]]=0,"",ROW())</f>
        <v>2043</v>
      </c>
      <c r="B2043" s="13" t="str">
        <f>LOWER(SUBSTITUTE(SUBSTITUTE(SUBSTITUTE(SUBSTITUTE(SUBSTITUTE(SUBSTITUTE(SUBSTITUTE(SUBSTITUTE(Table2[[#This Row],[NAMA BARANG]]," ",""),"""",""),"-",""),"/",""),"(",""),")",""),"&amp;",""),",",""))</f>
        <v>tasbg15029</v>
      </c>
      <c r="C2043" s="16" t="s">
        <v>4575</v>
      </c>
      <c r="D2043" s="18">
        <v>1</v>
      </c>
      <c r="E2043" s="47" t="s">
        <v>2452</v>
      </c>
      <c r="F2043" s="43">
        <f>IF(Table2[[#This Row],[M5B]]="",Table2[[#This Row],[M5B_h]],SUM(Table2[[#This Row],[M5B_h]],Table2[[#This Row],[M5B]]))</f>
        <v>1</v>
      </c>
      <c r="H2043" s="14" t="str">
        <f>IF(Table2[[#This Row],[M1A]]="","",Table2[[#This Row],[M1A]]-Table2[[#This Row],[AWAL]])</f>
        <v/>
      </c>
      <c r="J2043" s="14" t="str">
        <f>IF(Table2[[#This Row],[M2A]]="","",SUM(Table2[[#This Row],[M2A]]-Table2[[#This Row],[M2B_h]]))</f>
        <v/>
      </c>
      <c r="L2043" s="14" t="str">
        <f>IF(Table2[[#This Row],[M3A]]="","",SUM(Table2[[#This Row],[M3A]]-Table2[[#This Row],[M3B_h]]))</f>
        <v/>
      </c>
      <c r="N2043" s="14" t="str">
        <f>IF(Table2[[#This Row],[M4A]]="","",SUM(Table2[[#This Row],[M4A]]-Table2[[#This Row],[M4B_h]]))</f>
        <v/>
      </c>
      <c r="O2043" s="14"/>
      <c r="P2043" s="14" t="str">
        <f>IF(Table2[[#This Row],[M5A]]="","",SUM(Table2[[#This Row],[M5A]]-Table2[[#This Row],[M5B_h]]))</f>
        <v/>
      </c>
      <c r="Q2043" s="14">
        <f>SUM(Table2[[#This Row],[AWAL]],Table2[[#This Row],[M1B]])</f>
        <v>1</v>
      </c>
      <c r="R2043" s="14">
        <f>SUM(Table2[[#This Row],[M2B]],Table2[[#This Row],[M2B_h]])</f>
        <v>1</v>
      </c>
      <c r="S2043" s="14">
        <f>SUM(Table2[[#This Row],[M3B]],Table2[[#This Row],[M3B_h]])</f>
        <v>1</v>
      </c>
      <c r="T2043" s="14">
        <f>SUM(Table2[[#This Row],[M4B]],Table2[[#This Row],[M4B_h]])</f>
        <v>1</v>
      </c>
    </row>
    <row r="2044" spans="1:20">
      <c r="A2044" s="11">
        <f>IF(Table2[[#This Row],[TT]]=0,"",ROW())</f>
        <v>2044</v>
      </c>
      <c r="B2044" s="11" t="str">
        <f>LOWER(SUBSTITUTE(SUBSTITUTE(SUBSTITUTE(SUBSTITUTE(SUBSTITUTE(SUBSTITUTE(SUBSTITUTE(SUBSTITUTE(Table2[[#This Row],[NAMA BARANG]]," ",""),"""",""),"-",""),"/",""),"(",""),")",""),"&amp;",""),",",""))</f>
        <v>tasbirumixbesarpohon2bulat2</v>
      </c>
      <c r="C2044" s="17" t="s">
        <v>2187</v>
      </c>
      <c r="D2044" s="18">
        <v>4</v>
      </c>
      <c r="E2044" s="22" t="s">
        <v>1433</v>
      </c>
      <c r="F2044" s="43">
        <f>IF(Table2[[#This Row],[M5B]]="",Table2[[#This Row],[M5B_h]],SUM(Table2[[#This Row],[M5B_h]],Table2[[#This Row],[M5B]]))</f>
        <v>4</v>
      </c>
      <c r="H2044" s="12" t="str">
        <f>IF(Table2[[#This Row],[M1A]]="","",Table2[[#This Row],[M1A]]-Table2[[#This Row],[AWAL]])</f>
        <v/>
      </c>
      <c r="J2044" s="12" t="str">
        <f>IF(Table2[[#This Row],[M2A]]="","",SUM(Table2[[#This Row],[M2A]]-Table2[[#This Row],[M2B_h]]))</f>
        <v/>
      </c>
      <c r="L2044" s="12" t="str">
        <f>IF(Table2[[#This Row],[M3A]]="","",SUM(Table2[[#This Row],[M3A]]-Table2[[#This Row],[M3B_h]]))</f>
        <v/>
      </c>
      <c r="N2044" s="12" t="str">
        <f>IF(Table2[[#This Row],[M4A]]="","",SUM(Table2[[#This Row],[M4A]]-Table2[[#This Row],[M4B_h]]))</f>
        <v/>
      </c>
      <c r="O2044" s="14"/>
      <c r="P2044" s="14" t="str">
        <f>IF(Table2[[#This Row],[M5A]]="","",SUM(Table2[[#This Row],[M5A]]-Table2[[#This Row],[M5B_h]]))</f>
        <v/>
      </c>
      <c r="Q2044" s="14">
        <f>SUM(Table2[[#This Row],[AWAL]],Table2[[#This Row],[M1B]])</f>
        <v>4</v>
      </c>
      <c r="R2044" s="14">
        <f>SUM(Table2[[#This Row],[M2B]],Table2[[#This Row],[M2B_h]])</f>
        <v>4</v>
      </c>
      <c r="S2044" s="14">
        <f>SUM(Table2[[#This Row],[M3B]],Table2[[#This Row],[M3B_h]])</f>
        <v>4</v>
      </c>
      <c r="T2044" s="14">
        <f>SUM(Table2[[#This Row],[M4B]],Table2[[#This Row],[M4B_h]])</f>
        <v>4</v>
      </c>
    </row>
    <row r="2045" spans="1:20">
      <c r="A2045" s="11">
        <f>IF(Table2[[#This Row],[TT]]=0,"",ROW())</f>
        <v>2045</v>
      </c>
      <c r="B2045" s="11" t="str">
        <f>LOWER(SUBSTITUTE(SUBSTITUTE(SUBSTITUTE(SUBSTITUTE(SUBSTITUTE(SUBSTITUTE(SUBSTITUTE(SUBSTITUTE(Table2[[#This Row],[NAMA BARANG]]," ",""),"""",""),"-",""),"/",""),"(",""),")",""),"&amp;",""),",",""))</f>
        <v>tasfabricckf6</v>
      </c>
      <c r="C2045" s="21" t="s">
        <v>2188</v>
      </c>
      <c r="D2045" s="22">
        <v>1</v>
      </c>
      <c r="E2045" s="22" t="s">
        <v>340</v>
      </c>
      <c r="F2045" s="43">
        <f>IF(Table2[[#This Row],[M5B]]="",Table2[[#This Row],[M5B_h]],SUM(Table2[[#This Row],[M5B_h]],Table2[[#This Row],[M5B]]))</f>
        <v>1</v>
      </c>
      <c r="H2045" s="12" t="str">
        <f>IF(Table2[[#This Row],[M1A]]="","",Table2[[#This Row],[M1A]]-Table2[[#This Row],[AWAL]])</f>
        <v/>
      </c>
      <c r="J2045" s="12" t="str">
        <f>IF(Table2[[#This Row],[M2A]]="","",SUM(Table2[[#This Row],[M2A]]-Table2[[#This Row],[M2B_h]]))</f>
        <v/>
      </c>
      <c r="L2045" s="12" t="str">
        <f>IF(Table2[[#This Row],[M3A]]="","",SUM(Table2[[#This Row],[M3A]]-Table2[[#This Row],[M3B_h]]))</f>
        <v/>
      </c>
      <c r="N2045" s="12" t="str">
        <f>IF(Table2[[#This Row],[M4A]]="","",SUM(Table2[[#This Row],[M4A]]-Table2[[#This Row],[M4B_h]]))</f>
        <v/>
      </c>
      <c r="O2045" s="14"/>
      <c r="P2045" s="14" t="str">
        <f>IF(Table2[[#This Row],[M5A]]="","",SUM(Table2[[#This Row],[M5A]]-Table2[[#This Row],[M5B_h]]))</f>
        <v/>
      </c>
      <c r="Q2045" s="14">
        <f>SUM(Table2[[#This Row],[AWAL]],Table2[[#This Row],[M1B]])</f>
        <v>1</v>
      </c>
      <c r="R2045" s="14">
        <f>SUM(Table2[[#This Row],[M2B]],Table2[[#This Row],[M2B_h]])</f>
        <v>1</v>
      </c>
      <c r="S2045" s="14">
        <f>SUM(Table2[[#This Row],[M3B]],Table2[[#This Row],[M3B_h]])</f>
        <v>1</v>
      </c>
      <c r="T2045" s="14">
        <f>SUM(Table2[[#This Row],[M4B]],Table2[[#This Row],[M4B_h]])</f>
        <v>1</v>
      </c>
    </row>
    <row r="2046" spans="1:20">
      <c r="A2046" s="11">
        <f>IF(Table2[[#This Row],[TT]]=0,"",ROW())</f>
        <v>2046</v>
      </c>
      <c r="B2046" s="11" t="str">
        <f>LOWER(SUBSTITUTE(SUBSTITUTE(SUBSTITUTE(SUBSTITUTE(SUBSTITUTE(SUBSTITUTE(SUBSTITUTE(SUBSTITUTE(Table2[[#This Row],[NAMA BARANG]]," ",""),"""",""),"-",""),"/",""),"(",""),")",""),"&amp;",""),",",""))</f>
        <v>tasfabricxmy106motifhorse</v>
      </c>
      <c r="C2046" s="17" t="s">
        <v>2189</v>
      </c>
      <c r="D2046" s="18">
        <v>2</v>
      </c>
      <c r="E2046" s="22">
        <v>480</v>
      </c>
      <c r="F2046" s="43">
        <f>IF(Table2[[#This Row],[M5B]]="",Table2[[#This Row],[M5B_h]],SUM(Table2[[#This Row],[M5B_h]],Table2[[#This Row],[M5B]]))</f>
        <v>2</v>
      </c>
      <c r="H2046" s="12" t="str">
        <f>IF(Table2[[#This Row],[M1A]]="","",Table2[[#This Row],[M1A]]-Table2[[#This Row],[AWAL]])</f>
        <v/>
      </c>
      <c r="J2046" s="12" t="str">
        <f>IF(Table2[[#This Row],[M2A]]="","",SUM(Table2[[#This Row],[M2A]]-Table2[[#This Row],[M2B_h]]))</f>
        <v/>
      </c>
      <c r="L2046" s="12" t="str">
        <f>IF(Table2[[#This Row],[M3A]]="","",SUM(Table2[[#This Row],[M3A]]-Table2[[#This Row],[M3B_h]]))</f>
        <v/>
      </c>
      <c r="N2046" s="12" t="str">
        <f>IF(Table2[[#This Row],[M4A]]="","",SUM(Table2[[#This Row],[M4A]]-Table2[[#This Row],[M4B_h]]))</f>
        <v/>
      </c>
      <c r="O2046" s="14"/>
      <c r="P2046" s="14" t="str">
        <f>IF(Table2[[#This Row],[M5A]]="","",SUM(Table2[[#This Row],[M5A]]-Table2[[#This Row],[M5B_h]]))</f>
        <v/>
      </c>
      <c r="Q2046" s="14">
        <f>SUM(Table2[[#This Row],[AWAL]],Table2[[#This Row],[M1B]])</f>
        <v>2</v>
      </c>
      <c r="R2046" s="14">
        <f>SUM(Table2[[#This Row],[M2B]],Table2[[#This Row],[M2B_h]])</f>
        <v>2</v>
      </c>
      <c r="S2046" s="14">
        <f>SUM(Table2[[#This Row],[M3B]],Table2[[#This Row],[M3B_h]])</f>
        <v>2</v>
      </c>
      <c r="T2046" s="14">
        <f>SUM(Table2[[#This Row],[M4B]],Table2[[#This Row],[M4B_h]])</f>
        <v>2</v>
      </c>
    </row>
    <row r="2047" spans="1:20">
      <c r="A2047" s="11">
        <f>IF(Table2[[#This Row],[TT]]=0,"",ROW())</f>
        <v>2047</v>
      </c>
      <c r="B2047" s="11" t="str">
        <f>LOWER(SUBSTITUTE(SUBSTITUTE(SUBSTITUTE(SUBSTITUTE(SUBSTITUTE(SUBSTITUTE(SUBSTITUTE(SUBSTITUTE(Table2[[#This Row],[NAMA BARANG]]," ",""),"""",""),"-",""),"/",""),"(",""),")",""),"&amp;",""),",",""))</f>
        <v>tasfabricxmy15a</v>
      </c>
      <c r="C2047" s="17" t="s">
        <v>2190</v>
      </c>
      <c r="D2047" s="18">
        <v>1</v>
      </c>
      <c r="E2047" s="22" t="s">
        <v>32</v>
      </c>
      <c r="F2047" s="43">
        <f>IF(Table2[[#This Row],[M5B]]="",Table2[[#This Row],[M5B_h]],SUM(Table2[[#This Row],[M5B_h]],Table2[[#This Row],[M5B]]))</f>
        <v>1</v>
      </c>
      <c r="H2047" s="12" t="str">
        <f>IF(Table2[[#This Row],[M1A]]="","",Table2[[#This Row],[M1A]]-Table2[[#This Row],[AWAL]])</f>
        <v/>
      </c>
      <c r="J2047" s="12" t="str">
        <f>IF(Table2[[#This Row],[M2A]]="","",SUM(Table2[[#This Row],[M2A]]-Table2[[#This Row],[M2B_h]]))</f>
        <v/>
      </c>
      <c r="L2047" s="12" t="str">
        <f>IF(Table2[[#This Row],[M3A]]="","",SUM(Table2[[#This Row],[M3A]]-Table2[[#This Row],[M3B_h]]))</f>
        <v/>
      </c>
      <c r="N2047" s="12" t="str">
        <f>IF(Table2[[#This Row],[M4A]]="","",SUM(Table2[[#This Row],[M4A]]-Table2[[#This Row],[M4B_h]]))</f>
        <v/>
      </c>
      <c r="O2047" s="14"/>
      <c r="P2047" s="14" t="str">
        <f>IF(Table2[[#This Row],[M5A]]="","",SUM(Table2[[#This Row],[M5A]]-Table2[[#This Row],[M5B_h]]))</f>
        <v/>
      </c>
      <c r="Q2047" s="14">
        <f>SUM(Table2[[#This Row],[AWAL]],Table2[[#This Row],[M1B]])</f>
        <v>1</v>
      </c>
      <c r="R2047" s="14">
        <f>SUM(Table2[[#This Row],[M2B]],Table2[[#This Row],[M2B_h]])</f>
        <v>1</v>
      </c>
      <c r="S2047" s="14">
        <f>SUM(Table2[[#This Row],[M3B]],Table2[[#This Row],[M3B_h]])</f>
        <v>1</v>
      </c>
      <c r="T2047" s="14">
        <f>SUM(Table2[[#This Row],[M4B]],Table2[[#This Row],[M4B_h]])</f>
        <v>1</v>
      </c>
    </row>
    <row r="2048" spans="1:20">
      <c r="A2048" s="11">
        <f>IF(Table2[[#This Row],[TT]]=0,"",ROW())</f>
        <v>2048</v>
      </c>
      <c r="B2048" s="11" t="str">
        <f>LOWER(SUBSTITUTE(SUBSTITUTE(SUBSTITUTE(SUBSTITUTE(SUBSTITUTE(SUBSTITUTE(SUBSTITUTE(SUBSTITUTE(Table2[[#This Row],[NAMA BARANG]]," ",""),"""",""),"-",""),"/",""),"(",""),")",""),"&amp;",""),",",""))</f>
        <v>tasfabricxmy171415</v>
      </c>
      <c r="C2048" s="17" t="s">
        <v>2191</v>
      </c>
      <c r="D2048" s="18">
        <v>6</v>
      </c>
      <c r="E2048" s="22">
        <v>480</v>
      </c>
      <c r="F2048" s="43">
        <f>IF(Table2[[#This Row],[M5B]]="",Table2[[#This Row],[M5B_h]],SUM(Table2[[#This Row],[M5B_h]],Table2[[#This Row],[M5B]]))</f>
        <v>6</v>
      </c>
      <c r="H2048" s="12" t="str">
        <f>IF(Table2[[#This Row],[M1A]]="","",Table2[[#This Row],[M1A]]-Table2[[#This Row],[AWAL]])</f>
        <v/>
      </c>
      <c r="J2048" s="12" t="str">
        <f>IF(Table2[[#This Row],[M2A]]="","",SUM(Table2[[#This Row],[M2A]]-Table2[[#This Row],[M2B_h]]))</f>
        <v/>
      </c>
      <c r="L2048" s="12" t="str">
        <f>IF(Table2[[#This Row],[M3A]]="","",SUM(Table2[[#This Row],[M3A]]-Table2[[#This Row],[M3B_h]]))</f>
        <v/>
      </c>
      <c r="N2048" s="12" t="str">
        <f>IF(Table2[[#This Row],[M4A]]="","",SUM(Table2[[#This Row],[M4A]]-Table2[[#This Row],[M4B_h]]))</f>
        <v/>
      </c>
      <c r="O2048" s="14"/>
      <c r="P2048" s="14" t="str">
        <f>IF(Table2[[#This Row],[M5A]]="","",SUM(Table2[[#This Row],[M5A]]-Table2[[#This Row],[M5B_h]]))</f>
        <v/>
      </c>
      <c r="Q2048" s="14">
        <f>SUM(Table2[[#This Row],[AWAL]],Table2[[#This Row],[M1B]])</f>
        <v>6</v>
      </c>
      <c r="R2048" s="14">
        <f>SUM(Table2[[#This Row],[M2B]],Table2[[#This Row],[M2B_h]])</f>
        <v>6</v>
      </c>
      <c r="S2048" s="14">
        <f>SUM(Table2[[#This Row],[M3B]],Table2[[#This Row],[M3B_h]])</f>
        <v>6</v>
      </c>
      <c r="T2048" s="14">
        <f>SUM(Table2[[#This Row],[M4B]],Table2[[#This Row],[M4B_h]])</f>
        <v>6</v>
      </c>
    </row>
    <row r="2049" spans="1:20">
      <c r="A2049" s="11">
        <f>IF(Table2[[#This Row],[TT]]=0,"",ROW())</f>
        <v>2049</v>
      </c>
      <c r="B2049" s="11" t="str">
        <f>LOWER(SUBSTITUTE(SUBSTITUTE(SUBSTITUTE(SUBSTITUTE(SUBSTITUTE(SUBSTITUTE(SUBSTITUTE(SUBSTITUTE(Table2[[#This Row],[NAMA BARANG]]," ",""),"""",""),"-",""),"/",""),"(",""),")",""),"&amp;",""),",",""))</f>
        <v>tasfabricxmyjdg32x32gagang</v>
      </c>
      <c r="C2049" s="17" t="s">
        <v>2192</v>
      </c>
      <c r="D2049" s="18">
        <v>6</v>
      </c>
      <c r="E2049" s="22" t="s">
        <v>32</v>
      </c>
      <c r="F2049" s="43">
        <f>IF(Table2[[#This Row],[M5B]]="",Table2[[#This Row],[M5B_h]],SUM(Table2[[#This Row],[M5B_h]],Table2[[#This Row],[M5B]]))</f>
        <v>6</v>
      </c>
      <c r="H2049" s="12" t="str">
        <f>IF(Table2[[#This Row],[M1A]]="","",Table2[[#This Row],[M1A]]-Table2[[#This Row],[AWAL]])</f>
        <v/>
      </c>
      <c r="J2049" s="12" t="str">
        <f>IF(Table2[[#This Row],[M2A]]="","",SUM(Table2[[#This Row],[M2A]]-Table2[[#This Row],[M2B_h]]))</f>
        <v/>
      </c>
      <c r="L2049" s="12" t="str">
        <f>IF(Table2[[#This Row],[M3A]]="","",SUM(Table2[[#This Row],[M3A]]-Table2[[#This Row],[M3B_h]]))</f>
        <v/>
      </c>
      <c r="N2049" s="12" t="str">
        <f>IF(Table2[[#This Row],[M4A]]="","",SUM(Table2[[#This Row],[M4A]]-Table2[[#This Row],[M4B_h]]))</f>
        <v/>
      </c>
      <c r="O2049" s="14"/>
      <c r="P2049" s="14" t="str">
        <f>IF(Table2[[#This Row],[M5A]]="","",SUM(Table2[[#This Row],[M5A]]-Table2[[#This Row],[M5B_h]]))</f>
        <v/>
      </c>
      <c r="Q2049" s="14">
        <f>SUM(Table2[[#This Row],[AWAL]],Table2[[#This Row],[M1B]])</f>
        <v>6</v>
      </c>
      <c r="R2049" s="14">
        <f>SUM(Table2[[#This Row],[M2B]],Table2[[#This Row],[M2B_h]])</f>
        <v>6</v>
      </c>
      <c r="S2049" s="14">
        <f>SUM(Table2[[#This Row],[M3B]],Table2[[#This Row],[M3B_h]])</f>
        <v>6</v>
      </c>
      <c r="T2049" s="14">
        <f>SUM(Table2[[#This Row],[M4B]],Table2[[#This Row],[M4B_h]])</f>
        <v>6</v>
      </c>
    </row>
    <row r="2050" spans="1:20">
      <c r="A2050" s="11">
        <f>IF(Table2[[#This Row],[TT]]=0,"",ROW())</f>
        <v>2050</v>
      </c>
      <c r="B2050" s="11" t="str">
        <f>LOWER(SUBSTITUTE(SUBSTITUTE(SUBSTITUTE(SUBSTITUTE(SUBSTITUTE(SUBSTITUTE(SUBSTITUTE(SUBSTITUTE(Table2[[#This Row],[NAMA BARANG]]," ",""),"""",""),"-",""),"/",""),"(",""),")",""),"&amp;",""),",",""))</f>
        <v>tasfabricxmyjdgmotifkorea</v>
      </c>
      <c r="C2050" s="17" t="s">
        <v>2193</v>
      </c>
      <c r="D2050" s="18">
        <v>3</v>
      </c>
      <c r="E2050" s="22" t="s">
        <v>2472</v>
      </c>
      <c r="F2050" s="43">
        <f>IF(Table2[[#This Row],[M5B]]="",Table2[[#This Row],[M5B_h]],SUM(Table2[[#This Row],[M5B_h]],Table2[[#This Row],[M5B]]))</f>
        <v>3</v>
      </c>
      <c r="H2050" s="12" t="str">
        <f>IF(Table2[[#This Row],[M1A]]="","",Table2[[#This Row],[M1A]]-Table2[[#This Row],[AWAL]])</f>
        <v/>
      </c>
      <c r="J2050" s="12" t="str">
        <f>IF(Table2[[#This Row],[M2A]]="","",SUM(Table2[[#This Row],[M2A]]-Table2[[#This Row],[M2B_h]]))</f>
        <v/>
      </c>
      <c r="L2050" s="12" t="str">
        <f>IF(Table2[[#This Row],[M3A]]="","",SUM(Table2[[#This Row],[M3A]]-Table2[[#This Row],[M3B_h]]))</f>
        <v/>
      </c>
      <c r="N2050" s="12" t="str">
        <f>IF(Table2[[#This Row],[M4A]]="","",SUM(Table2[[#This Row],[M4A]]-Table2[[#This Row],[M4B_h]]))</f>
        <v/>
      </c>
      <c r="O2050" s="14"/>
      <c r="P2050" s="14" t="str">
        <f>IF(Table2[[#This Row],[M5A]]="","",SUM(Table2[[#This Row],[M5A]]-Table2[[#This Row],[M5B_h]]))</f>
        <v/>
      </c>
      <c r="Q2050" s="14">
        <f>SUM(Table2[[#This Row],[AWAL]],Table2[[#This Row],[M1B]])</f>
        <v>3</v>
      </c>
      <c r="R2050" s="14">
        <f>SUM(Table2[[#This Row],[M2B]],Table2[[#This Row],[M2B_h]])</f>
        <v>3</v>
      </c>
      <c r="S2050" s="14">
        <f>SUM(Table2[[#This Row],[M3B]],Table2[[#This Row],[M3B_h]])</f>
        <v>3</v>
      </c>
      <c r="T2050" s="14">
        <f>SUM(Table2[[#This Row],[M4B]],Table2[[#This Row],[M4B_h]])</f>
        <v>3</v>
      </c>
    </row>
    <row r="2051" spans="1:20">
      <c r="A2051" s="11">
        <f>IF(Table2[[#This Row],[TT]]=0,"",ROW())</f>
        <v>2051</v>
      </c>
      <c r="B2051" s="11" t="str">
        <f>LOWER(SUBSTITUTE(SUBSTITUTE(SUBSTITUTE(SUBSTITUTE(SUBSTITUTE(SUBSTITUTE(SUBSTITUTE(SUBSTITUTE(Table2[[#This Row],[NAMA BARANG]]," ",""),"""",""),"-",""),"/",""),"(",""),")",""),"&amp;",""),",",""))</f>
        <v>tasfancyplastikk18x22t175</v>
      </c>
      <c r="C2051" s="17" t="s">
        <v>2194</v>
      </c>
      <c r="D2051" s="18">
        <v>1</v>
      </c>
      <c r="E2051" s="22">
        <v>1200</v>
      </c>
      <c r="F2051" s="43">
        <f>IF(Table2[[#This Row],[M5B]]="",Table2[[#This Row],[M5B_h]],SUM(Table2[[#This Row],[M5B_h]],Table2[[#This Row],[M5B]]))</f>
        <v>1</v>
      </c>
      <c r="H2051" s="12" t="str">
        <f>IF(Table2[[#This Row],[M1A]]="","",Table2[[#This Row],[M1A]]-Table2[[#This Row],[AWAL]])</f>
        <v/>
      </c>
      <c r="J2051" s="12" t="str">
        <f>IF(Table2[[#This Row],[M2A]]="","",SUM(Table2[[#This Row],[M2A]]-Table2[[#This Row],[M2B_h]]))</f>
        <v/>
      </c>
      <c r="L2051" s="12" t="str">
        <f>IF(Table2[[#This Row],[M3A]]="","",SUM(Table2[[#This Row],[M3A]]-Table2[[#This Row],[M3B_h]]))</f>
        <v/>
      </c>
      <c r="N2051" s="12" t="str">
        <f>IF(Table2[[#This Row],[M4A]]="","",SUM(Table2[[#This Row],[M4A]]-Table2[[#This Row],[M4B_h]]))</f>
        <v/>
      </c>
      <c r="O2051" s="14"/>
      <c r="P2051" s="14" t="str">
        <f>IF(Table2[[#This Row],[M5A]]="","",SUM(Table2[[#This Row],[M5A]]-Table2[[#This Row],[M5B_h]]))</f>
        <v/>
      </c>
      <c r="Q2051" s="14">
        <f>SUM(Table2[[#This Row],[AWAL]],Table2[[#This Row],[M1B]])</f>
        <v>1</v>
      </c>
      <c r="R2051" s="14">
        <f>SUM(Table2[[#This Row],[M2B]],Table2[[#This Row],[M2B_h]])</f>
        <v>1</v>
      </c>
      <c r="S2051" s="14">
        <f>SUM(Table2[[#This Row],[M3B]],Table2[[#This Row],[M3B_h]])</f>
        <v>1</v>
      </c>
      <c r="T2051" s="14">
        <f>SUM(Table2[[#This Row],[M4B]],Table2[[#This Row],[M4B_h]])</f>
        <v>1</v>
      </c>
    </row>
    <row r="2052" spans="1:20">
      <c r="A2052" s="11">
        <f>IF(Table2[[#This Row],[TT]]=0,"",ROW())</f>
        <v>2052</v>
      </c>
      <c r="B2052" s="11" t="str">
        <f>LOWER(SUBSTITUTE(SUBSTITUTE(SUBSTITUTE(SUBSTITUTE(SUBSTITUTE(SUBSTITUTE(SUBSTITUTE(SUBSTITUTE(Table2[[#This Row],[NAMA BARANG]]," ",""),"""",""),"-",""),"/",""),"(",""),")",""),"&amp;",""),",",""))</f>
        <v>tasfancyplastikt22x28t176</v>
      </c>
      <c r="C2052" s="17" t="s">
        <v>2195</v>
      </c>
      <c r="D2052" s="18">
        <v>2</v>
      </c>
      <c r="E2052" s="22" t="s">
        <v>272</v>
      </c>
      <c r="F2052" s="43">
        <f>IF(Table2[[#This Row],[M5B]]="",Table2[[#This Row],[M5B_h]],SUM(Table2[[#This Row],[M5B_h]],Table2[[#This Row],[M5B]]))</f>
        <v>2</v>
      </c>
      <c r="H2052" s="12" t="str">
        <f>IF(Table2[[#This Row],[M1A]]="","",Table2[[#This Row],[M1A]]-Table2[[#This Row],[AWAL]])</f>
        <v/>
      </c>
      <c r="J2052" s="12" t="str">
        <f>IF(Table2[[#This Row],[M2A]]="","",SUM(Table2[[#This Row],[M2A]]-Table2[[#This Row],[M2B_h]]))</f>
        <v/>
      </c>
      <c r="L2052" s="12" t="str">
        <f>IF(Table2[[#This Row],[M3A]]="","",SUM(Table2[[#This Row],[M3A]]-Table2[[#This Row],[M3B_h]]))</f>
        <v/>
      </c>
      <c r="N2052" s="12" t="str">
        <f>IF(Table2[[#This Row],[M4A]]="","",SUM(Table2[[#This Row],[M4A]]-Table2[[#This Row],[M4B_h]]))</f>
        <v/>
      </c>
      <c r="O2052" s="14"/>
      <c r="P2052" s="14" t="str">
        <f>IF(Table2[[#This Row],[M5A]]="","",SUM(Table2[[#This Row],[M5A]]-Table2[[#This Row],[M5B_h]]))</f>
        <v/>
      </c>
      <c r="Q2052" s="14">
        <f>SUM(Table2[[#This Row],[AWAL]],Table2[[#This Row],[M1B]])</f>
        <v>2</v>
      </c>
      <c r="R2052" s="14">
        <f>SUM(Table2[[#This Row],[M2B]],Table2[[#This Row],[M2B_h]])</f>
        <v>2</v>
      </c>
      <c r="S2052" s="14">
        <f>SUM(Table2[[#This Row],[M3B]],Table2[[#This Row],[M3B_h]])</f>
        <v>2</v>
      </c>
      <c r="T2052" s="14">
        <f>SUM(Table2[[#This Row],[M4B]],Table2[[#This Row],[M4B_h]])</f>
        <v>2</v>
      </c>
    </row>
    <row r="2053" spans="1:20">
      <c r="A2053" s="11">
        <f>IF(Table2[[#This Row],[TT]]=0,"",ROW())</f>
        <v>2053</v>
      </c>
      <c r="B2053" s="11" t="str">
        <f>LOWER(SUBSTITUTE(SUBSTITUTE(SUBSTITUTE(SUBSTITUTE(SUBSTITUTE(SUBSTITUTE(SUBSTITUTE(SUBSTITUTE(Table2[[#This Row],[NAMA BARANG]]," ",""),"""",""),"-",""),"/",""),"(",""),")",""),"&amp;",""),",",""))</f>
        <v>tasfoliotali1bolabale</v>
      </c>
      <c r="C2053" s="21" t="s">
        <v>2196</v>
      </c>
      <c r="D2053" s="22">
        <v>2</v>
      </c>
      <c r="E2053" s="22" t="s">
        <v>43</v>
      </c>
      <c r="F2053" s="43">
        <f>IF(Table2[[#This Row],[M5B]]="",Table2[[#This Row],[M5B_h]],SUM(Table2[[#This Row],[M5B_h]],Table2[[#This Row],[M5B]]))</f>
        <v>2</v>
      </c>
      <c r="H2053" s="12" t="str">
        <f>IF(Table2[[#This Row],[M1A]]="","",Table2[[#This Row],[M1A]]-Table2[[#This Row],[AWAL]])</f>
        <v/>
      </c>
      <c r="J2053" s="12" t="str">
        <f>IF(Table2[[#This Row],[M2A]]="","",SUM(Table2[[#This Row],[M2A]]-Table2[[#This Row],[M2B_h]]))</f>
        <v/>
      </c>
      <c r="L2053" s="12" t="str">
        <f>IF(Table2[[#This Row],[M3A]]="","",SUM(Table2[[#This Row],[M3A]]-Table2[[#This Row],[M3B_h]]))</f>
        <v/>
      </c>
      <c r="N2053" s="12" t="str">
        <f>IF(Table2[[#This Row],[M4A]]="","",SUM(Table2[[#This Row],[M4A]]-Table2[[#This Row],[M4B_h]]))</f>
        <v/>
      </c>
      <c r="O2053" s="14"/>
      <c r="P2053" s="14" t="str">
        <f>IF(Table2[[#This Row],[M5A]]="","",SUM(Table2[[#This Row],[M5A]]-Table2[[#This Row],[M5B_h]]))</f>
        <v/>
      </c>
      <c r="Q2053" s="14">
        <f>SUM(Table2[[#This Row],[AWAL]],Table2[[#This Row],[M1B]])</f>
        <v>2</v>
      </c>
      <c r="R2053" s="14">
        <f>SUM(Table2[[#This Row],[M2B]],Table2[[#This Row],[M2B_h]])</f>
        <v>2</v>
      </c>
      <c r="S2053" s="14">
        <f>SUM(Table2[[#This Row],[M3B]],Table2[[#This Row],[M3B_h]])</f>
        <v>2</v>
      </c>
      <c r="T2053" s="14">
        <f>SUM(Table2[[#This Row],[M4B]],Table2[[#This Row],[M4B_h]])</f>
        <v>2</v>
      </c>
    </row>
    <row r="2054" spans="1:20">
      <c r="A2054" s="11">
        <f>IF(Table2[[#This Row],[TT]]=0,"",ROW())</f>
        <v>2054</v>
      </c>
      <c r="B2054" s="11" t="str">
        <f>LOWER(SUBSTITUTE(SUBSTITUTE(SUBSTITUTE(SUBSTITUTE(SUBSTITUTE(SUBSTITUTE(SUBSTITUTE(SUBSTITUTE(Table2[[#This Row],[NAMA BARANG]]," ",""),"""",""),"-",""),"/",""),"(",""),")",""),"&amp;",""),",",""))</f>
        <v>tasfoliotali1fancy2tali1minion1</v>
      </c>
      <c r="C2054" s="17" t="s">
        <v>2197</v>
      </c>
      <c r="D2054" s="18">
        <v>3</v>
      </c>
      <c r="E2054" s="22">
        <v>240</v>
      </c>
      <c r="F2054" s="43">
        <f>IF(Table2[[#This Row],[M5B]]="",Table2[[#This Row],[M5B_h]],SUM(Table2[[#This Row],[M5B_h]],Table2[[#This Row],[M5B]]))</f>
        <v>3</v>
      </c>
      <c r="H2054" s="12" t="str">
        <f>IF(Table2[[#This Row],[M1A]]="","",Table2[[#This Row],[M1A]]-Table2[[#This Row],[AWAL]])</f>
        <v/>
      </c>
      <c r="J2054" s="12" t="str">
        <f>IF(Table2[[#This Row],[M2A]]="","",SUM(Table2[[#This Row],[M2A]]-Table2[[#This Row],[M2B_h]]))</f>
        <v/>
      </c>
      <c r="L2054" s="12" t="str">
        <f>IF(Table2[[#This Row],[M3A]]="","",SUM(Table2[[#This Row],[M3A]]-Table2[[#This Row],[M3B_h]]))</f>
        <v/>
      </c>
      <c r="N2054" s="12" t="str">
        <f>IF(Table2[[#This Row],[M4A]]="","",SUM(Table2[[#This Row],[M4A]]-Table2[[#This Row],[M4B_h]]))</f>
        <v/>
      </c>
      <c r="O2054" s="14"/>
      <c r="P2054" s="14" t="str">
        <f>IF(Table2[[#This Row],[M5A]]="","",SUM(Table2[[#This Row],[M5A]]-Table2[[#This Row],[M5B_h]]))</f>
        <v/>
      </c>
      <c r="Q2054" s="14">
        <f>SUM(Table2[[#This Row],[AWAL]],Table2[[#This Row],[M1B]])</f>
        <v>3</v>
      </c>
      <c r="R2054" s="14">
        <f>SUM(Table2[[#This Row],[M2B]],Table2[[#This Row],[M2B_h]])</f>
        <v>3</v>
      </c>
      <c r="S2054" s="14">
        <f>SUM(Table2[[#This Row],[M3B]],Table2[[#This Row],[M3B_h]])</f>
        <v>3</v>
      </c>
      <c r="T2054" s="14">
        <f>SUM(Table2[[#This Row],[M4B]],Table2[[#This Row],[M4B_h]])</f>
        <v>3</v>
      </c>
    </row>
    <row r="2055" spans="1:20">
      <c r="A2055" s="11">
        <f>IF(Table2[[#This Row],[TT]]=0,"",ROW())</f>
        <v>2055</v>
      </c>
      <c r="B2055" s="11" t="str">
        <f>LOWER(SUBSTITUTE(SUBSTITUTE(SUBSTITUTE(SUBSTITUTE(SUBSTITUTE(SUBSTITUTE(SUBSTITUTE(SUBSTITUTE(Table2[[#This Row],[NAMA BARANG]]," ",""),"""",""),"-",""),"/",""),"(",""),")",""),"&amp;",""),",",""))</f>
        <v>tasfoliotali2fancyminion</v>
      </c>
      <c r="C2055" s="17" t="s">
        <v>2198</v>
      </c>
      <c r="D2055" s="18">
        <v>1</v>
      </c>
      <c r="E2055" s="22" t="s">
        <v>173</v>
      </c>
      <c r="F2055" s="43">
        <f>IF(Table2[[#This Row],[M5B]]="",Table2[[#This Row],[M5B_h]],SUM(Table2[[#This Row],[M5B_h]],Table2[[#This Row],[M5B]]))</f>
        <v>1</v>
      </c>
      <c r="H2055" s="12" t="str">
        <f>IF(Table2[[#This Row],[M1A]]="","",Table2[[#This Row],[M1A]]-Table2[[#This Row],[AWAL]])</f>
        <v/>
      </c>
      <c r="J2055" s="12" t="str">
        <f>IF(Table2[[#This Row],[M2A]]="","",SUM(Table2[[#This Row],[M2A]]-Table2[[#This Row],[M2B_h]]))</f>
        <v/>
      </c>
      <c r="L2055" s="12" t="str">
        <f>IF(Table2[[#This Row],[M3A]]="","",SUM(Table2[[#This Row],[M3A]]-Table2[[#This Row],[M3B_h]]))</f>
        <v/>
      </c>
      <c r="N2055" s="12" t="str">
        <f>IF(Table2[[#This Row],[M4A]]="","",SUM(Table2[[#This Row],[M4A]]-Table2[[#This Row],[M4B_h]]))</f>
        <v/>
      </c>
      <c r="O2055" s="14"/>
      <c r="P2055" s="14" t="str">
        <f>IF(Table2[[#This Row],[M5A]]="","",SUM(Table2[[#This Row],[M5A]]-Table2[[#This Row],[M5B_h]]))</f>
        <v/>
      </c>
      <c r="Q2055" s="14">
        <f>SUM(Table2[[#This Row],[AWAL]],Table2[[#This Row],[M1B]])</f>
        <v>1</v>
      </c>
      <c r="R2055" s="14">
        <f>SUM(Table2[[#This Row],[M2B]],Table2[[#This Row],[M2B_h]])</f>
        <v>1</v>
      </c>
      <c r="S2055" s="14">
        <f>SUM(Table2[[#This Row],[M3B]],Table2[[#This Row],[M3B_h]])</f>
        <v>1</v>
      </c>
      <c r="T2055" s="14">
        <f>SUM(Table2[[#This Row],[M4B]],Table2[[#This Row],[M4B_h]])</f>
        <v>1</v>
      </c>
    </row>
    <row r="2056" spans="1:20">
      <c r="A2056" s="11" t="str">
        <f>IF(Table2[[#This Row],[TT]]=0,"",ROW())</f>
        <v/>
      </c>
      <c r="B2056" s="11" t="str">
        <f>LOWER(SUBSTITUTE(SUBSTITUTE(SUBSTITUTE(SUBSTITUTE(SUBSTITUTE(SUBSTITUTE(SUBSTITUTE(SUBSTITUTE(Table2[[#This Row],[NAMA BARANG]]," ",""),"""",""),"-",""),"/",""),"(",""),")",""),"&amp;",""),",",""))</f>
        <v>tasgagangbutekputihbkcg</v>
      </c>
      <c r="C2056" s="17" t="s">
        <v>2199</v>
      </c>
      <c r="D2056" s="18">
        <v>11</v>
      </c>
      <c r="E2056" s="22" t="s">
        <v>32</v>
      </c>
      <c r="F2056" s="43">
        <f>IF(Table2[[#This Row],[M5B]]="",Table2[[#This Row],[M5B_h]],SUM(Table2[[#This Row],[M5B_h]],Table2[[#This Row],[M5B]]))</f>
        <v>0</v>
      </c>
      <c r="G2056" s="12">
        <v>8</v>
      </c>
      <c r="H2056" s="12">
        <f>IF(Table2[[#This Row],[M1A]]="","",Table2[[#This Row],[M1A]]-Table2[[#This Row],[AWAL]])</f>
        <v>-3</v>
      </c>
      <c r="I2056" s="12">
        <v>5</v>
      </c>
      <c r="J2056" s="12">
        <f>IF(Table2[[#This Row],[M2A]]="","",SUM(Table2[[#This Row],[M2A]]-Table2[[#This Row],[M2B_h]]))</f>
        <v>-3</v>
      </c>
      <c r="K2056" s="12">
        <v>0</v>
      </c>
      <c r="L2056" s="12">
        <f>IF(Table2[[#This Row],[M3A]]="","",SUM(Table2[[#This Row],[M3A]]-Table2[[#This Row],[M3B_h]]))</f>
        <v>-5</v>
      </c>
      <c r="N2056" s="12" t="str">
        <f>IF(Table2[[#This Row],[M4A]]="","",SUM(Table2[[#This Row],[M4A]]-Table2[[#This Row],[M4B_h]]))</f>
        <v/>
      </c>
      <c r="O2056" s="14"/>
      <c r="P2056" s="14" t="str">
        <f>IF(Table2[[#This Row],[M5A]]="","",SUM(Table2[[#This Row],[M5A]]-Table2[[#This Row],[M5B_h]]))</f>
        <v/>
      </c>
      <c r="Q2056" s="14">
        <f>SUM(Table2[[#This Row],[AWAL]],Table2[[#This Row],[M1B]])</f>
        <v>8</v>
      </c>
      <c r="R2056" s="14">
        <f>SUM(Table2[[#This Row],[M2B]],Table2[[#This Row],[M2B_h]])</f>
        <v>5</v>
      </c>
      <c r="S2056" s="14">
        <f>SUM(Table2[[#This Row],[M3B]],Table2[[#This Row],[M3B_h]])</f>
        <v>0</v>
      </c>
      <c r="T2056" s="14">
        <f>SUM(Table2[[#This Row],[M4B]],Table2[[#This Row],[M4B_h]])</f>
        <v>0</v>
      </c>
    </row>
    <row r="2057" spans="1:20">
      <c r="A2057" s="11">
        <f>IF(Table2[[#This Row],[TT]]=0,"",ROW())</f>
        <v>2057</v>
      </c>
      <c r="B2057" s="11" t="str">
        <f>LOWER(SUBSTITUTE(SUBSTITUTE(SUBSTITUTE(SUBSTITUTE(SUBSTITUTE(SUBSTITUTE(SUBSTITUTE(SUBSTITUTE(Table2[[#This Row],[NAMA BARANG]]," ",""),"""",""),"-",""),"/",""),"(",""),")",""),"&amp;",""),",",""))</f>
        <v>tasgagangtransparanbad25</v>
      </c>
      <c r="C2057" s="17" t="s">
        <v>2200</v>
      </c>
      <c r="D2057" s="18">
        <v>17</v>
      </c>
      <c r="E2057" s="22" t="s">
        <v>32</v>
      </c>
      <c r="F2057" s="43">
        <f>IF(Table2[[#This Row],[M5B]]="",Table2[[#This Row],[M5B_h]],SUM(Table2[[#This Row],[M5B_h]],Table2[[#This Row],[M5B]]))</f>
        <v>17</v>
      </c>
      <c r="H2057" s="12" t="str">
        <f>IF(Table2[[#This Row],[M1A]]="","",Table2[[#This Row],[M1A]]-Table2[[#This Row],[AWAL]])</f>
        <v/>
      </c>
      <c r="J2057" s="12" t="str">
        <f>IF(Table2[[#This Row],[M2A]]="","",SUM(Table2[[#This Row],[M2A]]-Table2[[#This Row],[M2B_h]]))</f>
        <v/>
      </c>
      <c r="L2057" s="12" t="str">
        <f>IF(Table2[[#This Row],[M3A]]="","",SUM(Table2[[#This Row],[M3A]]-Table2[[#This Row],[M3B_h]]))</f>
        <v/>
      </c>
      <c r="N2057" s="12" t="str">
        <f>IF(Table2[[#This Row],[M4A]]="","",SUM(Table2[[#This Row],[M4A]]-Table2[[#This Row],[M4B_h]]))</f>
        <v/>
      </c>
      <c r="O2057" s="14"/>
      <c r="P2057" s="14" t="str">
        <f>IF(Table2[[#This Row],[M5A]]="","",SUM(Table2[[#This Row],[M5A]]-Table2[[#This Row],[M5B_h]]))</f>
        <v/>
      </c>
      <c r="Q2057" s="14">
        <f>SUM(Table2[[#This Row],[AWAL]],Table2[[#This Row],[M1B]])</f>
        <v>17</v>
      </c>
      <c r="R2057" s="14">
        <f>SUM(Table2[[#This Row],[M2B]],Table2[[#This Row],[M2B_h]])</f>
        <v>17</v>
      </c>
      <c r="S2057" s="14">
        <f>SUM(Table2[[#This Row],[M3B]],Table2[[#This Row],[M3B_h]])</f>
        <v>17</v>
      </c>
      <c r="T2057" s="14">
        <f>SUM(Table2[[#This Row],[M4B]],Table2[[#This Row],[M4B_h]])</f>
        <v>17</v>
      </c>
    </row>
    <row r="2058" spans="1:20">
      <c r="A2058" s="11">
        <f>IF(Table2[[#This Row],[TT]]=0,"",ROW())</f>
        <v>2058</v>
      </c>
      <c r="B2058" s="11" t="str">
        <f>LOWER(SUBSTITUTE(SUBSTITUTE(SUBSTITUTE(SUBSTITUTE(SUBSTITUTE(SUBSTITUTE(SUBSTITUTE(SUBSTITUTE(Table2[[#This Row],[NAMA BARANG]]," ",""),"""",""),"-",""),"/",""),"(",""),")",""),"&amp;",""),",",""))</f>
        <v>tasgagangtransparankad27</v>
      </c>
      <c r="C2058" s="17" t="s">
        <v>2201</v>
      </c>
      <c r="D2058" s="18">
        <v>1</v>
      </c>
      <c r="E2058" s="22" t="s">
        <v>83</v>
      </c>
      <c r="F2058" s="43">
        <f>IF(Table2[[#This Row],[M5B]]="",Table2[[#This Row],[M5B_h]],SUM(Table2[[#This Row],[M5B_h]],Table2[[#This Row],[M5B]]))</f>
        <v>1</v>
      </c>
      <c r="H2058" s="12" t="str">
        <f>IF(Table2[[#This Row],[M1A]]="","",Table2[[#This Row],[M1A]]-Table2[[#This Row],[AWAL]])</f>
        <v/>
      </c>
      <c r="J2058" s="12" t="str">
        <f>IF(Table2[[#This Row],[M2A]]="","",SUM(Table2[[#This Row],[M2A]]-Table2[[#This Row],[M2B_h]]))</f>
        <v/>
      </c>
      <c r="L2058" s="12" t="str">
        <f>IF(Table2[[#This Row],[M3A]]="","",SUM(Table2[[#This Row],[M3A]]-Table2[[#This Row],[M3B_h]]))</f>
        <v/>
      </c>
      <c r="N2058" s="12" t="str">
        <f>IF(Table2[[#This Row],[M4A]]="","",SUM(Table2[[#This Row],[M4A]]-Table2[[#This Row],[M4B_h]]))</f>
        <v/>
      </c>
      <c r="O2058" s="14"/>
      <c r="P2058" s="14" t="str">
        <f>IF(Table2[[#This Row],[M5A]]="","",SUM(Table2[[#This Row],[M5A]]-Table2[[#This Row],[M5B_h]]))</f>
        <v/>
      </c>
      <c r="Q2058" s="14">
        <f>SUM(Table2[[#This Row],[AWAL]],Table2[[#This Row],[M1B]])</f>
        <v>1</v>
      </c>
      <c r="R2058" s="14">
        <f>SUM(Table2[[#This Row],[M2B]],Table2[[#This Row],[M2B_h]])</f>
        <v>1</v>
      </c>
      <c r="S2058" s="14">
        <f>SUM(Table2[[#This Row],[M3B]],Table2[[#This Row],[M3B_h]])</f>
        <v>1</v>
      </c>
      <c r="T2058" s="14">
        <f>SUM(Table2[[#This Row],[M4B]],Table2[[#This Row],[M4B_h]])</f>
        <v>1</v>
      </c>
    </row>
    <row r="2059" spans="1:20">
      <c r="A2059" s="11">
        <f>IF(Table2[[#This Row],[TT]]=0,"",ROW())</f>
        <v>2059</v>
      </c>
      <c r="B2059" s="11" t="str">
        <f>LOWER(SUBSTITUTE(SUBSTITUTE(SUBSTITUTE(SUBSTITUTE(SUBSTITUTE(SUBSTITUTE(SUBSTITUTE(SUBSTITUTE(Table2[[#This Row],[NAMA BARANG]]," ",""),"""",""),"-",""),"/",""),"(",""),")",""),"&amp;",""),",",""))</f>
        <v>tasgg02hzd711263</v>
      </c>
      <c r="C2059" s="17" t="s">
        <v>2202</v>
      </c>
      <c r="D2059" s="18">
        <v>1</v>
      </c>
      <c r="E2059" s="22" t="s">
        <v>32</v>
      </c>
      <c r="F2059" s="43">
        <f>IF(Table2[[#This Row],[M5B]]="",Table2[[#This Row],[M5B_h]],SUM(Table2[[#This Row],[M5B_h]],Table2[[#This Row],[M5B]]))</f>
        <v>1</v>
      </c>
      <c r="H2059" s="12" t="str">
        <f>IF(Table2[[#This Row],[M1A]]="","",Table2[[#This Row],[M1A]]-Table2[[#This Row],[AWAL]])</f>
        <v/>
      </c>
      <c r="J2059" s="12" t="str">
        <f>IF(Table2[[#This Row],[M2A]]="","",SUM(Table2[[#This Row],[M2A]]-Table2[[#This Row],[M2B_h]]))</f>
        <v/>
      </c>
      <c r="L2059" s="12" t="str">
        <f>IF(Table2[[#This Row],[M3A]]="","",SUM(Table2[[#This Row],[M3A]]-Table2[[#This Row],[M3B_h]]))</f>
        <v/>
      </c>
      <c r="N2059" s="12" t="str">
        <f>IF(Table2[[#This Row],[M4A]]="","",SUM(Table2[[#This Row],[M4A]]-Table2[[#This Row],[M4B_h]]))</f>
        <v/>
      </c>
      <c r="O2059" s="14"/>
      <c r="P2059" s="14" t="str">
        <f>IF(Table2[[#This Row],[M5A]]="","",SUM(Table2[[#This Row],[M5A]]-Table2[[#This Row],[M5B_h]]))</f>
        <v/>
      </c>
      <c r="Q2059" s="14">
        <f>SUM(Table2[[#This Row],[AWAL]],Table2[[#This Row],[M1B]])</f>
        <v>1</v>
      </c>
      <c r="R2059" s="14">
        <f>SUM(Table2[[#This Row],[M2B]],Table2[[#This Row],[M2B_h]])</f>
        <v>1</v>
      </c>
      <c r="S2059" s="14">
        <f>SUM(Table2[[#This Row],[M3B]],Table2[[#This Row],[M3B_h]])</f>
        <v>1</v>
      </c>
      <c r="T2059" s="14">
        <f>SUM(Table2[[#This Row],[M4B]],Table2[[#This Row],[M4B_h]])</f>
        <v>1</v>
      </c>
    </row>
    <row r="2060" spans="1:20">
      <c r="A2060" s="11">
        <f>IF(Table2[[#This Row],[TT]]=0,"",ROW())</f>
        <v>2060</v>
      </c>
      <c r="B2060" s="11" t="str">
        <f>LOWER(SUBSTITUTE(SUBSTITUTE(SUBSTITUTE(SUBSTITUTE(SUBSTITUTE(SUBSTITUTE(SUBSTITUTE(SUBSTITUTE(Table2[[#This Row],[NAMA BARANG]]," ",""),"""",""),"-",""),"/",""),"(",""),")",""),"&amp;",""),",",""))</f>
        <v>tasgg02hzd7934955</v>
      </c>
      <c r="C2060" s="17" t="s">
        <v>2428</v>
      </c>
      <c r="D2060" s="18">
        <v>5</v>
      </c>
      <c r="E2060" s="22" t="s">
        <v>2641</v>
      </c>
      <c r="F2060" s="43">
        <f>IF(Table2[[#This Row],[M5B]]="",Table2[[#This Row],[M5B_h]],SUM(Table2[[#This Row],[M5B_h]],Table2[[#This Row],[M5B]]))</f>
        <v>5</v>
      </c>
      <c r="H2060" s="12" t="str">
        <f>IF(Table2[[#This Row],[M1A]]="","",Table2[[#This Row],[M1A]]-Table2[[#This Row],[AWAL]])</f>
        <v/>
      </c>
      <c r="J2060" s="12" t="str">
        <f>IF(Table2[[#This Row],[M2A]]="","",SUM(Table2[[#This Row],[M2A]]-Table2[[#This Row],[M2B_h]]))</f>
        <v/>
      </c>
      <c r="L2060" s="12" t="str">
        <f>IF(Table2[[#This Row],[M3A]]="","",SUM(Table2[[#This Row],[M3A]]-Table2[[#This Row],[M3B_h]]))</f>
        <v/>
      </c>
      <c r="N2060" s="12" t="str">
        <f>IF(Table2[[#This Row],[M4A]]="","",SUM(Table2[[#This Row],[M4A]]-Table2[[#This Row],[M4B_h]]))</f>
        <v/>
      </c>
      <c r="O2060" s="14"/>
      <c r="P2060" s="14" t="str">
        <f>IF(Table2[[#This Row],[M5A]]="","",SUM(Table2[[#This Row],[M5A]]-Table2[[#This Row],[M5B_h]]))</f>
        <v/>
      </c>
      <c r="Q2060" s="14">
        <f>SUM(Table2[[#This Row],[AWAL]],Table2[[#This Row],[M1B]])</f>
        <v>5</v>
      </c>
      <c r="R2060" s="14">
        <f>SUM(Table2[[#This Row],[M2B]],Table2[[#This Row],[M2B_h]])</f>
        <v>5</v>
      </c>
      <c r="S2060" s="14">
        <f>SUM(Table2[[#This Row],[M3B]],Table2[[#This Row],[M3B_h]])</f>
        <v>5</v>
      </c>
      <c r="T2060" s="14">
        <f>SUM(Table2[[#This Row],[M4B]],Table2[[#This Row],[M4B_h]])</f>
        <v>5</v>
      </c>
    </row>
    <row r="2061" spans="1:20">
      <c r="A2061" s="11">
        <f>IF(Table2[[#This Row],[TT]]=0,"",ROW())</f>
        <v>2061</v>
      </c>
      <c r="B2061" s="11" t="str">
        <f>LOWER(SUBSTITUTE(SUBSTITUTE(SUBSTITUTE(SUBSTITUTE(SUBSTITUTE(SUBSTITUTE(SUBSTITUTE(SUBSTITUTE(Table2[[#This Row],[NAMA BARANG]]," ",""),"""",""),"-",""),"/",""),"(",""),")",""),"&amp;",""),",",""))</f>
        <v>tasgg02hzd9093750</v>
      </c>
      <c r="C2061" s="17" t="s">
        <v>2203</v>
      </c>
      <c r="D2061" s="18">
        <v>2</v>
      </c>
      <c r="E2061" s="22" t="s">
        <v>32</v>
      </c>
      <c r="F2061" s="43">
        <f>IF(Table2[[#This Row],[M5B]]="",Table2[[#This Row],[M5B_h]],SUM(Table2[[#This Row],[M5B_h]],Table2[[#This Row],[M5B]]))</f>
        <v>2</v>
      </c>
      <c r="H2061" s="12" t="str">
        <f>IF(Table2[[#This Row],[M1A]]="","",Table2[[#This Row],[M1A]]-Table2[[#This Row],[AWAL]])</f>
        <v/>
      </c>
      <c r="J2061" s="12" t="str">
        <f>IF(Table2[[#This Row],[M2A]]="","",SUM(Table2[[#This Row],[M2A]]-Table2[[#This Row],[M2B_h]]))</f>
        <v/>
      </c>
      <c r="L2061" s="12" t="str">
        <f>IF(Table2[[#This Row],[M3A]]="","",SUM(Table2[[#This Row],[M3A]]-Table2[[#This Row],[M3B_h]]))</f>
        <v/>
      </c>
      <c r="N2061" s="12" t="str">
        <f>IF(Table2[[#This Row],[M4A]]="","",SUM(Table2[[#This Row],[M4A]]-Table2[[#This Row],[M4B_h]]))</f>
        <v/>
      </c>
      <c r="O2061" s="14"/>
      <c r="P2061" s="14" t="str">
        <f>IF(Table2[[#This Row],[M5A]]="","",SUM(Table2[[#This Row],[M5A]]-Table2[[#This Row],[M5B_h]]))</f>
        <v/>
      </c>
      <c r="Q2061" s="14">
        <f>SUM(Table2[[#This Row],[AWAL]],Table2[[#This Row],[M1B]])</f>
        <v>2</v>
      </c>
      <c r="R2061" s="14">
        <f>SUM(Table2[[#This Row],[M2B]],Table2[[#This Row],[M2B_h]])</f>
        <v>2</v>
      </c>
      <c r="S2061" s="14">
        <f>SUM(Table2[[#This Row],[M3B]],Table2[[#This Row],[M3B_h]])</f>
        <v>2</v>
      </c>
      <c r="T2061" s="14">
        <f>SUM(Table2[[#This Row],[M4B]],Table2[[#This Row],[M4B_h]])</f>
        <v>2</v>
      </c>
    </row>
    <row r="2062" spans="1:20">
      <c r="A2062" s="11">
        <f>IF(Table2[[#This Row],[TT]]=0,"",ROW())</f>
        <v>2062</v>
      </c>
      <c r="B2062" s="11" t="str">
        <f>LOWER(SUBSTITUTE(SUBSTITUTE(SUBSTITUTE(SUBSTITUTE(SUBSTITUTE(SUBSTITUTE(SUBSTITUTE(SUBSTITUTE(Table2[[#This Row],[NAMA BARANG]]," ",""),"""",""),"-",""),"/",""),"(",""),")",""),"&amp;",""),",",""))</f>
        <v>tasgg02hzdmix</v>
      </c>
      <c r="C2062" s="17" t="s">
        <v>2204</v>
      </c>
      <c r="D2062" s="18">
        <v>3</v>
      </c>
      <c r="E2062" s="22" t="s">
        <v>32</v>
      </c>
      <c r="F2062" s="43">
        <f>IF(Table2[[#This Row],[M5B]]="",Table2[[#This Row],[M5B_h]],SUM(Table2[[#This Row],[M5B_h]],Table2[[#This Row],[M5B]]))</f>
        <v>3</v>
      </c>
      <c r="H2062" s="12" t="str">
        <f>IF(Table2[[#This Row],[M1A]]="","",Table2[[#This Row],[M1A]]-Table2[[#This Row],[AWAL]])</f>
        <v/>
      </c>
      <c r="J2062" s="12" t="str">
        <f>IF(Table2[[#This Row],[M2A]]="","",SUM(Table2[[#This Row],[M2A]]-Table2[[#This Row],[M2B_h]]))</f>
        <v/>
      </c>
      <c r="L2062" s="12" t="str">
        <f>IF(Table2[[#This Row],[M3A]]="","",SUM(Table2[[#This Row],[M3A]]-Table2[[#This Row],[M3B_h]]))</f>
        <v/>
      </c>
      <c r="N2062" s="12" t="str">
        <f>IF(Table2[[#This Row],[M4A]]="","",SUM(Table2[[#This Row],[M4A]]-Table2[[#This Row],[M4B_h]]))</f>
        <v/>
      </c>
      <c r="O2062" s="14"/>
      <c r="P2062" s="14" t="str">
        <f>IF(Table2[[#This Row],[M5A]]="","",SUM(Table2[[#This Row],[M5A]]-Table2[[#This Row],[M5B_h]]))</f>
        <v/>
      </c>
      <c r="Q2062" s="14">
        <f>SUM(Table2[[#This Row],[AWAL]],Table2[[#This Row],[M1B]])</f>
        <v>3</v>
      </c>
      <c r="R2062" s="14">
        <f>SUM(Table2[[#This Row],[M2B]],Table2[[#This Row],[M2B_h]])</f>
        <v>3</v>
      </c>
      <c r="S2062" s="14">
        <f>SUM(Table2[[#This Row],[M3B]],Table2[[#This Row],[M3B_h]])</f>
        <v>3</v>
      </c>
      <c r="T2062" s="14">
        <f>SUM(Table2[[#This Row],[M4B]],Table2[[#This Row],[M4B_h]])</f>
        <v>3</v>
      </c>
    </row>
    <row r="2063" spans="1:20">
      <c r="A2063" s="11">
        <f>IF(Table2[[#This Row],[TT]]=0,"",ROW())</f>
        <v>2063</v>
      </c>
      <c r="B2063" s="11" t="str">
        <f>LOWER(SUBSTITUTE(SUBSTITUTE(SUBSTITUTE(SUBSTITUTE(SUBSTITUTE(SUBSTITUTE(SUBSTITUTE(SUBSTITUTE(Table2[[#This Row],[NAMA BARANG]]," ",""),"""",""),"-",""),"/",""),"(",""),")",""),"&amp;",""),",",""))</f>
        <v>tasgg03206320642065</v>
      </c>
      <c r="C2063" s="17" t="s">
        <v>2205</v>
      </c>
      <c r="D2063" s="18">
        <v>3</v>
      </c>
      <c r="E2063" s="22" t="s">
        <v>181</v>
      </c>
      <c r="F2063" s="43">
        <f>IF(Table2[[#This Row],[M5B]]="",Table2[[#This Row],[M5B_h]],SUM(Table2[[#This Row],[M5B_h]],Table2[[#This Row],[M5B]]))</f>
        <v>2</v>
      </c>
      <c r="H2063" s="12" t="str">
        <f>IF(Table2[[#This Row],[M1A]]="","",Table2[[#This Row],[M1A]]-Table2[[#This Row],[AWAL]])</f>
        <v/>
      </c>
      <c r="J2063" s="12" t="str">
        <f>IF(Table2[[#This Row],[M2A]]="","",SUM(Table2[[#This Row],[M2A]]-Table2[[#This Row],[M2B_h]]))</f>
        <v/>
      </c>
      <c r="K2063" s="12">
        <v>2</v>
      </c>
      <c r="L2063" s="12">
        <f>IF(Table2[[#This Row],[M3A]]="","",SUM(Table2[[#This Row],[M3A]]-Table2[[#This Row],[M3B_h]]))</f>
        <v>-1</v>
      </c>
      <c r="N2063" s="12" t="str">
        <f>IF(Table2[[#This Row],[M4A]]="","",SUM(Table2[[#This Row],[M4A]]-Table2[[#This Row],[M4B_h]]))</f>
        <v/>
      </c>
      <c r="O2063" s="14"/>
      <c r="P2063" s="14" t="str">
        <f>IF(Table2[[#This Row],[M5A]]="","",SUM(Table2[[#This Row],[M5A]]-Table2[[#This Row],[M5B_h]]))</f>
        <v/>
      </c>
      <c r="Q2063" s="14">
        <f>SUM(Table2[[#This Row],[AWAL]],Table2[[#This Row],[M1B]])</f>
        <v>3</v>
      </c>
      <c r="R2063" s="14">
        <f>SUM(Table2[[#This Row],[M2B]],Table2[[#This Row],[M2B_h]])</f>
        <v>3</v>
      </c>
      <c r="S2063" s="14">
        <f>SUM(Table2[[#This Row],[M3B]],Table2[[#This Row],[M3B_h]])</f>
        <v>2</v>
      </c>
      <c r="T2063" s="14">
        <f>SUM(Table2[[#This Row],[M4B]],Table2[[#This Row],[M4B_h]])</f>
        <v>2</v>
      </c>
    </row>
    <row r="2064" spans="1:20">
      <c r="A2064" s="11">
        <f>IF(Table2[[#This Row],[TT]]=0,"",ROW())</f>
        <v>2064</v>
      </c>
      <c r="B2064" s="11" t="str">
        <f>LOWER(SUBSTITUTE(SUBSTITUTE(SUBSTITUTE(SUBSTITUTE(SUBSTITUTE(SUBSTITUTE(SUBSTITUTE(SUBSTITUTE(Table2[[#This Row],[NAMA BARANG]]," ",""),"""",""),"-",""),"/",""),"(",""),")",""),"&amp;",""),",",""))</f>
        <v>tasgg036012</v>
      </c>
      <c r="C2064" s="17" t="s">
        <v>2206</v>
      </c>
      <c r="D2064" s="18">
        <v>1</v>
      </c>
      <c r="E2064" s="22" t="s">
        <v>181</v>
      </c>
      <c r="F2064" s="43">
        <f>IF(Table2[[#This Row],[M5B]]="",Table2[[#This Row],[M5B_h]],SUM(Table2[[#This Row],[M5B_h]],Table2[[#This Row],[M5B]]))</f>
        <v>1</v>
      </c>
      <c r="H2064" s="12" t="str">
        <f>IF(Table2[[#This Row],[M1A]]="","",Table2[[#This Row],[M1A]]-Table2[[#This Row],[AWAL]])</f>
        <v/>
      </c>
      <c r="J2064" s="12" t="str">
        <f>IF(Table2[[#This Row],[M2A]]="","",SUM(Table2[[#This Row],[M2A]]-Table2[[#This Row],[M2B_h]]))</f>
        <v/>
      </c>
      <c r="L2064" s="12" t="str">
        <f>IF(Table2[[#This Row],[M3A]]="","",SUM(Table2[[#This Row],[M3A]]-Table2[[#This Row],[M3B_h]]))</f>
        <v/>
      </c>
      <c r="N2064" s="12" t="str">
        <f>IF(Table2[[#This Row],[M4A]]="","",SUM(Table2[[#This Row],[M4A]]-Table2[[#This Row],[M4B_h]]))</f>
        <v/>
      </c>
      <c r="O2064" s="14"/>
      <c r="P2064" s="14" t="str">
        <f>IF(Table2[[#This Row],[M5A]]="","",SUM(Table2[[#This Row],[M5A]]-Table2[[#This Row],[M5B_h]]))</f>
        <v/>
      </c>
      <c r="Q2064" s="14">
        <f>SUM(Table2[[#This Row],[AWAL]],Table2[[#This Row],[M1B]])</f>
        <v>1</v>
      </c>
      <c r="R2064" s="14">
        <f>SUM(Table2[[#This Row],[M2B]],Table2[[#This Row],[M2B_h]])</f>
        <v>1</v>
      </c>
      <c r="S2064" s="14">
        <f>SUM(Table2[[#This Row],[M3B]],Table2[[#This Row],[M3B_h]])</f>
        <v>1</v>
      </c>
      <c r="T2064" s="14">
        <f>SUM(Table2[[#This Row],[M4B]],Table2[[#This Row],[M4B_h]])</f>
        <v>1</v>
      </c>
    </row>
    <row r="2065" spans="1:20">
      <c r="A2065" s="11">
        <f>IF(Table2[[#This Row],[TT]]=0,"",ROW())</f>
        <v>2065</v>
      </c>
      <c r="B2065" s="11" t="str">
        <f>LOWER(SUBSTITUTE(SUBSTITUTE(SUBSTITUTE(SUBSTITUTE(SUBSTITUTE(SUBSTITUTE(SUBSTITUTE(SUBSTITUTE(Table2[[#This Row],[NAMA BARANG]]," ",""),"""",""),"-",""),"/",""),"(",""),")",""),"&amp;",""),",",""))</f>
        <v>tasgg0372129293</v>
      </c>
      <c r="C2065" s="17" t="s">
        <v>2775</v>
      </c>
      <c r="D2065" s="18">
        <v>5</v>
      </c>
      <c r="E2065" s="22" t="s">
        <v>181</v>
      </c>
      <c r="F2065" s="43">
        <f>IF(Table2[[#This Row],[M5B]]="",Table2[[#This Row],[M5B_h]],SUM(Table2[[#This Row],[M5B_h]],Table2[[#This Row],[M5B]]))</f>
        <v>5</v>
      </c>
      <c r="H2065" s="12" t="str">
        <f>IF(Table2[[#This Row],[M1A]]="","",Table2[[#This Row],[M1A]]-Table2[[#This Row],[AWAL]])</f>
        <v/>
      </c>
      <c r="J2065" s="12" t="str">
        <f>IF(Table2[[#This Row],[M2A]]="","",SUM(Table2[[#This Row],[M2A]]-Table2[[#This Row],[M2B_h]]))</f>
        <v/>
      </c>
      <c r="L2065" s="12" t="str">
        <f>IF(Table2[[#This Row],[M3A]]="","",SUM(Table2[[#This Row],[M3A]]-Table2[[#This Row],[M3B_h]]))</f>
        <v/>
      </c>
      <c r="N2065" s="12" t="str">
        <f>IF(Table2[[#This Row],[M4A]]="","",SUM(Table2[[#This Row],[M4A]]-Table2[[#This Row],[M4B_h]]))</f>
        <v/>
      </c>
      <c r="O2065" s="14"/>
      <c r="P2065" s="14" t="str">
        <f>IF(Table2[[#This Row],[M5A]]="","",SUM(Table2[[#This Row],[M5A]]-Table2[[#This Row],[M5B_h]]))</f>
        <v/>
      </c>
      <c r="Q2065" s="14">
        <f>SUM(Table2[[#This Row],[AWAL]],Table2[[#This Row],[M1B]])</f>
        <v>5</v>
      </c>
      <c r="R2065" s="14">
        <f>SUM(Table2[[#This Row],[M2B]],Table2[[#This Row],[M2B_h]])</f>
        <v>5</v>
      </c>
      <c r="S2065" s="14">
        <f>SUM(Table2[[#This Row],[M3B]],Table2[[#This Row],[M3B_h]])</f>
        <v>5</v>
      </c>
      <c r="T2065" s="14">
        <f>SUM(Table2[[#This Row],[M4B]],Table2[[#This Row],[M4B_h]])</f>
        <v>5</v>
      </c>
    </row>
    <row r="2066" spans="1:20">
      <c r="A2066" s="11">
        <f>IF(Table2[[#This Row],[TT]]=0,"",ROW())</f>
        <v>2066</v>
      </c>
      <c r="B2066" s="11" t="str">
        <f>LOWER(SUBSTITUTE(SUBSTITUTE(SUBSTITUTE(SUBSTITUTE(SUBSTITUTE(SUBSTITUTE(SUBSTITUTE(SUBSTITUTE(Table2[[#This Row],[NAMA BARANG]]," ",""),"""",""),"-",""),"/",""),"(",""),")",""),"&amp;",""),",",""))</f>
        <v>tasgg039060</v>
      </c>
      <c r="C2066" s="17" t="s">
        <v>2921</v>
      </c>
      <c r="D2066" s="18">
        <v>4</v>
      </c>
      <c r="E2066" s="22" t="s">
        <v>181</v>
      </c>
      <c r="F2066" s="43">
        <f>IF(Table2[[#This Row],[M5B]]="",Table2[[#This Row],[M5B_h]],SUM(Table2[[#This Row],[M5B_h]],Table2[[#This Row],[M5B]]))</f>
        <v>4</v>
      </c>
      <c r="H2066" s="12" t="str">
        <f>IF(Table2[[#This Row],[M1A]]="","",Table2[[#This Row],[M1A]]-Table2[[#This Row],[AWAL]])</f>
        <v/>
      </c>
      <c r="J2066" s="12" t="str">
        <f>IF(Table2[[#This Row],[M2A]]="","",SUM(Table2[[#This Row],[M2A]]-Table2[[#This Row],[M2B_h]]))</f>
        <v/>
      </c>
      <c r="L2066" s="12" t="str">
        <f>IF(Table2[[#This Row],[M3A]]="","",SUM(Table2[[#This Row],[M3A]]-Table2[[#This Row],[M3B_h]]))</f>
        <v/>
      </c>
      <c r="N2066" s="12" t="str">
        <f>IF(Table2[[#This Row],[M4A]]="","",SUM(Table2[[#This Row],[M4A]]-Table2[[#This Row],[M4B_h]]))</f>
        <v/>
      </c>
      <c r="O2066" s="14"/>
      <c r="P2066" s="14" t="str">
        <f>IF(Table2[[#This Row],[M5A]]="","",SUM(Table2[[#This Row],[M5A]]-Table2[[#This Row],[M5B_h]]))</f>
        <v/>
      </c>
      <c r="Q2066" s="14">
        <f>SUM(Table2[[#This Row],[AWAL]],Table2[[#This Row],[M1B]])</f>
        <v>4</v>
      </c>
      <c r="R2066" s="14">
        <f>SUM(Table2[[#This Row],[M2B]],Table2[[#This Row],[M2B_h]])</f>
        <v>4</v>
      </c>
      <c r="S2066" s="14">
        <f>SUM(Table2[[#This Row],[M3B]],Table2[[#This Row],[M3B_h]])</f>
        <v>4</v>
      </c>
      <c r="T2066" s="14">
        <f>SUM(Table2[[#This Row],[M4B]],Table2[[#This Row],[M4B_h]])</f>
        <v>4</v>
      </c>
    </row>
    <row r="2067" spans="1:20">
      <c r="A2067" s="11">
        <f>IF(Table2[[#This Row],[TT]]=0,"",ROW())</f>
        <v>2067</v>
      </c>
      <c r="B2067" s="11" t="str">
        <f>LOWER(SUBSTITUTE(SUBSTITUTE(SUBSTITUTE(SUBSTITUTE(SUBSTITUTE(SUBSTITUTE(SUBSTITUTE(SUBSTITUTE(Table2[[#This Row],[NAMA BARANG]]," ",""),"""",""),"-",""),"/",""),"(",""),")",""),"&amp;",""),",",""))</f>
        <v>tashbt01talikurbatik</v>
      </c>
      <c r="C2067" s="17" t="s">
        <v>2207</v>
      </c>
      <c r="D2067" s="18">
        <v>3</v>
      </c>
      <c r="E2067" s="22" t="s">
        <v>190</v>
      </c>
      <c r="F2067" s="43">
        <f>IF(Table2[[#This Row],[M5B]]="",Table2[[#This Row],[M5B_h]],SUM(Table2[[#This Row],[M5B_h]],Table2[[#This Row],[M5B]]))</f>
        <v>3</v>
      </c>
      <c r="H2067" s="12" t="str">
        <f>IF(Table2[[#This Row],[M1A]]="","",Table2[[#This Row],[M1A]]-Table2[[#This Row],[AWAL]])</f>
        <v/>
      </c>
      <c r="J2067" s="12" t="str">
        <f>IF(Table2[[#This Row],[M2A]]="","",SUM(Table2[[#This Row],[M2A]]-Table2[[#This Row],[M2B_h]]))</f>
        <v/>
      </c>
      <c r="L2067" s="12" t="str">
        <f>IF(Table2[[#This Row],[M3A]]="","",SUM(Table2[[#This Row],[M3A]]-Table2[[#This Row],[M3B_h]]))</f>
        <v/>
      </c>
      <c r="N2067" s="12" t="str">
        <f>IF(Table2[[#This Row],[M4A]]="","",SUM(Table2[[#This Row],[M4A]]-Table2[[#This Row],[M4B_h]]))</f>
        <v/>
      </c>
      <c r="O2067" s="14"/>
      <c r="P2067" s="14" t="str">
        <f>IF(Table2[[#This Row],[M5A]]="","",SUM(Table2[[#This Row],[M5A]]-Table2[[#This Row],[M5B_h]]))</f>
        <v/>
      </c>
      <c r="Q2067" s="14">
        <f>SUM(Table2[[#This Row],[AWAL]],Table2[[#This Row],[M1B]])</f>
        <v>3</v>
      </c>
      <c r="R2067" s="14">
        <f>SUM(Table2[[#This Row],[M2B]],Table2[[#This Row],[M2B_h]])</f>
        <v>3</v>
      </c>
      <c r="S2067" s="14">
        <f>SUM(Table2[[#This Row],[M3B]],Table2[[#This Row],[M3B_h]])</f>
        <v>3</v>
      </c>
      <c r="T2067" s="14">
        <f>SUM(Table2[[#This Row],[M4B]],Table2[[#This Row],[M4B_h]])</f>
        <v>3</v>
      </c>
    </row>
    <row r="2068" spans="1:20">
      <c r="A2068" s="11">
        <f>IF(Table2[[#This Row],[TT]]=0,"",ROW())</f>
        <v>2068</v>
      </c>
      <c r="B2068" s="11" t="str">
        <f>LOWER(SUBSTITUTE(SUBSTITUTE(SUBSTITUTE(SUBSTITUTE(SUBSTITUTE(SUBSTITUTE(SUBSTITUTE(SUBSTITUTE(Table2[[#This Row],[NAMA BARANG]]," ",""),"""",""),"-",""),"/",""),"(",""),")",""),"&amp;",""),",",""))</f>
        <v>tashbe06mtalibendera</v>
      </c>
      <c r="C2068" s="17" t="s">
        <v>2208</v>
      </c>
      <c r="D2068" s="18">
        <v>2</v>
      </c>
      <c r="E2068" s="22" t="s">
        <v>131</v>
      </c>
      <c r="F2068" s="43">
        <f>IF(Table2[[#This Row],[M5B]]="",Table2[[#This Row],[M5B_h]],SUM(Table2[[#This Row],[M5B_h]],Table2[[#This Row],[M5B]]))</f>
        <v>2</v>
      </c>
      <c r="H2068" s="12" t="str">
        <f>IF(Table2[[#This Row],[M1A]]="","",Table2[[#This Row],[M1A]]-Table2[[#This Row],[AWAL]])</f>
        <v/>
      </c>
      <c r="J2068" s="12" t="str">
        <f>IF(Table2[[#This Row],[M2A]]="","",SUM(Table2[[#This Row],[M2A]]-Table2[[#This Row],[M2B_h]]))</f>
        <v/>
      </c>
      <c r="L2068" s="12" t="str">
        <f>IF(Table2[[#This Row],[M3A]]="","",SUM(Table2[[#This Row],[M3A]]-Table2[[#This Row],[M3B_h]]))</f>
        <v/>
      </c>
      <c r="N2068" s="12" t="str">
        <f>IF(Table2[[#This Row],[M4A]]="","",SUM(Table2[[#This Row],[M4A]]-Table2[[#This Row],[M4B_h]]))</f>
        <v/>
      </c>
      <c r="O2068" s="14"/>
      <c r="P2068" s="14" t="str">
        <f>IF(Table2[[#This Row],[M5A]]="","",SUM(Table2[[#This Row],[M5A]]-Table2[[#This Row],[M5B_h]]))</f>
        <v/>
      </c>
      <c r="Q2068" s="14">
        <f>SUM(Table2[[#This Row],[AWAL]],Table2[[#This Row],[M1B]])</f>
        <v>2</v>
      </c>
      <c r="R2068" s="14">
        <f>SUM(Table2[[#This Row],[M2B]],Table2[[#This Row],[M2B_h]])</f>
        <v>2</v>
      </c>
      <c r="S2068" s="14">
        <f>SUM(Table2[[#This Row],[M3B]],Table2[[#This Row],[M3B_h]])</f>
        <v>2</v>
      </c>
      <c r="T2068" s="14">
        <f>SUM(Table2[[#This Row],[M4B]],Table2[[#This Row],[M4B_h]])</f>
        <v>2</v>
      </c>
    </row>
    <row r="2069" spans="1:20">
      <c r="A2069" s="11">
        <f>IF(Table2[[#This Row],[TT]]=0,"",ROW())</f>
        <v>2069</v>
      </c>
      <c r="B2069" s="11" t="str">
        <f>LOWER(SUBSTITUTE(SUBSTITUTE(SUBSTITUTE(SUBSTITUTE(SUBSTITUTE(SUBSTITUTE(SUBSTITUTE(SUBSTITUTE(Table2[[#This Row],[NAMA BARANG]]," ",""),"""",""),"-",""),"/",""),"(",""),")",""),"&amp;",""),",",""))</f>
        <v>tashd095</v>
      </c>
      <c r="C2069" s="17" t="s">
        <v>2209</v>
      </c>
      <c r="D2069" s="18">
        <v>1</v>
      </c>
      <c r="E2069" s="22">
        <v>360</v>
      </c>
      <c r="F2069" s="43">
        <f>IF(Table2[[#This Row],[M5B]]="",Table2[[#This Row],[M5B_h]],SUM(Table2[[#This Row],[M5B_h]],Table2[[#This Row],[M5B]]))</f>
        <v>1</v>
      </c>
      <c r="H2069" s="12" t="str">
        <f>IF(Table2[[#This Row],[M1A]]="","",Table2[[#This Row],[M1A]]-Table2[[#This Row],[AWAL]])</f>
        <v/>
      </c>
      <c r="J2069" s="12" t="str">
        <f>IF(Table2[[#This Row],[M2A]]="","",SUM(Table2[[#This Row],[M2A]]-Table2[[#This Row],[M2B_h]]))</f>
        <v/>
      </c>
      <c r="L2069" s="12" t="str">
        <f>IF(Table2[[#This Row],[M3A]]="","",SUM(Table2[[#This Row],[M3A]]-Table2[[#This Row],[M3B_h]]))</f>
        <v/>
      </c>
      <c r="N2069" s="12" t="str">
        <f>IF(Table2[[#This Row],[M4A]]="","",SUM(Table2[[#This Row],[M4A]]-Table2[[#This Row],[M4B_h]]))</f>
        <v/>
      </c>
      <c r="O2069" s="14"/>
      <c r="P2069" s="14" t="str">
        <f>IF(Table2[[#This Row],[M5A]]="","",SUM(Table2[[#This Row],[M5A]]-Table2[[#This Row],[M5B_h]]))</f>
        <v/>
      </c>
      <c r="Q2069" s="14">
        <f>SUM(Table2[[#This Row],[AWAL]],Table2[[#This Row],[M1B]])</f>
        <v>1</v>
      </c>
      <c r="R2069" s="14">
        <f>SUM(Table2[[#This Row],[M2B]],Table2[[#This Row],[M2B_h]])</f>
        <v>1</v>
      </c>
      <c r="S2069" s="14">
        <f>SUM(Table2[[#This Row],[M3B]],Table2[[#This Row],[M3B_h]])</f>
        <v>1</v>
      </c>
      <c r="T2069" s="14">
        <f>SUM(Table2[[#This Row],[M4B]],Table2[[#This Row],[M4B_h]])</f>
        <v>1</v>
      </c>
    </row>
    <row r="2070" spans="1:20">
      <c r="A2070" s="11">
        <f>IF(Table2[[#This Row],[TT]]=0,"",ROW())</f>
        <v>2070</v>
      </c>
      <c r="B2070" s="11" t="str">
        <f>LOWER(SUBSTITUTE(SUBSTITUTE(SUBSTITUTE(SUBSTITUTE(SUBSTITUTE(SUBSTITUTE(SUBSTITUTE(SUBSTITUTE(Table2[[#This Row],[NAMA BARANG]]," ",""),"""",""),"-",""),"/",""),"(",""),")",""),"&amp;",""),",",""))</f>
        <v>tashd158</v>
      </c>
      <c r="C2070" s="17" t="s">
        <v>2210</v>
      </c>
      <c r="D2070" s="18">
        <v>2</v>
      </c>
      <c r="E2070" s="22">
        <v>360</v>
      </c>
      <c r="F2070" s="43">
        <f>IF(Table2[[#This Row],[M5B]]="",Table2[[#This Row],[M5B_h]],SUM(Table2[[#This Row],[M5B_h]],Table2[[#This Row],[M5B]]))</f>
        <v>2</v>
      </c>
      <c r="H2070" s="12" t="str">
        <f>IF(Table2[[#This Row],[M1A]]="","",Table2[[#This Row],[M1A]]-Table2[[#This Row],[AWAL]])</f>
        <v/>
      </c>
      <c r="J2070" s="12" t="str">
        <f>IF(Table2[[#This Row],[M2A]]="","",SUM(Table2[[#This Row],[M2A]]-Table2[[#This Row],[M2B_h]]))</f>
        <v/>
      </c>
      <c r="L2070" s="12" t="str">
        <f>IF(Table2[[#This Row],[M3A]]="","",SUM(Table2[[#This Row],[M3A]]-Table2[[#This Row],[M3B_h]]))</f>
        <v/>
      </c>
      <c r="N2070" s="12" t="str">
        <f>IF(Table2[[#This Row],[M4A]]="","",SUM(Table2[[#This Row],[M4A]]-Table2[[#This Row],[M4B_h]]))</f>
        <v/>
      </c>
      <c r="O2070" s="14"/>
      <c r="P2070" s="14" t="str">
        <f>IF(Table2[[#This Row],[M5A]]="","",SUM(Table2[[#This Row],[M5A]]-Table2[[#This Row],[M5B_h]]))</f>
        <v/>
      </c>
      <c r="Q2070" s="14">
        <f>SUM(Table2[[#This Row],[AWAL]],Table2[[#This Row],[M1B]])</f>
        <v>2</v>
      </c>
      <c r="R2070" s="14">
        <f>SUM(Table2[[#This Row],[M2B]],Table2[[#This Row],[M2B_h]])</f>
        <v>2</v>
      </c>
      <c r="S2070" s="14">
        <f>SUM(Table2[[#This Row],[M3B]],Table2[[#This Row],[M3B_h]])</f>
        <v>2</v>
      </c>
      <c r="T2070" s="14">
        <f>SUM(Table2[[#This Row],[M4B]],Table2[[#This Row],[M4B_h]])</f>
        <v>2</v>
      </c>
    </row>
    <row r="2071" spans="1:20">
      <c r="A2071" s="11">
        <f>IF(Table2[[#This Row],[TT]]=0,"",ROW())</f>
        <v>2071</v>
      </c>
      <c r="B2071" s="11" t="str">
        <f>LOWER(SUBSTITUTE(SUBSTITUTE(SUBSTITUTE(SUBSTITUTE(SUBSTITUTE(SUBSTITUTE(SUBSTITUTE(SUBSTITUTE(Table2[[#This Row],[NAMA BARANG]]," ",""),"""",""),"-",""),"/",""),"(",""),")",""),"&amp;",""),",",""))</f>
        <v>tashd197</v>
      </c>
      <c r="C2071" s="17" t="s">
        <v>2211</v>
      </c>
      <c r="D2071" s="18">
        <v>2</v>
      </c>
      <c r="E2071" s="22">
        <v>360</v>
      </c>
      <c r="F2071" s="43">
        <f>IF(Table2[[#This Row],[M5B]]="",Table2[[#This Row],[M5B_h]],SUM(Table2[[#This Row],[M5B_h]],Table2[[#This Row],[M5B]]))</f>
        <v>2</v>
      </c>
      <c r="H2071" s="12" t="str">
        <f>IF(Table2[[#This Row],[M1A]]="","",Table2[[#This Row],[M1A]]-Table2[[#This Row],[AWAL]])</f>
        <v/>
      </c>
      <c r="J2071" s="12" t="str">
        <f>IF(Table2[[#This Row],[M2A]]="","",SUM(Table2[[#This Row],[M2A]]-Table2[[#This Row],[M2B_h]]))</f>
        <v/>
      </c>
      <c r="L2071" s="12" t="str">
        <f>IF(Table2[[#This Row],[M3A]]="","",SUM(Table2[[#This Row],[M3A]]-Table2[[#This Row],[M3B_h]]))</f>
        <v/>
      </c>
      <c r="N2071" s="12" t="str">
        <f>IF(Table2[[#This Row],[M4A]]="","",SUM(Table2[[#This Row],[M4A]]-Table2[[#This Row],[M4B_h]]))</f>
        <v/>
      </c>
      <c r="O2071" s="14"/>
      <c r="P2071" s="14" t="str">
        <f>IF(Table2[[#This Row],[M5A]]="","",SUM(Table2[[#This Row],[M5A]]-Table2[[#This Row],[M5B_h]]))</f>
        <v/>
      </c>
      <c r="Q2071" s="14">
        <f>SUM(Table2[[#This Row],[AWAL]],Table2[[#This Row],[M1B]])</f>
        <v>2</v>
      </c>
      <c r="R2071" s="14">
        <f>SUM(Table2[[#This Row],[M2B]],Table2[[#This Row],[M2B_h]])</f>
        <v>2</v>
      </c>
      <c r="S2071" s="14">
        <f>SUM(Table2[[#This Row],[M3B]],Table2[[#This Row],[M3B_h]])</f>
        <v>2</v>
      </c>
      <c r="T2071" s="14">
        <f>SUM(Table2[[#This Row],[M4B]],Table2[[#This Row],[M4B_h]])</f>
        <v>2</v>
      </c>
    </row>
    <row r="2072" spans="1:20">
      <c r="A2072" s="11">
        <f>IF(Table2[[#This Row],[TT]]=0,"",ROW())</f>
        <v>2072</v>
      </c>
      <c r="B2072" s="11" t="str">
        <f>LOWER(SUBSTITUTE(SUBSTITUTE(SUBSTITUTE(SUBSTITUTE(SUBSTITUTE(SUBSTITUTE(SUBSTITUTE(SUBSTITUTE(Table2[[#This Row],[NAMA BARANG]]," ",""),"""",""),"-",""),"/",""),"(",""),")",""),"&amp;",""),",",""))</f>
        <v>tashd234</v>
      </c>
      <c r="C2072" s="17" t="s">
        <v>2213</v>
      </c>
      <c r="D2072" s="18">
        <v>12</v>
      </c>
      <c r="E2072" s="22">
        <v>480</v>
      </c>
      <c r="F2072" s="43">
        <f>IF(Table2[[#This Row],[M5B]]="",Table2[[#This Row],[M5B_h]],SUM(Table2[[#This Row],[M5B_h]],Table2[[#This Row],[M5B]]))</f>
        <v>11</v>
      </c>
      <c r="G2072" s="12">
        <v>11</v>
      </c>
      <c r="H2072" s="12">
        <f>IF(Table2[[#This Row],[M1A]]="","",Table2[[#This Row],[M1A]]-Table2[[#This Row],[AWAL]])</f>
        <v>-1</v>
      </c>
      <c r="J2072" s="12" t="str">
        <f>IF(Table2[[#This Row],[M2A]]="","",SUM(Table2[[#This Row],[M2A]]-Table2[[#This Row],[M2B_h]]))</f>
        <v/>
      </c>
      <c r="L2072" s="12" t="str">
        <f>IF(Table2[[#This Row],[M3A]]="","",SUM(Table2[[#This Row],[M3A]]-Table2[[#This Row],[M3B_h]]))</f>
        <v/>
      </c>
      <c r="N2072" s="12" t="str">
        <f>IF(Table2[[#This Row],[M4A]]="","",SUM(Table2[[#This Row],[M4A]]-Table2[[#This Row],[M4B_h]]))</f>
        <v/>
      </c>
      <c r="O2072" s="14"/>
      <c r="P2072" s="14" t="str">
        <f>IF(Table2[[#This Row],[M5A]]="","",SUM(Table2[[#This Row],[M5A]]-Table2[[#This Row],[M5B_h]]))</f>
        <v/>
      </c>
      <c r="Q2072" s="14">
        <f>SUM(Table2[[#This Row],[AWAL]],Table2[[#This Row],[M1B]])</f>
        <v>11</v>
      </c>
      <c r="R2072" s="14">
        <f>SUM(Table2[[#This Row],[M2B]],Table2[[#This Row],[M2B_h]])</f>
        <v>11</v>
      </c>
      <c r="S2072" s="14">
        <f>SUM(Table2[[#This Row],[M3B]],Table2[[#This Row],[M3B_h]])</f>
        <v>11</v>
      </c>
      <c r="T2072" s="14">
        <f>SUM(Table2[[#This Row],[M4B]],Table2[[#This Row],[M4B_h]])</f>
        <v>11</v>
      </c>
    </row>
    <row r="2073" spans="1:20">
      <c r="A2073" s="11">
        <f>IF(Table2[[#This Row],[TT]]=0,"",ROW())</f>
        <v>2073</v>
      </c>
      <c r="B2073" s="11" t="str">
        <f>LOWER(SUBSTITUTE(SUBSTITUTE(SUBSTITUTE(SUBSTITUTE(SUBSTITUTE(SUBSTITUTE(SUBSTITUTE(SUBSTITUTE(Table2[[#This Row],[NAMA BARANG]]," ",""),"""",""),"-",""),"/",""),"(",""),")",""),"&amp;",""),",",""))</f>
        <v>tashdpolos823</v>
      </c>
      <c r="C2073" s="17" t="s">
        <v>2214</v>
      </c>
      <c r="D2073" s="18">
        <v>2</v>
      </c>
      <c r="E2073" s="22" t="s">
        <v>340</v>
      </c>
      <c r="F2073" s="43">
        <f>IF(Table2[[#This Row],[M5B]]="",Table2[[#This Row],[M5B_h]],SUM(Table2[[#This Row],[M5B_h]],Table2[[#This Row],[M5B]]))</f>
        <v>1</v>
      </c>
      <c r="H2073" s="12" t="str">
        <f>IF(Table2[[#This Row],[M1A]]="","",Table2[[#This Row],[M1A]]-Table2[[#This Row],[AWAL]])</f>
        <v/>
      </c>
      <c r="I2073" s="12">
        <v>1</v>
      </c>
      <c r="J2073" s="12">
        <f>IF(Table2[[#This Row],[M2A]]="","",SUM(Table2[[#This Row],[M2A]]-Table2[[#This Row],[M2B_h]]))</f>
        <v>-1</v>
      </c>
      <c r="L2073" s="12" t="str">
        <f>IF(Table2[[#This Row],[M3A]]="","",SUM(Table2[[#This Row],[M3A]]-Table2[[#This Row],[M3B_h]]))</f>
        <v/>
      </c>
      <c r="N2073" s="12" t="str">
        <f>IF(Table2[[#This Row],[M4A]]="","",SUM(Table2[[#This Row],[M4A]]-Table2[[#This Row],[M4B_h]]))</f>
        <v/>
      </c>
      <c r="O2073" s="14"/>
      <c r="P2073" s="14" t="str">
        <f>IF(Table2[[#This Row],[M5A]]="","",SUM(Table2[[#This Row],[M5A]]-Table2[[#This Row],[M5B_h]]))</f>
        <v/>
      </c>
      <c r="Q2073" s="14">
        <f>SUM(Table2[[#This Row],[AWAL]],Table2[[#This Row],[M1B]])</f>
        <v>2</v>
      </c>
      <c r="R2073" s="14">
        <f>SUM(Table2[[#This Row],[M2B]],Table2[[#This Row],[M2B_h]])</f>
        <v>1</v>
      </c>
      <c r="S2073" s="14">
        <f>SUM(Table2[[#This Row],[M3B]],Table2[[#This Row],[M3B_h]])</f>
        <v>1</v>
      </c>
      <c r="T2073" s="14">
        <f>SUM(Table2[[#This Row],[M4B]],Table2[[#This Row],[M4B_h]])</f>
        <v>1</v>
      </c>
    </row>
    <row r="2074" spans="1:20">
      <c r="A2074" s="11">
        <f>IF(Table2[[#This Row],[TT]]=0,"",ROW())</f>
        <v>2074</v>
      </c>
      <c r="B2074" s="11" t="str">
        <f>LOWER(SUBSTITUTE(SUBSTITUTE(SUBSTITUTE(SUBSTITUTE(SUBSTITUTE(SUBSTITUTE(SUBSTITUTE(SUBSTITUTE(Table2[[#This Row],[NAMA BARANG]]," ",""),"""",""),"-",""),"/",""),"(",""),")",""),"&amp;",""),",",""))</f>
        <v>tasj1706</v>
      </c>
      <c r="C2074" s="17" t="s">
        <v>2216</v>
      </c>
      <c r="D2074" s="18">
        <v>2</v>
      </c>
      <c r="E2074" s="22" t="s">
        <v>52</v>
      </c>
      <c r="F2074" s="43">
        <f>IF(Table2[[#This Row],[M5B]]="",Table2[[#This Row],[M5B_h]],SUM(Table2[[#This Row],[M5B_h]],Table2[[#This Row],[M5B]]))</f>
        <v>2</v>
      </c>
      <c r="H2074" s="12" t="str">
        <f>IF(Table2[[#This Row],[M1A]]="","",Table2[[#This Row],[M1A]]-Table2[[#This Row],[AWAL]])</f>
        <v/>
      </c>
      <c r="J2074" s="12" t="str">
        <f>IF(Table2[[#This Row],[M2A]]="","",SUM(Table2[[#This Row],[M2A]]-Table2[[#This Row],[M2B_h]]))</f>
        <v/>
      </c>
      <c r="L2074" s="12" t="str">
        <f>IF(Table2[[#This Row],[M3A]]="","",SUM(Table2[[#This Row],[M3A]]-Table2[[#This Row],[M3B_h]]))</f>
        <v/>
      </c>
      <c r="N2074" s="12" t="str">
        <f>IF(Table2[[#This Row],[M4A]]="","",SUM(Table2[[#This Row],[M4A]]-Table2[[#This Row],[M4B_h]]))</f>
        <v/>
      </c>
      <c r="O2074" s="14"/>
      <c r="P2074" s="14" t="str">
        <f>IF(Table2[[#This Row],[M5A]]="","",SUM(Table2[[#This Row],[M5A]]-Table2[[#This Row],[M5B_h]]))</f>
        <v/>
      </c>
      <c r="Q2074" s="14">
        <f>SUM(Table2[[#This Row],[AWAL]],Table2[[#This Row],[M1B]])</f>
        <v>2</v>
      </c>
      <c r="R2074" s="14">
        <f>SUM(Table2[[#This Row],[M2B]],Table2[[#This Row],[M2B_h]])</f>
        <v>2</v>
      </c>
      <c r="S2074" s="14">
        <f>SUM(Table2[[#This Row],[M3B]],Table2[[#This Row],[M3B_h]])</f>
        <v>2</v>
      </c>
      <c r="T2074" s="14">
        <f>SUM(Table2[[#This Row],[M4B]],Table2[[#This Row],[M4B_h]])</f>
        <v>2</v>
      </c>
    </row>
    <row r="2075" spans="1:20">
      <c r="A2075" s="11">
        <f>IF(Table2[[#This Row],[TT]]=0,"",ROW())</f>
        <v>2075</v>
      </c>
      <c r="B2075" s="11" t="str">
        <f>LOWER(SUBSTITUTE(SUBSTITUTE(SUBSTITUTE(SUBSTITUTE(SUBSTITUTE(SUBSTITUTE(SUBSTITUTE(SUBSTITUTE(Table2[[#This Row],[NAMA BARANG]]," ",""),"""",""),"-",""),"/",""),"(",""),")",""),"&amp;",""),",",""))</f>
        <v>tasjinjing912kecil</v>
      </c>
      <c r="C2075" s="17" t="s">
        <v>2218</v>
      </c>
      <c r="D2075" s="18">
        <v>2</v>
      </c>
      <c r="E2075" s="22" t="s">
        <v>56</v>
      </c>
      <c r="F2075" s="43">
        <f>IF(Table2[[#This Row],[M5B]]="",Table2[[#This Row],[M5B_h]],SUM(Table2[[#This Row],[M5B_h]],Table2[[#This Row],[M5B]]))</f>
        <v>2</v>
      </c>
      <c r="H2075" s="12" t="str">
        <f>IF(Table2[[#This Row],[M1A]]="","",Table2[[#This Row],[M1A]]-Table2[[#This Row],[AWAL]])</f>
        <v/>
      </c>
      <c r="J2075" s="12" t="str">
        <f>IF(Table2[[#This Row],[M2A]]="","",SUM(Table2[[#This Row],[M2A]]-Table2[[#This Row],[M2B_h]]))</f>
        <v/>
      </c>
      <c r="L2075" s="12" t="str">
        <f>IF(Table2[[#This Row],[M3A]]="","",SUM(Table2[[#This Row],[M3A]]-Table2[[#This Row],[M3B_h]]))</f>
        <v/>
      </c>
      <c r="N2075" s="12" t="str">
        <f>IF(Table2[[#This Row],[M4A]]="","",SUM(Table2[[#This Row],[M4A]]-Table2[[#This Row],[M4B_h]]))</f>
        <v/>
      </c>
      <c r="O2075" s="14"/>
      <c r="P2075" s="14" t="str">
        <f>IF(Table2[[#This Row],[M5A]]="","",SUM(Table2[[#This Row],[M5A]]-Table2[[#This Row],[M5B_h]]))</f>
        <v/>
      </c>
      <c r="Q2075" s="14">
        <f>SUM(Table2[[#This Row],[AWAL]],Table2[[#This Row],[M1B]])</f>
        <v>2</v>
      </c>
      <c r="R2075" s="14">
        <f>SUM(Table2[[#This Row],[M2B]],Table2[[#This Row],[M2B_h]])</f>
        <v>2</v>
      </c>
      <c r="S2075" s="14">
        <f>SUM(Table2[[#This Row],[M3B]],Table2[[#This Row],[M3B_h]])</f>
        <v>2</v>
      </c>
      <c r="T2075" s="14">
        <f>SUM(Table2[[#This Row],[M4B]],Table2[[#This Row],[M4B_h]])</f>
        <v>2</v>
      </c>
    </row>
    <row r="2076" spans="1:20">
      <c r="A2076" s="11">
        <f>IF(Table2[[#This Row],[TT]]=0,"",ROW())</f>
        <v>2076</v>
      </c>
      <c r="B2076" s="11" t="str">
        <f>LOWER(SUBSTITUTE(SUBSTITUTE(SUBSTITUTE(SUBSTITUTE(SUBSTITUTE(SUBSTITUTE(SUBSTITUTE(SUBSTITUTE(Table2[[#This Row],[NAMA BARANG]]," ",""),"""",""),"-",""),"/",""),"(",""),")",""),"&amp;",""),",",""))</f>
        <v>task20x25etj</v>
      </c>
      <c r="C2076" s="17" t="s">
        <v>2219</v>
      </c>
      <c r="D2076" s="18">
        <v>18</v>
      </c>
      <c r="E2076" s="22" t="s">
        <v>181</v>
      </c>
      <c r="F2076" s="43">
        <f>IF(Table2[[#This Row],[M5B]]="",Table2[[#This Row],[M5B_h]],SUM(Table2[[#This Row],[M5B_h]],Table2[[#This Row],[M5B]]))</f>
        <v>18</v>
      </c>
      <c r="H2076" s="12" t="str">
        <f>IF(Table2[[#This Row],[M1A]]="","",Table2[[#This Row],[M1A]]-Table2[[#This Row],[AWAL]])</f>
        <v/>
      </c>
      <c r="J2076" s="12" t="str">
        <f>IF(Table2[[#This Row],[M2A]]="","",SUM(Table2[[#This Row],[M2A]]-Table2[[#This Row],[M2B_h]]))</f>
        <v/>
      </c>
      <c r="L2076" s="12" t="str">
        <f>IF(Table2[[#This Row],[M3A]]="","",SUM(Table2[[#This Row],[M3A]]-Table2[[#This Row],[M3B_h]]))</f>
        <v/>
      </c>
      <c r="N2076" s="12" t="str">
        <f>IF(Table2[[#This Row],[M4A]]="","",SUM(Table2[[#This Row],[M4A]]-Table2[[#This Row],[M4B_h]]))</f>
        <v/>
      </c>
      <c r="O2076" s="14"/>
      <c r="P2076" s="14" t="str">
        <f>IF(Table2[[#This Row],[M5A]]="","",SUM(Table2[[#This Row],[M5A]]-Table2[[#This Row],[M5B_h]]))</f>
        <v/>
      </c>
      <c r="Q2076" s="14">
        <f>SUM(Table2[[#This Row],[AWAL]],Table2[[#This Row],[M1B]])</f>
        <v>18</v>
      </c>
      <c r="R2076" s="14">
        <f>SUM(Table2[[#This Row],[M2B]],Table2[[#This Row],[M2B_h]])</f>
        <v>18</v>
      </c>
      <c r="S2076" s="14">
        <f>SUM(Table2[[#This Row],[M3B]],Table2[[#This Row],[M3B_h]])</f>
        <v>18</v>
      </c>
      <c r="T2076" s="14">
        <f>SUM(Table2[[#This Row],[M4B]],Table2[[#This Row],[M4B_h]])</f>
        <v>18</v>
      </c>
    </row>
    <row r="2077" spans="1:20">
      <c r="A2077" s="11">
        <f>IF(Table2[[#This Row],[TT]]=0,"",ROW())</f>
        <v>2077</v>
      </c>
      <c r="B2077" s="11" t="str">
        <f>LOWER(SUBSTITUTE(SUBSTITUTE(SUBSTITUTE(SUBSTITUTE(SUBSTITUTE(SUBSTITUTE(SUBSTITUTE(SUBSTITUTE(Table2[[#This Row],[NAMA BARANG]]," ",""),"""",""),"-",""),"/",""),"(",""),")",""),"&amp;",""),",",""))</f>
        <v>taskadofgl19</v>
      </c>
      <c r="C2077" s="17" t="s">
        <v>2220</v>
      </c>
      <c r="D2077" s="18">
        <v>1</v>
      </c>
      <c r="E2077" s="22" t="s">
        <v>131</v>
      </c>
      <c r="F2077" s="43">
        <f>IF(Table2[[#This Row],[M5B]]="",Table2[[#This Row],[M5B_h]],SUM(Table2[[#This Row],[M5B_h]],Table2[[#This Row],[M5B]]))</f>
        <v>1</v>
      </c>
      <c r="H2077" s="12" t="str">
        <f>IF(Table2[[#This Row],[M1A]]="","",Table2[[#This Row],[M1A]]-Table2[[#This Row],[AWAL]])</f>
        <v/>
      </c>
      <c r="J2077" s="12" t="str">
        <f>IF(Table2[[#This Row],[M2A]]="","",SUM(Table2[[#This Row],[M2A]]-Table2[[#This Row],[M2B_h]]))</f>
        <v/>
      </c>
      <c r="L2077" s="12" t="str">
        <f>IF(Table2[[#This Row],[M3A]]="","",SUM(Table2[[#This Row],[M3A]]-Table2[[#This Row],[M3B_h]]))</f>
        <v/>
      </c>
      <c r="N2077" s="12" t="str">
        <f>IF(Table2[[#This Row],[M4A]]="","",SUM(Table2[[#This Row],[M4A]]-Table2[[#This Row],[M4B_h]]))</f>
        <v/>
      </c>
      <c r="O2077" s="14"/>
      <c r="P2077" s="14" t="str">
        <f>IF(Table2[[#This Row],[M5A]]="","",SUM(Table2[[#This Row],[M5A]]-Table2[[#This Row],[M5B_h]]))</f>
        <v/>
      </c>
      <c r="Q2077" s="14">
        <f>SUM(Table2[[#This Row],[AWAL]],Table2[[#This Row],[M1B]])</f>
        <v>1</v>
      </c>
      <c r="R2077" s="14">
        <f>SUM(Table2[[#This Row],[M2B]],Table2[[#This Row],[M2B_h]])</f>
        <v>1</v>
      </c>
      <c r="S2077" s="14">
        <f>SUM(Table2[[#This Row],[M3B]],Table2[[#This Row],[M3B_h]])</f>
        <v>1</v>
      </c>
      <c r="T2077" s="14">
        <f>SUM(Table2[[#This Row],[M4B]],Table2[[#This Row],[M4B_h]])</f>
        <v>1</v>
      </c>
    </row>
    <row r="2078" spans="1:20">
      <c r="A2078" s="11">
        <f>IF(Table2[[#This Row],[TT]]=0,"",ROW())</f>
        <v>2078</v>
      </c>
      <c r="B2078" s="11" t="str">
        <f>LOWER(SUBSTITUTE(SUBSTITUTE(SUBSTITUTE(SUBSTITUTE(SUBSTITUTE(SUBSTITUTE(SUBSTITUTE(SUBSTITUTE(Table2[[#This Row],[NAMA BARANG]]," ",""),"""",""),"-",""),"/",""),"(",""),")",""),"&amp;",""),",",""))</f>
        <v>taskadofgxl</v>
      </c>
      <c r="C2078" s="17" t="s">
        <v>2221</v>
      </c>
      <c r="D2078" s="18">
        <v>1</v>
      </c>
      <c r="E2078" s="22" t="s">
        <v>32</v>
      </c>
      <c r="F2078" s="43">
        <f>IF(Table2[[#This Row],[M5B]]="",Table2[[#This Row],[M5B_h]],SUM(Table2[[#This Row],[M5B_h]],Table2[[#This Row],[M5B]]))</f>
        <v>1</v>
      </c>
      <c r="H2078" s="12" t="str">
        <f>IF(Table2[[#This Row],[M1A]]="","",Table2[[#This Row],[M1A]]-Table2[[#This Row],[AWAL]])</f>
        <v/>
      </c>
      <c r="J2078" s="12" t="str">
        <f>IF(Table2[[#This Row],[M2A]]="","",SUM(Table2[[#This Row],[M2A]]-Table2[[#This Row],[M2B_h]]))</f>
        <v/>
      </c>
      <c r="L2078" s="12" t="str">
        <f>IF(Table2[[#This Row],[M3A]]="","",SUM(Table2[[#This Row],[M3A]]-Table2[[#This Row],[M3B_h]]))</f>
        <v/>
      </c>
      <c r="N2078" s="12" t="str">
        <f>IF(Table2[[#This Row],[M4A]]="","",SUM(Table2[[#This Row],[M4A]]-Table2[[#This Row],[M4B_h]]))</f>
        <v/>
      </c>
      <c r="O2078" s="14"/>
      <c r="P2078" s="14" t="str">
        <f>IF(Table2[[#This Row],[M5A]]="","",SUM(Table2[[#This Row],[M5A]]-Table2[[#This Row],[M5B_h]]))</f>
        <v/>
      </c>
      <c r="Q2078" s="14">
        <f>SUM(Table2[[#This Row],[AWAL]],Table2[[#This Row],[M1B]])</f>
        <v>1</v>
      </c>
      <c r="R2078" s="14">
        <f>SUM(Table2[[#This Row],[M2B]],Table2[[#This Row],[M2B_h]])</f>
        <v>1</v>
      </c>
      <c r="S2078" s="14">
        <f>SUM(Table2[[#This Row],[M3B]],Table2[[#This Row],[M3B_h]])</f>
        <v>1</v>
      </c>
      <c r="T2078" s="14">
        <f>SUM(Table2[[#This Row],[M4B]],Table2[[#This Row],[M4B_h]])</f>
        <v>1</v>
      </c>
    </row>
    <row r="2079" spans="1:20">
      <c r="A2079" s="11">
        <f>IF(Table2[[#This Row],[TT]]=0,"",ROW())</f>
        <v>2079</v>
      </c>
      <c r="B2079" s="11" t="str">
        <f>LOWER(SUBSTITUTE(SUBSTITUTE(SUBSTITUTE(SUBSTITUTE(SUBSTITUTE(SUBSTITUTE(SUBSTITUTE(SUBSTITUTE(Table2[[#This Row],[NAMA BARANG]]," ",""),"""",""),"-",""),"/",""),"(",""),")",""),"&amp;",""),",",""))</f>
        <v>taskadogg22048102496</v>
      </c>
      <c r="C2079" s="17" t="s">
        <v>4596</v>
      </c>
      <c r="D2079" s="18">
        <v>16</v>
      </c>
      <c r="E2079" s="22" t="s">
        <v>2641</v>
      </c>
      <c r="F2079" s="43">
        <f>IF(Table2[[#This Row],[M5B]]="",Table2[[#This Row],[M5B_h]],SUM(Table2[[#This Row],[M5B_h]],Table2[[#This Row],[M5B]]))</f>
        <v>16</v>
      </c>
      <c r="H2079" s="12" t="str">
        <f>IF(Table2[[#This Row],[M1A]]="","",Table2[[#This Row],[M1A]]-Table2[[#This Row],[AWAL]])</f>
        <v/>
      </c>
      <c r="J2079" s="12" t="str">
        <f>IF(Table2[[#This Row],[M2A]]="","",SUM(Table2[[#This Row],[M2A]]-Table2[[#This Row],[M2B_h]]))</f>
        <v/>
      </c>
      <c r="L2079" s="12" t="str">
        <f>IF(Table2[[#This Row],[M3A]]="","",SUM(Table2[[#This Row],[M3A]]-Table2[[#This Row],[M3B_h]]))</f>
        <v/>
      </c>
      <c r="N2079" s="12" t="str">
        <f>IF(Table2[[#This Row],[M4A]]="","",SUM(Table2[[#This Row],[M4A]]-Table2[[#This Row],[M4B_h]]))</f>
        <v/>
      </c>
      <c r="O2079" s="14"/>
      <c r="P2079" s="14" t="str">
        <f>IF(Table2[[#This Row],[M5A]]="","",SUM(Table2[[#This Row],[M5A]]-Table2[[#This Row],[M5B_h]]))</f>
        <v/>
      </c>
      <c r="Q2079" s="14">
        <f>SUM(Table2[[#This Row],[AWAL]],Table2[[#This Row],[M1B]])</f>
        <v>16</v>
      </c>
      <c r="R2079" s="14">
        <f>SUM(Table2[[#This Row],[M2B]],Table2[[#This Row],[M2B_h]])</f>
        <v>16</v>
      </c>
      <c r="S2079" s="14">
        <f>SUM(Table2[[#This Row],[M3B]],Table2[[#This Row],[M3B_h]])</f>
        <v>16</v>
      </c>
      <c r="T2079" s="14">
        <f>SUM(Table2[[#This Row],[M4B]],Table2[[#This Row],[M4B_h]])</f>
        <v>16</v>
      </c>
    </row>
    <row r="2080" spans="1:20">
      <c r="A2080" s="11">
        <f>IF(Table2[[#This Row],[TT]]=0,"",ROW())</f>
        <v>2080</v>
      </c>
      <c r="B2080" s="11" t="str">
        <f>LOWER(SUBSTITUTE(SUBSTITUTE(SUBSTITUTE(SUBSTITUTE(SUBSTITUTE(SUBSTITUTE(SUBSTITUTE(SUBSTITUTE(Table2[[#This Row],[NAMA BARANG]]," ",""),"""",""),"-",""),"/",""),"(",""),")",""),"&amp;",""),",",""))</f>
        <v>taskadogg2248</v>
      </c>
      <c r="C2080" s="17" t="s">
        <v>4331</v>
      </c>
      <c r="D2080" s="18">
        <v>1</v>
      </c>
      <c r="E2080" s="22" t="s">
        <v>2641</v>
      </c>
      <c r="F2080" s="43">
        <f>IF(Table2[[#This Row],[M5B]]="",Table2[[#This Row],[M5B_h]],SUM(Table2[[#This Row],[M5B_h]],Table2[[#This Row],[M5B]]))</f>
        <v>1</v>
      </c>
      <c r="H2080" s="12" t="str">
        <f>IF(Table2[[#This Row],[M1A]]="","",Table2[[#This Row],[M1A]]-Table2[[#This Row],[AWAL]])</f>
        <v/>
      </c>
      <c r="J2080" s="12" t="str">
        <f>IF(Table2[[#This Row],[M2A]]="","",SUM(Table2[[#This Row],[M2A]]-Table2[[#This Row],[M2B_h]]))</f>
        <v/>
      </c>
      <c r="L2080" s="12" t="str">
        <f>IF(Table2[[#This Row],[M3A]]="","",SUM(Table2[[#This Row],[M3A]]-Table2[[#This Row],[M3B_h]]))</f>
        <v/>
      </c>
      <c r="N2080" s="12" t="str">
        <f>IF(Table2[[#This Row],[M4A]]="","",SUM(Table2[[#This Row],[M4A]]-Table2[[#This Row],[M4B_h]]))</f>
        <v/>
      </c>
      <c r="O2080" s="14"/>
      <c r="P2080" s="14" t="str">
        <f>IF(Table2[[#This Row],[M5A]]="","",SUM(Table2[[#This Row],[M5A]]-Table2[[#This Row],[M5B_h]]))</f>
        <v/>
      </c>
      <c r="Q2080" s="14">
        <f>SUM(Table2[[#This Row],[AWAL]],Table2[[#This Row],[M1B]])</f>
        <v>1</v>
      </c>
      <c r="R2080" s="14">
        <f>SUM(Table2[[#This Row],[M2B]],Table2[[#This Row],[M2B_h]])</f>
        <v>1</v>
      </c>
      <c r="S2080" s="14">
        <f>SUM(Table2[[#This Row],[M3B]],Table2[[#This Row],[M3B_h]])</f>
        <v>1</v>
      </c>
      <c r="T2080" s="14">
        <f>SUM(Table2[[#This Row],[M4B]],Table2[[#This Row],[M4B_h]])</f>
        <v>1</v>
      </c>
    </row>
    <row r="2081" spans="1:20">
      <c r="A2081" s="11">
        <f>IF(Table2[[#This Row],[TT]]=0,"",ROW())</f>
        <v>2081</v>
      </c>
      <c r="B2081" s="11" t="str">
        <f>LOWER(SUBSTITUTE(SUBSTITUTE(SUBSTITUTE(SUBSTITUTE(SUBSTITUTE(SUBSTITUTE(SUBSTITUTE(SUBSTITUTE(Table2[[#This Row],[NAMA BARANG]]," ",""),"""",""),"-",""),"/",""),"(",""),")",""),"&amp;",""),",",""))</f>
        <v>taskadogg230213024</v>
      </c>
      <c r="C2081" s="17" t="s">
        <v>4330</v>
      </c>
      <c r="D2081" s="18">
        <v>6</v>
      </c>
      <c r="E2081" s="22" t="s">
        <v>2641</v>
      </c>
      <c r="F2081" s="43">
        <f>IF(Table2[[#This Row],[M5B]]="",Table2[[#This Row],[M5B_h]],SUM(Table2[[#This Row],[M5B_h]],Table2[[#This Row],[M5B]]))</f>
        <v>6</v>
      </c>
      <c r="H2081" s="12" t="str">
        <f>IF(Table2[[#This Row],[M1A]]="","",Table2[[#This Row],[M1A]]-Table2[[#This Row],[AWAL]])</f>
        <v/>
      </c>
      <c r="J2081" s="12" t="str">
        <f>IF(Table2[[#This Row],[M2A]]="","",SUM(Table2[[#This Row],[M2A]]-Table2[[#This Row],[M2B_h]]))</f>
        <v/>
      </c>
      <c r="L2081" s="12" t="str">
        <f>IF(Table2[[#This Row],[M3A]]="","",SUM(Table2[[#This Row],[M3A]]-Table2[[#This Row],[M3B_h]]))</f>
        <v/>
      </c>
      <c r="N2081" s="12" t="str">
        <f>IF(Table2[[#This Row],[M4A]]="","",SUM(Table2[[#This Row],[M4A]]-Table2[[#This Row],[M4B_h]]))</f>
        <v/>
      </c>
      <c r="O2081" s="14"/>
      <c r="P2081" s="14" t="str">
        <f>IF(Table2[[#This Row],[M5A]]="","",SUM(Table2[[#This Row],[M5A]]-Table2[[#This Row],[M5B_h]]))</f>
        <v/>
      </c>
      <c r="Q2081" s="14">
        <f>SUM(Table2[[#This Row],[AWAL]],Table2[[#This Row],[M1B]])</f>
        <v>6</v>
      </c>
      <c r="R2081" s="14">
        <f>SUM(Table2[[#This Row],[M2B]],Table2[[#This Row],[M2B_h]])</f>
        <v>6</v>
      </c>
      <c r="S2081" s="14">
        <f>SUM(Table2[[#This Row],[M3B]],Table2[[#This Row],[M3B_h]])</f>
        <v>6</v>
      </c>
      <c r="T2081" s="14">
        <f>SUM(Table2[[#This Row],[M4B]],Table2[[#This Row],[M4B_h]])</f>
        <v>6</v>
      </c>
    </row>
    <row r="2082" spans="1:20">
      <c r="A2082" s="11">
        <f>IF(Table2[[#This Row],[TT]]=0,"",ROW())</f>
        <v>2082</v>
      </c>
      <c r="B2082" s="11" t="str">
        <f>LOWER(SUBSTITUTE(SUBSTITUTE(SUBSTITUTE(SUBSTITUTE(SUBSTITUTE(SUBSTITUTE(SUBSTITUTE(SUBSTITUTE(Table2[[#This Row],[NAMA BARANG]]," ",""),"""",""),"-",""),"/",""),"(",""),")",""),"&amp;",""),",",""))</f>
        <v>taskadogg281129031</v>
      </c>
      <c r="C2082" s="17" t="s">
        <v>4465</v>
      </c>
      <c r="D2082" s="18">
        <v>3</v>
      </c>
      <c r="E2082" s="22" t="s">
        <v>2641</v>
      </c>
      <c r="F2082" s="43">
        <f>IF(Table2[[#This Row],[M5B]]="",Table2[[#This Row],[M5B_h]],SUM(Table2[[#This Row],[M5B_h]],Table2[[#This Row],[M5B]]))</f>
        <v>3</v>
      </c>
      <c r="H2082" s="12" t="str">
        <f>IF(Table2[[#This Row],[M1A]]="","",Table2[[#This Row],[M1A]]-Table2[[#This Row],[AWAL]])</f>
        <v/>
      </c>
      <c r="J2082" s="12" t="str">
        <f>IF(Table2[[#This Row],[M2A]]="","",SUM(Table2[[#This Row],[M2A]]-Table2[[#This Row],[M2B_h]]))</f>
        <v/>
      </c>
      <c r="L2082" s="12" t="str">
        <f>IF(Table2[[#This Row],[M3A]]="","",SUM(Table2[[#This Row],[M3A]]-Table2[[#This Row],[M3B_h]]))</f>
        <v/>
      </c>
      <c r="N2082" s="12" t="str">
        <f>IF(Table2[[#This Row],[M4A]]="","",SUM(Table2[[#This Row],[M4A]]-Table2[[#This Row],[M4B_h]]))</f>
        <v/>
      </c>
      <c r="O2082" s="14"/>
      <c r="P2082" s="14" t="str">
        <f>IF(Table2[[#This Row],[M5A]]="","",SUM(Table2[[#This Row],[M5A]]-Table2[[#This Row],[M5B_h]]))</f>
        <v/>
      </c>
      <c r="Q2082" s="14">
        <f>SUM(Table2[[#This Row],[AWAL]],Table2[[#This Row],[M1B]])</f>
        <v>3</v>
      </c>
      <c r="R2082" s="14">
        <f>SUM(Table2[[#This Row],[M2B]],Table2[[#This Row],[M2B_h]])</f>
        <v>3</v>
      </c>
      <c r="S2082" s="14">
        <f>SUM(Table2[[#This Row],[M3B]],Table2[[#This Row],[M3B_h]])</f>
        <v>3</v>
      </c>
      <c r="T2082" s="14">
        <f>SUM(Table2[[#This Row],[M4B]],Table2[[#This Row],[M4B_h]])</f>
        <v>3</v>
      </c>
    </row>
    <row r="2083" spans="1:20">
      <c r="A2083" s="11">
        <f>IF(Table2[[#This Row],[TT]]=0,"",ROW())</f>
        <v>2083</v>
      </c>
      <c r="B2083" s="11" t="str">
        <f>LOWER(SUBSTITUTE(SUBSTITUTE(SUBSTITUTE(SUBSTITUTE(SUBSTITUTE(SUBSTITUTE(SUBSTITUTE(SUBSTITUTE(Table2[[#This Row],[NAMA BARANG]]," ",""),"""",""),"-",""),"/",""),"(",""),")",""),"&amp;",""),",",""))</f>
        <v>taskadogg2coklattalirajut</v>
      </c>
      <c r="C2083" s="17" t="s">
        <v>4332</v>
      </c>
      <c r="D2083" s="18">
        <v>1</v>
      </c>
      <c r="E2083" s="22" t="s">
        <v>2641</v>
      </c>
      <c r="F2083" s="43">
        <f>IF(Table2[[#This Row],[M5B]]="",Table2[[#This Row],[M5B_h]],SUM(Table2[[#This Row],[M5B_h]],Table2[[#This Row],[M5B]]))</f>
        <v>1</v>
      </c>
      <c r="H2083" s="12" t="str">
        <f>IF(Table2[[#This Row],[M1A]]="","",Table2[[#This Row],[M1A]]-Table2[[#This Row],[AWAL]])</f>
        <v/>
      </c>
      <c r="J2083" s="12" t="str">
        <f>IF(Table2[[#This Row],[M2A]]="","",SUM(Table2[[#This Row],[M2A]]-Table2[[#This Row],[M2B_h]]))</f>
        <v/>
      </c>
      <c r="L2083" s="12" t="str">
        <f>IF(Table2[[#This Row],[M3A]]="","",SUM(Table2[[#This Row],[M3A]]-Table2[[#This Row],[M3B_h]]))</f>
        <v/>
      </c>
      <c r="N2083" s="12" t="str">
        <f>IF(Table2[[#This Row],[M4A]]="","",SUM(Table2[[#This Row],[M4A]]-Table2[[#This Row],[M4B_h]]))</f>
        <v/>
      </c>
      <c r="O2083" s="14"/>
      <c r="P2083" s="14" t="str">
        <f>IF(Table2[[#This Row],[M5A]]="","",SUM(Table2[[#This Row],[M5A]]-Table2[[#This Row],[M5B_h]]))</f>
        <v/>
      </c>
      <c r="Q2083" s="14">
        <f>SUM(Table2[[#This Row],[AWAL]],Table2[[#This Row],[M1B]])</f>
        <v>1</v>
      </c>
      <c r="R2083" s="14">
        <f>SUM(Table2[[#This Row],[M2B]],Table2[[#This Row],[M2B_h]])</f>
        <v>1</v>
      </c>
      <c r="S2083" s="14">
        <f>SUM(Table2[[#This Row],[M3B]],Table2[[#This Row],[M3B_h]])</f>
        <v>1</v>
      </c>
      <c r="T2083" s="14">
        <f>SUM(Table2[[#This Row],[M4B]],Table2[[#This Row],[M4B_h]])</f>
        <v>1</v>
      </c>
    </row>
    <row r="2084" spans="1:20">
      <c r="A2084" s="11">
        <f>IF(Table2[[#This Row],[TT]]=0,"",ROW())</f>
        <v>2084</v>
      </c>
      <c r="B2084" s="11" t="str">
        <f>LOWER(SUBSTITUTE(SUBSTITUTE(SUBSTITUTE(SUBSTITUTE(SUBSTITUTE(SUBSTITUTE(SUBSTITUTE(SUBSTITUTE(Table2[[#This Row],[NAMA BARANG]]," ",""),"""",""),"-",""),"/",""),"(",""),")",""),"&amp;",""),",",""))</f>
        <v>taskaine100a</v>
      </c>
      <c r="C2084" s="17" t="s">
        <v>2222</v>
      </c>
      <c r="D2084" s="18">
        <v>3</v>
      </c>
      <c r="E2084" s="22" t="s">
        <v>2223</v>
      </c>
      <c r="F2084" s="43">
        <f>IF(Table2[[#This Row],[M5B]]="",Table2[[#This Row],[M5B_h]],SUM(Table2[[#This Row],[M5B_h]],Table2[[#This Row],[M5B]]))</f>
        <v>2</v>
      </c>
      <c r="H2084" s="12" t="str">
        <f>IF(Table2[[#This Row],[M1A]]="","",Table2[[#This Row],[M1A]]-Table2[[#This Row],[AWAL]])</f>
        <v/>
      </c>
      <c r="J2084" s="12" t="str">
        <f>IF(Table2[[#This Row],[M2A]]="","",SUM(Table2[[#This Row],[M2A]]-Table2[[#This Row],[M2B_h]]))</f>
        <v/>
      </c>
      <c r="K2084" s="12">
        <v>2</v>
      </c>
      <c r="L2084" s="12">
        <f>IF(Table2[[#This Row],[M3A]]="","",SUM(Table2[[#This Row],[M3A]]-Table2[[#This Row],[M3B_h]]))</f>
        <v>-1</v>
      </c>
      <c r="N2084" s="12" t="str">
        <f>IF(Table2[[#This Row],[M4A]]="","",SUM(Table2[[#This Row],[M4A]]-Table2[[#This Row],[M4B_h]]))</f>
        <v/>
      </c>
      <c r="O2084" s="14"/>
      <c r="P2084" s="14" t="str">
        <f>IF(Table2[[#This Row],[M5A]]="","",SUM(Table2[[#This Row],[M5A]]-Table2[[#This Row],[M5B_h]]))</f>
        <v/>
      </c>
      <c r="Q2084" s="14">
        <f>SUM(Table2[[#This Row],[AWAL]],Table2[[#This Row],[M1B]])</f>
        <v>3</v>
      </c>
      <c r="R2084" s="14">
        <f>SUM(Table2[[#This Row],[M2B]],Table2[[#This Row],[M2B_h]])</f>
        <v>3</v>
      </c>
      <c r="S2084" s="14">
        <f>SUM(Table2[[#This Row],[M3B]],Table2[[#This Row],[M3B_h]])</f>
        <v>2</v>
      </c>
      <c r="T2084" s="14">
        <f>SUM(Table2[[#This Row],[M4B]],Table2[[#This Row],[M4B_h]])</f>
        <v>2</v>
      </c>
    </row>
    <row r="2085" spans="1:20">
      <c r="A2085" s="11">
        <f>IF(Table2[[#This Row],[TT]]=0,"",ROW())</f>
        <v>2085</v>
      </c>
      <c r="B2085" s="11" t="str">
        <f>LOWER(SUBSTITUTE(SUBSTITUTE(SUBSTITUTE(SUBSTITUTE(SUBSTITUTE(SUBSTITUTE(SUBSTITUTE(SUBSTITUTE(Table2[[#This Row],[NAMA BARANG]]," ",""),"""",""),"-",""),"/",""),"(",""),")",""),"&amp;",""),",",""))</f>
        <v>taskaine101a</v>
      </c>
      <c r="C2085" s="17" t="s">
        <v>2224</v>
      </c>
      <c r="D2085" s="18">
        <v>2</v>
      </c>
      <c r="E2085" s="22">
        <v>250</v>
      </c>
      <c r="F2085" s="43">
        <f>IF(Table2[[#This Row],[M5B]]="",Table2[[#This Row],[M5B_h]],SUM(Table2[[#This Row],[M5B_h]],Table2[[#This Row],[M5B]]))</f>
        <v>2</v>
      </c>
      <c r="H2085" s="12" t="str">
        <f>IF(Table2[[#This Row],[M1A]]="","",Table2[[#This Row],[M1A]]-Table2[[#This Row],[AWAL]])</f>
        <v/>
      </c>
      <c r="J2085" s="12" t="str">
        <f>IF(Table2[[#This Row],[M2A]]="","",SUM(Table2[[#This Row],[M2A]]-Table2[[#This Row],[M2B_h]]))</f>
        <v/>
      </c>
      <c r="L2085" s="12" t="str">
        <f>IF(Table2[[#This Row],[M3A]]="","",SUM(Table2[[#This Row],[M3A]]-Table2[[#This Row],[M3B_h]]))</f>
        <v/>
      </c>
      <c r="N2085" s="12" t="str">
        <f>IF(Table2[[#This Row],[M4A]]="","",SUM(Table2[[#This Row],[M4A]]-Table2[[#This Row],[M4B_h]]))</f>
        <v/>
      </c>
      <c r="O2085" s="14"/>
      <c r="P2085" s="14" t="str">
        <f>IF(Table2[[#This Row],[M5A]]="","",SUM(Table2[[#This Row],[M5A]]-Table2[[#This Row],[M5B_h]]))</f>
        <v/>
      </c>
      <c r="Q2085" s="14">
        <f>SUM(Table2[[#This Row],[AWAL]],Table2[[#This Row],[M1B]])</f>
        <v>2</v>
      </c>
      <c r="R2085" s="14">
        <f>SUM(Table2[[#This Row],[M2B]],Table2[[#This Row],[M2B_h]])</f>
        <v>2</v>
      </c>
      <c r="S2085" s="14">
        <f>SUM(Table2[[#This Row],[M3B]],Table2[[#This Row],[M3B_h]])</f>
        <v>2</v>
      </c>
      <c r="T2085" s="14">
        <f>SUM(Table2[[#This Row],[M4B]],Table2[[#This Row],[M4B_h]])</f>
        <v>2</v>
      </c>
    </row>
    <row r="2086" spans="1:20">
      <c r="A2086" s="11">
        <f>IF(Table2[[#This Row],[TT]]=0,"",ROW())</f>
        <v>2086</v>
      </c>
      <c r="B2086" s="11" t="str">
        <f>LOWER(SUBSTITUTE(SUBSTITUTE(SUBSTITUTE(SUBSTITUTE(SUBSTITUTE(SUBSTITUTE(SUBSTITUTE(SUBSTITUTE(Table2[[#This Row],[NAMA BARANG]]," ",""),"""",""),"-",""),"/",""),"(",""),")",""),"&amp;",""),",",""))</f>
        <v>taskainfancybrestleting</v>
      </c>
      <c r="C2086" s="17" t="s">
        <v>2225</v>
      </c>
      <c r="D2086" s="18">
        <v>1</v>
      </c>
      <c r="E2086" s="22">
        <v>180</v>
      </c>
      <c r="F2086" s="43">
        <f>IF(Table2[[#This Row],[M5B]]="",Table2[[#This Row],[M5B_h]],SUM(Table2[[#This Row],[M5B_h]],Table2[[#This Row],[M5B]]))</f>
        <v>1</v>
      </c>
      <c r="H2086" s="12" t="str">
        <f>IF(Table2[[#This Row],[M1A]]="","",Table2[[#This Row],[M1A]]-Table2[[#This Row],[AWAL]])</f>
        <v/>
      </c>
      <c r="J2086" s="12" t="str">
        <f>IF(Table2[[#This Row],[M2A]]="","",SUM(Table2[[#This Row],[M2A]]-Table2[[#This Row],[M2B_h]]))</f>
        <v/>
      </c>
      <c r="L2086" s="12" t="str">
        <f>IF(Table2[[#This Row],[M3A]]="","",SUM(Table2[[#This Row],[M3A]]-Table2[[#This Row],[M3B_h]]))</f>
        <v/>
      </c>
      <c r="N2086" s="12" t="str">
        <f>IF(Table2[[#This Row],[M4A]]="","",SUM(Table2[[#This Row],[M4A]]-Table2[[#This Row],[M4B_h]]))</f>
        <v/>
      </c>
      <c r="O2086" s="14"/>
      <c r="P2086" s="14" t="str">
        <f>IF(Table2[[#This Row],[M5A]]="","",SUM(Table2[[#This Row],[M5A]]-Table2[[#This Row],[M5B_h]]))</f>
        <v/>
      </c>
      <c r="Q2086" s="14">
        <f>SUM(Table2[[#This Row],[AWAL]],Table2[[#This Row],[M1B]])</f>
        <v>1</v>
      </c>
      <c r="R2086" s="14">
        <f>SUM(Table2[[#This Row],[M2B]],Table2[[#This Row],[M2B_h]])</f>
        <v>1</v>
      </c>
      <c r="S2086" s="14">
        <f>SUM(Table2[[#This Row],[M3B]],Table2[[#This Row],[M3B_h]])</f>
        <v>1</v>
      </c>
      <c r="T2086" s="14">
        <f>SUM(Table2[[#This Row],[M4B]],Table2[[#This Row],[M4B_h]])</f>
        <v>1</v>
      </c>
    </row>
    <row r="2087" spans="1:20">
      <c r="A2087" s="11">
        <f>IF(Table2[[#This Row],[TT]]=0,"",ROW())</f>
        <v>2087</v>
      </c>
      <c r="B2087" s="11" t="str">
        <f>LOWER(SUBSTITUTE(SUBSTITUTE(SUBSTITUTE(SUBSTITUTE(SUBSTITUTE(SUBSTITUTE(SUBSTITUTE(SUBSTITUTE(Table2[[#This Row],[NAMA BARANG]]," ",""),"""",""),"-",""),"/",""),"(",""),")",""),"&amp;",""),",",""))</f>
        <v>taskainretk27hjhtmcoklatmrtuacream</v>
      </c>
      <c r="C2087" s="17" t="s">
        <v>2226</v>
      </c>
      <c r="D2087" s="18">
        <v>13</v>
      </c>
      <c r="E2087" s="22" t="s">
        <v>103</v>
      </c>
      <c r="F2087" s="43">
        <f>IF(Table2[[#This Row],[M5B]]="",Table2[[#This Row],[M5B_h]],SUM(Table2[[#This Row],[M5B_h]],Table2[[#This Row],[M5B]]))</f>
        <v>13</v>
      </c>
      <c r="H2087" s="12" t="str">
        <f>IF(Table2[[#This Row],[M1A]]="","",Table2[[#This Row],[M1A]]-Table2[[#This Row],[AWAL]])</f>
        <v/>
      </c>
      <c r="J2087" s="12" t="str">
        <f>IF(Table2[[#This Row],[M2A]]="","",SUM(Table2[[#This Row],[M2A]]-Table2[[#This Row],[M2B_h]]))</f>
        <v/>
      </c>
      <c r="L2087" s="12" t="str">
        <f>IF(Table2[[#This Row],[M3A]]="","",SUM(Table2[[#This Row],[M3A]]-Table2[[#This Row],[M3B_h]]))</f>
        <v/>
      </c>
      <c r="N2087" s="12" t="str">
        <f>IF(Table2[[#This Row],[M4A]]="","",SUM(Table2[[#This Row],[M4A]]-Table2[[#This Row],[M4B_h]]))</f>
        <v/>
      </c>
      <c r="O2087" s="14"/>
      <c r="P2087" s="14" t="str">
        <f>IF(Table2[[#This Row],[M5A]]="","",SUM(Table2[[#This Row],[M5A]]-Table2[[#This Row],[M5B_h]]))</f>
        <v/>
      </c>
      <c r="Q2087" s="14">
        <f>SUM(Table2[[#This Row],[AWAL]],Table2[[#This Row],[M1B]])</f>
        <v>13</v>
      </c>
      <c r="R2087" s="14">
        <f>SUM(Table2[[#This Row],[M2B]],Table2[[#This Row],[M2B_h]])</f>
        <v>13</v>
      </c>
      <c r="S2087" s="14">
        <f>SUM(Table2[[#This Row],[M3B]],Table2[[#This Row],[M3B_h]])</f>
        <v>13</v>
      </c>
      <c r="T2087" s="14">
        <f>SUM(Table2[[#This Row],[M4B]],Table2[[#This Row],[M4B_h]])</f>
        <v>13</v>
      </c>
    </row>
    <row r="2088" spans="1:20">
      <c r="A2088" s="11">
        <f>IF(Table2[[#This Row],[TT]]=0,"",ROW())</f>
        <v>2088</v>
      </c>
      <c r="B2088" s="11" t="str">
        <f>LOWER(SUBSTITUTE(SUBSTITUTE(SUBSTITUTE(SUBSTITUTE(SUBSTITUTE(SUBSTITUTE(SUBSTITUTE(SUBSTITUTE(Table2[[#This Row],[NAMA BARANG]]," ",""),"""",""),"-",""),"/",""),"(",""),")",""),"&amp;",""),",",""))</f>
        <v>taskarung40x45</v>
      </c>
      <c r="C2088" s="17" t="s">
        <v>4626</v>
      </c>
      <c r="D2088" s="18">
        <v>16</v>
      </c>
      <c r="E2088" s="22" t="s">
        <v>2561</v>
      </c>
      <c r="F2088" s="43">
        <f>IF(Table2[[#This Row],[M5B]]="",Table2[[#This Row],[M5B_h]],SUM(Table2[[#This Row],[M5B_h]],Table2[[#This Row],[M5B]]))</f>
        <v>13</v>
      </c>
      <c r="G2088" s="12">
        <v>14</v>
      </c>
      <c r="H2088" s="12">
        <f>IF(Table2[[#This Row],[M1A]]="","",Table2[[#This Row],[M1A]]-Table2[[#This Row],[AWAL]])</f>
        <v>-2</v>
      </c>
      <c r="J2088" s="12" t="str">
        <f>IF(Table2[[#This Row],[M2A]]="","",SUM(Table2[[#This Row],[M2A]]-Table2[[#This Row],[M2B_h]]))</f>
        <v/>
      </c>
      <c r="K2088" s="12">
        <v>13</v>
      </c>
      <c r="L2088" s="12">
        <f>IF(Table2[[#This Row],[M3A]]="","",SUM(Table2[[#This Row],[M3A]]-Table2[[#This Row],[M3B_h]]))</f>
        <v>-1</v>
      </c>
      <c r="N2088" s="12" t="str">
        <f>IF(Table2[[#This Row],[M4A]]="","",SUM(Table2[[#This Row],[M4A]]-Table2[[#This Row],[M4B_h]]))</f>
        <v/>
      </c>
      <c r="O2088" s="14"/>
      <c r="P2088" s="14" t="str">
        <f>IF(Table2[[#This Row],[M5A]]="","",SUM(Table2[[#This Row],[M5A]]-Table2[[#This Row],[M5B_h]]))</f>
        <v/>
      </c>
      <c r="Q2088" s="14">
        <f>SUM(Table2[[#This Row],[AWAL]],Table2[[#This Row],[M1B]])</f>
        <v>14</v>
      </c>
      <c r="R2088" s="14">
        <f>SUM(Table2[[#This Row],[M2B]],Table2[[#This Row],[M2B_h]])</f>
        <v>14</v>
      </c>
      <c r="S2088" s="14">
        <f>SUM(Table2[[#This Row],[M3B]],Table2[[#This Row],[M3B_h]])</f>
        <v>13</v>
      </c>
      <c r="T2088" s="14">
        <f>SUM(Table2[[#This Row],[M4B]],Table2[[#This Row],[M4B_h]])</f>
        <v>13</v>
      </c>
    </row>
    <row r="2089" spans="1:20">
      <c r="A2089" s="11">
        <f>IF(Table2[[#This Row],[TT]]=0,"",ROW())</f>
        <v>2089</v>
      </c>
      <c r="B2089" s="11" t="str">
        <f>LOWER(SUBSTITUTE(SUBSTITUTE(SUBSTITUTE(SUBSTITUTE(SUBSTITUTE(SUBSTITUTE(SUBSTITUTE(SUBSTITUTE(Table2[[#This Row],[NAMA BARANG]]," ",""),"""",""),"-",""),"/",""),"(",""),")",""),"&amp;",""),",",""))</f>
        <v>taskarung45x50</v>
      </c>
      <c r="C2089" s="17" t="s">
        <v>4625</v>
      </c>
      <c r="D2089" s="18">
        <v>7</v>
      </c>
      <c r="E2089" s="22" t="s">
        <v>2561</v>
      </c>
      <c r="F2089" s="43">
        <f>IF(Table2[[#This Row],[M5B]]="",Table2[[#This Row],[M5B_h]],SUM(Table2[[#This Row],[M5B_h]],Table2[[#This Row],[M5B]]))</f>
        <v>4</v>
      </c>
      <c r="G2089" s="12">
        <v>5</v>
      </c>
      <c r="H2089" s="12">
        <f>IF(Table2[[#This Row],[M1A]]="","",Table2[[#This Row],[M1A]]-Table2[[#This Row],[AWAL]])</f>
        <v>-2</v>
      </c>
      <c r="J2089" s="12" t="str">
        <f>IF(Table2[[#This Row],[M2A]]="","",SUM(Table2[[#This Row],[M2A]]-Table2[[#This Row],[M2B_h]]))</f>
        <v/>
      </c>
      <c r="K2089" s="12">
        <v>4</v>
      </c>
      <c r="L2089" s="12">
        <f>IF(Table2[[#This Row],[M3A]]="","",SUM(Table2[[#This Row],[M3A]]-Table2[[#This Row],[M3B_h]]))</f>
        <v>-1</v>
      </c>
      <c r="N2089" s="12" t="str">
        <f>IF(Table2[[#This Row],[M4A]]="","",SUM(Table2[[#This Row],[M4A]]-Table2[[#This Row],[M4B_h]]))</f>
        <v/>
      </c>
      <c r="O2089" s="14"/>
      <c r="P2089" s="14" t="str">
        <f>IF(Table2[[#This Row],[M5A]]="","",SUM(Table2[[#This Row],[M5A]]-Table2[[#This Row],[M5B_h]]))</f>
        <v/>
      </c>
      <c r="Q2089" s="14">
        <f>SUM(Table2[[#This Row],[AWAL]],Table2[[#This Row],[M1B]])</f>
        <v>5</v>
      </c>
      <c r="R2089" s="14">
        <f>SUM(Table2[[#This Row],[M2B]],Table2[[#This Row],[M2B_h]])</f>
        <v>5</v>
      </c>
      <c r="S2089" s="14">
        <f>SUM(Table2[[#This Row],[M3B]],Table2[[#This Row],[M3B_h]])</f>
        <v>4</v>
      </c>
      <c r="T2089" s="14">
        <f>SUM(Table2[[#This Row],[M4B]],Table2[[#This Row],[M4B_h]])</f>
        <v>4</v>
      </c>
    </row>
    <row r="2090" spans="1:20">
      <c r="A2090" s="11">
        <f>IF(Table2[[#This Row],[TT]]=0,"",ROW())</f>
        <v>2090</v>
      </c>
      <c r="B2090" s="11" t="str">
        <f>LOWER(SUBSTITUTE(SUBSTITUTE(SUBSTITUTE(SUBSTITUTE(SUBSTITUTE(SUBSTITUTE(SUBSTITUTE(SUBSTITUTE(Table2[[#This Row],[NAMA BARANG]]," ",""),"""",""),"-",""),"/",""),"(",""),")",""),"&amp;",""),",",""))</f>
        <v>taskarung50x55</v>
      </c>
      <c r="C2090" s="17" t="s">
        <v>4624</v>
      </c>
      <c r="D2090" s="18">
        <v>7</v>
      </c>
      <c r="E2090" s="22" t="s">
        <v>2561</v>
      </c>
      <c r="F2090" s="43">
        <f>IF(Table2[[#This Row],[M5B]]="",Table2[[#This Row],[M5B_h]],SUM(Table2[[#This Row],[M5B_h]],Table2[[#This Row],[M5B]]))</f>
        <v>9</v>
      </c>
      <c r="G2090" s="12">
        <v>5</v>
      </c>
      <c r="H2090" s="12">
        <f>IF(Table2[[#This Row],[M1A]]="","",Table2[[#This Row],[M1A]]-Table2[[#This Row],[AWAL]])</f>
        <v>-2</v>
      </c>
      <c r="I2090" s="12">
        <v>9</v>
      </c>
      <c r="J2090" s="12">
        <f>IF(Table2[[#This Row],[M2A]]="","",SUM(Table2[[#This Row],[M2A]]-Table2[[#This Row],[M2B_h]]))</f>
        <v>4</v>
      </c>
      <c r="L2090" s="12" t="str">
        <f>IF(Table2[[#This Row],[M3A]]="","",SUM(Table2[[#This Row],[M3A]]-Table2[[#This Row],[M3B_h]]))</f>
        <v/>
      </c>
      <c r="N2090" s="12" t="str">
        <f>IF(Table2[[#This Row],[M4A]]="","",SUM(Table2[[#This Row],[M4A]]-Table2[[#This Row],[M4B_h]]))</f>
        <v/>
      </c>
      <c r="O2090" s="14"/>
      <c r="P2090" s="14" t="str">
        <f>IF(Table2[[#This Row],[M5A]]="","",SUM(Table2[[#This Row],[M5A]]-Table2[[#This Row],[M5B_h]]))</f>
        <v/>
      </c>
      <c r="Q2090" s="14">
        <f>SUM(Table2[[#This Row],[AWAL]],Table2[[#This Row],[M1B]])</f>
        <v>5</v>
      </c>
      <c r="R2090" s="14">
        <f>SUM(Table2[[#This Row],[M2B]],Table2[[#This Row],[M2B_h]])</f>
        <v>9</v>
      </c>
      <c r="S2090" s="14">
        <f>SUM(Table2[[#This Row],[M3B]],Table2[[#This Row],[M3B_h]])</f>
        <v>9</v>
      </c>
      <c r="T2090" s="14">
        <f>SUM(Table2[[#This Row],[M4B]],Table2[[#This Row],[M4B_h]])</f>
        <v>9</v>
      </c>
    </row>
    <row r="2091" spans="1:20">
      <c r="A2091" s="11">
        <f>IF(Table2[[#This Row],[TT]]=0,"",ROW())</f>
        <v>2091</v>
      </c>
      <c r="B2091" s="11" t="str">
        <f>LOWER(SUBSTITUTE(SUBSTITUTE(SUBSTITUTE(SUBSTITUTE(SUBSTITUTE(SUBSTITUTE(SUBSTITUTE(SUBSTITUTE(Table2[[#This Row],[NAMA BARANG]]," ",""),"""",""),"-",""),"/",""),"(",""),")",""),"&amp;",""),",",""))</f>
        <v>taskarung55x65</v>
      </c>
      <c r="C2091" s="17" t="s">
        <v>4623</v>
      </c>
      <c r="D2091" s="18">
        <v>10</v>
      </c>
      <c r="E2091" s="22" t="s">
        <v>2561</v>
      </c>
      <c r="F2091" s="43">
        <f>IF(Table2[[#This Row],[M5B]]="",Table2[[#This Row],[M5B_h]],SUM(Table2[[#This Row],[M5B_h]],Table2[[#This Row],[M5B]]))</f>
        <v>8</v>
      </c>
      <c r="G2091" s="12">
        <v>9</v>
      </c>
      <c r="H2091" s="12">
        <f>IF(Table2[[#This Row],[M1A]]="","",Table2[[#This Row],[M1A]]-Table2[[#This Row],[AWAL]])</f>
        <v>-1</v>
      </c>
      <c r="J2091" s="12" t="str">
        <f>IF(Table2[[#This Row],[M2A]]="","",SUM(Table2[[#This Row],[M2A]]-Table2[[#This Row],[M2B_h]]))</f>
        <v/>
      </c>
      <c r="K2091" s="12">
        <v>8</v>
      </c>
      <c r="L2091" s="12">
        <f>IF(Table2[[#This Row],[M3A]]="","",SUM(Table2[[#This Row],[M3A]]-Table2[[#This Row],[M3B_h]]))</f>
        <v>-1</v>
      </c>
      <c r="N2091" s="12" t="str">
        <f>IF(Table2[[#This Row],[M4A]]="","",SUM(Table2[[#This Row],[M4A]]-Table2[[#This Row],[M4B_h]]))</f>
        <v/>
      </c>
      <c r="O2091" s="14"/>
      <c r="P2091" s="14" t="str">
        <f>IF(Table2[[#This Row],[M5A]]="","",SUM(Table2[[#This Row],[M5A]]-Table2[[#This Row],[M5B_h]]))</f>
        <v/>
      </c>
      <c r="Q2091" s="14">
        <f>SUM(Table2[[#This Row],[AWAL]],Table2[[#This Row],[M1B]])</f>
        <v>9</v>
      </c>
      <c r="R2091" s="14">
        <f>SUM(Table2[[#This Row],[M2B]],Table2[[#This Row],[M2B_h]])</f>
        <v>9</v>
      </c>
      <c r="S2091" s="14">
        <f>SUM(Table2[[#This Row],[M3B]],Table2[[#This Row],[M3B_h]])</f>
        <v>8</v>
      </c>
      <c r="T2091" s="14">
        <f>SUM(Table2[[#This Row],[M4B]],Table2[[#This Row],[M4B_h]])</f>
        <v>8</v>
      </c>
    </row>
    <row r="2092" spans="1:20">
      <c r="A2092" s="11">
        <f>IF(Table2[[#This Row],[TT]]=0,"",ROW())</f>
        <v>2092</v>
      </c>
      <c r="B2092" s="11" t="str">
        <f>LOWER(SUBSTITUTE(SUBSTITUTE(SUBSTITUTE(SUBSTITUTE(SUBSTITUTE(SUBSTITUTE(SUBSTITUTE(SUBSTITUTE(Table2[[#This Row],[NAMA BARANG]]," ",""),"""",""),"-",""),"/",""),"(",""),")",""),"&amp;",""),",",""))</f>
        <v>taskarung70x70</v>
      </c>
      <c r="C2092" s="17" t="s">
        <v>4622</v>
      </c>
      <c r="D2092" s="18">
        <v>3</v>
      </c>
      <c r="E2092" s="22" t="s">
        <v>2561</v>
      </c>
      <c r="F2092" s="43">
        <f>IF(Table2[[#This Row],[M5B]]="",Table2[[#This Row],[M5B_h]],SUM(Table2[[#This Row],[M5B_h]],Table2[[#This Row],[M5B]]))</f>
        <v>16</v>
      </c>
      <c r="G2092" s="12">
        <v>2</v>
      </c>
      <c r="H2092" s="12">
        <f>IF(Table2[[#This Row],[M1A]]="","",Table2[[#This Row],[M1A]]-Table2[[#This Row],[AWAL]])</f>
        <v>-1</v>
      </c>
      <c r="I2092" s="12">
        <v>16</v>
      </c>
      <c r="J2092" s="12">
        <f>IF(Table2[[#This Row],[M2A]]="","",SUM(Table2[[#This Row],[M2A]]-Table2[[#This Row],[M2B_h]]))</f>
        <v>14</v>
      </c>
      <c r="L2092" s="12" t="str">
        <f>IF(Table2[[#This Row],[M3A]]="","",SUM(Table2[[#This Row],[M3A]]-Table2[[#This Row],[M3B_h]]))</f>
        <v/>
      </c>
      <c r="N2092" s="12" t="str">
        <f>IF(Table2[[#This Row],[M4A]]="","",SUM(Table2[[#This Row],[M4A]]-Table2[[#This Row],[M4B_h]]))</f>
        <v/>
      </c>
      <c r="O2092" s="14"/>
      <c r="P2092" s="14" t="str">
        <f>IF(Table2[[#This Row],[M5A]]="","",SUM(Table2[[#This Row],[M5A]]-Table2[[#This Row],[M5B_h]]))</f>
        <v/>
      </c>
      <c r="Q2092" s="14">
        <f>SUM(Table2[[#This Row],[AWAL]],Table2[[#This Row],[M1B]])</f>
        <v>2</v>
      </c>
      <c r="R2092" s="14">
        <f>SUM(Table2[[#This Row],[M2B]],Table2[[#This Row],[M2B_h]])</f>
        <v>16</v>
      </c>
      <c r="S2092" s="14">
        <f>SUM(Table2[[#This Row],[M3B]],Table2[[#This Row],[M3B_h]])</f>
        <v>16</v>
      </c>
      <c r="T2092" s="14">
        <f>SUM(Table2[[#This Row],[M4B]],Table2[[#This Row],[M4B_h]])</f>
        <v>16</v>
      </c>
    </row>
    <row r="2093" spans="1:20">
      <c r="A2093" s="11">
        <f>IF(Table2[[#This Row],[TT]]=0,"",ROW())</f>
        <v>2093</v>
      </c>
      <c r="B2093" s="11" t="str">
        <f>LOWER(SUBSTITUTE(SUBSTITUTE(SUBSTITUTE(SUBSTITUTE(SUBSTITUTE(SUBSTITUTE(SUBSTITUTE(SUBSTITUTE(Table2[[#This Row],[NAMA BARANG]]," ",""),"""",""),"-",""),"/",""),"(",""),")",""),"&amp;",""),",",""))</f>
        <v>taskarunga65x55</v>
      </c>
      <c r="C2093" s="17" t="s">
        <v>2227</v>
      </c>
      <c r="D2093" s="18">
        <v>1</v>
      </c>
      <c r="E2093" s="22" t="s">
        <v>58</v>
      </c>
      <c r="F2093" s="43">
        <f>IF(Table2[[#This Row],[M5B]]="",Table2[[#This Row],[M5B_h]],SUM(Table2[[#This Row],[M5B_h]],Table2[[#This Row],[M5B]]))</f>
        <v>1</v>
      </c>
      <c r="H2093" s="12" t="str">
        <f>IF(Table2[[#This Row],[M1A]]="","",Table2[[#This Row],[M1A]]-Table2[[#This Row],[AWAL]])</f>
        <v/>
      </c>
      <c r="J2093" s="12" t="str">
        <f>IF(Table2[[#This Row],[M2A]]="","",SUM(Table2[[#This Row],[M2A]]-Table2[[#This Row],[M2B_h]]))</f>
        <v/>
      </c>
      <c r="L2093" s="12" t="str">
        <f>IF(Table2[[#This Row],[M3A]]="","",SUM(Table2[[#This Row],[M3A]]-Table2[[#This Row],[M3B_h]]))</f>
        <v/>
      </c>
      <c r="N2093" s="12" t="str">
        <f>IF(Table2[[#This Row],[M4A]]="","",SUM(Table2[[#This Row],[M4A]]-Table2[[#This Row],[M4B_h]]))</f>
        <v/>
      </c>
      <c r="O2093" s="14"/>
      <c r="P2093" s="14" t="str">
        <f>IF(Table2[[#This Row],[M5A]]="","",SUM(Table2[[#This Row],[M5A]]-Table2[[#This Row],[M5B_h]]))</f>
        <v/>
      </c>
      <c r="Q2093" s="14">
        <f>SUM(Table2[[#This Row],[AWAL]],Table2[[#This Row],[M1B]])</f>
        <v>1</v>
      </c>
      <c r="R2093" s="14">
        <f>SUM(Table2[[#This Row],[M2B]],Table2[[#This Row],[M2B_h]])</f>
        <v>1</v>
      </c>
      <c r="S2093" s="14">
        <f>SUM(Table2[[#This Row],[M3B]],Table2[[#This Row],[M3B_h]])</f>
        <v>1</v>
      </c>
      <c r="T2093" s="14">
        <f>SUM(Table2[[#This Row],[M4B]],Table2[[#This Row],[M4B_h]])</f>
        <v>1</v>
      </c>
    </row>
    <row r="2094" spans="1:20">
      <c r="A2094" s="11">
        <f>IF(Table2[[#This Row],[TT]]=0,"",ROW())</f>
        <v>2094</v>
      </c>
      <c r="B2094" s="11" t="str">
        <f>LOWER(SUBSTITUTE(SUBSTITUTE(SUBSTITUTE(SUBSTITUTE(SUBSTITUTE(SUBSTITUTE(SUBSTITUTE(SUBSTITUTE(Table2[[#This Row],[NAMA BARANG]]," ",""),"""",""),"-",""),"/",""),"(",""),")",""),"&amp;",""),",",""))</f>
        <v>taskarungc45x5050x45</v>
      </c>
      <c r="C2094" s="17" t="s">
        <v>2230</v>
      </c>
      <c r="D2094" s="18">
        <v>1</v>
      </c>
      <c r="E2094" s="22" t="s">
        <v>52</v>
      </c>
      <c r="F2094" s="43">
        <f>IF(Table2[[#This Row],[M5B]]="",Table2[[#This Row],[M5B_h]],SUM(Table2[[#This Row],[M5B_h]],Table2[[#This Row],[M5B]]))</f>
        <v>1</v>
      </c>
      <c r="H2094" s="12" t="str">
        <f>IF(Table2[[#This Row],[M1A]]="","",Table2[[#This Row],[M1A]]-Table2[[#This Row],[AWAL]])</f>
        <v/>
      </c>
      <c r="J2094" s="12" t="str">
        <f>IF(Table2[[#This Row],[M2A]]="","",SUM(Table2[[#This Row],[M2A]]-Table2[[#This Row],[M2B_h]]))</f>
        <v/>
      </c>
      <c r="L2094" s="12" t="str">
        <f>IF(Table2[[#This Row],[M3A]]="","",SUM(Table2[[#This Row],[M3A]]-Table2[[#This Row],[M3B_h]]))</f>
        <v/>
      </c>
      <c r="N2094" s="12" t="str">
        <f>IF(Table2[[#This Row],[M4A]]="","",SUM(Table2[[#This Row],[M4A]]-Table2[[#This Row],[M4B_h]]))</f>
        <v/>
      </c>
      <c r="O2094" s="14"/>
      <c r="P2094" s="14" t="str">
        <f>IF(Table2[[#This Row],[M5A]]="","",SUM(Table2[[#This Row],[M5A]]-Table2[[#This Row],[M5B_h]]))</f>
        <v/>
      </c>
      <c r="Q2094" s="14">
        <f>SUM(Table2[[#This Row],[AWAL]],Table2[[#This Row],[M1B]])</f>
        <v>1</v>
      </c>
      <c r="R2094" s="14">
        <f>SUM(Table2[[#This Row],[M2B]],Table2[[#This Row],[M2B_h]])</f>
        <v>1</v>
      </c>
      <c r="S2094" s="14">
        <f>SUM(Table2[[#This Row],[M3B]],Table2[[#This Row],[M3B_h]])</f>
        <v>1</v>
      </c>
      <c r="T2094" s="14">
        <f>SUM(Table2[[#This Row],[M4B]],Table2[[#This Row],[M4B_h]])</f>
        <v>1</v>
      </c>
    </row>
    <row r="2095" spans="1:20">
      <c r="A2095" s="13">
        <f>IF(Table2[[#This Row],[TT]]=0,"",ROW())</f>
        <v>2095</v>
      </c>
      <c r="B2095" s="13" t="str">
        <f>LOWER(SUBSTITUTE(SUBSTITUTE(SUBSTITUTE(SUBSTITUTE(SUBSTITUTE(SUBSTITUTE(SUBSTITUTE(SUBSTITUTE(Table2[[#This Row],[NAMA BARANG]]," ",""),"""",""),"-",""),"/",""),"(",""),")",""),"&amp;",""),",",""))</f>
        <v>taskertasemassilverhjdaunphs</v>
      </c>
      <c r="C2095" s="17" t="s">
        <v>2231</v>
      </c>
      <c r="D2095" s="18">
        <v>15</v>
      </c>
      <c r="E2095" s="22" t="s">
        <v>43</v>
      </c>
      <c r="F2095" s="43">
        <f>IF(Table2[[#This Row],[M5B]]="",Table2[[#This Row],[M5B_h]],SUM(Table2[[#This Row],[M5B_h]],Table2[[#This Row],[M5B]]))</f>
        <v>15</v>
      </c>
      <c r="H2095" s="14" t="str">
        <f>IF(Table2[[#This Row],[M1A]]="","",Table2[[#This Row],[M1A]]-Table2[[#This Row],[AWAL]])</f>
        <v/>
      </c>
      <c r="J2095" s="12" t="str">
        <f>IF(Table2[[#This Row],[M2A]]="","",SUM(Table2[[#This Row],[M2A]]-Table2[[#This Row],[M2B_h]]))</f>
        <v/>
      </c>
      <c r="L2095" s="12" t="str">
        <f>IF(Table2[[#This Row],[M3A]]="","",SUM(Table2[[#This Row],[M3A]]-Table2[[#This Row],[M3B_h]]))</f>
        <v/>
      </c>
      <c r="N2095" s="12" t="str">
        <f>IF(Table2[[#This Row],[M4A]]="","",SUM(Table2[[#This Row],[M4A]]-Table2[[#This Row],[M4B_h]]))</f>
        <v/>
      </c>
      <c r="O2095" s="14"/>
      <c r="P2095" s="14" t="str">
        <f>IF(Table2[[#This Row],[M5A]]="","",SUM(Table2[[#This Row],[M5A]]-Table2[[#This Row],[M5B_h]]))</f>
        <v/>
      </c>
      <c r="Q2095" s="14">
        <f>SUM(Table2[[#This Row],[AWAL]],Table2[[#This Row],[M1B]])</f>
        <v>15</v>
      </c>
      <c r="R2095" s="14">
        <f>SUM(Table2[[#This Row],[M2B]],Table2[[#This Row],[M2B_h]])</f>
        <v>15</v>
      </c>
      <c r="S2095" s="14">
        <f>SUM(Table2[[#This Row],[M3B]],Table2[[#This Row],[M3B_h]])</f>
        <v>15</v>
      </c>
      <c r="T2095" s="14">
        <f>SUM(Table2[[#This Row],[M4B]],Table2[[#This Row],[M4B_h]])</f>
        <v>15</v>
      </c>
    </row>
    <row r="2096" spans="1:20">
      <c r="A2096" s="13">
        <f>IF(Table2[[#This Row],[TT]]=0,"",ROW())</f>
        <v>2096</v>
      </c>
      <c r="B2096" s="13" t="str">
        <f>LOWER(SUBSTITUTE(SUBSTITUTE(SUBSTITUTE(SUBSTITUTE(SUBSTITUTE(SUBSTITUTE(SUBSTITUTE(SUBSTITUTE(Table2[[#This Row],[NAMA BARANG]]," ",""),"""",""),"-",""),"/",""),"(",""),")",""),"&amp;",""),",",""))</f>
        <v>taskertas1ss125x16</v>
      </c>
      <c r="C2096" s="17" t="s">
        <v>2232</v>
      </c>
      <c r="D2096" s="18">
        <v>3</v>
      </c>
      <c r="E2096" s="22" t="s">
        <v>131</v>
      </c>
      <c r="F2096" s="43">
        <f>IF(Table2[[#This Row],[M5B]]="",Table2[[#This Row],[M5B_h]],SUM(Table2[[#This Row],[M5B_h]],Table2[[#This Row],[M5B]]))</f>
        <v>3</v>
      </c>
      <c r="H2096" s="14" t="str">
        <f>IF(Table2[[#This Row],[M1A]]="","",Table2[[#This Row],[M1A]]-Table2[[#This Row],[AWAL]])</f>
        <v/>
      </c>
      <c r="J2096" s="14" t="str">
        <f>IF(Table2[[#This Row],[M2A]]="","",SUM(Table2[[#This Row],[M2A]]-Table2[[#This Row],[M2B_h]]))</f>
        <v/>
      </c>
      <c r="L2096" s="14" t="str">
        <f>IF(Table2[[#This Row],[M3A]]="","",SUM(Table2[[#This Row],[M3A]]-Table2[[#This Row],[M3B_h]]))</f>
        <v/>
      </c>
      <c r="N2096" s="14" t="str">
        <f>IF(Table2[[#This Row],[M4A]]="","",SUM(Table2[[#This Row],[M4A]]-Table2[[#This Row],[M4B_h]]))</f>
        <v/>
      </c>
      <c r="O2096" s="14"/>
      <c r="P2096" s="14" t="str">
        <f>IF(Table2[[#This Row],[M5A]]="","",SUM(Table2[[#This Row],[M5A]]-Table2[[#This Row],[M5B_h]]))</f>
        <v/>
      </c>
      <c r="Q2096" s="14">
        <f>SUM(Table2[[#This Row],[AWAL]],Table2[[#This Row],[M1B]])</f>
        <v>3</v>
      </c>
      <c r="R2096" s="14">
        <f>SUM(Table2[[#This Row],[M2B]],Table2[[#This Row],[M2B_h]])</f>
        <v>3</v>
      </c>
      <c r="S2096" s="14">
        <f>SUM(Table2[[#This Row],[M3B]],Table2[[#This Row],[M3B_h]])</f>
        <v>3</v>
      </c>
      <c r="T2096" s="14">
        <f>SUM(Table2[[#This Row],[M4B]],Table2[[#This Row],[M4B_h]])</f>
        <v>3</v>
      </c>
    </row>
    <row r="2097" spans="1:20">
      <c r="A2097" s="11">
        <f>IF(Table2[[#This Row],[TT]]=0,"",ROW())</f>
        <v>2097</v>
      </c>
      <c r="B2097" s="11" t="str">
        <f>LOWER(SUBSTITUTE(SUBSTITUTE(SUBSTITUTE(SUBSTITUTE(SUBSTITUTE(SUBSTITUTE(SUBSTITUTE(SUBSTITUTE(Table2[[#This Row],[NAMA BARANG]]," ",""),"""",""),"-",""),"/",""),"(",""),")",""),"&amp;",""),",",""))</f>
        <v>taskertas8863c181c</v>
      </c>
      <c r="C2097" s="17" t="s">
        <v>2233</v>
      </c>
      <c r="D2097" s="18">
        <v>1</v>
      </c>
      <c r="E2097" s="22" t="s">
        <v>32</v>
      </c>
      <c r="F2097" s="43">
        <f>IF(Table2[[#This Row],[M5B]]="",Table2[[#This Row],[M5B_h]],SUM(Table2[[#This Row],[M5B_h]],Table2[[#This Row],[M5B]]))</f>
        <v>1</v>
      </c>
      <c r="H2097" s="12" t="str">
        <f>IF(Table2[[#This Row],[M1A]]="","",Table2[[#This Row],[M1A]]-Table2[[#This Row],[AWAL]])</f>
        <v/>
      </c>
      <c r="J2097" s="12" t="str">
        <f>IF(Table2[[#This Row],[M2A]]="","",SUM(Table2[[#This Row],[M2A]]-Table2[[#This Row],[M2B_h]]))</f>
        <v/>
      </c>
      <c r="L2097" s="12" t="str">
        <f>IF(Table2[[#This Row],[M3A]]="","",SUM(Table2[[#This Row],[M3A]]-Table2[[#This Row],[M3B_h]]))</f>
        <v/>
      </c>
      <c r="N2097" s="12" t="str">
        <f>IF(Table2[[#This Row],[M4A]]="","",SUM(Table2[[#This Row],[M4A]]-Table2[[#This Row],[M4B_h]]))</f>
        <v/>
      </c>
      <c r="O2097" s="14"/>
      <c r="P2097" s="14" t="str">
        <f>IF(Table2[[#This Row],[M5A]]="","",SUM(Table2[[#This Row],[M5A]]-Table2[[#This Row],[M5B_h]]))</f>
        <v/>
      </c>
      <c r="Q2097" s="14">
        <f>SUM(Table2[[#This Row],[AWAL]],Table2[[#This Row],[M1B]])</f>
        <v>1</v>
      </c>
      <c r="R2097" s="14">
        <f>SUM(Table2[[#This Row],[M2B]],Table2[[#This Row],[M2B_h]])</f>
        <v>1</v>
      </c>
      <c r="S2097" s="14">
        <f>SUM(Table2[[#This Row],[M3B]],Table2[[#This Row],[M3B_h]])</f>
        <v>1</v>
      </c>
      <c r="T2097" s="14">
        <f>SUM(Table2[[#This Row],[M4B]],Table2[[#This Row],[M4B_h]])</f>
        <v>1</v>
      </c>
    </row>
    <row r="2098" spans="1:20">
      <c r="A2098" s="11">
        <f>IF(Table2[[#This Row],[TT]]=0,"",ROW())</f>
        <v>2098</v>
      </c>
      <c r="B2098" s="11" t="str">
        <f>LOWER(SUBSTITUTE(SUBSTITUTE(SUBSTITUTE(SUBSTITUTE(SUBSTITUTE(SUBSTITUTE(SUBSTITUTE(SUBSTITUTE(Table2[[#This Row],[NAMA BARANG]]," ",""),"""",""),"-",""),"/",""),"(",""),")",""),"&amp;",""),",",""))</f>
        <v>taskertas8891a8875a</v>
      </c>
      <c r="C2098" s="17" t="s">
        <v>2234</v>
      </c>
      <c r="D2098" s="18">
        <v>1</v>
      </c>
      <c r="E2098" s="22" t="s">
        <v>43</v>
      </c>
      <c r="F2098" s="43">
        <f>IF(Table2[[#This Row],[M5B]]="",Table2[[#This Row],[M5B_h]],SUM(Table2[[#This Row],[M5B_h]],Table2[[#This Row],[M5B]]))</f>
        <v>1</v>
      </c>
      <c r="H2098" s="12" t="str">
        <f>IF(Table2[[#This Row],[M1A]]="","",Table2[[#This Row],[M1A]]-Table2[[#This Row],[AWAL]])</f>
        <v/>
      </c>
      <c r="J2098" s="12" t="str">
        <f>IF(Table2[[#This Row],[M2A]]="","",SUM(Table2[[#This Row],[M2A]]-Table2[[#This Row],[M2B_h]]))</f>
        <v/>
      </c>
      <c r="L2098" s="12" t="str">
        <f>IF(Table2[[#This Row],[M3A]]="","",SUM(Table2[[#This Row],[M3A]]-Table2[[#This Row],[M3B_h]]))</f>
        <v/>
      </c>
      <c r="N2098" s="12" t="str">
        <f>IF(Table2[[#This Row],[M4A]]="","",SUM(Table2[[#This Row],[M4A]]-Table2[[#This Row],[M4B_h]]))</f>
        <v/>
      </c>
      <c r="O2098" s="14"/>
      <c r="P2098" s="14" t="str">
        <f>IF(Table2[[#This Row],[M5A]]="","",SUM(Table2[[#This Row],[M5A]]-Table2[[#This Row],[M5B_h]]))</f>
        <v/>
      </c>
      <c r="Q2098" s="14">
        <f>SUM(Table2[[#This Row],[AWAL]],Table2[[#This Row],[M1B]])</f>
        <v>1</v>
      </c>
      <c r="R2098" s="14">
        <f>SUM(Table2[[#This Row],[M2B]],Table2[[#This Row],[M2B_h]])</f>
        <v>1</v>
      </c>
      <c r="S2098" s="14">
        <f>SUM(Table2[[#This Row],[M3B]],Table2[[#This Row],[M3B_h]])</f>
        <v>1</v>
      </c>
      <c r="T2098" s="14">
        <f>SUM(Table2[[#This Row],[M4B]],Table2[[#This Row],[M4B_h]])</f>
        <v>1</v>
      </c>
    </row>
    <row r="2099" spans="1:20">
      <c r="A2099" s="11">
        <f>IF(Table2[[#This Row],[TT]]=0,"",ROW())</f>
        <v>2099</v>
      </c>
      <c r="B2099" s="11" t="str">
        <f>LOWER(SUBSTITUTE(SUBSTITUTE(SUBSTITUTE(SUBSTITUTE(SUBSTITUTE(SUBSTITUTE(SUBSTITUTE(SUBSTITUTE(Table2[[#This Row],[NAMA BARANG]]," ",""),"""",""),"-",""),"/",""),"(",""),")",""),"&amp;",""),",",""))</f>
        <v>taskertas8891c8875c</v>
      </c>
      <c r="C2099" s="17" t="s">
        <v>2235</v>
      </c>
      <c r="D2099" s="18">
        <v>1</v>
      </c>
      <c r="E2099" s="22" t="s">
        <v>32</v>
      </c>
      <c r="F2099" s="43">
        <f>IF(Table2[[#This Row],[M5B]]="",Table2[[#This Row],[M5B_h]],SUM(Table2[[#This Row],[M5B_h]],Table2[[#This Row],[M5B]]))</f>
        <v>1</v>
      </c>
      <c r="H2099" s="12" t="str">
        <f>IF(Table2[[#This Row],[M1A]]="","",Table2[[#This Row],[M1A]]-Table2[[#This Row],[AWAL]])</f>
        <v/>
      </c>
      <c r="J2099" s="12" t="str">
        <f>IF(Table2[[#This Row],[M2A]]="","",SUM(Table2[[#This Row],[M2A]]-Table2[[#This Row],[M2B_h]]))</f>
        <v/>
      </c>
      <c r="L2099" s="12" t="str">
        <f>IF(Table2[[#This Row],[M3A]]="","",SUM(Table2[[#This Row],[M3A]]-Table2[[#This Row],[M3B_h]]))</f>
        <v/>
      </c>
      <c r="N2099" s="12" t="str">
        <f>IF(Table2[[#This Row],[M4A]]="","",SUM(Table2[[#This Row],[M4A]]-Table2[[#This Row],[M4B_h]]))</f>
        <v/>
      </c>
      <c r="O2099" s="14"/>
      <c r="P2099" s="14" t="str">
        <f>IF(Table2[[#This Row],[M5A]]="","",SUM(Table2[[#This Row],[M5A]]-Table2[[#This Row],[M5B_h]]))</f>
        <v/>
      </c>
      <c r="Q2099" s="14">
        <f>SUM(Table2[[#This Row],[AWAL]],Table2[[#This Row],[M1B]])</f>
        <v>1</v>
      </c>
      <c r="R2099" s="14">
        <f>SUM(Table2[[#This Row],[M2B]],Table2[[#This Row],[M2B_h]])</f>
        <v>1</v>
      </c>
      <c r="S2099" s="14">
        <f>SUM(Table2[[#This Row],[M3B]],Table2[[#This Row],[M3B_h]])</f>
        <v>1</v>
      </c>
      <c r="T2099" s="14">
        <f>SUM(Table2[[#This Row],[M4B]],Table2[[#This Row],[M4B_h]])</f>
        <v>1</v>
      </c>
    </row>
    <row r="2100" spans="1:20">
      <c r="A2100" s="11">
        <f>IF(Table2[[#This Row],[TT]]=0,"",ROW())</f>
        <v>2100</v>
      </c>
      <c r="B2100" s="11" t="str">
        <f>LOWER(SUBSTITUTE(SUBSTITUTE(SUBSTITUTE(SUBSTITUTE(SUBSTITUTE(SUBSTITUTE(SUBSTITUTE(SUBSTITUTE(Table2[[#This Row],[NAMA BARANG]]," ",""),"""",""),"-",""),"/",""),"(",""),")",""),"&amp;",""),",",""))</f>
        <v>taskertas9173m</v>
      </c>
      <c r="C2100" s="17" t="s">
        <v>2236</v>
      </c>
      <c r="D2100" s="18">
        <v>3</v>
      </c>
      <c r="E2100" s="22">
        <v>360</v>
      </c>
      <c r="F2100" s="43">
        <f>IF(Table2[[#This Row],[M5B]]="",Table2[[#This Row],[M5B_h]],SUM(Table2[[#This Row],[M5B_h]],Table2[[#This Row],[M5B]]))</f>
        <v>3</v>
      </c>
      <c r="H2100" s="12" t="str">
        <f>IF(Table2[[#This Row],[M1A]]="","",Table2[[#This Row],[M1A]]-Table2[[#This Row],[AWAL]])</f>
        <v/>
      </c>
      <c r="J2100" s="12" t="str">
        <f>IF(Table2[[#This Row],[M2A]]="","",SUM(Table2[[#This Row],[M2A]]-Table2[[#This Row],[M2B_h]]))</f>
        <v/>
      </c>
      <c r="L2100" s="12" t="str">
        <f>IF(Table2[[#This Row],[M3A]]="","",SUM(Table2[[#This Row],[M3A]]-Table2[[#This Row],[M3B_h]]))</f>
        <v/>
      </c>
      <c r="N2100" s="12" t="str">
        <f>IF(Table2[[#This Row],[M4A]]="","",SUM(Table2[[#This Row],[M4A]]-Table2[[#This Row],[M4B_h]]))</f>
        <v/>
      </c>
      <c r="O2100" s="14"/>
      <c r="P2100" s="14" t="str">
        <f>IF(Table2[[#This Row],[M5A]]="","",SUM(Table2[[#This Row],[M5A]]-Table2[[#This Row],[M5B_h]]))</f>
        <v/>
      </c>
      <c r="Q2100" s="14">
        <f>SUM(Table2[[#This Row],[AWAL]],Table2[[#This Row],[M1B]])</f>
        <v>3</v>
      </c>
      <c r="R2100" s="14">
        <f>SUM(Table2[[#This Row],[M2B]],Table2[[#This Row],[M2B_h]])</f>
        <v>3</v>
      </c>
      <c r="S2100" s="14">
        <f>SUM(Table2[[#This Row],[M3B]],Table2[[#This Row],[M3B_h]])</f>
        <v>3</v>
      </c>
      <c r="T2100" s="14">
        <f>SUM(Table2[[#This Row],[M4B]],Table2[[#This Row],[M4B_h]])</f>
        <v>3</v>
      </c>
    </row>
    <row r="2101" spans="1:20">
      <c r="A2101" s="11">
        <f>IF(Table2[[#This Row],[TT]]=0,"",ROW())</f>
        <v>2101</v>
      </c>
      <c r="B2101" s="11" t="str">
        <f>LOWER(SUBSTITUTE(SUBSTITUTE(SUBSTITUTE(SUBSTITUTE(SUBSTITUTE(SUBSTITUTE(SUBSTITUTE(SUBSTITUTE(Table2[[#This Row],[NAMA BARANG]]," ",""),"""",""),"-",""),"/",""),"(",""),")",""),"&amp;",""),",",""))</f>
        <v>taskertasbl9173l</v>
      </c>
      <c r="C2101" s="17" t="s">
        <v>2237</v>
      </c>
      <c r="D2101" s="18">
        <v>1</v>
      </c>
      <c r="E2101" s="22" t="s">
        <v>43</v>
      </c>
      <c r="F2101" s="43">
        <f>IF(Table2[[#This Row],[M5B]]="",Table2[[#This Row],[M5B_h]],SUM(Table2[[#This Row],[M5B_h]],Table2[[#This Row],[M5B]]))</f>
        <v>1</v>
      </c>
      <c r="H2101" s="12" t="str">
        <f>IF(Table2[[#This Row],[M1A]]="","",Table2[[#This Row],[M1A]]-Table2[[#This Row],[AWAL]])</f>
        <v/>
      </c>
      <c r="J2101" s="12" t="str">
        <f>IF(Table2[[#This Row],[M2A]]="","",SUM(Table2[[#This Row],[M2A]]-Table2[[#This Row],[M2B_h]]))</f>
        <v/>
      </c>
      <c r="L2101" s="12" t="str">
        <f>IF(Table2[[#This Row],[M3A]]="","",SUM(Table2[[#This Row],[M3A]]-Table2[[#This Row],[M3B_h]]))</f>
        <v/>
      </c>
      <c r="N2101" s="12" t="str">
        <f>IF(Table2[[#This Row],[M4A]]="","",SUM(Table2[[#This Row],[M4A]]-Table2[[#This Row],[M4B_h]]))</f>
        <v/>
      </c>
      <c r="O2101" s="14"/>
      <c r="P2101" s="14" t="str">
        <f>IF(Table2[[#This Row],[M5A]]="","",SUM(Table2[[#This Row],[M5A]]-Table2[[#This Row],[M5B_h]]))</f>
        <v/>
      </c>
      <c r="Q2101" s="14">
        <f>SUM(Table2[[#This Row],[AWAL]],Table2[[#This Row],[M1B]])</f>
        <v>1</v>
      </c>
      <c r="R2101" s="14">
        <f>SUM(Table2[[#This Row],[M2B]],Table2[[#This Row],[M2B_h]])</f>
        <v>1</v>
      </c>
      <c r="S2101" s="14">
        <f>SUM(Table2[[#This Row],[M3B]],Table2[[#This Row],[M3B_h]])</f>
        <v>1</v>
      </c>
      <c r="T2101" s="14">
        <f>SUM(Table2[[#This Row],[M4B]],Table2[[#This Row],[M4B_h]])</f>
        <v>1</v>
      </c>
    </row>
    <row r="2102" spans="1:20">
      <c r="A2102" s="11">
        <f>IF(Table2[[#This Row],[TT]]=0,"",ROW())</f>
        <v>2102</v>
      </c>
      <c r="B2102" s="11" t="str">
        <f>LOWER(SUBSTITUTE(SUBSTITUTE(SUBSTITUTE(SUBSTITUTE(SUBSTITUTE(SUBSTITUTE(SUBSTITUTE(SUBSTITUTE(Table2[[#This Row],[NAMA BARANG]]," ",""),"""",""),"-",""),"/",""),"(",""),")",""),"&amp;",""),",",""))</f>
        <v>taskertasdubk9173h</v>
      </c>
      <c r="C2102" s="17" t="s">
        <v>2238</v>
      </c>
      <c r="D2102" s="18">
        <v>2</v>
      </c>
      <c r="E2102" s="22" t="s">
        <v>3384</v>
      </c>
      <c r="F2102" s="43">
        <f>IF(Table2[[#This Row],[M5B]]="",Table2[[#This Row],[M5B_h]],SUM(Table2[[#This Row],[M5B_h]],Table2[[#This Row],[M5B]]))</f>
        <v>2</v>
      </c>
      <c r="H2102" s="12" t="str">
        <f>IF(Table2[[#This Row],[M1A]]="","",Table2[[#This Row],[M1A]]-Table2[[#This Row],[AWAL]])</f>
        <v/>
      </c>
      <c r="J2102" s="12" t="str">
        <f>IF(Table2[[#This Row],[M2A]]="","",SUM(Table2[[#This Row],[M2A]]-Table2[[#This Row],[M2B_h]]))</f>
        <v/>
      </c>
      <c r="L2102" s="12" t="str">
        <f>IF(Table2[[#This Row],[M3A]]="","",SUM(Table2[[#This Row],[M3A]]-Table2[[#This Row],[M3B_h]]))</f>
        <v/>
      </c>
      <c r="N2102" s="12" t="str">
        <f>IF(Table2[[#This Row],[M4A]]="","",SUM(Table2[[#This Row],[M4A]]-Table2[[#This Row],[M4B_h]]))</f>
        <v/>
      </c>
      <c r="O2102" s="14"/>
      <c r="P2102" s="14" t="str">
        <f>IF(Table2[[#This Row],[M5A]]="","",SUM(Table2[[#This Row],[M5A]]-Table2[[#This Row],[M5B_h]]))</f>
        <v/>
      </c>
      <c r="Q2102" s="14">
        <f>SUM(Table2[[#This Row],[AWAL]],Table2[[#This Row],[M1B]])</f>
        <v>2</v>
      </c>
      <c r="R2102" s="14">
        <f>SUM(Table2[[#This Row],[M2B]],Table2[[#This Row],[M2B_h]])</f>
        <v>2</v>
      </c>
      <c r="S2102" s="14">
        <f>SUM(Table2[[#This Row],[M3B]],Table2[[#This Row],[M3B_h]])</f>
        <v>2</v>
      </c>
      <c r="T2102" s="14">
        <f>SUM(Table2[[#This Row],[M4B]],Table2[[#This Row],[M4B_h]])</f>
        <v>2</v>
      </c>
    </row>
    <row r="2103" spans="1:20">
      <c r="A2103" s="11">
        <f>IF(Table2[[#This Row],[TT]]=0,"",ROW())</f>
        <v>2103</v>
      </c>
      <c r="B2103" s="11" t="str">
        <f>LOWER(SUBSTITUTE(SUBSTITUTE(SUBSTITUTE(SUBSTITUTE(SUBSTITUTE(SUBSTITUTE(SUBSTITUTE(SUBSTITUTE(Table2[[#This Row],[NAMA BARANG]]," ",""),"""",""),"-",""),"/",""),"(",""),")",""),"&amp;",""),",",""))</f>
        <v>taskertaslysd282b</v>
      </c>
      <c r="C2103" s="17" t="s">
        <v>2239</v>
      </c>
      <c r="D2103" s="18">
        <v>1</v>
      </c>
      <c r="E2103" s="22" t="s">
        <v>56</v>
      </c>
      <c r="F2103" s="43">
        <f>IF(Table2[[#This Row],[M5B]]="",Table2[[#This Row],[M5B_h]],SUM(Table2[[#This Row],[M5B_h]],Table2[[#This Row],[M5B]]))</f>
        <v>1</v>
      </c>
      <c r="H2103" s="12" t="str">
        <f>IF(Table2[[#This Row],[M1A]]="","",Table2[[#This Row],[M1A]]-Table2[[#This Row],[AWAL]])</f>
        <v/>
      </c>
      <c r="J2103" s="12" t="str">
        <f>IF(Table2[[#This Row],[M2A]]="","",SUM(Table2[[#This Row],[M2A]]-Table2[[#This Row],[M2B_h]]))</f>
        <v/>
      </c>
      <c r="L2103" s="12" t="str">
        <f>IF(Table2[[#This Row],[M3A]]="","",SUM(Table2[[#This Row],[M3A]]-Table2[[#This Row],[M3B_h]]))</f>
        <v/>
      </c>
      <c r="N2103" s="12" t="str">
        <f>IF(Table2[[#This Row],[M4A]]="","",SUM(Table2[[#This Row],[M4A]]-Table2[[#This Row],[M4B_h]]))</f>
        <v/>
      </c>
      <c r="O2103" s="14"/>
      <c r="P2103" s="14" t="str">
        <f>IF(Table2[[#This Row],[M5A]]="","",SUM(Table2[[#This Row],[M5A]]-Table2[[#This Row],[M5B_h]]))</f>
        <v/>
      </c>
      <c r="Q2103" s="14">
        <f>SUM(Table2[[#This Row],[AWAL]],Table2[[#This Row],[M1B]])</f>
        <v>1</v>
      </c>
      <c r="R2103" s="14">
        <f>SUM(Table2[[#This Row],[M2B]],Table2[[#This Row],[M2B_h]])</f>
        <v>1</v>
      </c>
      <c r="S2103" s="14">
        <f>SUM(Table2[[#This Row],[M3B]],Table2[[#This Row],[M3B_h]])</f>
        <v>1</v>
      </c>
      <c r="T2103" s="14">
        <f>SUM(Table2[[#This Row],[M4B]],Table2[[#This Row],[M4B_h]])</f>
        <v>1</v>
      </c>
    </row>
    <row r="2104" spans="1:20">
      <c r="A2104" s="11">
        <f>IF(Table2[[#This Row],[TT]]=0,"",ROW())</f>
        <v>2104</v>
      </c>
      <c r="B2104" s="11" t="str">
        <f>LOWER(SUBSTITUTE(SUBSTITUTE(SUBSTITUTE(SUBSTITUTE(SUBSTITUTE(SUBSTITUTE(SUBSTITUTE(SUBSTITUTE(Table2[[#This Row],[NAMA BARANG]]," ",""),"""",""),"-",""),"/",""),"(",""),")",""),"&amp;",""),",",""))</f>
        <v>taskertaslysd283b2284b17</v>
      </c>
      <c r="C2104" s="17" t="s">
        <v>3444</v>
      </c>
      <c r="D2104" s="18">
        <v>18</v>
      </c>
      <c r="E2104" s="22" t="s">
        <v>56</v>
      </c>
      <c r="F2104" s="43">
        <f>IF(Table2[[#This Row],[M5B]]="",Table2[[#This Row],[M5B_h]],SUM(Table2[[#This Row],[M5B_h]],Table2[[#This Row],[M5B]]))</f>
        <v>18</v>
      </c>
      <c r="H2104" s="12" t="str">
        <f>IF(Table2[[#This Row],[M1A]]="","",Table2[[#This Row],[M1A]]-Table2[[#This Row],[AWAL]])</f>
        <v/>
      </c>
      <c r="J2104" s="12" t="str">
        <f>IF(Table2[[#This Row],[M2A]]="","",SUM(Table2[[#This Row],[M2A]]-Table2[[#This Row],[M2B_h]]))</f>
        <v/>
      </c>
      <c r="L2104" s="12" t="str">
        <f>IF(Table2[[#This Row],[M3A]]="","",SUM(Table2[[#This Row],[M3A]]-Table2[[#This Row],[M3B_h]]))</f>
        <v/>
      </c>
      <c r="N2104" s="12" t="str">
        <f>IF(Table2[[#This Row],[M4A]]="","",SUM(Table2[[#This Row],[M4A]]-Table2[[#This Row],[M4B_h]]))</f>
        <v/>
      </c>
      <c r="O2104" s="14"/>
      <c r="P2104" s="14" t="str">
        <f>IF(Table2[[#This Row],[M5A]]="","",SUM(Table2[[#This Row],[M5A]]-Table2[[#This Row],[M5B_h]]))</f>
        <v/>
      </c>
      <c r="Q2104" s="14">
        <f>SUM(Table2[[#This Row],[AWAL]],Table2[[#This Row],[M1B]])</f>
        <v>18</v>
      </c>
      <c r="R2104" s="14">
        <f>SUM(Table2[[#This Row],[M2B]],Table2[[#This Row],[M2B_h]])</f>
        <v>18</v>
      </c>
      <c r="S2104" s="14">
        <f>SUM(Table2[[#This Row],[M3B]],Table2[[#This Row],[M3B_h]])</f>
        <v>18</v>
      </c>
      <c r="T2104" s="14">
        <f>SUM(Table2[[#This Row],[M4B]],Table2[[#This Row],[M4B_h]])</f>
        <v>18</v>
      </c>
    </row>
    <row r="2105" spans="1:20">
      <c r="A2105" s="11">
        <f>IF(Table2[[#This Row],[TT]]=0,"",ROW())</f>
        <v>2105</v>
      </c>
      <c r="B2105" s="11" t="str">
        <f>LOWER(SUBSTITUTE(SUBSTITUTE(SUBSTITUTE(SUBSTITUTE(SUBSTITUTE(SUBSTITUTE(SUBSTITUTE(SUBSTITUTE(Table2[[#This Row],[NAMA BARANG]]," ",""),"""",""),"-",""),"/",""),"(",""),")",""),"&amp;",""),",",""))</f>
        <v>taskertaslysd286b</v>
      </c>
      <c r="C2105" s="17" t="s">
        <v>4681</v>
      </c>
      <c r="D2105" s="18">
        <v>8</v>
      </c>
      <c r="E2105" s="22" t="s">
        <v>56</v>
      </c>
      <c r="F2105" s="43">
        <f>IF(Table2[[#This Row],[M5B]]="",Table2[[#This Row],[M5B_h]],SUM(Table2[[#This Row],[M5B_h]],Table2[[#This Row],[M5B]]))</f>
        <v>7</v>
      </c>
      <c r="H2105" s="12" t="str">
        <f>IF(Table2[[#This Row],[M1A]]="","",Table2[[#This Row],[M1A]]-Table2[[#This Row],[AWAL]])</f>
        <v/>
      </c>
      <c r="I2105" s="12">
        <v>7</v>
      </c>
      <c r="J2105" s="12">
        <f>IF(Table2[[#This Row],[M2A]]="","",SUM(Table2[[#This Row],[M2A]]-Table2[[#This Row],[M2B_h]]))</f>
        <v>-1</v>
      </c>
      <c r="L2105" s="12" t="str">
        <f>IF(Table2[[#This Row],[M3A]]="","",SUM(Table2[[#This Row],[M3A]]-Table2[[#This Row],[M3B_h]]))</f>
        <v/>
      </c>
      <c r="N2105" s="12" t="str">
        <f>IF(Table2[[#This Row],[M4A]]="","",SUM(Table2[[#This Row],[M4A]]-Table2[[#This Row],[M4B_h]]))</f>
        <v/>
      </c>
      <c r="O2105" s="14"/>
      <c r="P2105" s="14" t="str">
        <f>IF(Table2[[#This Row],[M5A]]="","",SUM(Table2[[#This Row],[M5A]]-Table2[[#This Row],[M5B_h]]))</f>
        <v/>
      </c>
      <c r="Q2105" s="14">
        <f>SUM(Table2[[#This Row],[AWAL]],Table2[[#This Row],[M1B]])</f>
        <v>8</v>
      </c>
      <c r="R2105" s="14">
        <f>SUM(Table2[[#This Row],[M2B]],Table2[[#This Row],[M2B_h]])</f>
        <v>7</v>
      </c>
      <c r="S2105" s="14">
        <f>SUM(Table2[[#This Row],[M3B]],Table2[[#This Row],[M3B_h]])</f>
        <v>7</v>
      </c>
      <c r="T2105" s="14">
        <f>SUM(Table2[[#This Row],[M4B]],Table2[[#This Row],[M4B_h]])</f>
        <v>7</v>
      </c>
    </row>
    <row r="2106" spans="1:20">
      <c r="A2106" s="11">
        <f>IF(Table2[[#This Row],[TT]]=0,"",ROW())</f>
        <v>2106</v>
      </c>
      <c r="B2106" s="11" t="str">
        <f>LOWER(SUBSTITUTE(SUBSTITUTE(SUBSTITUTE(SUBSTITUTE(SUBSTITUTE(SUBSTITUTE(SUBSTITUTE(SUBSTITUTE(Table2[[#This Row],[NAMA BARANG]]," ",""),"""",""),"-",""),"/",""),"(",""),")",""),"&amp;",""),",",""))</f>
        <v>taskertaslyxl277b</v>
      </c>
      <c r="C2106" s="17" t="s">
        <v>2240</v>
      </c>
      <c r="D2106" s="18">
        <v>1</v>
      </c>
      <c r="E2106" s="22" t="s">
        <v>181</v>
      </c>
      <c r="F2106" s="43">
        <f>IF(Table2[[#This Row],[M5B]]="",Table2[[#This Row],[M5B_h]],SUM(Table2[[#This Row],[M5B_h]],Table2[[#This Row],[M5B]]))</f>
        <v>1</v>
      </c>
      <c r="H2106" s="12" t="str">
        <f>IF(Table2[[#This Row],[M1A]]="","",Table2[[#This Row],[M1A]]-Table2[[#This Row],[AWAL]])</f>
        <v/>
      </c>
      <c r="J2106" s="12" t="str">
        <f>IF(Table2[[#This Row],[M2A]]="","",SUM(Table2[[#This Row],[M2A]]-Table2[[#This Row],[M2B_h]]))</f>
        <v/>
      </c>
      <c r="L2106" s="12" t="str">
        <f>IF(Table2[[#This Row],[M3A]]="","",SUM(Table2[[#This Row],[M3A]]-Table2[[#This Row],[M3B_h]]))</f>
        <v/>
      </c>
      <c r="N2106" s="12" t="str">
        <f>IF(Table2[[#This Row],[M4A]]="","",SUM(Table2[[#This Row],[M4A]]-Table2[[#This Row],[M4B_h]]))</f>
        <v/>
      </c>
      <c r="O2106" s="14"/>
      <c r="P2106" s="14" t="str">
        <f>IF(Table2[[#This Row],[M5A]]="","",SUM(Table2[[#This Row],[M5A]]-Table2[[#This Row],[M5B_h]]))</f>
        <v/>
      </c>
      <c r="Q2106" s="14">
        <f>SUM(Table2[[#This Row],[AWAL]],Table2[[#This Row],[M1B]])</f>
        <v>1</v>
      </c>
      <c r="R2106" s="14">
        <f>SUM(Table2[[#This Row],[M2B]],Table2[[#This Row],[M2B_h]])</f>
        <v>1</v>
      </c>
      <c r="S2106" s="14">
        <f>SUM(Table2[[#This Row],[M3B]],Table2[[#This Row],[M3B_h]])</f>
        <v>1</v>
      </c>
      <c r="T2106" s="14">
        <f>SUM(Table2[[#This Row],[M4B]],Table2[[#This Row],[M4B_h]])</f>
        <v>1</v>
      </c>
    </row>
    <row r="2107" spans="1:20">
      <c r="A2107" s="11">
        <f>IF(Table2[[#This Row],[TT]]=0,"",ROW())</f>
        <v>2107</v>
      </c>
      <c r="B2107" s="11" t="str">
        <f>LOWER(SUBSTITUTE(SUBSTITUTE(SUBSTITUTE(SUBSTITUTE(SUBSTITUTE(SUBSTITUTE(SUBSTITUTE(SUBSTITUTE(Table2[[#This Row],[NAMA BARANG]]," ",""),"""",""),"-",""),"/",""),"(",""),")",""),"&amp;",""),",",""))</f>
        <v>taskertaslyxl289</v>
      </c>
      <c r="C2107" s="17" t="s">
        <v>2241</v>
      </c>
      <c r="D2107" s="18">
        <v>1</v>
      </c>
      <c r="E2107" s="22" t="s">
        <v>181</v>
      </c>
      <c r="F2107" s="43">
        <f>IF(Table2[[#This Row],[M5B]]="",Table2[[#This Row],[M5B_h]],SUM(Table2[[#This Row],[M5B_h]],Table2[[#This Row],[M5B]]))</f>
        <v>1</v>
      </c>
      <c r="H2107" s="12" t="str">
        <f>IF(Table2[[#This Row],[M1A]]="","",Table2[[#This Row],[M1A]]-Table2[[#This Row],[AWAL]])</f>
        <v/>
      </c>
      <c r="J2107" s="12" t="str">
        <f>IF(Table2[[#This Row],[M2A]]="","",SUM(Table2[[#This Row],[M2A]]-Table2[[#This Row],[M2B_h]]))</f>
        <v/>
      </c>
      <c r="L2107" s="12" t="str">
        <f>IF(Table2[[#This Row],[M3A]]="","",SUM(Table2[[#This Row],[M3A]]-Table2[[#This Row],[M3B_h]]))</f>
        <v/>
      </c>
      <c r="N2107" s="12" t="str">
        <f>IF(Table2[[#This Row],[M4A]]="","",SUM(Table2[[#This Row],[M4A]]-Table2[[#This Row],[M4B_h]]))</f>
        <v/>
      </c>
      <c r="O2107" s="14"/>
      <c r="P2107" s="14" t="str">
        <f>IF(Table2[[#This Row],[M5A]]="","",SUM(Table2[[#This Row],[M5A]]-Table2[[#This Row],[M5B_h]]))</f>
        <v/>
      </c>
      <c r="Q2107" s="14">
        <f>SUM(Table2[[#This Row],[AWAL]],Table2[[#This Row],[M1B]])</f>
        <v>1</v>
      </c>
      <c r="R2107" s="14">
        <f>SUM(Table2[[#This Row],[M2B]],Table2[[#This Row],[M2B_h]])</f>
        <v>1</v>
      </c>
      <c r="S2107" s="14">
        <f>SUM(Table2[[#This Row],[M3B]],Table2[[#This Row],[M3B_h]])</f>
        <v>1</v>
      </c>
      <c r="T2107" s="14">
        <f>SUM(Table2[[#This Row],[M4B]],Table2[[#This Row],[M4B_h]])</f>
        <v>1</v>
      </c>
    </row>
    <row r="2108" spans="1:20">
      <c r="A2108" s="11">
        <f>IF(Table2[[#This Row],[TT]]=0,"",ROW())</f>
        <v>2108</v>
      </c>
      <c r="B2108" s="11" t="str">
        <f>LOWER(SUBSTITUTE(SUBSTITUTE(SUBSTITUTE(SUBSTITUTE(SUBSTITUTE(SUBSTITUTE(SUBSTITUTE(SUBSTITUTE(Table2[[#This Row],[NAMA BARANG]]," ",""),"""",""),"-",""),"/",""),"(",""),")",""),"&amp;",""),",",""))</f>
        <v>taskertaspk100431x381xl</v>
      </c>
      <c r="C2108" s="17" t="s">
        <v>2242</v>
      </c>
      <c r="D2108" s="18">
        <v>3</v>
      </c>
      <c r="E2108" s="22" t="s">
        <v>340</v>
      </c>
      <c r="F2108" s="43">
        <f>IF(Table2[[#This Row],[M5B]]="",Table2[[#This Row],[M5B_h]],SUM(Table2[[#This Row],[M5B_h]],Table2[[#This Row],[M5B]]))</f>
        <v>3</v>
      </c>
      <c r="H2108" s="12" t="str">
        <f>IF(Table2[[#This Row],[M1A]]="","",Table2[[#This Row],[M1A]]-Table2[[#This Row],[AWAL]])</f>
        <v/>
      </c>
      <c r="J2108" s="12" t="str">
        <f>IF(Table2[[#This Row],[M2A]]="","",SUM(Table2[[#This Row],[M2A]]-Table2[[#This Row],[M2B_h]]))</f>
        <v/>
      </c>
      <c r="L2108" s="12" t="str">
        <f>IF(Table2[[#This Row],[M3A]]="","",SUM(Table2[[#This Row],[M3A]]-Table2[[#This Row],[M3B_h]]))</f>
        <v/>
      </c>
      <c r="N2108" s="12" t="str">
        <f>IF(Table2[[#This Row],[M4A]]="","",SUM(Table2[[#This Row],[M4A]]-Table2[[#This Row],[M4B_h]]))</f>
        <v/>
      </c>
      <c r="O2108" s="14"/>
      <c r="P2108" s="14" t="str">
        <f>IF(Table2[[#This Row],[M5A]]="","",SUM(Table2[[#This Row],[M5A]]-Table2[[#This Row],[M5B_h]]))</f>
        <v/>
      </c>
      <c r="Q2108" s="14">
        <f>SUM(Table2[[#This Row],[AWAL]],Table2[[#This Row],[M1B]])</f>
        <v>3</v>
      </c>
      <c r="R2108" s="14">
        <f>SUM(Table2[[#This Row],[M2B]],Table2[[#This Row],[M2B_h]])</f>
        <v>3</v>
      </c>
      <c r="S2108" s="14">
        <f>SUM(Table2[[#This Row],[M3B]],Table2[[#This Row],[M3B_h]])</f>
        <v>3</v>
      </c>
      <c r="T2108" s="14">
        <f>SUM(Table2[[#This Row],[M4B]],Table2[[#This Row],[M4B_h]])</f>
        <v>3</v>
      </c>
    </row>
    <row r="2109" spans="1:20">
      <c r="A2109" s="11">
        <f>IF(Table2[[#This Row],[TT]]=0,"",ROW())</f>
        <v>2109</v>
      </c>
      <c r="B2109" s="11" t="str">
        <f>LOWER(SUBSTITUTE(SUBSTITUTE(SUBSTITUTE(SUBSTITUTE(SUBSTITUTE(SUBSTITUTE(SUBSTITUTE(SUBSTITUTE(Table2[[#This Row],[NAMA BARANG]]," ",""),"""",""),"-",""),"/",""),"(",""),")",""),"&amp;",""),",",""))</f>
        <v>taslldk</v>
      </c>
      <c r="C2109" s="17" t="s">
        <v>2243</v>
      </c>
      <c r="D2109" s="18">
        <v>9</v>
      </c>
      <c r="E2109" s="22" t="s">
        <v>133</v>
      </c>
      <c r="F2109" s="43">
        <f>IF(Table2[[#This Row],[M5B]]="",Table2[[#This Row],[M5B_h]],SUM(Table2[[#This Row],[M5B_h]],Table2[[#This Row],[M5B]]))</f>
        <v>9</v>
      </c>
      <c r="H2109" s="12" t="str">
        <f>IF(Table2[[#This Row],[M1A]]="","",Table2[[#This Row],[M1A]]-Table2[[#This Row],[AWAL]])</f>
        <v/>
      </c>
      <c r="J2109" s="12" t="str">
        <f>IF(Table2[[#This Row],[M2A]]="","",SUM(Table2[[#This Row],[M2A]]-Table2[[#This Row],[M2B_h]]))</f>
        <v/>
      </c>
      <c r="L2109" s="12" t="str">
        <f>IF(Table2[[#This Row],[M3A]]="","",SUM(Table2[[#This Row],[M3A]]-Table2[[#This Row],[M3B_h]]))</f>
        <v/>
      </c>
      <c r="N2109" s="12" t="str">
        <f>IF(Table2[[#This Row],[M4A]]="","",SUM(Table2[[#This Row],[M4A]]-Table2[[#This Row],[M4B_h]]))</f>
        <v/>
      </c>
      <c r="O2109" s="14"/>
      <c r="P2109" s="14" t="str">
        <f>IF(Table2[[#This Row],[M5A]]="","",SUM(Table2[[#This Row],[M5A]]-Table2[[#This Row],[M5B_h]]))</f>
        <v/>
      </c>
      <c r="Q2109" s="14">
        <f>SUM(Table2[[#This Row],[AWAL]],Table2[[#This Row],[M1B]])</f>
        <v>9</v>
      </c>
      <c r="R2109" s="14">
        <f>SUM(Table2[[#This Row],[M2B]],Table2[[#This Row],[M2B_h]])</f>
        <v>9</v>
      </c>
      <c r="S2109" s="14">
        <f>SUM(Table2[[#This Row],[M3B]],Table2[[#This Row],[M3B_h]])</f>
        <v>9</v>
      </c>
      <c r="T2109" s="14">
        <f>SUM(Table2[[#This Row],[M4B]],Table2[[#This Row],[M4B_h]])</f>
        <v>9</v>
      </c>
    </row>
    <row r="2110" spans="1:20">
      <c r="A2110" s="11">
        <f>IF(Table2[[#This Row],[TT]]=0,"",ROW())</f>
        <v>2110</v>
      </c>
      <c r="B2110" s="11" t="str">
        <f>LOWER(SUBSTITUTE(SUBSTITUTE(SUBSTITUTE(SUBSTITUTE(SUBSTITUTE(SUBSTITUTE(SUBSTITUTE(SUBSTITUTE(Table2[[#This Row],[NAMA BARANG]]," ",""),"""",""),"-",""),"/",""),"(",""),")",""),"&amp;",""),",",""))</f>
        <v>tasluxmy024</v>
      </c>
      <c r="C2110" s="17" t="s">
        <v>2245</v>
      </c>
      <c r="D2110" s="18">
        <v>3</v>
      </c>
      <c r="E2110" s="22" t="s">
        <v>758</v>
      </c>
      <c r="F2110" s="43">
        <f>IF(Table2[[#This Row],[M5B]]="",Table2[[#This Row],[M5B_h]],SUM(Table2[[#This Row],[M5B_h]],Table2[[#This Row],[M5B]]))</f>
        <v>3</v>
      </c>
      <c r="H2110" s="12" t="str">
        <f>IF(Table2[[#This Row],[M1A]]="","",Table2[[#This Row],[M1A]]-Table2[[#This Row],[AWAL]])</f>
        <v/>
      </c>
      <c r="J2110" s="12" t="str">
        <f>IF(Table2[[#This Row],[M2A]]="","",SUM(Table2[[#This Row],[M2A]]-Table2[[#This Row],[M2B_h]]))</f>
        <v/>
      </c>
      <c r="L2110" s="12" t="str">
        <f>IF(Table2[[#This Row],[M3A]]="","",SUM(Table2[[#This Row],[M3A]]-Table2[[#This Row],[M3B_h]]))</f>
        <v/>
      </c>
      <c r="N2110" s="12" t="str">
        <f>IF(Table2[[#This Row],[M4A]]="","",SUM(Table2[[#This Row],[M4A]]-Table2[[#This Row],[M4B_h]]))</f>
        <v/>
      </c>
      <c r="O2110" s="14"/>
      <c r="P2110" s="14" t="str">
        <f>IF(Table2[[#This Row],[M5A]]="","",SUM(Table2[[#This Row],[M5A]]-Table2[[#This Row],[M5B_h]]))</f>
        <v/>
      </c>
      <c r="Q2110" s="14">
        <f>SUM(Table2[[#This Row],[AWAL]],Table2[[#This Row],[M1B]])</f>
        <v>3</v>
      </c>
      <c r="R2110" s="14">
        <f>SUM(Table2[[#This Row],[M2B]],Table2[[#This Row],[M2B_h]])</f>
        <v>3</v>
      </c>
      <c r="S2110" s="14">
        <f>SUM(Table2[[#This Row],[M3B]],Table2[[#This Row],[M3B_h]])</f>
        <v>3</v>
      </c>
      <c r="T2110" s="14">
        <f>SUM(Table2[[#This Row],[M4B]],Table2[[#This Row],[M4B_h]])</f>
        <v>3</v>
      </c>
    </row>
    <row r="2111" spans="1:20">
      <c r="A2111" s="11">
        <f>IF(Table2[[#This Row],[TT]]=0,"",ROW())</f>
        <v>2111</v>
      </c>
      <c r="B2111" s="11" t="str">
        <f>LOWER(SUBSTITUTE(SUBSTITUTE(SUBSTITUTE(SUBSTITUTE(SUBSTITUTE(SUBSTITUTE(SUBSTITUTE(SUBSTITUTE(Table2[[#This Row],[NAMA BARANG]]," ",""),"""",""),"-",""),"/",""),"(",""),")",""),"&amp;",""),",",""))</f>
        <v>tasly083086b</v>
      </c>
      <c r="C2111" s="17" t="s">
        <v>2248</v>
      </c>
      <c r="D2111" s="18">
        <v>4</v>
      </c>
      <c r="E2111" s="22">
        <v>360</v>
      </c>
      <c r="F2111" s="43">
        <f>IF(Table2[[#This Row],[M5B]]="",Table2[[#This Row],[M5B_h]],SUM(Table2[[#This Row],[M5B_h]],Table2[[#This Row],[M5B]]))</f>
        <v>4</v>
      </c>
      <c r="H2111" s="12" t="str">
        <f>IF(Table2[[#This Row],[M1A]]="","",Table2[[#This Row],[M1A]]-Table2[[#This Row],[AWAL]])</f>
        <v/>
      </c>
      <c r="J2111" s="12" t="str">
        <f>IF(Table2[[#This Row],[M2A]]="","",SUM(Table2[[#This Row],[M2A]]-Table2[[#This Row],[M2B_h]]))</f>
        <v/>
      </c>
      <c r="L2111" s="12" t="str">
        <f>IF(Table2[[#This Row],[M3A]]="","",SUM(Table2[[#This Row],[M3A]]-Table2[[#This Row],[M3B_h]]))</f>
        <v/>
      </c>
      <c r="N2111" s="12" t="str">
        <f>IF(Table2[[#This Row],[M4A]]="","",SUM(Table2[[#This Row],[M4A]]-Table2[[#This Row],[M4B_h]]))</f>
        <v/>
      </c>
      <c r="O2111" s="14"/>
      <c r="P2111" s="14" t="str">
        <f>IF(Table2[[#This Row],[M5A]]="","",SUM(Table2[[#This Row],[M5A]]-Table2[[#This Row],[M5B_h]]))</f>
        <v/>
      </c>
      <c r="Q2111" s="14">
        <f>SUM(Table2[[#This Row],[AWAL]],Table2[[#This Row],[M1B]])</f>
        <v>4</v>
      </c>
      <c r="R2111" s="14">
        <f>SUM(Table2[[#This Row],[M2B]],Table2[[#This Row],[M2B_h]])</f>
        <v>4</v>
      </c>
      <c r="S2111" s="14">
        <f>SUM(Table2[[#This Row],[M3B]],Table2[[#This Row],[M3B_h]])</f>
        <v>4</v>
      </c>
      <c r="T2111" s="14">
        <f>SUM(Table2[[#This Row],[M4B]],Table2[[#This Row],[M4B_h]])</f>
        <v>4</v>
      </c>
    </row>
    <row r="2112" spans="1:20">
      <c r="A2112" s="11">
        <f>IF(Table2[[#This Row],[TT]]=0,"",ROW())</f>
        <v>2112</v>
      </c>
      <c r="B2112" s="11" t="str">
        <f>LOWER(SUBSTITUTE(SUBSTITUTE(SUBSTITUTE(SUBSTITUTE(SUBSTITUTE(SUBSTITUTE(SUBSTITUTE(SUBSTITUTE(Table2[[#This Row],[NAMA BARANG]]," ",""),"""",""),"-",""),"/",""),"(",""),")",""),"&amp;",""),",",""))</f>
        <v>taslyhd126131b</v>
      </c>
      <c r="C2112" s="17" t="s">
        <v>2249</v>
      </c>
      <c r="D2112" s="18">
        <v>9</v>
      </c>
      <c r="E2112" s="22" t="s">
        <v>56</v>
      </c>
      <c r="F2112" s="43">
        <f>IF(Table2[[#This Row],[M5B]]="",Table2[[#This Row],[M5B_h]],SUM(Table2[[#This Row],[M5B_h]],Table2[[#This Row],[M5B]]))</f>
        <v>9</v>
      </c>
      <c r="H2112" s="12" t="str">
        <f>IF(Table2[[#This Row],[M1A]]="","",Table2[[#This Row],[M1A]]-Table2[[#This Row],[AWAL]])</f>
        <v/>
      </c>
      <c r="J2112" s="12" t="str">
        <f>IF(Table2[[#This Row],[M2A]]="","",SUM(Table2[[#This Row],[M2A]]-Table2[[#This Row],[M2B_h]]))</f>
        <v/>
      </c>
      <c r="L2112" s="12" t="str">
        <f>IF(Table2[[#This Row],[M3A]]="","",SUM(Table2[[#This Row],[M3A]]-Table2[[#This Row],[M3B_h]]))</f>
        <v/>
      </c>
      <c r="N2112" s="12" t="str">
        <f>IF(Table2[[#This Row],[M4A]]="","",SUM(Table2[[#This Row],[M4A]]-Table2[[#This Row],[M4B_h]]))</f>
        <v/>
      </c>
      <c r="O2112" s="14"/>
      <c r="P2112" s="14" t="str">
        <f>IF(Table2[[#This Row],[M5A]]="","",SUM(Table2[[#This Row],[M5A]]-Table2[[#This Row],[M5B_h]]))</f>
        <v/>
      </c>
      <c r="Q2112" s="14">
        <f>SUM(Table2[[#This Row],[AWAL]],Table2[[#This Row],[M1B]])</f>
        <v>9</v>
      </c>
      <c r="R2112" s="14">
        <f>SUM(Table2[[#This Row],[M2B]],Table2[[#This Row],[M2B_h]])</f>
        <v>9</v>
      </c>
      <c r="S2112" s="14">
        <f>SUM(Table2[[#This Row],[M3B]],Table2[[#This Row],[M3B_h]])</f>
        <v>9</v>
      </c>
      <c r="T2112" s="14">
        <f>SUM(Table2[[#This Row],[M4B]],Table2[[#This Row],[M4B_h]])</f>
        <v>9</v>
      </c>
    </row>
    <row r="2113" spans="1:20">
      <c r="A2113" s="11">
        <f>IF(Table2[[#This Row],[TT]]=0,"",ROW())</f>
        <v>2113</v>
      </c>
      <c r="B2113" s="11" t="str">
        <f>LOWER(SUBSTITUTE(SUBSTITUTE(SUBSTITUTE(SUBSTITUTE(SUBSTITUTE(SUBSTITUTE(SUBSTITUTE(SUBSTITUTE(Table2[[#This Row],[NAMA BARANG]]," ",""),"""",""),"-",""),"/",""),"(",""),")",""),"&amp;",""),",",""))</f>
        <v>taslyhd132b</v>
      </c>
      <c r="C2113" s="17" t="s">
        <v>2250</v>
      </c>
      <c r="D2113" s="18">
        <v>3</v>
      </c>
      <c r="E2113" s="22">
        <v>360</v>
      </c>
      <c r="F2113" s="43">
        <f>IF(Table2[[#This Row],[M5B]]="",Table2[[#This Row],[M5B_h]],SUM(Table2[[#This Row],[M5B_h]],Table2[[#This Row],[M5B]]))</f>
        <v>3</v>
      </c>
      <c r="H2113" s="12" t="str">
        <f>IF(Table2[[#This Row],[M1A]]="","",Table2[[#This Row],[M1A]]-Table2[[#This Row],[AWAL]])</f>
        <v/>
      </c>
      <c r="J2113" s="12" t="str">
        <f>IF(Table2[[#This Row],[M2A]]="","",SUM(Table2[[#This Row],[M2A]]-Table2[[#This Row],[M2B_h]]))</f>
        <v/>
      </c>
      <c r="L2113" s="12" t="str">
        <f>IF(Table2[[#This Row],[M3A]]="","",SUM(Table2[[#This Row],[M3A]]-Table2[[#This Row],[M3B_h]]))</f>
        <v/>
      </c>
      <c r="N2113" s="12" t="str">
        <f>IF(Table2[[#This Row],[M4A]]="","",SUM(Table2[[#This Row],[M4A]]-Table2[[#This Row],[M4B_h]]))</f>
        <v/>
      </c>
      <c r="O2113" s="14"/>
      <c r="P2113" s="14" t="str">
        <f>IF(Table2[[#This Row],[M5A]]="","",SUM(Table2[[#This Row],[M5A]]-Table2[[#This Row],[M5B_h]]))</f>
        <v/>
      </c>
      <c r="Q2113" s="14">
        <f>SUM(Table2[[#This Row],[AWAL]],Table2[[#This Row],[M1B]])</f>
        <v>3</v>
      </c>
      <c r="R2113" s="14">
        <f>SUM(Table2[[#This Row],[M2B]],Table2[[#This Row],[M2B_h]])</f>
        <v>3</v>
      </c>
      <c r="S2113" s="14">
        <f>SUM(Table2[[#This Row],[M3B]],Table2[[#This Row],[M3B_h]])</f>
        <v>3</v>
      </c>
      <c r="T2113" s="14">
        <f>SUM(Table2[[#This Row],[M4B]],Table2[[#This Row],[M4B_h]])</f>
        <v>3</v>
      </c>
    </row>
    <row r="2114" spans="1:20">
      <c r="A2114" s="11">
        <f>IF(Table2[[#This Row],[TT]]=0,"",ROW())</f>
        <v>2114</v>
      </c>
      <c r="B2114" s="11" t="str">
        <f>LOWER(SUBSTITUTE(SUBSTITUTE(SUBSTITUTE(SUBSTITUTE(SUBSTITUTE(SUBSTITUTE(SUBSTITUTE(SUBSTITUTE(Table2[[#This Row],[NAMA BARANG]]," ",""),"""",""),"-",""),"/",""),"(",""),")",""),"&amp;",""),",",""))</f>
        <v>taslyhd148b</v>
      </c>
      <c r="C2114" s="17" t="s">
        <v>2251</v>
      </c>
      <c r="D2114" s="18">
        <v>8</v>
      </c>
      <c r="E2114" s="22">
        <v>360</v>
      </c>
      <c r="F2114" s="43">
        <f>IF(Table2[[#This Row],[M5B]]="",Table2[[#This Row],[M5B_h]],SUM(Table2[[#This Row],[M5B_h]],Table2[[#This Row],[M5B]]))</f>
        <v>8</v>
      </c>
      <c r="H2114" s="12" t="str">
        <f>IF(Table2[[#This Row],[M1A]]="","",Table2[[#This Row],[M1A]]-Table2[[#This Row],[AWAL]])</f>
        <v/>
      </c>
      <c r="J2114" s="12" t="str">
        <f>IF(Table2[[#This Row],[M2A]]="","",SUM(Table2[[#This Row],[M2A]]-Table2[[#This Row],[M2B_h]]))</f>
        <v/>
      </c>
      <c r="L2114" s="12" t="str">
        <f>IF(Table2[[#This Row],[M3A]]="","",SUM(Table2[[#This Row],[M3A]]-Table2[[#This Row],[M3B_h]]))</f>
        <v/>
      </c>
      <c r="N2114" s="12" t="str">
        <f>IF(Table2[[#This Row],[M4A]]="","",SUM(Table2[[#This Row],[M4A]]-Table2[[#This Row],[M4B_h]]))</f>
        <v/>
      </c>
      <c r="O2114" s="14"/>
      <c r="P2114" s="14" t="str">
        <f>IF(Table2[[#This Row],[M5A]]="","",SUM(Table2[[#This Row],[M5A]]-Table2[[#This Row],[M5B_h]]))</f>
        <v/>
      </c>
      <c r="Q2114" s="14">
        <f>SUM(Table2[[#This Row],[AWAL]],Table2[[#This Row],[M1B]])</f>
        <v>8</v>
      </c>
      <c r="R2114" s="14">
        <f>SUM(Table2[[#This Row],[M2B]],Table2[[#This Row],[M2B_h]])</f>
        <v>8</v>
      </c>
      <c r="S2114" s="14">
        <f>SUM(Table2[[#This Row],[M3B]],Table2[[#This Row],[M3B_h]])</f>
        <v>8</v>
      </c>
      <c r="T2114" s="14">
        <f>SUM(Table2[[#This Row],[M4B]],Table2[[#This Row],[M4B_h]])</f>
        <v>8</v>
      </c>
    </row>
    <row r="2115" spans="1:20">
      <c r="A2115" s="11">
        <f>IF(Table2[[#This Row],[TT]]=0,"",ROW())</f>
        <v>2115</v>
      </c>
      <c r="B2115" s="11" t="str">
        <f>LOWER(SUBSTITUTE(SUBSTITUTE(SUBSTITUTE(SUBSTITUTE(SUBSTITUTE(SUBSTITUTE(SUBSTITUTE(SUBSTITUTE(Table2[[#This Row],[NAMA BARANG]]," ",""),"""",""),"-",""),"/",""),"(",""),")",""),"&amp;",""),",",""))</f>
        <v>taslyhd149b</v>
      </c>
      <c r="C2115" s="17" t="s">
        <v>2252</v>
      </c>
      <c r="D2115" s="18">
        <v>15</v>
      </c>
      <c r="E2115" s="22">
        <v>360</v>
      </c>
      <c r="F2115" s="43">
        <f>IF(Table2[[#This Row],[M5B]]="",Table2[[#This Row],[M5B_h]],SUM(Table2[[#This Row],[M5B_h]],Table2[[#This Row],[M5B]]))</f>
        <v>15</v>
      </c>
      <c r="H2115" s="12" t="str">
        <f>IF(Table2[[#This Row],[M1A]]="","",Table2[[#This Row],[M1A]]-Table2[[#This Row],[AWAL]])</f>
        <v/>
      </c>
      <c r="J2115" s="12" t="str">
        <f>IF(Table2[[#This Row],[M2A]]="","",SUM(Table2[[#This Row],[M2A]]-Table2[[#This Row],[M2B_h]]))</f>
        <v/>
      </c>
      <c r="L2115" s="12" t="str">
        <f>IF(Table2[[#This Row],[M3A]]="","",SUM(Table2[[#This Row],[M3A]]-Table2[[#This Row],[M3B_h]]))</f>
        <v/>
      </c>
      <c r="N2115" s="12" t="str">
        <f>IF(Table2[[#This Row],[M4A]]="","",SUM(Table2[[#This Row],[M4A]]-Table2[[#This Row],[M4B_h]]))</f>
        <v/>
      </c>
      <c r="O2115" s="14"/>
      <c r="P2115" s="14" t="str">
        <f>IF(Table2[[#This Row],[M5A]]="","",SUM(Table2[[#This Row],[M5A]]-Table2[[#This Row],[M5B_h]]))</f>
        <v/>
      </c>
      <c r="Q2115" s="14">
        <f>SUM(Table2[[#This Row],[AWAL]],Table2[[#This Row],[M1B]])</f>
        <v>15</v>
      </c>
      <c r="R2115" s="14">
        <f>SUM(Table2[[#This Row],[M2B]],Table2[[#This Row],[M2B_h]])</f>
        <v>15</v>
      </c>
      <c r="S2115" s="14">
        <f>SUM(Table2[[#This Row],[M3B]],Table2[[#This Row],[M3B_h]])</f>
        <v>15</v>
      </c>
      <c r="T2115" s="14">
        <f>SUM(Table2[[#This Row],[M4B]],Table2[[#This Row],[M4B_h]])</f>
        <v>15</v>
      </c>
    </row>
    <row r="2116" spans="1:20">
      <c r="A2116" s="11">
        <f>IF(Table2[[#This Row],[TT]]=0,"",ROW())</f>
        <v>2116</v>
      </c>
      <c r="B2116" s="11" t="str">
        <f>LOWER(SUBSTITUTE(SUBSTITUTE(SUBSTITUTE(SUBSTITUTE(SUBSTITUTE(SUBSTITUTE(SUBSTITUTE(SUBSTITUTE(Table2[[#This Row],[NAMA BARANG]]," ",""),"""",""),"-",""),"/",""),"(",""),")",""),"&amp;",""),",",""))</f>
        <v>taslyhd150b</v>
      </c>
      <c r="C2116" s="17" t="s">
        <v>2253</v>
      </c>
      <c r="D2116" s="18">
        <v>5</v>
      </c>
      <c r="E2116" s="22">
        <v>360</v>
      </c>
      <c r="F2116" s="43">
        <f>IF(Table2[[#This Row],[M5B]]="",Table2[[#This Row],[M5B_h]],SUM(Table2[[#This Row],[M5B_h]],Table2[[#This Row],[M5B]]))</f>
        <v>5</v>
      </c>
      <c r="H2116" s="12" t="str">
        <f>IF(Table2[[#This Row],[M1A]]="","",Table2[[#This Row],[M1A]]-Table2[[#This Row],[AWAL]])</f>
        <v/>
      </c>
      <c r="J2116" s="12" t="str">
        <f>IF(Table2[[#This Row],[M2A]]="","",SUM(Table2[[#This Row],[M2A]]-Table2[[#This Row],[M2B_h]]))</f>
        <v/>
      </c>
      <c r="L2116" s="12" t="str">
        <f>IF(Table2[[#This Row],[M3A]]="","",SUM(Table2[[#This Row],[M3A]]-Table2[[#This Row],[M3B_h]]))</f>
        <v/>
      </c>
      <c r="N2116" s="12" t="str">
        <f>IF(Table2[[#This Row],[M4A]]="","",SUM(Table2[[#This Row],[M4A]]-Table2[[#This Row],[M4B_h]]))</f>
        <v/>
      </c>
      <c r="O2116" s="14"/>
      <c r="P2116" s="14" t="str">
        <f>IF(Table2[[#This Row],[M5A]]="","",SUM(Table2[[#This Row],[M5A]]-Table2[[#This Row],[M5B_h]]))</f>
        <v/>
      </c>
      <c r="Q2116" s="14">
        <f>SUM(Table2[[#This Row],[AWAL]],Table2[[#This Row],[M1B]])</f>
        <v>5</v>
      </c>
      <c r="R2116" s="14">
        <f>SUM(Table2[[#This Row],[M2B]],Table2[[#This Row],[M2B_h]])</f>
        <v>5</v>
      </c>
      <c r="S2116" s="14">
        <f>SUM(Table2[[#This Row],[M3B]],Table2[[#This Row],[M3B_h]])</f>
        <v>5</v>
      </c>
      <c r="T2116" s="14">
        <f>SUM(Table2[[#This Row],[M4B]],Table2[[#This Row],[M4B_h]])</f>
        <v>5</v>
      </c>
    </row>
    <row r="2117" spans="1:20">
      <c r="A2117" s="11">
        <f>IF(Table2[[#This Row],[TT]]=0,"",ROW())</f>
        <v>2117</v>
      </c>
      <c r="B2117" s="11" t="str">
        <f>LOWER(SUBSTITUTE(SUBSTITUTE(SUBSTITUTE(SUBSTITUTE(SUBSTITUTE(SUBSTITUTE(SUBSTITUTE(SUBSTITUTE(Table2[[#This Row],[NAMA BARANG]]," ",""),"""",""),"-",""),"/",""),"(",""),")",""),"&amp;",""),",",""))</f>
        <v>taslysd211b</v>
      </c>
      <c r="C2117" s="17" t="s">
        <v>2255</v>
      </c>
      <c r="D2117" s="18">
        <v>1</v>
      </c>
      <c r="E2117" s="22">
        <v>360</v>
      </c>
      <c r="F2117" s="43">
        <f>IF(Table2[[#This Row],[M5B]]="",Table2[[#This Row],[M5B_h]],SUM(Table2[[#This Row],[M5B_h]],Table2[[#This Row],[M5B]]))</f>
        <v>1</v>
      </c>
      <c r="H2117" s="12" t="str">
        <f>IF(Table2[[#This Row],[M1A]]="","",Table2[[#This Row],[M1A]]-Table2[[#This Row],[AWAL]])</f>
        <v/>
      </c>
      <c r="J2117" s="12" t="str">
        <f>IF(Table2[[#This Row],[M2A]]="","",SUM(Table2[[#This Row],[M2A]]-Table2[[#This Row],[M2B_h]]))</f>
        <v/>
      </c>
      <c r="L2117" s="12" t="str">
        <f>IF(Table2[[#This Row],[M3A]]="","",SUM(Table2[[#This Row],[M3A]]-Table2[[#This Row],[M3B_h]]))</f>
        <v/>
      </c>
      <c r="N2117" s="12" t="str">
        <f>IF(Table2[[#This Row],[M4A]]="","",SUM(Table2[[#This Row],[M4A]]-Table2[[#This Row],[M4B_h]]))</f>
        <v/>
      </c>
      <c r="O2117" s="14"/>
      <c r="P2117" s="14" t="str">
        <f>IF(Table2[[#This Row],[M5A]]="","",SUM(Table2[[#This Row],[M5A]]-Table2[[#This Row],[M5B_h]]))</f>
        <v/>
      </c>
      <c r="Q2117" s="14">
        <f>SUM(Table2[[#This Row],[AWAL]],Table2[[#This Row],[M1B]])</f>
        <v>1</v>
      </c>
      <c r="R2117" s="14">
        <f>SUM(Table2[[#This Row],[M2B]],Table2[[#This Row],[M2B_h]])</f>
        <v>1</v>
      </c>
      <c r="S2117" s="14">
        <f>SUM(Table2[[#This Row],[M3B]],Table2[[#This Row],[M3B_h]])</f>
        <v>1</v>
      </c>
      <c r="T2117" s="14">
        <f>SUM(Table2[[#This Row],[M4B]],Table2[[#This Row],[M4B_h]])</f>
        <v>1</v>
      </c>
    </row>
    <row r="2118" spans="1:20">
      <c r="A2118" s="15">
        <f>IF(Table2[[#This Row],[TT]]=0,"",ROW())</f>
        <v>2118</v>
      </c>
      <c r="B2118" s="15" t="str">
        <f>LOWER(SUBSTITUTE(SUBSTITUTE(SUBSTITUTE(SUBSTITUTE(SUBSTITUTE(SUBSTITUTE(SUBSTITUTE(SUBSTITUTE(Table2[[#This Row],[NAMA BARANG]]," ",""),"""",""),"-",""),"/",""),"(",""),")",""),"&amp;",""),",",""))</f>
        <v>taslysd154k</v>
      </c>
      <c r="C2118" s="17" t="s">
        <v>2256</v>
      </c>
      <c r="D2118" s="18">
        <v>8</v>
      </c>
      <c r="E2118" s="22">
        <v>480</v>
      </c>
      <c r="F2118" s="44">
        <f>IF(Table2[[#This Row],[M5B]]="",Table2[[#This Row],[M5B_h]],SUM(Table2[[#This Row],[M5B_h]],Table2[[#This Row],[M5B]]))</f>
        <v>7</v>
      </c>
      <c r="G2118" s="16"/>
      <c r="H2118" s="41" t="str">
        <f>IF(Table2[[#This Row],[M1A]]="","",Table2[[#This Row],[M1A]]-Table2[[#This Row],[AWAL]])</f>
        <v/>
      </c>
      <c r="I2118" s="16">
        <v>7</v>
      </c>
      <c r="J2118" s="41">
        <f>IF(Table2[[#This Row],[M2A]]="","",SUM(Table2[[#This Row],[M2A]]-Table2[[#This Row],[M2B_h]]))</f>
        <v>-1</v>
      </c>
      <c r="K2118" s="16"/>
      <c r="L2118" s="41" t="str">
        <f>IF(Table2[[#This Row],[M3A]]="","",SUM(Table2[[#This Row],[M3A]]-Table2[[#This Row],[M3B_h]]))</f>
        <v/>
      </c>
      <c r="M2118" s="41"/>
      <c r="N2118" s="41" t="str">
        <f>IF(Table2[[#This Row],[M4A]]="","",SUM(Table2[[#This Row],[M4A]]-Table2[[#This Row],[M4B_h]]))</f>
        <v/>
      </c>
      <c r="O2118" s="14"/>
      <c r="P2118" s="14" t="str">
        <f>IF(Table2[[#This Row],[M5A]]="","",SUM(Table2[[#This Row],[M5A]]-Table2[[#This Row],[M5B_h]]))</f>
        <v/>
      </c>
      <c r="Q2118" s="14">
        <f>SUM(Table2[[#This Row],[AWAL]],Table2[[#This Row],[M1B]])</f>
        <v>8</v>
      </c>
      <c r="R2118" s="14">
        <f>SUM(Table2[[#This Row],[M2B]],Table2[[#This Row],[M2B_h]])</f>
        <v>7</v>
      </c>
      <c r="S2118" s="14">
        <f>SUM(Table2[[#This Row],[M3B]],Table2[[#This Row],[M3B_h]])</f>
        <v>7</v>
      </c>
      <c r="T2118" s="14">
        <f>SUM(Table2[[#This Row],[M4B]],Table2[[#This Row],[M4B_h]])</f>
        <v>7</v>
      </c>
    </row>
    <row r="2119" spans="1:20">
      <c r="A2119" s="11">
        <f>IF(Table2[[#This Row],[TT]]=0,"",ROW())</f>
        <v>2119</v>
      </c>
      <c r="B2119" s="11" t="str">
        <f>LOWER(SUBSTITUTE(SUBSTITUTE(SUBSTITUTE(SUBSTITUTE(SUBSTITUTE(SUBSTITUTE(SUBSTITUTE(SUBSTITUTE(Table2[[#This Row],[NAMA BARANG]]," ",""),"""",""),"-",""),"/",""),"(",""),")",""),"&amp;",""),",",""))</f>
        <v>taslysd229k</v>
      </c>
      <c r="C2119" s="17" t="s">
        <v>2257</v>
      </c>
      <c r="D2119" s="18">
        <v>37</v>
      </c>
      <c r="E2119" s="22" t="s">
        <v>340</v>
      </c>
      <c r="F2119" s="43">
        <f>IF(Table2[[#This Row],[M5B]]="",Table2[[#This Row],[M5B_h]],SUM(Table2[[#This Row],[M5B_h]],Table2[[#This Row],[M5B]]))</f>
        <v>36</v>
      </c>
      <c r="G2119" s="12">
        <v>36</v>
      </c>
      <c r="H2119" s="12">
        <f>IF(Table2[[#This Row],[M1A]]="","",Table2[[#This Row],[M1A]]-Table2[[#This Row],[AWAL]])</f>
        <v>-1</v>
      </c>
      <c r="J2119" s="12" t="str">
        <f>IF(Table2[[#This Row],[M2A]]="","",SUM(Table2[[#This Row],[M2A]]-Table2[[#This Row],[M2B_h]]))</f>
        <v/>
      </c>
      <c r="L2119" s="12" t="str">
        <f>IF(Table2[[#This Row],[M3A]]="","",SUM(Table2[[#This Row],[M3A]]-Table2[[#This Row],[M3B_h]]))</f>
        <v/>
      </c>
      <c r="N2119" s="12" t="str">
        <f>IF(Table2[[#This Row],[M4A]]="","",SUM(Table2[[#This Row],[M4A]]-Table2[[#This Row],[M4B_h]]))</f>
        <v/>
      </c>
      <c r="O2119" s="14"/>
      <c r="P2119" s="14" t="str">
        <f>IF(Table2[[#This Row],[M5A]]="","",SUM(Table2[[#This Row],[M5A]]-Table2[[#This Row],[M5B_h]]))</f>
        <v/>
      </c>
      <c r="Q2119" s="14">
        <f>SUM(Table2[[#This Row],[AWAL]],Table2[[#This Row],[M1B]])</f>
        <v>36</v>
      </c>
      <c r="R2119" s="14">
        <f>SUM(Table2[[#This Row],[M2B]],Table2[[#This Row],[M2B_h]])</f>
        <v>36</v>
      </c>
      <c r="S2119" s="14">
        <f>SUM(Table2[[#This Row],[M3B]],Table2[[#This Row],[M3B_h]])</f>
        <v>36</v>
      </c>
      <c r="T2119" s="14">
        <f>SUM(Table2[[#This Row],[M4B]],Table2[[#This Row],[M4B_h]])</f>
        <v>36</v>
      </c>
    </row>
    <row r="2120" spans="1:20">
      <c r="A2120" s="11">
        <f>IF(Table2[[#This Row],[TT]]=0,"",ROW())</f>
        <v>2120</v>
      </c>
      <c r="B2120" s="11" t="str">
        <f>LOWER(SUBSTITUTE(SUBSTITUTE(SUBSTITUTE(SUBSTITUTE(SUBSTITUTE(SUBSTITUTE(SUBSTITUTE(SUBSTITUTE(Table2[[#This Row],[NAMA BARANG]]," ",""),"""",""),"-",""),"/",""),"(",""),")",""),"&amp;",""),",",""))</f>
        <v>taslysd241k</v>
      </c>
      <c r="C2120" s="17" t="s">
        <v>2258</v>
      </c>
      <c r="D2120" s="18">
        <v>2</v>
      </c>
      <c r="E2120" s="22" t="s">
        <v>340</v>
      </c>
      <c r="F2120" s="43">
        <f>IF(Table2[[#This Row],[M5B]]="",Table2[[#This Row],[M5B_h]],SUM(Table2[[#This Row],[M5B_h]],Table2[[#This Row],[M5B]]))</f>
        <v>2</v>
      </c>
      <c r="H2120" s="12" t="str">
        <f>IF(Table2[[#This Row],[M1A]]="","",Table2[[#This Row],[M1A]]-Table2[[#This Row],[AWAL]])</f>
        <v/>
      </c>
      <c r="J2120" s="12" t="str">
        <f>IF(Table2[[#This Row],[M2A]]="","",SUM(Table2[[#This Row],[M2A]]-Table2[[#This Row],[M2B_h]]))</f>
        <v/>
      </c>
      <c r="L2120" s="12" t="str">
        <f>IF(Table2[[#This Row],[M3A]]="","",SUM(Table2[[#This Row],[M3A]]-Table2[[#This Row],[M3B_h]]))</f>
        <v/>
      </c>
      <c r="N2120" s="12" t="str">
        <f>IF(Table2[[#This Row],[M4A]]="","",SUM(Table2[[#This Row],[M4A]]-Table2[[#This Row],[M4B_h]]))</f>
        <v/>
      </c>
      <c r="O2120" s="14"/>
      <c r="P2120" s="14" t="str">
        <f>IF(Table2[[#This Row],[M5A]]="","",SUM(Table2[[#This Row],[M5A]]-Table2[[#This Row],[M5B_h]]))</f>
        <v/>
      </c>
      <c r="Q2120" s="14">
        <f>SUM(Table2[[#This Row],[AWAL]],Table2[[#This Row],[M1B]])</f>
        <v>2</v>
      </c>
      <c r="R2120" s="14">
        <f>SUM(Table2[[#This Row],[M2B]],Table2[[#This Row],[M2B_h]])</f>
        <v>2</v>
      </c>
      <c r="S2120" s="14">
        <f>SUM(Table2[[#This Row],[M3B]],Table2[[#This Row],[M3B_h]])</f>
        <v>2</v>
      </c>
      <c r="T2120" s="14">
        <f>SUM(Table2[[#This Row],[M4B]],Table2[[#This Row],[M4B_h]])</f>
        <v>2</v>
      </c>
    </row>
    <row r="2121" spans="1:20">
      <c r="A2121" s="13" t="str">
        <f>IF(Table2[[#This Row],[TT]]=0,"",ROW())</f>
        <v/>
      </c>
      <c r="B2121" s="13" t="str">
        <f>LOWER(SUBSTITUTE(SUBSTITUTE(SUBSTITUTE(SUBSTITUTE(SUBSTITUTE(SUBSTITUTE(SUBSTITUTE(SUBSTITUTE(Table2[[#This Row],[NAMA BARANG]]," ",""),"""",""),"-",""),"/",""),"(",""),")",""),"&amp;",""),",",""))</f>
        <v>taslysd572k</v>
      </c>
      <c r="C2121" s="17" t="s">
        <v>2259</v>
      </c>
      <c r="D2121" s="18">
        <v>2</v>
      </c>
      <c r="E2121" s="22">
        <v>480</v>
      </c>
      <c r="F2121" s="43">
        <f>IF(Table2[[#This Row],[M5B]]="",Table2[[#This Row],[M5B_h]],SUM(Table2[[#This Row],[M5B_h]],Table2[[#This Row],[M5B]]))</f>
        <v>0</v>
      </c>
      <c r="H2121" s="14" t="str">
        <f>IF(Table2[[#This Row],[M1A]]="","",Table2[[#This Row],[M1A]]-Table2[[#This Row],[AWAL]])</f>
        <v/>
      </c>
      <c r="I2121" s="12">
        <v>1</v>
      </c>
      <c r="J2121" s="14">
        <f>IF(Table2[[#This Row],[M2A]]="","",SUM(Table2[[#This Row],[M2A]]-Table2[[#This Row],[M2B_h]]))</f>
        <v>-1</v>
      </c>
      <c r="K2121" s="14">
        <v>0</v>
      </c>
      <c r="L2121" s="14">
        <f>IF(Table2[[#This Row],[M3A]]="","",SUM(Table2[[#This Row],[M3A]]-Table2[[#This Row],[M3B_h]]))</f>
        <v>-1</v>
      </c>
      <c r="M2121" s="14"/>
      <c r="N2121" s="14" t="str">
        <f>IF(Table2[[#This Row],[M4A]]="","",SUM(Table2[[#This Row],[M4A]]-Table2[[#This Row],[M4B_h]]))</f>
        <v/>
      </c>
      <c r="O2121" s="14"/>
      <c r="P2121" s="14" t="str">
        <f>IF(Table2[[#This Row],[M5A]]="","",SUM(Table2[[#This Row],[M5A]]-Table2[[#This Row],[M5B_h]]))</f>
        <v/>
      </c>
      <c r="Q2121" s="14">
        <f>SUM(Table2[[#This Row],[AWAL]],Table2[[#This Row],[M1B]])</f>
        <v>2</v>
      </c>
      <c r="R2121" s="14">
        <f>SUM(Table2[[#This Row],[M2B]],Table2[[#This Row],[M2B_h]])</f>
        <v>1</v>
      </c>
      <c r="S2121" s="14">
        <f>SUM(Table2[[#This Row],[M3B]],Table2[[#This Row],[M3B_h]])</f>
        <v>0</v>
      </c>
      <c r="T2121" s="14">
        <f>SUM(Table2[[#This Row],[M4B]],Table2[[#This Row],[M4B_h]])</f>
        <v>0</v>
      </c>
    </row>
    <row r="2122" spans="1:20">
      <c r="A2122" s="11">
        <f>IF(Table2[[#This Row],[TT]]=0,"",ROW())</f>
        <v>2122</v>
      </c>
      <c r="B2122" s="11" t="str">
        <f>LOWER(SUBSTITUTE(SUBSTITUTE(SUBSTITUTE(SUBSTITUTE(SUBSTITUTE(SUBSTITUTE(SUBSTITUTE(SUBSTITUTE(Table2[[#This Row],[NAMA BARANG]]," ",""),"""",""),"-",""),"/",""),"(",""),")",""),"&amp;",""),",",""))</f>
        <v>tasmikabesartentengtanganr013</v>
      </c>
      <c r="C2122" s="17" t="s">
        <v>2260</v>
      </c>
      <c r="D2122" s="18">
        <v>2</v>
      </c>
      <c r="E2122" s="22" t="s">
        <v>181</v>
      </c>
      <c r="F2122" s="43">
        <f>IF(Table2[[#This Row],[M5B]]="",Table2[[#This Row],[M5B_h]],SUM(Table2[[#This Row],[M5B_h]],Table2[[#This Row],[M5B]]))</f>
        <v>2</v>
      </c>
      <c r="H2122" s="12" t="str">
        <f>IF(Table2[[#This Row],[M1A]]="","",Table2[[#This Row],[M1A]]-Table2[[#This Row],[AWAL]])</f>
        <v/>
      </c>
      <c r="J2122" s="12" t="str">
        <f>IF(Table2[[#This Row],[M2A]]="","",SUM(Table2[[#This Row],[M2A]]-Table2[[#This Row],[M2B_h]]))</f>
        <v/>
      </c>
      <c r="L2122" s="12" t="str">
        <f>IF(Table2[[#This Row],[M3A]]="","",SUM(Table2[[#This Row],[M3A]]-Table2[[#This Row],[M3B_h]]))</f>
        <v/>
      </c>
      <c r="N2122" s="12" t="str">
        <f>IF(Table2[[#This Row],[M4A]]="","",SUM(Table2[[#This Row],[M4A]]-Table2[[#This Row],[M4B_h]]))</f>
        <v/>
      </c>
      <c r="O2122" s="14"/>
      <c r="P2122" s="14" t="str">
        <f>IF(Table2[[#This Row],[M5A]]="","",SUM(Table2[[#This Row],[M5A]]-Table2[[#This Row],[M5B_h]]))</f>
        <v/>
      </c>
      <c r="Q2122" s="14">
        <f>SUM(Table2[[#This Row],[AWAL]],Table2[[#This Row],[M1B]])</f>
        <v>2</v>
      </c>
      <c r="R2122" s="14">
        <f>SUM(Table2[[#This Row],[M2B]],Table2[[#This Row],[M2B_h]])</f>
        <v>2</v>
      </c>
      <c r="S2122" s="14">
        <f>SUM(Table2[[#This Row],[M3B]],Table2[[#This Row],[M3B_h]])</f>
        <v>2</v>
      </c>
      <c r="T2122" s="14">
        <f>SUM(Table2[[#This Row],[M4B]],Table2[[#This Row],[M4B_h]])</f>
        <v>2</v>
      </c>
    </row>
    <row r="2123" spans="1:20">
      <c r="A2123" s="13">
        <f>IF(Table2[[#This Row],[TT]]=0,"",ROW())</f>
        <v>2123</v>
      </c>
      <c r="B2123" s="13" t="str">
        <f>LOWER(SUBSTITUTE(SUBSTITUTE(SUBSTITUTE(SUBSTITUTE(SUBSTITUTE(SUBSTITUTE(SUBSTITUTE(SUBSTITUTE(Table2[[#This Row],[NAMA BARANG]]," ",""),"""",""),"-",""),"/",""),"(",""),")",""),"&amp;",""),",",""))</f>
        <v>tasmikappme812kecil</v>
      </c>
      <c r="C2123" s="17" t="s">
        <v>2261</v>
      </c>
      <c r="D2123" s="18">
        <v>3</v>
      </c>
      <c r="E2123" s="22" t="s">
        <v>788</v>
      </c>
      <c r="F2123" s="43">
        <f>IF(Table2[[#This Row],[M5B]]="",Table2[[#This Row],[M5B_h]],SUM(Table2[[#This Row],[M5B_h]],Table2[[#This Row],[M5B]]))</f>
        <v>3</v>
      </c>
      <c r="H2123" s="14" t="str">
        <f>IF(Table2[[#This Row],[M1A]]="","",Table2[[#This Row],[M1A]]-Table2[[#This Row],[AWAL]])</f>
        <v/>
      </c>
      <c r="J2123" s="14" t="str">
        <f>IF(Table2[[#This Row],[M2A]]="","",SUM(Table2[[#This Row],[M2A]]-Table2[[#This Row],[M2B_h]]))</f>
        <v/>
      </c>
      <c r="L2123" s="14" t="str">
        <f>IF(Table2[[#This Row],[M3A]]="","",SUM(Table2[[#This Row],[M3A]]-Table2[[#This Row],[M3B_h]]))</f>
        <v/>
      </c>
      <c r="N2123" s="14" t="str">
        <f>IF(Table2[[#This Row],[M4A]]="","",SUM(Table2[[#This Row],[M4A]]-Table2[[#This Row],[M4B_h]]))</f>
        <v/>
      </c>
      <c r="O2123" s="14"/>
      <c r="P2123" s="14" t="str">
        <f>IF(Table2[[#This Row],[M5A]]="","",SUM(Table2[[#This Row],[M5A]]-Table2[[#This Row],[M5B_h]]))</f>
        <v/>
      </c>
      <c r="Q2123" s="14">
        <f>SUM(Table2[[#This Row],[AWAL]],Table2[[#This Row],[M1B]])</f>
        <v>3</v>
      </c>
      <c r="R2123" s="14">
        <f>SUM(Table2[[#This Row],[M2B]],Table2[[#This Row],[M2B_h]])</f>
        <v>3</v>
      </c>
      <c r="S2123" s="14">
        <f>SUM(Table2[[#This Row],[M3B]],Table2[[#This Row],[M3B_h]])</f>
        <v>3</v>
      </c>
      <c r="T2123" s="14">
        <f>SUM(Table2[[#This Row],[M4B]],Table2[[#This Row],[M4B_h]])</f>
        <v>3</v>
      </c>
    </row>
    <row r="2124" spans="1:20">
      <c r="A2124" s="11">
        <f>IF(Table2[[#This Row],[TT]]=0,"",ROW())</f>
        <v>2124</v>
      </c>
      <c r="B2124" s="11" t="str">
        <f>LOWER(SUBSTITUTE(SUBSTITUTE(SUBSTITUTE(SUBSTITUTE(SUBSTITUTE(SUBSTITUTE(SUBSTITUTE(SUBSTITUTE(Table2[[#This Row],[NAMA BARANG]]," ",""),"""",""),"-",""),"/",""),"(",""),")",""),"&amp;",""),",",""))</f>
        <v>tasmikapptm911</v>
      </c>
      <c r="C2124" s="17" t="s">
        <v>2262</v>
      </c>
      <c r="D2124" s="18">
        <v>3</v>
      </c>
      <c r="E2124" s="22" t="s">
        <v>58</v>
      </c>
      <c r="F2124" s="43">
        <f>IF(Table2[[#This Row],[M5B]]="",Table2[[#This Row],[M5B_h]],SUM(Table2[[#This Row],[M5B_h]],Table2[[#This Row],[M5B]]))</f>
        <v>3</v>
      </c>
      <c r="H2124" s="12" t="str">
        <f>IF(Table2[[#This Row],[M1A]]="","",Table2[[#This Row],[M1A]]-Table2[[#This Row],[AWAL]])</f>
        <v/>
      </c>
      <c r="J2124" s="12" t="str">
        <f>IF(Table2[[#This Row],[M2A]]="","",SUM(Table2[[#This Row],[M2A]]-Table2[[#This Row],[M2B_h]]))</f>
        <v/>
      </c>
      <c r="L2124" s="12" t="str">
        <f>IF(Table2[[#This Row],[M3A]]="","",SUM(Table2[[#This Row],[M3A]]-Table2[[#This Row],[M3B_h]]))</f>
        <v/>
      </c>
      <c r="N2124" s="12" t="str">
        <f>IF(Table2[[#This Row],[M4A]]="","",SUM(Table2[[#This Row],[M4A]]-Table2[[#This Row],[M4B_h]]))</f>
        <v/>
      </c>
      <c r="O2124" s="14"/>
      <c r="P2124" s="14" t="str">
        <f>IF(Table2[[#This Row],[M5A]]="","",SUM(Table2[[#This Row],[M5A]]-Table2[[#This Row],[M5B_h]]))</f>
        <v/>
      </c>
      <c r="Q2124" s="14">
        <f>SUM(Table2[[#This Row],[AWAL]],Table2[[#This Row],[M1B]])</f>
        <v>3</v>
      </c>
      <c r="R2124" s="14">
        <f>SUM(Table2[[#This Row],[M2B]],Table2[[#This Row],[M2B_h]])</f>
        <v>3</v>
      </c>
      <c r="S2124" s="14">
        <f>SUM(Table2[[#This Row],[M3B]],Table2[[#This Row],[M3B_h]])</f>
        <v>3</v>
      </c>
      <c r="T2124" s="14">
        <f>SUM(Table2[[#This Row],[M4B]],Table2[[#This Row],[M4B_h]])</f>
        <v>3</v>
      </c>
    </row>
    <row r="2125" spans="1:20">
      <c r="A2125" s="11">
        <f>IF(Table2[[#This Row],[TT]]=0,"",ROW())</f>
        <v>2125</v>
      </c>
      <c r="B2125" s="11" t="str">
        <f>LOWER(SUBSTITUTE(SUBSTITUTE(SUBSTITUTE(SUBSTITUTE(SUBSTITUTE(SUBSTITUTE(SUBSTITUTE(SUBSTITUTE(Table2[[#This Row],[NAMA BARANG]]," ",""),"""",""),"-",""),"/",""),"(",""),")",""),"&amp;",""),",",""))</f>
        <v>tasmika+taliclmm</v>
      </c>
      <c r="C2125" s="17" t="s">
        <v>2263</v>
      </c>
      <c r="D2125" s="18">
        <v>14</v>
      </c>
      <c r="E2125" s="22" t="s">
        <v>2264</v>
      </c>
      <c r="F2125" s="43">
        <f>IF(Table2[[#This Row],[M5B]]="",Table2[[#This Row],[M5B_h]],SUM(Table2[[#This Row],[M5B_h]],Table2[[#This Row],[M5B]]))</f>
        <v>14</v>
      </c>
      <c r="H2125" s="12" t="str">
        <f>IF(Table2[[#This Row],[M1A]]="","",Table2[[#This Row],[M1A]]-Table2[[#This Row],[AWAL]])</f>
        <v/>
      </c>
      <c r="J2125" s="12" t="str">
        <f>IF(Table2[[#This Row],[M2A]]="","",SUM(Table2[[#This Row],[M2A]]-Table2[[#This Row],[M2B_h]]))</f>
        <v/>
      </c>
      <c r="L2125" s="12" t="str">
        <f>IF(Table2[[#This Row],[M3A]]="","",SUM(Table2[[#This Row],[M3A]]-Table2[[#This Row],[M3B_h]]))</f>
        <v/>
      </c>
      <c r="N2125" s="12" t="str">
        <f>IF(Table2[[#This Row],[M4A]]="","",SUM(Table2[[#This Row],[M4A]]-Table2[[#This Row],[M4B_h]]))</f>
        <v/>
      </c>
      <c r="O2125" s="14"/>
      <c r="P2125" s="14" t="str">
        <f>IF(Table2[[#This Row],[M5A]]="","",SUM(Table2[[#This Row],[M5A]]-Table2[[#This Row],[M5B_h]]))</f>
        <v/>
      </c>
      <c r="Q2125" s="14">
        <f>SUM(Table2[[#This Row],[AWAL]],Table2[[#This Row],[M1B]])</f>
        <v>14</v>
      </c>
      <c r="R2125" s="14">
        <f>SUM(Table2[[#This Row],[M2B]],Table2[[#This Row],[M2B_h]])</f>
        <v>14</v>
      </c>
      <c r="S2125" s="14">
        <f>SUM(Table2[[#This Row],[M3B]],Table2[[#This Row],[M3B_h]])</f>
        <v>14</v>
      </c>
      <c r="T2125" s="14">
        <f>SUM(Table2[[#This Row],[M4B]],Table2[[#This Row],[M4B_h]])</f>
        <v>14</v>
      </c>
    </row>
    <row r="2126" spans="1:20">
      <c r="A2126" s="11">
        <f>IF(Table2[[#This Row],[TT]]=0,"",ROW())</f>
        <v>2126</v>
      </c>
      <c r="B2126" s="11" t="str">
        <f>LOWER(SUBSTITUTE(SUBSTITUTE(SUBSTITUTE(SUBSTITUTE(SUBSTITUTE(SUBSTITUTE(SUBSTITUTE(SUBSTITUTE(Table2[[#This Row],[NAMA BARANG]]," ",""),"""",""),"-",""),"/",""),"(",""),")",""),"&amp;",""),",",""))</f>
        <v>tasnariko4a</v>
      </c>
      <c r="C2126" s="17" t="s">
        <v>2265</v>
      </c>
      <c r="D2126" s="18">
        <v>23</v>
      </c>
      <c r="E2126" s="22" t="s">
        <v>131</v>
      </c>
      <c r="F2126" s="43">
        <f>IF(Table2[[#This Row],[M5B]]="",Table2[[#This Row],[M5B_h]],SUM(Table2[[#This Row],[M5B_h]],Table2[[#This Row],[M5B]]))</f>
        <v>23</v>
      </c>
      <c r="H2126" s="12" t="str">
        <f>IF(Table2[[#This Row],[M1A]]="","",Table2[[#This Row],[M1A]]-Table2[[#This Row],[AWAL]])</f>
        <v/>
      </c>
      <c r="J2126" s="12" t="str">
        <f>IF(Table2[[#This Row],[M2A]]="","",SUM(Table2[[#This Row],[M2A]]-Table2[[#This Row],[M2B_h]]))</f>
        <v/>
      </c>
      <c r="L2126" s="12" t="str">
        <f>IF(Table2[[#This Row],[M3A]]="","",SUM(Table2[[#This Row],[M3A]]-Table2[[#This Row],[M3B_h]]))</f>
        <v/>
      </c>
      <c r="N2126" s="12" t="str">
        <f>IF(Table2[[#This Row],[M4A]]="","",SUM(Table2[[#This Row],[M4A]]-Table2[[#This Row],[M4B_h]]))</f>
        <v/>
      </c>
      <c r="O2126" s="14"/>
      <c r="P2126" s="14" t="str">
        <f>IF(Table2[[#This Row],[M5A]]="","",SUM(Table2[[#This Row],[M5A]]-Table2[[#This Row],[M5B_h]]))</f>
        <v/>
      </c>
      <c r="Q2126" s="14">
        <f>SUM(Table2[[#This Row],[AWAL]],Table2[[#This Row],[M1B]])</f>
        <v>23</v>
      </c>
      <c r="R2126" s="14">
        <f>SUM(Table2[[#This Row],[M2B]],Table2[[#This Row],[M2B_h]])</f>
        <v>23</v>
      </c>
      <c r="S2126" s="14">
        <f>SUM(Table2[[#This Row],[M3B]],Table2[[#This Row],[M3B_h]])</f>
        <v>23</v>
      </c>
      <c r="T2126" s="14">
        <f>SUM(Table2[[#This Row],[M4B]],Table2[[#This Row],[M4B_h]])</f>
        <v>23</v>
      </c>
    </row>
    <row r="2127" spans="1:20">
      <c r="A2127" s="13">
        <f>IF(Table2[[#This Row],[TT]]=0,"",ROW())</f>
        <v>2127</v>
      </c>
      <c r="B2127" s="13" t="str">
        <f>LOWER(SUBSTITUTE(SUBSTITUTE(SUBSTITUTE(SUBSTITUTE(SUBSTITUTE(SUBSTITUTE(SUBSTITUTE(SUBSTITUTE(Table2[[#This Row],[NAMA BARANG]]," ",""),"""",""),"-",""),"/",""),"(",""),")",""),"&amp;",""),",",""))</f>
        <v>tasplastikbc1</v>
      </c>
      <c r="C2127" s="17" t="s">
        <v>2266</v>
      </c>
      <c r="D2127" s="18">
        <v>4</v>
      </c>
      <c r="E2127" s="22" t="s">
        <v>58</v>
      </c>
      <c r="F2127" s="43">
        <f>IF(Table2[[#This Row],[M5B]]="",Table2[[#This Row],[M5B_h]],SUM(Table2[[#This Row],[M5B_h]],Table2[[#This Row],[M5B]]))</f>
        <v>4</v>
      </c>
      <c r="H2127" s="14" t="str">
        <f>IF(Table2[[#This Row],[M1A]]="","",Table2[[#This Row],[M1A]]-Table2[[#This Row],[AWAL]])</f>
        <v/>
      </c>
      <c r="J2127" s="14" t="str">
        <f>IF(Table2[[#This Row],[M2A]]="","",SUM(Table2[[#This Row],[M2A]]-Table2[[#This Row],[M2B_h]]))</f>
        <v/>
      </c>
      <c r="K2127" s="14"/>
      <c r="L2127" s="14" t="str">
        <f>IF(Table2[[#This Row],[M3A]]="","",SUM(Table2[[#This Row],[M3A]]-Table2[[#This Row],[M3B_h]]))</f>
        <v/>
      </c>
      <c r="M2127" s="14"/>
      <c r="N2127" s="14" t="str">
        <f>IF(Table2[[#This Row],[M4A]]="","",SUM(Table2[[#This Row],[M4A]]-Table2[[#This Row],[M4B_h]]))</f>
        <v/>
      </c>
      <c r="O2127" s="14"/>
      <c r="P2127" s="14" t="str">
        <f>IF(Table2[[#This Row],[M5A]]="","",SUM(Table2[[#This Row],[M5A]]-Table2[[#This Row],[M5B_h]]))</f>
        <v/>
      </c>
      <c r="Q2127" s="14">
        <f>SUM(Table2[[#This Row],[AWAL]],Table2[[#This Row],[M1B]])</f>
        <v>4</v>
      </c>
      <c r="R2127" s="14">
        <f>SUM(Table2[[#This Row],[M2B]],Table2[[#This Row],[M2B_h]])</f>
        <v>4</v>
      </c>
      <c r="S2127" s="14">
        <f>SUM(Table2[[#This Row],[M3B]],Table2[[#This Row],[M3B_h]])</f>
        <v>4</v>
      </c>
      <c r="T2127" s="14">
        <f>SUM(Table2[[#This Row],[M4B]],Table2[[#This Row],[M4B_h]])</f>
        <v>4</v>
      </c>
    </row>
    <row r="2128" spans="1:20">
      <c r="A2128" s="15">
        <f>IF(Table2[[#This Row],[TT]]=0,"",ROW())</f>
        <v>2128</v>
      </c>
      <c r="B2128" s="15" t="str">
        <f>LOWER(SUBSTITUTE(SUBSTITUTE(SUBSTITUTE(SUBSTITUTE(SUBSTITUTE(SUBSTITUTE(SUBSTITUTE(SUBSTITUTE(Table2[[#This Row],[NAMA BARANG]]," ",""),"""",""),"-",""),"/",""),"(",""),")",""),"&amp;",""),",",""))</f>
        <v>tasplastikbc1</v>
      </c>
      <c r="C2128" s="17" t="s">
        <v>2266</v>
      </c>
      <c r="D2128" s="18">
        <v>1</v>
      </c>
      <c r="E2128" s="22" t="s">
        <v>2267</v>
      </c>
      <c r="F2128" s="44">
        <f>IF(Table2[[#This Row],[M5B]]="",Table2[[#This Row],[M5B_h]],SUM(Table2[[#This Row],[M5B_h]],Table2[[#This Row],[M5B]]))</f>
        <v>1</v>
      </c>
      <c r="G2128" s="16"/>
      <c r="H2128" s="41" t="str">
        <f>IF(Table2[[#This Row],[M1A]]="","",Table2[[#This Row],[M1A]]-Table2[[#This Row],[AWAL]])</f>
        <v/>
      </c>
      <c r="I2128" s="16"/>
      <c r="J2128" s="41" t="str">
        <f>IF(Table2[[#This Row],[M2A]]="","",SUM(Table2[[#This Row],[M2A]]-Table2[[#This Row],[M2B_h]]))</f>
        <v/>
      </c>
      <c r="K2128" s="16"/>
      <c r="L2128" s="41" t="str">
        <f>IF(Table2[[#This Row],[M3A]]="","",SUM(Table2[[#This Row],[M3A]]-Table2[[#This Row],[M3B_h]]))</f>
        <v/>
      </c>
      <c r="M2128" s="41"/>
      <c r="N2128" s="41" t="str">
        <f>IF(Table2[[#This Row],[M4A]]="","",SUM(Table2[[#This Row],[M4A]]-Table2[[#This Row],[M4B_h]]))</f>
        <v/>
      </c>
      <c r="O2128" s="14"/>
      <c r="P2128" s="14" t="str">
        <f>IF(Table2[[#This Row],[M5A]]="","",SUM(Table2[[#This Row],[M5A]]-Table2[[#This Row],[M5B_h]]))</f>
        <v/>
      </c>
      <c r="Q2128" s="14">
        <f>SUM(Table2[[#This Row],[AWAL]],Table2[[#This Row],[M1B]])</f>
        <v>1</v>
      </c>
      <c r="R2128" s="14">
        <f>SUM(Table2[[#This Row],[M2B]],Table2[[#This Row],[M2B_h]])</f>
        <v>1</v>
      </c>
      <c r="S2128" s="14">
        <f>SUM(Table2[[#This Row],[M3B]],Table2[[#This Row],[M3B_h]])</f>
        <v>1</v>
      </c>
      <c r="T2128" s="14">
        <f>SUM(Table2[[#This Row],[M4B]],Table2[[#This Row],[M4B_h]])</f>
        <v>1</v>
      </c>
    </row>
    <row r="2129" spans="1:20">
      <c r="A2129" s="11">
        <f>IF(Table2[[#This Row],[TT]]=0,"",ROW())</f>
        <v>2129</v>
      </c>
      <c r="B2129" s="11" t="str">
        <f>LOWER(SUBSTITUTE(SUBSTITUTE(SUBSTITUTE(SUBSTITUTE(SUBSTITUTE(SUBSTITUTE(SUBSTITUTE(SUBSTITUTE(Table2[[#This Row],[NAMA BARANG]]," ",""),"""",""),"-",""),"/",""),"(",""),")",""),"&amp;",""),",",""))</f>
        <v>tasplastikbesarc1</v>
      </c>
      <c r="C2129" s="17" t="s">
        <v>2268</v>
      </c>
      <c r="D2129" s="18">
        <v>6</v>
      </c>
      <c r="E2129" s="22" t="s">
        <v>2813</v>
      </c>
      <c r="F2129" s="43">
        <f>IF(Table2[[#This Row],[M5B]]="",Table2[[#This Row],[M5B_h]],SUM(Table2[[#This Row],[M5B_h]],Table2[[#This Row],[M5B]]))</f>
        <v>6</v>
      </c>
      <c r="H2129" s="12" t="str">
        <f>IF(Table2[[#This Row],[M1A]]="","",Table2[[#This Row],[M1A]]-Table2[[#This Row],[AWAL]])</f>
        <v/>
      </c>
      <c r="J2129" s="12" t="str">
        <f>IF(Table2[[#This Row],[M2A]]="","",SUM(Table2[[#This Row],[M2A]]-Table2[[#This Row],[M2B_h]]))</f>
        <v/>
      </c>
      <c r="L2129" s="12" t="str">
        <f>IF(Table2[[#This Row],[M3A]]="","",SUM(Table2[[#This Row],[M3A]]-Table2[[#This Row],[M3B_h]]))</f>
        <v/>
      </c>
      <c r="N2129" s="12" t="str">
        <f>IF(Table2[[#This Row],[M4A]]="","",SUM(Table2[[#This Row],[M4A]]-Table2[[#This Row],[M4B_h]]))</f>
        <v/>
      </c>
      <c r="O2129" s="14"/>
      <c r="P2129" s="14" t="str">
        <f>IF(Table2[[#This Row],[M5A]]="","",SUM(Table2[[#This Row],[M5A]]-Table2[[#This Row],[M5B_h]]))</f>
        <v/>
      </c>
      <c r="Q2129" s="14">
        <f>SUM(Table2[[#This Row],[AWAL]],Table2[[#This Row],[M1B]])</f>
        <v>6</v>
      </c>
      <c r="R2129" s="14">
        <f>SUM(Table2[[#This Row],[M2B]],Table2[[#This Row],[M2B_h]])</f>
        <v>6</v>
      </c>
      <c r="S2129" s="14">
        <f>SUM(Table2[[#This Row],[M3B]],Table2[[#This Row],[M3B_h]])</f>
        <v>6</v>
      </c>
      <c r="T2129" s="14">
        <f>SUM(Table2[[#This Row],[M4B]],Table2[[#This Row],[M4B_h]])</f>
        <v>6</v>
      </c>
    </row>
    <row r="2130" spans="1:20">
      <c r="A2130" s="11">
        <f>IF(Table2[[#This Row],[TT]]=0,"",ROW())</f>
        <v>2130</v>
      </c>
      <c r="B2130" s="11" t="str">
        <f>LOWER(SUBSTITUTE(SUBSTITUTE(SUBSTITUTE(SUBSTITUTE(SUBSTITUTE(SUBSTITUTE(SUBSTITUTE(SUBSTITUTE(Table2[[#This Row],[NAMA BARANG]]," ",""),"""",""),"-",""),"/",""),"(",""),")",""),"&amp;",""),",",""))</f>
        <v>tasplastikbesarc1</v>
      </c>
      <c r="C2130" s="17" t="s">
        <v>2268</v>
      </c>
      <c r="D2130" s="18">
        <v>1</v>
      </c>
      <c r="E2130" s="22" t="s">
        <v>2814</v>
      </c>
      <c r="F2130" s="43">
        <f>IF(Table2[[#This Row],[M5B]]="",Table2[[#This Row],[M5B_h]],SUM(Table2[[#This Row],[M5B_h]],Table2[[#This Row],[M5B]]))</f>
        <v>1</v>
      </c>
      <c r="H2130" s="12" t="str">
        <f>IF(Table2[[#This Row],[M1A]]="","",Table2[[#This Row],[M1A]]-Table2[[#This Row],[AWAL]])</f>
        <v/>
      </c>
      <c r="J2130" s="12" t="str">
        <f>IF(Table2[[#This Row],[M2A]]="","",SUM(Table2[[#This Row],[M2A]]-Table2[[#This Row],[M2B_h]]))</f>
        <v/>
      </c>
      <c r="L2130" s="12" t="str">
        <f>IF(Table2[[#This Row],[M3A]]="","",SUM(Table2[[#This Row],[M3A]]-Table2[[#This Row],[M3B_h]]))</f>
        <v/>
      </c>
      <c r="N2130" s="12" t="str">
        <f>IF(Table2[[#This Row],[M4A]]="","",SUM(Table2[[#This Row],[M4A]]-Table2[[#This Row],[M4B_h]]))</f>
        <v/>
      </c>
      <c r="O2130" s="14"/>
      <c r="P2130" s="14" t="str">
        <f>IF(Table2[[#This Row],[M5A]]="","",SUM(Table2[[#This Row],[M5A]]-Table2[[#This Row],[M5B_h]]))</f>
        <v/>
      </c>
      <c r="Q2130" s="14">
        <f>SUM(Table2[[#This Row],[AWAL]],Table2[[#This Row],[M1B]])</f>
        <v>1</v>
      </c>
      <c r="R2130" s="14">
        <f>SUM(Table2[[#This Row],[M2B]],Table2[[#This Row],[M2B_h]])</f>
        <v>1</v>
      </c>
      <c r="S2130" s="14">
        <f>SUM(Table2[[#This Row],[M3B]],Table2[[#This Row],[M3B_h]])</f>
        <v>1</v>
      </c>
      <c r="T2130" s="14">
        <f>SUM(Table2[[#This Row],[M4B]],Table2[[#This Row],[M4B_h]])</f>
        <v>1</v>
      </c>
    </row>
    <row r="2131" spans="1:20">
      <c r="A2131" s="15">
        <f>IF(Table2[[#This Row],[TT]]=0,"",ROW())</f>
        <v>2131</v>
      </c>
      <c r="B2131" s="15" t="str">
        <f>LOWER(SUBSTITUTE(SUBSTITUTE(SUBSTITUTE(SUBSTITUTE(SUBSTITUTE(SUBSTITUTE(SUBSTITUTE(SUBSTITUTE(Table2[[#This Row],[NAMA BARANG]]," ",""),"""",""),"-",""),"/",""),"(",""),")",""),"&amp;",""),",",""))</f>
        <v>tasplastikbesarc1</v>
      </c>
      <c r="C2131" s="17" t="s">
        <v>2268</v>
      </c>
      <c r="D2131" s="18">
        <v>1</v>
      </c>
      <c r="E2131" s="22">
        <v>170</v>
      </c>
      <c r="F2131" s="44">
        <f>IF(Table2[[#This Row],[M5B]]="",Table2[[#This Row],[M5B_h]],SUM(Table2[[#This Row],[M5B_h]],Table2[[#This Row],[M5B]]))</f>
        <v>1</v>
      </c>
      <c r="G2131" s="16"/>
      <c r="H2131" s="41" t="str">
        <f>IF(Table2[[#This Row],[M1A]]="","",Table2[[#This Row],[M1A]]-Table2[[#This Row],[AWAL]])</f>
        <v/>
      </c>
      <c r="I2131" s="16"/>
      <c r="J2131" s="41" t="str">
        <f>IF(Table2[[#This Row],[M2A]]="","",SUM(Table2[[#This Row],[M2A]]-Table2[[#This Row],[M2B_h]]))</f>
        <v/>
      </c>
      <c r="K2131" s="16"/>
      <c r="L2131" s="41" t="str">
        <f>IF(Table2[[#This Row],[M3A]]="","",SUM(Table2[[#This Row],[M3A]]-Table2[[#This Row],[M3B_h]]))</f>
        <v/>
      </c>
      <c r="M2131" s="41"/>
      <c r="N2131" s="41" t="str">
        <f>IF(Table2[[#This Row],[M4A]]="","",SUM(Table2[[#This Row],[M4A]]-Table2[[#This Row],[M4B_h]]))</f>
        <v/>
      </c>
      <c r="O2131" s="14"/>
      <c r="P2131" s="14" t="str">
        <f>IF(Table2[[#This Row],[M5A]]="","",SUM(Table2[[#This Row],[M5A]]-Table2[[#This Row],[M5B_h]]))</f>
        <v/>
      </c>
      <c r="Q2131" s="14">
        <f>SUM(Table2[[#This Row],[AWAL]],Table2[[#This Row],[M1B]])</f>
        <v>1</v>
      </c>
      <c r="R2131" s="14">
        <f>SUM(Table2[[#This Row],[M2B]],Table2[[#This Row],[M2B_h]])</f>
        <v>1</v>
      </c>
      <c r="S2131" s="14">
        <f>SUM(Table2[[#This Row],[M3B]],Table2[[#This Row],[M3B_h]])</f>
        <v>1</v>
      </c>
      <c r="T2131" s="14">
        <f>SUM(Table2[[#This Row],[M4B]],Table2[[#This Row],[M4B_h]])</f>
        <v>1</v>
      </c>
    </row>
    <row r="2132" spans="1:20">
      <c r="A2132" s="13">
        <f>IF(Table2[[#This Row],[TT]]=0,"",ROW())</f>
        <v>2132</v>
      </c>
      <c r="B2132" s="13" t="str">
        <f>LOWER(SUBSTITUTE(SUBSTITUTE(SUBSTITUTE(SUBSTITUTE(SUBSTITUTE(SUBSTITUTE(SUBSTITUTE(SUBSTITUTE(Table2[[#This Row],[NAMA BARANG]]," ",""),"""",""),"-",""),"/",""),"(",""),")",""),"&amp;",""),",",""))</f>
        <v>tasplastikbesarc1</v>
      </c>
      <c r="C2132" s="17" t="s">
        <v>2268</v>
      </c>
      <c r="D2132" s="18">
        <v>1</v>
      </c>
      <c r="E2132" s="22">
        <v>115</v>
      </c>
      <c r="F2132" s="43">
        <f>IF(Table2[[#This Row],[M5B]]="",Table2[[#This Row],[M5B_h]],SUM(Table2[[#This Row],[M5B_h]],Table2[[#This Row],[M5B]]))</f>
        <v>1</v>
      </c>
      <c r="H2132" s="14" t="str">
        <f>IF(Table2[[#This Row],[M1A]]="","",Table2[[#This Row],[M1A]]-Table2[[#This Row],[AWAL]])</f>
        <v/>
      </c>
      <c r="J2132" s="14" t="str">
        <f>IF(Table2[[#This Row],[M2A]]="","",SUM(Table2[[#This Row],[M2A]]-Table2[[#This Row],[M2B_h]]))</f>
        <v/>
      </c>
      <c r="K2132" s="14"/>
      <c r="L2132" s="14" t="str">
        <f>IF(Table2[[#This Row],[M3A]]="","",SUM(Table2[[#This Row],[M3A]]-Table2[[#This Row],[M3B_h]]))</f>
        <v/>
      </c>
      <c r="M2132" s="14"/>
      <c r="N2132" s="14" t="str">
        <f>IF(Table2[[#This Row],[M4A]]="","",SUM(Table2[[#This Row],[M4A]]-Table2[[#This Row],[M4B_h]]))</f>
        <v/>
      </c>
      <c r="O2132" s="14"/>
      <c r="P2132" s="14" t="str">
        <f>IF(Table2[[#This Row],[M5A]]="","",SUM(Table2[[#This Row],[M5A]]-Table2[[#This Row],[M5B_h]]))</f>
        <v/>
      </c>
      <c r="Q2132" s="14">
        <f>SUM(Table2[[#This Row],[AWAL]],Table2[[#This Row],[M1B]])</f>
        <v>1</v>
      </c>
      <c r="R2132" s="14">
        <f>SUM(Table2[[#This Row],[M2B]],Table2[[#This Row],[M2B_h]])</f>
        <v>1</v>
      </c>
      <c r="S2132" s="14">
        <f>SUM(Table2[[#This Row],[M3B]],Table2[[#This Row],[M3B_h]])</f>
        <v>1</v>
      </c>
      <c r="T2132" s="14">
        <f>SUM(Table2[[#This Row],[M4B]],Table2[[#This Row],[M4B_h]])</f>
        <v>1</v>
      </c>
    </row>
    <row r="2133" spans="1:20">
      <c r="A2133" s="13">
        <f>IF(Table2[[#This Row],[TT]]=0,"",ROW())</f>
        <v>2133</v>
      </c>
      <c r="B2133" s="13" t="str">
        <f>LOWER(SUBSTITUTE(SUBSTITUTE(SUBSTITUTE(SUBSTITUTE(SUBSTITUTE(SUBSTITUTE(SUBSTITUTE(SUBSTITUTE(Table2[[#This Row],[NAMA BARANG]]," ",""),"""",""),"-",""),"/",""),"(",""),")",""),"&amp;",""),",",""))</f>
        <v>tasplastikbesarc1</v>
      </c>
      <c r="C2133" s="17" t="s">
        <v>2268</v>
      </c>
      <c r="D2133" s="18">
        <v>1</v>
      </c>
      <c r="E2133" s="22">
        <v>110</v>
      </c>
      <c r="F2133" s="43">
        <f>IF(Table2[[#This Row],[M5B]]="",Table2[[#This Row],[M5B_h]],SUM(Table2[[#This Row],[M5B_h]],Table2[[#This Row],[M5B]]))</f>
        <v>1</v>
      </c>
      <c r="H2133" s="14" t="str">
        <f>IF(Table2[[#This Row],[M1A]]="","",Table2[[#This Row],[M1A]]-Table2[[#This Row],[AWAL]])</f>
        <v/>
      </c>
      <c r="J2133" s="14" t="str">
        <f>IF(Table2[[#This Row],[M2A]]="","",SUM(Table2[[#This Row],[M2A]]-Table2[[#This Row],[M2B_h]]))</f>
        <v/>
      </c>
      <c r="K2133" s="14"/>
      <c r="L2133" s="14" t="str">
        <f>IF(Table2[[#This Row],[M3A]]="","",SUM(Table2[[#This Row],[M3A]]-Table2[[#This Row],[M3B_h]]))</f>
        <v/>
      </c>
      <c r="M2133" s="14"/>
      <c r="N2133" s="14" t="str">
        <f>IF(Table2[[#This Row],[M4A]]="","",SUM(Table2[[#This Row],[M4A]]-Table2[[#This Row],[M4B_h]]))</f>
        <v/>
      </c>
      <c r="O2133" s="14"/>
      <c r="P2133" s="14" t="str">
        <f>IF(Table2[[#This Row],[M5A]]="","",SUM(Table2[[#This Row],[M5A]]-Table2[[#This Row],[M5B_h]]))</f>
        <v/>
      </c>
      <c r="Q2133" s="14">
        <f>SUM(Table2[[#This Row],[AWAL]],Table2[[#This Row],[M1B]])</f>
        <v>1</v>
      </c>
      <c r="R2133" s="14">
        <f>SUM(Table2[[#This Row],[M2B]],Table2[[#This Row],[M2B_h]])</f>
        <v>1</v>
      </c>
      <c r="S2133" s="14">
        <f>SUM(Table2[[#This Row],[M3B]],Table2[[#This Row],[M3B_h]])</f>
        <v>1</v>
      </c>
      <c r="T2133" s="14">
        <f>SUM(Table2[[#This Row],[M4B]],Table2[[#This Row],[M4B_h]])</f>
        <v>1</v>
      </c>
    </row>
    <row r="2134" spans="1:20">
      <c r="A2134" s="13">
        <f>IF(Table2[[#This Row],[TT]]=0,"",ROW())</f>
        <v>2134</v>
      </c>
      <c r="B2134" s="13" t="str">
        <f>LOWER(SUBSTITUTE(SUBSTITUTE(SUBSTITUTE(SUBSTITUTE(SUBSTITUTE(SUBSTITUTE(SUBSTITUTE(SUBSTITUTE(Table2[[#This Row],[NAMA BARANG]]," ",""),"""",""),"-",""),"/",""),"(",""),")",""),"&amp;",""),",",""))</f>
        <v>tasplastikbesarc1</v>
      </c>
      <c r="C2134" s="17" t="s">
        <v>2268</v>
      </c>
      <c r="D2134" s="18">
        <v>1</v>
      </c>
      <c r="E2134" s="22">
        <v>100</v>
      </c>
      <c r="F2134" s="43">
        <f>IF(Table2[[#This Row],[M5B]]="",Table2[[#This Row],[M5B_h]],SUM(Table2[[#This Row],[M5B_h]],Table2[[#This Row],[M5B]]))</f>
        <v>1</v>
      </c>
      <c r="H2134" s="14" t="str">
        <f>IF(Table2[[#This Row],[M1A]]="","",Table2[[#This Row],[M1A]]-Table2[[#This Row],[AWAL]])</f>
        <v/>
      </c>
      <c r="J2134" s="14" t="str">
        <f>IF(Table2[[#This Row],[M2A]]="","",SUM(Table2[[#This Row],[M2A]]-Table2[[#This Row],[M2B_h]]))</f>
        <v/>
      </c>
      <c r="K2134" s="14"/>
      <c r="L2134" s="14" t="str">
        <f>IF(Table2[[#This Row],[M3A]]="","",SUM(Table2[[#This Row],[M3A]]-Table2[[#This Row],[M3B_h]]))</f>
        <v/>
      </c>
      <c r="M2134" s="14"/>
      <c r="N2134" s="14" t="str">
        <f>IF(Table2[[#This Row],[M4A]]="","",SUM(Table2[[#This Row],[M4A]]-Table2[[#This Row],[M4B_h]]))</f>
        <v/>
      </c>
      <c r="O2134" s="14"/>
      <c r="P2134" s="14" t="str">
        <f>IF(Table2[[#This Row],[M5A]]="","",SUM(Table2[[#This Row],[M5A]]-Table2[[#This Row],[M5B_h]]))</f>
        <v/>
      </c>
      <c r="Q2134" s="14">
        <f>SUM(Table2[[#This Row],[AWAL]],Table2[[#This Row],[M1B]])</f>
        <v>1</v>
      </c>
      <c r="R2134" s="14">
        <f>SUM(Table2[[#This Row],[M2B]],Table2[[#This Row],[M2B_h]])</f>
        <v>1</v>
      </c>
      <c r="S2134" s="14">
        <f>SUM(Table2[[#This Row],[M3B]],Table2[[#This Row],[M3B_h]])</f>
        <v>1</v>
      </c>
      <c r="T2134" s="14">
        <f>SUM(Table2[[#This Row],[M4B]],Table2[[#This Row],[M4B_h]])</f>
        <v>1</v>
      </c>
    </row>
    <row r="2135" spans="1:20">
      <c r="A2135" s="11">
        <f>IF(Table2[[#This Row],[TT]]=0,"",ROW())</f>
        <v>2135</v>
      </c>
      <c r="B2135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135" s="17" t="s">
        <v>2269</v>
      </c>
      <c r="D2135" s="18">
        <v>7</v>
      </c>
      <c r="E2135" s="22" t="s">
        <v>155</v>
      </c>
      <c r="F2135" s="43">
        <f>IF(Table2[[#This Row],[M5B]]="",Table2[[#This Row],[M5B_h]],SUM(Table2[[#This Row],[M5B_h]],Table2[[#This Row],[M5B]]))</f>
        <v>7</v>
      </c>
      <c r="H2135" s="12" t="str">
        <f>IF(Table2[[#This Row],[M1A]]="","",Table2[[#This Row],[M1A]]-Table2[[#This Row],[AWAL]])</f>
        <v/>
      </c>
      <c r="J2135" s="12" t="str">
        <f>IF(Table2[[#This Row],[M2A]]="","",SUM(Table2[[#This Row],[M2A]]-Table2[[#This Row],[M2B_h]]))</f>
        <v/>
      </c>
      <c r="L2135" s="12" t="str">
        <f>IF(Table2[[#This Row],[M3A]]="","",SUM(Table2[[#This Row],[M3A]]-Table2[[#This Row],[M3B_h]]))</f>
        <v/>
      </c>
      <c r="N2135" s="12" t="str">
        <f>IF(Table2[[#This Row],[M4A]]="","",SUM(Table2[[#This Row],[M4A]]-Table2[[#This Row],[M4B_h]]))</f>
        <v/>
      </c>
      <c r="O2135" s="14"/>
      <c r="P2135" s="14" t="str">
        <f>IF(Table2[[#This Row],[M5A]]="","",SUM(Table2[[#This Row],[M5A]]-Table2[[#This Row],[M5B_h]]))</f>
        <v/>
      </c>
      <c r="Q2135" s="14">
        <f>SUM(Table2[[#This Row],[AWAL]],Table2[[#This Row],[M1B]])</f>
        <v>7</v>
      </c>
      <c r="R2135" s="14">
        <f>SUM(Table2[[#This Row],[M2B]],Table2[[#This Row],[M2B_h]])</f>
        <v>7</v>
      </c>
      <c r="S2135" s="14">
        <f>SUM(Table2[[#This Row],[M3B]],Table2[[#This Row],[M3B_h]])</f>
        <v>7</v>
      </c>
      <c r="T2135" s="14">
        <f>SUM(Table2[[#This Row],[M4B]],Table2[[#This Row],[M4B_h]])</f>
        <v>7</v>
      </c>
    </row>
    <row r="2136" spans="1:20">
      <c r="A2136" s="11">
        <f>IF(Table2[[#This Row],[TT]]=0,"",ROW())</f>
        <v>2136</v>
      </c>
      <c r="B2136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136" s="17" t="s">
        <v>2269</v>
      </c>
      <c r="D2136" s="18">
        <v>7</v>
      </c>
      <c r="E2136" s="22">
        <v>170</v>
      </c>
      <c r="F2136" s="43">
        <f>IF(Table2[[#This Row],[M5B]]="",Table2[[#This Row],[M5B_h]],SUM(Table2[[#This Row],[M5B_h]],Table2[[#This Row],[M5B]]))</f>
        <v>7</v>
      </c>
      <c r="H2136" s="12" t="str">
        <f>IF(Table2[[#This Row],[M1A]]="","",Table2[[#This Row],[M1A]]-Table2[[#This Row],[AWAL]])</f>
        <v/>
      </c>
      <c r="J2136" s="12" t="str">
        <f>IF(Table2[[#This Row],[M2A]]="","",SUM(Table2[[#This Row],[M2A]]-Table2[[#This Row],[M2B_h]]))</f>
        <v/>
      </c>
      <c r="L2136" s="12" t="str">
        <f>IF(Table2[[#This Row],[M3A]]="","",SUM(Table2[[#This Row],[M3A]]-Table2[[#This Row],[M3B_h]]))</f>
        <v/>
      </c>
      <c r="N2136" s="12" t="str">
        <f>IF(Table2[[#This Row],[M4A]]="","",SUM(Table2[[#This Row],[M4A]]-Table2[[#This Row],[M4B_h]]))</f>
        <v/>
      </c>
      <c r="O2136" s="14"/>
      <c r="P2136" s="14" t="str">
        <f>IF(Table2[[#This Row],[M5A]]="","",SUM(Table2[[#This Row],[M5A]]-Table2[[#This Row],[M5B_h]]))</f>
        <v/>
      </c>
      <c r="Q2136" s="14">
        <f>SUM(Table2[[#This Row],[AWAL]],Table2[[#This Row],[M1B]])</f>
        <v>7</v>
      </c>
      <c r="R2136" s="14">
        <f>SUM(Table2[[#This Row],[M2B]],Table2[[#This Row],[M2B_h]])</f>
        <v>7</v>
      </c>
      <c r="S2136" s="14">
        <f>SUM(Table2[[#This Row],[M3B]],Table2[[#This Row],[M3B_h]])</f>
        <v>7</v>
      </c>
      <c r="T2136" s="14">
        <f>SUM(Table2[[#This Row],[M4B]],Table2[[#This Row],[M4B_h]])</f>
        <v>7</v>
      </c>
    </row>
    <row r="2137" spans="1:20">
      <c r="A2137" s="11">
        <f>IF(Table2[[#This Row],[TT]]=0,"",ROW())</f>
        <v>2137</v>
      </c>
      <c r="B2137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137" s="17" t="s">
        <v>2269</v>
      </c>
      <c r="D2137" s="18">
        <v>6</v>
      </c>
      <c r="E2137" s="22" t="s">
        <v>34</v>
      </c>
      <c r="F2137" s="43">
        <f>IF(Table2[[#This Row],[M5B]]="",Table2[[#This Row],[M5B_h]],SUM(Table2[[#This Row],[M5B_h]],Table2[[#This Row],[M5B]]))</f>
        <v>6</v>
      </c>
      <c r="H2137" s="12" t="str">
        <f>IF(Table2[[#This Row],[M1A]]="","",Table2[[#This Row],[M1A]]-Table2[[#This Row],[AWAL]])</f>
        <v/>
      </c>
      <c r="J2137" s="12" t="str">
        <f>IF(Table2[[#This Row],[M2A]]="","",SUM(Table2[[#This Row],[M2A]]-Table2[[#This Row],[M2B_h]]))</f>
        <v/>
      </c>
      <c r="L2137" s="12" t="str">
        <f>IF(Table2[[#This Row],[M3A]]="","",SUM(Table2[[#This Row],[M3A]]-Table2[[#This Row],[M3B_h]]))</f>
        <v/>
      </c>
      <c r="N2137" s="12" t="str">
        <f>IF(Table2[[#This Row],[M4A]]="","",SUM(Table2[[#This Row],[M4A]]-Table2[[#This Row],[M4B_h]]))</f>
        <v/>
      </c>
      <c r="O2137" s="14"/>
      <c r="P2137" s="14" t="str">
        <f>IF(Table2[[#This Row],[M5A]]="","",SUM(Table2[[#This Row],[M5A]]-Table2[[#This Row],[M5B_h]]))</f>
        <v/>
      </c>
      <c r="Q2137" s="14">
        <f>SUM(Table2[[#This Row],[AWAL]],Table2[[#This Row],[M1B]])</f>
        <v>6</v>
      </c>
      <c r="R2137" s="14">
        <f>SUM(Table2[[#This Row],[M2B]],Table2[[#This Row],[M2B_h]])</f>
        <v>6</v>
      </c>
      <c r="S2137" s="14">
        <f>SUM(Table2[[#This Row],[M3B]],Table2[[#This Row],[M3B_h]])</f>
        <v>6</v>
      </c>
      <c r="T2137" s="14">
        <f>SUM(Table2[[#This Row],[M4B]],Table2[[#This Row],[M4B_h]])</f>
        <v>6</v>
      </c>
    </row>
    <row r="2138" spans="1:20">
      <c r="A2138" s="11">
        <f>IF(Table2[[#This Row],[TT]]=0,"",ROW())</f>
        <v>2138</v>
      </c>
      <c r="B2138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138" s="17" t="s">
        <v>2269</v>
      </c>
      <c r="D2138" s="18">
        <v>5</v>
      </c>
      <c r="E2138" s="22" t="s">
        <v>2267</v>
      </c>
      <c r="F2138" s="43">
        <f>IF(Table2[[#This Row],[M5B]]="",Table2[[#This Row],[M5B_h]],SUM(Table2[[#This Row],[M5B_h]],Table2[[#This Row],[M5B]]))</f>
        <v>5</v>
      </c>
      <c r="H2138" s="12" t="str">
        <f>IF(Table2[[#This Row],[M1A]]="","",Table2[[#This Row],[M1A]]-Table2[[#This Row],[AWAL]])</f>
        <v/>
      </c>
      <c r="J2138" s="12" t="str">
        <f>IF(Table2[[#This Row],[M2A]]="","",SUM(Table2[[#This Row],[M2A]]-Table2[[#This Row],[M2B_h]]))</f>
        <v/>
      </c>
      <c r="L2138" s="12" t="str">
        <f>IF(Table2[[#This Row],[M3A]]="","",SUM(Table2[[#This Row],[M3A]]-Table2[[#This Row],[M3B_h]]))</f>
        <v/>
      </c>
      <c r="N2138" s="12" t="str">
        <f>IF(Table2[[#This Row],[M4A]]="","",SUM(Table2[[#This Row],[M4A]]-Table2[[#This Row],[M4B_h]]))</f>
        <v/>
      </c>
      <c r="O2138" s="14"/>
      <c r="P2138" s="14" t="str">
        <f>IF(Table2[[#This Row],[M5A]]="","",SUM(Table2[[#This Row],[M5A]]-Table2[[#This Row],[M5B_h]]))</f>
        <v/>
      </c>
      <c r="Q2138" s="14">
        <f>SUM(Table2[[#This Row],[AWAL]],Table2[[#This Row],[M1B]])</f>
        <v>5</v>
      </c>
      <c r="R2138" s="14">
        <f>SUM(Table2[[#This Row],[M2B]],Table2[[#This Row],[M2B_h]])</f>
        <v>5</v>
      </c>
      <c r="S2138" s="14">
        <f>SUM(Table2[[#This Row],[M3B]],Table2[[#This Row],[M3B_h]])</f>
        <v>5</v>
      </c>
      <c r="T2138" s="14">
        <f>SUM(Table2[[#This Row],[M4B]],Table2[[#This Row],[M4B_h]])</f>
        <v>5</v>
      </c>
    </row>
    <row r="2139" spans="1:20">
      <c r="A2139" s="11">
        <f>IF(Table2[[#This Row],[TT]]=0,"",ROW())</f>
        <v>2139</v>
      </c>
      <c r="B2139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139" s="17" t="s">
        <v>2269</v>
      </c>
      <c r="D2139" s="18">
        <v>4</v>
      </c>
      <c r="E2139" s="22" t="s">
        <v>2813</v>
      </c>
      <c r="F2139" s="43">
        <f>IF(Table2[[#This Row],[M5B]]="",Table2[[#This Row],[M5B_h]],SUM(Table2[[#This Row],[M5B_h]],Table2[[#This Row],[M5B]]))</f>
        <v>4</v>
      </c>
      <c r="H2139" s="12" t="str">
        <f>IF(Table2[[#This Row],[M1A]]="","",Table2[[#This Row],[M1A]]-Table2[[#This Row],[AWAL]])</f>
        <v/>
      </c>
      <c r="J2139" s="12" t="str">
        <f>IF(Table2[[#This Row],[M2A]]="","",SUM(Table2[[#This Row],[M2A]]-Table2[[#This Row],[M2B_h]]))</f>
        <v/>
      </c>
      <c r="L2139" s="12" t="str">
        <f>IF(Table2[[#This Row],[M3A]]="","",SUM(Table2[[#This Row],[M3A]]-Table2[[#This Row],[M3B_h]]))</f>
        <v/>
      </c>
      <c r="N2139" s="12" t="str">
        <f>IF(Table2[[#This Row],[M4A]]="","",SUM(Table2[[#This Row],[M4A]]-Table2[[#This Row],[M4B_h]]))</f>
        <v/>
      </c>
      <c r="O2139" s="14"/>
      <c r="P2139" s="14" t="str">
        <f>IF(Table2[[#This Row],[M5A]]="","",SUM(Table2[[#This Row],[M5A]]-Table2[[#This Row],[M5B_h]]))</f>
        <v/>
      </c>
      <c r="Q2139" s="14">
        <f>SUM(Table2[[#This Row],[AWAL]],Table2[[#This Row],[M1B]])</f>
        <v>4</v>
      </c>
      <c r="R2139" s="14">
        <f>SUM(Table2[[#This Row],[M2B]],Table2[[#This Row],[M2B_h]])</f>
        <v>4</v>
      </c>
      <c r="S2139" s="14">
        <f>SUM(Table2[[#This Row],[M3B]],Table2[[#This Row],[M3B_h]])</f>
        <v>4</v>
      </c>
      <c r="T2139" s="14">
        <f>SUM(Table2[[#This Row],[M4B]],Table2[[#This Row],[M4B_h]])</f>
        <v>4</v>
      </c>
    </row>
    <row r="2140" spans="1:20">
      <c r="A2140" s="11">
        <f>IF(Table2[[#This Row],[TT]]=0,"",ROW())</f>
        <v>2140</v>
      </c>
      <c r="B2140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140" s="17" t="s">
        <v>2269</v>
      </c>
      <c r="D2140" s="18">
        <v>2</v>
      </c>
      <c r="E2140" s="22" t="s">
        <v>2816</v>
      </c>
      <c r="F2140" s="43">
        <f>IF(Table2[[#This Row],[M5B]]="",Table2[[#This Row],[M5B_h]],SUM(Table2[[#This Row],[M5B_h]],Table2[[#This Row],[M5B]]))</f>
        <v>2</v>
      </c>
      <c r="H2140" s="12" t="str">
        <f>IF(Table2[[#This Row],[M1A]]="","",Table2[[#This Row],[M1A]]-Table2[[#This Row],[AWAL]])</f>
        <v/>
      </c>
      <c r="J2140" s="12" t="str">
        <f>IF(Table2[[#This Row],[M2A]]="","",SUM(Table2[[#This Row],[M2A]]-Table2[[#This Row],[M2B_h]]))</f>
        <v/>
      </c>
      <c r="L2140" s="12" t="str">
        <f>IF(Table2[[#This Row],[M3A]]="","",SUM(Table2[[#This Row],[M3A]]-Table2[[#This Row],[M3B_h]]))</f>
        <v/>
      </c>
      <c r="N2140" s="12" t="str">
        <f>IF(Table2[[#This Row],[M4A]]="","",SUM(Table2[[#This Row],[M4A]]-Table2[[#This Row],[M4B_h]]))</f>
        <v/>
      </c>
      <c r="O2140" s="14"/>
      <c r="P2140" s="14" t="str">
        <f>IF(Table2[[#This Row],[M5A]]="","",SUM(Table2[[#This Row],[M5A]]-Table2[[#This Row],[M5B_h]]))</f>
        <v/>
      </c>
      <c r="Q2140" s="14">
        <f>SUM(Table2[[#This Row],[AWAL]],Table2[[#This Row],[M1B]])</f>
        <v>2</v>
      </c>
      <c r="R2140" s="14">
        <f>SUM(Table2[[#This Row],[M2B]],Table2[[#This Row],[M2B_h]])</f>
        <v>2</v>
      </c>
      <c r="S2140" s="14">
        <f>SUM(Table2[[#This Row],[M3B]],Table2[[#This Row],[M3B_h]])</f>
        <v>2</v>
      </c>
      <c r="T2140" s="14">
        <f>SUM(Table2[[#This Row],[M4B]],Table2[[#This Row],[M4B_h]])</f>
        <v>2</v>
      </c>
    </row>
    <row r="2141" spans="1:20">
      <c r="A2141" s="11">
        <f>IF(Table2[[#This Row],[TT]]=0,"",ROW())</f>
        <v>2141</v>
      </c>
      <c r="B2141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141" s="17" t="s">
        <v>2270</v>
      </c>
      <c r="D2141" s="18">
        <v>1</v>
      </c>
      <c r="E2141" s="22" t="s">
        <v>2819</v>
      </c>
      <c r="F2141" s="43">
        <f>IF(Table2[[#This Row],[M5B]]="",Table2[[#This Row],[M5B_h]],SUM(Table2[[#This Row],[M5B_h]],Table2[[#This Row],[M5B]]))</f>
        <v>1</v>
      </c>
      <c r="H2141" s="12" t="str">
        <f>IF(Table2[[#This Row],[M1A]]="","",Table2[[#This Row],[M1A]]-Table2[[#This Row],[AWAL]])</f>
        <v/>
      </c>
      <c r="J2141" s="12" t="str">
        <f>IF(Table2[[#This Row],[M2A]]="","",SUM(Table2[[#This Row],[M2A]]-Table2[[#This Row],[M2B_h]]))</f>
        <v/>
      </c>
      <c r="L2141" s="12" t="str">
        <f>IF(Table2[[#This Row],[M3A]]="","",SUM(Table2[[#This Row],[M3A]]-Table2[[#This Row],[M3B_h]]))</f>
        <v/>
      </c>
      <c r="N2141" s="12" t="str">
        <f>IF(Table2[[#This Row],[M4A]]="","",SUM(Table2[[#This Row],[M4A]]-Table2[[#This Row],[M4B_h]]))</f>
        <v/>
      </c>
      <c r="O2141" s="14"/>
      <c r="P2141" s="14" t="str">
        <f>IF(Table2[[#This Row],[M5A]]="","",SUM(Table2[[#This Row],[M5A]]-Table2[[#This Row],[M5B_h]]))</f>
        <v/>
      </c>
      <c r="Q2141" s="14">
        <f>SUM(Table2[[#This Row],[AWAL]],Table2[[#This Row],[M1B]])</f>
        <v>1</v>
      </c>
      <c r="R2141" s="14">
        <f>SUM(Table2[[#This Row],[M2B]],Table2[[#This Row],[M2B_h]])</f>
        <v>1</v>
      </c>
      <c r="S2141" s="14">
        <f>SUM(Table2[[#This Row],[M3B]],Table2[[#This Row],[M3B_h]])</f>
        <v>1</v>
      </c>
      <c r="T2141" s="14">
        <f>SUM(Table2[[#This Row],[M4B]],Table2[[#This Row],[M4B_h]])</f>
        <v>1</v>
      </c>
    </row>
    <row r="2142" spans="1:20">
      <c r="A2142" s="11">
        <f>IF(Table2[[#This Row],[TT]]=0,"",ROW())</f>
        <v>2142</v>
      </c>
      <c r="B2142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142" s="17" t="s">
        <v>2270</v>
      </c>
      <c r="D2142" s="18">
        <v>1</v>
      </c>
      <c r="E2142" s="22" t="s">
        <v>2818</v>
      </c>
      <c r="F2142" s="43">
        <f>IF(Table2[[#This Row],[M5B]]="",Table2[[#This Row],[M5B_h]],SUM(Table2[[#This Row],[M5B_h]],Table2[[#This Row],[M5B]]))</f>
        <v>1</v>
      </c>
      <c r="H2142" s="12" t="str">
        <f>IF(Table2[[#This Row],[M1A]]="","",Table2[[#This Row],[M1A]]-Table2[[#This Row],[AWAL]])</f>
        <v/>
      </c>
      <c r="J2142" s="12" t="str">
        <f>IF(Table2[[#This Row],[M2A]]="","",SUM(Table2[[#This Row],[M2A]]-Table2[[#This Row],[M2B_h]]))</f>
        <v/>
      </c>
      <c r="L2142" s="12" t="str">
        <f>IF(Table2[[#This Row],[M3A]]="","",SUM(Table2[[#This Row],[M3A]]-Table2[[#This Row],[M3B_h]]))</f>
        <v/>
      </c>
      <c r="N2142" s="12" t="str">
        <f>IF(Table2[[#This Row],[M4A]]="","",SUM(Table2[[#This Row],[M4A]]-Table2[[#This Row],[M4B_h]]))</f>
        <v/>
      </c>
      <c r="O2142" s="14"/>
      <c r="P2142" s="14" t="str">
        <f>IF(Table2[[#This Row],[M5A]]="","",SUM(Table2[[#This Row],[M5A]]-Table2[[#This Row],[M5B_h]]))</f>
        <v/>
      </c>
      <c r="Q2142" s="14">
        <f>SUM(Table2[[#This Row],[AWAL]],Table2[[#This Row],[M1B]])</f>
        <v>1</v>
      </c>
      <c r="R2142" s="14">
        <f>SUM(Table2[[#This Row],[M2B]],Table2[[#This Row],[M2B_h]])</f>
        <v>1</v>
      </c>
      <c r="S2142" s="14">
        <f>SUM(Table2[[#This Row],[M3B]],Table2[[#This Row],[M3B_h]])</f>
        <v>1</v>
      </c>
      <c r="T2142" s="14">
        <f>SUM(Table2[[#This Row],[M4B]],Table2[[#This Row],[M4B_h]])</f>
        <v>1</v>
      </c>
    </row>
    <row r="2143" spans="1:20">
      <c r="A2143" s="11">
        <f>IF(Table2[[#This Row],[TT]]=0,"",ROW())</f>
        <v>2143</v>
      </c>
      <c r="B2143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143" s="17" t="s">
        <v>2270</v>
      </c>
      <c r="D2143" s="18">
        <v>1</v>
      </c>
      <c r="E2143" s="22" t="s">
        <v>2817</v>
      </c>
      <c r="F2143" s="43">
        <f>IF(Table2[[#This Row],[M5B]]="",Table2[[#This Row],[M5B_h]],SUM(Table2[[#This Row],[M5B_h]],Table2[[#This Row],[M5B]]))</f>
        <v>1</v>
      </c>
      <c r="H2143" s="12" t="str">
        <f>IF(Table2[[#This Row],[M1A]]="","",Table2[[#This Row],[M1A]]-Table2[[#This Row],[AWAL]])</f>
        <v/>
      </c>
      <c r="J2143" s="12" t="str">
        <f>IF(Table2[[#This Row],[M2A]]="","",SUM(Table2[[#This Row],[M2A]]-Table2[[#This Row],[M2B_h]]))</f>
        <v/>
      </c>
      <c r="L2143" s="12" t="str">
        <f>IF(Table2[[#This Row],[M3A]]="","",SUM(Table2[[#This Row],[M3A]]-Table2[[#This Row],[M3B_h]]))</f>
        <v/>
      </c>
      <c r="N2143" s="12" t="str">
        <f>IF(Table2[[#This Row],[M4A]]="","",SUM(Table2[[#This Row],[M4A]]-Table2[[#This Row],[M4B_h]]))</f>
        <v/>
      </c>
      <c r="O2143" s="14"/>
      <c r="P2143" s="14" t="str">
        <f>IF(Table2[[#This Row],[M5A]]="","",SUM(Table2[[#This Row],[M5A]]-Table2[[#This Row],[M5B_h]]))</f>
        <v/>
      </c>
      <c r="Q2143" s="14">
        <f>SUM(Table2[[#This Row],[AWAL]],Table2[[#This Row],[M1B]])</f>
        <v>1</v>
      </c>
      <c r="R2143" s="14">
        <f>SUM(Table2[[#This Row],[M2B]],Table2[[#This Row],[M2B_h]])</f>
        <v>1</v>
      </c>
      <c r="S2143" s="14">
        <f>SUM(Table2[[#This Row],[M3B]],Table2[[#This Row],[M3B_h]])</f>
        <v>1</v>
      </c>
      <c r="T2143" s="14">
        <f>SUM(Table2[[#This Row],[M4B]],Table2[[#This Row],[M4B_h]])</f>
        <v>1</v>
      </c>
    </row>
    <row r="2144" spans="1:20">
      <c r="A2144" s="11">
        <f>IF(Table2[[#This Row],[TT]]=0,"",ROW())</f>
        <v>2144</v>
      </c>
      <c r="B2144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144" s="17" t="s">
        <v>2270</v>
      </c>
      <c r="D2144" s="18">
        <v>1</v>
      </c>
      <c r="E2144" s="22" t="s">
        <v>2815</v>
      </c>
      <c r="F2144" s="43">
        <f>IF(Table2[[#This Row],[M5B]]="",Table2[[#This Row],[M5B_h]],SUM(Table2[[#This Row],[M5B_h]],Table2[[#This Row],[M5B]]))</f>
        <v>1</v>
      </c>
      <c r="H2144" s="12" t="str">
        <f>IF(Table2[[#This Row],[M1A]]="","",Table2[[#This Row],[M1A]]-Table2[[#This Row],[AWAL]])</f>
        <v/>
      </c>
      <c r="J2144" s="12" t="str">
        <f>IF(Table2[[#This Row],[M2A]]="","",SUM(Table2[[#This Row],[M2A]]-Table2[[#This Row],[M2B_h]]))</f>
        <v/>
      </c>
      <c r="L2144" s="12" t="str">
        <f>IF(Table2[[#This Row],[M3A]]="","",SUM(Table2[[#This Row],[M3A]]-Table2[[#This Row],[M3B_h]]))</f>
        <v/>
      </c>
      <c r="N2144" s="12" t="str">
        <f>IF(Table2[[#This Row],[M4A]]="","",SUM(Table2[[#This Row],[M4A]]-Table2[[#This Row],[M4B_h]]))</f>
        <v/>
      </c>
      <c r="O2144" s="14"/>
      <c r="P2144" s="14" t="str">
        <f>IF(Table2[[#This Row],[M5A]]="","",SUM(Table2[[#This Row],[M5A]]-Table2[[#This Row],[M5B_h]]))</f>
        <v/>
      </c>
      <c r="Q2144" s="14">
        <f>SUM(Table2[[#This Row],[AWAL]],Table2[[#This Row],[M1B]])</f>
        <v>1</v>
      </c>
      <c r="R2144" s="14">
        <f>SUM(Table2[[#This Row],[M2B]],Table2[[#This Row],[M2B_h]])</f>
        <v>1</v>
      </c>
      <c r="S2144" s="14">
        <f>SUM(Table2[[#This Row],[M3B]],Table2[[#This Row],[M3B_h]])</f>
        <v>1</v>
      </c>
      <c r="T2144" s="14">
        <f>SUM(Table2[[#This Row],[M4B]],Table2[[#This Row],[M4B_h]])</f>
        <v>1</v>
      </c>
    </row>
    <row r="2145" spans="1:20">
      <c r="A2145" s="11">
        <f>IF(Table2[[#This Row],[TT]]=0,"",ROW())</f>
        <v>2145</v>
      </c>
      <c r="B2145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145" s="17" t="s">
        <v>2269</v>
      </c>
      <c r="D2145" s="18">
        <v>1</v>
      </c>
      <c r="E2145" s="22">
        <v>180</v>
      </c>
      <c r="F2145" s="43">
        <f>IF(Table2[[#This Row],[M5B]]="",Table2[[#This Row],[M5B_h]],SUM(Table2[[#This Row],[M5B_h]],Table2[[#This Row],[M5B]]))</f>
        <v>1</v>
      </c>
      <c r="H2145" s="12" t="str">
        <f>IF(Table2[[#This Row],[M1A]]="","",Table2[[#This Row],[M1A]]-Table2[[#This Row],[AWAL]])</f>
        <v/>
      </c>
      <c r="J2145" s="12" t="str">
        <f>IF(Table2[[#This Row],[M2A]]="","",SUM(Table2[[#This Row],[M2A]]-Table2[[#This Row],[M2B_h]]))</f>
        <v/>
      </c>
      <c r="L2145" s="12" t="str">
        <f>IF(Table2[[#This Row],[M3A]]="","",SUM(Table2[[#This Row],[M3A]]-Table2[[#This Row],[M3B_h]]))</f>
        <v/>
      </c>
      <c r="N2145" s="12" t="str">
        <f>IF(Table2[[#This Row],[M4A]]="","",SUM(Table2[[#This Row],[M4A]]-Table2[[#This Row],[M4B_h]]))</f>
        <v/>
      </c>
      <c r="O2145" s="14"/>
      <c r="P2145" s="14" t="str">
        <f>IF(Table2[[#This Row],[M5A]]="","",SUM(Table2[[#This Row],[M5A]]-Table2[[#This Row],[M5B_h]]))</f>
        <v/>
      </c>
      <c r="Q2145" s="14">
        <f>SUM(Table2[[#This Row],[AWAL]],Table2[[#This Row],[M1B]])</f>
        <v>1</v>
      </c>
      <c r="R2145" s="14">
        <f>SUM(Table2[[#This Row],[M2B]],Table2[[#This Row],[M2B_h]])</f>
        <v>1</v>
      </c>
      <c r="S2145" s="14">
        <f>SUM(Table2[[#This Row],[M3B]],Table2[[#This Row],[M3B_h]])</f>
        <v>1</v>
      </c>
      <c r="T2145" s="14">
        <f>SUM(Table2[[#This Row],[M4B]],Table2[[#This Row],[M4B_h]])</f>
        <v>1</v>
      </c>
    </row>
    <row r="2146" spans="1:20">
      <c r="A2146" s="11">
        <f>IF(Table2[[#This Row],[TT]]=0,"",ROW())</f>
        <v>2146</v>
      </c>
      <c r="B2146" s="11" t="str">
        <f>LOWER(SUBSTITUTE(SUBSTITUTE(SUBSTITUTE(SUBSTITUTE(SUBSTITUTE(SUBSTITUTE(SUBSTITUTE(SUBSTITUTE(Table2[[#This Row],[NAMA BARANG]]," ",""),"""",""),"-",""),"/",""),"(",""),")",""),"&amp;",""),",",""))</f>
        <v>tasplastiktb1</v>
      </c>
      <c r="C2146" s="17" t="s">
        <v>2271</v>
      </c>
      <c r="D2146" s="18">
        <v>19</v>
      </c>
      <c r="E2146" s="22">
        <v>140</v>
      </c>
      <c r="F2146" s="43">
        <f>IF(Table2[[#This Row],[M5B]]="",Table2[[#This Row],[M5B_h]],SUM(Table2[[#This Row],[M5B_h]],Table2[[#This Row],[M5B]]))</f>
        <v>19</v>
      </c>
      <c r="H2146" s="12" t="str">
        <f>IF(Table2[[#This Row],[M1A]]="","",Table2[[#This Row],[M1A]]-Table2[[#This Row],[AWAL]])</f>
        <v/>
      </c>
      <c r="J2146" s="12" t="str">
        <f>IF(Table2[[#This Row],[M2A]]="","",SUM(Table2[[#This Row],[M2A]]-Table2[[#This Row],[M2B_h]]))</f>
        <v/>
      </c>
      <c r="L2146" s="12" t="str">
        <f>IF(Table2[[#This Row],[M3A]]="","",SUM(Table2[[#This Row],[M3A]]-Table2[[#This Row],[M3B_h]]))</f>
        <v/>
      </c>
      <c r="N2146" s="12" t="str">
        <f>IF(Table2[[#This Row],[M4A]]="","",SUM(Table2[[#This Row],[M4A]]-Table2[[#This Row],[M4B_h]]))</f>
        <v/>
      </c>
      <c r="O2146" s="14"/>
      <c r="P2146" s="14" t="str">
        <f>IF(Table2[[#This Row],[M5A]]="","",SUM(Table2[[#This Row],[M5A]]-Table2[[#This Row],[M5B_h]]))</f>
        <v/>
      </c>
      <c r="Q2146" s="14">
        <f>SUM(Table2[[#This Row],[AWAL]],Table2[[#This Row],[M1B]])</f>
        <v>19</v>
      </c>
      <c r="R2146" s="14">
        <f>SUM(Table2[[#This Row],[M2B]],Table2[[#This Row],[M2B_h]])</f>
        <v>19</v>
      </c>
      <c r="S2146" s="14">
        <f>SUM(Table2[[#This Row],[M3B]],Table2[[#This Row],[M3B_h]])</f>
        <v>19</v>
      </c>
      <c r="T2146" s="14">
        <f>SUM(Table2[[#This Row],[M4B]],Table2[[#This Row],[M4B_h]])</f>
        <v>19</v>
      </c>
    </row>
    <row r="2147" spans="1:20">
      <c r="A2147" s="11">
        <f>IF(Table2[[#This Row],[TT]]=0,"",ROW())</f>
        <v>2147</v>
      </c>
      <c r="B2147" s="11" t="str">
        <f>LOWER(SUBSTITUTE(SUBSTITUTE(SUBSTITUTE(SUBSTITUTE(SUBSTITUTE(SUBSTITUTE(SUBSTITUTE(SUBSTITUTE(Table2[[#This Row],[NAMA BARANG]]," ",""),"""",""),"-",""),"/",""),"(",""),")",""),"&amp;",""),",",""))</f>
        <v>tasplastiktb1</v>
      </c>
      <c r="C2147" s="21" t="s">
        <v>2271</v>
      </c>
      <c r="D2147" s="22">
        <v>12</v>
      </c>
      <c r="E2147" s="22">
        <v>150</v>
      </c>
      <c r="F2147" s="43">
        <f>IF(Table2[[#This Row],[M5B]]="",Table2[[#This Row],[M5B_h]],SUM(Table2[[#This Row],[M5B_h]],Table2[[#This Row],[M5B]]))</f>
        <v>12</v>
      </c>
      <c r="H2147" s="12" t="str">
        <f>IF(Table2[[#This Row],[M1A]]="","",Table2[[#This Row],[M1A]]-Table2[[#This Row],[AWAL]])</f>
        <v/>
      </c>
      <c r="J2147" s="12" t="str">
        <f>IF(Table2[[#This Row],[M2A]]="","",SUM(Table2[[#This Row],[M2A]]-Table2[[#This Row],[M2B_h]]))</f>
        <v/>
      </c>
      <c r="L2147" s="12" t="str">
        <f>IF(Table2[[#This Row],[M3A]]="","",SUM(Table2[[#This Row],[M3A]]-Table2[[#This Row],[M3B_h]]))</f>
        <v/>
      </c>
      <c r="N2147" s="12" t="str">
        <f>IF(Table2[[#This Row],[M4A]]="","",SUM(Table2[[#This Row],[M4A]]-Table2[[#This Row],[M4B_h]]))</f>
        <v/>
      </c>
      <c r="O2147" s="14"/>
      <c r="P2147" s="14" t="str">
        <f>IF(Table2[[#This Row],[M5A]]="","",SUM(Table2[[#This Row],[M5A]]-Table2[[#This Row],[M5B_h]]))</f>
        <v/>
      </c>
      <c r="Q2147" s="14">
        <f>SUM(Table2[[#This Row],[AWAL]],Table2[[#This Row],[M1B]])</f>
        <v>12</v>
      </c>
      <c r="R2147" s="14">
        <f>SUM(Table2[[#This Row],[M2B]],Table2[[#This Row],[M2B_h]])</f>
        <v>12</v>
      </c>
      <c r="S2147" s="14">
        <f>SUM(Table2[[#This Row],[M3B]],Table2[[#This Row],[M3B_h]])</f>
        <v>12</v>
      </c>
      <c r="T2147" s="14">
        <f>SUM(Table2[[#This Row],[M4B]],Table2[[#This Row],[M4B_h]])</f>
        <v>12</v>
      </c>
    </row>
    <row r="2148" spans="1:20">
      <c r="A2148" s="11">
        <f>IF(Table2[[#This Row],[TT]]=0,"",ROW())</f>
        <v>2148</v>
      </c>
      <c r="B2148" s="11" t="str">
        <f>LOWER(SUBSTITUTE(SUBSTITUTE(SUBSTITUTE(SUBSTITUTE(SUBSTITUTE(SUBSTITUTE(SUBSTITUTE(SUBSTITUTE(Table2[[#This Row],[NAMA BARANG]]," ",""),"""",""),"-",""),"/",""),"(",""),")",""),"&amp;",""),",",""))</f>
        <v>tasplastiktb1</v>
      </c>
      <c r="C2148" s="17" t="s">
        <v>2271</v>
      </c>
      <c r="D2148" s="18">
        <v>10</v>
      </c>
      <c r="E2148" s="22" t="s">
        <v>2267</v>
      </c>
      <c r="F2148" s="43">
        <f>IF(Table2[[#This Row],[M5B]]="",Table2[[#This Row],[M5B_h]],SUM(Table2[[#This Row],[M5B_h]],Table2[[#This Row],[M5B]]))</f>
        <v>10</v>
      </c>
      <c r="H2148" s="12" t="str">
        <f>IF(Table2[[#This Row],[M1A]]="","",Table2[[#This Row],[M1A]]-Table2[[#This Row],[AWAL]])</f>
        <v/>
      </c>
      <c r="J2148" s="12" t="str">
        <f>IF(Table2[[#This Row],[M2A]]="","",SUM(Table2[[#This Row],[M2A]]-Table2[[#This Row],[M2B_h]]))</f>
        <v/>
      </c>
      <c r="L2148" s="12" t="str">
        <f>IF(Table2[[#This Row],[M3A]]="","",SUM(Table2[[#This Row],[M3A]]-Table2[[#This Row],[M3B_h]]))</f>
        <v/>
      </c>
      <c r="N2148" s="12" t="str">
        <f>IF(Table2[[#This Row],[M4A]]="","",SUM(Table2[[#This Row],[M4A]]-Table2[[#This Row],[M4B_h]]))</f>
        <v/>
      </c>
      <c r="O2148" s="14"/>
      <c r="P2148" s="14" t="str">
        <f>IF(Table2[[#This Row],[M5A]]="","",SUM(Table2[[#This Row],[M5A]]-Table2[[#This Row],[M5B_h]]))</f>
        <v/>
      </c>
      <c r="Q2148" s="14">
        <f>SUM(Table2[[#This Row],[AWAL]],Table2[[#This Row],[M1B]])</f>
        <v>10</v>
      </c>
      <c r="R2148" s="14">
        <f>SUM(Table2[[#This Row],[M2B]],Table2[[#This Row],[M2B_h]])</f>
        <v>10</v>
      </c>
      <c r="S2148" s="14">
        <f>SUM(Table2[[#This Row],[M3B]],Table2[[#This Row],[M3B_h]])</f>
        <v>10</v>
      </c>
      <c r="T2148" s="14">
        <f>SUM(Table2[[#This Row],[M4B]],Table2[[#This Row],[M4B_h]])</f>
        <v>10</v>
      </c>
    </row>
    <row r="2149" spans="1:20">
      <c r="A2149" s="11">
        <f>IF(Table2[[#This Row],[TT]]=0,"",ROW())</f>
        <v>2149</v>
      </c>
      <c r="B2149" s="11" t="str">
        <f>LOWER(SUBSTITUTE(SUBSTITUTE(SUBSTITUTE(SUBSTITUTE(SUBSTITUTE(SUBSTITUTE(SUBSTITUTE(SUBSTITUTE(Table2[[#This Row],[NAMA BARANG]]," ",""),"""",""),"-",""),"/",""),"(",""),")",""),"&amp;",""),",",""))</f>
        <v>tasplastiktb1</v>
      </c>
      <c r="C2149" s="17" t="s">
        <v>2271</v>
      </c>
      <c r="D2149" s="18">
        <v>3</v>
      </c>
      <c r="E2149" s="22" t="s">
        <v>911</v>
      </c>
      <c r="F2149" s="43">
        <f>IF(Table2[[#This Row],[M5B]]="",Table2[[#This Row],[M5B_h]],SUM(Table2[[#This Row],[M5B_h]],Table2[[#This Row],[M5B]]))</f>
        <v>3</v>
      </c>
      <c r="H2149" s="12" t="str">
        <f>IF(Table2[[#This Row],[M1A]]="","",Table2[[#This Row],[M1A]]-Table2[[#This Row],[AWAL]])</f>
        <v/>
      </c>
      <c r="J2149" s="12" t="str">
        <f>IF(Table2[[#This Row],[M2A]]="","",SUM(Table2[[#This Row],[M2A]]-Table2[[#This Row],[M2B_h]]))</f>
        <v/>
      </c>
      <c r="L2149" s="12" t="str">
        <f>IF(Table2[[#This Row],[M3A]]="","",SUM(Table2[[#This Row],[M3A]]-Table2[[#This Row],[M3B_h]]))</f>
        <v/>
      </c>
      <c r="N2149" s="12" t="str">
        <f>IF(Table2[[#This Row],[M4A]]="","",SUM(Table2[[#This Row],[M4A]]-Table2[[#This Row],[M4B_h]]))</f>
        <v/>
      </c>
      <c r="O2149" s="14"/>
      <c r="P2149" s="14" t="str">
        <f>IF(Table2[[#This Row],[M5A]]="","",SUM(Table2[[#This Row],[M5A]]-Table2[[#This Row],[M5B_h]]))</f>
        <v/>
      </c>
      <c r="Q2149" s="14">
        <f>SUM(Table2[[#This Row],[AWAL]],Table2[[#This Row],[M1B]])</f>
        <v>3</v>
      </c>
      <c r="R2149" s="14">
        <f>SUM(Table2[[#This Row],[M2B]],Table2[[#This Row],[M2B_h]])</f>
        <v>3</v>
      </c>
      <c r="S2149" s="14">
        <f>SUM(Table2[[#This Row],[M3B]],Table2[[#This Row],[M3B_h]])</f>
        <v>3</v>
      </c>
      <c r="T2149" s="14">
        <f>SUM(Table2[[#This Row],[M4B]],Table2[[#This Row],[M4B_h]])</f>
        <v>3</v>
      </c>
    </row>
    <row r="2150" spans="1:20">
      <c r="A2150" s="11">
        <f>IF(Table2[[#This Row],[TT]]=0,"",ROW())</f>
        <v>2150</v>
      </c>
      <c r="B2150" s="11" t="str">
        <f>LOWER(SUBSTITUTE(SUBSTITUTE(SUBSTITUTE(SUBSTITUTE(SUBSTITUTE(SUBSTITUTE(SUBSTITUTE(SUBSTITUTE(Table2[[#This Row],[NAMA BARANG]]," ",""),"""",""),"-",""),"/",""),"(",""),")",""),"&amp;",""),",",""))</f>
        <v>tasplastiktb1</v>
      </c>
      <c r="C2150" s="17" t="s">
        <v>2271</v>
      </c>
      <c r="D2150" s="18">
        <v>2</v>
      </c>
      <c r="E2150" s="22">
        <v>60</v>
      </c>
      <c r="F2150" s="43">
        <f>IF(Table2[[#This Row],[M5B]]="",Table2[[#This Row],[M5B_h]],SUM(Table2[[#This Row],[M5B_h]],Table2[[#This Row],[M5B]]))</f>
        <v>2</v>
      </c>
      <c r="H2150" s="12" t="str">
        <f>IF(Table2[[#This Row],[M1A]]="","",Table2[[#This Row],[M1A]]-Table2[[#This Row],[AWAL]])</f>
        <v/>
      </c>
      <c r="J2150" s="12" t="str">
        <f>IF(Table2[[#This Row],[M2A]]="","",SUM(Table2[[#This Row],[M2A]]-Table2[[#This Row],[M2B_h]]))</f>
        <v/>
      </c>
      <c r="L2150" s="12" t="str">
        <f>IF(Table2[[#This Row],[M3A]]="","",SUM(Table2[[#This Row],[M3A]]-Table2[[#This Row],[M3B_h]]))</f>
        <v/>
      </c>
      <c r="N2150" s="12" t="str">
        <f>IF(Table2[[#This Row],[M4A]]="","",SUM(Table2[[#This Row],[M4A]]-Table2[[#This Row],[M4B_h]]))</f>
        <v/>
      </c>
      <c r="O2150" s="14"/>
      <c r="P2150" s="14" t="str">
        <f>IF(Table2[[#This Row],[M5A]]="","",SUM(Table2[[#This Row],[M5A]]-Table2[[#This Row],[M5B_h]]))</f>
        <v/>
      </c>
      <c r="Q2150" s="14">
        <f>SUM(Table2[[#This Row],[AWAL]],Table2[[#This Row],[M1B]])</f>
        <v>2</v>
      </c>
      <c r="R2150" s="14">
        <f>SUM(Table2[[#This Row],[M2B]],Table2[[#This Row],[M2B_h]])</f>
        <v>2</v>
      </c>
      <c r="S2150" s="14">
        <f>SUM(Table2[[#This Row],[M3B]],Table2[[#This Row],[M3B_h]])</f>
        <v>2</v>
      </c>
      <c r="T2150" s="14">
        <f>SUM(Table2[[#This Row],[M4B]],Table2[[#This Row],[M4B_h]])</f>
        <v>2</v>
      </c>
    </row>
    <row r="2151" spans="1:20">
      <c r="A2151" s="11">
        <f>IF(Table2[[#This Row],[TT]]=0,"",ROW())</f>
        <v>2151</v>
      </c>
      <c r="B2151" s="11" t="str">
        <f>LOWER(SUBSTITUTE(SUBSTITUTE(SUBSTITUTE(SUBSTITUTE(SUBSTITUTE(SUBSTITUTE(SUBSTITUTE(SUBSTITUTE(Table2[[#This Row],[NAMA BARANG]]," ",""),"""",""),"-",""),"/",""),"(",""),")",""),"&amp;",""),",",""))</f>
        <v>tasplastiktanggungb1</v>
      </c>
      <c r="C2151" s="17" t="s">
        <v>2272</v>
      </c>
      <c r="D2151" s="18">
        <v>4</v>
      </c>
      <c r="E2151" s="22" t="s">
        <v>155</v>
      </c>
      <c r="F2151" s="43">
        <f>IF(Table2[[#This Row],[M5B]]="",Table2[[#This Row],[M5B_h]],SUM(Table2[[#This Row],[M5B_h]],Table2[[#This Row],[M5B]]))</f>
        <v>4</v>
      </c>
      <c r="H2151" s="12" t="str">
        <f>IF(Table2[[#This Row],[M1A]]="","",Table2[[#This Row],[M1A]]-Table2[[#This Row],[AWAL]])</f>
        <v/>
      </c>
      <c r="J2151" s="12" t="str">
        <f>IF(Table2[[#This Row],[M2A]]="","",SUM(Table2[[#This Row],[M2A]]-Table2[[#This Row],[M2B_h]]))</f>
        <v/>
      </c>
      <c r="L2151" s="12" t="str">
        <f>IF(Table2[[#This Row],[M3A]]="","",SUM(Table2[[#This Row],[M3A]]-Table2[[#This Row],[M3B_h]]))</f>
        <v/>
      </c>
      <c r="N2151" s="12" t="str">
        <f>IF(Table2[[#This Row],[M4A]]="","",SUM(Table2[[#This Row],[M4A]]-Table2[[#This Row],[M4B_h]]))</f>
        <v/>
      </c>
      <c r="O2151" s="14"/>
      <c r="P2151" s="14" t="str">
        <f>IF(Table2[[#This Row],[M5A]]="","",SUM(Table2[[#This Row],[M5A]]-Table2[[#This Row],[M5B_h]]))</f>
        <v/>
      </c>
      <c r="Q2151" s="14">
        <f>SUM(Table2[[#This Row],[AWAL]],Table2[[#This Row],[M1B]])</f>
        <v>4</v>
      </c>
      <c r="R2151" s="14">
        <f>SUM(Table2[[#This Row],[M2B]],Table2[[#This Row],[M2B_h]])</f>
        <v>4</v>
      </c>
      <c r="S2151" s="14">
        <f>SUM(Table2[[#This Row],[M3B]],Table2[[#This Row],[M3B_h]])</f>
        <v>4</v>
      </c>
      <c r="T2151" s="14">
        <f>SUM(Table2[[#This Row],[M4B]],Table2[[#This Row],[M4B_h]])</f>
        <v>4</v>
      </c>
    </row>
    <row r="2152" spans="1:20">
      <c r="A2152" s="11">
        <f>IF(Table2[[#This Row],[TT]]=0,"",ROW())</f>
        <v>2152</v>
      </c>
      <c r="B2152" s="11" t="str">
        <f>LOWER(SUBSTITUTE(SUBSTITUTE(SUBSTITUTE(SUBSTITUTE(SUBSTITUTE(SUBSTITUTE(SUBSTITUTE(SUBSTITUTE(Table2[[#This Row],[NAMA BARANG]]," ",""),"""",""),"-",""),"/",""),"(",""),")",""),"&amp;",""),",",""))</f>
        <v>tasplastiktanggungb1</v>
      </c>
      <c r="C2152" s="17" t="s">
        <v>2272</v>
      </c>
      <c r="D2152" s="18">
        <v>1</v>
      </c>
      <c r="E2152" s="22" t="s">
        <v>2273</v>
      </c>
      <c r="F2152" s="43">
        <f>IF(Table2[[#This Row],[M5B]]="",Table2[[#This Row],[M5B_h]],SUM(Table2[[#This Row],[M5B_h]],Table2[[#This Row],[M5B]]))</f>
        <v>1</v>
      </c>
      <c r="H2152" s="12" t="str">
        <f>IF(Table2[[#This Row],[M1A]]="","",Table2[[#This Row],[M1A]]-Table2[[#This Row],[AWAL]])</f>
        <v/>
      </c>
      <c r="J2152" s="12" t="str">
        <f>IF(Table2[[#This Row],[M2A]]="","",SUM(Table2[[#This Row],[M2A]]-Table2[[#This Row],[M2B_h]]))</f>
        <v/>
      </c>
      <c r="L2152" s="12" t="str">
        <f>IF(Table2[[#This Row],[M3A]]="","",SUM(Table2[[#This Row],[M3A]]-Table2[[#This Row],[M3B_h]]))</f>
        <v/>
      </c>
      <c r="N2152" s="12" t="str">
        <f>IF(Table2[[#This Row],[M4A]]="","",SUM(Table2[[#This Row],[M4A]]-Table2[[#This Row],[M4B_h]]))</f>
        <v/>
      </c>
      <c r="O2152" s="14"/>
      <c r="P2152" s="14" t="str">
        <f>IF(Table2[[#This Row],[M5A]]="","",SUM(Table2[[#This Row],[M5A]]-Table2[[#This Row],[M5B_h]]))</f>
        <v/>
      </c>
      <c r="Q2152" s="14">
        <f>SUM(Table2[[#This Row],[AWAL]],Table2[[#This Row],[M1B]])</f>
        <v>1</v>
      </c>
      <c r="R2152" s="14">
        <f>SUM(Table2[[#This Row],[M2B]],Table2[[#This Row],[M2B_h]])</f>
        <v>1</v>
      </c>
      <c r="S2152" s="14">
        <f>SUM(Table2[[#This Row],[M3B]],Table2[[#This Row],[M3B_h]])</f>
        <v>1</v>
      </c>
      <c r="T2152" s="14">
        <f>SUM(Table2[[#This Row],[M4B]],Table2[[#This Row],[M4B_h]])</f>
        <v>1</v>
      </c>
    </row>
    <row r="2153" spans="1:20">
      <c r="A2153" s="11">
        <f>IF(Table2[[#This Row],[TT]]=0,"",ROW())</f>
        <v>2153</v>
      </c>
      <c r="B2153" s="11" t="str">
        <f>LOWER(SUBSTITUTE(SUBSTITUTE(SUBSTITUTE(SUBSTITUTE(SUBSTITUTE(SUBSTITUTE(SUBSTITUTE(SUBSTITUTE(Table2[[#This Row],[NAMA BARANG]]," ",""),"""",""),"-",""),"/",""),"(",""),")",""),"&amp;",""),",",""))</f>
        <v>tasplk1006m</v>
      </c>
      <c r="C2153" s="17" t="s">
        <v>2274</v>
      </c>
      <c r="D2153" s="18">
        <v>1</v>
      </c>
      <c r="E2153" s="22" t="s">
        <v>190</v>
      </c>
      <c r="F2153" s="43">
        <f>IF(Table2[[#This Row],[M5B]]="",Table2[[#This Row],[M5B_h]],SUM(Table2[[#This Row],[M5B_h]],Table2[[#This Row],[M5B]]))</f>
        <v>1</v>
      </c>
      <c r="H2153" s="12" t="str">
        <f>IF(Table2[[#This Row],[M1A]]="","",Table2[[#This Row],[M1A]]-Table2[[#This Row],[AWAL]])</f>
        <v/>
      </c>
      <c r="J2153" s="12" t="str">
        <f>IF(Table2[[#This Row],[M2A]]="","",SUM(Table2[[#This Row],[M2A]]-Table2[[#This Row],[M2B_h]]))</f>
        <v/>
      </c>
      <c r="L2153" s="12" t="str">
        <f>IF(Table2[[#This Row],[M3A]]="","",SUM(Table2[[#This Row],[M3A]]-Table2[[#This Row],[M3B_h]]))</f>
        <v/>
      </c>
      <c r="N2153" s="12" t="str">
        <f>IF(Table2[[#This Row],[M4A]]="","",SUM(Table2[[#This Row],[M4A]]-Table2[[#This Row],[M4B_h]]))</f>
        <v/>
      </c>
      <c r="O2153" s="14"/>
      <c r="P2153" s="14" t="str">
        <f>IF(Table2[[#This Row],[M5A]]="","",SUM(Table2[[#This Row],[M5A]]-Table2[[#This Row],[M5B_h]]))</f>
        <v/>
      </c>
      <c r="Q2153" s="14">
        <f>SUM(Table2[[#This Row],[AWAL]],Table2[[#This Row],[M1B]])</f>
        <v>1</v>
      </c>
      <c r="R2153" s="14">
        <f>SUM(Table2[[#This Row],[M2B]],Table2[[#This Row],[M2B_h]])</f>
        <v>1</v>
      </c>
      <c r="S2153" s="14">
        <f>SUM(Table2[[#This Row],[M3B]],Table2[[#This Row],[M3B_h]])</f>
        <v>1</v>
      </c>
      <c r="T2153" s="14">
        <f>SUM(Table2[[#This Row],[M4B]],Table2[[#This Row],[M4B_h]])</f>
        <v>1</v>
      </c>
    </row>
    <row r="2154" spans="1:20">
      <c r="A2154" s="11">
        <f>IF(Table2[[#This Row],[TT]]=0,"",ROW())</f>
        <v>2154</v>
      </c>
      <c r="B2154" s="11" t="str">
        <f>LOWER(SUBSTITUTE(SUBSTITUTE(SUBSTITUTE(SUBSTITUTE(SUBSTITUTE(SUBSTITUTE(SUBSTITUTE(SUBSTITUTE(Table2[[#This Row],[NAMA BARANG]]," ",""),"""",""),"-",""),"/",""),"(",""),")",""),"&amp;",""),",",""))</f>
        <v>tasplk1007dy26x34talil</v>
      </c>
      <c r="C2154" s="17" t="s">
        <v>2275</v>
      </c>
      <c r="D2154" s="18">
        <v>8</v>
      </c>
      <c r="E2154" s="22" t="s">
        <v>32</v>
      </c>
      <c r="F2154" s="43">
        <f>IF(Table2[[#This Row],[M5B]]="",Table2[[#This Row],[M5B_h]],SUM(Table2[[#This Row],[M5B_h]],Table2[[#This Row],[M5B]]))</f>
        <v>8</v>
      </c>
      <c r="H2154" s="12" t="str">
        <f>IF(Table2[[#This Row],[M1A]]="","",Table2[[#This Row],[M1A]]-Table2[[#This Row],[AWAL]])</f>
        <v/>
      </c>
      <c r="J2154" s="12" t="str">
        <f>IF(Table2[[#This Row],[M2A]]="","",SUM(Table2[[#This Row],[M2A]]-Table2[[#This Row],[M2B_h]]))</f>
        <v/>
      </c>
      <c r="L2154" s="12" t="str">
        <f>IF(Table2[[#This Row],[M3A]]="","",SUM(Table2[[#This Row],[M3A]]-Table2[[#This Row],[M3B_h]]))</f>
        <v/>
      </c>
      <c r="N2154" s="12" t="str">
        <f>IF(Table2[[#This Row],[M4A]]="","",SUM(Table2[[#This Row],[M4A]]-Table2[[#This Row],[M4B_h]]))</f>
        <v/>
      </c>
      <c r="O2154" s="14"/>
      <c r="P2154" s="14" t="str">
        <f>IF(Table2[[#This Row],[M5A]]="","",SUM(Table2[[#This Row],[M5A]]-Table2[[#This Row],[M5B_h]]))</f>
        <v/>
      </c>
      <c r="Q2154" s="14">
        <f>SUM(Table2[[#This Row],[AWAL]],Table2[[#This Row],[M1B]])</f>
        <v>8</v>
      </c>
      <c r="R2154" s="14">
        <f>SUM(Table2[[#This Row],[M2B]],Table2[[#This Row],[M2B_h]])</f>
        <v>8</v>
      </c>
      <c r="S2154" s="14">
        <f>SUM(Table2[[#This Row],[M3B]],Table2[[#This Row],[M3B_h]])</f>
        <v>8</v>
      </c>
      <c r="T2154" s="14">
        <f>SUM(Table2[[#This Row],[M4B]],Table2[[#This Row],[M4B_h]])</f>
        <v>8</v>
      </c>
    </row>
    <row r="2155" spans="1:20">
      <c r="A2155" s="11">
        <f>IF(Table2[[#This Row],[TT]]=0,"",ROW())</f>
        <v>2155</v>
      </c>
      <c r="B2155" s="11" t="str">
        <f>LOWER(SUBSTITUTE(SUBSTITUTE(SUBSTITUTE(SUBSTITUTE(SUBSTITUTE(SUBSTITUTE(SUBSTITUTE(SUBSTITUTE(Table2[[#This Row],[NAMA BARANG]]," ",""),"""",""),"-",""),"/",""),"(",""),")",""),"&amp;",""),",",""))</f>
        <v>tasplk1008talitenteng</v>
      </c>
      <c r="C2155" s="17" t="s">
        <v>2276</v>
      </c>
      <c r="D2155" s="18">
        <v>5</v>
      </c>
      <c r="E2155" s="22" t="s">
        <v>181</v>
      </c>
      <c r="F2155" s="43">
        <f>IF(Table2[[#This Row],[M5B]]="",Table2[[#This Row],[M5B_h]],SUM(Table2[[#This Row],[M5B_h]],Table2[[#This Row],[M5B]]))</f>
        <v>5</v>
      </c>
      <c r="H2155" s="12" t="str">
        <f>IF(Table2[[#This Row],[M1A]]="","",Table2[[#This Row],[M1A]]-Table2[[#This Row],[AWAL]])</f>
        <v/>
      </c>
      <c r="J2155" s="12" t="str">
        <f>IF(Table2[[#This Row],[M2A]]="","",SUM(Table2[[#This Row],[M2A]]-Table2[[#This Row],[M2B_h]]))</f>
        <v/>
      </c>
      <c r="L2155" s="12" t="str">
        <f>IF(Table2[[#This Row],[M3A]]="","",SUM(Table2[[#This Row],[M3A]]-Table2[[#This Row],[M3B_h]]))</f>
        <v/>
      </c>
      <c r="N2155" s="12" t="str">
        <f>IF(Table2[[#This Row],[M4A]]="","",SUM(Table2[[#This Row],[M4A]]-Table2[[#This Row],[M4B_h]]))</f>
        <v/>
      </c>
      <c r="O2155" s="14"/>
      <c r="P2155" s="14" t="str">
        <f>IF(Table2[[#This Row],[M5A]]="","",SUM(Table2[[#This Row],[M5A]]-Table2[[#This Row],[M5B_h]]))</f>
        <v/>
      </c>
      <c r="Q2155" s="14">
        <f>SUM(Table2[[#This Row],[AWAL]],Table2[[#This Row],[M1B]])</f>
        <v>5</v>
      </c>
      <c r="R2155" s="14">
        <f>SUM(Table2[[#This Row],[M2B]],Table2[[#This Row],[M2B_h]])</f>
        <v>5</v>
      </c>
      <c r="S2155" s="14">
        <f>SUM(Table2[[#This Row],[M3B]],Table2[[#This Row],[M3B_h]])</f>
        <v>5</v>
      </c>
      <c r="T2155" s="14">
        <f>SUM(Table2[[#This Row],[M4B]],Table2[[#This Row],[M4B_h]])</f>
        <v>5</v>
      </c>
    </row>
    <row r="2156" spans="1:20">
      <c r="A2156" s="11">
        <f>IF(Table2[[#This Row],[TT]]=0,"",ROW())</f>
        <v>2156</v>
      </c>
      <c r="B2156" s="11" t="str">
        <f>LOWER(SUBSTITUTE(SUBSTITUTE(SUBSTITUTE(SUBSTITUTE(SUBSTITUTE(SUBSTITUTE(SUBSTITUTE(SUBSTITUTE(Table2[[#This Row],[NAMA BARANG]]," ",""),"""",""),"-",""),"/",""),"(",""),")",""),"&amp;",""),",",""))</f>
        <v>taspolos131k</v>
      </c>
      <c r="C2156" s="17" t="s">
        <v>2277</v>
      </c>
      <c r="D2156" s="18">
        <v>12</v>
      </c>
      <c r="E2156" s="22">
        <v>480</v>
      </c>
      <c r="F2156" s="43">
        <f>IF(Table2[[#This Row],[M5B]]="",Table2[[#This Row],[M5B_h]],SUM(Table2[[#This Row],[M5B_h]],Table2[[#This Row],[M5B]]))</f>
        <v>12</v>
      </c>
      <c r="H2156" s="12" t="str">
        <f>IF(Table2[[#This Row],[M1A]]="","",Table2[[#This Row],[M1A]]-Table2[[#This Row],[AWAL]])</f>
        <v/>
      </c>
      <c r="J2156" s="12" t="str">
        <f>IF(Table2[[#This Row],[M2A]]="","",SUM(Table2[[#This Row],[M2A]]-Table2[[#This Row],[M2B_h]]))</f>
        <v/>
      </c>
      <c r="L2156" s="12" t="str">
        <f>IF(Table2[[#This Row],[M3A]]="","",SUM(Table2[[#This Row],[M3A]]-Table2[[#This Row],[M3B_h]]))</f>
        <v/>
      </c>
      <c r="N2156" s="12" t="str">
        <f>IF(Table2[[#This Row],[M4A]]="","",SUM(Table2[[#This Row],[M4A]]-Table2[[#This Row],[M4B_h]]))</f>
        <v/>
      </c>
      <c r="O2156" s="14"/>
      <c r="P2156" s="14" t="str">
        <f>IF(Table2[[#This Row],[M5A]]="","",SUM(Table2[[#This Row],[M5A]]-Table2[[#This Row],[M5B_h]]))</f>
        <v/>
      </c>
      <c r="Q2156" s="14">
        <f>SUM(Table2[[#This Row],[AWAL]],Table2[[#This Row],[M1B]])</f>
        <v>12</v>
      </c>
      <c r="R2156" s="14">
        <f>SUM(Table2[[#This Row],[M2B]],Table2[[#This Row],[M2B_h]])</f>
        <v>12</v>
      </c>
      <c r="S2156" s="14">
        <f>SUM(Table2[[#This Row],[M3B]],Table2[[#This Row],[M3B_h]])</f>
        <v>12</v>
      </c>
      <c r="T2156" s="14">
        <f>SUM(Table2[[#This Row],[M4B]],Table2[[#This Row],[M4B_h]])</f>
        <v>12</v>
      </c>
    </row>
    <row r="2157" spans="1:20">
      <c r="A2157" s="11">
        <f>IF(Table2[[#This Row],[TT]]=0,"",ROW())</f>
        <v>2157</v>
      </c>
      <c r="B2157" s="11" t="str">
        <f>LOWER(SUBSTITUTE(SUBSTITUTE(SUBSTITUTE(SUBSTITUTE(SUBSTITUTE(SUBSTITUTE(SUBSTITUTE(SUBSTITUTE(Table2[[#This Row],[NAMA BARANG]]," ",""),"""",""),"-",""),"/",""),"(",""),")",""),"&amp;",""),",",""))</f>
        <v>taspolos804832838</v>
      </c>
      <c r="C2157" s="17" t="s">
        <v>2278</v>
      </c>
      <c r="D2157" s="18">
        <v>26</v>
      </c>
      <c r="E2157" s="22">
        <v>480</v>
      </c>
      <c r="F2157" s="43">
        <f>IF(Table2[[#This Row],[M5B]]="",Table2[[#This Row],[M5B_h]],SUM(Table2[[#This Row],[M5B_h]],Table2[[#This Row],[M5B]]))</f>
        <v>26</v>
      </c>
      <c r="H2157" s="12" t="str">
        <f>IF(Table2[[#This Row],[M1A]]="","",Table2[[#This Row],[M1A]]-Table2[[#This Row],[AWAL]])</f>
        <v/>
      </c>
      <c r="J2157" s="12" t="str">
        <f>IF(Table2[[#This Row],[M2A]]="","",SUM(Table2[[#This Row],[M2A]]-Table2[[#This Row],[M2B_h]]))</f>
        <v/>
      </c>
      <c r="L2157" s="12" t="str">
        <f>IF(Table2[[#This Row],[M3A]]="","",SUM(Table2[[#This Row],[M3A]]-Table2[[#This Row],[M3B_h]]))</f>
        <v/>
      </c>
      <c r="N2157" s="12" t="str">
        <f>IF(Table2[[#This Row],[M4A]]="","",SUM(Table2[[#This Row],[M4A]]-Table2[[#This Row],[M4B_h]]))</f>
        <v/>
      </c>
      <c r="O2157" s="14"/>
      <c r="P2157" s="14" t="str">
        <f>IF(Table2[[#This Row],[M5A]]="","",SUM(Table2[[#This Row],[M5A]]-Table2[[#This Row],[M5B_h]]))</f>
        <v/>
      </c>
      <c r="Q2157" s="14">
        <f>SUM(Table2[[#This Row],[AWAL]],Table2[[#This Row],[M1B]])</f>
        <v>26</v>
      </c>
      <c r="R2157" s="14">
        <f>SUM(Table2[[#This Row],[M2B]],Table2[[#This Row],[M2B_h]])</f>
        <v>26</v>
      </c>
      <c r="S2157" s="14">
        <f>SUM(Table2[[#This Row],[M3B]],Table2[[#This Row],[M3B_h]])</f>
        <v>26</v>
      </c>
      <c r="T2157" s="14">
        <f>SUM(Table2[[#This Row],[M4B]],Table2[[#This Row],[M4B_h]])</f>
        <v>26</v>
      </c>
    </row>
    <row r="2158" spans="1:20">
      <c r="A2158" s="11">
        <f>IF(Table2[[#This Row],[TT]]=0,"",ROW())</f>
        <v>2158</v>
      </c>
      <c r="B2158" s="11" t="str">
        <f>LOWER(SUBSTITUTE(SUBSTITUTE(SUBSTITUTE(SUBSTITUTE(SUBSTITUTE(SUBSTITUTE(SUBSTITUTE(SUBSTITUTE(Table2[[#This Row],[NAMA BARANG]]," ",""),"""",""),"-",""),"/",""),"(",""),")",""),"&amp;",""),",",""))</f>
        <v>tasranselsponbondfr+hk</v>
      </c>
      <c r="C2158" s="17" t="s">
        <v>2279</v>
      </c>
      <c r="D2158" s="18">
        <v>1</v>
      </c>
      <c r="E2158" s="22" t="s">
        <v>83</v>
      </c>
      <c r="F2158" s="43">
        <f>IF(Table2[[#This Row],[M5B]]="",Table2[[#This Row],[M5B_h]],SUM(Table2[[#This Row],[M5B_h]],Table2[[#This Row],[M5B]]))</f>
        <v>1</v>
      </c>
      <c r="H2158" s="12" t="str">
        <f>IF(Table2[[#This Row],[M1A]]="","",Table2[[#This Row],[M1A]]-Table2[[#This Row],[AWAL]])</f>
        <v/>
      </c>
      <c r="J2158" s="12" t="str">
        <f>IF(Table2[[#This Row],[M2A]]="","",SUM(Table2[[#This Row],[M2A]]-Table2[[#This Row],[M2B_h]]))</f>
        <v/>
      </c>
      <c r="L2158" s="12" t="str">
        <f>IF(Table2[[#This Row],[M3A]]="","",SUM(Table2[[#This Row],[M3A]]-Table2[[#This Row],[M3B_h]]))</f>
        <v/>
      </c>
      <c r="N2158" s="12" t="str">
        <f>IF(Table2[[#This Row],[M4A]]="","",SUM(Table2[[#This Row],[M4A]]-Table2[[#This Row],[M4B_h]]))</f>
        <v/>
      </c>
      <c r="O2158" s="14"/>
      <c r="P2158" s="14" t="str">
        <f>IF(Table2[[#This Row],[M5A]]="","",SUM(Table2[[#This Row],[M5A]]-Table2[[#This Row],[M5B_h]]))</f>
        <v/>
      </c>
      <c r="Q2158" s="14">
        <f>SUM(Table2[[#This Row],[AWAL]],Table2[[#This Row],[M1B]])</f>
        <v>1</v>
      </c>
      <c r="R2158" s="14">
        <f>SUM(Table2[[#This Row],[M2B]],Table2[[#This Row],[M2B_h]])</f>
        <v>1</v>
      </c>
      <c r="S2158" s="14">
        <f>SUM(Table2[[#This Row],[M3B]],Table2[[#This Row],[M3B_h]])</f>
        <v>1</v>
      </c>
      <c r="T2158" s="14">
        <f>SUM(Table2[[#This Row],[M4B]],Table2[[#This Row],[M4B_h]])</f>
        <v>1</v>
      </c>
    </row>
    <row r="2159" spans="1:20">
      <c r="A2159" s="11">
        <f>IF(Table2[[#This Row],[TT]]=0,"",ROW())</f>
        <v>2159</v>
      </c>
      <c r="B2159" s="11" t="str">
        <f>LOWER(SUBSTITUTE(SUBSTITUTE(SUBSTITUTE(SUBSTITUTE(SUBSTITUTE(SUBSTITUTE(SUBSTITUTE(SUBSTITUTE(Table2[[#This Row],[NAMA BARANG]]," ",""),"""",""),"-",""),"/",""),"(",""),")",""),"&amp;",""),",",""))</f>
        <v>tassb15148sett</v>
      </c>
      <c r="C2159" s="17" t="s">
        <v>2280</v>
      </c>
      <c r="D2159" s="18">
        <v>1</v>
      </c>
      <c r="E2159" s="22" t="s">
        <v>131</v>
      </c>
      <c r="F2159" s="43">
        <f>IF(Table2[[#This Row],[M5B]]="",Table2[[#This Row],[M5B_h]],SUM(Table2[[#This Row],[M5B_h]],Table2[[#This Row],[M5B]]))</f>
        <v>1</v>
      </c>
      <c r="H2159" s="12" t="str">
        <f>IF(Table2[[#This Row],[M1A]]="","",Table2[[#This Row],[M1A]]-Table2[[#This Row],[AWAL]])</f>
        <v/>
      </c>
      <c r="J2159" s="12" t="str">
        <f>IF(Table2[[#This Row],[M2A]]="","",SUM(Table2[[#This Row],[M2A]]-Table2[[#This Row],[M2B_h]]))</f>
        <v/>
      </c>
      <c r="L2159" s="12" t="str">
        <f>IF(Table2[[#This Row],[M3A]]="","",SUM(Table2[[#This Row],[M3A]]-Table2[[#This Row],[M3B_h]]))</f>
        <v/>
      </c>
      <c r="N2159" s="12" t="str">
        <f>IF(Table2[[#This Row],[M4A]]="","",SUM(Table2[[#This Row],[M4A]]-Table2[[#This Row],[M4B_h]]))</f>
        <v/>
      </c>
      <c r="O2159" s="14"/>
      <c r="P2159" s="14" t="str">
        <f>IF(Table2[[#This Row],[M5A]]="","",SUM(Table2[[#This Row],[M5A]]-Table2[[#This Row],[M5B_h]]))</f>
        <v/>
      </c>
      <c r="Q2159" s="14">
        <f>SUM(Table2[[#This Row],[AWAL]],Table2[[#This Row],[M1B]])</f>
        <v>1</v>
      </c>
      <c r="R2159" s="14">
        <f>SUM(Table2[[#This Row],[M2B]],Table2[[#This Row],[M2B_h]])</f>
        <v>1</v>
      </c>
      <c r="S2159" s="14">
        <f>SUM(Table2[[#This Row],[M3B]],Table2[[#This Row],[M3B_h]])</f>
        <v>1</v>
      </c>
      <c r="T2159" s="14">
        <f>SUM(Table2[[#This Row],[M4B]],Table2[[#This Row],[M4B_h]])</f>
        <v>1</v>
      </c>
    </row>
    <row r="2160" spans="1:20">
      <c r="A2160" s="11">
        <f>IF(Table2[[#This Row],[TT]]=0,"",ROW())</f>
        <v>2160</v>
      </c>
      <c r="B2160" s="11" t="str">
        <f>LOWER(SUBSTITUTE(SUBSTITUTE(SUBSTITUTE(SUBSTITUTE(SUBSTITUTE(SUBSTITUTE(SUBSTITUTE(SUBSTITUTE(Table2[[#This Row],[NAMA BARANG]]," ",""),"""",""),"-",""),"/",""),"(",""),")",""),"&amp;",""),",",""))</f>
        <v>tassep194</v>
      </c>
      <c r="C2160" s="17" t="s">
        <v>2281</v>
      </c>
      <c r="D2160" s="18">
        <v>9</v>
      </c>
      <c r="E2160" s="22" t="s">
        <v>52</v>
      </c>
      <c r="F2160" s="43">
        <f>IF(Table2[[#This Row],[M5B]]="",Table2[[#This Row],[M5B_h]],SUM(Table2[[#This Row],[M5B_h]],Table2[[#This Row],[M5B]]))</f>
        <v>9</v>
      </c>
      <c r="H2160" s="12" t="str">
        <f>IF(Table2[[#This Row],[M1A]]="","",Table2[[#This Row],[M1A]]-Table2[[#This Row],[AWAL]])</f>
        <v/>
      </c>
      <c r="J2160" s="12" t="str">
        <f>IF(Table2[[#This Row],[M2A]]="","",SUM(Table2[[#This Row],[M2A]]-Table2[[#This Row],[M2B_h]]))</f>
        <v/>
      </c>
      <c r="L2160" s="12" t="str">
        <f>IF(Table2[[#This Row],[M3A]]="","",SUM(Table2[[#This Row],[M3A]]-Table2[[#This Row],[M3B_h]]))</f>
        <v/>
      </c>
      <c r="N2160" s="12" t="str">
        <f>IF(Table2[[#This Row],[M4A]]="","",SUM(Table2[[#This Row],[M4A]]-Table2[[#This Row],[M4B_h]]))</f>
        <v/>
      </c>
      <c r="O2160" s="14"/>
      <c r="P2160" s="14" t="str">
        <f>IF(Table2[[#This Row],[M5A]]="","",SUM(Table2[[#This Row],[M5A]]-Table2[[#This Row],[M5B_h]]))</f>
        <v/>
      </c>
      <c r="Q2160" s="14">
        <f>SUM(Table2[[#This Row],[AWAL]],Table2[[#This Row],[M1B]])</f>
        <v>9</v>
      </c>
      <c r="R2160" s="14">
        <f>SUM(Table2[[#This Row],[M2B]],Table2[[#This Row],[M2B_h]])</f>
        <v>9</v>
      </c>
      <c r="S2160" s="14">
        <f>SUM(Table2[[#This Row],[M3B]],Table2[[#This Row],[M3B_h]])</f>
        <v>9</v>
      </c>
      <c r="T2160" s="14">
        <f>SUM(Table2[[#This Row],[M4B]],Table2[[#This Row],[M4B_h]])</f>
        <v>9</v>
      </c>
    </row>
    <row r="2161" spans="1:20">
      <c r="A2161" s="11">
        <f>IF(Table2[[#This Row],[TT]]=0,"",ROW())</f>
        <v>2161</v>
      </c>
      <c r="B2161" s="11" t="str">
        <f>LOWER(SUBSTITUTE(SUBSTITUTE(SUBSTITUTE(SUBSTITUTE(SUBSTITUTE(SUBSTITUTE(SUBSTITUTE(SUBSTITUTE(Table2[[#This Row],[NAMA BARANG]]," ",""),"""",""),"-",""),"/",""),"(",""),")",""),"&amp;",""),",",""))</f>
        <v>tasshoesc15246hp36360</v>
      </c>
      <c r="C2161" s="17" t="s">
        <v>2282</v>
      </c>
      <c r="D2161" s="18">
        <v>4</v>
      </c>
      <c r="E2161" s="22" t="s">
        <v>2283</v>
      </c>
      <c r="F2161" s="43">
        <f>IF(Table2[[#This Row],[M5B]]="",Table2[[#This Row],[M5B_h]],SUM(Table2[[#This Row],[M5B_h]],Table2[[#This Row],[M5B]]))</f>
        <v>4</v>
      </c>
      <c r="H2161" s="12" t="str">
        <f>IF(Table2[[#This Row],[M1A]]="","",Table2[[#This Row],[M1A]]-Table2[[#This Row],[AWAL]])</f>
        <v/>
      </c>
      <c r="J2161" s="12" t="str">
        <f>IF(Table2[[#This Row],[M2A]]="","",SUM(Table2[[#This Row],[M2A]]-Table2[[#This Row],[M2B_h]]))</f>
        <v/>
      </c>
      <c r="L2161" s="12" t="str">
        <f>IF(Table2[[#This Row],[M3A]]="","",SUM(Table2[[#This Row],[M3A]]-Table2[[#This Row],[M3B_h]]))</f>
        <v/>
      </c>
      <c r="N2161" s="12" t="str">
        <f>IF(Table2[[#This Row],[M4A]]="","",SUM(Table2[[#This Row],[M4A]]-Table2[[#This Row],[M4B_h]]))</f>
        <v/>
      </c>
      <c r="O2161" s="14"/>
      <c r="P2161" s="14" t="str">
        <f>IF(Table2[[#This Row],[M5A]]="","",SUM(Table2[[#This Row],[M5A]]-Table2[[#This Row],[M5B_h]]))</f>
        <v/>
      </c>
      <c r="Q2161" s="14">
        <f>SUM(Table2[[#This Row],[AWAL]],Table2[[#This Row],[M1B]])</f>
        <v>4</v>
      </c>
      <c r="R2161" s="14">
        <f>SUM(Table2[[#This Row],[M2B]],Table2[[#This Row],[M2B_h]])</f>
        <v>4</v>
      </c>
      <c r="S2161" s="14">
        <f>SUM(Table2[[#This Row],[M3B]],Table2[[#This Row],[M3B_h]])</f>
        <v>4</v>
      </c>
      <c r="T2161" s="14">
        <f>SUM(Table2[[#This Row],[M4B]],Table2[[#This Row],[M4B_h]])</f>
        <v>4</v>
      </c>
    </row>
    <row r="2162" spans="1:20">
      <c r="A2162" s="11">
        <f>IF(Table2[[#This Row],[TT]]=0,"",ROW())</f>
        <v>2162</v>
      </c>
      <c r="B2162" s="11" t="str">
        <f>LOWER(SUBSTITUTE(SUBSTITUTE(SUBSTITUTE(SUBSTITUTE(SUBSTITUTE(SUBSTITUTE(SUBSTITUTE(SUBSTITUTE(Table2[[#This Row],[NAMA BARANG]]," ",""),"""",""),"-",""),"/",""),"(",""),")",""),"&amp;",""),",",""))</f>
        <v>tasshoplyfd683</v>
      </c>
      <c r="C2162" s="17" t="s">
        <v>2284</v>
      </c>
      <c r="D2162" s="18">
        <v>2</v>
      </c>
      <c r="E2162" s="22" t="s">
        <v>56</v>
      </c>
      <c r="F2162" s="43">
        <f>IF(Table2[[#This Row],[M5B]]="",Table2[[#This Row],[M5B_h]],SUM(Table2[[#This Row],[M5B_h]],Table2[[#This Row],[M5B]]))</f>
        <v>2</v>
      </c>
      <c r="H2162" s="12" t="str">
        <f>IF(Table2[[#This Row],[M1A]]="","",Table2[[#This Row],[M1A]]-Table2[[#This Row],[AWAL]])</f>
        <v/>
      </c>
      <c r="J2162" s="12" t="str">
        <f>IF(Table2[[#This Row],[M2A]]="","",SUM(Table2[[#This Row],[M2A]]-Table2[[#This Row],[M2B_h]]))</f>
        <v/>
      </c>
      <c r="L2162" s="12" t="str">
        <f>IF(Table2[[#This Row],[M3A]]="","",SUM(Table2[[#This Row],[M3A]]-Table2[[#This Row],[M3B_h]]))</f>
        <v/>
      </c>
      <c r="N2162" s="12" t="str">
        <f>IF(Table2[[#This Row],[M4A]]="","",SUM(Table2[[#This Row],[M4A]]-Table2[[#This Row],[M4B_h]]))</f>
        <v/>
      </c>
      <c r="O2162" s="14"/>
      <c r="P2162" s="14" t="str">
        <f>IF(Table2[[#This Row],[M5A]]="","",SUM(Table2[[#This Row],[M5A]]-Table2[[#This Row],[M5B_h]]))</f>
        <v/>
      </c>
      <c r="Q2162" s="14">
        <f>SUM(Table2[[#This Row],[AWAL]],Table2[[#This Row],[M1B]])</f>
        <v>2</v>
      </c>
      <c r="R2162" s="14">
        <f>SUM(Table2[[#This Row],[M2B]],Table2[[#This Row],[M2B_h]])</f>
        <v>2</v>
      </c>
      <c r="S2162" s="14">
        <f>SUM(Table2[[#This Row],[M3B]],Table2[[#This Row],[M3B_h]])</f>
        <v>2</v>
      </c>
      <c r="T2162" s="14">
        <f>SUM(Table2[[#This Row],[M4B]],Table2[[#This Row],[M4B_h]])</f>
        <v>2</v>
      </c>
    </row>
    <row r="2163" spans="1:20">
      <c r="A2163" s="11">
        <f>IF(Table2[[#This Row],[TT]]=0,"",ROW())</f>
        <v>2163</v>
      </c>
      <c r="B2163" s="11" t="str">
        <f>LOWER(SUBSTITUTE(SUBSTITUTE(SUBSTITUTE(SUBSTITUTE(SUBSTITUTE(SUBSTITUTE(SUBSTITUTE(SUBSTITUTE(Table2[[#This Row],[NAMA BARANG]]," ",""),"""",""),"-",""),"/",""),"(",""),")",""),"&amp;",""),",",""))</f>
        <v>tasshoplysd287b</v>
      </c>
      <c r="C2163" s="17" t="s">
        <v>2285</v>
      </c>
      <c r="D2163" s="18">
        <v>3</v>
      </c>
      <c r="E2163" s="22">
        <v>360</v>
      </c>
      <c r="F2163" s="43">
        <f>IF(Table2[[#This Row],[M5B]]="",Table2[[#This Row],[M5B_h]],SUM(Table2[[#This Row],[M5B_h]],Table2[[#This Row],[M5B]]))</f>
        <v>3</v>
      </c>
      <c r="H2163" s="12" t="str">
        <f>IF(Table2[[#This Row],[M1A]]="","",Table2[[#This Row],[M1A]]-Table2[[#This Row],[AWAL]])</f>
        <v/>
      </c>
      <c r="J2163" s="12" t="str">
        <f>IF(Table2[[#This Row],[M2A]]="","",SUM(Table2[[#This Row],[M2A]]-Table2[[#This Row],[M2B_h]]))</f>
        <v/>
      </c>
      <c r="L2163" s="12" t="str">
        <f>IF(Table2[[#This Row],[M3A]]="","",SUM(Table2[[#This Row],[M3A]]-Table2[[#This Row],[M3B_h]]))</f>
        <v/>
      </c>
      <c r="N2163" s="12" t="str">
        <f>IF(Table2[[#This Row],[M4A]]="","",SUM(Table2[[#This Row],[M4A]]-Table2[[#This Row],[M4B_h]]))</f>
        <v/>
      </c>
      <c r="O2163" s="14"/>
      <c r="P2163" s="14" t="str">
        <f>IF(Table2[[#This Row],[M5A]]="","",SUM(Table2[[#This Row],[M5A]]-Table2[[#This Row],[M5B_h]]))</f>
        <v/>
      </c>
      <c r="Q2163" s="14">
        <f>SUM(Table2[[#This Row],[AWAL]],Table2[[#This Row],[M1B]])</f>
        <v>3</v>
      </c>
      <c r="R2163" s="14">
        <f>SUM(Table2[[#This Row],[M2B]],Table2[[#This Row],[M2B_h]])</f>
        <v>3</v>
      </c>
      <c r="S2163" s="14">
        <f>SUM(Table2[[#This Row],[M3B]],Table2[[#This Row],[M3B_h]])</f>
        <v>3</v>
      </c>
      <c r="T2163" s="14">
        <f>SUM(Table2[[#This Row],[M4B]],Table2[[#This Row],[M4B_h]])</f>
        <v>3</v>
      </c>
    </row>
    <row r="2164" spans="1:20">
      <c r="A2164" s="11">
        <f>IF(Table2[[#This Row],[TT]]=0,"",ROW())</f>
        <v>2164</v>
      </c>
      <c r="B2164" s="11" t="str">
        <f>LOWER(SUBSTITUTE(SUBSTITUTE(SUBSTITUTE(SUBSTITUTE(SUBSTITUTE(SUBSTITUTE(SUBSTITUTE(SUBSTITUTE(Table2[[#This Row],[NAMA BARANG]]," ",""),"""",""),"-",""),"/",""),"(",""),")",""),"&amp;",""),",",""))</f>
        <v>tasshoplysd291b</v>
      </c>
      <c r="C2164" s="17" t="s">
        <v>2286</v>
      </c>
      <c r="D2164" s="18">
        <v>2</v>
      </c>
      <c r="E2164" s="22">
        <v>360</v>
      </c>
      <c r="F2164" s="43">
        <f>IF(Table2[[#This Row],[M5B]]="",Table2[[#This Row],[M5B_h]],SUM(Table2[[#This Row],[M5B_h]],Table2[[#This Row],[M5B]]))</f>
        <v>1</v>
      </c>
      <c r="H2164" s="12" t="str">
        <f>IF(Table2[[#This Row],[M1A]]="","",Table2[[#This Row],[M1A]]-Table2[[#This Row],[AWAL]])</f>
        <v/>
      </c>
      <c r="I2164" s="12">
        <v>1</v>
      </c>
      <c r="J2164" s="12">
        <f>IF(Table2[[#This Row],[M2A]]="","",SUM(Table2[[#This Row],[M2A]]-Table2[[#This Row],[M2B_h]]))</f>
        <v>-1</v>
      </c>
      <c r="L2164" s="12" t="str">
        <f>IF(Table2[[#This Row],[M3A]]="","",SUM(Table2[[#This Row],[M3A]]-Table2[[#This Row],[M3B_h]]))</f>
        <v/>
      </c>
      <c r="N2164" s="12" t="str">
        <f>IF(Table2[[#This Row],[M4A]]="","",SUM(Table2[[#This Row],[M4A]]-Table2[[#This Row],[M4B_h]]))</f>
        <v/>
      </c>
      <c r="O2164" s="14"/>
      <c r="P2164" s="14" t="str">
        <f>IF(Table2[[#This Row],[M5A]]="","",SUM(Table2[[#This Row],[M5A]]-Table2[[#This Row],[M5B_h]]))</f>
        <v/>
      </c>
      <c r="Q2164" s="14">
        <f>SUM(Table2[[#This Row],[AWAL]],Table2[[#This Row],[M1B]])</f>
        <v>2</v>
      </c>
      <c r="R2164" s="14">
        <f>SUM(Table2[[#This Row],[M2B]],Table2[[#This Row],[M2B_h]])</f>
        <v>1</v>
      </c>
      <c r="S2164" s="14">
        <f>SUM(Table2[[#This Row],[M3B]],Table2[[#This Row],[M3B_h]])</f>
        <v>1</v>
      </c>
      <c r="T2164" s="14">
        <f>SUM(Table2[[#This Row],[M4B]],Table2[[#This Row],[M4B_h]])</f>
        <v>1</v>
      </c>
    </row>
    <row r="2165" spans="1:20">
      <c r="A2165" s="11">
        <f>IF(Table2[[#This Row],[TT]]=0,"",ROW())</f>
        <v>2165</v>
      </c>
      <c r="B2165" s="11" t="str">
        <f>LOWER(SUBSTITUTE(SUBSTITUTE(SUBSTITUTE(SUBSTITUTE(SUBSTITUTE(SUBSTITUTE(SUBSTITUTE(SUBSTITUTE(Table2[[#This Row],[NAMA BARANG]]," ",""),"""",""),"-",""),"/",""),"(",""),")",""),"&amp;",""),",",""))</f>
        <v>tasshoplysdl280b</v>
      </c>
      <c r="C2165" s="17" t="s">
        <v>2287</v>
      </c>
      <c r="D2165" s="18">
        <v>7</v>
      </c>
      <c r="E2165" s="22">
        <v>360</v>
      </c>
      <c r="F2165" s="43">
        <f>IF(Table2[[#This Row],[M5B]]="",Table2[[#This Row],[M5B_h]],SUM(Table2[[#This Row],[M5B_h]],Table2[[#This Row],[M5B]]))</f>
        <v>6</v>
      </c>
      <c r="H2165" s="12" t="str">
        <f>IF(Table2[[#This Row],[M1A]]="","",Table2[[#This Row],[M1A]]-Table2[[#This Row],[AWAL]])</f>
        <v/>
      </c>
      <c r="I2165" s="12">
        <v>6</v>
      </c>
      <c r="J2165" s="12">
        <f>IF(Table2[[#This Row],[M2A]]="","",SUM(Table2[[#This Row],[M2A]]-Table2[[#This Row],[M2B_h]]))</f>
        <v>-1</v>
      </c>
      <c r="L2165" s="12" t="str">
        <f>IF(Table2[[#This Row],[M3A]]="","",SUM(Table2[[#This Row],[M3A]]-Table2[[#This Row],[M3B_h]]))</f>
        <v/>
      </c>
      <c r="N2165" s="12" t="str">
        <f>IF(Table2[[#This Row],[M4A]]="","",SUM(Table2[[#This Row],[M4A]]-Table2[[#This Row],[M4B_h]]))</f>
        <v/>
      </c>
      <c r="O2165" s="14"/>
      <c r="P2165" s="14" t="str">
        <f>IF(Table2[[#This Row],[M5A]]="","",SUM(Table2[[#This Row],[M5A]]-Table2[[#This Row],[M5B_h]]))</f>
        <v/>
      </c>
      <c r="Q2165" s="14">
        <f>SUM(Table2[[#This Row],[AWAL]],Table2[[#This Row],[M1B]])</f>
        <v>7</v>
      </c>
      <c r="R2165" s="14">
        <f>SUM(Table2[[#This Row],[M2B]],Table2[[#This Row],[M2B_h]])</f>
        <v>6</v>
      </c>
      <c r="S2165" s="14">
        <f>SUM(Table2[[#This Row],[M3B]],Table2[[#This Row],[M3B_h]])</f>
        <v>6</v>
      </c>
      <c r="T2165" s="14">
        <f>SUM(Table2[[#This Row],[M4B]],Table2[[#This Row],[M4B_h]])</f>
        <v>6</v>
      </c>
    </row>
    <row r="2166" spans="1:20">
      <c r="A2166" s="11">
        <f>IF(Table2[[#This Row],[TT]]=0,"",ROW())</f>
        <v>2166</v>
      </c>
      <c r="B2166" s="11" t="str">
        <f>LOWER(SUBSTITUTE(SUBSTITUTE(SUBSTITUTE(SUBSTITUTE(SUBSTITUTE(SUBSTITUTE(SUBSTITUTE(SUBSTITUTE(Table2[[#This Row],[NAMA BARANG]]," ",""),"""",""),"-",""),"/",""),"(",""),")",""),"&amp;",""),",",""))</f>
        <v>tasshoplysdlxl</v>
      </c>
      <c r="C2166" s="17" t="s">
        <v>2289</v>
      </c>
      <c r="D2166" s="18">
        <v>2</v>
      </c>
      <c r="E2166" s="22">
        <v>240</v>
      </c>
      <c r="F2166" s="43">
        <f>IF(Table2[[#This Row],[M5B]]="",Table2[[#This Row],[M5B_h]],SUM(Table2[[#This Row],[M5B_h]],Table2[[#This Row],[M5B]]))</f>
        <v>2</v>
      </c>
      <c r="H2166" s="12" t="str">
        <f>IF(Table2[[#This Row],[M1A]]="","",Table2[[#This Row],[M1A]]-Table2[[#This Row],[AWAL]])</f>
        <v/>
      </c>
      <c r="J2166" s="12" t="str">
        <f>IF(Table2[[#This Row],[M2A]]="","",SUM(Table2[[#This Row],[M2A]]-Table2[[#This Row],[M2B_h]]))</f>
        <v/>
      </c>
      <c r="L2166" s="12" t="str">
        <f>IF(Table2[[#This Row],[M3A]]="","",SUM(Table2[[#This Row],[M3A]]-Table2[[#This Row],[M3B_h]]))</f>
        <v/>
      </c>
      <c r="N2166" s="12" t="str">
        <f>IF(Table2[[#This Row],[M4A]]="","",SUM(Table2[[#This Row],[M4A]]-Table2[[#This Row],[M4B_h]]))</f>
        <v/>
      </c>
      <c r="O2166" s="14"/>
      <c r="P2166" s="14" t="str">
        <f>IF(Table2[[#This Row],[M5A]]="","",SUM(Table2[[#This Row],[M5A]]-Table2[[#This Row],[M5B_h]]))</f>
        <v/>
      </c>
      <c r="Q2166" s="14">
        <f>SUM(Table2[[#This Row],[AWAL]],Table2[[#This Row],[M1B]])</f>
        <v>2</v>
      </c>
      <c r="R2166" s="14">
        <f>SUM(Table2[[#This Row],[M2B]],Table2[[#This Row],[M2B_h]])</f>
        <v>2</v>
      </c>
      <c r="S2166" s="14">
        <f>SUM(Table2[[#This Row],[M3B]],Table2[[#This Row],[M3B_h]])</f>
        <v>2</v>
      </c>
      <c r="T2166" s="14">
        <f>SUM(Table2[[#This Row],[M4B]],Table2[[#This Row],[M4B_h]])</f>
        <v>2</v>
      </c>
    </row>
    <row r="2167" spans="1:20">
      <c r="A2167" s="11">
        <f>IF(Table2[[#This Row],[TT]]=0,"",ROW())</f>
        <v>2167</v>
      </c>
      <c r="B2167" s="11" t="str">
        <f>LOWER(SUBSTITUTE(SUBSTITUTE(SUBSTITUTE(SUBSTITUTE(SUBSTITUTE(SUBSTITUTE(SUBSTITUTE(SUBSTITUTE(Table2[[#This Row],[NAMA BARANG]]," ",""),"""",""),"-",""),"/",""),"(",""),")",""),"&amp;",""),",",""))</f>
        <v>tasshoplysdstg</v>
      </c>
      <c r="C2167" s="17" t="s">
        <v>2290</v>
      </c>
      <c r="D2167" s="18">
        <v>5</v>
      </c>
      <c r="E2167" s="22">
        <v>360</v>
      </c>
      <c r="F2167" s="43">
        <f>IF(Table2[[#This Row],[M5B]]="",Table2[[#This Row],[M5B_h]],SUM(Table2[[#This Row],[M5B_h]],Table2[[#This Row],[M5B]]))</f>
        <v>5</v>
      </c>
      <c r="H2167" s="12" t="str">
        <f>IF(Table2[[#This Row],[M1A]]="","",Table2[[#This Row],[M1A]]-Table2[[#This Row],[AWAL]])</f>
        <v/>
      </c>
      <c r="J2167" s="12" t="str">
        <f>IF(Table2[[#This Row],[M2A]]="","",SUM(Table2[[#This Row],[M2A]]-Table2[[#This Row],[M2B_h]]))</f>
        <v/>
      </c>
      <c r="L2167" s="12" t="str">
        <f>IF(Table2[[#This Row],[M3A]]="","",SUM(Table2[[#This Row],[M3A]]-Table2[[#This Row],[M3B_h]]))</f>
        <v/>
      </c>
      <c r="N2167" s="12" t="str">
        <f>IF(Table2[[#This Row],[M4A]]="","",SUM(Table2[[#This Row],[M4A]]-Table2[[#This Row],[M4B_h]]))</f>
        <v/>
      </c>
      <c r="O2167" s="14"/>
      <c r="P2167" s="14" t="str">
        <f>IF(Table2[[#This Row],[M5A]]="","",SUM(Table2[[#This Row],[M5A]]-Table2[[#This Row],[M5B_h]]))</f>
        <v/>
      </c>
      <c r="Q2167" s="14">
        <f>SUM(Table2[[#This Row],[AWAL]],Table2[[#This Row],[M1B]])</f>
        <v>5</v>
      </c>
      <c r="R2167" s="14">
        <f>SUM(Table2[[#This Row],[M2B]],Table2[[#This Row],[M2B_h]])</f>
        <v>5</v>
      </c>
      <c r="S2167" s="14">
        <f>SUM(Table2[[#This Row],[M3B]],Table2[[#This Row],[M3B_h]])</f>
        <v>5</v>
      </c>
      <c r="T2167" s="14">
        <f>SUM(Table2[[#This Row],[M4B]],Table2[[#This Row],[M4B_h]])</f>
        <v>5</v>
      </c>
    </row>
    <row r="2168" spans="1:20">
      <c r="A2168" s="11">
        <f>IF(Table2[[#This Row],[TT]]=0,"",ROW())</f>
        <v>2168</v>
      </c>
      <c r="B2168" s="11" t="str">
        <f>LOWER(SUBSTITUTE(SUBSTITUTE(SUBSTITUTE(SUBSTITUTE(SUBSTITUTE(SUBSTITUTE(SUBSTITUTE(SUBSTITUTE(Table2[[#This Row],[NAMA BARANG]]," ",""),"""",""),"-",""),"/",""),"(",""),")",""),"&amp;",""),",",""))</f>
        <v>tasshoptengtengsleting10pcwkd</v>
      </c>
      <c r="C2168" s="17" t="s">
        <v>2291</v>
      </c>
      <c r="D2168" s="18">
        <v>3</v>
      </c>
      <c r="E2168" s="22" t="s">
        <v>2292</v>
      </c>
      <c r="F2168" s="43">
        <f>IF(Table2[[#This Row],[M5B]]="",Table2[[#This Row],[M5B_h]],SUM(Table2[[#This Row],[M5B_h]],Table2[[#This Row],[M5B]]))</f>
        <v>3</v>
      </c>
      <c r="H2168" s="12" t="str">
        <f>IF(Table2[[#This Row],[M1A]]="","",Table2[[#This Row],[M1A]]-Table2[[#This Row],[AWAL]])</f>
        <v/>
      </c>
      <c r="J2168" s="12" t="str">
        <f>IF(Table2[[#This Row],[M2A]]="","",SUM(Table2[[#This Row],[M2A]]-Table2[[#This Row],[M2B_h]]))</f>
        <v/>
      </c>
      <c r="L2168" s="12" t="str">
        <f>IF(Table2[[#This Row],[M3A]]="","",SUM(Table2[[#This Row],[M3A]]-Table2[[#This Row],[M3B_h]]))</f>
        <v/>
      </c>
      <c r="N2168" s="12" t="str">
        <f>IF(Table2[[#This Row],[M4A]]="","",SUM(Table2[[#This Row],[M4A]]-Table2[[#This Row],[M4B_h]]))</f>
        <v/>
      </c>
      <c r="O2168" s="14"/>
      <c r="P2168" s="14" t="str">
        <f>IF(Table2[[#This Row],[M5A]]="","",SUM(Table2[[#This Row],[M5A]]-Table2[[#This Row],[M5B_h]]))</f>
        <v/>
      </c>
      <c r="Q2168" s="14">
        <f>SUM(Table2[[#This Row],[AWAL]],Table2[[#This Row],[M1B]])</f>
        <v>3</v>
      </c>
      <c r="R2168" s="14">
        <f>SUM(Table2[[#This Row],[M2B]],Table2[[#This Row],[M2B_h]])</f>
        <v>3</v>
      </c>
      <c r="S2168" s="14">
        <f>SUM(Table2[[#This Row],[M3B]],Table2[[#This Row],[M3B_h]])</f>
        <v>3</v>
      </c>
      <c r="T2168" s="14">
        <f>SUM(Table2[[#This Row],[M4B]],Table2[[#This Row],[M4B_h]])</f>
        <v>3</v>
      </c>
    </row>
    <row r="2169" spans="1:20">
      <c r="A2169" s="11">
        <f>IF(Table2[[#This Row],[TT]]=0,"",ROW())</f>
        <v>2169</v>
      </c>
      <c r="B2169" s="11" t="str">
        <f>LOWER(SUBSTITUTE(SUBSTITUTE(SUBSTITUTE(SUBSTITUTE(SUBSTITUTE(SUBSTITUTE(SUBSTITUTE(SUBSTITUTE(Table2[[#This Row],[NAMA BARANG]]," ",""),"""",""),"-",""),"/",""),"(",""),")",""),"&amp;",""),",",""))</f>
        <v>tasshopcraftlynp54214</v>
      </c>
      <c r="C2169" s="17" t="s">
        <v>2293</v>
      </c>
      <c r="D2169" s="18">
        <v>2</v>
      </c>
      <c r="E2169" s="22" t="s">
        <v>50</v>
      </c>
      <c r="F2169" s="43">
        <f>IF(Table2[[#This Row],[M5B]]="",Table2[[#This Row],[M5B_h]],SUM(Table2[[#This Row],[M5B_h]],Table2[[#This Row],[M5B]]))</f>
        <v>2</v>
      </c>
      <c r="H2169" s="12" t="str">
        <f>IF(Table2[[#This Row],[M1A]]="","",Table2[[#This Row],[M1A]]-Table2[[#This Row],[AWAL]])</f>
        <v/>
      </c>
      <c r="J2169" s="12" t="str">
        <f>IF(Table2[[#This Row],[M2A]]="","",SUM(Table2[[#This Row],[M2A]]-Table2[[#This Row],[M2B_h]]))</f>
        <v/>
      </c>
      <c r="L2169" s="12" t="str">
        <f>IF(Table2[[#This Row],[M3A]]="","",SUM(Table2[[#This Row],[M3A]]-Table2[[#This Row],[M3B_h]]))</f>
        <v/>
      </c>
      <c r="N2169" s="12" t="str">
        <f>IF(Table2[[#This Row],[M4A]]="","",SUM(Table2[[#This Row],[M4A]]-Table2[[#This Row],[M4B_h]]))</f>
        <v/>
      </c>
      <c r="O2169" s="14"/>
      <c r="P2169" s="14" t="str">
        <f>IF(Table2[[#This Row],[M5A]]="","",SUM(Table2[[#This Row],[M5A]]-Table2[[#This Row],[M5B_h]]))</f>
        <v/>
      </c>
      <c r="Q2169" s="14">
        <f>SUM(Table2[[#This Row],[AWAL]],Table2[[#This Row],[M1B]])</f>
        <v>2</v>
      </c>
      <c r="R2169" s="14">
        <f>SUM(Table2[[#This Row],[M2B]],Table2[[#This Row],[M2B_h]])</f>
        <v>2</v>
      </c>
      <c r="S2169" s="14">
        <f>SUM(Table2[[#This Row],[M3B]],Table2[[#This Row],[M3B_h]])</f>
        <v>2</v>
      </c>
      <c r="T2169" s="14">
        <f>SUM(Table2[[#This Row],[M4B]],Table2[[#This Row],[M4B_h]])</f>
        <v>2</v>
      </c>
    </row>
    <row r="2170" spans="1:20">
      <c r="A2170" s="11">
        <f>IF(Table2[[#This Row],[TT]]=0,"",ROW())</f>
        <v>2170</v>
      </c>
      <c r="B2170" s="11" t="str">
        <f>LOWER(SUBSTITUTE(SUBSTITUTE(SUBSTITUTE(SUBSTITUTE(SUBSTITUTE(SUBSTITUTE(SUBSTITUTE(SUBSTITUTE(Table2[[#This Row],[NAMA BARANG]]," ",""),"""",""),"-",""),"/",""),"(",""),")",""),"&amp;",""),",",""))</f>
        <v>tasshopcrafttlymp061064</v>
      </c>
      <c r="C2170" s="17" t="s">
        <v>2294</v>
      </c>
      <c r="D2170" s="18">
        <v>4</v>
      </c>
      <c r="E2170" s="22" t="s">
        <v>206</v>
      </c>
      <c r="F2170" s="43">
        <f>IF(Table2[[#This Row],[M5B]]="",Table2[[#This Row],[M5B_h]],SUM(Table2[[#This Row],[M5B_h]],Table2[[#This Row],[M5B]]))</f>
        <v>4</v>
      </c>
      <c r="H2170" s="12" t="str">
        <f>IF(Table2[[#This Row],[M1A]]="","",Table2[[#This Row],[M1A]]-Table2[[#This Row],[AWAL]])</f>
        <v/>
      </c>
      <c r="J2170" s="12" t="str">
        <f>IF(Table2[[#This Row],[M2A]]="","",SUM(Table2[[#This Row],[M2A]]-Table2[[#This Row],[M2B_h]]))</f>
        <v/>
      </c>
      <c r="L2170" s="12" t="str">
        <f>IF(Table2[[#This Row],[M3A]]="","",SUM(Table2[[#This Row],[M3A]]-Table2[[#This Row],[M3B_h]]))</f>
        <v/>
      </c>
      <c r="N2170" s="12" t="str">
        <f>IF(Table2[[#This Row],[M4A]]="","",SUM(Table2[[#This Row],[M4A]]-Table2[[#This Row],[M4B_h]]))</f>
        <v/>
      </c>
      <c r="O2170" s="14"/>
      <c r="P2170" s="14" t="str">
        <f>IF(Table2[[#This Row],[M5A]]="","",SUM(Table2[[#This Row],[M5A]]-Table2[[#This Row],[M5B_h]]))</f>
        <v/>
      </c>
      <c r="Q2170" s="14">
        <f>SUM(Table2[[#This Row],[AWAL]],Table2[[#This Row],[M1B]])</f>
        <v>4</v>
      </c>
      <c r="R2170" s="14">
        <f>SUM(Table2[[#This Row],[M2B]],Table2[[#This Row],[M2B_h]])</f>
        <v>4</v>
      </c>
      <c r="S2170" s="14">
        <f>SUM(Table2[[#This Row],[M3B]],Table2[[#This Row],[M3B_h]])</f>
        <v>4</v>
      </c>
      <c r="T2170" s="14">
        <f>SUM(Table2[[#This Row],[M4B]],Table2[[#This Row],[M4B_h]])</f>
        <v>4</v>
      </c>
    </row>
    <row r="2171" spans="1:20">
      <c r="A2171" s="11">
        <f>IF(Table2[[#This Row],[TT]]=0,"",ROW())</f>
        <v>2171</v>
      </c>
      <c r="B2171" s="11" t="str">
        <f>LOWER(SUBSTITUTE(SUBSTITUTE(SUBSTITUTE(SUBSTITUTE(SUBSTITUTE(SUBSTITUTE(SUBSTITUTE(SUBSTITUTE(Table2[[#This Row],[NAMA BARANG]]," ",""),"""",""),"-",""),"/",""),"(",""),")",""),"&amp;",""),",",""))</f>
        <v>tassilver18x23</v>
      </c>
      <c r="C2171" s="17" t="s">
        <v>2295</v>
      </c>
      <c r="D2171" s="18">
        <v>3</v>
      </c>
      <c r="E2171" s="22" t="s">
        <v>146</v>
      </c>
      <c r="F2171" s="43">
        <f>IF(Table2[[#This Row],[M5B]]="",Table2[[#This Row],[M5B_h]],SUM(Table2[[#This Row],[M5B_h]],Table2[[#This Row],[M5B]]))</f>
        <v>3</v>
      </c>
      <c r="H2171" s="12" t="str">
        <f>IF(Table2[[#This Row],[M1A]]="","",Table2[[#This Row],[M1A]]-Table2[[#This Row],[AWAL]])</f>
        <v/>
      </c>
      <c r="J2171" s="12" t="str">
        <f>IF(Table2[[#This Row],[M2A]]="","",SUM(Table2[[#This Row],[M2A]]-Table2[[#This Row],[M2B_h]]))</f>
        <v/>
      </c>
      <c r="L2171" s="12" t="str">
        <f>IF(Table2[[#This Row],[M3A]]="","",SUM(Table2[[#This Row],[M3A]]-Table2[[#This Row],[M3B_h]]))</f>
        <v/>
      </c>
      <c r="N2171" s="12" t="str">
        <f>IF(Table2[[#This Row],[M4A]]="","",SUM(Table2[[#This Row],[M4A]]-Table2[[#This Row],[M4B_h]]))</f>
        <v/>
      </c>
      <c r="O2171" s="14"/>
      <c r="P2171" s="14" t="str">
        <f>IF(Table2[[#This Row],[M5A]]="","",SUM(Table2[[#This Row],[M5A]]-Table2[[#This Row],[M5B_h]]))</f>
        <v/>
      </c>
      <c r="Q2171" s="14">
        <f>SUM(Table2[[#This Row],[AWAL]],Table2[[#This Row],[M1B]])</f>
        <v>3</v>
      </c>
      <c r="R2171" s="14">
        <f>SUM(Table2[[#This Row],[M2B]],Table2[[#This Row],[M2B_h]])</f>
        <v>3</v>
      </c>
      <c r="S2171" s="14">
        <f>SUM(Table2[[#This Row],[M3B]],Table2[[#This Row],[M3B_h]])</f>
        <v>3</v>
      </c>
      <c r="T2171" s="14">
        <f>SUM(Table2[[#This Row],[M4B]],Table2[[#This Row],[M4B_h]])</f>
        <v>3</v>
      </c>
    </row>
    <row r="2172" spans="1:20">
      <c r="A2172" s="11">
        <f>IF(Table2[[#This Row],[TT]]=0,"",ROW())</f>
        <v>2172</v>
      </c>
      <c r="B2172" s="11" t="str">
        <f>LOWER(SUBSTITUTE(SUBSTITUTE(SUBSTITUTE(SUBSTITUTE(SUBSTITUTE(SUBSTITUTE(SUBSTITUTE(SUBSTITUTE(Table2[[#This Row],[NAMA BARANG]]," ",""),"""",""),"-",""),"/",""),"(",""),")",""),"&amp;",""),",",""))</f>
        <v>tasslerets</v>
      </c>
      <c r="C2172" s="17" t="s">
        <v>2296</v>
      </c>
      <c r="D2172" s="18">
        <v>4</v>
      </c>
      <c r="E2172" s="22" t="s">
        <v>116</v>
      </c>
      <c r="F2172" s="43">
        <f>IF(Table2[[#This Row],[M5B]]="",Table2[[#This Row],[M5B_h]],SUM(Table2[[#This Row],[M5B_h]],Table2[[#This Row],[M5B]]))</f>
        <v>4</v>
      </c>
      <c r="H2172" s="12" t="str">
        <f>IF(Table2[[#This Row],[M1A]]="","",Table2[[#This Row],[M1A]]-Table2[[#This Row],[AWAL]])</f>
        <v/>
      </c>
      <c r="J2172" s="12" t="str">
        <f>IF(Table2[[#This Row],[M2A]]="","",SUM(Table2[[#This Row],[M2A]]-Table2[[#This Row],[M2B_h]]))</f>
        <v/>
      </c>
      <c r="L2172" s="12" t="str">
        <f>IF(Table2[[#This Row],[M3A]]="","",SUM(Table2[[#This Row],[M3A]]-Table2[[#This Row],[M3B_h]]))</f>
        <v/>
      </c>
      <c r="N2172" s="12" t="str">
        <f>IF(Table2[[#This Row],[M4A]]="","",SUM(Table2[[#This Row],[M4A]]-Table2[[#This Row],[M4B_h]]))</f>
        <v/>
      </c>
      <c r="O2172" s="14"/>
      <c r="P2172" s="14" t="str">
        <f>IF(Table2[[#This Row],[M5A]]="","",SUM(Table2[[#This Row],[M5A]]-Table2[[#This Row],[M5B_h]]))</f>
        <v/>
      </c>
      <c r="Q2172" s="14">
        <f>SUM(Table2[[#This Row],[AWAL]],Table2[[#This Row],[M1B]])</f>
        <v>4</v>
      </c>
      <c r="R2172" s="14">
        <f>SUM(Table2[[#This Row],[M2B]],Table2[[#This Row],[M2B_h]])</f>
        <v>4</v>
      </c>
      <c r="S2172" s="14">
        <f>SUM(Table2[[#This Row],[M3B]],Table2[[#This Row],[M3B_h]])</f>
        <v>4</v>
      </c>
      <c r="T2172" s="14">
        <f>SUM(Table2[[#This Row],[M4B]],Table2[[#This Row],[M4B_h]])</f>
        <v>4</v>
      </c>
    </row>
    <row r="2173" spans="1:20">
      <c r="A2173" s="11">
        <f>IF(Table2[[#This Row],[TT]]=0,"",ROW())</f>
        <v>2173</v>
      </c>
      <c r="B2173" s="11" t="str">
        <f>LOWER(SUBSTITUTE(SUBSTITUTE(SUBSTITUTE(SUBSTITUTE(SUBSTITUTE(SUBSTITUTE(SUBSTITUTE(SUBSTITUTE(Table2[[#This Row],[NAMA BARANG]]," ",""),"""",""),"-",""),"/",""),"(",""),")",""),"&amp;",""),",",""))</f>
        <v>tassletinga552jaring</v>
      </c>
      <c r="C2173" s="17" t="s">
        <v>2298</v>
      </c>
      <c r="D2173" s="18">
        <v>4</v>
      </c>
      <c r="E2173" s="22" t="s">
        <v>177</v>
      </c>
      <c r="F2173" s="43">
        <f>IF(Table2[[#This Row],[M5B]]="",Table2[[#This Row],[M5B_h]],SUM(Table2[[#This Row],[M5B_h]],Table2[[#This Row],[M5B]]))</f>
        <v>4</v>
      </c>
      <c r="H2173" s="12" t="str">
        <f>IF(Table2[[#This Row],[M1A]]="","",Table2[[#This Row],[M1A]]-Table2[[#This Row],[AWAL]])</f>
        <v/>
      </c>
      <c r="J2173" s="12" t="str">
        <f>IF(Table2[[#This Row],[M2A]]="","",SUM(Table2[[#This Row],[M2A]]-Table2[[#This Row],[M2B_h]]))</f>
        <v/>
      </c>
      <c r="L2173" s="12" t="str">
        <f>IF(Table2[[#This Row],[M3A]]="","",SUM(Table2[[#This Row],[M3A]]-Table2[[#This Row],[M3B_h]]))</f>
        <v/>
      </c>
      <c r="N2173" s="12" t="str">
        <f>IF(Table2[[#This Row],[M4A]]="","",SUM(Table2[[#This Row],[M4A]]-Table2[[#This Row],[M4B_h]]))</f>
        <v/>
      </c>
      <c r="O2173" s="14"/>
      <c r="P2173" s="14" t="str">
        <f>IF(Table2[[#This Row],[M5A]]="","",SUM(Table2[[#This Row],[M5A]]-Table2[[#This Row],[M5B_h]]))</f>
        <v/>
      </c>
      <c r="Q2173" s="14">
        <f>SUM(Table2[[#This Row],[AWAL]],Table2[[#This Row],[M1B]])</f>
        <v>4</v>
      </c>
      <c r="R2173" s="14">
        <f>SUM(Table2[[#This Row],[M2B]],Table2[[#This Row],[M2B_h]])</f>
        <v>4</v>
      </c>
      <c r="S2173" s="14">
        <f>SUM(Table2[[#This Row],[M3B]],Table2[[#This Row],[M3B_h]])</f>
        <v>4</v>
      </c>
      <c r="T2173" s="14">
        <f>SUM(Table2[[#This Row],[M4B]],Table2[[#This Row],[M4B_h]])</f>
        <v>4</v>
      </c>
    </row>
    <row r="2174" spans="1:20">
      <c r="A2174" s="11">
        <f>IF(Table2[[#This Row],[TT]]=0,"",ROW())</f>
        <v>2174</v>
      </c>
      <c r="B2174" s="11" t="str">
        <f>LOWER(SUBSTITUTE(SUBSTITUTE(SUBSTITUTE(SUBSTITUTE(SUBSTITUTE(SUBSTITUTE(SUBSTITUTE(SUBSTITUTE(Table2[[#This Row],[NAMA BARANG]]," ",""),"""",""),"-",""),"/",""),"(",""),")",""),"&amp;",""),",",""))</f>
        <v>tassponbondmukenah27x29x12</v>
      </c>
      <c r="C2174" s="17" t="s">
        <v>2299</v>
      </c>
      <c r="D2174" s="18">
        <v>1</v>
      </c>
      <c r="E2174" s="22" t="s">
        <v>131</v>
      </c>
      <c r="F2174" s="43">
        <f>IF(Table2[[#This Row],[M5B]]="",Table2[[#This Row],[M5B_h]],SUM(Table2[[#This Row],[M5B_h]],Table2[[#This Row],[M5B]]))</f>
        <v>1</v>
      </c>
      <c r="H2174" s="12" t="str">
        <f>IF(Table2[[#This Row],[M1A]]="","",Table2[[#This Row],[M1A]]-Table2[[#This Row],[AWAL]])</f>
        <v/>
      </c>
      <c r="J2174" s="12" t="str">
        <f>IF(Table2[[#This Row],[M2A]]="","",SUM(Table2[[#This Row],[M2A]]-Table2[[#This Row],[M2B_h]]))</f>
        <v/>
      </c>
      <c r="L2174" s="12" t="str">
        <f>IF(Table2[[#This Row],[M3A]]="","",SUM(Table2[[#This Row],[M3A]]-Table2[[#This Row],[M3B_h]]))</f>
        <v/>
      </c>
      <c r="N2174" s="12" t="str">
        <f>IF(Table2[[#This Row],[M4A]]="","",SUM(Table2[[#This Row],[M4A]]-Table2[[#This Row],[M4B_h]]))</f>
        <v/>
      </c>
      <c r="O2174" s="14"/>
      <c r="P2174" s="14" t="str">
        <f>IF(Table2[[#This Row],[M5A]]="","",SUM(Table2[[#This Row],[M5A]]-Table2[[#This Row],[M5B_h]]))</f>
        <v/>
      </c>
      <c r="Q2174" s="14">
        <f>SUM(Table2[[#This Row],[AWAL]],Table2[[#This Row],[M1B]])</f>
        <v>1</v>
      </c>
      <c r="R2174" s="14">
        <f>SUM(Table2[[#This Row],[M2B]],Table2[[#This Row],[M2B_h]])</f>
        <v>1</v>
      </c>
      <c r="S2174" s="14">
        <f>SUM(Table2[[#This Row],[M3B]],Table2[[#This Row],[M3B_h]])</f>
        <v>1</v>
      </c>
      <c r="T2174" s="14">
        <f>SUM(Table2[[#This Row],[M4B]],Table2[[#This Row],[M4B_h]])</f>
        <v>1</v>
      </c>
    </row>
    <row r="2175" spans="1:20">
      <c r="A2175" s="11">
        <f>IF(Table2[[#This Row],[TT]]=0,"",ROW())</f>
        <v>2175</v>
      </c>
      <c r="B2175" s="11" t="str">
        <f>LOWER(SUBSTITUTE(SUBSTITUTE(SUBSTITUTE(SUBSTITUTE(SUBSTITUTE(SUBSTITUTE(SUBSTITUTE(SUBSTITUTE(Table2[[#This Row],[NAMA BARANG]]," ",""),"""",""),"-",""),"/",""),"(",""),")",""),"&amp;",""),",",""))</f>
        <v>tast34x31etj</v>
      </c>
      <c r="C2175" s="17" t="s">
        <v>2300</v>
      </c>
      <c r="D2175" s="18">
        <v>4</v>
      </c>
      <c r="E2175" s="22" t="s">
        <v>1433</v>
      </c>
      <c r="F2175" s="43">
        <f>IF(Table2[[#This Row],[M5B]]="",Table2[[#This Row],[M5B_h]],SUM(Table2[[#This Row],[M5B_h]],Table2[[#This Row],[M5B]]))</f>
        <v>4</v>
      </c>
      <c r="H2175" s="12" t="str">
        <f>IF(Table2[[#This Row],[M1A]]="","",Table2[[#This Row],[M1A]]-Table2[[#This Row],[AWAL]])</f>
        <v/>
      </c>
      <c r="J2175" s="12" t="str">
        <f>IF(Table2[[#This Row],[M2A]]="","",SUM(Table2[[#This Row],[M2A]]-Table2[[#This Row],[M2B_h]]))</f>
        <v/>
      </c>
      <c r="L2175" s="12" t="str">
        <f>IF(Table2[[#This Row],[M3A]]="","",SUM(Table2[[#This Row],[M3A]]-Table2[[#This Row],[M3B_h]]))</f>
        <v/>
      </c>
      <c r="N2175" s="12" t="str">
        <f>IF(Table2[[#This Row],[M4A]]="","",SUM(Table2[[#This Row],[M4A]]-Table2[[#This Row],[M4B_h]]))</f>
        <v/>
      </c>
      <c r="O2175" s="14"/>
      <c r="P2175" s="14" t="str">
        <f>IF(Table2[[#This Row],[M5A]]="","",SUM(Table2[[#This Row],[M5A]]-Table2[[#This Row],[M5B_h]]))</f>
        <v/>
      </c>
      <c r="Q2175" s="14">
        <f>SUM(Table2[[#This Row],[AWAL]],Table2[[#This Row],[M1B]])</f>
        <v>4</v>
      </c>
      <c r="R2175" s="14">
        <f>SUM(Table2[[#This Row],[M2B]],Table2[[#This Row],[M2B_h]])</f>
        <v>4</v>
      </c>
      <c r="S2175" s="14">
        <f>SUM(Table2[[#This Row],[M3B]],Table2[[#This Row],[M3B_h]])</f>
        <v>4</v>
      </c>
      <c r="T2175" s="14">
        <f>SUM(Table2[[#This Row],[M4B]],Table2[[#This Row],[M4B_h]])</f>
        <v>4</v>
      </c>
    </row>
    <row r="2176" spans="1:20">
      <c r="A2176" s="11">
        <f>IF(Table2[[#This Row],[TT]]=0,"",ROW())</f>
        <v>2176</v>
      </c>
      <c r="B2176" s="11" t="str">
        <f>LOWER(SUBSTITUTE(SUBSTITUTE(SUBSTITUTE(SUBSTITUTE(SUBSTITUTE(SUBSTITUTE(SUBSTITUTE(SUBSTITUTE(Table2[[#This Row],[NAMA BARANG]]," ",""),"""",""),"-",""),"/",""),"(",""),")",""),"&amp;",""),",",""))</f>
        <v>tast41x36etj</v>
      </c>
      <c r="C2176" s="17" t="s">
        <v>2301</v>
      </c>
      <c r="D2176" s="18">
        <v>5</v>
      </c>
      <c r="E2176" s="22" t="s">
        <v>2302</v>
      </c>
      <c r="F2176" s="43">
        <f>IF(Table2[[#This Row],[M5B]]="",Table2[[#This Row],[M5B_h]],SUM(Table2[[#This Row],[M5B_h]],Table2[[#This Row],[M5B]]))</f>
        <v>5</v>
      </c>
      <c r="H2176" s="12" t="str">
        <f>IF(Table2[[#This Row],[M1A]]="","",Table2[[#This Row],[M1A]]-Table2[[#This Row],[AWAL]])</f>
        <v/>
      </c>
      <c r="J2176" s="12" t="str">
        <f>IF(Table2[[#This Row],[M2A]]="","",SUM(Table2[[#This Row],[M2A]]-Table2[[#This Row],[M2B_h]]))</f>
        <v/>
      </c>
      <c r="L2176" s="12" t="str">
        <f>IF(Table2[[#This Row],[M3A]]="","",SUM(Table2[[#This Row],[M3A]]-Table2[[#This Row],[M3B_h]]))</f>
        <v/>
      </c>
      <c r="N2176" s="12" t="str">
        <f>IF(Table2[[#This Row],[M4A]]="","",SUM(Table2[[#This Row],[M4A]]-Table2[[#This Row],[M4B_h]]))</f>
        <v/>
      </c>
      <c r="O2176" s="14"/>
      <c r="P2176" s="14" t="str">
        <f>IF(Table2[[#This Row],[M5A]]="","",SUM(Table2[[#This Row],[M5A]]-Table2[[#This Row],[M5B_h]]))</f>
        <v/>
      </c>
      <c r="Q2176" s="14">
        <f>SUM(Table2[[#This Row],[AWAL]],Table2[[#This Row],[M1B]])</f>
        <v>5</v>
      </c>
      <c r="R2176" s="14">
        <f>SUM(Table2[[#This Row],[M2B]],Table2[[#This Row],[M2B_h]])</f>
        <v>5</v>
      </c>
      <c r="S2176" s="14">
        <f>SUM(Table2[[#This Row],[M3B]],Table2[[#This Row],[M3B_h]])</f>
        <v>5</v>
      </c>
      <c r="T2176" s="14">
        <f>SUM(Table2[[#This Row],[M4B]],Table2[[#This Row],[M4B_h]])</f>
        <v>5</v>
      </c>
    </row>
    <row r="2177" spans="1:20">
      <c r="A2177" s="11">
        <f>IF(Table2[[#This Row],[TT]]=0,"",ROW())</f>
        <v>2177</v>
      </c>
      <c r="B2177" s="11" t="str">
        <f>LOWER(SUBSTITUTE(SUBSTITUTE(SUBSTITUTE(SUBSTITUTE(SUBSTITUTE(SUBSTITUTE(SUBSTITUTE(SUBSTITUTE(Table2[[#This Row],[NAMA BARANG]]," ",""),"""",""),"-",""),"/",""),"(",""),")",""),"&amp;",""),",",""))</f>
        <v>tastali22x22</v>
      </c>
      <c r="C2177" s="17" t="s">
        <v>2303</v>
      </c>
      <c r="D2177" s="18">
        <v>1</v>
      </c>
      <c r="E2177" s="22" t="s">
        <v>2304</v>
      </c>
      <c r="F2177" s="43">
        <f>IF(Table2[[#This Row],[M5B]]="",Table2[[#This Row],[M5B_h]],SUM(Table2[[#This Row],[M5B_h]],Table2[[#This Row],[M5B]]))</f>
        <v>1</v>
      </c>
      <c r="H2177" s="12" t="str">
        <f>IF(Table2[[#This Row],[M1A]]="","",Table2[[#This Row],[M1A]]-Table2[[#This Row],[AWAL]])</f>
        <v/>
      </c>
      <c r="J2177" s="12" t="str">
        <f>IF(Table2[[#This Row],[M2A]]="","",SUM(Table2[[#This Row],[M2A]]-Table2[[#This Row],[M2B_h]]))</f>
        <v/>
      </c>
      <c r="L2177" s="12" t="str">
        <f>IF(Table2[[#This Row],[M3A]]="","",SUM(Table2[[#This Row],[M3A]]-Table2[[#This Row],[M3B_h]]))</f>
        <v/>
      </c>
      <c r="N2177" s="12" t="str">
        <f>IF(Table2[[#This Row],[M4A]]="","",SUM(Table2[[#This Row],[M4A]]-Table2[[#This Row],[M4B_h]]))</f>
        <v/>
      </c>
      <c r="O2177" s="14"/>
      <c r="P2177" s="14" t="str">
        <f>IF(Table2[[#This Row],[M5A]]="","",SUM(Table2[[#This Row],[M5A]]-Table2[[#This Row],[M5B_h]]))</f>
        <v/>
      </c>
      <c r="Q2177" s="14">
        <f>SUM(Table2[[#This Row],[AWAL]],Table2[[#This Row],[M1B]])</f>
        <v>1</v>
      </c>
      <c r="R2177" s="14">
        <f>SUM(Table2[[#This Row],[M2B]],Table2[[#This Row],[M2B_h]])</f>
        <v>1</v>
      </c>
      <c r="S2177" s="14">
        <f>SUM(Table2[[#This Row],[M3B]],Table2[[#This Row],[M3B_h]])</f>
        <v>1</v>
      </c>
      <c r="T2177" s="14">
        <f>SUM(Table2[[#This Row],[M4B]],Table2[[#This Row],[M4B_h]])</f>
        <v>1</v>
      </c>
    </row>
    <row r="2178" spans="1:20">
      <c r="A2178" s="11">
        <f>IF(Table2[[#This Row],[TT]]=0,"",ROW())</f>
        <v>2178</v>
      </c>
      <c r="B2178" s="11" t="str">
        <f>LOWER(SUBSTITUTE(SUBSTITUTE(SUBSTITUTE(SUBSTITUTE(SUBSTITUTE(SUBSTITUTE(SUBSTITUTE(SUBSTITUTE(Table2[[#This Row],[NAMA BARANG]]," ",""),"""",""),"-",""),"/",""),"(",""),")",""),"&amp;",""),",",""))</f>
        <v>tastali30x40</v>
      </c>
      <c r="C2178" s="17" t="s">
        <v>2306</v>
      </c>
      <c r="D2178" s="18">
        <v>3</v>
      </c>
      <c r="E2178" s="22" t="s">
        <v>1339</v>
      </c>
      <c r="F2178" s="43">
        <f>IF(Table2[[#This Row],[M5B]]="",Table2[[#This Row],[M5B_h]],SUM(Table2[[#This Row],[M5B_h]],Table2[[#This Row],[M5B]]))</f>
        <v>3</v>
      </c>
      <c r="H2178" s="12" t="str">
        <f>IF(Table2[[#This Row],[M1A]]="","",Table2[[#This Row],[M1A]]-Table2[[#This Row],[AWAL]])</f>
        <v/>
      </c>
      <c r="J2178" s="12" t="str">
        <f>IF(Table2[[#This Row],[M2A]]="","",SUM(Table2[[#This Row],[M2A]]-Table2[[#This Row],[M2B_h]]))</f>
        <v/>
      </c>
      <c r="L2178" s="12" t="str">
        <f>IF(Table2[[#This Row],[M3A]]="","",SUM(Table2[[#This Row],[M3A]]-Table2[[#This Row],[M3B_h]]))</f>
        <v/>
      </c>
      <c r="N2178" s="12" t="str">
        <f>IF(Table2[[#This Row],[M4A]]="","",SUM(Table2[[#This Row],[M4A]]-Table2[[#This Row],[M4B_h]]))</f>
        <v/>
      </c>
      <c r="O2178" s="14"/>
      <c r="P2178" s="14" t="str">
        <f>IF(Table2[[#This Row],[M5A]]="","",SUM(Table2[[#This Row],[M5A]]-Table2[[#This Row],[M5B_h]]))</f>
        <v/>
      </c>
      <c r="Q2178" s="14">
        <f>SUM(Table2[[#This Row],[AWAL]],Table2[[#This Row],[M1B]])</f>
        <v>3</v>
      </c>
      <c r="R2178" s="14">
        <f>SUM(Table2[[#This Row],[M2B]],Table2[[#This Row],[M2B_h]])</f>
        <v>3</v>
      </c>
      <c r="S2178" s="14">
        <f>SUM(Table2[[#This Row],[M3B]],Table2[[#This Row],[M3B_h]])</f>
        <v>3</v>
      </c>
      <c r="T2178" s="14">
        <f>SUM(Table2[[#This Row],[M4B]],Table2[[#This Row],[M4B_h]])</f>
        <v>3</v>
      </c>
    </row>
    <row r="2179" spans="1:20">
      <c r="A2179" s="11">
        <f>IF(Table2[[#This Row],[TT]]=0,"",ROW())</f>
        <v>2179</v>
      </c>
      <c r="B2179" s="11" t="str">
        <f>LOWER(SUBSTITUTE(SUBSTITUTE(SUBSTITUTE(SUBSTITUTE(SUBSTITUTE(SUBSTITUTE(SUBSTITUTE(SUBSTITUTE(Table2[[#This Row],[NAMA BARANG]]," ",""),"""",""),"-",""),"/",""),"(",""),")",""),"&amp;",""),",",""))</f>
        <v>tastalicartoon20x25tg</v>
      </c>
      <c r="C2179" s="17" t="s">
        <v>2307</v>
      </c>
      <c r="D2179" s="18">
        <v>4</v>
      </c>
      <c r="E2179" s="22" t="s">
        <v>131</v>
      </c>
      <c r="F2179" s="43">
        <f>IF(Table2[[#This Row],[M5B]]="",Table2[[#This Row],[M5B_h]],SUM(Table2[[#This Row],[M5B_h]],Table2[[#This Row],[M5B]]))</f>
        <v>4</v>
      </c>
      <c r="H2179" s="12" t="str">
        <f>IF(Table2[[#This Row],[M1A]]="","",Table2[[#This Row],[M1A]]-Table2[[#This Row],[AWAL]])</f>
        <v/>
      </c>
      <c r="J2179" s="12" t="str">
        <f>IF(Table2[[#This Row],[M2A]]="","",SUM(Table2[[#This Row],[M2A]]-Table2[[#This Row],[M2B_h]]))</f>
        <v/>
      </c>
      <c r="L2179" s="12" t="str">
        <f>IF(Table2[[#This Row],[M3A]]="","",SUM(Table2[[#This Row],[M3A]]-Table2[[#This Row],[M3B_h]]))</f>
        <v/>
      </c>
      <c r="N2179" s="12" t="str">
        <f>IF(Table2[[#This Row],[M4A]]="","",SUM(Table2[[#This Row],[M4A]]-Table2[[#This Row],[M4B_h]]))</f>
        <v/>
      </c>
      <c r="O2179" s="14"/>
      <c r="P2179" s="14" t="str">
        <f>IF(Table2[[#This Row],[M5A]]="","",SUM(Table2[[#This Row],[M5A]]-Table2[[#This Row],[M5B_h]]))</f>
        <v/>
      </c>
      <c r="Q2179" s="14">
        <f>SUM(Table2[[#This Row],[AWAL]],Table2[[#This Row],[M1B]])</f>
        <v>4</v>
      </c>
      <c r="R2179" s="14">
        <f>SUM(Table2[[#This Row],[M2B]],Table2[[#This Row],[M2B_h]])</f>
        <v>4</v>
      </c>
      <c r="S2179" s="14">
        <f>SUM(Table2[[#This Row],[M3B]],Table2[[#This Row],[M3B_h]])</f>
        <v>4</v>
      </c>
      <c r="T2179" s="14">
        <f>SUM(Table2[[#This Row],[M4B]],Table2[[#This Row],[M4B_h]])</f>
        <v>4</v>
      </c>
    </row>
    <row r="2180" spans="1:20">
      <c r="A2180" s="11">
        <f>IF(Table2[[#This Row],[TT]]=0,"",ROW())</f>
        <v>2180</v>
      </c>
      <c r="B2180" s="11" t="str">
        <f>LOWER(SUBSTITUTE(SUBSTITUTE(SUBSTITUTE(SUBSTITUTE(SUBSTITUTE(SUBSTITUTE(SUBSTITUTE(SUBSTITUTE(Table2[[#This Row],[NAMA BARANG]]," ",""),"""",""),"-",""),"/",""),"(",""),")",""),"&amp;",""),",",""))</f>
        <v>tastalifolio1frozen</v>
      </c>
      <c r="C2180" s="17" t="s">
        <v>2308</v>
      </c>
      <c r="D2180" s="18">
        <v>4</v>
      </c>
      <c r="E2180" s="22" t="s">
        <v>173</v>
      </c>
      <c r="F2180" s="43">
        <f>IF(Table2[[#This Row],[M5B]]="",Table2[[#This Row],[M5B_h]],SUM(Table2[[#This Row],[M5B_h]],Table2[[#This Row],[M5B]]))</f>
        <v>4</v>
      </c>
      <c r="H2180" s="12" t="str">
        <f>IF(Table2[[#This Row],[M1A]]="","",Table2[[#This Row],[M1A]]-Table2[[#This Row],[AWAL]])</f>
        <v/>
      </c>
      <c r="J2180" s="12" t="str">
        <f>IF(Table2[[#This Row],[M2A]]="","",SUM(Table2[[#This Row],[M2A]]-Table2[[#This Row],[M2B_h]]))</f>
        <v/>
      </c>
      <c r="L2180" s="12" t="str">
        <f>IF(Table2[[#This Row],[M3A]]="","",SUM(Table2[[#This Row],[M3A]]-Table2[[#This Row],[M3B_h]]))</f>
        <v/>
      </c>
      <c r="N2180" s="12" t="str">
        <f>IF(Table2[[#This Row],[M4A]]="","",SUM(Table2[[#This Row],[M4A]]-Table2[[#This Row],[M4B_h]]))</f>
        <v/>
      </c>
      <c r="O2180" s="14"/>
      <c r="P2180" s="14" t="str">
        <f>IF(Table2[[#This Row],[M5A]]="","",SUM(Table2[[#This Row],[M5A]]-Table2[[#This Row],[M5B_h]]))</f>
        <v/>
      </c>
      <c r="Q2180" s="14">
        <f>SUM(Table2[[#This Row],[AWAL]],Table2[[#This Row],[M1B]])</f>
        <v>4</v>
      </c>
      <c r="R2180" s="14">
        <f>SUM(Table2[[#This Row],[M2B]],Table2[[#This Row],[M2B_h]])</f>
        <v>4</v>
      </c>
      <c r="S2180" s="14">
        <f>SUM(Table2[[#This Row],[M3B]],Table2[[#This Row],[M3B_h]])</f>
        <v>4</v>
      </c>
      <c r="T2180" s="14">
        <f>SUM(Table2[[#This Row],[M4B]],Table2[[#This Row],[M4B_h]])</f>
        <v>4</v>
      </c>
    </row>
    <row r="2181" spans="1:20">
      <c r="A2181" s="11">
        <f>IF(Table2[[#This Row],[TT]]=0,"",ROW())</f>
        <v>2181</v>
      </c>
      <c r="B2181" s="11" t="str">
        <f>LOWER(SUBSTITUTE(SUBSTITUTE(SUBSTITUTE(SUBSTITUTE(SUBSTITUTE(SUBSTITUTE(SUBSTITUTE(SUBSTITUTE(Table2[[#This Row],[NAMA BARANG]]," ",""),"""",""),"-",""),"/",""),"(",""),")",""),"&amp;",""),",",""))</f>
        <v>tastalikecilkurjbs22josmimikado</v>
      </c>
      <c r="C2181" s="17" t="s">
        <v>2309</v>
      </c>
      <c r="D2181" s="18">
        <v>45</v>
      </c>
      <c r="E2181" s="22" t="s">
        <v>116</v>
      </c>
      <c r="F2181" s="43">
        <f>IF(Table2[[#This Row],[M5B]]="",Table2[[#This Row],[M5B_h]],SUM(Table2[[#This Row],[M5B_h]],Table2[[#This Row],[M5B]]))</f>
        <v>45</v>
      </c>
      <c r="H2181" s="12" t="str">
        <f>IF(Table2[[#This Row],[M1A]]="","",Table2[[#This Row],[M1A]]-Table2[[#This Row],[AWAL]])</f>
        <v/>
      </c>
      <c r="J2181" s="12" t="str">
        <f>IF(Table2[[#This Row],[M2A]]="","",SUM(Table2[[#This Row],[M2A]]-Table2[[#This Row],[M2B_h]]))</f>
        <v/>
      </c>
      <c r="L2181" s="12" t="str">
        <f>IF(Table2[[#This Row],[M3A]]="","",SUM(Table2[[#This Row],[M3A]]-Table2[[#This Row],[M3B_h]]))</f>
        <v/>
      </c>
      <c r="N2181" s="12" t="str">
        <f>IF(Table2[[#This Row],[M4A]]="","",SUM(Table2[[#This Row],[M4A]]-Table2[[#This Row],[M4B_h]]))</f>
        <v/>
      </c>
      <c r="O2181" s="14"/>
      <c r="P2181" s="14" t="str">
        <f>IF(Table2[[#This Row],[M5A]]="","",SUM(Table2[[#This Row],[M5A]]-Table2[[#This Row],[M5B_h]]))</f>
        <v/>
      </c>
      <c r="Q2181" s="14">
        <f>SUM(Table2[[#This Row],[AWAL]],Table2[[#This Row],[M1B]])</f>
        <v>45</v>
      </c>
      <c r="R2181" s="14">
        <f>SUM(Table2[[#This Row],[M2B]],Table2[[#This Row],[M2B_h]])</f>
        <v>45</v>
      </c>
      <c r="S2181" s="14">
        <f>SUM(Table2[[#This Row],[M3B]],Table2[[#This Row],[M3B_h]])</f>
        <v>45</v>
      </c>
      <c r="T2181" s="14">
        <f>SUM(Table2[[#This Row],[M4B]],Table2[[#This Row],[M4B_h]])</f>
        <v>45</v>
      </c>
    </row>
    <row r="2182" spans="1:20">
      <c r="A2182" s="11">
        <f>IF(Table2[[#This Row],[TT]]=0,"",ROW())</f>
        <v>2182</v>
      </c>
      <c r="B2182" s="11" t="str">
        <f>LOWER(SUBSTITUTE(SUBSTITUTE(SUBSTITUTE(SUBSTITUTE(SUBSTITUTE(SUBSTITUTE(SUBSTITUTE(SUBSTITUTE(Table2[[#This Row],[NAMA BARANG]]," ",""),"""",""),"-",""),"/",""),"(",""),")",""),"&amp;",""),",",""))</f>
        <v>tastalikertaskadobsral1pk=10pc</v>
      </c>
      <c r="C2182" s="17" t="s">
        <v>2310</v>
      </c>
      <c r="D2182" s="18">
        <v>2</v>
      </c>
      <c r="E2182" s="22" t="s">
        <v>2311</v>
      </c>
      <c r="F2182" s="43">
        <f>IF(Table2[[#This Row],[M5B]]="",Table2[[#This Row],[M5B_h]],SUM(Table2[[#This Row],[M5B_h]],Table2[[#This Row],[M5B]]))</f>
        <v>2</v>
      </c>
      <c r="H2182" s="12" t="str">
        <f>IF(Table2[[#This Row],[M1A]]="","",Table2[[#This Row],[M1A]]-Table2[[#This Row],[AWAL]])</f>
        <v/>
      </c>
      <c r="J2182" s="12" t="str">
        <f>IF(Table2[[#This Row],[M2A]]="","",SUM(Table2[[#This Row],[M2A]]-Table2[[#This Row],[M2B_h]]))</f>
        <v/>
      </c>
      <c r="L2182" s="12" t="str">
        <f>IF(Table2[[#This Row],[M3A]]="","",SUM(Table2[[#This Row],[M3A]]-Table2[[#This Row],[M3B_h]]))</f>
        <v/>
      </c>
      <c r="N2182" s="12" t="str">
        <f>IF(Table2[[#This Row],[M4A]]="","",SUM(Table2[[#This Row],[M4A]]-Table2[[#This Row],[M4B_h]]))</f>
        <v/>
      </c>
      <c r="O2182" s="14"/>
      <c r="P2182" s="14" t="str">
        <f>IF(Table2[[#This Row],[M5A]]="","",SUM(Table2[[#This Row],[M5A]]-Table2[[#This Row],[M5B_h]]))</f>
        <v/>
      </c>
      <c r="Q2182" s="14">
        <f>SUM(Table2[[#This Row],[AWAL]],Table2[[#This Row],[M1B]])</f>
        <v>2</v>
      </c>
      <c r="R2182" s="14">
        <f>SUM(Table2[[#This Row],[M2B]],Table2[[#This Row],[M2B_h]])</f>
        <v>2</v>
      </c>
      <c r="S2182" s="14">
        <f>SUM(Table2[[#This Row],[M3B]],Table2[[#This Row],[M3B_h]])</f>
        <v>2</v>
      </c>
      <c r="T2182" s="14">
        <f>SUM(Table2[[#This Row],[M4B]],Table2[[#This Row],[M4B_h]])</f>
        <v>2</v>
      </c>
    </row>
    <row r="2183" spans="1:20">
      <c r="A2183" s="11">
        <f>IF(Table2[[#This Row],[TT]]=0,"",ROW())</f>
        <v>2183</v>
      </c>
      <c r="B2183" s="11" t="str">
        <f>LOWER(SUBSTITUTE(SUBSTITUTE(SUBSTITUTE(SUBSTITUTE(SUBSTITUTE(SUBSTITUTE(SUBSTITUTE(SUBSTITUTE(Table2[[#This Row],[NAMA BARANG]]," ",""),"""",""),"-",""),"/",""),"(",""),")",""),"&amp;",""),",",""))</f>
        <v>tastalikertastgpelangibirugrssilverbungamrhgaris25x25</v>
      </c>
      <c r="C2183" s="17" t="s">
        <v>2312</v>
      </c>
      <c r="D2183" s="18">
        <v>16</v>
      </c>
      <c r="E2183" s="22" t="s">
        <v>1433</v>
      </c>
      <c r="F2183" s="43">
        <f>IF(Table2[[#This Row],[M5B]]="",Table2[[#This Row],[M5B_h]],SUM(Table2[[#This Row],[M5B_h]],Table2[[#This Row],[M5B]]))</f>
        <v>16</v>
      </c>
      <c r="H2183" s="12" t="str">
        <f>IF(Table2[[#This Row],[M1A]]="","",Table2[[#This Row],[M1A]]-Table2[[#This Row],[AWAL]])</f>
        <v/>
      </c>
      <c r="J2183" s="12" t="str">
        <f>IF(Table2[[#This Row],[M2A]]="","",SUM(Table2[[#This Row],[M2A]]-Table2[[#This Row],[M2B_h]]))</f>
        <v/>
      </c>
      <c r="L2183" s="12" t="str">
        <f>IF(Table2[[#This Row],[M3A]]="","",SUM(Table2[[#This Row],[M3A]]-Table2[[#This Row],[M3B_h]]))</f>
        <v/>
      </c>
      <c r="N2183" s="12" t="str">
        <f>IF(Table2[[#This Row],[M4A]]="","",SUM(Table2[[#This Row],[M4A]]-Table2[[#This Row],[M4B_h]]))</f>
        <v/>
      </c>
      <c r="O2183" s="14"/>
      <c r="P2183" s="14" t="str">
        <f>IF(Table2[[#This Row],[M5A]]="","",SUM(Table2[[#This Row],[M5A]]-Table2[[#This Row],[M5B_h]]))</f>
        <v/>
      </c>
      <c r="Q2183" s="14">
        <f>SUM(Table2[[#This Row],[AWAL]],Table2[[#This Row],[M1B]])</f>
        <v>16</v>
      </c>
      <c r="R2183" s="14">
        <f>SUM(Table2[[#This Row],[M2B]],Table2[[#This Row],[M2B_h]])</f>
        <v>16</v>
      </c>
      <c r="S2183" s="14">
        <f>SUM(Table2[[#This Row],[M3B]],Table2[[#This Row],[M3B_h]])</f>
        <v>16</v>
      </c>
      <c r="T2183" s="14">
        <f>SUM(Table2[[#This Row],[M4B]],Table2[[#This Row],[M4B_h]])</f>
        <v>16</v>
      </c>
    </row>
    <row r="2184" spans="1:20">
      <c r="A2184" s="11">
        <f>IF(Table2[[#This Row],[TT]]=0,"",ROW())</f>
        <v>2184</v>
      </c>
      <c r="B2184" s="11" t="str">
        <f>LOWER(SUBSTITUTE(SUBSTITUTE(SUBSTITUTE(SUBSTITUTE(SUBSTITUTE(SUBSTITUTE(SUBSTITUTE(SUBSTITUTE(Table2[[#This Row],[NAMA BARANG]]," ",""),"""",""),"-",""),"/",""),"(",""),")",""),"&amp;",""),",",""))</f>
        <v>tastalikurbatiks</v>
      </c>
      <c r="C2184" s="17" t="s">
        <v>2313</v>
      </c>
      <c r="D2184" s="18">
        <v>1</v>
      </c>
      <c r="E2184" s="22" t="s">
        <v>83</v>
      </c>
      <c r="F2184" s="43">
        <f>IF(Table2[[#This Row],[M5B]]="",Table2[[#This Row],[M5B_h]],SUM(Table2[[#This Row],[M5B_h]],Table2[[#This Row],[M5B]]))</f>
        <v>1</v>
      </c>
      <c r="H2184" s="12" t="str">
        <f>IF(Table2[[#This Row],[M1A]]="","",Table2[[#This Row],[M1A]]-Table2[[#This Row],[AWAL]])</f>
        <v/>
      </c>
      <c r="J2184" s="12" t="str">
        <f>IF(Table2[[#This Row],[M2A]]="","",SUM(Table2[[#This Row],[M2A]]-Table2[[#This Row],[M2B_h]]))</f>
        <v/>
      </c>
      <c r="L2184" s="12" t="str">
        <f>IF(Table2[[#This Row],[M3A]]="","",SUM(Table2[[#This Row],[M3A]]-Table2[[#This Row],[M3B_h]]))</f>
        <v/>
      </c>
      <c r="N2184" s="12" t="str">
        <f>IF(Table2[[#This Row],[M4A]]="","",SUM(Table2[[#This Row],[M4A]]-Table2[[#This Row],[M4B_h]]))</f>
        <v/>
      </c>
      <c r="O2184" s="14"/>
      <c r="P2184" s="14" t="str">
        <f>IF(Table2[[#This Row],[M5A]]="","",SUM(Table2[[#This Row],[M5A]]-Table2[[#This Row],[M5B_h]]))</f>
        <v/>
      </c>
      <c r="Q2184" s="14">
        <f>SUM(Table2[[#This Row],[AWAL]],Table2[[#This Row],[M1B]])</f>
        <v>1</v>
      </c>
      <c r="R2184" s="14">
        <f>SUM(Table2[[#This Row],[M2B]],Table2[[#This Row],[M2B_h]])</f>
        <v>1</v>
      </c>
      <c r="S2184" s="14">
        <f>SUM(Table2[[#This Row],[M3B]],Table2[[#This Row],[M3B_h]])</f>
        <v>1</v>
      </c>
      <c r="T2184" s="14">
        <f>SUM(Table2[[#This Row],[M4B]],Table2[[#This Row],[M4B_h]])</f>
        <v>1</v>
      </c>
    </row>
    <row r="2185" spans="1:20">
      <c r="A2185" s="11">
        <f>IF(Table2[[#This Row],[TT]]=0,"",ROW())</f>
        <v>2185</v>
      </c>
      <c r="B2185" s="11" t="str">
        <f>LOWER(SUBSTITUTE(SUBSTITUTE(SUBSTITUTE(SUBSTITUTE(SUBSTITUTE(SUBSTITUTE(SUBSTITUTE(SUBSTITUTE(Table2[[#This Row],[NAMA BARANG]]," ",""),"""",""),"-",""),"/",""),"(",""),")",""),"&amp;",""),",",""))</f>
        <v>tastalimetalik1pk=12pcgoldsilver</v>
      </c>
      <c r="C2185" s="17" t="s">
        <v>2314</v>
      </c>
      <c r="D2185" s="18">
        <v>2</v>
      </c>
      <c r="E2185" s="22" t="s">
        <v>131</v>
      </c>
      <c r="F2185" s="43">
        <f>IF(Table2[[#This Row],[M5B]]="",Table2[[#This Row],[M5B_h]],SUM(Table2[[#This Row],[M5B_h]],Table2[[#This Row],[M5B]]))</f>
        <v>2</v>
      </c>
      <c r="H2185" s="12" t="str">
        <f>IF(Table2[[#This Row],[M1A]]="","",Table2[[#This Row],[M1A]]-Table2[[#This Row],[AWAL]])</f>
        <v/>
      </c>
      <c r="J2185" s="12" t="str">
        <f>IF(Table2[[#This Row],[M2A]]="","",SUM(Table2[[#This Row],[M2A]]-Table2[[#This Row],[M2B_h]]))</f>
        <v/>
      </c>
      <c r="L2185" s="12" t="str">
        <f>IF(Table2[[#This Row],[M3A]]="","",SUM(Table2[[#This Row],[M3A]]-Table2[[#This Row],[M3B_h]]))</f>
        <v/>
      </c>
      <c r="N2185" s="12" t="str">
        <f>IF(Table2[[#This Row],[M4A]]="","",SUM(Table2[[#This Row],[M4A]]-Table2[[#This Row],[M4B_h]]))</f>
        <v/>
      </c>
      <c r="O2185" s="14"/>
      <c r="P2185" s="14" t="str">
        <f>IF(Table2[[#This Row],[M5A]]="","",SUM(Table2[[#This Row],[M5A]]-Table2[[#This Row],[M5B_h]]))</f>
        <v/>
      </c>
      <c r="Q2185" s="14">
        <f>SUM(Table2[[#This Row],[AWAL]],Table2[[#This Row],[M1B]])</f>
        <v>2</v>
      </c>
      <c r="R2185" s="14">
        <f>SUM(Table2[[#This Row],[M2B]],Table2[[#This Row],[M2B_h]])</f>
        <v>2</v>
      </c>
      <c r="S2185" s="14">
        <f>SUM(Table2[[#This Row],[M3B]],Table2[[#This Row],[M3B_h]])</f>
        <v>2</v>
      </c>
      <c r="T2185" s="14">
        <f>SUM(Table2[[#This Row],[M4B]],Table2[[#This Row],[M4B_h]])</f>
        <v>2</v>
      </c>
    </row>
    <row r="2186" spans="1:20">
      <c r="A2186" s="11">
        <f>IF(Table2[[#This Row],[TT]]=0,"",ROW())</f>
        <v>2186</v>
      </c>
      <c r="B2186" s="11" t="str">
        <f>LOWER(SUBSTITUTE(SUBSTITUTE(SUBSTITUTE(SUBSTITUTE(SUBSTITUTE(SUBSTITUTE(SUBSTITUTE(SUBSTITUTE(Table2[[#This Row],[NAMA BARANG]]," ",""),"""",""),"-",""),"/",""),"(",""),")",""),"&amp;",""),",",""))</f>
        <v>tastalimetalik1pk=12pcgoldsilver20x25</v>
      </c>
      <c r="C2186" s="17" t="s">
        <v>2315</v>
      </c>
      <c r="D2186" s="18">
        <v>4</v>
      </c>
      <c r="E2186" s="22" t="s">
        <v>83</v>
      </c>
      <c r="F2186" s="43">
        <f>IF(Table2[[#This Row],[M5B]]="",Table2[[#This Row],[M5B_h]],SUM(Table2[[#This Row],[M5B_h]],Table2[[#This Row],[M5B]]))</f>
        <v>3</v>
      </c>
      <c r="H2186" s="12" t="str">
        <f>IF(Table2[[#This Row],[M1A]]="","",Table2[[#This Row],[M1A]]-Table2[[#This Row],[AWAL]])</f>
        <v/>
      </c>
      <c r="J2186" s="12" t="str">
        <f>IF(Table2[[#This Row],[M2A]]="","",SUM(Table2[[#This Row],[M2A]]-Table2[[#This Row],[M2B_h]]))</f>
        <v/>
      </c>
      <c r="K2186" s="12">
        <v>3</v>
      </c>
      <c r="L2186" s="12">
        <f>IF(Table2[[#This Row],[M3A]]="","",SUM(Table2[[#This Row],[M3A]]-Table2[[#This Row],[M3B_h]]))</f>
        <v>-1</v>
      </c>
      <c r="N2186" s="12" t="str">
        <f>IF(Table2[[#This Row],[M4A]]="","",SUM(Table2[[#This Row],[M4A]]-Table2[[#This Row],[M4B_h]]))</f>
        <v/>
      </c>
      <c r="O2186" s="14"/>
      <c r="P2186" s="14" t="str">
        <f>IF(Table2[[#This Row],[M5A]]="","",SUM(Table2[[#This Row],[M5A]]-Table2[[#This Row],[M5B_h]]))</f>
        <v/>
      </c>
      <c r="Q2186" s="14">
        <f>SUM(Table2[[#This Row],[AWAL]],Table2[[#This Row],[M1B]])</f>
        <v>4</v>
      </c>
      <c r="R2186" s="14">
        <f>SUM(Table2[[#This Row],[M2B]],Table2[[#This Row],[M2B_h]])</f>
        <v>4</v>
      </c>
      <c r="S2186" s="14">
        <f>SUM(Table2[[#This Row],[M3B]],Table2[[#This Row],[M3B_h]])</f>
        <v>3</v>
      </c>
      <c r="T2186" s="14">
        <f>SUM(Table2[[#This Row],[M4B]],Table2[[#This Row],[M4B_h]])</f>
        <v>3</v>
      </c>
    </row>
    <row r="2187" spans="1:20">
      <c r="A2187" s="11">
        <f>IF(Table2[[#This Row],[TT]]=0,"",ROW())</f>
        <v>2187</v>
      </c>
      <c r="B2187" s="11" t="str">
        <f>LOWER(SUBSTITUTE(SUBSTITUTE(SUBSTITUTE(SUBSTITUTE(SUBSTITUTE(SUBSTITUTE(SUBSTITUTE(SUBSTITUTE(Table2[[#This Row],[NAMA BARANG]]," ",""),"""",""),"-",""),"/",""),"(",""),")",""),"&amp;",""),",",""))</f>
        <v>tastalimetalik15x20k</v>
      </c>
      <c r="C2187" s="17" t="s">
        <v>2316</v>
      </c>
      <c r="D2187" s="18">
        <v>5</v>
      </c>
      <c r="E2187" s="22" t="s">
        <v>146</v>
      </c>
      <c r="F2187" s="43">
        <f>IF(Table2[[#This Row],[M5B]]="",Table2[[#This Row],[M5B_h]],SUM(Table2[[#This Row],[M5B_h]],Table2[[#This Row],[M5B]]))</f>
        <v>5</v>
      </c>
      <c r="H2187" s="12" t="str">
        <f>IF(Table2[[#This Row],[M1A]]="","",Table2[[#This Row],[M1A]]-Table2[[#This Row],[AWAL]])</f>
        <v/>
      </c>
      <c r="J2187" s="12" t="str">
        <f>IF(Table2[[#This Row],[M2A]]="","",SUM(Table2[[#This Row],[M2A]]-Table2[[#This Row],[M2B_h]]))</f>
        <v/>
      </c>
      <c r="L2187" s="12" t="str">
        <f>IF(Table2[[#This Row],[M3A]]="","",SUM(Table2[[#This Row],[M3A]]-Table2[[#This Row],[M3B_h]]))</f>
        <v/>
      </c>
      <c r="N2187" s="12" t="str">
        <f>IF(Table2[[#This Row],[M4A]]="","",SUM(Table2[[#This Row],[M4A]]-Table2[[#This Row],[M4B_h]]))</f>
        <v/>
      </c>
      <c r="O2187" s="14"/>
      <c r="P2187" s="14" t="str">
        <f>IF(Table2[[#This Row],[M5A]]="","",SUM(Table2[[#This Row],[M5A]]-Table2[[#This Row],[M5B_h]]))</f>
        <v/>
      </c>
      <c r="Q2187" s="14">
        <f>SUM(Table2[[#This Row],[AWAL]],Table2[[#This Row],[M1B]])</f>
        <v>5</v>
      </c>
      <c r="R2187" s="14">
        <f>SUM(Table2[[#This Row],[M2B]],Table2[[#This Row],[M2B_h]])</f>
        <v>5</v>
      </c>
      <c r="S2187" s="14">
        <f>SUM(Table2[[#This Row],[M3B]],Table2[[#This Row],[M3B_h]])</f>
        <v>5</v>
      </c>
      <c r="T2187" s="14">
        <f>SUM(Table2[[#This Row],[M4B]],Table2[[#This Row],[M4B_h]])</f>
        <v>5</v>
      </c>
    </row>
    <row r="2188" spans="1:20">
      <c r="A2188" s="11">
        <f>IF(Table2[[#This Row],[TT]]=0,"",ROW())</f>
        <v>2188</v>
      </c>
      <c r="B2188" s="11" t="str">
        <f>LOWER(SUBSTITUTE(SUBSTITUTE(SUBSTITUTE(SUBSTITUTE(SUBSTITUTE(SUBSTITUTE(SUBSTITUTE(SUBSTITUTE(Table2[[#This Row],[NAMA BARANG]]," ",""),"""",""),"-",""),"/",""),"(",""),")",""),"&amp;",""),",",""))</f>
        <v>tastalimetalik15x20kcl</v>
      </c>
      <c r="C2188" s="17" t="s">
        <v>2317</v>
      </c>
      <c r="D2188" s="18">
        <v>7</v>
      </c>
      <c r="E2188" s="22" t="s">
        <v>116</v>
      </c>
      <c r="F2188" s="43">
        <f>IF(Table2[[#This Row],[M5B]]="",Table2[[#This Row],[M5B_h]],SUM(Table2[[#This Row],[M5B_h]],Table2[[#This Row],[M5B]]))</f>
        <v>7</v>
      </c>
      <c r="H2188" s="12" t="str">
        <f>IF(Table2[[#This Row],[M1A]]="","",Table2[[#This Row],[M1A]]-Table2[[#This Row],[AWAL]])</f>
        <v/>
      </c>
      <c r="J2188" s="12" t="str">
        <f>IF(Table2[[#This Row],[M2A]]="","",SUM(Table2[[#This Row],[M2A]]-Table2[[#This Row],[M2B_h]]))</f>
        <v/>
      </c>
      <c r="L2188" s="12" t="str">
        <f>IF(Table2[[#This Row],[M3A]]="","",SUM(Table2[[#This Row],[M3A]]-Table2[[#This Row],[M3B_h]]))</f>
        <v/>
      </c>
      <c r="N2188" s="12" t="str">
        <f>IF(Table2[[#This Row],[M4A]]="","",SUM(Table2[[#This Row],[M4A]]-Table2[[#This Row],[M4B_h]]))</f>
        <v/>
      </c>
      <c r="O2188" s="14"/>
      <c r="P2188" s="14" t="str">
        <f>IF(Table2[[#This Row],[M5A]]="","",SUM(Table2[[#This Row],[M5A]]-Table2[[#This Row],[M5B_h]]))</f>
        <v/>
      </c>
      <c r="Q2188" s="14">
        <f>SUM(Table2[[#This Row],[AWAL]],Table2[[#This Row],[M1B]])</f>
        <v>7</v>
      </c>
      <c r="R2188" s="14">
        <f>SUM(Table2[[#This Row],[M2B]],Table2[[#This Row],[M2B_h]])</f>
        <v>7</v>
      </c>
      <c r="S2188" s="14">
        <f>SUM(Table2[[#This Row],[M3B]],Table2[[#This Row],[M3B_h]])</f>
        <v>7</v>
      </c>
      <c r="T2188" s="14">
        <f>SUM(Table2[[#This Row],[M4B]],Table2[[#This Row],[M4B_h]])</f>
        <v>7</v>
      </c>
    </row>
    <row r="2189" spans="1:20">
      <c r="A2189" s="11">
        <f>IF(Table2[[#This Row],[TT]]=0,"",ROW())</f>
        <v>2189</v>
      </c>
      <c r="B2189" s="11" t="str">
        <f>LOWER(SUBSTITUTE(SUBSTITUTE(SUBSTITUTE(SUBSTITUTE(SUBSTITUTE(SUBSTITUTE(SUBSTITUTE(SUBSTITUTE(Table2[[#This Row],[NAMA BARANG]]," ",""),"""",""),"-",""),"/",""),"(",""),")",""),"&amp;",""),",",""))</f>
        <v>tastaliplst222ak</v>
      </c>
      <c r="C2189" s="17" t="s">
        <v>2318</v>
      </c>
      <c r="D2189" s="18">
        <v>1</v>
      </c>
      <c r="E2189" s="22" t="s">
        <v>141</v>
      </c>
      <c r="F2189" s="43">
        <f>IF(Table2[[#This Row],[M5B]]="",Table2[[#This Row],[M5B_h]],SUM(Table2[[#This Row],[M5B_h]],Table2[[#This Row],[M5B]]))</f>
        <v>1</v>
      </c>
      <c r="H2189" s="12" t="str">
        <f>IF(Table2[[#This Row],[M1A]]="","",Table2[[#This Row],[M1A]]-Table2[[#This Row],[AWAL]])</f>
        <v/>
      </c>
      <c r="J2189" s="12" t="str">
        <f>IF(Table2[[#This Row],[M2A]]="","",SUM(Table2[[#This Row],[M2A]]-Table2[[#This Row],[M2B_h]]))</f>
        <v/>
      </c>
      <c r="L2189" s="12" t="str">
        <f>IF(Table2[[#This Row],[M3A]]="","",SUM(Table2[[#This Row],[M3A]]-Table2[[#This Row],[M3B_h]]))</f>
        <v/>
      </c>
      <c r="N2189" s="12" t="str">
        <f>IF(Table2[[#This Row],[M4A]]="","",SUM(Table2[[#This Row],[M4A]]-Table2[[#This Row],[M4B_h]]))</f>
        <v/>
      </c>
      <c r="O2189" s="14"/>
      <c r="P2189" s="14" t="str">
        <f>IF(Table2[[#This Row],[M5A]]="","",SUM(Table2[[#This Row],[M5A]]-Table2[[#This Row],[M5B_h]]))</f>
        <v/>
      </c>
      <c r="Q2189" s="14">
        <f>SUM(Table2[[#This Row],[AWAL]],Table2[[#This Row],[M1B]])</f>
        <v>1</v>
      </c>
      <c r="R2189" s="14">
        <f>SUM(Table2[[#This Row],[M2B]],Table2[[#This Row],[M2B_h]])</f>
        <v>1</v>
      </c>
      <c r="S2189" s="14">
        <f>SUM(Table2[[#This Row],[M3B]],Table2[[#This Row],[M3B_h]])</f>
        <v>1</v>
      </c>
      <c r="T2189" s="14">
        <f>SUM(Table2[[#This Row],[M4B]],Table2[[#This Row],[M4B_h]])</f>
        <v>1</v>
      </c>
    </row>
    <row r="2190" spans="1:20">
      <c r="A2190" s="11">
        <f>IF(Table2[[#This Row],[TT]]=0,"",ROW())</f>
        <v>2190</v>
      </c>
      <c r="B2190" s="11" t="str">
        <f>LOWER(SUBSTITUTE(SUBSTITUTE(SUBSTITUTE(SUBSTITUTE(SUBSTITUTE(SUBSTITUTE(SUBSTITUTE(SUBSTITUTE(Table2[[#This Row],[NAMA BARANG]]," ",""),"""",""),"-",""),"/",""),"(",""),")",""),"&amp;",""),",",""))</f>
        <v>tastaliplstkb545</v>
      </c>
      <c r="C2190" s="17" t="s">
        <v>2319</v>
      </c>
      <c r="D2190" s="18">
        <v>4</v>
      </c>
      <c r="E2190" s="22" t="s">
        <v>116</v>
      </c>
      <c r="F2190" s="43">
        <f>IF(Table2[[#This Row],[M5B]]="",Table2[[#This Row],[M5B_h]],SUM(Table2[[#This Row],[M5B_h]],Table2[[#This Row],[M5B]]))</f>
        <v>4</v>
      </c>
      <c r="H2190" s="12" t="str">
        <f>IF(Table2[[#This Row],[M1A]]="","",Table2[[#This Row],[M1A]]-Table2[[#This Row],[AWAL]])</f>
        <v/>
      </c>
      <c r="J2190" s="12" t="str">
        <f>IF(Table2[[#This Row],[M2A]]="","",SUM(Table2[[#This Row],[M2A]]-Table2[[#This Row],[M2B_h]]))</f>
        <v/>
      </c>
      <c r="L2190" s="12" t="str">
        <f>IF(Table2[[#This Row],[M3A]]="","",SUM(Table2[[#This Row],[M3A]]-Table2[[#This Row],[M3B_h]]))</f>
        <v/>
      </c>
      <c r="N2190" s="12" t="str">
        <f>IF(Table2[[#This Row],[M4A]]="","",SUM(Table2[[#This Row],[M4A]]-Table2[[#This Row],[M4B_h]]))</f>
        <v/>
      </c>
      <c r="O2190" s="14"/>
      <c r="P2190" s="14" t="str">
        <f>IF(Table2[[#This Row],[M5A]]="","",SUM(Table2[[#This Row],[M5A]]-Table2[[#This Row],[M5B_h]]))</f>
        <v/>
      </c>
      <c r="Q2190" s="14">
        <f>SUM(Table2[[#This Row],[AWAL]],Table2[[#This Row],[M1B]])</f>
        <v>4</v>
      </c>
      <c r="R2190" s="14">
        <f>SUM(Table2[[#This Row],[M2B]],Table2[[#This Row],[M2B_h]])</f>
        <v>4</v>
      </c>
      <c r="S2190" s="14">
        <f>SUM(Table2[[#This Row],[M3B]],Table2[[#This Row],[M3B_h]])</f>
        <v>4</v>
      </c>
      <c r="T2190" s="14">
        <f>SUM(Table2[[#This Row],[M4B]],Table2[[#This Row],[M4B_h]])</f>
        <v>4</v>
      </c>
    </row>
    <row r="2191" spans="1:20">
      <c r="A2191" s="11">
        <f>IF(Table2[[#This Row],[TT]]=0,"",ROW())</f>
        <v>2191</v>
      </c>
      <c r="B2191" s="11" t="str">
        <f>LOWER(SUBSTITUTE(SUBSTITUTE(SUBSTITUTE(SUBSTITUTE(SUBSTITUTE(SUBSTITUTE(SUBSTITUTE(SUBSTITUTE(Table2[[#This Row],[NAMA BARANG]]," ",""),"""",""),"-",""),"/",""),"(",""),")",""),"&amp;",""),",",""))</f>
        <v>tastaliplstkeciljosjbs45</v>
      </c>
      <c r="C2191" s="17" t="s">
        <v>2320</v>
      </c>
      <c r="D2191" s="18">
        <v>12</v>
      </c>
      <c r="E2191" s="22" t="s">
        <v>116</v>
      </c>
      <c r="F2191" s="43">
        <f>IF(Table2[[#This Row],[M5B]]="",Table2[[#This Row],[M5B_h]],SUM(Table2[[#This Row],[M5B_h]],Table2[[#This Row],[M5B]]))</f>
        <v>12</v>
      </c>
      <c r="H2191" s="12" t="str">
        <f>IF(Table2[[#This Row],[M1A]]="","",Table2[[#This Row],[M1A]]-Table2[[#This Row],[AWAL]])</f>
        <v/>
      </c>
      <c r="J2191" s="12" t="str">
        <f>IF(Table2[[#This Row],[M2A]]="","",SUM(Table2[[#This Row],[M2A]]-Table2[[#This Row],[M2B_h]]))</f>
        <v/>
      </c>
      <c r="L2191" s="12" t="str">
        <f>IF(Table2[[#This Row],[M3A]]="","",SUM(Table2[[#This Row],[M3A]]-Table2[[#This Row],[M3B_h]]))</f>
        <v/>
      </c>
      <c r="N2191" s="12" t="str">
        <f>IF(Table2[[#This Row],[M4A]]="","",SUM(Table2[[#This Row],[M4A]]-Table2[[#This Row],[M4B_h]]))</f>
        <v/>
      </c>
      <c r="O2191" s="14"/>
      <c r="P2191" s="14" t="str">
        <f>IF(Table2[[#This Row],[M5A]]="","",SUM(Table2[[#This Row],[M5A]]-Table2[[#This Row],[M5B_h]]))</f>
        <v/>
      </c>
      <c r="Q2191" s="14">
        <f>SUM(Table2[[#This Row],[AWAL]],Table2[[#This Row],[M1B]])</f>
        <v>12</v>
      </c>
      <c r="R2191" s="14">
        <f>SUM(Table2[[#This Row],[M2B]],Table2[[#This Row],[M2B_h]])</f>
        <v>12</v>
      </c>
      <c r="S2191" s="14">
        <f>SUM(Table2[[#This Row],[M3B]],Table2[[#This Row],[M3B_h]])</f>
        <v>12</v>
      </c>
      <c r="T2191" s="14">
        <f>SUM(Table2[[#This Row],[M4B]],Table2[[#This Row],[M4B_h]])</f>
        <v>12</v>
      </c>
    </row>
    <row r="2192" spans="1:20">
      <c r="A2192" s="11">
        <f>IF(Table2[[#This Row],[TT]]=0,"",ROW())</f>
        <v>2192</v>
      </c>
      <c r="B2192" s="11" t="str">
        <f>LOWER(SUBSTITUTE(SUBSTITUTE(SUBSTITUTE(SUBSTITUTE(SUBSTITUTE(SUBSTITUTE(SUBSTITUTE(SUBSTITUTE(Table2[[#This Row],[NAMA BARANG]]," ",""),"""",""),"-",""),"/",""),"(",""),")",""),"&amp;",""),",",""))</f>
        <v>tastalipotmika</v>
      </c>
      <c r="C2192" s="17" t="s">
        <v>2321</v>
      </c>
      <c r="D2192" s="18">
        <v>4</v>
      </c>
      <c r="E2192" s="22" t="s">
        <v>131</v>
      </c>
      <c r="F2192" s="43">
        <f>IF(Table2[[#This Row],[M5B]]="",Table2[[#This Row],[M5B_h]],SUM(Table2[[#This Row],[M5B_h]],Table2[[#This Row],[M5B]]))</f>
        <v>4</v>
      </c>
      <c r="H2192" s="12" t="str">
        <f>IF(Table2[[#This Row],[M1A]]="","",Table2[[#This Row],[M1A]]-Table2[[#This Row],[AWAL]])</f>
        <v/>
      </c>
      <c r="J2192" s="12" t="str">
        <f>IF(Table2[[#This Row],[M2A]]="","",SUM(Table2[[#This Row],[M2A]]-Table2[[#This Row],[M2B_h]]))</f>
        <v/>
      </c>
      <c r="L2192" s="12" t="str">
        <f>IF(Table2[[#This Row],[M3A]]="","",SUM(Table2[[#This Row],[M3A]]-Table2[[#This Row],[M3B_h]]))</f>
        <v/>
      </c>
      <c r="N2192" s="12" t="str">
        <f>IF(Table2[[#This Row],[M4A]]="","",SUM(Table2[[#This Row],[M4A]]-Table2[[#This Row],[M4B_h]]))</f>
        <v/>
      </c>
      <c r="O2192" s="14"/>
      <c r="P2192" s="14" t="str">
        <f>IF(Table2[[#This Row],[M5A]]="","",SUM(Table2[[#This Row],[M5A]]-Table2[[#This Row],[M5B_h]]))</f>
        <v/>
      </c>
      <c r="Q2192" s="14">
        <f>SUM(Table2[[#This Row],[AWAL]],Table2[[#This Row],[M1B]])</f>
        <v>4</v>
      </c>
      <c r="R2192" s="14">
        <f>SUM(Table2[[#This Row],[M2B]],Table2[[#This Row],[M2B_h]])</f>
        <v>4</v>
      </c>
      <c r="S2192" s="14">
        <f>SUM(Table2[[#This Row],[M3B]],Table2[[#This Row],[M3B_h]])</f>
        <v>4</v>
      </c>
      <c r="T2192" s="14">
        <f>SUM(Table2[[#This Row],[M4B]],Table2[[#This Row],[M4B_h]])</f>
        <v>4</v>
      </c>
    </row>
    <row r="2193" spans="1:20">
      <c r="A2193" s="11">
        <f>IF(Table2[[#This Row],[TT]]=0,"",ROW())</f>
        <v>2193</v>
      </c>
      <c r="B2193" s="11" t="str">
        <f>LOWER(SUBSTITUTE(SUBSTITUTE(SUBSTITUTE(SUBSTITUTE(SUBSTITUTE(SUBSTITUTE(SUBSTITUTE(SUBSTITUTE(Table2[[#This Row],[NAMA BARANG]]," ",""),"""",""),"-",""),"/",""),"(",""),")",""),"&amp;",""),",",""))</f>
        <v>tastalipotmika</v>
      </c>
      <c r="C2193" s="17" t="s">
        <v>2321</v>
      </c>
      <c r="D2193" s="18">
        <v>1</v>
      </c>
      <c r="E2193" s="22" t="s">
        <v>32</v>
      </c>
      <c r="F2193" s="43">
        <f>IF(Table2[[#This Row],[M5B]]="",Table2[[#This Row],[M5B_h]],SUM(Table2[[#This Row],[M5B_h]],Table2[[#This Row],[M5B]]))</f>
        <v>1</v>
      </c>
      <c r="H2193" s="12" t="str">
        <f>IF(Table2[[#This Row],[M1A]]="","",Table2[[#This Row],[M1A]]-Table2[[#This Row],[AWAL]])</f>
        <v/>
      </c>
      <c r="J2193" s="12" t="str">
        <f>IF(Table2[[#This Row],[M2A]]="","",SUM(Table2[[#This Row],[M2A]]-Table2[[#This Row],[M2B_h]]))</f>
        <v/>
      </c>
      <c r="L2193" s="12" t="str">
        <f>IF(Table2[[#This Row],[M3A]]="","",SUM(Table2[[#This Row],[M3A]]-Table2[[#This Row],[M3B_h]]))</f>
        <v/>
      </c>
      <c r="N2193" s="12" t="str">
        <f>IF(Table2[[#This Row],[M4A]]="","",SUM(Table2[[#This Row],[M4A]]-Table2[[#This Row],[M4B_h]]))</f>
        <v/>
      </c>
      <c r="O2193" s="14"/>
      <c r="P2193" s="14" t="str">
        <f>IF(Table2[[#This Row],[M5A]]="","",SUM(Table2[[#This Row],[M5A]]-Table2[[#This Row],[M5B_h]]))</f>
        <v/>
      </c>
      <c r="Q2193" s="14">
        <f>SUM(Table2[[#This Row],[AWAL]],Table2[[#This Row],[M1B]])</f>
        <v>1</v>
      </c>
      <c r="R2193" s="14">
        <f>SUM(Table2[[#This Row],[M2B]],Table2[[#This Row],[M2B_h]])</f>
        <v>1</v>
      </c>
      <c r="S2193" s="14">
        <f>SUM(Table2[[#This Row],[M3B]],Table2[[#This Row],[M3B_h]])</f>
        <v>1</v>
      </c>
      <c r="T2193" s="14">
        <f>SUM(Table2[[#This Row],[M4B]],Table2[[#This Row],[M4B_h]])</f>
        <v>1</v>
      </c>
    </row>
    <row r="2194" spans="1:20">
      <c r="A2194" s="11">
        <f>IF(Table2[[#This Row],[TT]]=0,"",ROW())</f>
        <v>2194</v>
      </c>
      <c r="B2194" s="11" t="str">
        <f>LOWER(SUBSTITUTE(SUBSTITUTE(SUBSTITUTE(SUBSTITUTE(SUBSTITUTE(SUBSTITUTE(SUBSTITUTE(SUBSTITUTE(Table2[[#This Row],[NAMA BARANG]]," ",""),"""",""),"-",""),"/",""),"(",""),")",""),"&amp;",""),",",""))</f>
        <v>tastalitransprdltgphs</v>
      </c>
      <c r="C2194" s="17" t="s">
        <v>2322</v>
      </c>
      <c r="D2194" s="18">
        <v>3</v>
      </c>
      <c r="E2194" s="22" t="s">
        <v>83</v>
      </c>
      <c r="F2194" s="43">
        <f>IF(Table2[[#This Row],[M5B]]="",Table2[[#This Row],[M5B_h]],SUM(Table2[[#This Row],[M5B_h]],Table2[[#This Row],[M5B]]))</f>
        <v>3</v>
      </c>
      <c r="H2194" s="12" t="str">
        <f>IF(Table2[[#This Row],[M1A]]="","",Table2[[#This Row],[M1A]]-Table2[[#This Row],[AWAL]])</f>
        <v/>
      </c>
      <c r="J2194" s="12" t="str">
        <f>IF(Table2[[#This Row],[M2A]]="","",SUM(Table2[[#This Row],[M2A]]-Table2[[#This Row],[M2B_h]]))</f>
        <v/>
      </c>
      <c r="L2194" s="12" t="str">
        <f>IF(Table2[[#This Row],[M3A]]="","",SUM(Table2[[#This Row],[M3A]]-Table2[[#This Row],[M3B_h]]))</f>
        <v/>
      </c>
      <c r="N2194" s="12" t="str">
        <f>IF(Table2[[#This Row],[M4A]]="","",SUM(Table2[[#This Row],[M4A]]-Table2[[#This Row],[M4B_h]]))</f>
        <v/>
      </c>
      <c r="O2194" s="14"/>
      <c r="P2194" s="14" t="str">
        <f>IF(Table2[[#This Row],[M5A]]="","",SUM(Table2[[#This Row],[M5A]]-Table2[[#This Row],[M5B_h]]))</f>
        <v/>
      </c>
      <c r="Q2194" s="14">
        <f>SUM(Table2[[#This Row],[AWAL]],Table2[[#This Row],[M1B]])</f>
        <v>3</v>
      </c>
      <c r="R2194" s="14">
        <f>SUM(Table2[[#This Row],[M2B]],Table2[[#This Row],[M2B_h]])</f>
        <v>3</v>
      </c>
      <c r="S2194" s="14">
        <f>SUM(Table2[[#This Row],[M3B]],Table2[[#This Row],[M3B_h]])</f>
        <v>3</v>
      </c>
      <c r="T2194" s="14">
        <f>SUM(Table2[[#This Row],[M4B]],Table2[[#This Row],[M4B_h]])</f>
        <v>3</v>
      </c>
    </row>
    <row r="2195" spans="1:20">
      <c r="A2195" s="11">
        <f>IF(Table2[[#This Row],[TT]]=0,"",ROW())</f>
        <v>2195</v>
      </c>
      <c r="B2195" s="11" t="str">
        <f>LOWER(SUBSTITUTE(SUBSTITUTE(SUBSTITUTE(SUBSTITUTE(SUBSTITUTE(SUBSTITUTE(SUBSTITUTE(SUBSTITUTE(Table2[[#This Row],[NAMA BARANG]]," ",""),"""",""),"-",""),"/",""),"(",""),")",""),"&amp;",""),",",""))</f>
        <v>tastalitulisankecilcampur</v>
      </c>
      <c r="C2195" s="17" t="s">
        <v>2323</v>
      </c>
      <c r="D2195" s="18">
        <v>3</v>
      </c>
      <c r="E2195" s="22" t="s">
        <v>131</v>
      </c>
      <c r="F2195" s="43">
        <f>IF(Table2[[#This Row],[M5B]]="",Table2[[#This Row],[M5B_h]],SUM(Table2[[#This Row],[M5B_h]],Table2[[#This Row],[M5B]]))</f>
        <v>3</v>
      </c>
      <c r="H2195" s="12" t="str">
        <f>IF(Table2[[#This Row],[M1A]]="","",Table2[[#This Row],[M1A]]-Table2[[#This Row],[AWAL]])</f>
        <v/>
      </c>
      <c r="J2195" s="12" t="str">
        <f>IF(Table2[[#This Row],[M2A]]="","",SUM(Table2[[#This Row],[M2A]]-Table2[[#This Row],[M2B_h]]))</f>
        <v/>
      </c>
      <c r="L2195" s="12" t="str">
        <f>IF(Table2[[#This Row],[M3A]]="","",SUM(Table2[[#This Row],[M3A]]-Table2[[#This Row],[M3B_h]]))</f>
        <v/>
      </c>
      <c r="N2195" s="12" t="str">
        <f>IF(Table2[[#This Row],[M4A]]="","",SUM(Table2[[#This Row],[M4A]]-Table2[[#This Row],[M4B_h]]))</f>
        <v/>
      </c>
      <c r="O2195" s="14"/>
      <c r="P2195" s="14" t="str">
        <f>IF(Table2[[#This Row],[M5A]]="","",SUM(Table2[[#This Row],[M5A]]-Table2[[#This Row],[M5B_h]]))</f>
        <v/>
      </c>
      <c r="Q2195" s="14">
        <f>SUM(Table2[[#This Row],[AWAL]],Table2[[#This Row],[M1B]])</f>
        <v>3</v>
      </c>
      <c r="R2195" s="14">
        <f>SUM(Table2[[#This Row],[M2B]],Table2[[#This Row],[M2B_h]])</f>
        <v>3</v>
      </c>
      <c r="S2195" s="14">
        <f>SUM(Table2[[#This Row],[M3B]],Table2[[#This Row],[M3B_h]])</f>
        <v>3</v>
      </c>
      <c r="T2195" s="14">
        <f>SUM(Table2[[#This Row],[M4B]],Table2[[#This Row],[M4B_h]])</f>
        <v>3</v>
      </c>
    </row>
    <row r="2196" spans="1:20">
      <c r="A2196" s="11">
        <f>IF(Table2[[#This Row],[TT]]=0,"",ROW())</f>
        <v>2196</v>
      </c>
      <c r="B2196" s="11" t="str">
        <f>LOWER(SUBSTITUTE(SUBSTITUTE(SUBSTITUTE(SUBSTITUTE(SUBSTITUTE(SUBSTITUTE(SUBSTITUTE(SUBSTITUTE(Table2[[#This Row],[NAMA BARANG]]," ",""),"""",""),"-",""),"/",""),"(",""),")",""),"&amp;",""),",",""))</f>
        <v>tastaliultahkcliching</v>
      </c>
      <c r="C2196" s="17" t="s">
        <v>2324</v>
      </c>
      <c r="D2196" s="18">
        <v>3</v>
      </c>
      <c r="E2196" s="22" t="s">
        <v>19</v>
      </c>
      <c r="F2196" s="43">
        <f>IF(Table2[[#This Row],[M5B]]="",Table2[[#This Row],[M5B_h]],SUM(Table2[[#This Row],[M5B_h]],Table2[[#This Row],[M5B]]))</f>
        <v>3</v>
      </c>
      <c r="H2196" s="12" t="str">
        <f>IF(Table2[[#This Row],[M1A]]="","",Table2[[#This Row],[M1A]]-Table2[[#This Row],[AWAL]])</f>
        <v/>
      </c>
      <c r="J2196" s="12" t="str">
        <f>IF(Table2[[#This Row],[M2A]]="","",SUM(Table2[[#This Row],[M2A]]-Table2[[#This Row],[M2B_h]]))</f>
        <v/>
      </c>
      <c r="L2196" s="12" t="str">
        <f>IF(Table2[[#This Row],[M3A]]="","",SUM(Table2[[#This Row],[M3A]]-Table2[[#This Row],[M3B_h]]))</f>
        <v/>
      </c>
      <c r="N2196" s="12" t="str">
        <f>IF(Table2[[#This Row],[M4A]]="","",SUM(Table2[[#This Row],[M4A]]-Table2[[#This Row],[M4B_h]]))</f>
        <v/>
      </c>
      <c r="O2196" s="14"/>
      <c r="P2196" s="14" t="str">
        <f>IF(Table2[[#This Row],[M5A]]="","",SUM(Table2[[#This Row],[M5A]]-Table2[[#This Row],[M5B_h]]))</f>
        <v/>
      </c>
      <c r="Q2196" s="14">
        <f>SUM(Table2[[#This Row],[AWAL]],Table2[[#This Row],[M1B]])</f>
        <v>3</v>
      </c>
      <c r="R2196" s="14">
        <f>SUM(Table2[[#This Row],[M2B]],Table2[[#This Row],[M2B_h]])</f>
        <v>3</v>
      </c>
      <c r="S2196" s="14">
        <f>SUM(Table2[[#This Row],[M3B]],Table2[[#This Row],[M3B_h]])</f>
        <v>3</v>
      </c>
      <c r="T2196" s="14">
        <f>SUM(Table2[[#This Row],[M4B]],Table2[[#This Row],[M4B_h]])</f>
        <v>3</v>
      </c>
    </row>
    <row r="2197" spans="1:20">
      <c r="A2197" s="11">
        <f>IF(Table2[[#This Row],[TT]]=0,"",ROW())</f>
        <v>2197</v>
      </c>
      <c r="B2197" s="11" t="str">
        <f>LOWER(SUBSTITUTE(SUBSTITUTE(SUBSTITUTE(SUBSTITUTE(SUBSTITUTE(SUBSTITUTE(SUBSTITUTE(SUBSTITUTE(Table2[[#This Row],[NAMA BARANG]]," ",""),"""",""),"-",""),"/",""),"(",""),")",""),"&amp;",""),",",""))</f>
        <v>tastentengbutek184b</v>
      </c>
      <c r="C2197" s="17" t="s">
        <v>2325</v>
      </c>
      <c r="D2197" s="18">
        <v>6</v>
      </c>
      <c r="E2197" s="22" t="s">
        <v>32</v>
      </c>
      <c r="F2197" s="43">
        <f>IF(Table2[[#This Row],[M5B]]="",Table2[[#This Row],[M5B_h]],SUM(Table2[[#This Row],[M5B_h]],Table2[[#This Row],[M5B]]))</f>
        <v>6</v>
      </c>
      <c r="H2197" s="12" t="str">
        <f>IF(Table2[[#This Row],[M1A]]="","",Table2[[#This Row],[M1A]]-Table2[[#This Row],[AWAL]])</f>
        <v/>
      </c>
      <c r="J2197" s="12" t="str">
        <f>IF(Table2[[#This Row],[M2A]]="","",SUM(Table2[[#This Row],[M2A]]-Table2[[#This Row],[M2B_h]]))</f>
        <v/>
      </c>
      <c r="L2197" s="12" t="str">
        <f>IF(Table2[[#This Row],[M3A]]="","",SUM(Table2[[#This Row],[M3A]]-Table2[[#This Row],[M3B_h]]))</f>
        <v/>
      </c>
      <c r="N2197" s="12" t="str">
        <f>IF(Table2[[#This Row],[M4A]]="","",SUM(Table2[[#This Row],[M4A]]-Table2[[#This Row],[M4B_h]]))</f>
        <v/>
      </c>
      <c r="O2197" s="14"/>
      <c r="P2197" s="14" t="str">
        <f>IF(Table2[[#This Row],[M5A]]="","",SUM(Table2[[#This Row],[M5A]]-Table2[[#This Row],[M5B_h]]))</f>
        <v/>
      </c>
      <c r="Q2197" s="14">
        <f>SUM(Table2[[#This Row],[AWAL]],Table2[[#This Row],[M1B]])</f>
        <v>6</v>
      </c>
      <c r="R2197" s="14">
        <f>SUM(Table2[[#This Row],[M2B]],Table2[[#This Row],[M2B_h]])</f>
        <v>6</v>
      </c>
      <c r="S2197" s="14">
        <f>SUM(Table2[[#This Row],[M3B]],Table2[[#This Row],[M3B_h]])</f>
        <v>6</v>
      </c>
      <c r="T2197" s="14">
        <f>SUM(Table2[[#This Row],[M4B]],Table2[[#This Row],[M4B_h]])</f>
        <v>6</v>
      </c>
    </row>
    <row r="2198" spans="1:20">
      <c r="A2198" s="11">
        <f>IF(Table2[[#This Row],[TT]]=0,"",ROW())</f>
        <v>2198</v>
      </c>
      <c r="B2198" s="11" t="str">
        <f>LOWER(SUBSTITUTE(SUBSTITUTE(SUBSTITUTE(SUBSTITUTE(SUBSTITUTE(SUBSTITUTE(SUBSTITUTE(SUBSTITUTE(Table2[[#This Row],[NAMA BARANG]]," ",""),"""",""),"-",""),"/",""),"(",""),")",""),"&amp;",""),",",""))</f>
        <v>tastentengtranshandbagxs</v>
      </c>
      <c r="C2198" s="17" t="s">
        <v>2326</v>
      </c>
      <c r="D2198" s="18">
        <v>3</v>
      </c>
      <c r="E2198" s="22" t="s">
        <v>153</v>
      </c>
      <c r="F2198" s="43">
        <f>IF(Table2[[#This Row],[M5B]]="",Table2[[#This Row],[M5B_h]],SUM(Table2[[#This Row],[M5B_h]],Table2[[#This Row],[M5B]]))</f>
        <v>3</v>
      </c>
      <c r="H2198" s="12" t="str">
        <f>IF(Table2[[#This Row],[M1A]]="","",Table2[[#This Row],[M1A]]-Table2[[#This Row],[AWAL]])</f>
        <v/>
      </c>
      <c r="J2198" s="12" t="str">
        <f>IF(Table2[[#This Row],[M2A]]="","",SUM(Table2[[#This Row],[M2A]]-Table2[[#This Row],[M2B_h]]))</f>
        <v/>
      </c>
      <c r="L2198" s="12" t="str">
        <f>IF(Table2[[#This Row],[M3A]]="","",SUM(Table2[[#This Row],[M3A]]-Table2[[#This Row],[M3B_h]]))</f>
        <v/>
      </c>
      <c r="N2198" s="12" t="str">
        <f>IF(Table2[[#This Row],[M4A]]="","",SUM(Table2[[#This Row],[M4A]]-Table2[[#This Row],[M4B_h]]))</f>
        <v/>
      </c>
      <c r="O2198" s="14"/>
      <c r="P2198" s="14" t="str">
        <f>IF(Table2[[#This Row],[M5A]]="","",SUM(Table2[[#This Row],[M5A]]-Table2[[#This Row],[M5B_h]]))</f>
        <v/>
      </c>
      <c r="Q2198" s="14">
        <f>SUM(Table2[[#This Row],[AWAL]],Table2[[#This Row],[M1B]])</f>
        <v>3</v>
      </c>
      <c r="R2198" s="14">
        <f>SUM(Table2[[#This Row],[M2B]],Table2[[#This Row],[M2B_h]])</f>
        <v>3</v>
      </c>
      <c r="S2198" s="14">
        <f>SUM(Table2[[#This Row],[M3B]],Table2[[#This Row],[M3B_h]])</f>
        <v>3</v>
      </c>
      <c r="T2198" s="14">
        <f>SUM(Table2[[#This Row],[M4B]],Table2[[#This Row],[M4B_h]])</f>
        <v>3</v>
      </c>
    </row>
    <row r="2199" spans="1:20">
      <c r="A2199" s="11">
        <f>IF(Table2[[#This Row],[TT]]=0,"",ROW())</f>
        <v>2199</v>
      </c>
      <c r="B2199" s="11" t="str">
        <f>LOWER(SUBSTITUTE(SUBSTITUTE(SUBSTITUTE(SUBSTITUTE(SUBSTITUTE(SUBSTITUTE(SUBSTITUTE(SUBSTITUTE(Table2[[#This Row],[NAMA BARANG]]," ",""),"""",""),"-",""),"/",""),"(",""),")",""),"&amp;",""),",",""))</f>
        <v>tastentengtransparent1006m</v>
      </c>
      <c r="C2199" s="17" t="s">
        <v>2327</v>
      </c>
      <c r="D2199" s="18">
        <v>2</v>
      </c>
      <c r="E2199" s="22" t="s">
        <v>190</v>
      </c>
      <c r="F2199" s="43">
        <f>IF(Table2[[#This Row],[M5B]]="",Table2[[#This Row],[M5B_h]],SUM(Table2[[#This Row],[M5B_h]],Table2[[#This Row],[M5B]]))</f>
        <v>2</v>
      </c>
      <c r="H2199" s="12" t="str">
        <f>IF(Table2[[#This Row],[M1A]]="","",Table2[[#This Row],[M1A]]-Table2[[#This Row],[AWAL]])</f>
        <v/>
      </c>
      <c r="J2199" s="12" t="str">
        <f>IF(Table2[[#This Row],[M2A]]="","",SUM(Table2[[#This Row],[M2A]]-Table2[[#This Row],[M2B_h]]))</f>
        <v/>
      </c>
      <c r="L2199" s="12" t="str">
        <f>IF(Table2[[#This Row],[M3A]]="","",SUM(Table2[[#This Row],[M3A]]-Table2[[#This Row],[M3B_h]]))</f>
        <v/>
      </c>
      <c r="N2199" s="12" t="str">
        <f>IF(Table2[[#This Row],[M4A]]="","",SUM(Table2[[#This Row],[M4A]]-Table2[[#This Row],[M4B_h]]))</f>
        <v/>
      </c>
      <c r="O2199" s="14"/>
      <c r="P2199" s="14" t="str">
        <f>IF(Table2[[#This Row],[M5A]]="","",SUM(Table2[[#This Row],[M5A]]-Table2[[#This Row],[M5B_h]]))</f>
        <v/>
      </c>
      <c r="Q2199" s="14">
        <f>SUM(Table2[[#This Row],[AWAL]],Table2[[#This Row],[M1B]])</f>
        <v>2</v>
      </c>
      <c r="R2199" s="14">
        <f>SUM(Table2[[#This Row],[M2B]],Table2[[#This Row],[M2B_h]])</f>
        <v>2</v>
      </c>
      <c r="S2199" s="14">
        <f>SUM(Table2[[#This Row],[M3B]],Table2[[#This Row],[M3B_h]])</f>
        <v>2</v>
      </c>
      <c r="T2199" s="14">
        <f>SUM(Table2[[#This Row],[M4B]],Table2[[#This Row],[M4B_h]])</f>
        <v>2</v>
      </c>
    </row>
    <row r="2200" spans="1:20">
      <c r="A2200" s="11">
        <f>IF(Table2[[#This Row],[TT]]=0,"",ROW())</f>
        <v>2200</v>
      </c>
      <c r="B2200" s="11" t="str">
        <f>LOWER(SUBSTITUTE(SUBSTITUTE(SUBSTITUTE(SUBSTITUTE(SUBSTITUTE(SUBSTITUTE(SUBSTITUTE(SUBSTITUTE(Table2[[#This Row],[NAMA BARANG]]," ",""),"""",""),"-",""),"/",""),"(",""),")",""),"&amp;",""),",",""))</f>
        <v>tastransparanltanggungtali</v>
      </c>
      <c r="C2200" s="17" t="s">
        <v>2328</v>
      </c>
      <c r="D2200" s="18">
        <v>1</v>
      </c>
      <c r="E2200" s="22" t="s">
        <v>32</v>
      </c>
      <c r="F2200" s="43">
        <f>IF(Table2[[#This Row],[M5B]]="",Table2[[#This Row],[M5B_h]],SUM(Table2[[#This Row],[M5B_h]],Table2[[#This Row],[M5B]]))</f>
        <v>1</v>
      </c>
      <c r="H2200" s="12" t="str">
        <f>IF(Table2[[#This Row],[M1A]]="","",Table2[[#This Row],[M1A]]-Table2[[#This Row],[AWAL]])</f>
        <v/>
      </c>
      <c r="J2200" s="12" t="str">
        <f>IF(Table2[[#This Row],[M2A]]="","",SUM(Table2[[#This Row],[M2A]]-Table2[[#This Row],[M2B_h]]))</f>
        <v/>
      </c>
      <c r="L2200" s="12" t="str">
        <f>IF(Table2[[#This Row],[M3A]]="","",SUM(Table2[[#This Row],[M3A]]-Table2[[#This Row],[M3B_h]]))</f>
        <v/>
      </c>
      <c r="N2200" s="12" t="str">
        <f>IF(Table2[[#This Row],[M4A]]="","",SUM(Table2[[#This Row],[M4A]]-Table2[[#This Row],[M4B_h]]))</f>
        <v/>
      </c>
      <c r="O2200" s="14"/>
      <c r="P2200" s="14" t="str">
        <f>IF(Table2[[#This Row],[M5A]]="","",SUM(Table2[[#This Row],[M5A]]-Table2[[#This Row],[M5B_h]]))</f>
        <v/>
      </c>
      <c r="Q2200" s="14">
        <f>SUM(Table2[[#This Row],[AWAL]],Table2[[#This Row],[M1B]])</f>
        <v>1</v>
      </c>
      <c r="R2200" s="14">
        <f>SUM(Table2[[#This Row],[M2B]],Table2[[#This Row],[M2B_h]])</f>
        <v>1</v>
      </c>
      <c r="S2200" s="14">
        <f>SUM(Table2[[#This Row],[M3B]],Table2[[#This Row],[M3B_h]])</f>
        <v>1</v>
      </c>
      <c r="T2200" s="14">
        <f>SUM(Table2[[#This Row],[M4B]],Table2[[#This Row],[M4B_h]])</f>
        <v>1</v>
      </c>
    </row>
    <row r="2201" spans="1:20">
      <c r="A2201" s="11">
        <f>IF(Table2[[#This Row],[TT]]=0,"",ROW())</f>
        <v>2201</v>
      </c>
      <c r="B2201" s="11" t="str">
        <f>LOWER(SUBSTITUTE(SUBSTITUTE(SUBSTITUTE(SUBSTITUTE(SUBSTITUTE(SUBSTITUTE(SUBSTITUTE(SUBSTITUTE(Table2[[#This Row],[NAMA BARANG]]," ",""),"""",""),"-",""),"/",""),"(",""),")",""),"&amp;",""),",",""))</f>
        <v>tastulisan20x25</v>
      </c>
      <c r="C2201" s="17" t="s">
        <v>2329</v>
      </c>
      <c r="D2201" s="18">
        <v>3</v>
      </c>
      <c r="E2201" s="22" t="s">
        <v>1339</v>
      </c>
      <c r="F2201" s="43">
        <f>IF(Table2[[#This Row],[M5B]]="",Table2[[#This Row],[M5B_h]],SUM(Table2[[#This Row],[M5B_h]],Table2[[#This Row],[M5B]]))</f>
        <v>3</v>
      </c>
      <c r="H2201" s="12" t="str">
        <f>IF(Table2[[#This Row],[M1A]]="","",Table2[[#This Row],[M1A]]-Table2[[#This Row],[AWAL]])</f>
        <v/>
      </c>
      <c r="J2201" s="12" t="str">
        <f>IF(Table2[[#This Row],[M2A]]="","",SUM(Table2[[#This Row],[M2A]]-Table2[[#This Row],[M2B_h]]))</f>
        <v/>
      </c>
      <c r="L2201" s="12" t="str">
        <f>IF(Table2[[#This Row],[M3A]]="","",SUM(Table2[[#This Row],[M3A]]-Table2[[#This Row],[M3B_h]]))</f>
        <v/>
      </c>
      <c r="N2201" s="12" t="str">
        <f>IF(Table2[[#This Row],[M4A]]="","",SUM(Table2[[#This Row],[M4A]]-Table2[[#This Row],[M4B_h]]))</f>
        <v/>
      </c>
      <c r="O2201" s="14"/>
      <c r="P2201" s="14" t="str">
        <f>IF(Table2[[#This Row],[M5A]]="","",SUM(Table2[[#This Row],[M5A]]-Table2[[#This Row],[M5B_h]]))</f>
        <v/>
      </c>
      <c r="Q2201" s="14">
        <f>SUM(Table2[[#This Row],[AWAL]],Table2[[#This Row],[M1B]])</f>
        <v>3</v>
      </c>
      <c r="R2201" s="14">
        <f>SUM(Table2[[#This Row],[M2B]],Table2[[#This Row],[M2B_h]])</f>
        <v>3</v>
      </c>
      <c r="S2201" s="14">
        <f>SUM(Table2[[#This Row],[M3B]],Table2[[#This Row],[M3B_h]])</f>
        <v>3</v>
      </c>
      <c r="T2201" s="14">
        <f>SUM(Table2[[#This Row],[M4B]],Table2[[#This Row],[M4B_h]])</f>
        <v>3</v>
      </c>
    </row>
    <row r="2202" spans="1:20">
      <c r="A2202" s="11">
        <f>IF(Table2[[#This Row],[TT]]=0,"",ROW())</f>
        <v>2202</v>
      </c>
      <c r="B2202" s="11" t="str">
        <f>LOWER(SUBSTITUTE(SUBSTITUTE(SUBSTITUTE(SUBSTITUTE(SUBSTITUTE(SUBSTITUTE(SUBSTITUTE(SUBSTITUTE(Table2[[#This Row],[NAMA BARANG]]," ",""),"""",""),"-",""),"/",""),"(",""),")",""),"&amp;",""),",",""))</f>
        <v>tastulisan20x25</v>
      </c>
      <c r="C2202" s="17" t="s">
        <v>2329</v>
      </c>
      <c r="D2202" s="18">
        <v>2</v>
      </c>
      <c r="E2202" s="22" t="s">
        <v>83</v>
      </c>
      <c r="F2202" s="43">
        <f>IF(Table2[[#This Row],[M5B]]="",Table2[[#This Row],[M5B_h]],SUM(Table2[[#This Row],[M5B_h]],Table2[[#This Row],[M5B]]))</f>
        <v>2</v>
      </c>
      <c r="H2202" s="12" t="str">
        <f>IF(Table2[[#This Row],[M1A]]="","",Table2[[#This Row],[M1A]]-Table2[[#This Row],[AWAL]])</f>
        <v/>
      </c>
      <c r="J2202" s="12" t="str">
        <f>IF(Table2[[#This Row],[M2A]]="","",SUM(Table2[[#This Row],[M2A]]-Table2[[#This Row],[M2B_h]]))</f>
        <v/>
      </c>
      <c r="L2202" s="12" t="str">
        <f>IF(Table2[[#This Row],[M3A]]="","",SUM(Table2[[#This Row],[M3A]]-Table2[[#This Row],[M3B_h]]))</f>
        <v/>
      </c>
      <c r="N2202" s="12" t="str">
        <f>IF(Table2[[#This Row],[M4A]]="","",SUM(Table2[[#This Row],[M4A]]-Table2[[#This Row],[M4B_h]]))</f>
        <v/>
      </c>
      <c r="O2202" s="14"/>
      <c r="P2202" s="14" t="str">
        <f>IF(Table2[[#This Row],[M5A]]="","",SUM(Table2[[#This Row],[M5A]]-Table2[[#This Row],[M5B_h]]))</f>
        <v/>
      </c>
      <c r="Q2202" s="14">
        <f>SUM(Table2[[#This Row],[AWAL]],Table2[[#This Row],[M1B]])</f>
        <v>2</v>
      </c>
      <c r="R2202" s="14">
        <f>SUM(Table2[[#This Row],[M2B]],Table2[[#This Row],[M2B_h]])</f>
        <v>2</v>
      </c>
      <c r="S2202" s="14">
        <f>SUM(Table2[[#This Row],[M3B]],Table2[[#This Row],[M3B_h]])</f>
        <v>2</v>
      </c>
      <c r="T2202" s="14">
        <f>SUM(Table2[[#This Row],[M4B]],Table2[[#This Row],[M4B_h]])</f>
        <v>2</v>
      </c>
    </row>
    <row r="2203" spans="1:20">
      <c r="A2203" s="11">
        <f>IF(Table2[[#This Row],[TT]]=0,"",ROW())</f>
        <v>2203</v>
      </c>
      <c r="B2203" s="11" t="str">
        <f>LOWER(SUBSTITUTE(SUBSTITUTE(SUBSTITUTE(SUBSTITUTE(SUBSTITUTE(SUBSTITUTE(SUBSTITUTE(SUBSTITUTE(Table2[[#This Row],[NAMA BARANG]]," ",""),"""",""),"-",""),"/",""),"(",""),")",""),"&amp;",""),",",""))</f>
        <v>tasultah5w</v>
      </c>
      <c r="C2203" s="17" t="s">
        <v>2330</v>
      </c>
      <c r="D2203" s="18">
        <v>5</v>
      </c>
      <c r="E2203" s="22" t="s">
        <v>83</v>
      </c>
      <c r="F2203" s="43">
        <f>IF(Table2[[#This Row],[M5B]]="",Table2[[#This Row],[M5B_h]],SUM(Table2[[#This Row],[M5B_h]],Table2[[#This Row],[M5B]]))</f>
        <v>5</v>
      </c>
      <c r="H2203" s="12" t="str">
        <f>IF(Table2[[#This Row],[M1A]]="","",Table2[[#This Row],[M1A]]-Table2[[#This Row],[AWAL]])</f>
        <v/>
      </c>
      <c r="J2203" s="12" t="str">
        <f>IF(Table2[[#This Row],[M2A]]="","",SUM(Table2[[#This Row],[M2A]]-Table2[[#This Row],[M2B_h]]))</f>
        <v/>
      </c>
      <c r="L2203" s="12" t="str">
        <f>IF(Table2[[#This Row],[M3A]]="","",SUM(Table2[[#This Row],[M3A]]-Table2[[#This Row],[M3B_h]]))</f>
        <v/>
      </c>
      <c r="N2203" s="12" t="str">
        <f>IF(Table2[[#This Row],[M4A]]="","",SUM(Table2[[#This Row],[M4A]]-Table2[[#This Row],[M4B_h]]))</f>
        <v/>
      </c>
      <c r="O2203" s="14"/>
      <c r="P2203" s="14" t="str">
        <f>IF(Table2[[#This Row],[M5A]]="","",SUM(Table2[[#This Row],[M5A]]-Table2[[#This Row],[M5B_h]]))</f>
        <v/>
      </c>
      <c r="Q2203" s="14">
        <f>SUM(Table2[[#This Row],[AWAL]],Table2[[#This Row],[M1B]])</f>
        <v>5</v>
      </c>
      <c r="R2203" s="14">
        <f>SUM(Table2[[#This Row],[M2B]],Table2[[#This Row],[M2B_h]])</f>
        <v>5</v>
      </c>
      <c r="S2203" s="14">
        <f>SUM(Table2[[#This Row],[M3B]],Table2[[#This Row],[M3B_h]])</f>
        <v>5</v>
      </c>
      <c r="T2203" s="14">
        <f>SUM(Table2[[#This Row],[M4B]],Table2[[#This Row],[M4B_h]])</f>
        <v>5</v>
      </c>
    </row>
    <row r="2204" spans="1:20">
      <c r="A2204" s="11">
        <f>IF(Table2[[#This Row],[TT]]=0,"",ROW())</f>
        <v>2204</v>
      </c>
      <c r="B2204" s="11" t="str">
        <f>LOWER(SUBSTITUTE(SUBSTITUTE(SUBSTITUTE(SUBSTITUTE(SUBSTITUTE(SUBSTITUTE(SUBSTITUTE(SUBSTITUTE(Table2[[#This Row],[NAMA BARANG]]," ",""),"""",""),"-",""),"/",""),"(",""),")",""),"&amp;",""),",",""))</f>
        <v>tasultahpolkadotkecil15x25</v>
      </c>
      <c r="C2204" s="17" t="s">
        <v>2331</v>
      </c>
      <c r="D2204" s="18">
        <v>8</v>
      </c>
      <c r="E2204" s="22" t="s">
        <v>83</v>
      </c>
      <c r="F2204" s="43">
        <f>IF(Table2[[#This Row],[M5B]]="",Table2[[#This Row],[M5B_h]],SUM(Table2[[#This Row],[M5B_h]],Table2[[#This Row],[M5B]]))</f>
        <v>8</v>
      </c>
      <c r="H2204" s="12" t="str">
        <f>IF(Table2[[#This Row],[M1A]]="","",Table2[[#This Row],[M1A]]-Table2[[#This Row],[AWAL]])</f>
        <v/>
      </c>
      <c r="J2204" s="12" t="str">
        <f>IF(Table2[[#This Row],[M2A]]="","",SUM(Table2[[#This Row],[M2A]]-Table2[[#This Row],[M2B_h]]))</f>
        <v/>
      </c>
      <c r="L2204" s="12" t="str">
        <f>IF(Table2[[#This Row],[M3A]]="","",SUM(Table2[[#This Row],[M3A]]-Table2[[#This Row],[M3B_h]]))</f>
        <v/>
      </c>
      <c r="N2204" s="12" t="str">
        <f>IF(Table2[[#This Row],[M4A]]="","",SUM(Table2[[#This Row],[M4A]]-Table2[[#This Row],[M4B_h]]))</f>
        <v/>
      </c>
      <c r="O2204" s="14"/>
      <c r="P2204" s="14" t="str">
        <f>IF(Table2[[#This Row],[M5A]]="","",SUM(Table2[[#This Row],[M5A]]-Table2[[#This Row],[M5B_h]]))</f>
        <v/>
      </c>
      <c r="Q2204" s="14">
        <f>SUM(Table2[[#This Row],[AWAL]],Table2[[#This Row],[M1B]])</f>
        <v>8</v>
      </c>
      <c r="R2204" s="14">
        <f>SUM(Table2[[#This Row],[M2B]],Table2[[#This Row],[M2B_h]])</f>
        <v>8</v>
      </c>
      <c r="S2204" s="14">
        <f>SUM(Table2[[#This Row],[M3B]],Table2[[#This Row],[M3B_h]])</f>
        <v>8</v>
      </c>
      <c r="T2204" s="14">
        <f>SUM(Table2[[#This Row],[M4B]],Table2[[#This Row],[M4B_h]])</f>
        <v>8</v>
      </c>
    </row>
    <row r="2205" spans="1:20">
      <c r="A2205" s="11">
        <f>IF(Table2[[#This Row],[TT]]=0,"",ROW())</f>
        <v>2205</v>
      </c>
      <c r="B2205" s="11" t="str">
        <f>LOWER(SUBSTITUTE(SUBSTITUTE(SUBSTITUTE(SUBSTITUTE(SUBSTITUTE(SUBSTITUTE(SUBSTITUTE(SUBSTITUTE(Table2[[#This Row],[NAMA BARANG]]," ",""),"""",""),"-",""),"/",""),"(",""),")",""),"&amp;",""),",",""))</f>
        <v>tasultahwarnawarna</v>
      </c>
      <c r="C2205" s="17" t="s">
        <v>2332</v>
      </c>
      <c r="D2205" s="18">
        <v>3</v>
      </c>
      <c r="E2205" s="22" t="s">
        <v>2333</v>
      </c>
      <c r="F2205" s="43">
        <f>IF(Table2[[#This Row],[M5B]]="",Table2[[#This Row],[M5B_h]],SUM(Table2[[#This Row],[M5B_h]],Table2[[#This Row],[M5B]]))</f>
        <v>3</v>
      </c>
      <c r="H2205" s="12" t="str">
        <f>IF(Table2[[#This Row],[M1A]]="","",Table2[[#This Row],[M1A]]-Table2[[#This Row],[AWAL]])</f>
        <v/>
      </c>
      <c r="J2205" s="12" t="str">
        <f>IF(Table2[[#This Row],[M2A]]="","",SUM(Table2[[#This Row],[M2A]]-Table2[[#This Row],[M2B_h]]))</f>
        <v/>
      </c>
      <c r="L2205" s="12" t="str">
        <f>IF(Table2[[#This Row],[M3A]]="","",SUM(Table2[[#This Row],[M3A]]-Table2[[#This Row],[M3B_h]]))</f>
        <v/>
      </c>
      <c r="N2205" s="12" t="str">
        <f>IF(Table2[[#This Row],[M4A]]="","",SUM(Table2[[#This Row],[M4A]]-Table2[[#This Row],[M4B_h]]))</f>
        <v/>
      </c>
      <c r="O2205" s="14"/>
      <c r="P2205" s="14" t="str">
        <f>IF(Table2[[#This Row],[M5A]]="","",SUM(Table2[[#This Row],[M5A]]-Table2[[#This Row],[M5B_h]]))</f>
        <v/>
      </c>
      <c r="Q2205" s="14">
        <f>SUM(Table2[[#This Row],[AWAL]],Table2[[#This Row],[M1B]])</f>
        <v>3</v>
      </c>
      <c r="R2205" s="14">
        <f>SUM(Table2[[#This Row],[M2B]],Table2[[#This Row],[M2B_h]])</f>
        <v>3</v>
      </c>
      <c r="S2205" s="14">
        <f>SUM(Table2[[#This Row],[M3B]],Table2[[#This Row],[M3B_h]])</f>
        <v>3</v>
      </c>
      <c r="T2205" s="14">
        <f>SUM(Table2[[#This Row],[M4B]],Table2[[#This Row],[M4B_h]])</f>
        <v>3</v>
      </c>
    </row>
    <row r="2206" spans="1:20">
      <c r="A2206" s="11">
        <f>IF(Table2[[#This Row],[TT]]=0,"",ROW())</f>
        <v>2206</v>
      </c>
      <c r="B2206" s="11" t="str">
        <f>LOWER(SUBSTITUTE(SUBSTITUTE(SUBSTITUTE(SUBSTITUTE(SUBSTITUTE(SUBSTITUTE(SUBSTITUTE(SUBSTITUTE(Table2[[#This Row],[NAMA BARANG]]," ",""),"""",""),"-",""),"/",""),"(",""),")",""),"&amp;",""),",",""))</f>
        <v>tasxmy160912</v>
      </c>
      <c r="C2206" s="17" t="s">
        <v>2334</v>
      </c>
      <c r="D2206" s="18">
        <v>2</v>
      </c>
      <c r="E2206" s="22" t="s">
        <v>32</v>
      </c>
      <c r="F2206" s="43">
        <f>IF(Table2[[#This Row],[M5B]]="",Table2[[#This Row],[M5B_h]],SUM(Table2[[#This Row],[M5B_h]],Table2[[#This Row],[M5B]]))</f>
        <v>2</v>
      </c>
      <c r="H2206" s="12" t="str">
        <f>IF(Table2[[#This Row],[M1A]]="","",Table2[[#This Row],[M1A]]-Table2[[#This Row],[AWAL]])</f>
        <v/>
      </c>
      <c r="J2206" s="12" t="str">
        <f>IF(Table2[[#This Row],[M2A]]="","",SUM(Table2[[#This Row],[M2A]]-Table2[[#This Row],[M2B_h]]))</f>
        <v/>
      </c>
      <c r="L2206" s="12" t="str">
        <f>IF(Table2[[#This Row],[M3A]]="","",SUM(Table2[[#This Row],[M3A]]-Table2[[#This Row],[M3B_h]]))</f>
        <v/>
      </c>
      <c r="N2206" s="12" t="str">
        <f>IF(Table2[[#This Row],[M4A]]="","",SUM(Table2[[#This Row],[M4A]]-Table2[[#This Row],[M4B_h]]))</f>
        <v/>
      </c>
      <c r="O2206" s="14"/>
      <c r="P2206" s="14" t="str">
        <f>IF(Table2[[#This Row],[M5A]]="","",SUM(Table2[[#This Row],[M5A]]-Table2[[#This Row],[M5B_h]]))</f>
        <v/>
      </c>
      <c r="Q2206" s="14">
        <f>SUM(Table2[[#This Row],[AWAL]],Table2[[#This Row],[M1B]])</f>
        <v>2</v>
      </c>
      <c r="R2206" s="14">
        <f>SUM(Table2[[#This Row],[M2B]],Table2[[#This Row],[M2B_h]])</f>
        <v>2</v>
      </c>
      <c r="S2206" s="14">
        <f>SUM(Table2[[#This Row],[M3B]],Table2[[#This Row],[M3B_h]])</f>
        <v>2</v>
      </c>
      <c r="T2206" s="14">
        <f>SUM(Table2[[#This Row],[M4B]],Table2[[#This Row],[M4B_h]])</f>
        <v>2</v>
      </c>
    </row>
    <row r="2207" spans="1:20">
      <c r="A2207" s="11">
        <f>IF(Table2[[#This Row],[TT]]=0,"",ROW())</f>
        <v>2207</v>
      </c>
      <c r="B2207" s="11" t="str">
        <f>LOWER(SUBSTITUTE(SUBSTITUTE(SUBSTITUTE(SUBSTITUTE(SUBSTITUTE(SUBSTITUTE(SUBSTITUTE(SUBSTITUTE(Table2[[#This Row],[NAMA BARANG]]," ",""),"""",""),"-",""),"/",""),"(",""),")",""),"&amp;",""),",",""))</f>
        <v>tasxmyjdl160904</v>
      </c>
      <c r="C2207" s="17" t="s">
        <v>2335</v>
      </c>
      <c r="D2207" s="18">
        <v>2</v>
      </c>
      <c r="E2207" s="22" t="s">
        <v>181</v>
      </c>
      <c r="F2207" s="43">
        <f>IF(Table2[[#This Row],[M5B]]="",Table2[[#This Row],[M5B_h]],SUM(Table2[[#This Row],[M5B_h]],Table2[[#This Row],[M5B]]))</f>
        <v>2</v>
      </c>
      <c r="H2207" s="12" t="str">
        <f>IF(Table2[[#This Row],[M1A]]="","",Table2[[#This Row],[M1A]]-Table2[[#This Row],[AWAL]])</f>
        <v/>
      </c>
      <c r="J2207" s="12" t="str">
        <f>IF(Table2[[#This Row],[M2A]]="","",SUM(Table2[[#This Row],[M2A]]-Table2[[#This Row],[M2B_h]]))</f>
        <v/>
      </c>
      <c r="L2207" s="12" t="str">
        <f>IF(Table2[[#This Row],[M3A]]="","",SUM(Table2[[#This Row],[M3A]]-Table2[[#This Row],[M3B_h]]))</f>
        <v/>
      </c>
      <c r="N2207" s="12" t="str">
        <f>IF(Table2[[#This Row],[M4A]]="","",SUM(Table2[[#This Row],[M4A]]-Table2[[#This Row],[M4B_h]]))</f>
        <v/>
      </c>
      <c r="O2207" s="14"/>
      <c r="P2207" s="14" t="str">
        <f>IF(Table2[[#This Row],[M5A]]="","",SUM(Table2[[#This Row],[M5A]]-Table2[[#This Row],[M5B_h]]))</f>
        <v/>
      </c>
      <c r="Q2207" s="14">
        <f>SUM(Table2[[#This Row],[AWAL]],Table2[[#This Row],[M1B]])</f>
        <v>2</v>
      </c>
      <c r="R2207" s="14">
        <f>SUM(Table2[[#This Row],[M2B]],Table2[[#This Row],[M2B_h]])</f>
        <v>2</v>
      </c>
      <c r="S2207" s="14">
        <f>SUM(Table2[[#This Row],[M3B]],Table2[[#This Row],[M3B_h]])</f>
        <v>2</v>
      </c>
      <c r="T2207" s="14">
        <f>SUM(Table2[[#This Row],[M4B]],Table2[[#This Row],[M4B_h]])</f>
        <v>2</v>
      </c>
    </row>
    <row r="2208" spans="1:20">
      <c r="A2208" s="11">
        <f>IF(Table2[[#This Row],[TT]]=0,"",ROW())</f>
        <v>2208</v>
      </c>
      <c r="B2208" s="11" t="str">
        <f>LOWER(SUBSTITUTE(SUBSTITUTE(SUBSTITUTE(SUBSTITUTE(SUBSTITUTE(SUBSTITUTE(SUBSTITUTE(SUBSTITUTE(Table2[[#This Row],[NAMA BARANG]]," ",""),"""",""),"-",""),"/",""),"(",""),")",""),"&amp;",""),",",""))</f>
        <v>tasxmykt</v>
      </c>
      <c r="C2208" s="17" t="s">
        <v>2336</v>
      </c>
      <c r="D2208" s="18">
        <v>1</v>
      </c>
      <c r="E2208" s="22" t="s">
        <v>3384</v>
      </c>
      <c r="F2208" s="43">
        <f>IF(Table2[[#This Row],[M5B]]="",Table2[[#This Row],[M5B_h]],SUM(Table2[[#This Row],[M5B_h]],Table2[[#This Row],[M5B]]))</f>
        <v>1</v>
      </c>
      <c r="H2208" s="12" t="str">
        <f>IF(Table2[[#This Row],[M1A]]="","",Table2[[#This Row],[M1A]]-Table2[[#This Row],[AWAL]])</f>
        <v/>
      </c>
      <c r="J2208" s="12" t="str">
        <f>IF(Table2[[#This Row],[M2A]]="","",SUM(Table2[[#This Row],[M2A]]-Table2[[#This Row],[M2B_h]]))</f>
        <v/>
      </c>
      <c r="L2208" s="12" t="str">
        <f>IF(Table2[[#This Row],[M3A]]="","",SUM(Table2[[#This Row],[M3A]]-Table2[[#This Row],[M3B_h]]))</f>
        <v/>
      </c>
      <c r="N2208" s="12" t="str">
        <f>IF(Table2[[#This Row],[M4A]]="","",SUM(Table2[[#This Row],[M4A]]-Table2[[#This Row],[M4B_h]]))</f>
        <v/>
      </c>
      <c r="O2208" s="14"/>
      <c r="P2208" s="14" t="str">
        <f>IF(Table2[[#This Row],[M5A]]="","",SUM(Table2[[#This Row],[M5A]]-Table2[[#This Row],[M5B_h]]))</f>
        <v/>
      </c>
      <c r="Q2208" s="14">
        <f>SUM(Table2[[#This Row],[AWAL]],Table2[[#This Row],[M1B]])</f>
        <v>1</v>
      </c>
      <c r="R2208" s="14">
        <f>SUM(Table2[[#This Row],[M2B]],Table2[[#This Row],[M2B_h]])</f>
        <v>1</v>
      </c>
      <c r="S2208" s="14">
        <f>SUM(Table2[[#This Row],[M3B]],Table2[[#This Row],[M3B_h]])</f>
        <v>1</v>
      </c>
      <c r="T2208" s="14">
        <f>SUM(Table2[[#This Row],[M4B]],Table2[[#This Row],[M4B_h]])</f>
        <v>1</v>
      </c>
    </row>
    <row r="2209" spans="1:20">
      <c r="A2209" s="11">
        <f>IF(Table2[[#This Row],[TT]]=0,"",ROW())</f>
        <v>2209</v>
      </c>
      <c r="B2209" s="11" t="str">
        <f>LOWER(SUBSTITUTE(SUBSTITUTE(SUBSTITUTE(SUBSTITUTE(SUBSTITUTE(SUBSTITUTE(SUBSTITUTE(SUBSTITUTE(Table2[[#This Row],[NAMA BARANG]]," ",""),"""",""),"-",""),"/",""),"(",""),")",""),"&amp;",""),",",""))</f>
        <v>taszipperfoliotali1mmtopla</v>
      </c>
      <c r="C2209" s="17" t="s">
        <v>2337</v>
      </c>
      <c r="D2209" s="18">
        <v>5</v>
      </c>
      <c r="E2209" s="22">
        <v>240</v>
      </c>
      <c r="F2209" s="43">
        <f>IF(Table2[[#This Row],[M5B]]="",Table2[[#This Row],[M5B_h]],SUM(Table2[[#This Row],[M5B_h]],Table2[[#This Row],[M5B]]))</f>
        <v>5</v>
      </c>
      <c r="H2209" s="12" t="str">
        <f>IF(Table2[[#This Row],[M1A]]="","",Table2[[#This Row],[M1A]]-Table2[[#This Row],[AWAL]])</f>
        <v/>
      </c>
      <c r="J2209" s="12" t="str">
        <f>IF(Table2[[#This Row],[M2A]]="","",SUM(Table2[[#This Row],[M2A]]-Table2[[#This Row],[M2B_h]]))</f>
        <v/>
      </c>
      <c r="L2209" s="12" t="str">
        <f>IF(Table2[[#This Row],[M3A]]="","",SUM(Table2[[#This Row],[M3A]]-Table2[[#This Row],[M3B_h]]))</f>
        <v/>
      </c>
      <c r="N2209" s="12" t="str">
        <f>IF(Table2[[#This Row],[M4A]]="","",SUM(Table2[[#This Row],[M4A]]-Table2[[#This Row],[M4B_h]]))</f>
        <v/>
      </c>
      <c r="O2209" s="14"/>
      <c r="P2209" s="14" t="str">
        <f>IF(Table2[[#This Row],[M5A]]="","",SUM(Table2[[#This Row],[M5A]]-Table2[[#This Row],[M5B_h]]))</f>
        <v/>
      </c>
      <c r="Q2209" s="14">
        <f>SUM(Table2[[#This Row],[AWAL]],Table2[[#This Row],[M1B]])</f>
        <v>5</v>
      </c>
      <c r="R2209" s="14">
        <f>SUM(Table2[[#This Row],[M2B]],Table2[[#This Row],[M2B_h]])</f>
        <v>5</v>
      </c>
      <c r="S2209" s="14">
        <f>SUM(Table2[[#This Row],[M3B]],Table2[[#This Row],[M3B_h]])</f>
        <v>5</v>
      </c>
      <c r="T2209" s="14">
        <f>SUM(Table2[[#This Row],[M4B]],Table2[[#This Row],[M4B_h]])</f>
        <v>5</v>
      </c>
    </row>
    <row r="2210" spans="1:20">
      <c r="A2210" s="11">
        <f>IF(Table2[[#This Row],[TT]]=0,"",ROW())</f>
        <v>2210</v>
      </c>
      <c r="B2210" s="11" t="str">
        <f>LOWER(SUBSTITUTE(SUBSTITUTE(SUBSTITUTE(SUBSTITUTE(SUBSTITUTE(SUBSTITUTE(SUBSTITUTE(SUBSTITUTE(Table2[[#This Row],[NAMA BARANG]]," ",""),"""",""),"-",""),"/",""),"(",""),")",""),"&amp;",""),",",""))</f>
        <v>taszipperfoliotali2mm</v>
      </c>
      <c r="C2210" s="17" t="s">
        <v>2338</v>
      </c>
      <c r="D2210" s="18">
        <v>6</v>
      </c>
      <c r="E2210" s="22">
        <v>240</v>
      </c>
      <c r="F2210" s="43">
        <f>IF(Table2[[#This Row],[M5B]]="",Table2[[#This Row],[M5B_h]],SUM(Table2[[#This Row],[M5B_h]],Table2[[#This Row],[M5B]]))</f>
        <v>6</v>
      </c>
      <c r="H2210" s="12" t="str">
        <f>IF(Table2[[#This Row],[M1A]]="","",Table2[[#This Row],[M1A]]-Table2[[#This Row],[AWAL]])</f>
        <v/>
      </c>
      <c r="J2210" s="12" t="str">
        <f>IF(Table2[[#This Row],[M2A]]="","",SUM(Table2[[#This Row],[M2A]]-Table2[[#This Row],[M2B_h]]))</f>
        <v/>
      </c>
      <c r="L2210" s="12" t="str">
        <f>IF(Table2[[#This Row],[M3A]]="","",SUM(Table2[[#This Row],[M3A]]-Table2[[#This Row],[M3B_h]]))</f>
        <v/>
      </c>
      <c r="N2210" s="12" t="str">
        <f>IF(Table2[[#This Row],[M4A]]="","",SUM(Table2[[#This Row],[M4A]]-Table2[[#This Row],[M4B_h]]))</f>
        <v/>
      </c>
      <c r="O2210" s="14"/>
      <c r="P2210" s="14" t="str">
        <f>IF(Table2[[#This Row],[M5A]]="","",SUM(Table2[[#This Row],[M5A]]-Table2[[#This Row],[M5B_h]]))</f>
        <v/>
      </c>
      <c r="Q2210" s="14">
        <f>SUM(Table2[[#This Row],[AWAL]],Table2[[#This Row],[M1B]])</f>
        <v>6</v>
      </c>
      <c r="R2210" s="14">
        <f>SUM(Table2[[#This Row],[M2B]],Table2[[#This Row],[M2B_h]])</f>
        <v>6</v>
      </c>
      <c r="S2210" s="14">
        <f>SUM(Table2[[#This Row],[M3B]],Table2[[#This Row],[M3B_h]])</f>
        <v>6</v>
      </c>
      <c r="T2210" s="14">
        <f>SUM(Table2[[#This Row],[M4B]],Table2[[#This Row],[M4B_h]])</f>
        <v>6</v>
      </c>
    </row>
    <row r="2211" spans="1:20">
      <c r="A2211" s="11">
        <f>IF(Table2[[#This Row],[TT]]=0,"",ROW())</f>
        <v>2211</v>
      </c>
      <c r="B2211" s="11" t="str">
        <f>LOWER(SUBSTITUTE(SUBSTITUTE(SUBSTITUTE(SUBSTITUTE(SUBSTITUTE(SUBSTITUTE(SUBSTITUTE(SUBSTITUTE(Table2[[#This Row],[NAMA BARANG]]," ",""),"""",""),"-",""),"/",""),"(",""),")",""),"&amp;",""),",",""))</f>
        <v>tasmapjinjingcutebear</v>
      </c>
      <c r="C2211" s="17" t="s">
        <v>2339</v>
      </c>
      <c r="D2211" s="18">
        <v>1</v>
      </c>
      <c r="E2211" s="22" t="s">
        <v>43</v>
      </c>
      <c r="F2211" s="43">
        <f>IF(Table2[[#This Row],[M5B]]="",Table2[[#This Row],[M5B_h]],SUM(Table2[[#This Row],[M5B_h]],Table2[[#This Row],[M5B]]))</f>
        <v>1</v>
      </c>
      <c r="H2211" s="12" t="str">
        <f>IF(Table2[[#This Row],[M1A]]="","",Table2[[#This Row],[M1A]]-Table2[[#This Row],[AWAL]])</f>
        <v/>
      </c>
      <c r="J2211" s="12" t="str">
        <f>IF(Table2[[#This Row],[M2A]]="","",SUM(Table2[[#This Row],[M2A]]-Table2[[#This Row],[M2B_h]]))</f>
        <v/>
      </c>
      <c r="L2211" s="12" t="str">
        <f>IF(Table2[[#This Row],[M3A]]="","",SUM(Table2[[#This Row],[M3A]]-Table2[[#This Row],[M3B_h]]))</f>
        <v/>
      </c>
      <c r="N2211" s="12" t="str">
        <f>IF(Table2[[#This Row],[M4A]]="","",SUM(Table2[[#This Row],[M4A]]-Table2[[#This Row],[M4B_h]]))</f>
        <v/>
      </c>
      <c r="O2211" s="14"/>
      <c r="P2211" s="14" t="str">
        <f>IF(Table2[[#This Row],[M5A]]="","",SUM(Table2[[#This Row],[M5A]]-Table2[[#This Row],[M5B_h]]))</f>
        <v/>
      </c>
      <c r="Q2211" s="14">
        <f>SUM(Table2[[#This Row],[AWAL]],Table2[[#This Row],[M1B]])</f>
        <v>1</v>
      </c>
      <c r="R2211" s="14">
        <f>SUM(Table2[[#This Row],[M2B]],Table2[[#This Row],[M2B_h]])</f>
        <v>1</v>
      </c>
      <c r="S2211" s="14">
        <f>SUM(Table2[[#This Row],[M3B]],Table2[[#This Row],[M3B_h]])</f>
        <v>1</v>
      </c>
      <c r="T2211" s="14">
        <f>SUM(Table2[[#This Row],[M4B]],Table2[[#This Row],[M4B_h]])</f>
        <v>1</v>
      </c>
    </row>
    <row r="2212" spans="1:20">
      <c r="A2212" s="11">
        <f>IF(Table2[[#This Row],[TT]]=0,"",ROW())</f>
        <v>2212</v>
      </c>
      <c r="B2212" s="11" t="str">
        <f>LOWER(SUBSTITUTE(SUBSTITUTE(SUBSTITUTE(SUBSTITUTE(SUBSTITUTE(SUBSTITUTE(SUBSTITUTE(SUBSTITUTE(Table2[[#This Row],[NAMA BARANG]]," ",""),"""",""),"-",""),"/",""),"(",""),")",""),"&amp;",""),",",""))</f>
        <v>taspaperbagmotifcampur</v>
      </c>
      <c r="C2212" s="17" t="s">
        <v>2340</v>
      </c>
      <c r="D2212" s="18">
        <v>1</v>
      </c>
      <c r="E2212" s="22" t="s">
        <v>131</v>
      </c>
      <c r="F2212" s="43">
        <f>IF(Table2[[#This Row],[M5B]]="",Table2[[#This Row],[M5B_h]],SUM(Table2[[#This Row],[M5B_h]],Table2[[#This Row],[M5B]]))</f>
        <v>1</v>
      </c>
      <c r="H2212" s="12" t="str">
        <f>IF(Table2[[#This Row],[M1A]]="","",Table2[[#This Row],[M1A]]-Table2[[#This Row],[AWAL]])</f>
        <v/>
      </c>
      <c r="J2212" s="12" t="str">
        <f>IF(Table2[[#This Row],[M2A]]="","",SUM(Table2[[#This Row],[M2A]]-Table2[[#This Row],[M2B_h]]))</f>
        <v/>
      </c>
      <c r="L2212" s="12" t="str">
        <f>IF(Table2[[#This Row],[M3A]]="","",SUM(Table2[[#This Row],[M3A]]-Table2[[#This Row],[M3B_h]]))</f>
        <v/>
      </c>
      <c r="N2212" s="12" t="str">
        <f>IF(Table2[[#This Row],[M4A]]="","",SUM(Table2[[#This Row],[M4A]]-Table2[[#This Row],[M4B_h]]))</f>
        <v/>
      </c>
      <c r="O2212" s="14"/>
      <c r="P2212" s="14" t="str">
        <f>IF(Table2[[#This Row],[M5A]]="","",SUM(Table2[[#This Row],[M5A]]-Table2[[#This Row],[M5B_h]]))</f>
        <v/>
      </c>
      <c r="Q2212" s="14">
        <f>SUM(Table2[[#This Row],[AWAL]],Table2[[#This Row],[M1B]])</f>
        <v>1</v>
      </c>
      <c r="R2212" s="14">
        <f>SUM(Table2[[#This Row],[M2B]],Table2[[#This Row],[M2B_h]])</f>
        <v>1</v>
      </c>
      <c r="S2212" s="14">
        <f>SUM(Table2[[#This Row],[M3B]],Table2[[#This Row],[M3B_h]])</f>
        <v>1</v>
      </c>
      <c r="T2212" s="14">
        <f>SUM(Table2[[#This Row],[M4B]],Table2[[#This Row],[M4B_h]])</f>
        <v>1</v>
      </c>
    </row>
    <row r="2213" spans="1:20">
      <c r="A2213" s="11">
        <f>IF(Table2[[#This Row],[TT]]=0,"",ROW())</f>
        <v>2213</v>
      </c>
      <c r="B2213" s="11" t="str">
        <f>LOWER(SUBSTITUTE(SUBSTITUTE(SUBSTITUTE(SUBSTITUTE(SUBSTITUTE(SUBSTITUTE(SUBSTITUTE(SUBSTITUTE(Table2[[#This Row],[NAMA BARANG]]," ",""),"""",""),"-",""),"/",""),"(",""),")",""),"&amp;",""),",",""))</f>
        <v>tempelankaca25</v>
      </c>
      <c r="C2213" s="17" t="s">
        <v>2341</v>
      </c>
      <c r="D2213" s="18">
        <v>1</v>
      </c>
      <c r="E2213" s="22" t="s">
        <v>2342</v>
      </c>
      <c r="F2213" s="43">
        <f>IF(Table2[[#This Row],[M5B]]="",Table2[[#This Row],[M5B_h]],SUM(Table2[[#This Row],[M5B_h]],Table2[[#This Row],[M5B]]))</f>
        <v>1</v>
      </c>
      <c r="H2213" s="12" t="str">
        <f>IF(Table2[[#This Row],[M1A]]="","",Table2[[#This Row],[M1A]]-Table2[[#This Row],[AWAL]])</f>
        <v/>
      </c>
      <c r="J2213" s="12" t="str">
        <f>IF(Table2[[#This Row],[M2A]]="","",SUM(Table2[[#This Row],[M2A]]-Table2[[#This Row],[M2B_h]]))</f>
        <v/>
      </c>
      <c r="L2213" s="12" t="str">
        <f>IF(Table2[[#This Row],[M3A]]="","",SUM(Table2[[#This Row],[M3A]]-Table2[[#This Row],[M3B_h]]))</f>
        <v/>
      </c>
      <c r="N2213" s="12" t="str">
        <f>IF(Table2[[#This Row],[M4A]]="","",SUM(Table2[[#This Row],[M4A]]-Table2[[#This Row],[M4B_h]]))</f>
        <v/>
      </c>
      <c r="O2213" s="14"/>
      <c r="P2213" s="14" t="str">
        <f>IF(Table2[[#This Row],[M5A]]="","",SUM(Table2[[#This Row],[M5A]]-Table2[[#This Row],[M5B_h]]))</f>
        <v/>
      </c>
      <c r="Q2213" s="14">
        <f>SUM(Table2[[#This Row],[AWAL]],Table2[[#This Row],[M1B]])</f>
        <v>1</v>
      </c>
      <c r="R2213" s="14">
        <f>SUM(Table2[[#This Row],[M2B]],Table2[[#This Row],[M2B_h]])</f>
        <v>1</v>
      </c>
      <c r="S2213" s="14">
        <f>SUM(Table2[[#This Row],[M3B]],Table2[[#This Row],[M3B_h]])</f>
        <v>1</v>
      </c>
      <c r="T2213" s="14">
        <f>SUM(Table2[[#This Row],[M4B]],Table2[[#This Row],[M4B_h]])</f>
        <v>1</v>
      </c>
    </row>
    <row r="2214" spans="1:20">
      <c r="A2214" s="11">
        <f>IF(Table2[[#This Row],[TT]]=0,"",ROW())</f>
        <v>2214</v>
      </c>
      <c r="B2214" s="11" t="str">
        <f>LOWER(SUBSTITUTE(SUBSTITUTE(SUBSTITUTE(SUBSTITUTE(SUBSTITUTE(SUBSTITUTE(SUBSTITUTE(SUBSTITUTE(Table2[[#This Row],[NAMA BARANG]]," ",""),"""",""),"-",""),"/",""),"(",""),")",""),"&amp;",""),",",""))</f>
        <v>tempelankaca35</v>
      </c>
      <c r="C2214" s="17" t="s">
        <v>2343</v>
      </c>
      <c r="D2214" s="18">
        <v>5</v>
      </c>
      <c r="E2214" s="22" t="s">
        <v>2342</v>
      </c>
      <c r="F2214" s="43">
        <f>IF(Table2[[#This Row],[M5B]]="",Table2[[#This Row],[M5B_h]],SUM(Table2[[#This Row],[M5B_h]],Table2[[#This Row],[M5B]]))</f>
        <v>4</v>
      </c>
      <c r="H2214" s="12" t="str">
        <f>IF(Table2[[#This Row],[M1A]]="","",Table2[[#This Row],[M1A]]-Table2[[#This Row],[AWAL]])</f>
        <v/>
      </c>
      <c r="J2214" s="12" t="str">
        <f>IF(Table2[[#This Row],[M2A]]="","",SUM(Table2[[#This Row],[M2A]]-Table2[[#This Row],[M2B_h]]))</f>
        <v/>
      </c>
      <c r="K2214" s="12">
        <v>4</v>
      </c>
      <c r="L2214" s="12">
        <f>IF(Table2[[#This Row],[M3A]]="","",SUM(Table2[[#This Row],[M3A]]-Table2[[#This Row],[M3B_h]]))</f>
        <v>-1</v>
      </c>
      <c r="N2214" s="12" t="str">
        <f>IF(Table2[[#This Row],[M4A]]="","",SUM(Table2[[#This Row],[M4A]]-Table2[[#This Row],[M4B_h]]))</f>
        <v/>
      </c>
      <c r="O2214" s="14"/>
      <c r="P2214" s="14" t="str">
        <f>IF(Table2[[#This Row],[M5A]]="","",SUM(Table2[[#This Row],[M5A]]-Table2[[#This Row],[M5B_h]]))</f>
        <v/>
      </c>
      <c r="Q2214" s="14">
        <f>SUM(Table2[[#This Row],[AWAL]],Table2[[#This Row],[M1B]])</f>
        <v>5</v>
      </c>
      <c r="R2214" s="14">
        <f>SUM(Table2[[#This Row],[M2B]],Table2[[#This Row],[M2B_h]])</f>
        <v>5</v>
      </c>
      <c r="S2214" s="14">
        <f>SUM(Table2[[#This Row],[M3B]],Table2[[#This Row],[M3B_h]])</f>
        <v>4</v>
      </c>
      <c r="T2214" s="14">
        <f>SUM(Table2[[#This Row],[M4B]],Table2[[#This Row],[M4B_h]])</f>
        <v>4</v>
      </c>
    </row>
    <row r="2215" spans="1:20">
      <c r="A2215" s="11">
        <f>IF(Table2[[#This Row],[TT]]=0,"",ROW())</f>
        <v>2215</v>
      </c>
      <c r="B2215" s="11" t="str">
        <f>LOWER(SUBSTITUTE(SUBSTITUTE(SUBSTITUTE(SUBSTITUTE(SUBSTITUTE(SUBSTITUTE(SUBSTITUTE(SUBSTITUTE(Table2[[#This Row],[NAMA BARANG]]," ",""),"""",""),"-",""),"/",""),"(",""),")",""),"&amp;",""),",",""))</f>
        <v>tempelankaca33d35</v>
      </c>
      <c r="C2215" s="17" t="s">
        <v>2344</v>
      </c>
      <c r="D2215" s="18">
        <v>1</v>
      </c>
      <c r="E2215" s="22" t="s">
        <v>2345</v>
      </c>
      <c r="F2215" s="43">
        <f>IF(Table2[[#This Row],[M5B]]="",Table2[[#This Row],[M5B_h]],SUM(Table2[[#This Row],[M5B_h]],Table2[[#This Row],[M5B]]))</f>
        <v>1</v>
      </c>
      <c r="H2215" s="12" t="str">
        <f>IF(Table2[[#This Row],[M1A]]="","",Table2[[#This Row],[M1A]]-Table2[[#This Row],[AWAL]])</f>
        <v/>
      </c>
      <c r="J2215" s="12" t="str">
        <f>IF(Table2[[#This Row],[M2A]]="","",SUM(Table2[[#This Row],[M2A]]-Table2[[#This Row],[M2B_h]]))</f>
        <v/>
      </c>
      <c r="L2215" s="12" t="str">
        <f>IF(Table2[[#This Row],[M3A]]="","",SUM(Table2[[#This Row],[M3A]]-Table2[[#This Row],[M3B_h]]))</f>
        <v/>
      </c>
      <c r="N2215" s="12" t="str">
        <f>IF(Table2[[#This Row],[M4A]]="","",SUM(Table2[[#This Row],[M4A]]-Table2[[#This Row],[M4B_h]]))</f>
        <v/>
      </c>
      <c r="O2215" s="14"/>
      <c r="P2215" s="14" t="str">
        <f>IF(Table2[[#This Row],[M5A]]="","",SUM(Table2[[#This Row],[M5A]]-Table2[[#This Row],[M5B_h]]))</f>
        <v/>
      </c>
      <c r="Q2215" s="14">
        <f>SUM(Table2[[#This Row],[AWAL]],Table2[[#This Row],[M1B]])</f>
        <v>1</v>
      </c>
      <c r="R2215" s="14">
        <f>SUM(Table2[[#This Row],[M2B]],Table2[[#This Row],[M2B_h]])</f>
        <v>1</v>
      </c>
      <c r="S2215" s="14">
        <f>SUM(Table2[[#This Row],[M3B]],Table2[[#This Row],[M3B_h]])</f>
        <v>1</v>
      </c>
      <c r="T2215" s="14">
        <f>SUM(Table2[[#This Row],[M4B]],Table2[[#This Row],[M4B_h]])</f>
        <v>1</v>
      </c>
    </row>
    <row r="2216" spans="1:20">
      <c r="A2216" s="11">
        <f>IF(Table2[[#This Row],[TT]]=0,"",ROW())</f>
        <v>2216</v>
      </c>
      <c r="B2216" s="11" t="str">
        <f>LOWER(SUBSTITUTE(SUBSTITUTE(SUBSTITUTE(SUBSTITUTE(SUBSTITUTE(SUBSTITUTE(SUBSTITUTE(SUBSTITUTE(Table2[[#This Row],[NAMA BARANG]]," ",""),"""",""),"-",""),"/",""),"(",""),")",""),"&amp;",""),",",""))</f>
        <v>tempelankaca35dgantungankcl+tg</v>
      </c>
      <c r="C2216" s="21" t="s">
        <v>2346</v>
      </c>
      <c r="D2216" s="22">
        <v>2</v>
      </c>
      <c r="E2216" s="22" t="s">
        <v>2820</v>
      </c>
      <c r="F2216" s="43">
        <f>IF(Table2[[#This Row],[M5B]]="",Table2[[#This Row],[M5B_h]],SUM(Table2[[#This Row],[M5B_h]],Table2[[#This Row],[M5B]]))</f>
        <v>2</v>
      </c>
      <c r="H2216" s="12" t="str">
        <f>IF(Table2[[#This Row],[M1A]]="","",Table2[[#This Row],[M1A]]-Table2[[#This Row],[AWAL]])</f>
        <v/>
      </c>
      <c r="J2216" s="12" t="str">
        <f>IF(Table2[[#This Row],[M2A]]="","",SUM(Table2[[#This Row],[M2A]]-Table2[[#This Row],[M2B_h]]))</f>
        <v/>
      </c>
      <c r="L2216" s="12" t="str">
        <f>IF(Table2[[#This Row],[M3A]]="","",SUM(Table2[[#This Row],[M3A]]-Table2[[#This Row],[M3B_h]]))</f>
        <v/>
      </c>
      <c r="N2216" s="12" t="str">
        <f>IF(Table2[[#This Row],[M4A]]="","",SUM(Table2[[#This Row],[M4A]]-Table2[[#This Row],[M4B_h]]))</f>
        <v/>
      </c>
      <c r="O2216" s="14"/>
      <c r="P2216" s="14" t="str">
        <f>IF(Table2[[#This Row],[M5A]]="","",SUM(Table2[[#This Row],[M5A]]-Table2[[#This Row],[M5B_h]]))</f>
        <v/>
      </c>
      <c r="Q2216" s="14">
        <f>SUM(Table2[[#This Row],[AWAL]],Table2[[#This Row],[M1B]])</f>
        <v>2</v>
      </c>
      <c r="R2216" s="14">
        <f>SUM(Table2[[#This Row],[M2B]],Table2[[#This Row],[M2B_h]])</f>
        <v>2</v>
      </c>
      <c r="S2216" s="14">
        <f>SUM(Table2[[#This Row],[M3B]],Table2[[#This Row],[M3B_h]])</f>
        <v>2</v>
      </c>
      <c r="T2216" s="14">
        <f>SUM(Table2[[#This Row],[M4B]],Table2[[#This Row],[M4B_h]])</f>
        <v>2</v>
      </c>
    </row>
    <row r="2217" spans="1:20">
      <c r="A2217" s="11">
        <f>IF(Table2[[#This Row],[TT]]=0,"",ROW())</f>
        <v>2217</v>
      </c>
      <c r="B2217" s="11" t="str">
        <f>LOWER(SUBSTITUTE(SUBSTITUTE(SUBSTITUTE(SUBSTITUTE(SUBSTITUTE(SUBSTITUTE(SUBSTITUTE(SUBSTITUTE(Table2[[#This Row],[NAMA BARANG]]," ",""),"""",""),"-",""),"/",""),"(",""),")",""),"&amp;",""),",",""))</f>
        <v>tempelankaca35dgantungankcl+tg</v>
      </c>
      <c r="C2217" s="17" t="s">
        <v>2346</v>
      </c>
      <c r="D2217" s="18">
        <v>1</v>
      </c>
      <c r="E2217" s="22" t="s">
        <v>2347</v>
      </c>
      <c r="F2217" s="43">
        <f>IF(Table2[[#This Row],[M5B]]="",Table2[[#This Row],[M5B_h]],SUM(Table2[[#This Row],[M5B_h]],Table2[[#This Row],[M5B]]))</f>
        <v>1</v>
      </c>
      <c r="H2217" s="12" t="str">
        <f>IF(Table2[[#This Row],[M1A]]="","",Table2[[#This Row],[M1A]]-Table2[[#This Row],[AWAL]])</f>
        <v/>
      </c>
      <c r="J2217" s="12" t="str">
        <f>IF(Table2[[#This Row],[M2A]]="","",SUM(Table2[[#This Row],[M2A]]-Table2[[#This Row],[M2B_h]]))</f>
        <v/>
      </c>
      <c r="L2217" s="12" t="str">
        <f>IF(Table2[[#This Row],[M3A]]="","",SUM(Table2[[#This Row],[M3A]]-Table2[[#This Row],[M3B_h]]))</f>
        <v/>
      </c>
      <c r="N2217" s="12" t="str">
        <f>IF(Table2[[#This Row],[M4A]]="","",SUM(Table2[[#This Row],[M4A]]-Table2[[#This Row],[M4B_h]]))</f>
        <v/>
      </c>
      <c r="O2217" s="14"/>
      <c r="P2217" s="14" t="str">
        <f>IF(Table2[[#This Row],[M5A]]="","",SUM(Table2[[#This Row],[M5A]]-Table2[[#This Row],[M5B_h]]))</f>
        <v/>
      </c>
      <c r="Q2217" s="14">
        <f>SUM(Table2[[#This Row],[AWAL]],Table2[[#This Row],[M1B]])</f>
        <v>1</v>
      </c>
      <c r="R2217" s="14">
        <f>SUM(Table2[[#This Row],[M2B]],Table2[[#This Row],[M2B_h]])</f>
        <v>1</v>
      </c>
      <c r="S2217" s="14">
        <f>SUM(Table2[[#This Row],[M3B]],Table2[[#This Row],[M3B_h]])</f>
        <v>1</v>
      </c>
      <c r="T2217" s="14">
        <f>SUM(Table2[[#This Row],[M4B]],Table2[[#This Row],[M4B_h]])</f>
        <v>1</v>
      </c>
    </row>
    <row r="2218" spans="1:20">
      <c r="A2218" s="11">
        <f>IF(Table2[[#This Row],[TT]]=0,"",ROW())</f>
        <v>2218</v>
      </c>
      <c r="B2218" s="11" t="str">
        <f>LOWER(SUBSTITUTE(SUBSTITUTE(SUBSTITUTE(SUBSTITUTE(SUBSTITUTE(SUBSTITUTE(SUBSTITUTE(SUBSTITUTE(Table2[[#This Row],[NAMA BARANG]]," ",""),"""",""),"-",""),"/",""),"(",""),")",""),"&amp;",""),",",""))</f>
        <v>tempelankaca45</v>
      </c>
      <c r="C2218" s="17" t="s">
        <v>2348</v>
      </c>
      <c r="D2218" s="18">
        <v>1</v>
      </c>
      <c r="E2218" s="22" t="s">
        <v>2349</v>
      </c>
      <c r="F2218" s="43">
        <f>IF(Table2[[#This Row],[M5B]]="",Table2[[#This Row],[M5B_h]],SUM(Table2[[#This Row],[M5B_h]],Table2[[#This Row],[M5B]]))</f>
        <v>1</v>
      </c>
      <c r="H2218" s="12" t="str">
        <f>IF(Table2[[#This Row],[M1A]]="","",Table2[[#This Row],[M1A]]-Table2[[#This Row],[AWAL]])</f>
        <v/>
      </c>
      <c r="J2218" s="12" t="str">
        <f>IF(Table2[[#This Row],[M2A]]="","",SUM(Table2[[#This Row],[M2A]]-Table2[[#This Row],[M2B_h]]))</f>
        <v/>
      </c>
      <c r="L2218" s="12" t="str">
        <f>IF(Table2[[#This Row],[M3A]]="","",SUM(Table2[[#This Row],[M3A]]-Table2[[#This Row],[M3B_h]]))</f>
        <v/>
      </c>
      <c r="N2218" s="12" t="str">
        <f>IF(Table2[[#This Row],[M4A]]="","",SUM(Table2[[#This Row],[M4A]]-Table2[[#This Row],[M4B_h]]))</f>
        <v/>
      </c>
      <c r="O2218" s="14"/>
      <c r="P2218" s="14" t="str">
        <f>IF(Table2[[#This Row],[M5A]]="","",SUM(Table2[[#This Row],[M5A]]-Table2[[#This Row],[M5B_h]]))</f>
        <v/>
      </c>
      <c r="Q2218" s="14">
        <f>SUM(Table2[[#This Row],[AWAL]],Table2[[#This Row],[M1B]])</f>
        <v>1</v>
      </c>
      <c r="R2218" s="14">
        <f>SUM(Table2[[#This Row],[M2B]],Table2[[#This Row],[M2B_h]])</f>
        <v>1</v>
      </c>
      <c r="S2218" s="14">
        <f>SUM(Table2[[#This Row],[M3B]],Table2[[#This Row],[M3B_h]])</f>
        <v>1</v>
      </c>
      <c r="T2218" s="14">
        <f>SUM(Table2[[#This Row],[M4B]],Table2[[#This Row],[M4B_h]])</f>
        <v>1</v>
      </c>
    </row>
    <row r="2219" spans="1:20">
      <c r="A2219" s="11">
        <f>IF(Table2[[#This Row],[TT]]=0,"",ROW())</f>
        <v>2219</v>
      </c>
      <c r="B2219" s="11" t="str">
        <f>LOWER(SUBSTITUTE(SUBSTITUTE(SUBSTITUTE(SUBSTITUTE(SUBSTITUTE(SUBSTITUTE(SUBSTITUTE(SUBSTITUTE(Table2[[#This Row],[NAMA BARANG]]," ",""),"""",""),"-",""),"/",""),"(",""),")",""),"&amp;",""),",",""))</f>
        <v>tempelankaca8</v>
      </c>
      <c r="C2219" s="17" t="s">
        <v>2350</v>
      </c>
      <c r="D2219" s="18">
        <v>2</v>
      </c>
      <c r="E2219" s="22" t="s">
        <v>2351</v>
      </c>
      <c r="F2219" s="43">
        <f>IF(Table2[[#This Row],[M5B]]="",Table2[[#This Row],[M5B_h]],SUM(Table2[[#This Row],[M5B_h]],Table2[[#This Row],[M5B]]))</f>
        <v>2</v>
      </c>
      <c r="H2219" s="12" t="str">
        <f>IF(Table2[[#This Row],[M1A]]="","",Table2[[#This Row],[M1A]]-Table2[[#This Row],[AWAL]])</f>
        <v/>
      </c>
      <c r="J2219" s="12" t="str">
        <f>IF(Table2[[#This Row],[M2A]]="","",SUM(Table2[[#This Row],[M2A]]-Table2[[#This Row],[M2B_h]]))</f>
        <v/>
      </c>
      <c r="L2219" s="12" t="str">
        <f>IF(Table2[[#This Row],[M3A]]="","",SUM(Table2[[#This Row],[M3A]]-Table2[[#This Row],[M3B_h]]))</f>
        <v/>
      </c>
      <c r="N2219" s="12" t="str">
        <f>IF(Table2[[#This Row],[M4A]]="","",SUM(Table2[[#This Row],[M4A]]-Table2[[#This Row],[M4B_h]]))</f>
        <v/>
      </c>
      <c r="O2219" s="14"/>
      <c r="P2219" s="14" t="str">
        <f>IF(Table2[[#This Row],[M5A]]="","",SUM(Table2[[#This Row],[M5A]]-Table2[[#This Row],[M5B_h]]))</f>
        <v/>
      </c>
      <c r="Q2219" s="14">
        <f>SUM(Table2[[#This Row],[AWAL]],Table2[[#This Row],[M1B]])</f>
        <v>2</v>
      </c>
      <c r="R2219" s="14">
        <f>SUM(Table2[[#This Row],[M2B]],Table2[[#This Row],[M2B_h]])</f>
        <v>2</v>
      </c>
      <c r="S2219" s="14">
        <f>SUM(Table2[[#This Row],[M3B]],Table2[[#This Row],[M3B_h]])</f>
        <v>2</v>
      </c>
      <c r="T2219" s="14">
        <f>SUM(Table2[[#This Row],[M4B]],Table2[[#This Row],[M4B_h]])</f>
        <v>2</v>
      </c>
    </row>
    <row r="2220" spans="1:20">
      <c r="A2220" s="11">
        <f>IF(Table2[[#This Row],[TT]]=0,"",ROW())</f>
        <v>2220</v>
      </c>
      <c r="B2220" s="11" t="str">
        <f>LOWER(SUBSTITUTE(SUBSTITUTE(SUBSTITUTE(SUBSTITUTE(SUBSTITUTE(SUBSTITUTE(SUBSTITUTE(SUBSTITUTE(Table2[[#This Row],[NAMA BARANG]]," ",""),"""",""),"-",""),"/",""),"(",""),")",""),"&amp;",""),",",""))</f>
        <v>tinta20mm1line</v>
      </c>
      <c r="C2220" s="17" t="s">
        <v>2352</v>
      </c>
      <c r="D2220" s="18">
        <v>1</v>
      </c>
      <c r="E2220" s="22" t="s">
        <v>387</v>
      </c>
      <c r="F2220" s="43">
        <f>IF(Table2[[#This Row],[M5B]]="",Table2[[#This Row],[M5B_h]],SUM(Table2[[#This Row],[M5B_h]],Table2[[#This Row],[M5B]]))</f>
        <v>1</v>
      </c>
      <c r="H2220" s="12" t="str">
        <f>IF(Table2[[#This Row],[M1A]]="","",Table2[[#This Row],[M1A]]-Table2[[#This Row],[AWAL]])</f>
        <v/>
      </c>
      <c r="J2220" s="12" t="str">
        <f>IF(Table2[[#This Row],[M2A]]="","",SUM(Table2[[#This Row],[M2A]]-Table2[[#This Row],[M2B_h]]))</f>
        <v/>
      </c>
      <c r="L2220" s="12" t="str">
        <f>IF(Table2[[#This Row],[M3A]]="","",SUM(Table2[[#This Row],[M3A]]-Table2[[#This Row],[M3B_h]]))</f>
        <v/>
      </c>
      <c r="N2220" s="12" t="str">
        <f>IF(Table2[[#This Row],[M4A]]="","",SUM(Table2[[#This Row],[M4A]]-Table2[[#This Row],[M4B_h]]))</f>
        <v/>
      </c>
      <c r="O2220" s="14"/>
      <c r="P2220" s="14" t="str">
        <f>IF(Table2[[#This Row],[M5A]]="","",SUM(Table2[[#This Row],[M5A]]-Table2[[#This Row],[M5B_h]]))</f>
        <v/>
      </c>
      <c r="Q2220" s="14">
        <f>SUM(Table2[[#This Row],[AWAL]],Table2[[#This Row],[M1B]])</f>
        <v>1</v>
      </c>
      <c r="R2220" s="14">
        <f>SUM(Table2[[#This Row],[M2B]],Table2[[#This Row],[M2B_h]])</f>
        <v>1</v>
      </c>
      <c r="S2220" s="14">
        <f>SUM(Table2[[#This Row],[M3B]],Table2[[#This Row],[M3B_h]])</f>
        <v>1</v>
      </c>
      <c r="T2220" s="14">
        <f>SUM(Table2[[#This Row],[M4B]],Table2[[#This Row],[M4B_h]])</f>
        <v>1</v>
      </c>
    </row>
    <row r="2221" spans="1:20">
      <c r="A2221" s="11">
        <f>IF(Table2[[#This Row],[TT]]=0,"",ROW())</f>
        <v>2221</v>
      </c>
      <c r="B2221" s="11" t="str">
        <f>LOWER(SUBSTITUTE(SUBSTITUTE(SUBSTITUTE(SUBSTITUTE(SUBSTITUTE(SUBSTITUTE(SUBSTITUTE(SUBSTITUTE(Table2[[#This Row],[NAMA BARANG]]," ",""),"""",""),"-",""),"/",""),"(",""),")",""),"&amp;",""),",",""))</f>
        <v>tintadaishenb</v>
      </c>
      <c r="C2221" s="17" t="s">
        <v>2353</v>
      </c>
      <c r="D2221" s="18">
        <v>6</v>
      </c>
      <c r="E2221" s="22" t="s">
        <v>38</v>
      </c>
      <c r="F2221" s="43">
        <f>IF(Table2[[#This Row],[M5B]]="",Table2[[#This Row],[M5B_h]],SUM(Table2[[#This Row],[M5B_h]],Table2[[#This Row],[M5B]]))</f>
        <v>6</v>
      </c>
      <c r="H2221" s="12" t="str">
        <f>IF(Table2[[#This Row],[M1A]]="","",Table2[[#This Row],[M1A]]-Table2[[#This Row],[AWAL]])</f>
        <v/>
      </c>
      <c r="J2221" s="12" t="str">
        <f>IF(Table2[[#This Row],[M2A]]="","",SUM(Table2[[#This Row],[M2A]]-Table2[[#This Row],[M2B_h]]))</f>
        <v/>
      </c>
      <c r="L2221" s="12" t="str">
        <f>IF(Table2[[#This Row],[M3A]]="","",SUM(Table2[[#This Row],[M3A]]-Table2[[#This Row],[M3B_h]]))</f>
        <v/>
      </c>
      <c r="N2221" s="12" t="str">
        <f>IF(Table2[[#This Row],[M4A]]="","",SUM(Table2[[#This Row],[M4A]]-Table2[[#This Row],[M4B_h]]))</f>
        <v/>
      </c>
      <c r="O2221" s="14"/>
      <c r="P2221" s="14" t="str">
        <f>IF(Table2[[#This Row],[M5A]]="","",SUM(Table2[[#This Row],[M5A]]-Table2[[#This Row],[M5B_h]]))</f>
        <v/>
      </c>
      <c r="Q2221" s="14">
        <f>SUM(Table2[[#This Row],[AWAL]],Table2[[#This Row],[M1B]])</f>
        <v>6</v>
      </c>
      <c r="R2221" s="14">
        <f>SUM(Table2[[#This Row],[M2B]],Table2[[#This Row],[M2B_h]])</f>
        <v>6</v>
      </c>
      <c r="S2221" s="14">
        <f>SUM(Table2[[#This Row],[M3B]],Table2[[#This Row],[M3B_h]])</f>
        <v>6</v>
      </c>
      <c r="T2221" s="14">
        <f>SUM(Table2[[#This Row],[M4B]],Table2[[#This Row],[M4B_h]])</f>
        <v>6</v>
      </c>
    </row>
    <row r="2222" spans="1:20">
      <c r="A2222" s="11">
        <f>IF(Table2[[#This Row],[TT]]=0,"",ROW())</f>
        <v>2222</v>
      </c>
      <c r="B2222" s="11" t="str">
        <f>LOWER(SUBSTITUTE(SUBSTITUTE(SUBSTITUTE(SUBSTITUTE(SUBSTITUTE(SUBSTITUTE(SUBSTITUTE(SUBSTITUTE(Table2[[#This Row],[NAMA BARANG]]," ",""),"""",""),"-",""),"/",""),"(",""),")",""),"&amp;",""),",",""))</f>
        <v>tipeex0425b254</v>
      </c>
      <c r="C2222" s="17" t="s">
        <v>3038</v>
      </c>
      <c r="D2222" s="18">
        <v>1</v>
      </c>
      <c r="E2222" s="22" t="s">
        <v>77</v>
      </c>
      <c r="F2222" s="43">
        <f>IF(Table2[[#This Row],[M5B]]="",Table2[[#This Row],[M5B_h]],SUM(Table2[[#This Row],[M5B_h]],Table2[[#This Row],[M5B]]))</f>
        <v>1</v>
      </c>
      <c r="H2222" s="12" t="str">
        <f>IF(Table2[[#This Row],[M1A]]="","",Table2[[#This Row],[M1A]]-Table2[[#This Row],[AWAL]])</f>
        <v/>
      </c>
      <c r="J2222" s="12" t="str">
        <f>IF(Table2[[#This Row],[M2A]]="","",SUM(Table2[[#This Row],[M2A]]-Table2[[#This Row],[M2B_h]]))</f>
        <v/>
      </c>
      <c r="L2222" s="12" t="str">
        <f>IF(Table2[[#This Row],[M3A]]="","",SUM(Table2[[#This Row],[M3A]]-Table2[[#This Row],[M3B_h]]))</f>
        <v/>
      </c>
      <c r="N2222" s="12" t="str">
        <f>IF(Table2[[#This Row],[M4A]]="","",SUM(Table2[[#This Row],[M4A]]-Table2[[#This Row],[M4B_h]]))</f>
        <v/>
      </c>
      <c r="O2222" s="14"/>
      <c r="P2222" s="14" t="str">
        <f>IF(Table2[[#This Row],[M5A]]="","",SUM(Table2[[#This Row],[M5A]]-Table2[[#This Row],[M5B_h]]))</f>
        <v/>
      </c>
      <c r="Q2222" s="14">
        <f>SUM(Table2[[#This Row],[AWAL]],Table2[[#This Row],[M1B]])</f>
        <v>1</v>
      </c>
      <c r="R2222" s="14">
        <f>SUM(Table2[[#This Row],[M2B]],Table2[[#This Row],[M2B_h]])</f>
        <v>1</v>
      </c>
      <c r="S2222" s="14">
        <f>SUM(Table2[[#This Row],[M3B]],Table2[[#This Row],[M3B_h]])</f>
        <v>1</v>
      </c>
      <c r="T2222" s="14">
        <f>SUM(Table2[[#This Row],[M4B]],Table2[[#This Row],[M4B_h]])</f>
        <v>1</v>
      </c>
    </row>
    <row r="2223" spans="1:20">
      <c r="A2223" s="11">
        <f>IF(Table2[[#This Row],[TT]]=0,"",ROW())</f>
        <v>2223</v>
      </c>
      <c r="B2223" s="11" t="str">
        <f>LOWER(SUBSTITUTE(SUBSTITUTE(SUBSTITUTE(SUBSTITUTE(SUBSTITUTE(SUBSTITUTE(SUBSTITUTE(SUBSTITUTE(Table2[[#This Row],[NAMA BARANG]]," ",""),"""",""),"-",""),"/",""),"(",""),")",""),"&amp;",""),",",""))</f>
        <v>tipeex100132402</v>
      </c>
      <c r="C2223" s="17" t="s">
        <v>3041</v>
      </c>
      <c r="D2223" s="18">
        <v>5</v>
      </c>
      <c r="E2223" s="22" t="s">
        <v>2992</v>
      </c>
      <c r="F2223" s="43">
        <f>IF(Table2[[#This Row],[M5B]]="",Table2[[#This Row],[M5B_h]],SUM(Table2[[#This Row],[M5B_h]],Table2[[#This Row],[M5B]]))</f>
        <v>5</v>
      </c>
      <c r="H2223" s="12" t="str">
        <f>IF(Table2[[#This Row],[M1A]]="","",Table2[[#This Row],[M1A]]-Table2[[#This Row],[AWAL]])</f>
        <v/>
      </c>
      <c r="J2223" s="12" t="str">
        <f>IF(Table2[[#This Row],[M2A]]="","",SUM(Table2[[#This Row],[M2A]]-Table2[[#This Row],[M2B_h]]))</f>
        <v/>
      </c>
      <c r="L2223" s="12" t="str">
        <f>IF(Table2[[#This Row],[M3A]]="","",SUM(Table2[[#This Row],[M3A]]-Table2[[#This Row],[M3B_h]]))</f>
        <v/>
      </c>
      <c r="N2223" s="12" t="str">
        <f>IF(Table2[[#This Row],[M4A]]="","",SUM(Table2[[#This Row],[M4A]]-Table2[[#This Row],[M4B_h]]))</f>
        <v/>
      </c>
      <c r="O2223" s="14"/>
      <c r="P2223" s="14" t="str">
        <f>IF(Table2[[#This Row],[M5A]]="","",SUM(Table2[[#This Row],[M5A]]-Table2[[#This Row],[M5B_h]]))</f>
        <v/>
      </c>
      <c r="Q2223" s="14">
        <f>SUM(Table2[[#This Row],[AWAL]],Table2[[#This Row],[M1B]])</f>
        <v>5</v>
      </c>
      <c r="R2223" s="14">
        <f>SUM(Table2[[#This Row],[M2B]],Table2[[#This Row],[M2B_h]])</f>
        <v>5</v>
      </c>
      <c r="S2223" s="14">
        <f>SUM(Table2[[#This Row],[M3B]],Table2[[#This Row],[M3B_h]])</f>
        <v>5</v>
      </c>
      <c r="T2223" s="14">
        <f>SUM(Table2[[#This Row],[M4B]],Table2[[#This Row],[M4B_h]])</f>
        <v>5</v>
      </c>
    </row>
    <row r="2224" spans="1:20">
      <c r="A2224" s="11">
        <f>IF(Table2[[#This Row],[TT]]=0,"",ROW())</f>
        <v>2224</v>
      </c>
      <c r="B2224" s="11" t="str">
        <f>LOWER(SUBSTITUTE(SUBSTITUTE(SUBSTITUTE(SUBSTITUTE(SUBSTITUTE(SUBSTITUTE(SUBSTITUTE(SUBSTITUTE(Table2[[#This Row],[NAMA BARANG]]," ",""),"""",""),"-",""),"/",""),"(",""),")",""),"&amp;",""),",",""))</f>
        <v>tipeex10021330108</v>
      </c>
      <c r="C2224" s="17" t="s">
        <v>3042</v>
      </c>
      <c r="D2224" s="18">
        <v>21</v>
      </c>
      <c r="E2224" s="22" t="s">
        <v>2992</v>
      </c>
      <c r="F2224" s="43">
        <f>IF(Table2[[#This Row],[M5B]]="",Table2[[#This Row],[M5B_h]],SUM(Table2[[#This Row],[M5B_h]],Table2[[#This Row],[M5B]]))</f>
        <v>21</v>
      </c>
      <c r="H2224" s="12" t="str">
        <f>IF(Table2[[#This Row],[M1A]]="","",Table2[[#This Row],[M1A]]-Table2[[#This Row],[AWAL]])</f>
        <v/>
      </c>
      <c r="J2224" s="12" t="str">
        <f>IF(Table2[[#This Row],[M2A]]="","",SUM(Table2[[#This Row],[M2A]]-Table2[[#This Row],[M2B_h]]))</f>
        <v/>
      </c>
      <c r="L2224" s="12" t="str">
        <f>IF(Table2[[#This Row],[M3A]]="","",SUM(Table2[[#This Row],[M3A]]-Table2[[#This Row],[M3B_h]]))</f>
        <v/>
      </c>
      <c r="N2224" s="12" t="str">
        <f>IF(Table2[[#This Row],[M4A]]="","",SUM(Table2[[#This Row],[M4A]]-Table2[[#This Row],[M4B_h]]))</f>
        <v/>
      </c>
      <c r="O2224" s="14"/>
      <c r="P2224" s="14" t="str">
        <f>IF(Table2[[#This Row],[M5A]]="","",SUM(Table2[[#This Row],[M5A]]-Table2[[#This Row],[M5B_h]]))</f>
        <v/>
      </c>
      <c r="Q2224" s="14">
        <f>SUM(Table2[[#This Row],[AWAL]],Table2[[#This Row],[M1B]])</f>
        <v>21</v>
      </c>
      <c r="R2224" s="14">
        <f>SUM(Table2[[#This Row],[M2B]],Table2[[#This Row],[M2B_h]])</f>
        <v>21</v>
      </c>
      <c r="S2224" s="14">
        <f>SUM(Table2[[#This Row],[M3B]],Table2[[#This Row],[M3B_h]])</f>
        <v>21</v>
      </c>
      <c r="T2224" s="14">
        <f>SUM(Table2[[#This Row],[M4B]],Table2[[#This Row],[M4B_h]])</f>
        <v>21</v>
      </c>
    </row>
    <row r="2225" spans="1:20">
      <c r="A2225" s="11">
        <f>IF(Table2[[#This Row],[TT]]=0,"",ROW())</f>
        <v>2225</v>
      </c>
      <c r="B2225" s="11" t="str">
        <f>LOWER(SUBSTITUTE(SUBSTITUTE(SUBSTITUTE(SUBSTITUTE(SUBSTITUTE(SUBSTITUTE(SUBSTITUTE(SUBSTITUTE(Table2[[#This Row],[NAMA BARANG]]," ",""),"""",""),"-",""),"/",""),"(",""),")",""),"&amp;",""),",",""))</f>
        <v>tipeex1005930096</v>
      </c>
      <c r="C2225" s="17" t="s">
        <v>3043</v>
      </c>
      <c r="D2225" s="18">
        <v>15</v>
      </c>
      <c r="E2225" s="22" t="s">
        <v>2992</v>
      </c>
      <c r="F2225" s="43">
        <f>IF(Table2[[#This Row],[M5B]]="",Table2[[#This Row],[M5B_h]],SUM(Table2[[#This Row],[M5B_h]],Table2[[#This Row],[M5B]]))</f>
        <v>15</v>
      </c>
      <c r="H2225" s="12" t="str">
        <f>IF(Table2[[#This Row],[M1A]]="","",Table2[[#This Row],[M1A]]-Table2[[#This Row],[AWAL]])</f>
        <v/>
      </c>
      <c r="J2225" s="12" t="str">
        <f>IF(Table2[[#This Row],[M2A]]="","",SUM(Table2[[#This Row],[M2A]]-Table2[[#This Row],[M2B_h]]))</f>
        <v/>
      </c>
      <c r="L2225" s="12" t="str">
        <f>IF(Table2[[#This Row],[M3A]]="","",SUM(Table2[[#This Row],[M3A]]-Table2[[#This Row],[M3B_h]]))</f>
        <v/>
      </c>
      <c r="N2225" s="12" t="str">
        <f>IF(Table2[[#This Row],[M4A]]="","",SUM(Table2[[#This Row],[M4A]]-Table2[[#This Row],[M4B_h]]))</f>
        <v/>
      </c>
      <c r="O2225" s="14"/>
      <c r="P2225" s="14" t="str">
        <f>IF(Table2[[#This Row],[M5A]]="","",SUM(Table2[[#This Row],[M5A]]-Table2[[#This Row],[M5B_h]]))</f>
        <v/>
      </c>
      <c r="Q2225" s="14">
        <f>SUM(Table2[[#This Row],[AWAL]],Table2[[#This Row],[M1B]])</f>
        <v>15</v>
      </c>
      <c r="R2225" s="14">
        <f>SUM(Table2[[#This Row],[M2B]],Table2[[#This Row],[M2B_h]])</f>
        <v>15</v>
      </c>
      <c r="S2225" s="14">
        <f>SUM(Table2[[#This Row],[M3B]],Table2[[#This Row],[M3B_h]])</f>
        <v>15</v>
      </c>
      <c r="T2225" s="14">
        <f>SUM(Table2[[#This Row],[M4B]],Table2[[#This Row],[M4B_h]])</f>
        <v>15</v>
      </c>
    </row>
    <row r="2226" spans="1:20">
      <c r="A2226" s="11">
        <f>IF(Table2[[#This Row],[TT]]=0,"",ROW())</f>
        <v>2226</v>
      </c>
      <c r="B2226" s="11" t="str">
        <f>LOWER(SUBSTITUTE(SUBSTITUTE(SUBSTITUTE(SUBSTITUTE(SUBSTITUTE(SUBSTITUTE(SUBSTITUTE(SUBSTITUTE(Table2[[#This Row],[NAMA BARANG]]," ",""),"""",""),"-",""),"/",""),"(",""),")",""),"&amp;",""),",",""))</f>
        <v>tipeex1007810099</v>
      </c>
      <c r="C2226" s="17" t="s">
        <v>3044</v>
      </c>
      <c r="D2226" s="18">
        <v>17</v>
      </c>
      <c r="E2226" s="22" t="s">
        <v>2992</v>
      </c>
      <c r="F2226" s="43">
        <f>IF(Table2[[#This Row],[M5B]]="",Table2[[#This Row],[M5B_h]],SUM(Table2[[#This Row],[M5B_h]],Table2[[#This Row],[M5B]]))</f>
        <v>17</v>
      </c>
      <c r="H2226" s="12" t="str">
        <f>IF(Table2[[#This Row],[M1A]]="","",Table2[[#This Row],[M1A]]-Table2[[#This Row],[AWAL]])</f>
        <v/>
      </c>
      <c r="J2226" s="12" t="str">
        <f>IF(Table2[[#This Row],[M2A]]="","",SUM(Table2[[#This Row],[M2A]]-Table2[[#This Row],[M2B_h]]))</f>
        <v/>
      </c>
      <c r="L2226" s="12" t="str">
        <f>IF(Table2[[#This Row],[M3A]]="","",SUM(Table2[[#This Row],[M3A]]-Table2[[#This Row],[M3B_h]]))</f>
        <v/>
      </c>
      <c r="N2226" s="12" t="str">
        <f>IF(Table2[[#This Row],[M4A]]="","",SUM(Table2[[#This Row],[M4A]]-Table2[[#This Row],[M4B_h]]))</f>
        <v/>
      </c>
      <c r="O2226" s="14"/>
      <c r="P2226" s="14" t="str">
        <f>IF(Table2[[#This Row],[M5A]]="","",SUM(Table2[[#This Row],[M5A]]-Table2[[#This Row],[M5B_h]]))</f>
        <v/>
      </c>
      <c r="Q2226" s="14">
        <f>SUM(Table2[[#This Row],[AWAL]],Table2[[#This Row],[M1B]])</f>
        <v>17</v>
      </c>
      <c r="R2226" s="14">
        <f>SUM(Table2[[#This Row],[M2B]],Table2[[#This Row],[M2B_h]])</f>
        <v>17</v>
      </c>
      <c r="S2226" s="14">
        <f>SUM(Table2[[#This Row],[M3B]],Table2[[#This Row],[M3B_h]])</f>
        <v>17</v>
      </c>
      <c r="T2226" s="14">
        <f>SUM(Table2[[#This Row],[M4B]],Table2[[#This Row],[M4B_h]])</f>
        <v>17</v>
      </c>
    </row>
    <row r="2227" spans="1:20">
      <c r="A2227" s="11">
        <f>IF(Table2[[#This Row],[TT]]=0,"",ROW())</f>
        <v>2227</v>
      </c>
      <c r="B2227" s="11" t="str">
        <f>LOWER(SUBSTITUTE(SUBSTITUTE(SUBSTITUTE(SUBSTITUTE(SUBSTITUTE(SUBSTITUTE(SUBSTITUTE(SUBSTITUTE(Table2[[#This Row],[NAMA BARANG]]," ",""),"""",""),"-",""),"/",""),"(",""),")",""),"&amp;",""),",",""))</f>
        <v>tipeex1291</v>
      </c>
      <c r="C2227" s="21" t="s">
        <v>3045</v>
      </c>
      <c r="D2227" s="22">
        <v>55</v>
      </c>
      <c r="E2227" s="22" t="s">
        <v>83</v>
      </c>
      <c r="F2227" s="43">
        <f>IF(Table2[[#This Row],[M5B]]="",Table2[[#This Row],[M5B_h]],SUM(Table2[[#This Row],[M5B_h]],Table2[[#This Row],[M5B]]))</f>
        <v>55</v>
      </c>
      <c r="H2227" s="12" t="str">
        <f>IF(Table2[[#This Row],[M1A]]="","",Table2[[#This Row],[M1A]]-Table2[[#This Row],[AWAL]])</f>
        <v/>
      </c>
      <c r="J2227" s="12" t="str">
        <f>IF(Table2[[#This Row],[M2A]]="","",SUM(Table2[[#This Row],[M2A]]-Table2[[#This Row],[M2B_h]]))</f>
        <v/>
      </c>
      <c r="L2227" s="12" t="str">
        <f>IF(Table2[[#This Row],[M3A]]="","",SUM(Table2[[#This Row],[M3A]]-Table2[[#This Row],[M3B_h]]))</f>
        <v/>
      </c>
      <c r="N2227" s="12" t="str">
        <f>IF(Table2[[#This Row],[M4A]]="","",SUM(Table2[[#This Row],[M4A]]-Table2[[#This Row],[M4B_h]]))</f>
        <v/>
      </c>
      <c r="O2227" s="14"/>
      <c r="P2227" s="14" t="str">
        <f>IF(Table2[[#This Row],[M5A]]="","",SUM(Table2[[#This Row],[M5A]]-Table2[[#This Row],[M5B_h]]))</f>
        <v/>
      </c>
      <c r="Q2227" s="14">
        <f>SUM(Table2[[#This Row],[AWAL]],Table2[[#This Row],[M1B]])</f>
        <v>55</v>
      </c>
      <c r="R2227" s="14">
        <f>SUM(Table2[[#This Row],[M2B]],Table2[[#This Row],[M2B_h]])</f>
        <v>55</v>
      </c>
      <c r="S2227" s="14">
        <f>SUM(Table2[[#This Row],[M3B]],Table2[[#This Row],[M3B_h]])</f>
        <v>55</v>
      </c>
      <c r="T2227" s="14">
        <f>SUM(Table2[[#This Row],[M4B]],Table2[[#This Row],[M4B_h]])</f>
        <v>55</v>
      </c>
    </row>
    <row r="2228" spans="1:20">
      <c r="A2228" s="11">
        <f>IF(Table2[[#This Row],[TT]]=0,"",ROW())</f>
        <v>2228</v>
      </c>
      <c r="B2228" s="11" t="str">
        <f>LOWER(SUBSTITUTE(SUBSTITUTE(SUBSTITUTE(SUBSTITUTE(SUBSTITUTE(SUBSTITUTE(SUBSTITUTE(SUBSTITUTE(Table2[[#This Row],[NAMA BARANG]]," ",""),"""",""),"-",""),"/",""),"(",""),")",""),"&amp;",""),",",""))</f>
        <v>tipeex1361220213</v>
      </c>
      <c r="C2228" s="21" t="s">
        <v>3046</v>
      </c>
      <c r="D2228" s="22">
        <v>25</v>
      </c>
      <c r="E2228" s="22" t="s">
        <v>2992</v>
      </c>
      <c r="F2228" s="43">
        <f>IF(Table2[[#This Row],[M5B]]="",Table2[[#This Row],[M5B_h]],SUM(Table2[[#This Row],[M5B_h]],Table2[[#This Row],[M5B]]))</f>
        <v>25</v>
      </c>
      <c r="H2228" s="12" t="str">
        <f>IF(Table2[[#This Row],[M1A]]="","",Table2[[#This Row],[M1A]]-Table2[[#This Row],[AWAL]])</f>
        <v/>
      </c>
      <c r="J2228" s="12" t="str">
        <f>IF(Table2[[#This Row],[M2A]]="","",SUM(Table2[[#This Row],[M2A]]-Table2[[#This Row],[M2B_h]]))</f>
        <v/>
      </c>
      <c r="L2228" s="12" t="str">
        <f>IF(Table2[[#This Row],[M3A]]="","",SUM(Table2[[#This Row],[M3A]]-Table2[[#This Row],[M3B_h]]))</f>
        <v/>
      </c>
      <c r="N2228" s="12" t="str">
        <f>IF(Table2[[#This Row],[M4A]]="","",SUM(Table2[[#This Row],[M4A]]-Table2[[#This Row],[M4B_h]]))</f>
        <v/>
      </c>
      <c r="O2228" s="14"/>
      <c r="P2228" s="14" t="str">
        <f>IF(Table2[[#This Row],[M5A]]="","",SUM(Table2[[#This Row],[M5A]]-Table2[[#This Row],[M5B_h]]))</f>
        <v/>
      </c>
      <c r="Q2228" s="14">
        <f>SUM(Table2[[#This Row],[AWAL]],Table2[[#This Row],[M1B]])</f>
        <v>25</v>
      </c>
      <c r="R2228" s="14">
        <f>SUM(Table2[[#This Row],[M2B]],Table2[[#This Row],[M2B_h]])</f>
        <v>25</v>
      </c>
      <c r="S2228" s="14">
        <f>SUM(Table2[[#This Row],[M3B]],Table2[[#This Row],[M3B_h]])</f>
        <v>25</v>
      </c>
      <c r="T2228" s="14">
        <f>SUM(Table2[[#This Row],[M4B]],Table2[[#This Row],[M4B_h]])</f>
        <v>25</v>
      </c>
    </row>
    <row r="2229" spans="1:20">
      <c r="A2229" s="11">
        <f>IF(Table2[[#This Row],[TT]]=0,"",ROW())</f>
        <v>2229</v>
      </c>
      <c r="B2229" s="11" t="str">
        <f>LOWER(SUBSTITUTE(SUBSTITUTE(SUBSTITUTE(SUBSTITUTE(SUBSTITUTE(SUBSTITUTE(SUBSTITUTE(SUBSTITUTE(Table2[[#This Row],[NAMA BARANG]]," ",""),"""",""),"-",""),"/",""),"(",""),")",""),"&amp;",""),",",""))</f>
        <v>tipeex1878dos</v>
      </c>
      <c r="C2229" s="17" t="s">
        <v>3047</v>
      </c>
      <c r="D2229" s="18">
        <v>137</v>
      </c>
      <c r="E2229" s="22" t="s">
        <v>43</v>
      </c>
      <c r="F2229" s="43">
        <f>IF(Table2[[#This Row],[M5B]]="",Table2[[#This Row],[M5B_h]],SUM(Table2[[#This Row],[M5B_h]],Table2[[#This Row],[M5B]]))</f>
        <v>137</v>
      </c>
      <c r="H2229" s="12" t="str">
        <f>IF(Table2[[#This Row],[M1A]]="","",Table2[[#This Row],[M1A]]-Table2[[#This Row],[AWAL]])</f>
        <v/>
      </c>
      <c r="J2229" s="12" t="str">
        <f>IF(Table2[[#This Row],[M2A]]="","",SUM(Table2[[#This Row],[M2A]]-Table2[[#This Row],[M2B_h]]))</f>
        <v/>
      </c>
      <c r="L2229" s="12" t="str">
        <f>IF(Table2[[#This Row],[M3A]]="","",SUM(Table2[[#This Row],[M3A]]-Table2[[#This Row],[M3B_h]]))</f>
        <v/>
      </c>
      <c r="N2229" s="12" t="str">
        <f>IF(Table2[[#This Row],[M4A]]="","",SUM(Table2[[#This Row],[M4A]]-Table2[[#This Row],[M4B_h]]))</f>
        <v/>
      </c>
      <c r="O2229" s="14"/>
      <c r="P2229" s="14" t="str">
        <f>IF(Table2[[#This Row],[M5A]]="","",SUM(Table2[[#This Row],[M5A]]-Table2[[#This Row],[M5B_h]]))</f>
        <v/>
      </c>
      <c r="Q2229" s="14">
        <f>SUM(Table2[[#This Row],[AWAL]],Table2[[#This Row],[M1B]])</f>
        <v>137</v>
      </c>
      <c r="R2229" s="14">
        <f>SUM(Table2[[#This Row],[M2B]],Table2[[#This Row],[M2B_h]])</f>
        <v>137</v>
      </c>
      <c r="S2229" s="14">
        <f>SUM(Table2[[#This Row],[M3B]],Table2[[#This Row],[M3B_h]])</f>
        <v>137</v>
      </c>
      <c r="T2229" s="14">
        <f>SUM(Table2[[#This Row],[M4B]],Table2[[#This Row],[M4B_h]])</f>
        <v>137</v>
      </c>
    </row>
    <row r="2230" spans="1:20">
      <c r="A2230" s="11">
        <f>IF(Table2[[#This Row],[TT]]=0,"",ROW())</f>
        <v>2230</v>
      </c>
      <c r="B2230" s="11" t="str">
        <f>LOWER(SUBSTITUTE(SUBSTITUTE(SUBSTITUTE(SUBSTITUTE(SUBSTITUTE(SUBSTITUTE(SUBSTITUTE(SUBSTITUTE(Table2[[#This Row],[NAMA BARANG]]," ",""),"""",""),"-",""),"/",""),"(",""),")",""),"&amp;",""),",",""))</f>
        <v>tipeex1878mika</v>
      </c>
      <c r="C2230" s="17" t="s">
        <v>3048</v>
      </c>
      <c r="D2230" s="18">
        <v>29</v>
      </c>
      <c r="E2230" s="22" t="s">
        <v>2992</v>
      </c>
      <c r="F2230" s="43">
        <f>IF(Table2[[#This Row],[M5B]]="",Table2[[#This Row],[M5B_h]],SUM(Table2[[#This Row],[M5B_h]],Table2[[#This Row],[M5B]]))</f>
        <v>29</v>
      </c>
      <c r="H2230" s="12" t="str">
        <f>IF(Table2[[#This Row],[M1A]]="","",Table2[[#This Row],[M1A]]-Table2[[#This Row],[AWAL]])</f>
        <v/>
      </c>
      <c r="J2230" s="12" t="str">
        <f>IF(Table2[[#This Row],[M2A]]="","",SUM(Table2[[#This Row],[M2A]]-Table2[[#This Row],[M2B_h]]))</f>
        <v/>
      </c>
      <c r="L2230" s="12" t="str">
        <f>IF(Table2[[#This Row],[M3A]]="","",SUM(Table2[[#This Row],[M3A]]-Table2[[#This Row],[M3B_h]]))</f>
        <v/>
      </c>
      <c r="N2230" s="12" t="str">
        <f>IF(Table2[[#This Row],[M4A]]="","",SUM(Table2[[#This Row],[M4A]]-Table2[[#This Row],[M4B_h]]))</f>
        <v/>
      </c>
      <c r="O2230" s="14"/>
      <c r="P2230" s="14" t="str">
        <f>IF(Table2[[#This Row],[M5A]]="","",SUM(Table2[[#This Row],[M5A]]-Table2[[#This Row],[M5B_h]]))</f>
        <v/>
      </c>
      <c r="Q2230" s="14">
        <f>SUM(Table2[[#This Row],[AWAL]],Table2[[#This Row],[M1B]])</f>
        <v>29</v>
      </c>
      <c r="R2230" s="14">
        <f>SUM(Table2[[#This Row],[M2B]],Table2[[#This Row],[M2B_h]])</f>
        <v>29</v>
      </c>
      <c r="S2230" s="14">
        <f>SUM(Table2[[#This Row],[M3B]],Table2[[#This Row],[M3B_h]])</f>
        <v>29</v>
      </c>
      <c r="T2230" s="14">
        <f>SUM(Table2[[#This Row],[M4B]],Table2[[#This Row],[M4B_h]])</f>
        <v>29</v>
      </c>
    </row>
    <row r="2231" spans="1:20">
      <c r="A2231" s="11">
        <f>IF(Table2[[#This Row],[TT]]=0,"",ROW())</f>
        <v>2231</v>
      </c>
      <c r="B2231" s="11" t="str">
        <f>LOWER(SUBSTITUTE(SUBSTITUTE(SUBSTITUTE(SUBSTITUTE(SUBSTITUTE(SUBSTITUTE(SUBSTITUTE(SUBSTITUTE(Table2[[#This Row],[NAMA BARANG]]," ",""),"""",""),"-",""),"/",""),"(",""),")",""),"&amp;",""),",",""))</f>
        <v>tipeex203</v>
      </c>
      <c r="C2231" s="17" t="s">
        <v>3049</v>
      </c>
      <c r="D2231" s="18">
        <v>2</v>
      </c>
      <c r="E2231" s="22" t="s">
        <v>2992</v>
      </c>
      <c r="F2231" s="43">
        <f>IF(Table2[[#This Row],[M5B]]="",Table2[[#This Row],[M5B_h]],SUM(Table2[[#This Row],[M5B_h]],Table2[[#This Row],[M5B]]))</f>
        <v>2</v>
      </c>
      <c r="H2231" s="12" t="str">
        <f>IF(Table2[[#This Row],[M1A]]="","",Table2[[#This Row],[M1A]]-Table2[[#This Row],[AWAL]])</f>
        <v/>
      </c>
      <c r="J2231" s="12" t="str">
        <f>IF(Table2[[#This Row],[M2A]]="","",SUM(Table2[[#This Row],[M2A]]-Table2[[#This Row],[M2B_h]]))</f>
        <v/>
      </c>
      <c r="L2231" s="12" t="str">
        <f>IF(Table2[[#This Row],[M3A]]="","",SUM(Table2[[#This Row],[M3A]]-Table2[[#This Row],[M3B_h]]))</f>
        <v/>
      </c>
      <c r="N2231" s="12" t="str">
        <f>IF(Table2[[#This Row],[M4A]]="","",SUM(Table2[[#This Row],[M4A]]-Table2[[#This Row],[M4B_h]]))</f>
        <v/>
      </c>
      <c r="O2231" s="14"/>
      <c r="P2231" s="14" t="str">
        <f>IF(Table2[[#This Row],[M5A]]="","",SUM(Table2[[#This Row],[M5A]]-Table2[[#This Row],[M5B_h]]))</f>
        <v/>
      </c>
      <c r="Q2231" s="14">
        <f>SUM(Table2[[#This Row],[AWAL]],Table2[[#This Row],[M1B]])</f>
        <v>2</v>
      </c>
      <c r="R2231" s="14">
        <f>SUM(Table2[[#This Row],[M2B]],Table2[[#This Row],[M2B_h]])</f>
        <v>2</v>
      </c>
      <c r="S2231" s="14">
        <f>SUM(Table2[[#This Row],[M3B]],Table2[[#This Row],[M3B_h]])</f>
        <v>2</v>
      </c>
      <c r="T2231" s="14">
        <f>SUM(Table2[[#This Row],[M4B]],Table2[[#This Row],[M4B_h]])</f>
        <v>2</v>
      </c>
    </row>
    <row r="2232" spans="1:20">
      <c r="A2232" s="11">
        <f>IF(Table2[[#This Row],[TT]]=0,"",ROW())</f>
        <v>2232</v>
      </c>
      <c r="B2232" s="11" t="str">
        <f>LOWER(SUBSTITUTE(SUBSTITUTE(SUBSTITUTE(SUBSTITUTE(SUBSTITUTE(SUBSTITUTE(SUBSTITUTE(SUBSTITUTE(Table2[[#This Row],[NAMA BARANG]]," ",""),"""",""),"-",""),"/",""),"(",""),")",""),"&amp;",""),",",""))</f>
        <v>tipeex22015324135</v>
      </c>
      <c r="C2232" s="17" t="s">
        <v>3050</v>
      </c>
      <c r="D2232" s="18">
        <v>88</v>
      </c>
      <c r="E2232" s="22" t="s">
        <v>2357</v>
      </c>
      <c r="F2232" s="43">
        <f>IF(Table2[[#This Row],[M5B]]="",Table2[[#This Row],[M5B_h]],SUM(Table2[[#This Row],[M5B_h]],Table2[[#This Row],[M5B]]))</f>
        <v>88</v>
      </c>
      <c r="H2232" s="12" t="str">
        <f>IF(Table2[[#This Row],[M1A]]="","",Table2[[#This Row],[M1A]]-Table2[[#This Row],[AWAL]])</f>
        <v/>
      </c>
      <c r="J2232" s="12" t="str">
        <f>IF(Table2[[#This Row],[M2A]]="","",SUM(Table2[[#This Row],[M2A]]-Table2[[#This Row],[M2B_h]]))</f>
        <v/>
      </c>
      <c r="L2232" s="12" t="str">
        <f>IF(Table2[[#This Row],[M3A]]="","",SUM(Table2[[#This Row],[M3A]]-Table2[[#This Row],[M3B_h]]))</f>
        <v/>
      </c>
      <c r="N2232" s="12" t="str">
        <f>IF(Table2[[#This Row],[M4A]]="","",SUM(Table2[[#This Row],[M4A]]-Table2[[#This Row],[M4B_h]]))</f>
        <v/>
      </c>
      <c r="O2232" s="14"/>
      <c r="P2232" s="14" t="str">
        <f>IF(Table2[[#This Row],[M5A]]="","",SUM(Table2[[#This Row],[M5A]]-Table2[[#This Row],[M5B_h]]))</f>
        <v/>
      </c>
      <c r="Q2232" s="14">
        <f>SUM(Table2[[#This Row],[AWAL]],Table2[[#This Row],[M1B]])</f>
        <v>88</v>
      </c>
      <c r="R2232" s="14">
        <f>SUM(Table2[[#This Row],[M2B]],Table2[[#This Row],[M2B_h]])</f>
        <v>88</v>
      </c>
      <c r="S2232" s="14">
        <f>SUM(Table2[[#This Row],[M3B]],Table2[[#This Row],[M3B_h]])</f>
        <v>88</v>
      </c>
      <c r="T2232" s="14">
        <f>SUM(Table2[[#This Row],[M4B]],Table2[[#This Row],[M4B_h]])</f>
        <v>88</v>
      </c>
    </row>
    <row r="2233" spans="1:20">
      <c r="A2233" s="11">
        <f>IF(Table2[[#This Row],[TT]]=0,"",ROW())</f>
        <v>2233</v>
      </c>
      <c r="B2233" s="11" t="str">
        <f>LOWER(SUBSTITUTE(SUBSTITUTE(SUBSTITUTE(SUBSTITUTE(SUBSTITUTE(SUBSTITUTE(SUBSTITUTE(SUBSTITUTE(Table2[[#This Row],[NAMA BARANG]]," ",""),"""",""),"-",""),"/",""),"(",""),")",""),"&amp;",""),",",""))</f>
        <v>tipeex226424pc</v>
      </c>
      <c r="C2233" s="17" t="s">
        <v>3051</v>
      </c>
      <c r="D2233" s="18">
        <v>35</v>
      </c>
      <c r="E2233" s="22" t="s">
        <v>139</v>
      </c>
      <c r="F2233" s="43">
        <f>IF(Table2[[#This Row],[M5B]]="",Table2[[#This Row],[M5B_h]],SUM(Table2[[#This Row],[M5B_h]],Table2[[#This Row],[M5B]]))</f>
        <v>35</v>
      </c>
      <c r="H2233" s="12" t="str">
        <f>IF(Table2[[#This Row],[M1A]]="","",Table2[[#This Row],[M1A]]-Table2[[#This Row],[AWAL]])</f>
        <v/>
      </c>
      <c r="J2233" s="12" t="str">
        <f>IF(Table2[[#This Row],[M2A]]="","",SUM(Table2[[#This Row],[M2A]]-Table2[[#This Row],[M2B_h]]))</f>
        <v/>
      </c>
      <c r="L2233" s="12" t="str">
        <f>IF(Table2[[#This Row],[M3A]]="","",SUM(Table2[[#This Row],[M3A]]-Table2[[#This Row],[M3B_h]]))</f>
        <v/>
      </c>
      <c r="N2233" s="12" t="str">
        <f>IF(Table2[[#This Row],[M4A]]="","",SUM(Table2[[#This Row],[M4A]]-Table2[[#This Row],[M4B_h]]))</f>
        <v/>
      </c>
      <c r="O2233" s="14"/>
      <c r="P2233" s="14" t="str">
        <f>IF(Table2[[#This Row],[M5A]]="","",SUM(Table2[[#This Row],[M5A]]-Table2[[#This Row],[M5B_h]]))</f>
        <v/>
      </c>
      <c r="Q2233" s="14">
        <f>SUM(Table2[[#This Row],[AWAL]],Table2[[#This Row],[M1B]])</f>
        <v>35</v>
      </c>
      <c r="R2233" s="14">
        <f>SUM(Table2[[#This Row],[M2B]],Table2[[#This Row],[M2B_h]])</f>
        <v>35</v>
      </c>
      <c r="S2233" s="14">
        <f>SUM(Table2[[#This Row],[M3B]],Table2[[#This Row],[M3B_h]])</f>
        <v>35</v>
      </c>
      <c r="T2233" s="14">
        <f>SUM(Table2[[#This Row],[M4B]],Table2[[#This Row],[M4B_h]])</f>
        <v>35</v>
      </c>
    </row>
    <row r="2234" spans="1:20">
      <c r="A2234" s="11">
        <f>IF(Table2[[#This Row],[TT]]=0,"",ROW())</f>
        <v>2234</v>
      </c>
      <c r="B2234" s="11" t="str">
        <f>LOWER(SUBSTITUTE(SUBSTITUTE(SUBSTITUTE(SUBSTITUTE(SUBSTITUTE(SUBSTITUTE(SUBSTITUTE(SUBSTITUTE(Table2[[#This Row],[NAMA BARANG]]," ",""),"""",""),"-",""),"/",""),"(",""),")",""),"&amp;",""),",",""))</f>
        <v>tipeex242149682</v>
      </c>
      <c r="C2234" s="17" t="s">
        <v>3052</v>
      </c>
      <c r="D2234" s="18">
        <v>16</v>
      </c>
      <c r="E2234" s="22" t="s">
        <v>77</v>
      </c>
      <c r="F2234" s="43">
        <f>IF(Table2[[#This Row],[M5B]]="",Table2[[#This Row],[M5B_h]],SUM(Table2[[#This Row],[M5B_h]],Table2[[#This Row],[M5B]]))</f>
        <v>16</v>
      </c>
      <c r="H2234" s="12" t="str">
        <f>IF(Table2[[#This Row],[M1A]]="","",Table2[[#This Row],[M1A]]-Table2[[#This Row],[AWAL]])</f>
        <v/>
      </c>
      <c r="J2234" s="12" t="str">
        <f>IF(Table2[[#This Row],[M2A]]="","",SUM(Table2[[#This Row],[M2A]]-Table2[[#This Row],[M2B_h]]))</f>
        <v/>
      </c>
      <c r="L2234" s="12" t="str">
        <f>IF(Table2[[#This Row],[M3A]]="","",SUM(Table2[[#This Row],[M3A]]-Table2[[#This Row],[M3B_h]]))</f>
        <v/>
      </c>
      <c r="N2234" s="12" t="str">
        <f>IF(Table2[[#This Row],[M4A]]="","",SUM(Table2[[#This Row],[M4A]]-Table2[[#This Row],[M4B_h]]))</f>
        <v/>
      </c>
      <c r="O2234" s="14"/>
      <c r="P2234" s="14" t="str">
        <f>IF(Table2[[#This Row],[M5A]]="","",SUM(Table2[[#This Row],[M5A]]-Table2[[#This Row],[M5B_h]]))</f>
        <v/>
      </c>
      <c r="Q2234" s="14">
        <f>SUM(Table2[[#This Row],[AWAL]],Table2[[#This Row],[M1B]])</f>
        <v>16</v>
      </c>
      <c r="R2234" s="14">
        <f>SUM(Table2[[#This Row],[M2B]],Table2[[#This Row],[M2B_h]])</f>
        <v>16</v>
      </c>
      <c r="S2234" s="14">
        <f>SUM(Table2[[#This Row],[M3B]],Table2[[#This Row],[M3B_h]])</f>
        <v>16</v>
      </c>
      <c r="T2234" s="14">
        <f>SUM(Table2[[#This Row],[M4B]],Table2[[#This Row],[M4B_h]])</f>
        <v>16</v>
      </c>
    </row>
    <row r="2235" spans="1:20">
      <c r="A2235" s="11">
        <f>IF(Table2[[#This Row],[TT]]=0,"",ROW())</f>
        <v>2235</v>
      </c>
      <c r="B2235" s="11" t="str">
        <f>LOWER(SUBSTITUTE(SUBSTITUTE(SUBSTITUTE(SUBSTITUTE(SUBSTITUTE(SUBSTITUTE(SUBSTITUTE(SUBSTITUTE(Table2[[#This Row],[NAMA BARANG]]," ",""),"""",""),"-",""),"/",""),"(",""),")",""),"&amp;",""),",",""))</f>
        <v>tipeex2642</v>
      </c>
      <c r="C2235" s="17" t="s">
        <v>3053</v>
      </c>
      <c r="D2235" s="18">
        <v>2</v>
      </c>
      <c r="E2235" s="22" t="s">
        <v>139</v>
      </c>
      <c r="F2235" s="43">
        <f>IF(Table2[[#This Row],[M5B]]="",Table2[[#This Row],[M5B_h]],SUM(Table2[[#This Row],[M5B_h]],Table2[[#This Row],[M5B]]))</f>
        <v>2</v>
      </c>
      <c r="H2235" s="12" t="str">
        <f>IF(Table2[[#This Row],[M1A]]="","",Table2[[#This Row],[M1A]]-Table2[[#This Row],[AWAL]])</f>
        <v/>
      </c>
      <c r="J2235" s="12" t="str">
        <f>IF(Table2[[#This Row],[M2A]]="","",SUM(Table2[[#This Row],[M2A]]-Table2[[#This Row],[M2B_h]]))</f>
        <v/>
      </c>
      <c r="L2235" s="12" t="str">
        <f>IF(Table2[[#This Row],[M3A]]="","",SUM(Table2[[#This Row],[M3A]]-Table2[[#This Row],[M3B_h]]))</f>
        <v/>
      </c>
      <c r="N2235" s="12" t="str">
        <f>IF(Table2[[#This Row],[M4A]]="","",SUM(Table2[[#This Row],[M4A]]-Table2[[#This Row],[M4B_h]]))</f>
        <v/>
      </c>
      <c r="O2235" s="14"/>
      <c r="P2235" s="14" t="str">
        <f>IF(Table2[[#This Row],[M5A]]="","",SUM(Table2[[#This Row],[M5A]]-Table2[[#This Row],[M5B_h]]))</f>
        <v/>
      </c>
      <c r="Q2235" s="14">
        <f>SUM(Table2[[#This Row],[AWAL]],Table2[[#This Row],[M1B]])</f>
        <v>2</v>
      </c>
      <c r="R2235" s="14">
        <f>SUM(Table2[[#This Row],[M2B]],Table2[[#This Row],[M2B_h]])</f>
        <v>2</v>
      </c>
      <c r="S2235" s="14">
        <f>SUM(Table2[[#This Row],[M3B]],Table2[[#This Row],[M3B_h]])</f>
        <v>2</v>
      </c>
      <c r="T2235" s="14">
        <f>SUM(Table2[[#This Row],[M4B]],Table2[[#This Row],[M4B_h]])</f>
        <v>2</v>
      </c>
    </row>
    <row r="2236" spans="1:20">
      <c r="A2236" s="11">
        <f>IF(Table2[[#This Row],[TT]]=0,"",ROW())</f>
        <v>2236</v>
      </c>
      <c r="B2236" s="11" t="str">
        <f>LOWER(SUBSTITUTE(SUBSTITUTE(SUBSTITUTE(SUBSTITUTE(SUBSTITUTE(SUBSTITUTE(SUBSTITUTE(SUBSTITUTE(Table2[[#This Row],[NAMA BARANG]]," ",""),"""",""),"-",""),"/",""),"(",""),")",""),"&amp;",""),",",""))</f>
        <v>tipeex3003630069</v>
      </c>
      <c r="C2236" s="17" t="s">
        <v>3054</v>
      </c>
      <c r="D2236" s="18">
        <v>15</v>
      </c>
      <c r="E2236" s="22" t="s">
        <v>77</v>
      </c>
      <c r="F2236" s="43">
        <f>IF(Table2[[#This Row],[M5B]]="",Table2[[#This Row],[M5B_h]],SUM(Table2[[#This Row],[M5B_h]],Table2[[#This Row],[M5B]]))</f>
        <v>15</v>
      </c>
      <c r="H2236" s="12" t="str">
        <f>IF(Table2[[#This Row],[M1A]]="","",Table2[[#This Row],[M1A]]-Table2[[#This Row],[AWAL]])</f>
        <v/>
      </c>
      <c r="J2236" s="12" t="str">
        <f>IF(Table2[[#This Row],[M2A]]="","",SUM(Table2[[#This Row],[M2A]]-Table2[[#This Row],[M2B_h]]))</f>
        <v/>
      </c>
      <c r="L2236" s="12" t="str">
        <f>IF(Table2[[#This Row],[M3A]]="","",SUM(Table2[[#This Row],[M3A]]-Table2[[#This Row],[M3B_h]]))</f>
        <v/>
      </c>
      <c r="N2236" s="12" t="str">
        <f>IF(Table2[[#This Row],[M4A]]="","",SUM(Table2[[#This Row],[M4A]]-Table2[[#This Row],[M4B_h]]))</f>
        <v/>
      </c>
      <c r="O2236" s="14"/>
      <c r="P2236" s="14" t="str">
        <f>IF(Table2[[#This Row],[M5A]]="","",SUM(Table2[[#This Row],[M5A]]-Table2[[#This Row],[M5B_h]]))</f>
        <v/>
      </c>
      <c r="Q2236" s="14">
        <f>SUM(Table2[[#This Row],[AWAL]],Table2[[#This Row],[M1B]])</f>
        <v>15</v>
      </c>
      <c r="R2236" s="14">
        <f>SUM(Table2[[#This Row],[M2B]],Table2[[#This Row],[M2B_h]])</f>
        <v>15</v>
      </c>
      <c r="S2236" s="14">
        <f>SUM(Table2[[#This Row],[M3B]],Table2[[#This Row],[M3B_h]])</f>
        <v>15</v>
      </c>
      <c r="T2236" s="14">
        <f>SUM(Table2[[#This Row],[M4B]],Table2[[#This Row],[M4B_h]])</f>
        <v>15</v>
      </c>
    </row>
    <row r="2237" spans="1:20">
      <c r="A2237" s="11">
        <f>IF(Table2[[#This Row],[TT]]=0,"",ROW())</f>
        <v>2237</v>
      </c>
      <c r="B2237" s="11" t="str">
        <f>LOWER(SUBSTITUTE(SUBSTITUTE(SUBSTITUTE(SUBSTITUTE(SUBSTITUTE(SUBSTITUTE(SUBSTITUTE(SUBSTITUTE(Table2[[#This Row],[NAMA BARANG]]," ",""),"""",""),"-",""),"/",""),"(",""),")",""),"&amp;",""),",",""))</f>
        <v>tipeex3005630217</v>
      </c>
      <c r="C2237" s="17" t="s">
        <v>3055</v>
      </c>
      <c r="D2237" s="18">
        <v>23</v>
      </c>
      <c r="E2237" s="22" t="s">
        <v>77</v>
      </c>
      <c r="F2237" s="43">
        <f>IF(Table2[[#This Row],[M5B]]="",Table2[[#This Row],[M5B_h]],SUM(Table2[[#This Row],[M5B_h]],Table2[[#This Row],[M5B]]))</f>
        <v>23</v>
      </c>
      <c r="H2237" s="12" t="str">
        <f>IF(Table2[[#This Row],[M1A]]="","",Table2[[#This Row],[M1A]]-Table2[[#This Row],[AWAL]])</f>
        <v/>
      </c>
      <c r="J2237" s="12" t="str">
        <f>IF(Table2[[#This Row],[M2A]]="","",SUM(Table2[[#This Row],[M2A]]-Table2[[#This Row],[M2B_h]]))</f>
        <v/>
      </c>
      <c r="L2237" s="12" t="str">
        <f>IF(Table2[[#This Row],[M3A]]="","",SUM(Table2[[#This Row],[M3A]]-Table2[[#This Row],[M3B_h]]))</f>
        <v/>
      </c>
      <c r="N2237" s="12" t="str">
        <f>IF(Table2[[#This Row],[M4A]]="","",SUM(Table2[[#This Row],[M4A]]-Table2[[#This Row],[M4B_h]]))</f>
        <v/>
      </c>
      <c r="O2237" s="14"/>
      <c r="P2237" s="14" t="str">
        <f>IF(Table2[[#This Row],[M5A]]="","",SUM(Table2[[#This Row],[M5A]]-Table2[[#This Row],[M5B_h]]))</f>
        <v/>
      </c>
      <c r="Q2237" s="14">
        <f>SUM(Table2[[#This Row],[AWAL]],Table2[[#This Row],[M1B]])</f>
        <v>23</v>
      </c>
      <c r="R2237" s="14">
        <f>SUM(Table2[[#This Row],[M2B]],Table2[[#This Row],[M2B_h]])</f>
        <v>23</v>
      </c>
      <c r="S2237" s="14">
        <f>SUM(Table2[[#This Row],[M3B]],Table2[[#This Row],[M3B_h]])</f>
        <v>23</v>
      </c>
      <c r="T2237" s="14">
        <f>SUM(Table2[[#This Row],[M4B]],Table2[[#This Row],[M4B_h]])</f>
        <v>23</v>
      </c>
    </row>
    <row r="2238" spans="1:20">
      <c r="A2238" s="11">
        <f>IF(Table2[[#This Row],[TT]]=0,"",ROW())</f>
        <v>2238</v>
      </c>
      <c r="B2238" s="11" t="str">
        <f>LOWER(SUBSTITUTE(SUBSTITUTE(SUBSTITUTE(SUBSTITUTE(SUBSTITUTE(SUBSTITUTE(SUBSTITUTE(SUBSTITUTE(Table2[[#This Row],[NAMA BARANG]]," ",""),"""",""),"-",""),"/",""),"(",""),")",""),"&amp;",""),",",""))</f>
        <v>tipeex313</v>
      </c>
      <c r="C2238" s="17" t="s">
        <v>3056</v>
      </c>
      <c r="D2238" s="18">
        <v>1</v>
      </c>
      <c r="E2238" s="22" t="s">
        <v>2638</v>
      </c>
      <c r="F2238" s="43">
        <f>IF(Table2[[#This Row],[M5B]]="",Table2[[#This Row],[M5B_h]],SUM(Table2[[#This Row],[M5B_h]],Table2[[#This Row],[M5B]]))</f>
        <v>1</v>
      </c>
      <c r="H2238" s="12" t="str">
        <f>IF(Table2[[#This Row],[M1A]]="","",Table2[[#This Row],[M1A]]-Table2[[#This Row],[AWAL]])</f>
        <v/>
      </c>
      <c r="J2238" s="12" t="str">
        <f>IF(Table2[[#This Row],[M2A]]="","",SUM(Table2[[#This Row],[M2A]]-Table2[[#This Row],[M2B_h]]))</f>
        <v/>
      </c>
      <c r="L2238" s="12" t="str">
        <f>IF(Table2[[#This Row],[M3A]]="","",SUM(Table2[[#This Row],[M3A]]-Table2[[#This Row],[M3B_h]]))</f>
        <v/>
      </c>
      <c r="N2238" s="12" t="str">
        <f>IF(Table2[[#This Row],[M4A]]="","",SUM(Table2[[#This Row],[M4A]]-Table2[[#This Row],[M4B_h]]))</f>
        <v/>
      </c>
      <c r="O2238" s="14"/>
      <c r="P2238" s="14" t="str">
        <f>IF(Table2[[#This Row],[M5A]]="","",SUM(Table2[[#This Row],[M5A]]-Table2[[#This Row],[M5B_h]]))</f>
        <v/>
      </c>
      <c r="Q2238" s="14">
        <f>SUM(Table2[[#This Row],[AWAL]],Table2[[#This Row],[M1B]])</f>
        <v>1</v>
      </c>
      <c r="R2238" s="14">
        <f>SUM(Table2[[#This Row],[M2B]],Table2[[#This Row],[M2B_h]])</f>
        <v>1</v>
      </c>
      <c r="S2238" s="14">
        <f>SUM(Table2[[#This Row],[M3B]],Table2[[#This Row],[M3B_h]])</f>
        <v>1</v>
      </c>
      <c r="T2238" s="14">
        <f>SUM(Table2[[#This Row],[M4B]],Table2[[#This Row],[M4B_h]])</f>
        <v>1</v>
      </c>
    </row>
    <row r="2239" spans="1:20">
      <c r="A2239" s="11">
        <f>IF(Table2[[#This Row],[TT]]=0,"",ROW())</f>
        <v>2239</v>
      </c>
      <c r="B2239" s="11" t="str">
        <f>LOWER(SUBSTITUTE(SUBSTITUTE(SUBSTITUTE(SUBSTITUTE(SUBSTITUTE(SUBSTITUTE(SUBSTITUTE(SUBSTITUTE(Table2[[#This Row],[NAMA BARANG]]," ",""),"""",""),"-",""),"/",""),"(",""),")",""),"&amp;",""),",",""))</f>
        <v>tipeex328338</v>
      </c>
      <c r="C2239" s="17" t="s">
        <v>3057</v>
      </c>
      <c r="D2239" s="18">
        <v>1</v>
      </c>
      <c r="E2239" s="22" t="s">
        <v>188</v>
      </c>
      <c r="F2239" s="43">
        <f>IF(Table2[[#This Row],[M5B]]="",Table2[[#This Row],[M5B_h]],SUM(Table2[[#This Row],[M5B_h]],Table2[[#This Row],[M5B]]))</f>
        <v>1</v>
      </c>
      <c r="H2239" s="12" t="str">
        <f>IF(Table2[[#This Row],[M1A]]="","",Table2[[#This Row],[M1A]]-Table2[[#This Row],[AWAL]])</f>
        <v/>
      </c>
      <c r="J2239" s="12" t="str">
        <f>IF(Table2[[#This Row],[M2A]]="","",SUM(Table2[[#This Row],[M2A]]-Table2[[#This Row],[M2B_h]]))</f>
        <v/>
      </c>
      <c r="L2239" s="12" t="str">
        <f>IF(Table2[[#This Row],[M3A]]="","",SUM(Table2[[#This Row],[M3A]]-Table2[[#This Row],[M3B_h]]))</f>
        <v/>
      </c>
      <c r="N2239" s="12" t="str">
        <f>IF(Table2[[#This Row],[M4A]]="","",SUM(Table2[[#This Row],[M4A]]-Table2[[#This Row],[M4B_h]]))</f>
        <v/>
      </c>
      <c r="O2239" s="14"/>
      <c r="P2239" s="14" t="str">
        <f>IF(Table2[[#This Row],[M5A]]="","",SUM(Table2[[#This Row],[M5A]]-Table2[[#This Row],[M5B_h]]))</f>
        <v/>
      </c>
      <c r="Q2239" s="14">
        <f>SUM(Table2[[#This Row],[AWAL]],Table2[[#This Row],[M1B]])</f>
        <v>1</v>
      </c>
      <c r="R2239" s="14">
        <f>SUM(Table2[[#This Row],[M2B]],Table2[[#This Row],[M2B_h]])</f>
        <v>1</v>
      </c>
      <c r="S2239" s="14">
        <f>SUM(Table2[[#This Row],[M3B]],Table2[[#This Row],[M3B_h]])</f>
        <v>1</v>
      </c>
      <c r="T2239" s="14">
        <f>SUM(Table2[[#This Row],[M4B]],Table2[[#This Row],[M4B_h]])</f>
        <v>1</v>
      </c>
    </row>
    <row r="2240" spans="1:20">
      <c r="A2240" s="11">
        <f>IF(Table2[[#This Row],[TT]]=0,"",ROW())</f>
        <v>2240</v>
      </c>
      <c r="B2240" s="11" t="str">
        <f>LOWER(SUBSTITUTE(SUBSTITUTE(SUBSTITUTE(SUBSTITUTE(SUBSTITUTE(SUBSTITUTE(SUBSTITUTE(SUBSTITUTE(Table2[[#This Row],[NAMA BARANG]]," ",""),"""",""),"-",""),"/",""),"(",""),")",""),"&amp;",""),",",""))</f>
        <v>tipeex351</v>
      </c>
      <c r="C2240" s="17" t="s">
        <v>3058</v>
      </c>
      <c r="D2240" s="18">
        <v>1</v>
      </c>
      <c r="E2240" s="22" t="s">
        <v>1308</v>
      </c>
      <c r="F2240" s="43">
        <f>IF(Table2[[#This Row],[M5B]]="",Table2[[#This Row],[M5B_h]],SUM(Table2[[#This Row],[M5B_h]],Table2[[#This Row],[M5B]]))</f>
        <v>1</v>
      </c>
      <c r="H2240" s="12" t="str">
        <f>IF(Table2[[#This Row],[M1A]]="","",Table2[[#This Row],[M1A]]-Table2[[#This Row],[AWAL]])</f>
        <v/>
      </c>
      <c r="J2240" s="12" t="str">
        <f>IF(Table2[[#This Row],[M2A]]="","",SUM(Table2[[#This Row],[M2A]]-Table2[[#This Row],[M2B_h]]))</f>
        <v/>
      </c>
      <c r="L2240" s="12" t="str">
        <f>IF(Table2[[#This Row],[M3A]]="","",SUM(Table2[[#This Row],[M3A]]-Table2[[#This Row],[M3B_h]]))</f>
        <v/>
      </c>
      <c r="N2240" s="12" t="str">
        <f>IF(Table2[[#This Row],[M4A]]="","",SUM(Table2[[#This Row],[M4A]]-Table2[[#This Row],[M4B_h]]))</f>
        <v/>
      </c>
      <c r="O2240" s="14"/>
      <c r="P2240" s="14" t="str">
        <f>IF(Table2[[#This Row],[M5A]]="","",SUM(Table2[[#This Row],[M5A]]-Table2[[#This Row],[M5B_h]]))</f>
        <v/>
      </c>
      <c r="Q2240" s="14">
        <f>SUM(Table2[[#This Row],[AWAL]],Table2[[#This Row],[M1B]])</f>
        <v>1</v>
      </c>
      <c r="R2240" s="14">
        <f>SUM(Table2[[#This Row],[M2B]],Table2[[#This Row],[M2B_h]])</f>
        <v>1</v>
      </c>
      <c r="S2240" s="14">
        <f>SUM(Table2[[#This Row],[M3B]],Table2[[#This Row],[M3B_h]])</f>
        <v>1</v>
      </c>
      <c r="T2240" s="14">
        <f>SUM(Table2[[#This Row],[M4B]],Table2[[#This Row],[M4B_h]])</f>
        <v>1</v>
      </c>
    </row>
    <row r="2241" spans="1:20">
      <c r="A2241" s="11">
        <f>IF(Table2[[#This Row],[TT]]=0,"",ROW())</f>
        <v>2241</v>
      </c>
      <c r="B2241" s="11" t="str">
        <f>LOWER(SUBSTITUTE(SUBSTITUTE(SUBSTITUTE(SUBSTITUTE(SUBSTITUTE(SUBSTITUTE(SUBSTITUTE(SUBSTITUTE(Table2[[#This Row],[NAMA BARANG]]," ",""),"""",""),"-",""),"/",""),"(",""),")",""),"&amp;",""),",",""))</f>
        <v>tipeex358</v>
      </c>
      <c r="C2241" s="17" t="s">
        <v>3059</v>
      </c>
      <c r="D2241" s="18">
        <v>2</v>
      </c>
      <c r="E2241" s="22" t="s">
        <v>77</v>
      </c>
      <c r="F2241" s="43">
        <f>IF(Table2[[#This Row],[M5B]]="",Table2[[#This Row],[M5B_h]],SUM(Table2[[#This Row],[M5B_h]],Table2[[#This Row],[M5B]]))</f>
        <v>2</v>
      </c>
      <c r="H2241" s="12" t="str">
        <f>IF(Table2[[#This Row],[M1A]]="","",Table2[[#This Row],[M1A]]-Table2[[#This Row],[AWAL]])</f>
        <v/>
      </c>
      <c r="J2241" s="12" t="str">
        <f>IF(Table2[[#This Row],[M2A]]="","",SUM(Table2[[#This Row],[M2A]]-Table2[[#This Row],[M2B_h]]))</f>
        <v/>
      </c>
      <c r="L2241" s="12" t="str">
        <f>IF(Table2[[#This Row],[M3A]]="","",SUM(Table2[[#This Row],[M3A]]-Table2[[#This Row],[M3B_h]]))</f>
        <v/>
      </c>
      <c r="N2241" s="12" t="str">
        <f>IF(Table2[[#This Row],[M4A]]="","",SUM(Table2[[#This Row],[M4A]]-Table2[[#This Row],[M4B_h]]))</f>
        <v/>
      </c>
      <c r="O2241" s="14"/>
      <c r="P2241" s="14" t="str">
        <f>IF(Table2[[#This Row],[M5A]]="","",SUM(Table2[[#This Row],[M5A]]-Table2[[#This Row],[M5B_h]]))</f>
        <v/>
      </c>
      <c r="Q2241" s="14">
        <f>SUM(Table2[[#This Row],[AWAL]],Table2[[#This Row],[M1B]])</f>
        <v>2</v>
      </c>
      <c r="R2241" s="14">
        <f>SUM(Table2[[#This Row],[M2B]],Table2[[#This Row],[M2B_h]])</f>
        <v>2</v>
      </c>
      <c r="S2241" s="14">
        <f>SUM(Table2[[#This Row],[M3B]],Table2[[#This Row],[M3B_h]])</f>
        <v>2</v>
      </c>
      <c r="T2241" s="14">
        <f>SUM(Table2[[#This Row],[M4B]],Table2[[#This Row],[M4B_h]])</f>
        <v>2</v>
      </c>
    </row>
    <row r="2242" spans="1:20">
      <c r="A2242" s="11">
        <f>IF(Table2[[#This Row],[TT]]=0,"",ROW())</f>
        <v>2242</v>
      </c>
      <c r="B2242" s="11" t="str">
        <f>LOWER(SUBSTITUTE(SUBSTITUTE(SUBSTITUTE(SUBSTITUTE(SUBSTITUTE(SUBSTITUTE(SUBSTITUTE(SUBSTITUTE(Table2[[#This Row],[NAMA BARANG]]," ",""),"""",""),"-",""),"/",""),"(",""),")",""),"&amp;",""),",",""))</f>
        <v>tipeex63636</v>
      </c>
      <c r="C2242" s="17" t="s">
        <v>3060</v>
      </c>
      <c r="D2242" s="18">
        <v>36</v>
      </c>
      <c r="E2242" s="22" t="s">
        <v>77</v>
      </c>
      <c r="F2242" s="43">
        <f>IF(Table2[[#This Row],[M5B]]="",Table2[[#This Row],[M5B_h]],SUM(Table2[[#This Row],[M5B_h]],Table2[[#This Row],[M5B]]))</f>
        <v>36</v>
      </c>
      <c r="H2242" s="12" t="str">
        <f>IF(Table2[[#This Row],[M1A]]="","",Table2[[#This Row],[M1A]]-Table2[[#This Row],[AWAL]])</f>
        <v/>
      </c>
      <c r="J2242" s="12" t="str">
        <f>IF(Table2[[#This Row],[M2A]]="","",SUM(Table2[[#This Row],[M2A]]-Table2[[#This Row],[M2B_h]]))</f>
        <v/>
      </c>
      <c r="L2242" s="12" t="str">
        <f>IF(Table2[[#This Row],[M3A]]="","",SUM(Table2[[#This Row],[M3A]]-Table2[[#This Row],[M3B_h]]))</f>
        <v/>
      </c>
      <c r="N2242" s="12" t="str">
        <f>IF(Table2[[#This Row],[M4A]]="","",SUM(Table2[[#This Row],[M4A]]-Table2[[#This Row],[M4B_h]]))</f>
        <v/>
      </c>
      <c r="O2242" s="14"/>
      <c r="P2242" s="14" t="str">
        <f>IF(Table2[[#This Row],[M5A]]="","",SUM(Table2[[#This Row],[M5A]]-Table2[[#This Row],[M5B_h]]))</f>
        <v/>
      </c>
      <c r="Q2242" s="14">
        <f>SUM(Table2[[#This Row],[AWAL]],Table2[[#This Row],[M1B]])</f>
        <v>36</v>
      </c>
      <c r="R2242" s="14">
        <f>SUM(Table2[[#This Row],[M2B]],Table2[[#This Row],[M2B_h]])</f>
        <v>36</v>
      </c>
      <c r="S2242" s="14">
        <f>SUM(Table2[[#This Row],[M3B]],Table2[[#This Row],[M3B_h]])</f>
        <v>36</v>
      </c>
      <c r="T2242" s="14">
        <f>SUM(Table2[[#This Row],[M4B]],Table2[[#This Row],[M4B_h]])</f>
        <v>36</v>
      </c>
    </row>
    <row r="2243" spans="1:20">
      <c r="A2243" s="11">
        <f>IF(Table2[[#This Row],[TT]]=0,"",ROW())</f>
        <v>2243</v>
      </c>
      <c r="B2243" s="11" t="str">
        <f>LOWER(SUBSTITUTE(SUBSTITUTE(SUBSTITUTE(SUBSTITUTE(SUBSTITUTE(SUBSTITUTE(SUBSTITUTE(SUBSTITUTE(Table2[[#This Row],[NAMA BARANG]]," ",""),"""",""),"-",""),"/",""),"(",""),")",""),"&amp;",""),",",""))</f>
        <v>tipeex65102416</v>
      </c>
      <c r="C2243" s="17" t="s">
        <v>3061</v>
      </c>
      <c r="D2243" s="18">
        <v>16</v>
      </c>
      <c r="E2243" s="22" t="s">
        <v>3384</v>
      </c>
      <c r="F2243" s="43">
        <f>IF(Table2[[#This Row],[M5B]]="",Table2[[#This Row],[M5B_h]],SUM(Table2[[#This Row],[M5B_h]],Table2[[#This Row],[M5B]]))</f>
        <v>16</v>
      </c>
      <c r="H2243" s="12" t="str">
        <f>IF(Table2[[#This Row],[M1A]]="","",Table2[[#This Row],[M1A]]-Table2[[#This Row],[AWAL]])</f>
        <v/>
      </c>
      <c r="J2243" s="12" t="str">
        <f>IF(Table2[[#This Row],[M2A]]="","",SUM(Table2[[#This Row],[M2A]]-Table2[[#This Row],[M2B_h]]))</f>
        <v/>
      </c>
      <c r="L2243" s="12" t="str">
        <f>IF(Table2[[#This Row],[M3A]]="","",SUM(Table2[[#This Row],[M3A]]-Table2[[#This Row],[M3B_h]]))</f>
        <v/>
      </c>
      <c r="N2243" s="12" t="str">
        <f>IF(Table2[[#This Row],[M4A]]="","",SUM(Table2[[#This Row],[M4A]]-Table2[[#This Row],[M4B_h]]))</f>
        <v/>
      </c>
      <c r="O2243" s="14"/>
      <c r="P2243" s="14" t="str">
        <f>IF(Table2[[#This Row],[M5A]]="","",SUM(Table2[[#This Row],[M5A]]-Table2[[#This Row],[M5B_h]]))</f>
        <v/>
      </c>
      <c r="Q2243" s="14">
        <f>SUM(Table2[[#This Row],[AWAL]],Table2[[#This Row],[M1B]])</f>
        <v>16</v>
      </c>
      <c r="R2243" s="14">
        <f>SUM(Table2[[#This Row],[M2B]],Table2[[#This Row],[M2B_h]])</f>
        <v>16</v>
      </c>
      <c r="S2243" s="14">
        <f>SUM(Table2[[#This Row],[M3B]],Table2[[#This Row],[M3B_h]])</f>
        <v>16</v>
      </c>
      <c r="T2243" s="14">
        <f>SUM(Table2[[#This Row],[M4B]],Table2[[#This Row],[M4B_h]])</f>
        <v>16</v>
      </c>
    </row>
    <row r="2244" spans="1:20">
      <c r="A2244" s="11">
        <f>IF(Table2[[#This Row],[TT]]=0,"",ROW())</f>
        <v>2244</v>
      </c>
      <c r="B2244" s="11" t="str">
        <f>LOWER(SUBSTITUTE(SUBSTITUTE(SUBSTITUTE(SUBSTITUTE(SUBSTITUTE(SUBSTITUTE(SUBSTITUTE(SUBSTITUTE(Table2[[#This Row],[NAMA BARANG]]," ",""),"""",""),"-",""),"/",""),"(",""),")",""),"&amp;",""),",",""))</f>
        <v>tipeexkertas7013mini</v>
      </c>
      <c r="C2244" s="17" t="s">
        <v>4721</v>
      </c>
      <c r="D2244" s="18">
        <v>5</v>
      </c>
      <c r="E2244" s="22" t="s">
        <v>2358</v>
      </c>
      <c r="F2244" s="43">
        <f>IF(Table2[[#This Row],[M5B]]="",Table2[[#This Row],[M5B_h]],SUM(Table2[[#This Row],[M5B_h]],Table2[[#This Row],[M5B]]))</f>
        <v>5</v>
      </c>
      <c r="H2244" s="12" t="str">
        <f>IF(Table2[[#This Row],[M1A]]="","",Table2[[#This Row],[M1A]]-Table2[[#This Row],[AWAL]])</f>
        <v/>
      </c>
      <c r="J2244" s="12" t="str">
        <f>IF(Table2[[#This Row],[M2A]]="","",SUM(Table2[[#This Row],[M2A]]-Table2[[#This Row],[M2B_h]]))</f>
        <v/>
      </c>
      <c r="L2244" s="12" t="str">
        <f>IF(Table2[[#This Row],[M3A]]="","",SUM(Table2[[#This Row],[M3A]]-Table2[[#This Row],[M3B_h]]))</f>
        <v/>
      </c>
      <c r="N2244" s="12" t="str">
        <f>IF(Table2[[#This Row],[M4A]]="","",SUM(Table2[[#This Row],[M4A]]-Table2[[#This Row],[M4B_h]]))</f>
        <v/>
      </c>
      <c r="O2244" s="14"/>
      <c r="P2244" s="14" t="str">
        <f>IF(Table2[[#This Row],[M5A]]="","",SUM(Table2[[#This Row],[M5A]]-Table2[[#This Row],[M5B_h]]))</f>
        <v/>
      </c>
      <c r="Q2244" s="14">
        <f>SUM(Table2[[#This Row],[AWAL]],Table2[[#This Row],[M1B]])</f>
        <v>5</v>
      </c>
      <c r="R2244" s="14">
        <f>SUM(Table2[[#This Row],[M2B]],Table2[[#This Row],[M2B_h]])</f>
        <v>5</v>
      </c>
      <c r="S2244" s="14">
        <f>SUM(Table2[[#This Row],[M3B]],Table2[[#This Row],[M3B_h]])</f>
        <v>5</v>
      </c>
      <c r="T2244" s="14">
        <f>SUM(Table2[[#This Row],[M4B]],Table2[[#This Row],[M4B_h]])</f>
        <v>5</v>
      </c>
    </row>
    <row r="2245" spans="1:20">
      <c r="A2245" s="11">
        <f>IF(Table2[[#This Row],[TT]]=0,"",ROW())</f>
        <v>2245</v>
      </c>
      <c r="B2245" s="11" t="str">
        <f>LOWER(SUBSTITUTE(SUBSTITUTE(SUBSTITUTE(SUBSTITUTE(SUBSTITUTE(SUBSTITUTE(SUBSTITUTE(SUBSTITUTE(Table2[[#This Row],[NAMA BARANG]]," ",""),"""",""),"-",""),"/",""),"(",""),")",""),"&amp;",""),",",""))</f>
        <v>tipeexkertas7013mini</v>
      </c>
      <c r="C2245" s="17" t="s">
        <v>4721</v>
      </c>
      <c r="D2245" s="18">
        <v>1</v>
      </c>
      <c r="E2245" s="22" t="s">
        <v>2652</v>
      </c>
      <c r="F2245" s="43">
        <f>IF(Table2[[#This Row],[M5B]]="",Table2[[#This Row],[M5B_h]],SUM(Table2[[#This Row],[M5B_h]],Table2[[#This Row],[M5B]]))</f>
        <v>1</v>
      </c>
      <c r="H2245" s="12" t="str">
        <f>IF(Table2[[#This Row],[M1A]]="","",Table2[[#This Row],[M1A]]-Table2[[#This Row],[AWAL]])</f>
        <v/>
      </c>
      <c r="J2245" s="12" t="str">
        <f>IF(Table2[[#This Row],[M2A]]="","",SUM(Table2[[#This Row],[M2A]]-Table2[[#This Row],[M2B_h]]))</f>
        <v/>
      </c>
      <c r="L2245" s="12" t="str">
        <f>IF(Table2[[#This Row],[M3A]]="","",SUM(Table2[[#This Row],[M3A]]-Table2[[#This Row],[M3B_h]]))</f>
        <v/>
      </c>
      <c r="N2245" s="12" t="str">
        <f>IF(Table2[[#This Row],[M4A]]="","",SUM(Table2[[#This Row],[M4A]]-Table2[[#This Row],[M4B_h]]))</f>
        <v/>
      </c>
      <c r="O2245" s="14"/>
      <c r="P2245" s="14" t="str">
        <f>IF(Table2[[#This Row],[M5A]]="","",SUM(Table2[[#This Row],[M5A]]-Table2[[#This Row],[M5B_h]]))</f>
        <v/>
      </c>
      <c r="Q2245" s="14">
        <f>SUM(Table2[[#This Row],[AWAL]],Table2[[#This Row],[M1B]])</f>
        <v>1</v>
      </c>
      <c r="R2245" s="14">
        <f>SUM(Table2[[#This Row],[M2B]],Table2[[#This Row],[M2B_h]])</f>
        <v>1</v>
      </c>
      <c r="S2245" s="14">
        <f>SUM(Table2[[#This Row],[M3B]],Table2[[#This Row],[M3B_h]])</f>
        <v>1</v>
      </c>
      <c r="T2245" s="14">
        <f>SUM(Table2[[#This Row],[M4B]],Table2[[#This Row],[M4B_h]])</f>
        <v>1</v>
      </c>
    </row>
    <row r="2246" spans="1:20">
      <c r="A2246" s="13">
        <f>IF(Table2[[#This Row],[TT]]=0,"",ROW())</f>
        <v>2246</v>
      </c>
      <c r="B2246" s="13" t="str">
        <f>LOWER(SUBSTITUTE(SUBSTITUTE(SUBSTITUTE(SUBSTITUTE(SUBSTITUTE(SUBSTITUTE(SUBSTITUTE(SUBSTITUTE(Table2[[#This Row],[NAMA BARANG]]," ",""),"""",""),"-",""),"/",""),"(",""),")",""),"&amp;",""),",",""))</f>
        <v>tipeex715</v>
      </c>
      <c r="C2246" s="16" t="s">
        <v>3062</v>
      </c>
      <c r="D2246" s="18">
        <v>2</v>
      </c>
      <c r="E2246" s="47" t="s">
        <v>77</v>
      </c>
      <c r="F2246" s="43">
        <f>IF(Table2[[#This Row],[M5B]]="",Table2[[#This Row],[M5B_h]],SUM(Table2[[#This Row],[M5B_h]],Table2[[#This Row],[M5B]]))</f>
        <v>2</v>
      </c>
      <c r="H2246" s="14" t="str">
        <f>IF(Table2[[#This Row],[M1A]]="","",Table2[[#This Row],[M1A]]-Table2[[#This Row],[AWAL]])</f>
        <v/>
      </c>
      <c r="J2246" s="14" t="str">
        <f>IF(Table2[[#This Row],[M2A]]="","",SUM(Table2[[#This Row],[M2A]]-Table2[[#This Row],[M2B_h]]))</f>
        <v/>
      </c>
      <c r="L2246" s="14" t="str">
        <f>IF(Table2[[#This Row],[M3A]]="","",SUM(Table2[[#This Row],[M3A]]-Table2[[#This Row],[M3B_h]]))</f>
        <v/>
      </c>
      <c r="N2246" s="14" t="str">
        <f>IF(Table2[[#This Row],[M4A]]="","",SUM(Table2[[#This Row],[M4A]]-Table2[[#This Row],[M4B_h]]))</f>
        <v/>
      </c>
      <c r="P2246" s="14" t="str">
        <f>IF(Table2[[#This Row],[M5A]]="","",SUM(Table2[[#This Row],[M5A]]-Table2[[#This Row],[M5B_h]]))</f>
        <v/>
      </c>
      <c r="Q2246" s="14">
        <f>SUM(Table2[[#This Row],[AWAL]],Table2[[#This Row],[M1B]])</f>
        <v>2</v>
      </c>
      <c r="R2246" s="14">
        <f>SUM(Table2[[#This Row],[M2B]],Table2[[#This Row],[M2B_h]])</f>
        <v>2</v>
      </c>
      <c r="S2246" s="14">
        <f>SUM(Table2[[#This Row],[M3B]],Table2[[#This Row],[M3B_h]])</f>
        <v>2</v>
      </c>
      <c r="T2246" s="14">
        <f>SUM(Table2[[#This Row],[M4B]],Table2[[#This Row],[M4B_h]])</f>
        <v>2</v>
      </c>
    </row>
    <row r="2247" spans="1:20">
      <c r="A2247" s="11">
        <f>IF(Table2[[#This Row],[TT]]=0,"",ROW())</f>
        <v>2247</v>
      </c>
      <c r="B2247" s="11" t="str">
        <f>LOWER(SUBSTITUTE(SUBSTITUTE(SUBSTITUTE(SUBSTITUTE(SUBSTITUTE(SUBSTITUTE(SUBSTITUTE(SUBSTITUTE(Table2[[#This Row],[NAMA BARANG]]," ",""),"""",""),"-",""),"/",""),"(",""),")",""),"&amp;",""),",",""))</f>
        <v>tipeex7287532721</v>
      </c>
      <c r="C2247" s="17" t="s">
        <v>3063</v>
      </c>
      <c r="D2247" s="18">
        <v>26</v>
      </c>
      <c r="E2247" s="22" t="s">
        <v>2461</v>
      </c>
      <c r="F2247" s="43">
        <f>IF(Table2[[#This Row],[M5B]]="",Table2[[#This Row],[M5B_h]],SUM(Table2[[#This Row],[M5B_h]],Table2[[#This Row],[M5B]]))</f>
        <v>26</v>
      </c>
      <c r="H2247" s="12" t="str">
        <f>IF(Table2[[#This Row],[M1A]]="","",Table2[[#This Row],[M1A]]-Table2[[#This Row],[AWAL]])</f>
        <v/>
      </c>
      <c r="J2247" s="12" t="str">
        <f>IF(Table2[[#This Row],[M2A]]="","",SUM(Table2[[#This Row],[M2A]]-Table2[[#This Row],[M2B_h]]))</f>
        <v/>
      </c>
      <c r="L2247" s="12" t="str">
        <f>IF(Table2[[#This Row],[M3A]]="","",SUM(Table2[[#This Row],[M3A]]-Table2[[#This Row],[M3B_h]]))</f>
        <v/>
      </c>
      <c r="N2247" s="12" t="str">
        <f>IF(Table2[[#This Row],[M4A]]="","",SUM(Table2[[#This Row],[M4A]]-Table2[[#This Row],[M4B_h]]))</f>
        <v/>
      </c>
      <c r="O2247" s="14"/>
      <c r="P2247" s="14" t="str">
        <f>IF(Table2[[#This Row],[M5A]]="","",SUM(Table2[[#This Row],[M5A]]-Table2[[#This Row],[M5B_h]]))</f>
        <v/>
      </c>
      <c r="Q2247" s="14">
        <f>SUM(Table2[[#This Row],[AWAL]],Table2[[#This Row],[M1B]])</f>
        <v>26</v>
      </c>
      <c r="R2247" s="14">
        <f>SUM(Table2[[#This Row],[M2B]],Table2[[#This Row],[M2B_h]])</f>
        <v>26</v>
      </c>
      <c r="S2247" s="14">
        <f>SUM(Table2[[#This Row],[M3B]],Table2[[#This Row],[M3B_h]])</f>
        <v>26</v>
      </c>
      <c r="T2247" s="14">
        <f>SUM(Table2[[#This Row],[M4B]],Table2[[#This Row],[M4B_h]])</f>
        <v>26</v>
      </c>
    </row>
    <row r="2248" spans="1:20">
      <c r="A2248" s="11">
        <f>IF(Table2[[#This Row],[TT]]=0,"",ROW())</f>
        <v>2248</v>
      </c>
      <c r="B2248" s="11" t="str">
        <f>LOWER(SUBSTITUTE(SUBSTITUTE(SUBSTITUTE(SUBSTITUTE(SUBSTITUTE(SUBSTITUTE(SUBSTITUTE(SUBSTITUTE(Table2[[#This Row],[NAMA BARANG]]," ",""),"""",""),"-",""),"/",""),"(",""),")",""),"&amp;",""),",",""))</f>
        <v>tipeex731</v>
      </c>
      <c r="C2248" s="17" t="s">
        <v>3064</v>
      </c>
      <c r="D2248" s="18">
        <v>2</v>
      </c>
      <c r="E2248" s="22" t="s">
        <v>83</v>
      </c>
      <c r="F2248" s="43">
        <f>IF(Table2[[#This Row],[M5B]]="",Table2[[#This Row],[M5B_h]],SUM(Table2[[#This Row],[M5B_h]],Table2[[#This Row],[M5B]]))</f>
        <v>2</v>
      </c>
      <c r="H2248" s="12" t="str">
        <f>IF(Table2[[#This Row],[M1A]]="","",Table2[[#This Row],[M1A]]-Table2[[#This Row],[AWAL]])</f>
        <v/>
      </c>
      <c r="J2248" s="12" t="str">
        <f>IF(Table2[[#This Row],[M2A]]="","",SUM(Table2[[#This Row],[M2A]]-Table2[[#This Row],[M2B_h]]))</f>
        <v/>
      </c>
      <c r="L2248" s="12" t="str">
        <f>IF(Table2[[#This Row],[M3A]]="","",SUM(Table2[[#This Row],[M3A]]-Table2[[#This Row],[M3B_h]]))</f>
        <v/>
      </c>
      <c r="N2248" s="12" t="str">
        <f>IF(Table2[[#This Row],[M4A]]="","",SUM(Table2[[#This Row],[M4A]]-Table2[[#This Row],[M4B_h]]))</f>
        <v/>
      </c>
      <c r="O2248" s="14"/>
      <c r="P2248" s="14" t="str">
        <f>IF(Table2[[#This Row],[M5A]]="","",SUM(Table2[[#This Row],[M5A]]-Table2[[#This Row],[M5B_h]]))</f>
        <v/>
      </c>
      <c r="Q2248" s="14">
        <f>SUM(Table2[[#This Row],[AWAL]],Table2[[#This Row],[M1B]])</f>
        <v>2</v>
      </c>
      <c r="R2248" s="14">
        <f>SUM(Table2[[#This Row],[M2B]],Table2[[#This Row],[M2B_h]])</f>
        <v>2</v>
      </c>
      <c r="S2248" s="14">
        <f>SUM(Table2[[#This Row],[M3B]],Table2[[#This Row],[M3B_h]])</f>
        <v>2</v>
      </c>
      <c r="T2248" s="14">
        <f>SUM(Table2[[#This Row],[M4B]],Table2[[#This Row],[M4B_h]])</f>
        <v>2</v>
      </c>
    </row>
    <row r="2249" spans="1:20">
      <c r="A2249" s="11">
        <f>IF(Table2[[#This Row],[TT]]=0,"",ROW())</f>
        <v>2249</v>
      </c>
      <c r="B2249" s="11" t="str">
        <f>LOWER(SUBSTITUTE(SUBSTITUTE(SUBSTITUTE(SUBSTITUTE(SUBSTITUTE(SUBSTITUTE(SUBSTITUTE(SUBSTITUTE(Table2[[#This Row],[NAMA BARANG]]," ",""),"""",""),"-",""),"/",""),"(",""),")",""),"&amp;",""),",",""))</f>
        <v>tipeex737a</v>
      </c>
      <c r="C2249" s="17" t="s">
        <v>3461</v>
      </c>
      <c r="D2249" s="18">
        <v>4</v>
      </c>
      <c r="E2249" s="22" t="s">
        <v>2461</v>
      </c>
      <c r="F2249" s="43">
        <f>IF(Table2[[#This Row],[M5B]]="",Table2[[#This Row],[M5B_h]],SUM(Table2[[#This Row],[M5B_h]],Table2[[#This Row],[M5B]]))</f>
        <v>2</v>
      </c>
      <c r="H2249" s="12" t="str">
        <f>IF(Table2[[#This Row],[M1A]]="","",Table2[[#This Row],[M1A]]-Table2[[#This Row],[AWAL]])</f>
        <v/>
      </c>
      <c r="J2249" s="12" t="str">
        <f>IF(Table2[[#This Row],[M2A]]="","",SUM(Table2[[#This Row],[M2A]]-Table2[[#This Row],[M2B_h]]))</f>
        <v/>
      </c>
      <c r="K2249" s="12">
        <v>2</v>
      </c>
      <c r="L2249" s="12">
        <f>IF(Table2[[#This Row],[M3A]]="","",SUM(Table2[[#This Row],[M3A]]-Table2[[#This Row],[M3B_h]]))</f>
        <v>-2</v>
      </c>
      <c r="N2249" s="12" t="str">
        <f>IF(Table2[[#This Row],[M4A]]="","",SUM(Table2[[#This Row],[M4A]]-Table2[[#This Row],[M4B_h]]))</f>
        <v/>
      </c>
      <c r="O2249" s="14"/>
      <c r="P2249" s="14" t="str">
        <f>IF(Table2[[#This Row],[M5A]]="","",SUM(Table2[[#This Row],[M5A]]-Table2[[#This Row],[M5B_h]]))</f>
        <v/>
      </c>
      <c r="Q2249" s="14">
        <f>SUM(Table2[[#This Row],[AWAL]],Table2[[#This Row],[M1B]])</f>
        <v>4</v>
      </c>
      <c r="R2249" s="14">
        <f>SUM(Table2[[#This Row],[M2B]],Table2[[#This Row],[M2B_h]])</f>
        <v>4</v>
      </c>
      <c r="S2249" s="14">
        <f>SUM(Table2[[#This Row],[M3B]],Table2[[#This Row],[M3B_h]])</f>
        <v>2</v>
      </c>
      <c r="T2249" s="14">
        <f>SUM(Table2[[#This Row],[M4B]],Table2[[#This Row],[M4B_h]])</f>
        <v>2</v>
      </c>
    </row>
    <row r="2250" spans="1:20">
      <c r="A2250" s="11">
        <f>IF(Table2[[#This Row],[TT]]=0,"",ROW())</f>
        <v>2250</v>
      </c>
      <c r="B2250" s="11" t="str">
        <f>LOWER(SUBSTITUTE(SUBSTITUTE(SUBSTITUTE(SUBSTITUTE(SUBSTITUTE(SUBSTITUTE(SUBSTITUTE(SUBSTITUTE(Table2[[#This Row],[NAMA BARANG]]," ",""),"""",""),"-",""),"/",""),"(",""),")",""),"&amp;",""),",",""))</f>
        <v>tipeex749</v>
      </c>
      <c r="C2250" s="17" t="s">
        <v>3065</v>
      </c>
      <c r="D2250" s="18">
        <v>9</v>
      </c>
      <c r="E2250" s="22" t="s">
        <v>77</v>
      </c>
      <c r="F2250" s="43">
        <f>IF(Table2[[#This Row],[M5B]]="",Table2[[#This Row],[M5B_h]],SUM(Table2[[#This Row],[M5B_h]],Table2[[#This Row],[M5B]]))</f>
        <v>9</v>
      </c>
      <c r="H2250" s="12" t="str">
        <f>IF(Table2[[#This Row],[M1A]]="","",Table2[[#This Row],[M1A]]-Table2[[#This Row],[AWAL]])</f>
        <v/>
      </c>
      <c r="J2250" s="12" t="str">
        <f>IF(Table2[[#This Row],[M2A]]="","",SUM(Table2[[#This Row],[M2A]]-Table2[[#This Row],[M2B_h]]))</f>
        <v/>
      </c>
      <c r="L2250" s="12" t="str">
        <f>IF(Table2[[#This Row],[M3A]]="","",SUM(Table2[[#This Row],[M3A]]-Table2[[#This Row],[M3B_h]]))</f>
        <v/>
      </c>
      <c r="N2250" s="12" t="str">
        <f>IF(Table2[[#This Row],[M4A]]="","",SUM(Table2[[#This Row],[M4A]]-Table2[[#This Row],[M4B_h]]))</f>
        <v/>
      </c>
      <c r="O2250" s="14"/>
      <c r="P2250" s="14" t="str">
        <f>IF(Table2[[#This Row],[M5A]]="","",SUM(Table2[[#This Row],[M5A]]-Table2[[#This Row],[M5B_h]]))</f>
        <v/>
      </c>
      <c r="Q2250" s="14">
        <f>SUM(Table2[[#This Row],[AWAL]],Table2[[#This Row],[M1B]])</f>
        <v>9</v>
      </c>
      <c r="R2250" s="14">
        <f>SUM(Table2[[#This Row],[M2B]],Table2[[#This Row],[M2B_h]])</f>
        <v>9</v>
      </c>
      <c r="S2250" s="14">
        <f>SUM(Table2[[#This Row],[M3B]],Table2[[#This Row],[M3B_h]])</f>
        <v>9</v>
      </c>
      <c r="T2250" s="14">
        <f>SUM(Table2[[#This Row],[M4B]],Table2[[#This Row],[M4B_h]])</f>
        <v>9</v>
      </c>
    </row>
    <row r="2251" spans="1:20">
      <c r="A2251" s="11">
        <f>IF(Table2[[#This Row],[TT]]=0,"",ROW())</f>
        <v>2251</v>
      </c>
      <c r="B2251" s="11" t="str">
        <f>LOWER(SUBSTITUTE(SUBSTITUTE(SUBSTITUTE(SUBSTITUTE(SUBSTITUTE(SUBSTITUTE(SUBSTITUTE(SUBSTITUTE(Table2[[#This Row],[NAMA BARANG]]," ",""),"""",""),"-",""),"/",""),"(",""),")",""),"&amp;",""),",",""))</f>
        <v>tipeexkertas8001mmouse</v>
      </c>
      <c r="C2251" s="17" t="s">
        <v>4722</v>
      </c>
      <c r="D2251" s="18">
        <v>1</v>
      </c>
      <c r="E2251" s="22" t="s">
        <v>93</v>
      </c>
      <c r="F2251" s="43">
        <f>IF(Table2[[#This Row],[M5B]]="",Table2[[#This Row],[M5B_h]],SUM(Table2[[#This Row],[M5B_h]],Table2[[#This Row],[M5B]]))</f>
        <v>1</v>
      </c>
      <c r="H2251" s="12" t="str">
        <f>IF(Table2[[#This Row],[M1A]]="","",Table2[[#This Row],[M1A]]-Table2[[#This Row],[AWAL]])</f>
        <v/>
      </c>
      <c r="J2251" s="12" t="str">
        <f>IF(Table2[[#This Row],[M2A]]="","",SUM(Table2[[#This Row],[M2A]]-Table2[[#This Row],[M2B_h]]))</f>
        <v/>
      </c>
      <c r="L2251" s="12" t="str">
        <f>IF(Table2[[#This Row],[M3A]]="","",SUM(Table2[[#This Row],[M3A]]-Table2[[#This Row],[M3B_h]]))</f>
        <v/>
      </c>
      <c r="N2251" s="12" t="str">
        <f>IF(Table2[[#This Row],[M4A]]="","",SUM(Table2[[#This Row],[M4A]]-Table2[[#This Row],[M4B_h]]))</f>
        <v/>
      </c>
      <c r="O2251" s="14"/>
      <c r="P2251" s="14" t="str">
        <f>IF(Table2[[#This Row],[M5A]]="","",SUM(Table2[[#This Row],[M5A]]-Table2[[#This Row],[M5B_h]]))</f>
        <v/>
      </c>
      <c r="Q2251" s="14">
        <f>SUM(Table2[[#This Row],[AWAL]],Table2[[#This Row],[M1B]])</f>
        <v>1</v>
      </c>
      <c r="R2251" s="14">
        <f>SUM(Table2[[#This Row],[M2B]],Table2[[#This Row],[M2B_h]])</f>
        <v>1</v>
      </c>
      <c r="S2251" s="14">
        <f>SUM(Table2[[#This Row],[M3B]],Table2[[#This Row],[M3B_h]])</f>
        <v>1</v>
      </c>
      <c r="T2251" s="14">
        <f>SUM(Table2[[#This Row],[M4B]],Table2[[#This Row],[M4B_h]])</f>
        <v>1</v>
      </c>
    </row>
    <row r="2252" spans="1:20">
      <c r="A2252" s="13">
        <f>IF(Table2[[#This Row],[TT]]=0,"",ROW())</f>
        <v>2252</v>
      </c>
      <c r="B2252" s="13" t="str">
        <f>LOWER(SUBSTITUTE(SUBSTITUTE(SUBSTITUTE(SUBSTITUTE(SUBSTITUTE(SUBSTITUTE(SUBSTITUTE(SUBSTITUTE(Table2[[#This Row],[NAMA BARANG]]," ",""),"""",""),"-",""),"/",""),"(",""),")",""),"&amp;",""),",",""))</f>
        <v>tipeex8014</v>
      </c>
      <c r="C2252" s="16" t="s">
        <v>3418</v>
      </c>
      <c r="D2252" s="18">
        <v>7</v>
      </c>
      <c r="E2252" s="47" t="s">
        <v>2467</v>
      </c>
      <c r="F2252" s="43">
        <f>IF(Table2[[#This Row],[M5B]]="",Table2[[#This Row],[M5B_h]],SUM(Table2[[#This Row],[M5B_h]],Table2[[#This Row],[M5B]]))</f>
        <v>7</v>
      </c>
      <c r="H2252" s="14" t="str">
        <f>IF(Table2[[#This Row],[M1A]]="","",Table2[[#This Row],[M1A]]-Table2[[#This Row],[AWAL]])</f>
        <v/>
      </c>
      <c r="J2252" s="14" t="str">
        <f>IF(Table2[[#This Row],[M2A]]="","",SUM(Table2[[#This Row],[M2A]]-Table2[[#This Row],[M2B_h]]))</f>
        <v/>
      </c>
      <c r="L2252" s="14" t="str">
        <f>IF(Table2[[#This Row],[M3A]]="","",SUM(Table2[[#This Row],[M3A]]-Table2[[#This Row],[M3B_h]]))</f>
        <v/>
      </c>
      <c r="N2252" s="14" t="str">
        <f>IF(Table2[[#This Row],[M4A]]="","",SUM(Table2[[#This Row],[M4A]]-Table2[[#This Row],[M4B_h]]))</f>
        <v/>
      </c>
      <c r="O2252" s="14"/>
      <c r="P2252" s="14" t="str">
        <f>IF(Table2[[#This Row],[M5A]]="","",SUM(Table2[[#This Row],[M5A]]-Table2[[#This Row],[M5B_h]]))</f>
        <v/>
      </c>
      <c r="Q2252" s="14">
        <f>SUM(Table2[[#This Row],[AWAL]],Table2[[#This Row],[M1B]])</f>
        <v>7</v>
      </c>
      <c r="R2252" s="14">
        <f>SUM(Table2[[#This Row],[M2B]],Table2[[#This Row],[M2B_h]])</f>
        <v>7</v>
      </c>
      <c r="S2252" s="14">
        <f>SUM(Table2[[#This Row],[M3B]],Table2[[#This Row],[M3B_h]])</f>
        <v>7</v>
      </c>
      <c r="T2252" s="14">
        <f>SUM(Table2[[#This Row],[M4B]],Table2[[#This Row],[M4B_h]])</f>
        <v>7</v>
      </c>
    </row>
    <row r="2253" spans="1:20">
      <c r="A2253" s="13">
        <f>IF(Table2[[#This Row],[TT]]=0,"",ROW())</f>
        <v>2253</v>
      </c>
      <c r="B2253" s="13" t="str">
        <f>LOWER(SUBSTITUTE(SUBSTITUTE(SUBSTITUTE(SUBSTITUTE(SUBSTITUTE(SUBSTITUTE(SUBSTITUTE(SUBSTITUTE(Table2[[#This Row],[NAMA BARANG]]," ",""),"""",""),"-",""),"/",""),"(",""),")",""),"&amp;",""),",",""))</f>
        <v>tipeex8113</v>
      </c>
      <c r="C2253" s="16" t="s">
        <v>3066</v>
      </c>
      <c r="D2253" s="18">
        <v>1</v>
      </c>
      <c r="E2253" s="47" t="s">
        <v>1872</v>
      </c>
      <c r="F2253" s="43">
        <f>IF(Table2[[#This Row],[M5B]]="",Table2[[#This Row],[M5B_h]],SUM(Table2[[#This Row],[M5B_h]],Table2[[#This Row],[M5B]]))</f>
        <v>1</v>
      </c>
      <c r="H2253" s="14" t="str">
        <f>IF(Table2[[#This Row],[M1A]]="","",Table2[[#This Row],[M1A]]-Table2[[#This Row],[AWAL]])</f>
        <v/>
      </c>
      <c r="J2253" s="14" t="str">
        <f>IF(Table2[[#This Row],[M2A]]="","",SUM(Table2[[#This Row],[M2A]]-Table2[[#This Row],[M2B_h]]))</f>
        <v/>
      </c>
      <c r="L2253" s="14" t="str">
        <f>IF(Table2[[#This Row],[M3A]]="","",SUM(Table2[[#This Row],[M3A]]-Table2[[#This Row],[M3B_h]]))</f>
        <v/>
      </c>
      <c r="N2253" s="14" t="str">
        <f>IF(Table2[[#This Row],[M4A]]="","",SUM(Table2[[#This Row],[M4A]]-Table2[[#This Row],[M4B_h]]))</f>
        <v/>
      </c>
      <c r="O2253" s="14"/>
      <c r="P2253" s="14" t="str">
        <f>IF(Table2[[#This Row],[M5A]]="","",SUM(Table2[[#This Row],[M5A]]-Table2[[#This Row],[M5B_h]]))</f>
        <v/>
      </c>
      <c r="Q2253" s="14">
        <f>SUM(Table2[[#This Row],[AWAL]],Table2[[#This Row],[M1B]])</f>
        <v>1</v>
      </c>
      <c r="R2253" s="14">
        <f>SUM(Table2[[#This Row],[M2B]],Table2[[#This Row],[M2B_h]])</f>
        <v>1</v>
      </c>
      <c r="S2253" s="14">
        <f>SUM(Table2[[#This Row],[M3B]],Table2[[#This Row],[M3B_h]])</f>
        <v>1</v>
      </c>
      <c r="T2253" s="14">
        <f>SUM(Table2[[#This Row],[M4B]],Table2[[#This Row],[M4B_h]])</f>
        <v>1</v>
      </c>
    </row>
    <row r="2254" spans="1:20">
      <c r="A2254" s="13">
        <f>IF(Table2[[#This Row],[TT]]=0,"",ROW())</f>
        <v>2254</v>
      </c>
      <c r="B2254" s="13" t="str">
        <f>LOWER(SUBSTITUTE(SUBSTITUTE(SUBSTITUTE(SUBSTITUTE(SUBSTITUTE(SUBSTITUTE(SUBSTITUTE(SUBSTITUTE(Table2[[#This Row],[NAMA BARANG]]," ",""),"""",""),"-",""),"/",""),"(",""),")",""),"&amp;",""),",",""))</f>
        <v>tipeex8171</v>
      </c>
      <c r="C2254" s="16" t="s">
        <v>3067</v>
      </c>
      <c r="D2254" s="18">
        <v>1</v>
      </c>
      <c r="E2254" s="47" t="s">
        <v>188</v>
      </c>
      <c r="F2254" s="43">
        <f>IF(Table2[[#This Row],[M5B]]="",Table2[[#This Row],[M5B_h]],SUM(Table2[[#This Row],[M5B_h]],Table2[[#This Row],[M5B]]))</f>
        <v>1</v>
      </c>
      <c r="H2254" s="14" t="str">
        <f>IF(Table2[[#This Row],[M1A]]="","",Table2[[#This Row],[M1A]]-Table2[[#This Row],[AWAL]])</f>
        <v/>
      </c>
      <c r="J2254" s="14" t="str">
        <f>IF(Table2[[#This Row],[M2A]]="","",SUM(Table2[[#This Row],[M2A]]-Table2[[#This Row],[M2B_h]]))</f>
        <v/>
      </c>
      <c r="L2254" s="14" t="str">
        <f>IF(Table2[[#This Row],[M3A]]="","",SUM(Table2[[#This Row],[M3A]]-Table2[[#This Row],[M3B_h]]))</f>
        <v/>
      </c>
      <c r="N2254" s="14" t="str">
        <f>IF(Table2[[#This Row],[M4A]]="","",SUM(Table2[[#This Row],[M4A]]-Table2[[#This Row],[M4B_h]]))</f>
        <v/>
      </c>
      <c r="O2254" s="14"/>
      <c r="P2254" s="14" t="str">
        <f>IF(Table2[[#This Row],[M5A]]="","",SUM(Table2[[#This Row],[M5A]]-Table2[[#This Row],[M5B_h]]))</f>
        <v/>
      </c>
      <c r="Q2254" s="14">
        <f>SUM(Table2[[#This Row],[AWAL]],Table2[[#This Row],[M1B]])</f>
        <v>1</v>
      </c>
      <c r="R2254" s="14">
        <f>SUM(Table2[[#This Row],[M2B]],Table2[[#This Row],[M2B_h]])</f>
        <v>1</v>
      </c>
      <c r="S2254" s="14">
        <f>SUM(Table2[[#This Row],[M3B]],Table2[[#This Row],[M3B_h]])</f>
        <v>1</v>
      </c>
      <c r="T2254" s="14">
        <f>SUM(Table2[[#This Row],[M4B]],Table2[[#This Row],[M4B_h]])</f>
        <v>1</v>
      </c>
    </row>
    <row r="2255" spans="1:20">
      <c r="A2255" s="11">
        <f>IF(Table2[[#This Row],[TT]]=0,"",ROW())</f>
        <v>2255</v>
      </c>
      <c r="B2255" s="11" t="str">
        <f>LOWER(SUBSTITUTE(SUBSTITUTE(SUBSTITUTE(SUBSTITUTE(SUBSTITUTE(SUBSTITUTE(SUBSTITUTE(SUBSTITUTE(Table2[[#This Row],[NAMA BARANG]]," ",""),"""",""),"-",""),"/",""),"(",""),")",""),"&amp;",""),",",""))</f>
        <v>tipeex8211461235</v>
      </c>
      <c r="C2255" s="17" t="s">
        <v>3068</v>
      </c>
      <c r="D2255" s="18">
        <v>49</v>
      </c>
      <c r="E2255" s="22" t="s">
        <v>2461</v>
      </c>
      <c r="F2255" s="43">
        <f>IF(Table2[[#This Row],[M5B]]="",Table2[[#This Row],[M5B_h]],SUM(Table2[[#This Row],[M5B_h]],Table2[[#This Row],[M5B]]))</f>
        <v>49</v>
      </c>
      <c r="H2255" s="12" t="str">
        <f>IF(Table2[[#This Row],[M1A]]="","",Table2[[#This Row],[M1A]]-Table2[[#This Row],[AWAL]])</f>
        <v/>
      </c>
      <c r="J2255" s="12" t="str">
        <f>IF(Table2[[#This Row],[M2A]]="","",SUM(Table2[[#This Row],[M2A]]-Table2[[#This Row],[M2B_h]]))</f>
        <v/>
      </c>
      <c r="L2255" s="12" t="str">
        <f>IF(Table2[[#This Row],[M3A]]="","",SUM(Table2[[#This Row],[M3A]]-Table2[[#This Row],[M3B_h]]))</f>
        <v/>
      </c>
      <c r="N2255" s="12" t="str">
        <f>IF(Table2[[#This Row],[M4A]]="","",SUM(Table2[[#This Row],[M4A]]-Table2[[#This Row],[M4B_h]]))</f>
        <v/>
      </c>
      <c r="O2255" s="14"/>
      <c r="P2255" s="14" t="str">
        <f>IF(Table2[[#This Row],[M5A]]="","",SUM(Table2[[#This Row],[M5A]]-Table2[[#This Row],[M5B_h]]))</f>
        <v/>
      </c>
      <c r="Q2255" s="14">
        <f>SUM(Table2[[#This Row],[AWAL]],Table2[[#This Row],[M1B]])</f>
        <v>49</v>
      </c>
      <c r="R2255" s="14">
        <f>SUM(Table2[[#This Row],[M2B]],Table2[[#This Row],[M2B_h]])</f>
        <v>49</v>
      </c>
      <c r="S2255" s="14">
        <f>SUM(Table2[[#This Row],[M3B]],Table2[[#This Row],[M3B_h]])</f>
        <v>49</v>
      </c>
      <c r="T2255" s="14">
        <f>SUM(Table2[[#This Row],[M4B]],Table2[[#This Row],[M4B_h]])</f>
        <v>49</v>
      </c>
    </row>
    <row r="2256" spans="1:20">
      <c r="A2256" s="11">
        <f>IF(Table2[[#This Row],[TT]]=0,"",ROW())</f>
        <v>2256</v>
      </c>
      <c r="B2256" s="11" t="str">
        <f>LOWER(SUBSTITUTE(SUBSTITUTE(SUBSTITUTE(SUBSTITUTE(SUBSTITUTE(SUBSTITUTE(SUBSTITUTE(SUBSTITUTE(Table2[[#This Row],[NAMA BARANG]]," ",""),"""",""),"-",""),"/",""),"(",""),")",""),"&amp;",""),",",""))</f>
        <v>tipeex8219abear24</v>
      </c>
      <c r="C2256" s="17" t="s">
        <v>3069</v>
      </c>
      <c r="D2256" s="18">
        <v>1</v>
      </c>
      <c r="E2256" s="22" t="s">
        <v>487</v>
      </c>
      <c r="F2256" s="43">
        <f>IF(Table2[[#This Row],[M5B]]="",Table2[[#This Row],[M5B_h]],SUM(Table2[[#This Row],[M5B_h]],Table2[[#This Row],[M5B]]))</f>
        <v>1</v>
      </c>
      <c r="H2256" s="12" t="str">
        <f>IF(Table2[[#This Row],[M1A]]="","",Table2[[#This Row],[M1A]]-Table2[[#This Row],[AWAL]])</f>
        <v/>
      </c>
      <c r="J2256" s="12" t="str">
        <f>IF(Table2[[#This Row],[M2A]]="","",SUM(Table2[[#This Row],[M2A]]-Table2[[#This Row],[M2B_h]]))</f>
        <v/>
      </c>
      <c r="L2256" s="12" t="str">
        <f>IF(Table2[[#This Row],[M3A]]="","",SUM(Table2[[#This Row],[M3A]]-Table2[[#This Row],[M3B_h]]))</f>
        <v/>
      </c>
      <c r="N2256" s="12" t="str">
        <f>IF(Table2[[#This Row],[M4A]]="","",SUM(Table2[[#This Row],[M4A]]-Table2[[#This Row],[M4B_h]]))</f>
        <v/>
      </c>
      <c r="O2256" s="14"/>
      <c r="P2256" s="14" t="str">
        <f>IF(Table2[[#This Row],[M5A]]="","",SUM(Table2[[#This Row],[M5A]]-Table2[[#This Row],[M5B_h]]))</f>
        <v/>
      </c>
      <c r="Q2256" s="14">
        <f>SUM(Table2[[#This Row],[AWAL]],Table2[[#This Row],[M1B]])</f>
        <v>1</v>
      </c>
      <c r="R2256" s="14">
        <f>SUM(Table2[[#This Row],[M2B]],Table2[[#This Row],[M2B_h]])</f>
        <v>1</v>
      </c>
      <c r="S2256" s="14">
        <f>SUM(Table2[[#This Row],[M3B]],Table2[[#This Row],[M3B_h]])</f>
        <v>1</v>
      </c>
      <c r="T2256" s="14">
        <f>SUM(Table2[[#This Row],[M4B]],Table2[[#This Row],[M4B_h]])</f>
        <v>1</v>
      </c>
    </row>
    <row r="2257" spans="1:20">
      <c r="A2257" s="11">
        <f>IF(Table2[[#This Row],[TT]]=0,"",ROW())</f>
        <v>2257</v>
      </c>
      <c r="B2257" s="11" t="str">
        <f>LOWER(SUBSTITUTE(SUBSTITUTE(SUBSTITUTE(SUBSTITUTE(SUBSTITUTE(SUBSTITUTE(SUBSTITUTE(SUBSTITUTE(Table2[[#This Row],[NAMA BARANG]]," ",""),"""",""),"-",""),"/",""),"(",""),")",""),"&amp;",""),",",""))</f>
        <v>tipeex835790111</v>
      </c>
      <c r="C2257" s="17" t="s">
        <v>3070</v>
      </c>
      <c r="D2257" s="18">
        <v>18</v>
      </c>
      <c r="E2257" s="22" t="s">
        <v>2461</v>
      </c>
      <c r="F2257" s="43">
        <f>IF(Table2[[#This Row],[M5B]]="",Table2[[#This Row],[M5B_h]],SUM(Table2[[#This Row],[M5B_h]],Table2[[#This Row],[M5B]]))</f>
        <v>18</v>
      </c>
      <c r="H2257" s="12" t="str">
        <f>IF(Table2[[#This Row],[M1A]]="","",Table2[[#This Row],[M1A]]-Table2[[#This Row],[AWAL]])</f>
        <v/>
      </c>
      <c r="J2257" s="12" t="str">
        <f>IF(Table2[[#This Row],[M2A]]="","",SUM(Table2[[#This Row],[M2A]]-Table2[[#This Row],[M2B_h]]))</f>
        <v/>
      </c>
      <c r="L2257" s="12" t="str">
        <f>IF(Table2[[#This Row],[M3A]]="","",SUM(Table2[[#This Row],[M3A]]-Table2[[#This Row],[M3B_h]]))</f>
        <v/>
      </c>
      <c r="N2257" s="12" t="str">
        <f>IF(Table2[[#This Row],[M4A]]="","",SUM(Table2[[#This Row],[M4A]]-Table2[[#This Row],[M4B_h]]))</f>
        <v/>
      </c>
      <c r="O2257" s="14"/>
      <c r="P2257" s="14" t="str">
        <f>IF(Table2[[#This Row],[M5A]]="","",SUM(Table2[[#This Row],[M5A]]-Table2[[#This Row],[M5B_h]]))</f>
        <v/>
      </c>
      <c r="Q2257" s="14">
        <f>SUM(Table2[[#This Row],[AWAL]],Table2[[#This Row],[M1B]])</f>
        <v>18</v>
      </c>
      <c r="R2257" s="14">
        <f>SUM(Table2[[#This Row],[M2B]],Table2[[#This Row],[M2B_h]])</f>
        <v>18</v>
      </c>
      <c r="S2257" s="14">
        <f>SUM(Table2[[#This Row],[M3B]],Table2[[#This Row],[M3B_h]])</f>
        <v>18</v>
      </c>
      <c r="T2257" s="14">
        <f>SUM(Table2[[#This Row],[M4B]],Table2[[#This Row],[M4B_h]])</f>
        <v>18</v>
      </c>
    </row>
    <row r="2258" spans="1:20">
      <c r="A2258" s="11">
        <f>IF(Table2[[#This Row],[TT]]=0,"",ROW())</f>
        <v>2258</v>
      </c>
      <c r="B2258" s="11" t="str">
        <f>LOWER(SUBSTITUTE(SUBSTITUTE(SUBSTITUTE(SUBSTITUTE(SUBSTITUTE(SUBSTITUTE(SUBSTITUTE(SUBSTITUTE(Table2[[#This Row],[NAMA BARANG]]," ",""),"""",""),"-",""),"/",""),"(",""),")",""),"&amp;",""),",",""))</f>
        <v>tipeex8375</v>
      </c>
      <c r="C2258" s="17" t="s">
        <v>3071</v>
      </c>
      <c r="D2258" s="18">
        <v>5</v>
      </c>
      <c r="E2258" s="22" t="s">
        <v>2461</v>
      </c>
      <c r="F2258" s="43">
        <f>IF(Table2[[#This Row],[M5B]]="",Table2[[#This Row],[M5B_h]],SUM(Table2[[#This Row],[M5B_h]],Table2[[#This Row],[M5B]]))</f>
        <v>5</v>
      </c>
      <c r="H2258" s="12" t="str">
        <f>IF(Table2[[#This Row],[M1A]]="","",Table2[[#This Row],[M1A]]-Table2[[#This Row],[AWAL]])</f>
        <v/>
      </c>
      <c r="J2258" s="12" t="str">
        <f>IF(Table2[[#This Row],[M2A]]="","",SUM(Table2[[#This Row],[M2A]]-Table2[[#This Row],[M2B_h]]))</f>
        <v/>
      </c>
      <c r="L2258" s="12" t="str">
        <f>IF(Table2[[#This Row],[M3A]]="","",SUM(Table2[[#This Row],[M3A]]-Table2[[#This Row],[M3B_h]]))</f>
        <v/>
      </c>
      <c r="N2258" s="12" t="str">
        <f>IF(Table2[[#This Row],[M4A]]="","",SUM(Table2[[#This Row],[M4A]]-Table2[[#This Row],[M4B_h]]))</f>
        <v/>
      </c>
      <c r="O2258" s="14"/>
      <c r="P2258" s="14" t="str">
        <f>IF(Table2[[#This Row],[M5A]]="","",SUM(Table2[[#This Row],[M5A]]-Table2[[#This Row],[M5B_h]]))</f>
        <v/>
      </c>
      <c r="Q2258" s="14">
        <f>SUM(Table2[[#This Row],[AWAL]],Table2[[#This Row],[M1B]])</f>
        <v>5</v>
      </c>
      <c r="R2258" s="14">
        <f>SUM(Table2[[#This Row],[M2B]],Table2[[#This Row],[M2B_h]])</f>
        <v>5</v>
      </c>
      <c r="S2258" s="14">
        <f>SUM(Table2[[#This Row],[M3B]],Table2[[#This Row],[M3B_h]])</f>
        <v>5</v>
      </c>
      <c r="T2258" s="14">
        <f>SUM(Table2[[#This Row],[M4B]],Table2[[#This Row],[M4B_h]])</f>
        <v>5</v>
      </c>
    </row>
    <row r="2259" spans="1:20">
      <c r="A2259" s="11">
        <f>IF(Table2[[#This Row],[TT]]=0,"",ROW())</f>
        <v>2259</v>
      </c>
      <c r="B2259" s="11" t="str">
        <f>LOWER(SUBSTITUTE(SUBSTITUTE(SUBSTITUTE(SUBSTITUTE(SUBSTITUTE(SUBSTITUTE(SUBSTITUTE(SUBSTITUTE(Table2[[#This Row],[NAMA BARANG]]," ",""),"""",""),"-",""),"/",""),"(",""),")",""),"&amp;",""),",",""))</f>
        <v>tipeex889989011</v>
      </c>
      <c r="C2259" s="17" t="s">
        <v>3072</v>
      </c>
      <c r="D2259" s="18">
        <v>20</v>
      </c>
      <c r="E2259" s="22" t="s">
        <v>77</v>
      </c>
      <c r="F2259" s="43">
        <f>IF(Table2[[#This Row],[M5B]]="",Table2[[#This Row],[M5B_h]],SUM(Table2[[#This Row],[M5B_h]],Table2[[#This Row],[M5B]]))</f>
        <v>20</v>
      </c>
      <c r="H2259" s="12" t="str">
        <f>IF(Table2[[#This Row],[M1A]]="","",Table2[[#This Row],[M1A]]-Table2[[#This Row],[AWAL]])</f>
        <v/>
      </c>
      <c r="J2259" s="12" t="str">
        <f>IF(Table2[[#This Row],[M2A]]="","",SUM(Table2[[#This Row],[M2A]]-Table2[[#This Row],[M2B_h]]))</f>
        <v/>
      </c>
      <c r="L2259" s="12" t="str">
        <f>IF(Table2[[#This Row],[M3A]]="","",SUM(Table2[[#This Row],[M3A]]-Table2[[#This Row],[M3B_h]]))</f>
        <v/>
      </c>
      <c r="N2259" s="12" t="str">
        <f>IF(Table2[[#This Row],[M4A]]="","",SUM(Table2[[#This Row],[M4A]]-Table2[[#This Row],[M4B_h]]))</f>
        <v/>
      </c>
      <c r="O2259" s="14"/>
      <c r="P2259" s="14" t="str">
        <f>IF(Table2[[#This Row],[M5A]]="","",SUM(Table2[[#This Row],[M5A]]-Table2[[#This Row],[M5B_h]]))</f>
        <v/>
      </c>
      <c r="Q2259" s="14">
        <f>SUM(Table2[[#This Row],[AWAL]],Table2[[#This Row],[M1B]])</f>
        <v>20</v>
      </c>
      <c r="R2259" s="14">
        <f>SUM(Table2[[#This Row],[M2B]],Table2[[#This Row],[M2B_h]])</f>
        <v>20</v>
      </c>
      <c r="S2259" s="14">
        <f>SUM(Table2[[#This Row],[M3B]],Table2[[#This Row],[M3B_h]])</f>
        <v>20</v>
      </c>
      <c r="T2259" s="14">
        <f>SUM(Table2[[#This Row],[M4B]],Table2[[#This Row],[M4B_h]])</f>
        <v>20</v>
      </c>
    </row>
    <row r="2260" spans="1:20">
      <c r="A2260" s="11">
        <f>IF(Table2[[#This Row],[TT]]=0,"",ROW())</f>
        <v>2260</v>
      </c>
      <c r="B2260" s="11" t="str">
        <f>LOWER(SUBSTITUTE(SUBSTITUTE(SUBSTITUTE(SUBSTITUTE(SUBSTITUTE(SUBSTITUTE(SUBSTITUTE(SUBSTITUTE(Table2[[#This Row],[NAMA BARANG]]," ",""),"""",""),"-",""),"/",""),"(",""),")",""),"&amp;",""),",",""))</f>
        <v>tipeex895824</v>
      </c>
      <c r="C2260" s="17" t="s">
        <v>3073</v>
      </c>
      <c r="D2260" s="18">
        <v>4</v>
      </c>
      <c r="E2260" s="22" t="s">
        <v>246</v>
      </c>
      <c r="F2260" s="43">
        <f>IF(Table2[[#This Row],[M5B]]="",Table2[[#This Row],[M5B_h]],SUM(Table2[[#This Row],[M5B_h]],Table2[[#This Row],[M5B]]))</f>
        <v>4</v>
      </c>
      <c r="H2260" s="12" t="str">
        <f>IF(Table2[[#This Row],[M1A]]="","",Table2[[#This Row],[M1A]]-Table2[[#This Row],[AWAL]])</f>
        <v/>
      </c>
      <c r="J2260" s="12" t="str">
        <f>IF(Table2[[#This Row],[M2A]]="","",SUM(Table2[[#This Row],[M2A]]-Table2[[#This Row],[M2B_h]]))</f>
        <v/>
      </c>
      <c r="L2260" s="12" t="str">
        <f>IF(Table2[[#This Row],[M3A]]="","",SUM(Table2[[#This Row],[M3A]]-Table2[[#This Row],[M3B_h]]))</f>
        <v/>
      </c>
      <c r="N2260" s="12" t="str">
        <f>IF(Table2[[#This Row],[M4A]]="","",SUM(Table2[[#This Row],[M4A]]-Table2[[#This Row],[M4B_h]]))</f>
        <v/>
      </c>
      <c r="O2260" s="14"/>
      <c r="P2260" s="14" t="str">
        <f>IF(Table2[[#This Row],[M5A]]="","",SUM(Table2[[#This Row],[M5A]]-Table2[[#This Row],[M5B_h]]))</f>
        <v/>
      </c>
      <c r="Q2260" s="14">
        <f>SUM(Table2[[#This Row],[AWAL]],Table2[[#This Row],[M1B]])</f>
        <v>4</v>
      </c>
      <c r="R2260" s="14">
        <f>SUM(Table2[[#This Row],[M2B]],Table2[[#This Row],[M2B_h]])</f>
        <v>4</v>
      </c>
      <c r="S2260" s="14">
        <f>SUM(Table2[[#This Row],[M3B]],Table2[[#This Row],[M3B_h]])</f>
        <v>4</v>
      </c>
      <c r="T2260" s="14">
        <f>SUM(Table2[[#This Row],[M4B]],Table2[[#This Row],[M4B_h]])</f>
        <v>4</v>
      </c>
    </row>
    <row r="2261" spans="1:20">
      <c r="A2261" s="11">
        <f>IF(Table2[[#This Row],[TT]]=0,"",ROW())</f>
        <v>2261</v>
      </c>
      <c r="B2261" s="11" t="str">
        <f>LOWER(SUBSTITUTE(SUBSTITUTE(SUBSTITUTE(SUBSTITUTE(SUBSTITUTE(SUBSTITUTE(SUBSTITUTE(SUBSTITUTE(Table2[[#This Row],[NAMA BARANG]]," ",""),"""",""),"-",""),"/",""),"(",""),")",""),"&amp;",""),",",""))</f>
        <v>tipeex905</v>
      </c>
      <c r="C2261" s="17" t="s">
        <v>3074</v>
      </c>
      <c r="D2261" s="18">
        <v>1</v>
      </c>
      <c r="E2261" s="22" t="s">
        <v>2358</v>
      </c>
      <c r="F2261" s="43">
        <f>IF(Table2[[#This Row],[M5B]]="",Table2[[#This Row],[M5B_h]],SUM(Table2[[#This Row],[M5B_h]],Table2[[#This Row],[M5B]]))</f>
        <v>1</v>
      </c>
      <c r="H2261" s="12" t="str">
        <f>IF(Table2[[#This Row],[M1A]]="","",Table2[[#This Row],[M1A]]-Table2[[#This Row],[AWAL]])</f>
        <v/>
      </c>
      <c r="J2261" s="12" t="str">
        <f>IF(Table2[[#This Row],[M2A]]="","",SUM(Table2[[#This Row],[M2A]]-Table2[[#This Row],[M2B_h]]))</f>
        <v/>
      </c>
      <c r="L2261" s="12" t="str">
        <f>IF(Table2[[#This Row],[M3A]]="","",SUM(Table2[[#This Row],[M3A]]-Table2[[#This Row],[M3B_h]]))</f>
        <v/>
      </c>
      <c r="N2261" s="12" t="str">
        <f>IF(Table2[[#This Row],[M4A]]="","",SUM(Table2[[#This Row],[M4A]]-Table2[[#This Row],[M4B_h]]))</f>
        <v/>
      </c>
      <c r="O2261" s="14"/>
      <c r="P2261" s="14" t="str">
        <f>IF(Table2[[#This Row],[M5A]]="","",SUM(Table2[[#This Row],[M5A]]-Table2[[#This Row],[M5B_h]]))</f>
        <v/>
      </c>
      <c r="Q2261" s="14">
        <f>SUM(Table2[[#This Row],[AWAL]],Table2[[#This Row],[M1B]])</f>
        <v>1</v>
      </c>
      <c r="R2261" s="14">
        <f>SUM(Table2[[#This Row],[M2B]],Table2[[#This Row],[M2B_h]])</f>
        <v>1</v>
      </c>
      <c r="S2261" s="14">
        <f>SUM(Table2[[#This Row],[M3B]],Table2[[#This Row],[M3B_h]])</f>
        <v>1</v>
      </c>
      <c r="T2261" s="14">
        <f>SUM(Table2[[#This Row],[M4B]],Table2[[#This Row],[M4B_h]])</f>
        <v>1</v>
      </c>
    </row>
    <row r="2262" spans="1:20">
      <c r="A2262" s="11">
        <f>IF(Table2[[#This Row],[TT]]=0,"",ROW())</f>
        <v>2262</v>
      </c>
      <c r="B2262" s="11" t="str">
        <f>LOWER(SUBSTITUTE(SUBSTITUTE(SUBSTITUTE(SUBSTITUTE(SUBSTITUTE(SUBSTITUTE(SUBSTITUTE(SUBSTITUTE(Table2[[#This Row],[NAMA BARANG]]," ",""),"""",""),"-",""),"/",""),"(",""),")",""),"&amp;",""),",",""))</f>
        <v>tipeexkertas9147</v>
      </c>
      <c r="C2262" s="17" t="s">
        <v>4723</v>
      </c>
      <c r="D2262" s="18">
        <v>7</v>
      </c>
      <c r="E2262" s="22" t="s">
        <v>2435</v>
      </c>
      <c r="F2262" s="43">
        <f>IF(Table2[[#This Row],[M5B]]="",Table2[[#This Row],[M5B_h]],SUM(Table2[[#This Row],[M5B_h]],Table2[[#This Row],[M5B]]))</f>
        <v>7</v>
      </c>
      <c r="H2262" s="12" t="str">
        <f>IF(Table2[[#This Row],[M1A]]="","",Table2[[#This Row],[M1A]]-Table2[[#This Row],[AWAL]])</f>
        <v/>
      </c>
      <c r="J2262" s="12" t="str">
        <f>IF(Table2[[#This Row],[M2A]]="","",SUM(Table2[[#This Row],[M2A]]-Table2[[#This Row],[M2B_h]]))</f>
        <v/>
      </c>
      <c r="L2262" s="12" t="str">
        <f>IF(Table2[[#This Row],[M3A]]="","",SUM(Table2[[#This Row],[M3A]]-Table2[[#This Row],[M3B_h]]))</f>
        <v/>
      </c>
      <c r="N2262" s="12" t="str">
        <f>IF(Table2[[#This Row],[M4A]]="","",SUM(Table2[[#This Row],[M4A]]-Table2[[#This Row],[M4B_h]]))</f>
        <v/>
      </c>
      <c r="O2262" s="14"/>
      <c r="P2262" s="14" t="str">
        <f>IF(Table2[[#This Row],[M5A]]="","",SUM(Table2[[#This Row],[M5A]]-Table2[[#This Row],[M5B_h]]))</f>
        <v/>
      </c>
      <c r="Q2262" s="14">
        <f>SUM(Table2[[#This Row],[AWAL]],Table2[[#This Row],[M1B]])</f>
        <v>7</v>
      </c>
      <c r="R2262" s="14">
        <f>SUM(Table2[[#This Row],[M2B]],Table2[[#This Row],[M2B_h]])</f>
        <v>7</v>
      </c>
      <c r="S2262" s="14">
        <f>SUM(Table2[[#This Row],[M3B]],Table2[[#This Row],[M3B_h]])</f>
        <v>7</v>
      </c>
      <c r="T2262" s="14">
        <f>SUM(Table2[[#This Row],[M4B]],Table2[[#This Row],[M4B_h]])</f>
        <v>7</v>
      </c>
    </row>
    <row r="2263" spans="1:20">
      <c r="A2263" s="11">
        <f>IF(Table2[[#This Row],[TT]]=0,"",ROW())</f>
        <v>2263</v>
      </c>
      <c r="B2263" s="11" t="str">
        <f>LOWER(SUBSTITUTE(SUBSTITUTE(SUBSTITUTE(SUBSTITUTE(SUBSTITUTE(SUBSTITUTE(SUBSTITUTE(SUBSTITUTE(Table2[[#This Row],[NAMA BARANG]]," ",""),"""",""),"-",""),"/",""),"(",""),")",""),"&amp;",""),",",""))</f>
        <v>tipeexa2632</v>
      </c>
      <c r="C2263" s="17" t="s">
        <v>3075</v>
      </c>
      <c r="D2263" s="18">
        <v>2</v>
      </c>
      <c r="E2263" s="22" t="s">
        <v>139</v>
      </c>
      <c r="F2263" s="43">
        <f>IF(Table2[[#This Row],[M5B]]="",Table2[[#This Row],[M5B_h]],SUM(Table2[[#This Row],[M5B_h]],Table2[[#This Row],[M5B]]))</f>
        <v>2</v>
      </c>
      <c r="H2263" s="12" t="str">
        <f>IF(Table2[[#This Row],[M1A]]="","",Table2[[#This Row],[M1A]]-Table2[[#This Row],[AWAL]])</f>
        <v/>
      </c>
      <c r="J2263" s="12" t="str">
        <f>IF(Table2[[#This Row],[M2A]]="","",SUM(Table2[[#This Row],[M2A]]-Table2[[#This Row],[M2B_h]]))</f>
        <v/>
      </c>
      <c r="L2263" s="12" t="str">
        <f>IF(Table2[[#This Row],[M3A]]="","",SUM(Table2[[#This Row],[M3A]]-Table2[[#This Row],[M3B_h]]))</f>
        <v/>
      </c>
      <c r="N2263" s="12" t="str">
        <f>IF(Table2[[#This Row],[M4A]]="","",SUM(Table2[[#This Row],[M4A]]-Table2[[#This Row],[M4B_h]]))</f>
        <v/>
      </c>
      <c r="O2263" s="14"/>
      <c r="P2263" s="14" t="str">
        <f>IF(Table2[[#This Row],[M5A]]="","",SUM(Table2[[#This Row],[M5A]]-Table2[[#This Row],[M5B_h]]))</f>
        <v/>
      </c>
      <c r="Q2263" s="14">
        <f>SUM(Table2[[#This Row],[AWAL]],Table2[[#This Row],[M1B]])</f>
        <v>2</v>
      </c>
      <c r="R2263" s="14">
        <f>SUM(Table2[[#This Row],[M2B]],Table2[[#This Row],[M2B_h]])</f>
        <v>2</v>
      </c>
      <c r="S2263" s="14">
        <f>SUM(Table2[[#This Row],[M3B]],Table2[[#This Row],[M3B_h]])</f>
        <v>2</v>
      </c>
      <c r="T2263" s="14">
        <f>SUM(Table2[[#This Row],[M4B]],Table2[[#This Row],[M4B_h]])</f>
        <v>2</v>
      </c>
    </row>
    <row r="2264" spans="1:20">
      <c r="A2264" s="13">
        <f>IF(Table2[[#This Row],[TT]]=0,"",ROW())</f>
        <v>2264</v>
      </c>
      <c r="B2264" s="13" t="str">
        <f>LOWER(SUBSTITUTE(SUBSTITUTE(SUBSTITUTE(SUBSTITUTE(SUBSTITUTE(SUBSTITUTE(SUBSTITUTE(SUBSTITUTE(Table2[[#This Row],[NAMA BARANG]]," ",""),"""",""),"-",""),"/",""),"(",""),")",""),"&amp;",""),",",""))</f>
        <v>tipeexaopo939besi</v>
      </c>
      <c r="C2264" s="16" t="s">
        <v>3076</v>
      </c>
      <c r="D2264" s="18">
        <v>3</v>
      </c>
      <c r="E2264" s="47" t="s">
        <v>79</v>
      </c>
      <c r="F2264" s="43">
        <f>IF(Table2[[#This Row],[M5B]]="",Table2[[#This Row],[M5B_h]],SUM(Table2[[#This Row],[M5B_h]],Table2[[#This Row],[M5B]]))</f>
        <v>3</v>
      </c>
      <c r="H2264" s="14" t="str">
        <f>IF(Table2[[#This Row],[M1A]]="","",Table2[[#This Row],[M1A]]-Table2[[#This Row],[AWAL]])</f>
        <v/>
      </c>
      <c r="J2264" s="14" t="str">
        <f>IF(Table2[[#This Row],[M2A]]="","",SUM(Table2[[#This Row],[M2A]]-Table2[[#This Row],[M2B_h]]))</f>
        <v/>
      </c>
      <c r="L2264" s="14" t="str">
        <f>IF(Table2[[#This Row],[M3A]]="","",SUM(Table2[[#This Row],[M3A]]-Table2[[#This Row],[M3B_h]]))</f>
        <v/>
      </c>
      <c r="N2264" s="14" t="str">
        <f>IF(Table2[[#This Row],[M4A]]="","",SUM(Table2[[#This Row],[M4A]]-Table2[[#This Row],[M4B_h]]))</f>
        <v/>
      </c>
      <c r="O2264" s="14"/>
      <c r="P2264" s="14" t="str">
        <f>IF(Table2[[#This Row],[M5A]]="","",SUM(Table2[[#This Row],[M5A]]-Table2[[#This Row],[M5B_h]]))</f>
        <v/>
      </c>
      <c r="Q2264" s="14">
        <f>SUM(Table2[[#This Row],[AWAL]],Table2[[#This Row],[M1B]])</f>
        <v>3</v>
      </c>
      <c r="R2264" s="14">
        <f>SUM(Table2[[#This Row],[M2B]],Table2[[#This Row],[M2B_h]])</f>
        <v>3</v>
      </c>
      <c r="S2264" s="14">
        <f>SUM(Table2[[#This Row],[M3B]],Table2[[#This Row],[M3B_h]])</f>
        <v>3</v>
      </c>
      <c r="T2264" s="14">
        <f>SUM(Table2[[#This Row],[M4B]],Table2[[#This Row],[M4B_h]])</f>
        <v>3</v>
      </c>
    </row>
    <row r="2265" spans="1:20">
      <c r="A2265" s="11">
        <f>IF(Table2[[#This Row],[TT]]=0,"",ROW())</f>
        <v>2265</v>
      </c>
      <c r="B2265" s="11" t="str">
        <f>LOWER(SUBSTITUTE(SUBSTITUTE(SUBSTITUTE(SUBSTITUTE(SUBSTITUTE(SUBSTITUTE(SUBSTITUTE(SUBSTITUTE(Table2[[#This Row],[NAMA BARANG]]," ",""),"""",""),"-",""),"/",""),"(",""),")",""),"&amp;",""),",",""))</f>
        <v>tipeexaopo953</v>
      </c>
      <c r="C2265" s="17" t="s">
        <v>3077</v>
      </c>
      <c r="D2265" s="18">
        <v>20</v>
      </c>
      <c r="E2265" s="22" t="s">
        <v>14</v>
      </c>
      <c r="F2265" s="43">
        <f>IF(Table2[[#This Row],[M5B]]="",Table2[[#This Row],[M5B_h]],SUM(Table2[[#This Row],[M5B_h]],Table2[[#This Row],[M5B]]))</f>
        <v>20</v>
      </c>
      <c r="H2265" s="12" t="str">
        <f>IF(Table2[[#This Row],[M1A]]="","",Table2[[#This Row],[M1A]]-Table2[[#This Row],[AWAL]])</f>
        <v/>
      </c>
      <c r="J2265" s="12" t="str">
        <f>IF(Table2[[#This Row],[M2A]]="","",SUM(Table2[[#This Row],[M2A]]-Table2[[#This Row],[M2B_h]]))</f>
        <v/>
      </c>
      <c r="L2265" s="12" t="str">
        <f>IF(Table2[[#This Row],[M3A]]="","",SUM(Table2[[#This Row],[M3A]]-Table2[[#This Row],[M3B_h]]))</f>
        <v/>
      </c>
      <c r="N2265" s="12" t="str">
        <f>IF(Table2[[#This Row],[M4A]]="","",SUM(Table2[[#This Row],[M4A]]-Table2[[#This Row],[M4B_h]]))</f>
        <v/>
      </c>
      <c r="O2265" s="14"/>
      <c r="P2265" s="14" t="str">
        <f>IF(Table2[[#This Row],[M5A]]="","",SUM(Table2[[#This Row],[M5A]]-Table2[[#This Row],[M5B_h]]))</f>
        <v/>
      </c>
      <c r="Q2265" s="14">
        <f>SUM(Table2[[#This Row],[AWAL]],Table2[[#This Row],[M1B]])</f>
        <v>20</v>
      </c>
      <c r="R2265" s="14">
        <f>SUM(Table2[[#This Row],[M2B]],Table2[[#This Row],[M2B_h]])</f>
        <v>20</v>
      </c>
      <c r="S2265" s="14">
        <f>SUM(Table2[[#This Row],[M3B]],Table2[[#This Row],[M3B_h]])</f>
        <v>20</v>
      </c>
      <c r="T2265" s="14">
        <f>SUM(Table2[[#This Row],[M4B]],Table2[[#This Row],[M4B_h]])</f>
        <v>20</v>
      </c>
    </row>
    <row r="2266" spans="1:20">
      <c r="A2266" s="11">
        <f>IF(Table2[[#This Row],[TT]]=0,"",ROW())</f>
        <v>2266</v>
      </c>
      <c r="B2266" s="11" t="str">
        <f>LOWER(SUBSTITUTE(SUBSTITUTE(SUBSTITUTE(SUBSTITUTE(SUBSTITUTE(SUBSTITUTE(SUBSTITUTE(SUBSTITUTE(Table2[[#This Row],[NAMA BARANG]]," ",""),"""",""),"-",""),"/",""),"(",""),")",""),"&amp;",""),",",""))</f>
        <v>tipeexaopo958</v>
      </c>
      <c r="C2266" s="17" t="s">
        <v>3078</v>
      </c>
      <c r="D2266" s="18">
        <v>7</v>
      </c>
      <c r="E2266" s="22" t="s">
        <v>83</v>
      </c>
      <c r="F2266" s="43">
        <f>IF(Table2[[#This Row],[M5B]]="",Table2[[#This Row],[M5B_h]],SUM(Table2[[#This Row],[M5B_h]],Table2[[#This Row],[M5B]]))</f>
        <v>7</v>
      </c>
      <c r="H2266" s="12" t="str">
        <f>IF(Table2[[#This Row],[M1A]]="","",Table2[[#This Row],[M1A]]-Table2[[#This Row],[AWAL]])</f>
        <v/>
      </c>
      <c r="J2266" s="12" t="str">
        <f>IF(Table2[[#This Row],[M2A]]="","",SUM(Table2[[#This Row],[M2A]]-Table2[[#This Row],[M2B_h]]))</f>
        <v/>
      </c>
      <c r="L2266" s="12" t="str">
        <f>IF(Table2[[#This Row],[M3A]]="","",SUM(Table2[[#This Row],[M3A]]-Table2[[#This Row],[M3B_h]]))</f>
        <v/>
      </c>
      <c r="N2266" s="12" t="str">
        <f>IF(Table2[[#This Row],[M4A]]="","",SUM(Table2[[#This Row],[M4A]]-Table2[[#This Row],[M4B_h]]))</f>
        <v/>
      </c>
      <c r="O2266" s="14"/>
      <c r="P2266" s="14" t="str">
        <f>IF(Table2[[#This Row],[M5A]]="","",SUM(Table2[[#This Row],[M5A]]-Table2[[#This Row],[M5B_h]]))</f>
        <v/>
      </c>
      <c r="Q2266" s="14">
        <f>SUM(Table2[[#This Row],[AWAL]],Table2[[#This Row],[M1B]])</f>
        <v>7</v>
      </c>
      <c r="R2266" s="14">
        <f>SUM(Table2[[#This Row],[M2B]],Table2[[#This Row],[M2B_h]])</f>
        <v>7</v>
      </c>
      <c r="S2266" s="14">
        <f>SUM(Table2[[#This Row],[M3B]],Table2[[#This Row],[M3B_h]])</f>
        <v>7</v>
      </c>
      <c r="T2266" s="14">
        <f>SUM(Table2[[#This Row],[M4B]],Table2[[#This Row],[M4B_h]])</f>
        <v>7</v>
      </c>
    </row>
    <row r="2267" spans="1:20">
      <c r="A2267" s="11">
        <f>IF(Table2[[#This Row],[TT]]=0,"",ROW())</f>
        <v>2267</v>
      </c>
      <c r="B2267" s="11" t="str">
        <f>LOWER(SUBSTITUTE(SUBSTITUTE(SUBSTITUTE(SUBSTITUTE(SUBSTITUTE(SUBSTITUTE(SUBSTITUTE(SUBSTITUTE(Table2[[#This Row],[NAMA BARANG]]," ",""),"""",""),"-",""),"/",""),"(",""),")",""),"&amp;",""),",",""))</f>
        <v>tipeexbengke</v>
      </c>
      <c r="C2267" s="17" t="s">
        <v>3079</v>
      </c>
      <c r="D2267" s="18">
        <v>2</v>
      </c>
      <c r="E2267" s="22" t="s">
        <v>66</v>
      </c>
      <c r="F2267" s="43">
        <f>IF(Table2[[#This Row],[M5B]]="",Table2[[#This Row],[M5B_h]],SUM(Table2[[#This Row],[M5B_h]],Table2[[#This Row],[M5B]]))</f>
        <v>2</v>
      </c>
      <c r="H2267" s="12" t="str">
        <f>IF(Table2[[#This Row],[M1A]]="","",Table2[[#This Row],[M1A]]-Table2[[#This Row],[AWAL]])</f>
        <v/>
      </c>
      <c r="J2267" s="12" t="str">
        <f>IF(Table2[[#This Row],[M2A]]="","",SUM(Table2[[#This Row],[M2A]]-Table2[[#This Row],[M2B_h]]))</f>
        <v/>
      </c>
      <c r="L2267" s="12" t="str">
        <f>IF(Table2[[#This Row],[M3A]]="","",SUM(Table2[[#This Row],[M3A]]-Table2[[#This Row],[M3B_h]]))</f>
        <v/>
      </c>
      <c r="N2267" s="12" t="str">
        <f>IF(Table2[[#This Row],[M4A]]="","",SUM(Table2[[#This Row],[M4A]]-Table2[[#This Row],[M4B_h]]))</f>
        <v/>
      </c>
      <c r="O2267" s="14"/>
      <c r="P2267" s="14" t="str">
        <f>IF(Table2[[#This Row],[M5A]]="","",SUM(Table2[[#This Row],[M5A]]-Table2[[#This Row],[M5B_h]]))</f>
        <v/>
      </c>
      <c r="Q2267" s="14">
        <f>SUM(Table2[[#This Row],[AWAL]],Table2[[#This Row],[M1B]])</f>
        <v>2</v>
      </c>
      <c r="R2267" s="14">
        <f>SUM(Table2[[#This Row],[M2B]],Table2[[#This Row],[M2B_h]])</f>
        <v>2</v>
      </c>
      <c r="S2267" s="14">
        <f>SUM(Table2[[#This Row],[M3B]],Table2[[#This Row],[M3B_h]])</f>
        <v>2</v>
      </c>
      <c r="T2267" s="14">
        <f>SUM(Table2[[#This Row],[M4B]],Table2[[#This Row],[M4B_h]])</f>
        <v>2</v>
      </c>
    </row>
    <row r="2268" spans="1:20">
      <c r="A2268" s="11">
        <f>IF(Table2[[#This Row],[TT]]=0,"",ROW())</f>
        <v>2268</v>
      </c>
      <c r="B2268" s="11" t="str">
        <f>LOWER(SUBSTITUTE(SUBSTITUTE(SUBSTITUTE(SUBSTITUTE(SUBSTITUTE(SUBSTITUTE(SUBSTITUTE(SUBSTITUTE(Table2[[#This Row],[NAMA BARANG]]," ",""),"""",""),"-",""),"/",""),"(",""),")",""),"&amp;",""),",",""))</f>
        <v>tipeexkertascandy4m3c507</v>
      </c>
      <c r="C2268" s="17" t="s">
        <v>4724</v>
      </c>
      <c r="D2268" s="18">
        <v>14</v>
      </c>
      <c r="E2268" s="22" t="s">
        <v>77</v>
      </c>
      <c r="F2268" s="43">
        <f>IF(Table2[[#This Row],[M5B]]="",Table2[[#This Row],[M5B_h]],SUM(Table2[[#This Row],[M5B_h]],Table2[[#This Row],[M5B]]))</f>
        <v>13</v>
      </c>
      <c r="H2268" s="12" t="str">
        <f>IF(Table2[[#This Row],[M1A]]="","",Table2[[#This Row],[M1A]]-Table2[[#This Row],[AWAL]])</f>
        <v/>
      </c>
      <c r="J2268" s="12" t="str">
        <f>IF(Table2[[#This Row],[M2A]]="","",SUM(Table2[[#This Row],[M2A]]-Table2[[#This Row],[M2B_h]]))</f>
        <v/>
      </c>
      <c r="K2268" s="12">
        <v>13</v>
      </c>
      <c r="L2268" s="12">
        <f>IF(Table2[[#This Row],[M3A]]="","",SUM(Table2[[#This Row],[M3A]]-Table2[[#This Row],[M3B_h]]))</f>
        <v>-1</v>
      </c>
      <c r="N2268" s="12" t="str">
        <f>IF(Table2[[#This Row],[M4A]]="","",SUM(Table2[[#This Row],[M4A]]-Table2[[#This Row],[M4B_h]]))</f>
        <v/>
      </c>
      <c r="O2268" s="14"/>
      <c r="P2268" s="14" t="str">
        <f>IF(Table2[[#This Row],[M5A]]="","",SUM(Table2[[#This Row],[M5A]]-Table2[[#This Row],[M5B_h]]))</f>
        <v/>
      </c>
      <c r="Q2268" s="14">
        <f>SUM(Table2[[#This Row],[AWAL]],Table2[[#This Row],[M1B]])</f>
        <v>14</v>
      </c>
      <c r="R2268" s="14">
        <f>SUM(Table2[[#This Row],[M2B]],Table2[[#This Row],[M2B_h]])</f>
        <v>14</v>
      </c>
      <c r="S2268" s="14">
        <f>SUM(Table2[[#This Row],[M3B]],Table2[[#This Row],[M3B_h]])</f>
        <v>13</v>
      </c>
      <c r="T2268" s="14">
        <f>SUM(Table2[[#This Row],[M4B]],Table2[[#This Row],[M4B_h]])</f>
        <v>13</v>
      </c>
    </row>
    <row r="2269" spans="1:20">
      <c r="A2269" s="11">
        <f>IF(Table2[[#This Row],[TT]]=0,"",ROW())</f>
        <v>2269</v>
      </c>
      <c r="B2269" s="11" t="str">
        <f>LOWER(SUBSTITUTE(SUBSTITUTE(SUBSTITUTE(SUBSTITUTE(SUBSTITUTE(SUBSTITUTE(SUBSTITUTE(SUBSTITUTE(Table2[[#This Row],[NAMA BARANG]]," ",""),"""",""),"-",""),"/",""),"(",""),")",""),"&amp;",""),",",""))</f>
        <v>tipeexcandy6m2c506</v>
      </c>
      <c r="C2269" s="17" t="s">
        <v>3080</v>
      </c>
      <c r="D2269" s="18">
        <v>3</v>
      </c>
      <c r="E2269" s="22" t="s">
        <v>77</v>
      </c>
      <c r="F2269" s="43">
        <f>IF(Table2[[#This Row],[M5B]]="",Table2[[#This Row],[M5B_h]],SUM(Table2[[#This Row],[M5B_h]],Table2[[#This Row],[M5B]]))</f>
        <v>3</v>
      </c>
      <c r="H2269" s="12" t="str">
        <f>IF(Table2[[#This Row],[M1A]]="","",Table2[[#This Row],[M1A]]-Table2[[#This Row],[AWAL]])</f>
        <v/>
      </c>
      <c r="J2269" s="12" t="str">
        <f>IF(Table2[[#This Row],[M2A]]="","",SUM(Table2[[#This Row],[M2A]]-Table2[[#This Row],[M2B_h]]))</f>
        <v/>
      </c>
      <c r="L2269" s="12" t="str">
        <f>IF(Table2[[#This Row],[M3A]]="","",SUM(Table2[[#This Row],[M3A]]-Table2[[#This Row],[M3B_h]]))</f>
        <v/>
      </c>
      <c r="N2269" s="12" t="str">
        <f>IF(Table2[[#This Row],[M4A]]="","",SUM(Table2[[#This Row],[M4A]]-Table2[[#This Row],[M4B_h]]))</f>
        <v/>
      </c>
      <c r="O2269" s="14"/>
      <c r="P2269" s="14" t="str">
        <f>IF(Table2[[#This Row],[M5A]]="","",SUM(Table2[[#This Row],[M5A]]-Table2[[#This Row],[M5B_h]]))</f>
        <v/>
      </c>
      <c r="Q2269" s="14">
        <f>SUM(Table2[[#This Row],[AWAL]],Table2[[#This Row],[M1B]])</f>
        <v>3</v>
      </c>
      <c r="R2269" s="14">
        <f>SUM(Table2[[#This Row],[M2B]],Table2[[#This Row],[M2B_h]])</f>
        <v>3</v>
      </c>
      <c r="S2269" s="14">
        <f>SUM(Table2[[#This Row],[M3B]],Table2[[#This Row],[M3B_h]])</f>
        <v>3</v>
      </c>
      <c r="T2269" s="14">
        <f>SUM(Table2[[#This Row],[M4B]],Table2[[#This Row],[M4B_h]])</f>
        <v>3</v>
      </c>
    </row>
    <row r="2270" spans="1:20">
      <c r="A2270" s="11">
        <f>IF(Table2[[#This Row],[TT]]=0,"",ROW())</f>
        <v>2270</v>
      </c>
      <c r="B2270" s="11" t="str">
        <f>LOWER(SUBSTITUTE(SUBSTITUTE(SUBSTITUTE(SUBSTITUTE(SUBSTITUTE(SUBSTITUTE(SUBSTITUTE(SUBSTITUTE(Table2[[#This Row],[NAMA BARANG]]," ",""),"""",""),"-",""),"/",""),"(",""),")",""),"&amp;",""),",",""))</f>
        <v>tipeexcandycc5001</v>
      </c>
      <c r="C2270" s="17" t="s">
        <v>3081</v>
      </c>
      <c r="D2270" s="18">
        <v>1</v>
      </c>
      <c r="E2270" s="22" t="s">
        <v>14</v>
      </c>
      <c r="F2270" s="43">
        <f>IF(Table2[[#This Row],[M5B]]="",Table2[[#This Row],[M5B_h]],SUM(Table2[[#This Row],[M5B_h]],Table2[[#This Row],[M5B]]))</f>
        <v>1</v>
      </c>
      <c r="H2270" s="12" t="str">
        <f>IF(Table2[[#This Row],[M1A]]="","",Table2[[#This Row],[M1A]]-Table2[[#This Row],[AWAL]])</f>
        <v/>
      </c>
      <c r="J2270" s="12" t="str">
        <f>IF(Table2[[#This Row],[M2A]]="","",SUM(Table2[[#This Row],[M2A]]-Table2[[#This Row],[M2B_h]]))</f>
        <v/>
      </c>
      <c r="L2270" s="12" t="str">
        <f>IF(Table2[[#This Row],[M3A]]="","",SUM(Table2[[#This Row],[M3A]]-Table2[[#This Row],[M3B_h]]))</f>
        <v/>
      </c>
      <c r="N2270" s="12" t="str">
        <f>IF(Table2[[#This Row],[M4A]]="","",SUM(Table2[[#This Row],[M4A]]-Table2[[#This Row],[M4B_h]]))</f>
        <v/>
      </c>
      <c r="O2270" s="14"/>
      <c r="P2270" s="14" t="str">
        <f>IF(Table2[[#This Row],[M5A]]="","",SUM(Table2[[#This Row],[M5A]]-Table2[[#This Row],[M5B_h]]))</f>
        <v/>
      </c>
      <c r="Q2270" s="14">
        <f>SUM(Table2[[#This Row],[AWAL]],Table2[[#This Row],[M1B]])</f>
        <v>1</v>
      </c>
      <c r="R2270" s="14">
        <f>SUM(Table2[[#This Row],[M2B]],Table2[[#This Row],[M2B_h]])</f>
        <v>1</v>
      </c>
      <c r="S2270" s="14">
        <f>SUM(Table2[[#This Row],[M3B]],Table2[[#This Row],[M3B_h]])</f>
        <v>1</v>
      </c>
      <c r="T2270" s="14">
        <f>SUM(Table2[[#This Row],[M4B]],Table2[[#This Row],[M4B_h]])</f>
        <v>1</v>
      </c>
    </row>
    <row r="2271" spans="1:20">
      <c r="A2271" s="11">
        <f>IF(Table2[[#This Row],[TT]]=0,"",ROW())</f>
        <v>2271</v>
      </c>
      <c r="B2271" s="11" t="str">
        <f>LOWER(SUBSTITUTE(SUBSTITUTE(SUBSTITUTE(SUBSTITUTE(SUBSTITUTE(SUBSTITUTE(SUBSTITUTE(SUBSTITUTE(Table2[[#This Row],[NAMA BARANG]]," ",""),"""",""),"-",""),"/",""),"(",""),")",""),"&amp;",""),",",""))</f>
        <v>tipeexcf6004</v>
      </c>
      <c r="C2271" s="17" t="s">
        <v>3082</v>
      </c>
      <c r="D2271" s="18">
        <v>1</v>
      </c>
      <c r="E2271" s="22" t="s">
        <v>2999</v>
      </c>
      <c r="F2271" s="43">
        <f>IF(Table2[[#This Row],[M5B]]="",Table2[[#This Row],[M5B_h]],SUM(Table2[[#This Row],[M5B_h]],Table2[[#This Row],[M5B]]))</f>
        <v>1</v>
      </c>
      <c r="H2271" s="12" t="str">
        <f>IF(Table2[[#This Row],[M1A]]="","",Table2[[#This Row],[M1A]]-Table2[[#This Row],[AWAL]])</f>
        <v/>
      </c>
      <c r="J2271" s="12" t="str">
        <f>IF(Table2[[#This Row],[M2A]]="","",SUM(Table2[[#This Row],[M2A]]-Table2[[#This Row],[M2B_h]]))</f>
        <v/>
      </c>
      <c r="L2271" s="12" t="str">
        <f>IF(Table2[[#This Row],[M3A]]="","",SUM(Table2[[#This Row],[M3A]]-Table2[[#This Row],[M3B_h]]))</f>
        <v/>
      </c>
      <c r="N2271" s="12" t="str">
        <f>IF(Table2[[#This Row],[M4A]]="","",SUM(Table2[[#This Row],[M4A]]-Table2[[#This Row],[M4B_h]]))</f>
        <v/>
      </c>
      <c r="O2271" s="14"/>
      <c r="P2271" s="14" t="str">
        <f>IF(Table2[[#This Row],[M5A]]="","",SUM(Table2[[#This Row],[M5A]]-Table2[[#This Row],[M5B_h]]))</f>
        <v/>
      </c>
      <c r="Q2271" s="14">
        <f>SUM(Table2[[#This Row],[AWAL]],Table2[[#This Row],[M1B]])</f>
        <v>1</v>
      </c>
      <c r="R2271" s="14">
        <f>SUM(Table2[[#This Row],[M2B]],Table2[[#This Row],[M2B_h]])</f>
        <v>1</v>
      </c>
      <c r="S2271" s="14">
        <f>SUM(Table2[[#This Row],[M3B]],Table2[[#This Row],[M3B_h]])</f>
        <v>1</v>
      </c>
      <c r="T2271" s="14">
        <f>SUM(Table2[[#This Row],[M4B]],Table2[[#This Row],[M4B_h]])</f>
        <v>1</v>
      </c>
    </row>
    <row r="2272" spans="1:20">
      <c r="A2272" s="11">
        <f>IF(Table2[[#This Row],[TT]]=0,"",ROW())</f>
        <v>2272</v>
      </c>
      <c r="B2272" s="11" t="str">
        <f>LOWER(SUBSTITUTE(SUBSTITUTE(SUBSTITUTE(SUBSTITUTE(SUBSTITUTE(SUBSTITUTE(SUBSTITUTE(SUBSTITUTE(Table2[[#This Row],[NAMA BARANG]]," ",""),"""",""),"-",""),"/",""),"(",""),")",""),"&amp;",""),",",""))</f>
        <v>tipeexcp8237</v>
      </c>
      <c r="C2272" s="17" t="s">
        <v>3083</v>
      </c>
      <c r="D2272" s="18">
        <v>1</v>
      </c>
      <c r="E2272" s="22" t="s">
        <v>198</v>
      </c>
      <c r="F2272" s="43">
        <f>IF(Table2[[#This Row],[M5B]]="",Table2[[#This Row],[M5B_h]],SUM(Table2[[#This Row],[M5B_h]],Table2[[#This Row],[M5B]]))</f>
        <v>1</v>
      </c>
      <c r="H2272" s="12" t="str">
        <f>IF(Table2[[#This Row],[M1A]]="","",Table2[[#This Row],[M1A]]-Table2[[#This Row],[AWAL]])</f>
        <v/>
      </c>
      <c r="J2272" s="12" t="str">
        <f>IF(Table2[[#This Row],[M2A]]="","",SUM(Table2[[#This Row],[M2A]]-Table2[[#This Row],[M2B_h]]))</f>
        <v/>
      </c>
      <c r="L2272" s="12" t="str">
        <f>IF(Table2[[#This Row],[M3A]]="","",SUM(Table2[[#This Row],[M3A]]-Table2[[#This Row],[M3B_h]]))</f>
        <v/>
      </c>
      <c r="N2272" s="12" t="str">
        <f>IF(Table2[[#This Row],[M4A]]="","",SUM(Table2[[#This Row],[M4A]]-Table2[[#This Row],[M4B_h]]))</f>
        <v/>
      </c>
      <c r="O2272" s="14"/>
      <c r="P2272" s="14" t="str">
        <f>IF(Table2[[#This Row],[M5A]]="","",SUM(Table2[[#This Row],[M5A]]-Table2[[#This Row],[M5B_h]]))</f>
        <v/>
      </c>
      <c r="Q2272" s="14">
        <f>SUM(Table2[[#This Row],[AWAL]],Table2[[#This Row],[M1B]])</f>
        <v>1</v>
      </c>
      <c r="R2272" s="14">
        <f>SUM(Table2[[#This Row],[M2B]],Table2[[#This Row],[M2B_h]])</f>
        <v>1</v>
      </c>
      <c r="S2272" s="14">
        <f>SUM(Table2[[#This Row],[M3B]],Table2[[#This Row],[M3B_h]])</f>
        <v>1</v>
      </c>
      <c r="T2272" s="14">
        <f>SUM(Table2[[#This Row],[M4B]],Table2[[#This Row],[M4B_h]])</f>
        <v>1</v>
      </c>
    </row>
    <row r="2273" spans="1:20">
      <c r="A2273" s="11">
        <f>IF(Table2[[#This Row],[TT]]=0,"",ROW())</f>
        <v>2273</v>
      </c>
      <c r="B2273" s="11" t="str">
        <f>LOWER(SUBSTITUTE(SUBSTITUTE(SUBSTITUTE(SUBSTITUTE(SUBSTITUTE(SUBSTITUTE(SUBSTITUTE(SUBSTITUTE(Table2[[#This Row],[NAMA BARANG]]," ",""),"""",""),"-",""),"/",""),"(",""),")",""),"&amp;",""),",",""))</f>
        <v>tipeexcr811blk</v>
      </c>
      <c r="C2273" s="17" t="s">
        <v>3084</v>
      </c>
      <c r="D2273" s="18">
        <v>26</v>
      </c>
      <c r="E2273" s="22" t="s">
        <v>95</v>
      </c>
      <c r="F2273" s="43">
        <f>IF(Table2[[#This Row],[M5B]]="",Table2[[#This Row],[M5B_h]],SUM(Table2[[#This Row],[M5B_h]],Table2[[#This Row],[M5B]]))</f>
        <v>26</v>
      </c>
      <c r="H2273" s="12" t="str">
        <f>IF(Table2[[#This Row],[M1A]]="","",Table2[[#This Row],[M1A]]-Table2[[#This Row],[AWAL]])</f>
        <v/>
      </c>
      <c r="J2273" s="12" t="str">
        <f>IF(Table2[[#This Row],[M2A]]="","",SUM(Table2[[#This Row],[M2A]]-Table2[[#This Row],[M2B_h]]))</f>
        <v/>
      </c>
      <c r="L2273" s="12" t="str">
        <f>IF(Table2[[#This Row],[M3A]]="","",SUM(Table2[[#This Row],[M3A]]-Table2[[#This Row],[M3B_h]]))</f>
        <v/>
      </c>
      <c r="N2273" s="12" t="str">
        <f>IF(Table2[[#This Row],[M4A]]="","",SUM(Table2[[#This Row],[M4A]]-Table2[[#This Row],[M4B_h]]))</f>
        <v/>
      </c>
      <c r="O2273" s="14"/>
      <c r="P2273" s="14" t="str">
        <f>IF(Table2[[#This Row],[M5A]]="","",SUM(Table2[[#This Row],[M5A]]-Table2[[#This Row],[M5B_h]]))</f>
        <v/>
      </c>
      <c r="Q2273" s="14">
        <f>SUM(Table2[[#This Row],[AWAL]],Table2[[#This Row],[M1B]])</f>
        <v>26</v>
      </c>
      <c r="R2273" s="14">
        <f>SUM(Table2[[#This Row],[M2B]],Table2[[#This Row],[M2B_h]])</f>
        <v>26</v>
      </c>
      <c r="S2273" s="14">
        <f>SUM(Table2[[#This Row],[M3B]],Table2[[#This Row],[M3B_h]])</f>
        <v>26</v>
      </c>
      <c r="T2273" s="14">
        <f>SUM(Table2[[#This Row],[M4B]],Table2[[#This Row],[M4B_h]])</f>
        <v>26</v>
      </c>
    </row>
    <row r="2274" spans="1:20">
      <c r="A2274" s="11">
        <f>IF(Table2[[#This Row],[TT]]=0,"",ROW())</f>
        <v>2274</v>
      </c>
      <c r="B2274" s="11" t="str">
        <f>LOWER(SUBSTITUTE(SUBSTITUTE(SUBSTITUTE(SUBSTITUTE(SUBSTITUTE(SUBSTITUTE(SUBSTITUTE(SUBSTITUTE(Table2[[#This Row],[NAMA BARANG]]," ",""),"""",""),"-",""),"/",""),"(",""),")",""),"&amp;",""),",",""))</f>
        <v>tipeexcr8375x3d1box24pc</v>
      </c>
      <c r="C2274" s="17" t="s">
        <v>3085</v>
      </c>
      <c r="D2274" s="18">
        <v>7</v>
      </c>
      <c r="E2274" s="22" t="s">
        <v>803</v>
      </c>
      <c r="F2274" s="43">
        <f>IF(Table2[[#This Row],[M5B]]="",Table2[[#This Row],[M5B_h]],SUM(Table2[[#This Row],[M5B_h]],Table2[[#This Row],[M5B]]))</f>
        <v>7</v>
      </c>
      <c r="H2274" s="12" t="str">
        <f>IF(Table2[[#This Row],[M1A]]="","",Table2[[#This Row],[M1A]]-Table2[[#This Row],[AWAL]])</f>
        <v/>
      </c>
      <c r="J2274" s="12" t="str">
        <f>IF(Table2[[#This Row],[M2A]]="","",SUM(Table2[[#This Row],[M2A]]-Table2[[#This Row],[M2B_h]]))</f>
        <v/>
      </c>
      <c r="L2274" s="12" t="str">
        <f>IF(Table2[[#This Row],[M3A]]="","",SUM(Table2[[#This Row],[M3A]]-Table2[[#This Row],[M3B_h]]))</f>
        <v/>
      </c>
      <c r="N2274" s="12" t="str">
        <f>IF(Table2[[#This Row],[M4A]]="","",SUM(Table2[[#This Row],[M4A]]-Table2[[#This Row],[M4B_h]]))</f>
        <v/>
      </c>
      <c r="O2274" s="14"/>
      <c r="P2274" s="14" t="str">
        <f>IF(Table2[[#This Row],[M5A]]="","",SUM(Table2[[#This Row],[M5A]]-Table2[[#This Row],[M5B_h]]))</f>
        <v/>
      </c>
      <c r="Q2274" s="14">
        <f>SUM(Table2[[#This Row],[AWAL]],Table2[[#This Row],[M1B]])</f>
        <v>7</v>
      </c>
      <c r="R2274" s="14">
        <f>SUM(Table2[[#This Row],[M2B]],Table2[[#This Row],[M2B_h]])</f>
        <v>7</v>
      </c>
      <c r="S2274" s="14">
        <f>SUM(Table2[[#This Row],[M3B]],Table2[[#This Row],[M3B_h]])</f>
        <v>7</v>
      </c>
      <c r="T2274" s="14">
        <f>SUM(Table2[[#This Row],[M4B]],Table2[[#This Row],[M4B_h]])</f>
        <v>7</v>
      </c>
    </row>
    <row r="2275" spans="1:20">
      <c r="A2275" s="11">
        <f>IF(Table2[[#This Row],[TT]]=0,"",ROW())</f>
        <v>2275</v>
      </c>
      <c r="B2275" s="11" t="str">
        <f>LOWER(SUBSTITUTE(SUBSTITUTE(SUBSTITUTE(SUBSTITUTE(SUBSTITUTE(SUBSTITUTE(SUBSTITUTE(SUBSTITUTE(Table2[[#This Row],[NAMA BARANG]]," ",""),"""",""),"-",""),"/",""),"(",""),")",""),"&amp;",""),",",""))</f>
        <v>tipeexcr85324</v>
      </c>
      <c r="C2275" s="17" t="s">
        <v>3086</v>
      </c>
      <c r="D2275" s="18">
        <v>6</v>
      </c>
      <c r="E2275" s="22" t="s">
        <v>497</v>
      </c>
      <c r="F2275" s="43">
        <f>IF(Table2[[#This Row],[M5B]]="",Table2[[#This Row],[M5B_h]],SUM(Table2[[#This Row],[M5B_h]],Table2[[#This Row],[M5B]]))</f>
        <v>6</v>
      </c>
      <c r="H2275" s="12" t="str">
        <f>IF(Table2[[#This Row],[M1A]]="","",Table2[[#This Row],[M1A]]-Table2[[#This Row],[AWAL]])</f>
        <v/>
      </c>
      <c r="J2275" s="12" t="str">
        <f>IF(Table2[[#This Row],[M2A]]="","",SUM(Table2[[#This Row],[M2A]]-Table2[[#This Row],[M2B_h]]))</f>
        <v/>
      </c>
      <c r="L2275" s="12" t="str">
        <f>IF(Table2[[#This Row],[M3A]]="","",SUM(Table2[[#This Row],[M3A]]-Table2[[#This Row],[M3B_h]]))</f>
        <v/>
      </c>
      <c r="N2275" s="12" t="str">
        <f>IF(Table2[[#This Row],[M4A]]="","",SUM(Table2[[#This Row],[M4A]]-Table2[[#This Row],[M4B_h]]))</f>
        <v/>
      </c>
      <c r="O2275" s="14"/>
      <c r="P2275" s="14" t="str">
        <f>IF(Table2[[#This Row],[M5A]]="","",SUM(Table2[[#This Row],[M5A]]-Table2[[#This Row],[M5B_h]]))</f>
        <v/>
      </c>
      <c r="Q2275" s="14">
        <f>SUM(Table2[[#This Row],[AWAL]],Table2[[#This Row],[M1B]])</f>
        <v>6</v>
      </c>
      <c r="R2275" s="14">
        <f>SUM(Table2[[#This Row],[M2B]],Table2[[#This Row],[M2B_h]])</f>
        <v>6</v>
      </c>
      <c r="S2275" s="14">
        <f>SUM(Table2[[#This Row],[M3B]],Table2[[#This Row],[M3B_h]])</f>
        <v>6</v>
      </c>
      <c r="T2275" s="14">
        <f>SUM(Table2[[#This Row],[M4B]],Table2[[#This Row],[M4B_h]])</f>
        <v>6</v>
      </c>
    </row>
    <row r="2276" spans="1:20">
      <c r="A2276" s="11">
        <f>IF(Table2[[#This Row],[TT]]=0,"",ROW())</f>
        <v>2276</v>
      </c>
      <c r="B2276" s="11" t="str">
        <f>LOWER(SUBSTITUTE(SUBSTITUTE(SUBSTITUTE(SUBSTITUTE(SUBSTITUTE(SUBSTITUTE(SUBSTITUTE(SUBSTITUTE(Table2[[#This Row],[NAMA BARANG]]," ",""),"""",""),"-",""),"/",""),"(",""),")",""),"&amp;",""),",",""))</f>
        <v>tipeexcr881</v>
      </c>
      <c r="C2276" s="17" t="s">
        <v>3087</v>
      </c>
      <c r="D2276" s="18">
        <v>1</v>
      </c>
      <c r="E2276" s="22" t="s">
        <v>2359</v>
      </c>
      <c r="F2276" s="43">
        <f>IF(Table2[[#This Row],[M5B]]="",Table2[[#This Row],[M5B_h]],SUM(Table2[[#This Row],[M5B_h]],Table2[[#This Row],[M5B]]))</f>
        <v>1</v>
      </c>
      <c r="H2276" s="12" t="str">
        <f>IF(Table2[[#This Row],[M1A]]="","",Table2[[#This Row],[M1A]]-Table2[[#This Row],[AWAL]])</f>
        <v/>
      </c>
      <c r="J2276" s="12" t="str">
        <f>IF(Table2[[#This Row],[M2A]]="","",SUM(Table2[[#This Row],[M2A]]-Table2[[#This Row],[M2B_h]]))</f>
        <v/>
      </c>
      <c r="L2276" s="12" t="str">
        <f>IF(Table2[[#This Row],[M3A]]="","",SUM(Table2[[#This Row],[M3A]]-Table2[[#This Row],[M3B_h]]))</f>
        <v/>
      </c>
      <c r="N2276" s="12" t="str">
        <f>IF(Table2[[#This Row],[M4A]]="","",SUM(Table2[[#This Row],[M4A]]-Table2[[#This Row],[M4B_h]]))</f>
        <v/>
      </c>
      <c r="O2276" s="14"/>
      <c r="P2276" s="14" t="str">
        <f>IF(Table2[[#This Row],[M5A]]="","",SUM(Table2[[#This Row],[M5A]]-Table2[[#This Row],[M5B_h]]))</f>
        <v/>
      </c>
      <c r="Q2276" s="14">
        <f>SUM(Table2[[#This Row],[AWAL]],Table2[[#This Row],[M1B]])</f>
        <v>1</v>
      </c>
      <c r="R2276" s="14">
        <f>SUM(Table2[[#This Row],[M2B]],Table2[[#This Row],[M2B_h]])</f>
        <v>1</v>
      </c>
      <c r="S2276" s="14">
        <f>SUM(Table2[[#This Row],[M3B]],Table2[[#This Row],[M3B_h]])</f>
        <v>1</v>
      </c>
      <c r="T2276" s="14">
        <f>SUM(Table2[[#This Row],[M4B]],Table2[[#This Row],[M4B_h]])</f>
        <v>1</v>
      </c>
    </row>
    <row r="2277" spans="1:20">
      <c r="A2277" s="11">
        <f>IF(Table2[[#This Row],[TT]]=0,"",ROW())</f>
        <v>2277</v>
      </c>
      <c r="B2277" s="11" t="str">
        <f>LOWER(SUBSTITUTE(SUBSTITUTE(SUBSTITUTE(SUBSTITUTE(SUBSTITUTE(SUBSTITUTE(SUBSTITUTE(SUBSTITUTE(Table2[[#This Row],[NAMA BARANG]]," ",""),"""",""),"-",""),"/",""),"(",""),")",""),"&amp;",""),",",""))</f>
        <v>tipeexct328325</v>
      </c>
      <c r="C2277" s="17" t="s">
        <v>3088</v>
      </c>
      <c r="D2277" s="18">
        <v>5</v>
      </c>
      <c r="E2277" s="22" t="s">
        <v>95</v>
      </c>
      <c r="F2277" s="43">
        <f>IF(Table2[[#This Row],[M5B]]="",Table2[[#This Row],[M5B_h]],SUM(Table2[[#This Row],[M5B_h]],Table2[[#This Row],[M5B]]))</f>
        <v>5</v>
      </c>
      <c r="H2277" s="12" t="str">
        <f>IF(Table2[[#This Row],[M1A]]="","",Table2[[#This Row],[M1A]]-Table2[[#This Row],[AWAL]])</f>
        <v/>
      </c>
      <c r="J2277" s="12" t="str">
        <f>IF(Table2[[#This Row],[M2A]]="","",SUM(Table2[[#This Row],[M2A]]-Table2[[#This Row],[M2B_h]]))</f>
        <v/>
      </c>
      <c r="L2277" s="12" t="str">
        <f>IF(Table2[[#This Row],[M3A]]="","",SUM(Table2[[#This Row],[M3A]]-Table2[[#This Row],[M3B_h]]))</f>
        <v/>
      </c>
      <c r="N2277" s="12" t="str">
        <f>IF(Table2[[#This Row],[M4A]]="","",SUM(Table2[[#This Row],[M4A]]-Table2[[#This Row],[M4B_h]]))</f>
        <v/>
      </c>
      <c r="O2277" s="14"/>
      <c r="P2277" s="14" t="str">
        <f>IF(Table2[[#This Row],[M5A]]="","",SUM(Table2[[#This Row],[M5A]]-Table2[[#This Row],[M5B_h]]))</f>
        <v/>
      </c>
      <c r="Q2277" s="14">
        <f>SUM(Table2[[#This Row],[AWAL]],Table2[[#This Row],[M1B]])</f>
        <v>5</v>
      </c>
      <c r="R2277" s="14">
        <f>SUM(Table2[[#This Row],[M2B]],Table2[[#This Row],[M2B_h]])</f>
        <v>5</v>
      </c>
      <c r="S2277" s="14">
        <f>SUM(Table2[[#This Row],[M3B]],Table2[[#This Row],[M3B_h]])</f>
        <v>5</v>
      </c>
      <c r="T2277" s="14">
        <f>SUM(Table2[[#This Row],[M4B]],Table2[[#This Row],[M4B_h]])</f>
        <v>5</v>
      </c>
    </row>
    <row r="2278" spans="1:20">
      <c r="A2278" s="11">
        <f>IF(Table2[[#This Row],[TT]]=0,"",ROW())</f>
        <v>2278</v>
      </c>
      <c r="B2278" s="11" t="str">
        <f>LOWER(SUBSTITUTE(SUBSTITUTE(SUBSTITUTE(SUBSTITUTE(SUBSTITUTE(SUBSTITUTE(SUBSTITUTE(SUBSTITUTE(Table2[[#This Row],[NAMA BARANG]]," ",""),"""",""),"-",""),"/",""),"(",""),")",""),"&amp;",""),",",""))</f>
        <v>tipeexdms30436</v>
      </c>
      <c r="C2278" s="17" t="s">
        <v>3089</v>
      </c>
      <c r="D2278" s="18">
        <v>8</v>
      </c>
      <c r="E2278" s="22" t="s">
        <v>77</v>
      </c>
      <c r="F2278" s="43">
        <f>IF(Table2[[#This Row],[M5B]]="",Table2[[#This Row],[M5B_h]],SUM(Table2[[#This Row],[M5B_h]],Table2[[#This Row],[M5B]]))</f>
        <v>8</v>
      </c>
      <c r="H2278" s="12" t="str">
        <f>IF(Table2[[#This Row],[M1A]]="","",Table2[[#This Row],[M1A]]-Table2[[#This Row],[AWAL]])</f>
        <v/>
      </c>
      <c r="J2278" s="12" t="str">
        <f>IF(Table2[[#This Row],[M2A]]="","",SUM(Table2[[#This Row],[M2A]]-Table2[[#This Row],[M2B_h]]))</f>
        <v/>
      </c>
      <c r="L2278" s="12" t="str">
        <f>IF(Table2[[#This Row],[M3A]]="","",SUM(Table2[[#This Row],[M3A]]-Table2[[#This Row],[M3B_h]]))</f>
        <v/>
      </c>
      <c r="N2278" s="12" t="str">
        <f>IF(Table2[[#This Row],[M4A]]="","",SUM(Table2[[#This Row],[M4A]]-Table2[[#This Row],[M4B_h]]))</f>
        <v/>
      </c>
      <c r="O2278" s="14"/>
      <c r="P2278" s="14" t="str">
        <f>IF(Table2[[#This Row],[M5A]]="","",SUM(Table2[[#This Row],[M5A]]-Table2[[#This Row],[M5B_h]]))</f>
        <v/>
      </c>
      <c r="Q2278" s="14">
        <f>SUM(Table2[[#This Row],[AWAL]],Table2[[#This Row],[M1B]])</f>
        <v>8</v>
      </c>
      <c r="R2278" s="14">
        <f>SUM(Table2[[#This Row],[M2B]],Table2[[#This Row],[M2B_h]])</f>
        <v>8</v>
      </c>
      <c r="S2278" s="14">
        <f>SUM(Table2[[#This Row],[M3B]],Table2[[#This Row],[M3B_h]])</f>
        <v>8</v>
      </c>
      <c r="T2278" s="14">
        <f>SUM(Table2[[#This Row],[M4B]],Table2[[#This Row],[M4B_h]])</f>
        <v>8</v>
      </c>
    </row>
    <row r="2279" spans="1:20">
      <c r="A2279" s="11">
        <f>IF(Table2[[#This Row],[TT]]=0,"",ROW())</f>
        <v>2279</v>
      </c>
      <c r="B2279" s="11" t="str">
        <f>LOWER(SUBSTITUTE(SUBSTITUTE(SUBSTITUTE(SUBSTITUTE(SUBSTITUTE(SUBSTITUTE(SUBSTITUTE(SUBSTITUTE(Table2[[#This Row],[NAMA BARANG]]," ",""),"""",""),"-",""),"/",""),"(",""),")",""),"&amp;",""),",",""))</f>
        <v>tipeexdms31236</v>
      </c>
      <c r="C2279" s="17" t="s">
        <v>3090</v>
      </c>
      <c r="D2279" s="18">
        <v>1</v>
      </c>
      <c r="E2279" s="22" t="s">
        <v>487</v>
      </c>
      <c r="F2279" s="43">
        <f>IF(Table2[[#This Row],[M5B]]="",Table2[[#This Row],[M5B_h]],SUM(Table2[[#This Row],[M5B_h]],Table2[[#This Row],[M5B]]))</f>
        <v>1</v>
      </c>
      <c r="H2279" s="12" t="str">
        <f>IF(Table2[[#This Row],[M1A]]="","",Table2[[#This Row],[M1A]]-Table2[[#This Row],[AWAL]])</f>
        <v/>
      </c>
      <c r="J2279" s="12" t="str">
        <f>IF(Table2[[#This Row],[M2A]]="","",SUM(Table2[[#This Row],[M2A]]-Table2[[#This Row],[M2B_h]]))</f>
        <v/>
      </c>
      <c r="L2279" s="12" t="str">
        <f>IF(Table2[[#This Row],[M3A]]="","",SUM(Table2[[#This Row],[M3A]]-Table2[[#This Row],[M3B_h]]))</f>
        <v/>
      </c>
      <c r="N2279" s="12" t="str">
        <f>IF(Table2[[#This Row],[M4A]]="","",SUM(Table2[[#This Row],[M4A]]-Table2[[#This Row],[M4B_h]]))</f>
        <v/>
      </c>
      <c r="O2279" s="14"/>
      <c r="P2279" s="14" t="str">
        <f>IF(Table2[[#This Row],[M5A]]="","",SUM(Table2[[#This Row],[M5A]]-Table2[[#This Row],[M5B_h]]))</f>
        <v/>
      </c>
      <c r="Q2279" s="14">
        <f>SUM(Table2[[#This Row],[AWAL]],Table2[[#This Row],[M1B]])</f>
        <v>1</v>
      </c>
      <c r="R2279" s="14">
        <f>SUM(Table2[[#This Row],[M2B]],Table2[[#This Row],[M2B_h]])</f>
        <v>1</v>
      </c>
      <c r="S2279" s="14">
        <f>SUM(Table2[[#This Row],[M3B]],Table2[[#This Row],[M3B_h]])</f>
        <v>1</v>
      </c>
      <c r="T2279" s="14">
        <f>SUM(Table2[[#This Row],[M4B]],Table2[[#This Row],[M4B_h]])</f>
        <v>1</v>
      </c>
    </row>
    <row r="2280" spans="1:20">
      <c r="A2280" s="11">
        <f>IF(Table2[[#This Row],[TT]]=0,"",ROW())</f>
        <v>2280</v>
      </c>
      <c r="B2280" s="11" t="str">
        <f>LOWER(SUBSTITUTE(SUBSTITUTE(SUBSTITUTE(SUBSTITUTE(SUBSTITUTE(SUBSTITUTE(SUBSTITUTE(SUBSTITUTE(Table2[[#This Row],[NAMA BARANG]]," ",""),"""",""),"-",""),"/",""),"(",""),")",""),"&amp;",""),",",""))</f>
        <v>tipeexdms33248</v>
      </c>
      <c r="C2280" s="17" t="s">
        <v>3091</v>
      </c>
      <c r="D2280" s="18">
        <v>7</v>
      </c>
      <c r="E2280" s="22" t="s">
        <v>86</v>
      </c>
      <c r="F2280" s="43">
        <f>IF(Table2[[#This Row],[M5B]]="",Table2[[#This Row],[M5B_h]],SUM(Table2[[#This Row],[M5B_h]],Table2[[#This Row],[M5B]]))</f>
        <v>7</v>
      </c>
      <c r="H2280" s="12" t="str">
        <f>IF(Table2[[#This Row],[M1A]]="","",Table2[[#This Row],[M1A]]-Table2[[#This Row],[AWAL]])</f>
        <v/>
      </c>
      <c r="J2280" s="12" t="str">
        <f>IF(Table2[[#This Row],[M2A]]="","",SUM(Table2[[#This Row],[M2A]]-Table2[[#This Row],[M2B_h]]))</f>
        <v/>
      </c>
      <c r="L2280" s="12" t="str">
        <f>IF(Table2[[#This Row],[M3A]]="","",SUM(Table2[[#This Row],[M3A]]-Table2[[#This Row],[M3B_h]]))</f>
        <v/>
      </c>
      <c r="N2280" s="12" t="str">
        <f>IF(Table2[[#This Row],[M4A]]="","",SUM(Table2[[#This Row],[M4A]]-Table2[[#This Row],[M4B_h]]))</f>
        <v/>
      </c>
      <c r="O2280" s="14"/>
      <c r="P2280" s="14" t="str">
        <f>IF(Table2[[#This Row],[M5A]]="","",SUM(Table2[[#This Row],[M5A]]-Table2[[#This Row],[M5B_h]]))</f>
        <v/>
      </c>
      <c r="Q2280" s="14">
        <f>SUM(Table2[[#This Row],[AWAL]],Table2[[#This Row],[M1B]])</f>
        <v>7</v>
      </c>
      <c r="R2280" s="14">
        <f>SUM(Table2[[#This Row],[M2B]],Table2[[#This Row],[M2B_h]])</f>
        <v>7</v>
      </c>
      <c r="S2280" s="14">
        <f>SUM(Table2[[#This Row],[M3B]],Table2[[#This Row],[M3B_h]])</f>
        <v>7</v>
      </c>
      <c r="T2280" s="14">
        <f>SUM(Table2[[#This Row],[M4B]],Table2[[#This Row],[M4B_h]])</f>
        <v>7</v>
      </c>
    </row>
    <row r="2281" spans="1:20">
      <c r="A2281" s="11">
        <f>IF(Table2[[#This Row],[TT]]=0,"",ROW())</f>
        <v>2281</v>
      </c>
      <c r="B2281" s="11" t="str">
        <f>LOWER(SUBSTITUTE(SUBSTITUTE(SUBSTITUTE(SUBSTITUTE(SUBSTITUTE(SUBSTITUTE(SUBSTITUTE(SUBSTITUTE(Table2[[#This Row],[NAMA BARANG]]," ",""),"""",""),"-",""),"/",""),"(",""),")",""),"&amp;",""),",",""))</f>
        <v>tipeexdms336</v>
      </c>
      <c r="C2281" s="17" t="s">
        <v>3092</v>
      </c>
      <c r="D2281" s="18">
        <v>1</v>
      </c>
      <c r="E2281" s="22" t="s">
        <v>1308</v>
      </c>
      <c r="F2281" s="43">
        <f>IF(Table2[[#This Row],[M5B]]="",Table2[[#This Row],[M5B_h]],SUM(Table2[[#This Row],[M5B_h]],Table2[[#This Row],[M5B]]))</f>
        <v>1</v>
      </c>
      <c r="H2281" s="12" t="str">
        <f>IF(Table2[[#This Row],[M1A]]="","",Table2[[#This Row],[M1A]]-Table2[[#This Row],[AWAL]])</f>
        <v/>
      </c>
      <c r="J2281" s="12" t="str">
        <f>IF(Table2[[#This Row],[M2A]]="","",SUM(Table2[[#This Row],[M2A]]-Table2[[#This Row],[M2B_h]]))</f>
        <v/>
      </c>
      <c r="L2281" s="12" t="str">
        <f>IF(Table2[[#This Row],[M3A]]="","",SUM(Table2[[#This Row],[M3A]]-Table2[[#This Row],[M3B_h]]))</f>
        <v/>
      </c>
      <c r="N2281" s="12" t="str">
        <f>IF(Table2[[#This Row],[M4A]]="","",SUM(Table2[[#This Row],[M4A]]-Table2[[#This Row],[M4B_h]]))</f>
        <v/>
      </c>
      <c r="O2281" s="14"/>
      <c r="P2281" s="14" t="str">
        <f>IF(Table2[[#This Row],[M5A]]="","",SUM(Table2[[#This Row],[M5A]]-Table2[[#This Row],[M5B_h]]))</f>
        <v/>
      </c>
      <c r="Q2281" s="14">
        <f>SUM(Table2[[#This Row],[AWAL]],Table2[[#This Row],[M1B]])</f>
        <v>1</v>
      </c>
      <c r="R2281" s="14">
        <f>SUM(Table2[[#This Row],[M2B]],Table2[[#This Row],[M2B_h]])</f>
        <v>1</v>
      </c>
      <c r="S2281" s="14">
        <f>SUM(Table2[[#This Row],[M3B]],Table2[[#This Row],[M3B_h]])</f>
        <v>1</v>
      </c>
      <c r="T2281" s="14">
        <f>SUM(Table2[[#This Row],[M4B]],Table2[[#This Row],[M4B_h]])</f>
        <v>1</v>
      </c>
    </row>
    <row r="2282" spans="1:20">
      <c r="A2282" s="11">
        <f>IF(Table2[[#This Row],[TT]]=0,"",ROW())</f>
        <v>2282</v>
      </c>
      <c r="B2282" s="11" t="str">
        <f>LOWER(SUBSTITUTE(SUBSTITUTE(SUBSTITUTE(SUBSTITUTE(SUBSTITUTE(SUBSTITUTE(SUBSTITUTE(SUBSTITUTE(Table2[[#This Row],[NAMA BARANG]]," ",""),"""",""),"-",""),"/",""),"(",""),")",""),"&amp;",""),",",""))</f>
        <v>tipeexdms338</v>
      </c>
      <c r="C2282" s="17" t="s">
        <v>3093</v>
      </c>
      <c r="D2282" s="18">
        <v>3</v>
      </c>
      <c r="E2282" s="22" t="s">
        <v>1308</v>
      </c>
      <c r="F2282" s="43">
        <f>IF(Table2[[#This Row],[M5B]]="",Table2[[#This Row],[M5B_h]],SUM(Table2[[#This Row],[M5B_h]],Table2[[#This Row],[M5B]]))</f>
        <v>3</v>
      </c>
      <c r="H2282" s="12" t="str">
        <f>IF(Table2[[#This Row],[M1A]]="","",Table2[[#This Row],[M1A]]-Table2[[#This Row],[AWAL]])</f>
        <v/>
      </c>
      <c r="J2282" s="12" t="str">
        <f>IF(Table2[[#This Row],[M2A]]="","",SUM(Table2[[#This Row],[M2A]]-Table2[[#This Row],[M2B_h]]))</f>
        <v/>
      </c>
      <c r="L2282" s="12" t="str">
        <f>IF(Table2[[#This Row],[M3A]]="","",SUM(Table2[[#This Row],[M3A]]-Table2[[#This Row],[M3B_h]]))</f>
        <v/>
      </c>
      <c r="N2282" s="12" t="str">
        <f>IF(Table2[[#This Row],[M4A]]="","",SUM(Table2[[#This Row],[M4A]]-Table2[[#This Row],[M4B_h]]))</f>
        <v/>
      </c>
      <c r="O2282" s="14"/>
      <c r="P2282" s="14" t="str">
        <f>IF(Table2[[#This Row],[M5A]]="","",SUM(Table2[[#This Row],[M5A]]-Table2[[#This Row],[M5B_h]]))</f>
        <v/>
      </c>
      <c r="Q2282" s="14">
        <f>SUM(Table2[[#This Row],[AWAL]],Table2[[#This Row],[M1B]])</f>
        <v>3</v>
      </c>
      <c r="R2282" s="14">
        <f>SUM(Table2[[#This Row],[M2B]],Table2[[#This Row],[M2B_h]])</f>
        <v>3</v>
      </c>
      <c r="S2282" s="14">
        <f>SUM(Table2[[#This Row],[M3B]],Table2[[#This Row],[M3B_h]])</f>
        <v>3</v>
      </c>
      <c r="T2282" s="14">
        <f>SUM(Table2[[#This Row],[M4B]],Table2[[#This Row],[M4B_h]])</f>
        <v>3</v>
      </c>
    </row>
    <row r="2283" spans="1:20">
      <c r="A2283" s="11">
        <f>IF(Table2[[#This Row],[TT]]=0,"",ROW())</f>
        <v>2283</v>
      </c>
      <c r="B2283" s="11" t="str">
        <f>LOWER(SUBSTITUTE(SUBSTITUTE(SUBSTITUTE(SUBSTITUTE(SUBSTITUTE(SUBSTITUTE(SUBSTITUTE(SUBSTITUTE(Table2[[#This Row],[NAMA BARANG]]," ",""),"""",""),"-",""),"/",""),"(",""),")",""),"&amp;",""),",",""))</f>
        <v>tipeexdms34233478</v>
      </c>
      <c r="C2283" s="17" t="s">
        <v>3094</v>
      </c>
      <c r="D2283" s="18">
        <v>11</v>
      </c>
      <c r="E2283" s="22">
        <v>432</v>
      </c>
      <c r="F2283" s="43">
        <f>IF(Table2[[#This Row],[M5B]]="",Table2[[#This Row],[M5B_h]],SUM(Table2[[#This Row],[M5B_h]],Table2[[#This Row],[M5B]]))</f>
        <v>11</v>
      </c>
      <c r="H2283" s="12" t="str">
        <f>IF(Table2[[#This Row],[M1A]]="","",Table2[[#This Row],[M1A]]-Table2[[#This Row],[AWAL]])</f>
        <v/>
      </c>
      <c r="J2283" s="12" t="str">
        <f>IF(Table2[[#This Row],[M2A]]="","",SUM(Table2[[#This Row],[M2A]]-Table2[[#This Row],[M2B_h]]))</f>
        <v/>
      </c>
      <c r="L2283" s="12" t="str">
        <f>IF(Table2[[#This Row],[M3A]]="","",SUM(Table2[[#This Row],[M3A]]-Table2[[#This Row],[M3B_h]]))</f>
        <v/>
      </c>
      <c r="N2283" s="12" t="str">
        <f>IF(Table2[[#This Row],[M4A]]="","",SUM(Table2[[#This Row],[M4A]]-Table2[[#This Row],[M4B_h]]))</f>
        <v/>
      </c>
      <c r="O2283" s="14"/>
      <c r="P2283" s="14" t="str">
        <f>IF(Table2[[#This Row],[M5A]]="","",SUM(Table2[[#This Row],[M5A]]-Table2[[#This Row],[M5B_h]]))</f>
        <v/>
      </c>
      <c r="Q2283" s="14">
        <f>SUM(Table2[[#This Row],[AWAL]],Table2[[#This Row],[M1B]])</f>
        <v>11</v>
      </c>
      <c r="R2283" s="14">
        <f>SUM(Table2[[#This Row],[M2B]],Table2[[#This Row],[M2B_h]])</f>
        <v>11</v>
      </c>
      <c r="S2283" s="14">
        <f>SUM(Table2[[#This Row],[M3B]],Table2[[#This Row],[M3B_h]])</f>
        <v>11</v>
      </c>
      <c r="T2283" s="14">
        <f>SUM(Table2[[#This Row],[M4B]],Table2[[#This Row],[M4B_h]])</f>
        <v>11</v>
      </c>
    </row>
    <row r="2284" spans="1:20">
      <c r="A2284" s="11">
        <f>IF(Table2[[#This Row],[TT]]=0,"",ROW())</f>
        <v>2284</v>
      </c>
      <c r="B2284" s="11" t="str">
        <f>LOWER(SUBSTITUTE(SUBSTITUTE(SUBSTITUTE(SUBSTITUTE(SUBSTITUTE(SUBSTITUTE(SUBSTITUTE(SUBSTITUTE(Table2[[#This Row],[NAMA BARANG]]," ",""),"""",""),"-",""),"/",""),"(",""),")",""),"&amp;",""),",",""))</f>
        <v>tipeexdominicdp8908fr</v>
      </c>
      <c r="C2284" s="17" t="s">
        <v>3095</v>
      </c>
      <c r="D2284" s="18">
        <v>2</v>
      </c>
      <c r="E2284" s="22" t="s">
        <v>198</v>
      </c>
      <c r="F2284" s="43">
        <f>IF(Table2[[#This Row],[M5B]]="",Table2[[#This Row],[M5B_h]],SUM(Table2[[#This Row],[M5B_h]],Table2[[#This Row],[M5B]]))</f>
        <v>2</v>
      </c>
      <c r="H2284" s="12" t="str">
        <f>IF(Table2[[#This Row],[M1A]]="","",Table2[[#This Row],[M1A]]-Table2[[#This Row],[AWAL]])</f>
        <v/>
      </c>
      <c r="J2284" s="12" t="str">
        <f>IF(Table2[[#This Row],[M2A]]="","",SUM(Table2[[#This Row],[M2A]]-Table2[[#This Row],[M2B_h]]))</f>
        <v/>
      </c>
      <c r="L2284" s="12" t="str">
        <f>IF(Table2[[#This Row],[M3A]]="","",SUM(Table2[[#This Row],[M3A]]-Table2[[#This Row],[M3B_h]]))</f>
        <v/>
      </c>
      <c r="N2284" s="12" t="str">
        <f>IF(Table2[[#This Row],[M4A]]="","",SUM(Table2[[#This Row],[M4A]]-Table2[[#This Row],[M4B_h]]))</f>
        <v/>
      </c>
      <c r="O2284" s="14"/>
      <c r="P2284" s="14" t="str">
        <f>IF(Table2[[#This Row],[M5A]]="","",SUM(Table2[[#This Row],[M5A]]-Table2[[#This Row],[M5B_h]]))</f>
        <v/>
      </c>
      <c r="Q2284" s="14">
        <f>SUM(Table2[[#This Row],[AWAL]],Table2[[#This Row],[M1B]])</f>
        <v>2</v>
      </c>
      <c r="R2284" s="14">
        <f>SUM(Table2[[#This Row],[M2B]],Table2[[#This Row],[M2B_h]])</f>
        <v>2</v>
      </c>
      <c r="S2284" s="14">
        <f>SUM(Table2[[#This Row],[M3B]],Table2[[#This Row],[M3B_h]])</f>
        <v>2</v>
      </c>
      <c r="T2284" s="14">
        <f>SUM(Table2[[#This Row],[M4B]],Table2[[#This Row],[M4B_h]])</f>
        <v>2</v>
      </c>
    </row>
    <row r="2285" spans="1:20">
      <c r="A2285" s="11">
        <f>IF(Table2[[#This Row],[TT]]=0,"",ROW())</f>
        <v>2285</v>
      </c>
      <c r="B2285" s="11" t="str">
        <f>LOWER(SUBSTITUTE(SUBSTITUTE(SUBSTITUTE(SUBSTITUTE(SUBSTITUTE(SUBSTITUTE(SUBSTITUTE(SUBSTITUTE(Table2[[#This Row],[NAMA BARANG]]," ",""),"""",""),"-",""),"/",""),"(",""),")",""),"&amp;",""),",",""))</f>
        <v>tipeexdp3147berisibotol</v>
      </c>
      <c r="C2285" s="17" t="s">
        <v>3096</v>
      </c>
      <c r="D2285" s="18">
        <v>5</v>
      </c>
      <c r="E2285" s="22" t="s">
        <v>77</v>
      </c>
      <c r="F2285" s="43">
        <f>IF(Table2[[#This Row],[M5B]]="",Table2[[#This Row],[M5B_h]],SUM(Table2[[#This Row],[M5B_h]],Table2[[#This Row],[M5B]]))</f>
        <v>5</v>
      </c>
      <c r="H2285" s="12" t="str">
        <f>IF(Table2[[#This Row],[M1A]]="","",Table2[[#This Row],[M1A]]-Table2[[#This Row],[AWAL]])</f>
        <v/>
      </c>
      <c r="J2285" s="12" t="str">
        <f>IF(Table2[[#This Row],[M2A]]="","",SUM(Table2[[#This Row],[M2A]]-Table2[[#This Row],[M2B_h]]))</f>
        <v/>
      </c>
      <c r="L2285" s="12" t="str">
        <f>IF(Table2[[#This Row],[M3A]]="","",SUM(Table2[[#This Row],[M3A]]-Table2[[#This Row],[M3B_h]]))</f>
        <v/>
      </c>
      <c r="N2285" s="12" t="str">
        <f>IF(Table2[[#This Row],[M4A]]="","",SUM(Table2[[#This Row],[M4A]]-Table2[[#This Row],[M4B_h]]))</f>
        <v/>
      </c>
      <c r="O2285" s="14"/>
      <c r="P2285" s="14" t="str">
        <f>IF(Table2[[#This Row],[M5A]]="","",SUM(Table2[[#This Row],[M5A]]-Table2[[#This Row],[M5B_h]]))</f>
        <v/>
      </c>
      <c r="Q2285" s="14">
        <f>SUM(Table2[[#This Row],[AWAL]],Table2[[#This Row],[M1B]])</f>
        <v>5</v>
      </c>
      <c r="R2285" s="14">
        <f>SUM(Table2[[#This Row],[M2B]],Table2[[#This Row],[M2B_h]])</f>
        <v>5</v>
      </c>
      <c r="S2285" s="14">
        <f>SUM(Table2[[#This Row],[M3B]],Table2[[#This Row],[M3B_h]])</f>
        <v>5</v>
      </c>
      <c r="T2285" s="14">
        <f>SUM(Table2[[#This Row],[M4B]],Table2[[#This Row],[M4B_h]])</f>
        <v>5</v>
      </c>
    </row>
    <row r="2286" spans="1:20">
      <c r="A2286" s="11">
        <f>IF(Table2[[#This Row],[TT]]=0,"",ROW())</f>
        <v>2286</v>
      </c>
      <c r="B2286" s="11" t="str">
        <f>LOWER(SUBSTITUTE(SUBSTITUTE(SUBSTITUTE(SUBSTITUTE(SUBSTITUTE(SUBSTITUTE(SUBSTITUTE(SUBSTITUTE(Table2[[#This Row],[NAMA BARANG]]," ",""),"""",""),"-",""),"/",""),"(",""),")",""),"&amp;",""),",",""))</f>
        <v>tipeexdp8152</v>
      </c>
      <c r="C2286" s="17" t="s">
        <v>3097</v>
      </c>
      <c r="D2286" s="18">
        <v>1</v>
      </c>
      <c r="E2286" s="22" t="s">
        <v>188</v>
      </c>
      <c r="F2286" s="43">
        <f>IF(Table2[[#This Row],[M5B]]="",Table2[[#This Row],[M5B_h]],SUM(Table2[[#This Row],[M5B_h]],Table2[[#This Row],[M5B]]))</f>
        <v>1</v>
      </c>
      <c r="H2286" s="12" t="str">
        <f>IF(Table2[[#This Row],[M1A]]="","",Table2[[#This Row],[M1A]]-Table2[[#This Row],[AWAL]])</f>
        <v/>
      </c>
      <c r="J2286" s="12" t="str">
        <f>IF(Table2[[#This Row],[M2A]]="","",SUM(Table2[[#This Row],[M2A]]-Table2[[#This Row],[M2B_h]]))</f>
        <v/>
      </c>
      <c r="L2286" s="12" t="str">
        <f>IF(Table2[[#This Row],[M3A]]="","",SUM(Table2[[#This Row],[M3A]]-Table2[[#This Row],[M3B_h]]))</f>
        <v/>
      </c>
      <c r="N2286" s="12" t="str">
        <f>IF(Table2[[#This Row],[M4A]]="","",SUM(Table2[[#This Row],[M4A]]-Table2[[#This Row],[M4B_h]]))</f>
        <v/>
      </c>
      <c r="O2286" s="14"/>
      <c r="P2286" s="14" t="str">
        <f>IF(Table2[[#This Row],[M5A]]="","",SUM(Table2[[#This Row],[M5A]]-Table2[[#This Row],[M5B_h]]))</f>
        <v/>
      </c>
      <c r="Q2286" s="14">
        <f>SUM(Table2[[#This Row],[AWAL]],Table2[[#This Row],[M1B]])</f>
        <v>1</v>
      </c>
      <c r="R2286" s="14">
        <f>SUM(Table2[[#This Row],[M2B]],Table2[[#This Row],[M2B_h]])</f>
        <v>1</v>
      </c>
      <c r="S2286" s="14">
        <f>SUM(Table2[[#This Row],[M3B]],Table2[[#This Row],[M3B_h]])</f>
        <v>1</v>
      </c>
      <c r="T2286" s="14">
        <f>SUM(Table2[[#This Row],[M4B]],Table2[[#This Row],[M4B_h]])</f>
        <v>1</v>
      </c>
    </row>
    <row r="2287" spans="1:20">
      <c r="A2287" s="11">
        <f>IF(Table2[[#This Row],[TT]]=0,"",ROW())</f>
        <v>2287</v>
      </c>
      <c r="B2287" s="11" t="str">
        <f>LOWER(SUBSTITUTE(SUBSTITUTE(SUBSTITUTE(SUBSTITUTE(SUBSTITUTE(SUBSTITUTE(SUBSTITUTE(SUBSTITUTE(Table2[[#This Row],[NAMA BARANG]]," ",""),"""",""),"-",""),"/",""),"(",""),")",""),"&amp;",""),",",""))</f>
        <v>tipeexdp8181</v>
      </c>
      <c r="C2287" s="17" t="s">
        <v>3098</v>
      </c>
      <c r="D2287" s="18">
        <v>9</v>
      </c>
      <c r="E2287" s="22" t="s">
        <v>188</v>
      </c>
      <c r="F2287" s="43">
        <f>IF(Table2[[#This Row],[M5B]]="",Table2[[#This Row],[M5B_h]],SUM(Table2[[#This Row],[M5B_h]],Table2[[#This Row],[M5B]]))</f>
        <v>9</v>
      </c>
      <c r="H2287" s="12" t="str">
        <f>IF(Table2[[#This Row],[M1A]]="","",Table2[[#This Row],[M1A]]-Table2[[#This Row],[AWAL]])</f>
        <v/>
      </c>
      <c r="J2287" s="12" t="str">
        <f>IF(Table2[[#This Row],[M2A]]="","",SUM(Table2[[#This Row],[M2A]]-Table2[[#This Row],[M2B_h]]))</f>
        <v/>
      </c>
      <c r="L2287" s="12" t="str">
        <f>IF(Table2[[#This Row],[M3A]]="","",SUM(Table2[[#This Row],[M3A]]-Table2[[#This Row],[M3B_h]]))</f>
        <v/>
      </c>
      <c r="N2287" s="12" t="str">
        <f>IF(Table2[[#This Row],[M4A]]="","",SUM(Table2[[#This Row],[M4A]]-Table2[[#This Row],[M4B_h]]))</f>
        <v/>
      </c>
      <c r="O2287" s="14"/>
      <c r="P2287" s="14" t="str">
        <f>IF(Table2[[#This Row],[M5A]]="","",SUM(Table2[[#This Row],[M5A]]-Table2[[#This Row],[M5B_h]]))</f>
        <v/>
      </c>
      <c r="Q2287" s="14">
        <f>SUM(Table2[[#This Row],[AWAL]],Table2[[#This Row],[M1B]])</f>
        <v>9</v>
      </c>
      <c r="R2287" s="14">
        <f>SUM(Table2[[#This Row],[M2B]],Table2[[#This Row],[M2B_h]])</f>
        <v>9</v>
      </c>
      <c r="S2287" s="14">
        <f>SUM(Table2[[#This Row],[M3B]],Table2[[#This Row],[M3B_h]])</f>
        <v>9</v>
      </c>
      <c r="T2287" s="14">
        <f>SUM(Table2[[#This Row],[M4B]],Table2[[#This Row],[M4B_h]])</f>
        <v>9</v>
      </c>
    </row>
    <row r="2288" spans="1:20">
      <c r="A2288" s="11">
        <f>IF(Table2[[#This Row],[TT]]=0,"",ROW())</f>
        <v>2288</v>
      </c>
      <c r="B2288" s="11" t="str">
        <f>LOWER(SUBSTITUTE(SUBSTITUTE(SUBSTITUTE(SUBSTITUTE(SUBSTITUTE(SUBSTITUTE(SUBSTITUTE(SUBSTITUTE(Table2[[#This Row],[NAMA BARANG]]," ",""),"""",""),"-",""),"/",""),"(",""),")",""),"&amp;",""),",",""))</f>
        <v>tipeexdt50504</v>
      </c>
      <c r="C2288" s="17" t="s">
        <v>3099</v>
      </c>
      <c r="D2288" s="18">
        <v>4</v>
      </c>
      <c r="E2288" s="22" t="s">
        <v>95</v>
      </c>
      <c r="F2288" s="43">
        <f>IF(Table2[[#This Row],[M5B]]="",Table2[[#This Row],[M5B_h]],SUM(Table2[[#This Row],[M5B_h]],Table2[[#This Row],[M5B]]))</f>
        <v>4</v>
      </c>
      <c r="H2288" s="12" t="str">
        <f>IF(Table2[[#This Row],[M1A]]="","",Table2[[#This Row],[M1A]]-Table2[[#This Row],[AWAL]])</f>
        <v/>
      </c>
      <c r="J2288" s="12" t="str">
        <f>IF(Table2[[#This Row],[M2A]]="","",SUM(Table2[[#This Row],[M2A]]-Table2[[#This Row],[M2B_h]]))</f>
        <v/>
      </c>
      <c r="L2288" s="12" t="str">
        <f>IF(Table2[[#This Row],[M3A]]="","",SUM(Table2[[#This Row],[M3A]]-Table2[[#This Row],[M3B_h]]))</f>
        <v/>
      </c>
      <c r="N2288" s="12" t="str">
        <f>IF(Table2[[#This Row],[M4A]]="","",SUM(Table2[[#This Row],[M4A]]-Table2[[#This Row],[M4B_h]]))</f>
        <v/>
      </c>
      <c r="O2288" s="14"/>
      <c r="P2288" s="14" t="str">
        <f>IF(Table2[[#This Row],[M5A]]="","",SUM(Table2[[#This Row],[M5A]]-Table2[[#This Row],[M5B_h]]))</f>
        <v/>
      </c>
      <c r="Q2288" s="14">
        <f>SUM(Table2[[#This Row],[AWAL]],Table2[[#This Row],[M1B]])</f>
        <v>4</v>
      </c>
      <c r="R2288" s="14">
        <f>SUM(Table2[[#This Row],[M2B]],Table2[[#This Row],[M2B_h]])</f>
        <v>4</v>
      </c>
      <c r="S2288" s="14">
        <f>SUM(Table2[[#This Row],[M3B]],Table2[[#This Row],[M3B_h]])</f>
        <v>4</v>
      </c>
      <c r="T2288" s="14">
        <f>SUM(Table2[[#This Row],[M4B]],Table2[[#This Row],[M4B_h]])</f>
        <v>4</v>
      </c>
    </row>
    <row r="2289" spans="1:20">
      <c r="A2289" s="11">
        <f>IF(Table2[[#This Row],[TT]]=0,"",ROW())</f>
        <v>2289</v>
      </c>
      <c r="B2289" s="11" t="str">
        <f>LOWER(SUBSTITUTE(SUBSTITUTE(SUBSTITUTE(SUBSTITUTE(SUBSTITUTE(SUBSTITUTE(SUBSTITUTE(SUBSTITUTE(Table2[[#This Row],[NAMA BARANG]]," ",""),"""",""),"-",""),"/",""),"(",""),")",""),"&amp;",""),",",""))</f>
        <v>tipeexhk0810</v>
      </c>
      <c r="C2289" s="17" t="s">
        <v>3100</v>
      </c>
      <c r="D2289" s="18">
        <v>20</v>
      </c>
      <c r="E2289" s="22" t="s">
        <v>32</v>
      </c>
      <c r="F2289" s="43">
        <f>IF(Table2[[#This Row],[M5B]]="",Table2[[#This Row],[M5B_h]],SUM(Table2[[#This Row],[M5B_h]],Table2[[#This Row],[M5B]]))</f>
        <v>20</v>
      </c>
      <c r="H2289" s="12" t="str">
        <f>IF(Table2[[#This Row],[M1A]]="","",Table2[[#This Row],[M1A]]-Table2[[#This Row],[AWAL]])</f>
        <v/>
      </c>
      <c r="J2289" s="12" t="str">
        <f>IF(Table2[[#This Row],[M2A]]="","",SUM(Table2[[#This Row],[M2A]]-Table2[[#This Row],[M2B_h]]))</f>
        <v/>
      </c>
      <c r="L2289" s="12" t="str">
        <f>IF(Table2[[#This Row],[M3A]]="","",SUM(Table2[[#This Row],[M3A]]-Table2[[#This Row],[M3B_h]]))</f>
        <v/>
      </c>
      <c r="N2289" s="12" t="str">
        <f>IF(Table2[[#This Row],[M4A]]="","",SUM(Table2[[#This Row],[M4A]]-Table2[[#This Row],[M4B_h]]))</f>
        <v/>
      </c>
      <c r="O2289" s="14"/>
      <c r="P2289" s="14" t="str">
        <f>IF(Table2[[#This Row],[M5A]]="","",SUM(Table2[[#This Row],[M5A]]-Table2[[#This Row],[M5B_h]]))</f>
        <v/>
      </c>
      <c r="Q2289" s="14">
        <f>SUM(Table2[[#This Row],[AWAL]],Table2[[#This Row],[M1B]])</f>
        <v>20</v>
      </c>
      <c r="R2289" s="14">
        <f>SUM(Table2[[#This Row],[M2B]],Table2[[#This Row],[M2B_h]])</f>
        <v>20</v>
      </c>
      <c r="S2289" s="14">
        <f>SUM(Table2[[#This Row],[M3B]],Table2[[#This Row],[M3B_h]])</f>
        <v>20</v>
      </c>
      <c r="T2289" s="14">
        <f>SUM(Table2[[#This Row],[M4B]],Table2[[#This Row],[M4B_h]])</f>
        <v>20</v>
      </c>
    </row>
    <row r="2290" spans="1:20">
      <c r="A2290" s="11">
        <f>IF(Table2[[#This Row],[TT]]=0,"",ROW())</f>
        <v>2290</v>
      </c>
      <c r="B2290" s="11" t="str">
        <f>LOWER(SUBSTITUTE(SUBSTITUTE(SUBSTITUTE(SUBSTITUTE(SUBSTITUTE(SUBSTITUTE(SUBSTITUTE(SUBSTITUTE(Table2[[#This Row],[NAMA BARANG]]," ",""),"""",""),"-",""),"/",""),"(",""),")",""),"&amp;",""),",",""))</f>
        <v>tipeexjoscf01b</v>
      </c>
      <c r="C2290" s="17" t="s">
        <v>3101</v>
      </c>
      <c r="D2290" s="18">
        <v>23</v>
      </c>
      <c r="E2290" s="22" t="s">
        <v>95</v>
      </c>
      <c r="F2290" s="43">
        <f>IF(Table2[[#This Row],[M5B]]="",Table2[[#This Row],[M5B_h]],SUM(Table2[[#This Row],[M5B_h]],Table2[[#This Row],[M5B]]))</f>
        <v>23</v>
      </c>
      <c r="H2290" s="12" t="str">
        <f>IF(Table2[[#This Row],[M1A]]="","",Table2[[#This Row],[M1A]]-Table2[[#This Row],[AWAL]])</f>
        <v/>
      </c>
      <c r="J2290" s="12" t="str">
        <f>IF(Table2[[#This Row],[M2A]]="","",SUM(Table2[[#This Row],[M2A]]-Table2[[#This Row],[M2B_h]]))</f>
        <v/>
      </c>
      <c r="L2290" s="12" t="str">
        <f>IF(Table2[[#This Row],[M3A]]="","",SUM(Table2[[#This Row],[M3A]]-Table2[[#This Row],[M3B_h]]))</f>
        <v/>
      </c>
      <c r="N2290" s="12" t="str">
        <f>IF(Table2[[#This Row],[M4A]]="","",SUM(Table2[[#This Row],[M4A]]-Table2[[#This Row],[M4B_h]]))</f>
        <v/>
      </c>
      <c r="O2290" s="14"/>
      <c r="P2290" s="14" t="str">
        <f>IF(Table2[[#This Row],[M5A]]="","",SUM(Table2[[#This Row],[M5A]]-Table2[[#This Row],[M5B_h]]))</f>
        <v/>
      </c>
      <c r="Q2290" s="14">
        <f>SUM(Table2[[#This Row],[AWAL]],Table2[[#This Row],[M1B]])</f>
        <v>23</v>
      </c>
      <c r="R2290" s="14">
        <f>SUM(Table2[[#This Row],[M2B]],Table2[[#This Row],[M2B_h]])</f>
        <v>23</v>
      </c>
      <c r="S2290" s="14">
        <f>SUM(Table2[[#This Row],[M3B]],Table2[[#This Row],[M3B_h]])</f>
        <v>23</v>
      </c>
      <c r="T2290" s="14">
        <f>SUM(Table2[[#This Row],[M4B]],Table2[[#This Row],[M4B_h]])</f>
        <v>23</v>
      </c>
    </row>
    <row r="2291" spans="1:20">
      <c r="A2291" s="11">
        <f>IF(Table2[[#This Row],[TT]]=0,"",ROW())</f>
        <v>2291</v>
      </c>
      <c r="B2291" s="11" t="str">
        <f>LOWER(SUBSTITUTE(SUBSTITUTE(SUBSTITUTE(SUBSTITUTE(SUBSTITUTE(SUBSTITUTE(SUBSTITUTE(SUBSTITUTE(Table2[[#This Row],[NAMA BARANG]]," ",""),"""",""),"-",""),"/",""),"(",""),")",""),"&amp;",""),",",""))</f>
        <v>tipeexkl409arobot</v>
      </c>
      <c r="C2291" s="17" t="s">
        <v>3103</v>
      </c>
      <c r="D2291" s="18">
        <v>1</v>
      </c>
      <c r="E2291" s="22" t="s">
        <v>95</v>
      </c>
      <c r="F2291" s="43">
        <f>IF(Table2[[#This Row],[M5B]]="",Table2[[#This Row],[M5B_h]],SUM(Table2[[#This Row],[M5B_h]],Table2[[#This Row],[M5B]]))</f>
        <v>1</v>
      </c>
      <c r="H2291" s="12" t="str">
        <f>IF(Table2[[#This Row],[M1A]]="","",Table2[[#This Row],[M1A]]-Table2[[#This Row],[AWAL]])</f>
        <v/>
      </c>
      <c r="J2291" s="12" t="str">
        <f>IF(Table2[[#This Row],[M2A]]="","",SUM(Table2[[#This Row],[M2A]]-Table2[[#This Row],[M2B_h]]))</f>
        <v/>
      </c>
      <c r="L2291" s="12" t="str">
        <f>IF(Table2[[#This Row],[M3A]]="","",SUM(Table2[[#This Row],[M3A]]-Table2[[#This Row],[M3B_h]]))</f>
        <v/>
      </c>
      <c r="N2291" s="12" t="str">
        <f>IF(Table2[[#This Row],[M4A]]="","",SUM(Table2[[#This Row],[M4A]]-Table2[[#This Row],[M4B_h]]))</f>
        <v/>
      </c>
      <c r="O2291" s="14"/>
      <c r="P2291" s="14" t="str">
        <f>IF(Table2[[#This Row],[M5A]]="","",SUM(Table2[[#This Row],[M5A]]-Table2[[#This Row],[M5B_h]]))</f>
        <v/>
      </c>
      <c r="Q2291" s="14">
        <f>SUM(Table2[[#This Row],[AWAL]],Table2[[#This Row],[M1B]])</f>
        <v>1</v>
      </c>
      <c r="R2291" s="14">
        <f>SUM(Table2[[#This Row],[M2B]],Table2[[#This Row],[M2B_h]])</f>
        <v>1</v>
      </c>
      <c r="S2291" s="14">
        <f>SUM(Table2[[#This Row],[M3B]],Table2[[#This Row],[M3B_h]])</f>
        <v>1</v>
      </c>
      <c r="T2291" s="14">
        <f>SUM(Table2[[#This Row],[M4B]],Table2[[#This Row],[M4B_h]])</f>
        <v>1</v>
      </c>
    </row>
    <row r="2292" spans="1:20">
      <c r="A2292" s="11">
        <f>IF(Table2[[#This Row],[TT]]=0,"",ROW())</f>
        <v>2292</v>
      </c>
      <c r="B2292" s="11" t="str">
        <f>LOWER(SUBSTITUTE(SUBSTITUTE(SUBSTITUTE(SUBSTITUTE(SUBSTITUTE(SUBSTITUTE(SUBSTITUTE(SUBSTITUTE(Table2[[#This Row],[NAMA BARANG]]," ",""),"""",""),"-",""),"/",""),"(",""),")",""),"&amp;",""),",",""))</f>
        <v>tipeexkt1126kitty</v>
      </c>
      <c r="C2292" s="17" t="s">
        <v>3104</v>
      </c>
      <c r="D2292" s="18">
        <v>5</v>
      </c>
      <c r="E2292" s="22" t="s">
        <v>188</v>
      </c>
      <c r="F2292" s="43">
        <f>IF(Table2[[#This Row],[M5B]]="",Table2[[#This Row],[M5B_h]],SUM(Table2[[#This Row],[M5B_h]],Table2[[#This Row],[M5B]]))</f>
        <v>5</v>
      </c>
      <c r="H2292" s="12" t="str">
        <f>IF(Table2[[#This Row],[M1A]]="","",Table2[[#This Row],[M1A]]-Table2[[#This Row],[AWAL]])</f>
        <v/>
      </c>
      <c r="J2292" s="12" t="str">
        <f>IF(Table2[[#This Row],[M2A]]="","",SUM(Table2[[#This Row],[M2A]]-Table2[[#This Row],[M2B_h]]))</f>
        <v/>
      </c>
      <c r="L2292" s="12" t="str">
        <f>IF(Table2[[#This Row],[M3A]]="","",SUM(Table2[[#This Row],[M3A]]-Table2[[#This Row],[M3B_h]]))</f>
        <v/>
      </c>
      <c r="N2292" s="12" t="str">
        <f>IF(Table2[[#This Row],[M4A]]="","",SUM(Table2[[#This Row],[M4A]]-Table2[[#This Row],[M4B_h]]))</f>
        <v/>
      </c>
      <c r="O2292" s="14"/>
      <c r="P2292" s="14" t="str">
        <f>IF(Table2[[#This Row],[M5A]]="","",SUM(Table2[[#This Row],[M5A]]-Table2[[#This Row],[M5B_h]]))</f>
        <v/>
      </c>
      <c r="Q2292" s="14">
        <f>SUM(Table2[[#This Row],[AWAL]],Table2[[#This Row],[M1B]])</f>
        <v>5</v>
      </c>
      <c r="R2292" s="14">
        <f>SUM(Table2[[#This Row],[M2B]],Table2[[#This Row],[M2B_h]])</f>
        <v>5</v>
      </c>
      <c r="S2292" s="14">
        <f>SUM(Table2[[#This Row],[M3B]],Table2[[#This Row],[M3B_h]])</f>
        <v>5</v>
      </c>
      <c r="T2292" s="14">
        <f>SUM(Table2[[#This Row],[M4B]],Table2[[#This Row],[M4B_h]])</f>
        <v>5</v>
      </c>
    </row>
    <row r="2293" spans="1:20">
      <c r="A2293" s="11">
        <f>IF(Table2[[#This Row],[TT]]=0,"",ROW())</f>
        <v>2293</v>
      </c>
      <c r="B2293" s="11" t="str">
        <f>LOWER(SUBSTITUTE(SUBSTITUTE(SUBSTITUTE(SUBSTITUTE(SUBSTITUTE(SUBSTITUTE(SUBSTITUTE(SUBSTITUTE(Table2[[#This Row],[NAMA BARANG]]," ",""),"""",""),"-",""),"/",""),"(",""),")",""),"&amp;",""),",",""))</f>
        <v>tipeexkyct486blk</v>
      </c>
      <c r="C2293" s="17" t="s">
        <v>3105</v>
      </c>
      <c r="D2293" s="18">
        <v>30</v>
      </c>
      <c r="E2293" s="22" t="s">
        <v>86</v>
      </c>
      <c r="F2293" s="43">
        <f>IF(Table2[[#This Row],[M5B]]="",Table2[[#This Row],[M5B_h]],SUM(Table2[[#This Row],[M5B_h]],Table2[[#This Row],[M5B]]))</f>
        <v>30</v>
      </c>
      <c r="H2293" s="12" t="str">
        <f>IF(Table2[[#This Row],[M1A]]="","",Table2[[#This Row],[M1A]]-Table2[[#This Row],[AWAL]])</f>
        <v/>
      </c>
      <c r="J2293" s="12" t="str">
        <f>IF(Table2[[#This Row],[M2A]]="","",SUM(Table2[[#This Row],[M2A]]-Table2[[#This Row],[M2B_h]]))</f>
        <v/>
      </c>
      <c r="L2293" s="12" t="str">
        <f>IF(Table2[[#This Row],[M3A]]="","",SUM(Table2[[#This Row],[M3A]]-Table2[[#This Row],[M3B_h]]))</f>
        <v/>
      </c>
      <c r="N2293" s="12" t="str">
        <f>IF(Table2[[#This Row],[M4A]]="","",SUM(Table2[[#This Row],[M4A]]-Table2[[#This Row],[M4B_h]]))</f>
        <v/>
      </c>
      <c r="O2293" s="14"/>
      <c r="P2293" s="14" t="str">
        <f>IF(Table2[[#This Row],[M5A]]="","",SUM(Table2[[#This Row],[M5A]]-Table2[[#This Row],[M5B_h]]))</f>
        <v/>
      </c>
      <c r="Q2293" s="14">
        <f>SUM(Table2[[#This Row],[AWAL]],Table2[[#This Row],[M1B]])</f>
        <v>30</v>
      </c>
      <c r="R2293" s="14">
        <f>SUM(Table2[[#This Row],[M2B]],Table2[[#This Row],[M2B_h]])</f>
        <v>30</v>
      </c>
      <c r="S2293" s="14">
        <f>SUM(Table2[[#This Row],[M3B]],Table2[[#This Row],[M3B_h]])</f>
        <v>30</v>
      </c>
      <c r="T2293" s="14">
        <f>SUM(Table2[[#This Row],[M4B]],Table2[[#This Row],[M4B_h]])</f>
        <v>30</v>
      </c>
    </row>
    <row r="2294" spans="1:20">
      <c r="A2294" s="11">
        <f>IF(Table2[[#This Row],[TT]]=0,"",ROW())</f>
        <v>2294</v>
      </c>
      <c r="B2294" s="11" t="str">
        <f>LOWER(SUBSTITUTE(SUBSTITUTE(SUBSTITUTE(SUBSTITUTE(SUBSTITUTE(SUBSTITUTE(SUBSTITUTE(SUBSTITUTE(Table2[[#This Row],[NAMA BARANG]]," ",""),"""",""),"-",""),"/",""),"(",""),")",""),"&amp;",""),",",""))</f>
        <v>tipeexkyct487blk</v>
      </c>
      <c r="C2294" s="17" t="s">
        <v>3106</v>
      </c>
      <c r="D2294" s="18">
        <v>31</v>
      </c>
      <c r="E2294" s="22" t="s">
        <v>86</v>
      </c>
      <c r="F2294" s="43">
        <f>IF(Table2[[#This Row],[M5B]]="",Table2[[#This Row],[M5B_h]],SUM(Table2[[#This Row],[M5B_h]],Table2[[#This Row],[M5B]]))</f>
        <v>31</v>
      </c>
      <c r="H2294" s="12" t="str">
        <f>IF(Table2[[#This Row],[M1A]]="","",Table2[[#This Row],[M1A]]-Table2[[#This Row],[AWAL]])</f>
        <v/>
      </c>
      <c r="J2294" s="12" t="str">
        <f>IF(Table2[[#This Row],[M2A]]="","",SUM(Table2[[#This Row],[M2A]]-Table2[[#This Row],[M2B_h]]))</f>
        <v/>
      </c>
      <c r="L2294" s="12" t="str">
        <f>IF(Table2[[#This Row],[M3A]]="","",SUM(Table2[[#This Row],[M3A]]-Table2[[#This Row],[M3B_h]]))</f>
        <v/>
      </c>
      <c r="N2294" s="12" t="str">
        <f>IF(Table2[[#This Row],[M4A]]="","",SUM(Table2[[#This Row],[M4A]]-Table2[[#This Row],[M4B_h]]))</f>
        <v/>
      </c>
      <c r="O2294" s="14"/>
      <c r="P2294" s="14" t="str">
        <f>IF(Table2[[#This Row],[M5A]]="","",SUM(Table2[[#This Row],[M5A]]-Table2[[#This Row],[M5B_h]]))</f>
        <v/>
      </c>
      <c r="Q2294" s="14">
        <f>SUM(Table2[[#This Row],[AWAL]],Table2[[#This Row],[M1B]])</f>
        <v>31</v>
      </c>
      <c r="R2294" s="14">
        <f>SUM(Table2[[#This Row],[M2B]],Table2[[#This Row],[M2B_h]])</f>
        <v>31</v>
      </c>
      <c r="S2294" s="14">
        <f>SUM(Table2[[#This Row],[M3B]],Table2[[#This Row],[M3B_h]])</f>
        <v>31</v>
      </c>
      <c r="T2294" s="14">
        <f>SUM(Table2[[#This Row],[M4B]],Table2[[#This Row],[M4B_h]])</f>
        <v>31</v>
      </c>
    </row>
    <row r="2295" spans="1:20">
      <c r="A2295" s="11">
        <f>IF(Table2[[#This Row],[TT]]=0,"",ROW())</f>
        <v>2295</v>
      </c>
      <c r="B2295" s="11" t="str">
        <f>LOWER(SUBSTITUTE(SUBSTITUTE(SUBSTITUTE(SUBSTITUTE(SUBSTITUTE(SUBSTITUTE(SUBSTITUTE(SUBSTITUTE(Table2[[#This Row],[NAMA BARANG]]," ",""),"""",""),"-",""),"/",""),"(",""),")",""),"&amp;",""),",",""))</f>
        <v>tipeexkydb7001</v>
      </c>
      <c r="C2295" s="17" t="s">
        <v>3107</v>
      </c>
      <c r="D2295" s="18">
        <v>11</v>
      </c>
      <c r="E2295" s="22" t="s">
        <v>77</v>
      </c>
      <c r="F2295" s="43">
        <f>IF(Table2[[#This Row],[M5B]]="",Table2[[#This Row],[M5B_h]],SUM(Table2[[#This Row],[M5B_h]],Table2[[#This Row],[M5B]]))</f>
        <v>11</v>
      </c>
      <c r="H2295" s="12" t="str">
        <f>IF(Table2[[#This Row],[M1A]]="","",Table2[[#This Row],[M1A]]-Table2[[#This Row],[AWAL]])</f>
        <v/>
      </c>
      <c r="J2295" s="12" t="str">
        <f>IF(Table2[[#This Row],[M2A]]="","",SUM(Table2[[#This Row],[M2A]]-Table2[[#This Row],[M2B_h]]))</f>
        <v/>
      </c>
      <c r="L2295" s="12" t="str">
        <f>IF(Table2[[#This Row],[M3A]]="","",SUM(Table2[[#This Row],[M3A]]-Table2[[#This Row],[M3B_h]]))</f>
        <v/>
      </c>
      <c r="N2295" s="12" t="str">
        <f>IF(Table2[[#This Row],[M4A]]="","",SUM(Table2[[#This Row],[M4A]]-Table2[[#This Row],[M4B_h]]))</f>
        <v/>
      </c>
      <c r="O2295" s="14"/>
      <c r="P2295" s="14" t="str">
        <f>IF(Table2[[#This Row],[M5A]]="","",SUM(Table2[[#This Row],[M5A]]-Table2[[#This Row],[M5B_h]]))</f>
        <v/>
      </c>
      <c r="Q2295" s="14">
        <f>SUM(Table2[[#This Row],[AWAL]],Table2[[#This Row],[M1B]])</f>
        <v>11</v>
      </c>
      <c r="R2295" s="14">
        <f>SUM(Table2[[#This Row],[M2B]],Table2[[#This Row],[M2B_h]])</f>
        <v>11</v>
      </c>
      <c r="S2295" s="14">
        <f>SUM(Table2[[#This Row],[M3B]],Table2[[#This Row],[M3B_h]])</f>
        <v>11</v>
      </c>
      <c r="T2295" s="14">
        <f>SUM(Table2[[#This Row],[M4B]],Table2[[#This Row],[M4B_h]])</f>
        <v>11</v>
      </c>
    </row>
    <row r="2296" spans="1:20">
      <c r="A2296" s="11">
        <f>IF(Table2[[#This Row],[TT]]=0,"",ROW())</f>
        <v>2296</v>
      </c>
      <c r="B2296" s="11" t="str">
        <f>LOWER(SUBSTITUTE(SUBSTITUTE(SUBSTITUTE(SUBSTITUTE(SUBSTITUTE(SUBSTITUTE(SUBSTITUTE(SUBSTITUTE(Table2[[#This Row],[NAMA BARANG]]," ",""),"""",""),"-",""),"/",""),"(",""),")",""),"&amp;",""),",",""))</f>
        <v>tipeexkydb7002</v>
      </c>
      <c r="C2296" s="17" t="s">
        <v>3108</v>
      </c>
      <c r="D2296" s="18">
        <v>10</v>
      </c>
      <c r="E2296" s="22" t="s">
        <v>77</v>
      </c>
      <c r="F2296" s="43">
        <f>IF(Table2[[#This Row],[M5B]]="",Table2[[#This Row],[M5B_h]],SUM(Table2[[#This Row],[M5B_h]],Table2[[#This Row],[M5B]]))</f>
        <v>10</v>
      </c>
      <c r="H2296" s="12" t="str">
        <f>IF(Table2[[#This Row],[M1A]]="","",Table2[[#This Row],[M1A]]-Table2[[#This Row],[AWAL]])</f>
        <v/>
      </c>
      <c r="J2296" s="12" t="str">
        <f>IF(Table2[[#This Row],[M2A]]="","",SUM(Table2[[#This Row],[M2A]]-Table2[[#This Row],[M2B_h]]))</f>
        <v/>
      </c>
      <c r="L2296" s="12" t="str">
        <f>IF(Table2[[#This Row],[M3A]]="","",SUM(Table2[[#This Row],[M3A]]-Table2[[#This Row],[M3B_h]]))</f>
        <v/>
      </c>
      <c r="N2296" s="12" t="str">
        <f>IF(Table2[[#This Row],[M4A]]="","",SUM(Table2[[#This Row],[M4A]]-Table2[[#This Row],[M4B_h]]))</f>
        <v/>
      </c>
      <c r="O2296" s="14"/>
      <c r="P2296" s="14" t="str">
        <f>IF(Table2[[#This Row],[M5A]]="","",SUM(Table2[[#This Row],[M5A]]-Table2[[#This Row],[M5B_h]]))</f>
        <v/>
      </c>
      <c r="Q2296" s="14">
        <f>SUM(Table2[[#This Row],[AWAL]],Table2[[#This Row],[M1B]])</f>
        <v>10</v>
      </c>
      <c r="R2296" s="14">
        <f>SUM(Table2[[#This Row],[M2B]],Table2[[#This Row],[M2B_h]])</f>
        <v>10</v>
      </c>
      <c r="S2296" s="14">
        <f>SUM(Table2[[#This Row],[M3B]],Table2[[#This Row],[M3B_h]])</f>
        <v>10</v>
      </c>
      <c r="T2296" s="14">
        <f>SUM(Table2[[#This Row],[M4B]],Table2[[#This Row],[M4B_h]])</f>
        <v>10</v>
      </c>
    </row>
    <row r="2297" spans="1:20">
      <c r="A2297" s="11">
        <f>IF(Table2[[#This Row],[TT]]=0,"",ROW())</f>
        <v>2297</v>
      </c>
      <c r="B2297" s="11" t="str">
        <f>LOWER(SUBSTITUTE(SUBSTITUTE(SUBSTITUTE(SUBSTITUTE(SUBSTITUTE(SUBSTITUTE(SUBSTITUTE(SUBSTITUTE(Table2[[#This Row],[NAMA BARANG]]," ",""),"""",""),"-",""),"/",""),"(",""),")",""),"&amp;",""),",",""))</f>
        <v>tipeexlabu1878</v>
      </c>
      <c r="C2297" s="17" t="s">
        <v>3109</v>
      </c>
      <c r="D2297" s="18">
        <v>52</v>
      </c>
      <c r="E2297" s="22" t="s">
        <v>77</v>
      </c>
      <c r="F2297" s="43">
        <f>IF(Table2[[#This Row],[M5B]]="",Table2[[#This Row],[M5B_h]],SUM(Table2[[#This Row],[M5B_h]],Table2[[#This Row],[M5B]]))</f>
        <v>52</v>
      </c>
      <c r="H2297" s="12" t="str">
        <f>IF(Table2[[#This Row],[M1A]]="","",Table2[[#This Row],[M1A]]-Table2[[#This Row],[AWAL]])</f>
        <v/>
      </c>
      <c r="J2297" s="12" t="str">
        <f>IF(Table2[[#This Row],[M2A]]="","",SUM(Table2[[#This Row],[M2A]]-Table2[[#This Row],[M2B_h]]))</f>
        <v/>
      </c>
      <c r="L2297" s="12" t="str">
        <f>IF(Table2[[#This Row],[M3A]]="","",SUM(Table2[[#This Row],[M3A]]-Table2[[#This Row],[M3B_h]]))</f>
        <v/>
      </c>
      <c r="N2297" s="12" t="str">
        <f>IF(Table2[[#This Row],[M4A]]="","",SUM(Table2[[#This Row],[M4A]]-Table2[[#This Row],[M4B_h]]))</f>
        <v/>
      </c>
      <c r="O2297" s="14"/>
      <c r="P2297" s="14" t="str">
        <f>IF(Table2[[#This Row],[M5A]]="","",SUM(Table2[[#This Row],[M5A]]-Table2[[#This Row],[M5B_h]]))</f>
        <v/>
      </c>
      <c r="Q2297" s="14">
        <f>SUM(Table2[[#This Row],[AWAL]],Table2[[#This Row],[M1B]])</f>
        <v>52</v>
      </c>
      <c r="R2297" s="14">
        <f>SUM(Table2[[#This Row],[M2B]],Table2[[#This Row],[M2B_h]])</f>
        <v>52</v>
      </c>
      <c r="S2297" s="14">
        <f>SUM(Table2[[#This Row],[M3B]],Table2[[#This Row],[M3B_h]])</f>
        <v>52</v>
      </c>
      <c r="T2297" s="14">
        <f>SUM(Table2[[#This Row],[M4B]],Table2[[#This Row],[M4B_h]])</f>
        <v>52</v>
      </c>
    </row>
    <row r="2298" spans="1:20">
      <c r="A2298" s="11">
        <f>IF(Table2[[#This Row],[TT]]=0,"",ROW())</f>
        <v>2298</v>
      </c>
      <c r="B2298" s="11" t="str">
        <f>LOWER(SUBSTITUTE(SUBSTITUTE(SUBSTITUTE(SUBSTITUTE(SUBSTITUTE(SUBSTITUTE(SUBSTITUTE(SUBSTITUTE(Table2[[#This Row],[NAMA BARANG]]," ",""),"""",""),"-",""),"/",""),"(",""),")",""),"&amp;",""),",",""))</f>
        <v>tipeexsakura328pjg</v>
      </c>
      <c r="C2298" s="17" t="s">
        <v>3110</v>
      </c>
      <c r="D2298" s="18">
        <v>6</v>
      </c>
      <c r="E2298" s="22" t="s">
        <v>77</v>
      </c>
      <c r="F2298" s="43">
        <f>IF(Table2[[#This Row],[M5B]]="",Table2[[#This Row],[M5B_h]],SUM(Table2[[#This Row],[M5B_h]],Table2[[#This Row],[M5B]]))</f>
        <v>6</v>
      </c>
      <c r="H2298" s="12" t="str">
        <f>IF(Table2[[#This Row],[M1A]]="","",Table2[[#This Row],[M1A]]-Table2[[#This Row],[AWAL]])</f>
        <v/>
      </c>
      <c r="J2298" s="12" t="str">
        <f>IF(Table2[[#This Row],[M2A]]="","",SUM(Table2[[#This Row],[M2A]]-Table2[[#This Row],[M2B_h]]))</f>
        <v/>
      </c>
      <c r="L2298" s="12" t="str">
        <f>IF(Table2[[#This Row],[M3A]]="","",SUM(Table2[[#This Row],[M3A]]-Table2[[#This Row],[M3B_h]]))</f>
        <v/>
      </c>
      <c r="N2298" s="12" t="str">
        <f>IF(Table2[[#This Row],[M4A]]="","",SUM(Table2[[#This Row],[M4A]]-Table2[[#This Row],[M4B_h]]))</f>
        <v/>
      </c>
      <c r="O2298" s="14"/>
      <c r="P2298" s="14" t="str">
        <f>IF(Table2[[#This Row],[M5A]]="","",SUM(Table2[[#This Row],[M5A]]-Table2[[#This Row],[M5B_h]]))</f>
        <v/>
      </c>
      <c r="Q2298" s="14">
        <f>SUM(Table2[[#This Row],[AWAL]],Table2[[#This Row],[M1B]])</f>
        <v>6</v>
      </c>
      <c r="R2298" s="14">
        <f>SUM(Table2[[#This Row],[M2B]],Table2[[#This Row],[M2B_h]])</f>
        <v>6</v>
      </c>
      <c r="S2298" s="14">
        <f>SUM(Table2[[#This Row],[M3B]],Table2[[#This Row],[M3B_h]])</f>
        <v>6</v>
      </c>
      <c r="T2298" s="14">
        <f>SUM(Table2[[#This Row],[M4B]],Table2[[#This Row],[M4B_h]])</f>
        <v>6</v>
      </c>
    </row>
    <row r="2299" spans="1:20">
      <c r="A2299" s="11">
        <f>IF(Table2[[#This Row],[TT]]=0,"",ROW())</f>
        <v>2299</v>
      </c>
      <c r="B2299" s="11" t="str">
        <f>LOWER(SUBSTITUTE(SUBSTITUTE(SUBSTITUTE(SUBSTITUTE(SUBSTITUTE(SUBSTITUTE(SUBSTITUTE(SUBSTITUTE(Table2[[#This Row],[NAMA BARANG]]," ",""),"""",""),"-",""),"/",""),"(",""),")",""),"&amp;",""),",",""))</f>
        <v>tipeexsenter5000hk</v>
      </c>
      <c r="C2299" s="17" t="s">
        <v>3111</v>
      </c>
      <c r="D2299" s="18">
        <v>1</v>
      </c>
      <c r="E2299" s="22" t="s">
        <v>188</v>
      </c>
      <c r="F2299" s="43">
        <f>IF(Table2[[#This Row],[M5B]]="",Table2[[#This Row],[M5B_h]],SUM(Table2[[#This Row],[M5B_h]],Table2[[#This Row],[M5B]]))</f>
        <v>1</v>
      </c>
      <c r="H2299" s="12" t="str">
        <f>IF(Table2[[#This Row],[M1A]]="","",Table2[[#This Row],[M1A]]-Table2[[#This Row],[AWAL]])</f>
        <v/>
      </c>
      <c r="J2299" s="12" t="str">
        <f>IF(Table2[[#This Row],[M2A]]="","",SUM(Table2[[#This Row],[M2A]]-Table2[[#This Row],[M2B_h]]))</f>
        <v/>
      </c>
      <c r="L2299" s="12" t="str">
        <f>IF(Table2[[#This Row],[M3A]]="","",SUM(Table2[[#This Row],[M3A]]-Table2[[#This Row],[M3B_h]]))</f>
        <v/>
      </c>
      <c r="N2299" s="12" t="str">
        <f>IF(Table2[[#This Row],[M4A]]="","",SUM(Table2[[#This Row],[M4A]]-Table2[[#This Row],[M4B_h]]))</f>
        <v/>
      </c>
      <c r="O2299" s="14"/>
      <c r="P2299" s="14" t="str">
        <f>IF(Table2[[#This Row],[M5A]]="","",SUM(Table2[[#This Row],[M5A]]-Table2[[#This Row],[M5B_h]]))</f>
        <v/>
      </c>
      <c r="Q2299" s="14">
        <f>SUM(Table2[[#This Row],[AWAL]],Table2[[#This Row],[M1B]])</f>
        <v>1</v>
      </c>
      <c r="R2299" s="14">
        <f>SUM(Table2[[#This Row],[M2B]],Table2[[#This Row],[M2B_h]])</f>
        <v>1</v>
      </c>
      <c r="S2299" s="14">
        <f>SUM(Table2[[#This Row],[M3B]],Table2[[#This Row],[M3B_h]])</f>
        <v>1</v>
      </c>
      <c r="T2299" s="14">
        <f>SUM(Table2[[#This Row],[M4B]],Table2[[#This Row],[M4B_h]])</f>
        <v>1</v>
      </c>
    </row>
    <row r="2300" spans="1:20">
      <c r="A2300" s="11">
        <f>IF(Table2[[#This Row],[TT]]=0,"",ROW())</f>
        <v>2300</v>
      </c>
      <c r="B2300" s="11" t="str">
        <f>LOWER(SUBSTITUTE(SUBSTITUTE(SUBSTITUTE(SUBSTITUTE(SUBSTITUTE(SUBSTITUTE(SUBSTITUTE(SUBSTITUTE(Table2[[#This Row],[NAMA BARANG]]," ",""),"""",""),"-",""),"/",""),"(",""),")",""),"&amp;",""),",",""))</f>
        <v>tipeexsenter5012smurf</v>
      </c>
      <c r="C2300" s="17" t="s">
        <v>3112</v>
      </c>
      <c r="D2300" s="18">
        <v>1</v>
      </c>
      <c r="E2300" s="22" t="s">
        <v>188</v>
      </c>
      <c r="F2300" s="43">
        <f>IF(Table2[[#This Row],[M5B]]="",Table2[[#This Row],[M5B_h]],SUM(Table2[[#This Row],[M5B_h]],Table2[[#This Row],[M5B]]))</f>
        <v>1</v>
      </c>
      <c r="H2300" s="12" t="str">
        <f>IF(Table2[[#This Row],[M1A]]="","",Table2[[#This Row],[M1A]]-Table2[[#This Row],[AWAL]])</f>
        <v/>
      </c>
      <c r="J2300" s="12" t="str">
        <f>IF(Table2[[#This Row],[M2A]]="","",SUM(Table2[[#This Row],[M2A]]-Table2[[#This Row],[M2B_h]]))</f>
        <v/>
      </c>
      <c r="L2300" s="12" t="str">
        <f>IF(Table2[[#This Row],[M3A]]="","",SUM(Table2[[#This Row],[M3A]]-Table2[[#This Row],[M3B_h]]))</f>
        <v/>
      </c>
      <c r="N2300" s="12" t="str">
        <f>IF(Table2[[#This Row],[M4A]]="","",SUM(Table2[[#This Row],[M4A]]-Table2[[#This Row],[M4B_h]]))</f>
        <v/>
      </c>
      <c r="O2300" s="14"/>
      <c r="P2300" s="14" t="str">
        <f>IF(Table2[[#This Row],[M5A]]="","",SUM(Table2[[#This Row],[M5A]]-Table2[[#This Row],[M5B_h]]))</f>
        <v/>
      </c>
      <c r="Q2300" s="14">
        <f>SUM(Table2[[#This Row],[AWAL]],Table2[[#This Row],[M1B]])</f>
        <v>1</v>
      </c>
      <c r="R2300" s="14">
        <f>SUM(Table2[[#This Row],[M2B]],Table2[[#This Row],[M2B_h]])</f>
        <v>1</v>
      </c>
      <c r="S2300" s="14">
        <f>SUM(Table2[[#This Row],[M3B]],Table2[[#This Row],[M3B_h]])</f>
        <v>1</v>
      </c>
      <c r="T2300" s="14">
        <f>SUM(Table2[[#This Row],[M4B]],Table2[[#This Row],[M4B_h]])</f>
        <v>1</v>
      </c>
    </row>
    <row r="2301" spans="1:20">
      <c r="A2301" s="11">
        <f>IF(Table2[[#This Row],[TT]]=0,"",ROW())</f>
        <v>2301</v>
      </c>
      <c r="B2301" s="11" t="str">
        <f>LOWER(SUBSTITUTE(SUBSTITUTE(SUBSTITUTE(SUBSTITUTE(SUBSTITUTE(SUBSTITUTE(SUBSTITUTE(SUBSTITUTE(Table2[[#This Row],[NAMA BARANG]]," ",""),"""",""),"-",""),"/",""),"(",""),")",""),"&amp;",""),",",""))</f>
        <v>tipeexxdm702</v>
      </c>
      <c r="C2301" s="17" t="s">
        <v>3113</v>
      </c>
      <c r="D2301" s="18">
        <v>3</v>
      </c>
      <c r="E2301" s="22" t="s">
        <v>2360</v>
      </c>
      <c r="F2301" s="43">
        <f>IF(Table2[[#This Row],[M5B]]="",Table2[[#This Row],[M5B_h]],SUM(Table2[[#This Row],[M5B_h]],Table2[[#This Row],[M5B]]))</f>
        <v>3</v>
      </c>
      <c r="H2301" s="12" t="str">
        <f>IF(Table2[[#This Row],[M1A]]="","",Table2[[#This Row],[M1A]]-Table2[[#This Row],[AWAL]])</f>
        <v/>
      </c>
      <c r="J2301" s="12" t="str">
        <f>IF(Table2[[#This Row],[M2A]]="","",SUM(Table2[[#This Row],[M2A]]-Table2[[#This Row],[M2B_h]]))</f>
        <v/>
      </c>
      <c r="L2301" s="12" t="str">
        <f>IF(Table2[[#This Row],[M3A]]="","",SUM(Table2[[#This Row],[M3A]]-Table2[[#This Row],[M3B_h]]))</f>
        <v/>
      </c>
      <c r="N2301" s="12" t="str">
        <f>IF(Table2[[#This Row],[M4A]]="","",SUM(Table2[[#This Row],[M4A]]-Table2[[#This Row],[M4B_h]]))</f>
        <v/>
      </c>
      <c r="O2301" s="14"/>
      <c r="P2301" s="14" t="str">
        <f>IF(Table2[[#This Row],[M5A]]="","",SUM(Table2[[#This Row],[M5A]]-Table2[[#This Row],[M5B_h]]))</f>
        <v/>
      </c>
      <c r="Q2301" s="14">
        <f>SUM(Table2[[#This Row],[AWAL]],Table2[[#This Row],[M1B]])</f>
        <v>3</v>
      </c>
      <c r="R2301" s="14">
        <f>SUM(Table2[[#This Row],[M2B]],Table2[[#This Row],[M2B_h]])</f>
        <v>3</v>
      </c>
      <c r="S2301" s="14">
        <f>SUM(Table2[[#This Row],[M3B]],Table2[[#This Row],[M3B_h]])</f>
        <v>3</v>
      </c>
      <c r="T2301" s="14">
        <f>SUM(Table2[[#This Row],[M4B]],Table2[[#This Row],[M4B_h]])</f>
        <v>3</v>
      </c>
    </row>
    <row r="2302" spans="1:20">
      <c r="A2302" s="11">
        <f>IF(Table2[[#This Row],[TT]]=0,"",ROW())</f>
        <v>2302</v>
      </c>
      <c r="B2302" s="11" t="str">
        <f>LOWER(SUBSTITUTE(SUBSTITUTE(SUBSTITUTE(SUBSTITUTE(SUBSTITUTE(SUBSTITUTE(SUBSTITUTE(SUBSTITUTE(Table2[[#This Row],[NAMA BARANG]]," ",""),"""",""),"-",""),"/",""),"(",""),")",""),"&amp;",""),",",""))</f>
        <v>tipeexys1082</v>
      </c>
      <c r="C2302" s="17" t="s">
        <v>3115</v>
      </c>
      <c r="D2302" s="18">
        <v>3</v>
      </c>
      <c r="E2302" s="22" t="s">
        <v>188</v>
      </c>
      <c r="F2302" s="43">
        <f>IF(Table2[[#This Row],[M5B]]="",Table2[[#This Row],[M5B_h]],SUM(Table2[[#This Row],[M5B_h]],Table2[[#This Row],[M5B]]))</f>
        <v>3</v>
      </c>
      <c r="H2302" s="12" t="str">
        <f>IF(Table2[[#This Row],[M1A]]="","",Table2[[#This Row],[M1A]]-Table2[[#This Row],[AWAL]])</f>
        <v/>
      </c>
      <c r="J2302" s="12" t="str">
        <f>IF(Table2[[#This Row],[M2A]]="","",SUM(Table2[[#This Row],[M2A]]-Table2[[#This Row],[M2B_h]]))</f>
        <v/>
      </c>
      <c r="L2302" s="12" t="str">
        <f>IF(Table2[[#This Row],[M3A]]="","",SUM(Table2[[#This Row],[M3A]]-Table2[[#This Row],[M3B_h]]))</f>
        <v/>
      </c>
      <c r="N2302" s="12" t="str">
        <f>IF(Table2[[#This Row],[M4A]]="","",SUM(Table2[[#This Row],[M4A]]-Table2[[#This Row],[M4B_h]]))</f>
        <v/>
      </c>
      <c r="O2302" s="14"/>
      <c r="P2302" s="14" t="str">
        <f>IF(Table2[[#This Row],[M5A]]="","",SUM(Table2[[#This Row],[M5A]]-Table2[[#This Row],[M5B_h]]))</f>
        <v/>
      </c>
      <c r="Q2302" s="14">
        <f>SUM(Table2[[#This Row],[AWAL]],Table2[[#This Row],[M1B]])</f>
        <v>3</v>
      </c>
      <c r="R2302" s="14">
        <f>SUM(Table2[[#This Row],[M2B]],Table2[[#This Row],[M2B_h]])</f>
        <v>3</v>
      </c>
      <c r="S2302" s="14">
        <f>SUM(Table2[[#This Row],[M3B]],Table2[[#This Row],[M3B_h]])</f>
        <v>3</v>
      </c>
      <c r="T2302" s="14">
        <f>SUM(Table2[[#This Row],[M4B]],Table2[[#This Row],[M4B_h]])</f>
        <v>3</v>
      </c>
    </row>
    <row r="2303" spans="1:20">
      <c r="A2303" s="11">
        <f>IF(Table2[[#This Row],[TT]]=0,"",ROW())</f>
        <v>2303</v>
      </c>
      <c r="B2303" s="11" t="str">
        <f>LOWER(SUBSTITUTE(SUBSTITUTE(SUBSTITUTE(SUBSTITUTE(SUBSTITUTE(SUBSTITUTE(SUBSTITUTE(SUBSTITUTE(Table2[[#This Row],[NAMA BARANG]]," ",""),"""",""),"-",""),"/",""),"(",""),")",""),"&amp;",""),",",""))</f>
        <v>topengultah12955isi10</v>
      </c>
      <c r="C2303" s="17" t="s">
        <v>2363</v>
      </c>
      <c r="D2303" s="18">
        <v>2</v>
      </c>
      <c r="E2303" s="22" t="s">
        <v>2364</v>
      </c>
      <c r="F2303" s="43">
        <f>IF(Table2[[#This Row],[M5B]]="",Table2[[#This Row],[M5B_h]],SUM(Table2[[#This Row],[M5B_h]],Table2[[#This Row],[M5B]]))</f>
        <v>2</v>
      </c>
      <c r="H2303" s="12" t="str">
        <f>IF(Table2[[#This Row],[M1A]]="","",Table2[[#This Row],[M1A]]-Table2[[#This Row],[AWAL]])</f>
        <v/>
      </c>
      <c r="J2303" s="12" t="str">
        <f>IF(Table2[[#This Row],[M2A]]="","",SUM(Table2[[#This Row],[M2A]]-Table2[[#This Row],[M2B_h]]))</f>
        <v/>
      </c>
      <c r="L2303" s="12" t="str">
        <f>IF(Table2[[#This Row],[M3A]]="","",SUM(Table2[[#This Row],[M3A]]-Table2[[#This Row],[M3B_h]]))</f>
        <v/>
      </c>
      <c r="N2303" s="12" t="str">
        <f>IF(Table2[[#This Row],[M4A]]="","",SUM(Table2[[#This Row],[M4A]]-Table2[[#This Row],[M4B_h]]))</f>
        <v/>
      </c>
      <c r="O2303" s="14"/>
      <c r="P2303" s="14" t="str">
        <f>IF(Table2[[#This Row],[M5A]]="","",SUM(Table2[[#This Row],[M5A]]-Table2[[#This Row],[M5B_h]]))</f>
        <v/>
      </c>
      <c r="Q2303" s="14">
        <f>SUM(Table2[[#This Row],[AWAL]],Table2[[#This Row],[M1B]])</f>
        <v>2</v>
      </c>
      <c r="R2303" s="14">
        <f>SUM(Table2[[#This Row],[M2B]],Table2[[#This Row],[M2B_h]])</f>
        <v>2</v>
      </c>
      <c r="S2303" s="14">
        <f>SUM(Table2[[#This Row],[M3B]],Table2[[#This Row],[M3B_h]])</f>
        <v>2</v>
      </c>
      <c r="T2303" s="14">
        <f>SUM(Table2[[#This Row],[M4B]],Table2[[#This Row],[M4B_h]])</f>
        <v>2</v>
      </c>
    </row>
    <row r="2304" spans="1:20">
      <c r="A2304" s="11">
        <f>IF(Table2[[#This Row],[TT]]=0,"",ROW())</f>
        <v>2304</v>
      </c>
      <c r="B2304" s="11" t="str">
        <f>LOWER(SUBSTITUTE(SUBSTITUTE(SUBSTITUTE(SUBSTITUTE(SUBSTITUTE(SUBSTITUTE(SUBSTITUTE(SUBSTITUTE(Table2[[#This Row],[NAMA BARANG]]," ",""),"""",""),"-",""),"/",""),"(",""),")",""),"&amp;",""),",",""))</f>
        <v>topifancypartycrownmahkota</v>
      </c>
      <c r="C2304" s="17" t="s">
        <v>2365</v>
      </c>
      <c r="D2304" s="18">
        <v>6</v>
      </c>
      <c r="E2304" s="22">
        <v>600</v>
      </c>
      <c r="F2304" s="43">
        <f>IF(Table2[[#This Row],[M5B]]="",Table2[[#This Row],[M5B_h]],SUM(Table2[[#This Row],[M5B_h]],Table2[[#This Row],[M5B]]))</f>
        <v>6</v>
      </c>
      <c r="H2304" s="12" t="str">
        <f>IF(Table2[[#This Row],[M1A]]="","",Table2[[#This Row],[M1A]]-Table2[[#This Row],[AWAL]])</f>
        <v/>
      </c>
      <c r="J2304" s="12" t="str">
        <f>IF(Table2[[#This Row],[M2A]]="","",SUM(Table2[[#This Row],[M2A]]-Table2[[#This Row],[M2B_h]]))</f>
        <v/>
      </c>
      <c r="L2304" s="12" t="str">
        <f>IF(Table2[[#This Row],[M3A]]="","",SUM(Table2[[#This Row],[M3A]]-Table2[[#This Row],[M3B_h]]))</f>
        <v/>
      </c>
      <c r="N2304" s="12" t="str">
        <f>IF(Table2[[#This Row],[M4A]]="","",SUM(Table2[[#This Row],[M4A]]-Table2[[#This Row],[M4B_h]]))</f>
        <v/>
      </c>
      <c r="O2304" s="14"/>
      <c r="P2304" s="14" t="str">
        <f>IF(Table2[[#This Row],[M5A]]="","",SUM(Table2[[#This Row],[M5A]]-Table2[[#This Row],[M5B_h]]))</f>
        <v/>
      </c>
      <c r="Q2304" s="14">
        <f>SUM(Table2[[#This Row],[AWAL]],Table2[[#This Row],[M1B]])</f>
        <v>6</v>
      </c>
      <c r="R2304" s="14">
        <f>SUM(Table2[[#This Row],[M2B]],Table2[[#This Row],[M2B_h]])</f>
        <v>6</v>
      </c>
      <c r="S2304" s="14">
        <f>SUM(Table2[[#This Row],[M3B]],Table2[[#This Row],[M3B_h]])</f>
        <v>6</v>
      </c>
      <c r="T2304" s="14">
        <f>SUM(Table2[[#This Row],[M4B]],Table2[[#This Row],[M4B_h]])</f>
        <v>6</v>
      </c>
    </row>
    <row r="2305" spans="1:20">
      <c r="A2305" s="11">
        <f>IF(Table2[[#This Row],[TT]]=0,"",ROW())</f>
        <v>2305</v>
      </c>
      <c r="B2305" s="11" t="str">
        <f>LOWER(SUBSTITUTE(SUBSTITUTE(SUBSTITUTE(SUBSTITUTE(SUBSTITUTE(SUBSTITUTE(SUBSTITUTE(SUBSTITUTE(Table2[[#This Row],[NAMA BARANG]]," ",""),"""",""),"-",""),"/",""),"(",""),")",""),"&amp;",""),",",""))</f>
        <v>topikerucut</v>
      </c>
      <c r="C2305" s="17" t="s">
        <v>2366</v>
      </c>
      <c r="D2305" s="18">
        <v>13</v>
      </c>
      <c r="E2305" s="22" t="s">
        <v>1482</v>
      </c>
      <c r="F2305" s="43">
        <f>IF(Table2[[#This Row],[M5B]]="",Table2[[#This Row],[M5B_h]],SUM(Table2[[#This Row],[M5B_h]],Table2[[#This Row],[M5B]]))</f>
        <v>13</v>
      </c>
      <c r="H2305" s="12" t="str">
        <f>IF(Table2[[#This Row],[M1A]]="","",Table2[[#This Row],[M1A]]-Table2[[#This Row],[AWAL]])</f>
        <v/>
      </c>
      <c r="J2305" s="12" t="str">
        <f>IF(Table2[[#This Row],[M2A]]="","",SUM(Table2[[#This Row],[M2A]]-Table2[[#This Row],[M2B_h]]))</f>
        <v/>
      </c>
      <c r="L2305" s="12" t="str">
        <f>IF(Table2[[#This Row],[M3A]]="","",SUM(Table2[[#This Row],[M3A]]-Table2[[#This Row],[M3B_h]]))</f>
        <v/>
      </c>
      <c r="N2305" s="12" t="str">
        <f>IF(Table2[[#This Row],[M4A]]="","",SUM(Table2[[#This Row],[M4A]]-Table2[[#This Row],[M4B_h]]))</f>
        <v/>
      </c>
      <c r="O2305" s="14"/>
      <c r="P2305" s="14" t="str">
        <f>IF(Table2[[#This Row],[M5A]]="","",SUM(Table2[[#This Row],[M5A]]-Table2[[#This Row],[M5B_h]]))</f>
        <v/>
      </c>
      <c r="Q2305" s="14">
        <f>SUM(Table2[[#This Row],[AWAL]],Table2[[#This Row],[M1B]])</f>
        <v>13</v>
      </c>
      <c r="R2305" s="14">
        <f>SUM(Table2[[#This Row],[M2B]],Table2[[#This Row],[M2B_h]])</f>
        <v>13</v>
      </c>
      <c r="S2305" s="14">
        <f>SUM(Table2[[#This Row],[M3B]],Table2[[#This Row],[M3B_h]])</f>
        <v>13</v>
      </c>
      <c r="T2305" s="14">
        <f>SUM(Table2[[#This Row],[M4B]],Table2[[#This Row],[M4B_h]])</f>
        <v>13</v>
      </c>
    </row>
    <row r="2306" spans="1:20">
      <c r="A2306" s="11">
        <f>IF(Table2[[#This Row],[TT]]=0,"",ROW())</f>
        <v>2306</v>
      </c>
      <c r="B2306" s="11" t="str">
        <f>LOWER(SUBSTITUTE(SUBSTITUTE(SUBSTITUTE(SUBSTITUTE(SUBSTITUTE(SUBSTITUTE(SUBSTITUTE(SUBSTITUTE(Table2[[#This Row],[NAMA BARANG]]," ",""),"""",""),"-",""),"/",""),"(",""),")",""),"&amp;",""),",",""))</f>
        <v>topikerucutparama</v>
      </c>
      <c r="C2306" s="17" t="s">
        <v>4503</v>
      </c>
      <c r="D2306" s="18">
        <v>15</v>
      </c>
      <c r="E2306" s="22">
        <v>600</v>
      </c>
      <c r="F2306" s="43">
        <f>IF(Table2[[#This Row],[M5B]]="",Table2[[#This Row],[M5B_h]],SUM(Table2[[#This Row],[M5B_h]],Table2[[#This Row],[M5B]]))</f>
        <v>15</v>
      </c>
      <c r="H2306" s="12" t="str">
        <f>IF(Table2[[#This Row],[M1A]]="","",Table2[[#This Row],[M1A]]-Table2[[#This Row],[AWAL]])</f>
        <v/>
      </c>
      <c r="J2306" s="12" t="str">
        <f>IF(Table2[[#This Row],[M2A]]="","",SUM(Table2[[#This Row],[M2A]]-Table2[[#This Row],[M2B_h]]))</f>
        <v/>
      </c>
      <c r="L2306" s="12" t="str">
        <f>IF(Table2[[#This Row],[M3A]]="","",SUM(Table2[[#This Row],[M3A]]-Table2[[#This Row],[M3B_h]]))</f>
        <v/>
      </c>
      <c r="N2306" s="12" t="str">
        <f>IF(Table2[[#This Row],[M4A]]="","",SUM(Table2[[#This Row],[M4A]]-Table2[[#This Row],[M4B_h]]))</f>
        <v/>
      </c>
      <c r="O2306" s="14"/>
      <c r="P2306" s="14" t="str">
        <f>IF(Table2[[#This Row],[M5A]]="","",SUM(Table2[[#This Row],[M5A]]-Table2[[#This Row],[M5B_h]]))</f>
        <v/>
      </c>
      <c r="Q2306" s="14">
        <f>SUM(Table2[[#This Row],[AWAL]],Table2[[#This Row],[M1B]])</f>
        <v>15</v>
      </c>
      <c r="R2306" s="14">
        <f>SUM(Table2[[#This Row],[M2B]],Table2[[#This Row],[M2B_h]])</f>
        <v>15</v>
      </c>
      <c r="S2306" s="14">
        <f>SUM(Table2[[#This Row],[M3B]],Table2[[#This Row],[M3B_h]])</f>
        <v>15</v>
      </c>
      <c r="T2306" s="14">
        <f>SUM(Table2[[#This Row],[M4B]],Table2[[#This Row],[M4B_h]])</f>
        <v>15</v>
      </c>
    </row>
    <row r="2307" spans="1:20">
      <c r="A2307" s="11">
        <f>IF(Table2[[#This Row],[TT]]=0,"",ROW())</f>
        <v>2307</v>
      </c>
      <c r="B2307" s="11" t="str">
        <f>LOWER(SUBSTITUTE(SUBSTITUTE(SUBSTITUTE(SUBSTITUTE(SUBSTITUTE(SUBSTITUTE(SUBSTITUTE(SUBSTITUTE(Table2[[#This Row],[NAMA BARANG]]," ",""),"""",""),"-",""),"/",""),"(",""),")",""),"&amp;",""),",",""))</f>
        <v>topikerucut3d</v>
      </c>
      <c r="C2307" s="17" t="s">
        <v>4477</v>
      </c>
      <c r="D2307" s="18">
        <v>21</v>
      </c>
      <c r="E2307" s="22" t="s">
        <v>103</v>
      </c>
      <c r="F2307" s="43">
        <f>IF(Table2[[#This Row],[M5B]]="",Table2[[#This Row],[M5B_h]],SUM(Table2[[#This Row],[M5B_h]],Table2[[#This Row],[M5B]]))</f>
        <v>21</v>
      </c>
      <c r="H2307" s="12" t="str">
        <f>IF(Table2[[#This Row],[M1A]]="","",Table2[[#This Row],[M1A]]-Table2[[#This Row],[AWAL]])</f>
        <v/>
      </c>
      <c r="J2307" s="12" t="str">
        <f>IF(Table2[[#This Row],[M2A]]="","",SUM(Table2[[#This Row],[M2A]]-Table2[[#This Row],[M2B_h]]))</f>
        <v/>
      </c>
      <c r="L2307" s="12" t="str">
        <f>IF(Table2[[#This Row],[M3A]]="","",SUM(Table2[[#This Row],[M3A]]-Table2[[#This Row],[M3B_h]]))</f>
        <v/>
      </c>
      <c r="N2307" s="12" t="str">
        <f>IF(Table2[[#This Row],[M4A]]="","",SUM(Table2[[#This Row],[M4A]]-Table2[[#This Row],[M4B_h]]))</f>
        <v/>
      </c>
      <c r="O2307" s="14"/>
      <c r="P2307" s="14" t="str">
        <f>IF(Table2[[#This Row],[M5A]]="","",SUM(Table2[[#This Row],[M5A]]-Table2[[#This Row],[M5B_h]]))</f>
        <v/>
      </c>
      <c r="Q2307" s="14">
        <f>SUM(Table2[[#This Row],[AWAL]],Table2[[#This Row],[M1B]])</f>
        <v>21</v>
      </c>
      <c r="R2307" s="14">
        <f>SUM(Table2[[#This Row],[M2B]],Table2[[#This Row],[M2B_h]])</f>
        <v>21</v>
      </c>
      <c r="S2307" s="14">
        <f>SUM(Table2[[#This Row],[M3B]],Table2[[#This Row],[M3B_h]])</f>
        <v>21</v>
      </c>
      <c r="T2307" s="14">
        <f>SUM(Table2[[#This Row],[M4B]],Table2[[#This Row],[M4B_h]])</f>
        <v>21</v>
      </c>
    </row>
    <row r="2308" spans="1:20">
      <c r="A2308" s="11">
        <f>IF(Table2[[#This Row],[TT]]=0,"",ROW())</f>
        <v>2308</v>
      </c>
      <c r="B2308" s="11" t="str">
        <f>LOWER(SUBSTITUTE(SUBSTITUTE(SUBSTITUTE(SUBSTITUTE(SUBSTITUTE(SUBSTITUTE(SUBSTITUTE(SUBSTITUTE(Table2[[#This Row],[NAMA BARANG]]," ",""),"""",""),"-",""),"/",""),"(",""),")",""),"&amp;",""),",",""))</f>
        <v>topikerucutalpindo</v>
      </c>
      <c r="C2308" s="17" t="s">
        <v>2367</v>
      </c>
      <c r="D2308" s="18">
        <v>8</v>
      </c>
      <c r="E2308" s="22" t="s">
        <v>2364</v>
      </c>
      <c r="F2308" s="43">
        <f>IF(Table2[[#This Row],[M5B]]="",Table2[[#This Row],[M5B_h]],SUM(Table2[[#This Row],[M5B_h]],Table2[[#This Row],[M5B]]))</f>
        <v>8</v>
      </c>
      <c r="H2308" s="12" t="str">
        <f>IF(Table2[[#This Row],[M1A]]="","",Table2[[#This Row],[M1A]]-Table2[[#This Row],[AWAL]])</f>
        <v/>
      </c>
      <c r="J2308" s="12" t="str">
        <f>IF(Table2[[#This Row],[M2A]]="","",SUM(Table2[[#This Row],[M2A]]-Table2[[#This Row],[M2B_h]]))</f>
        <v/>
      </c>
      <c r="L2308" s="12" t="str">
        <f>IF(Table2[[#This Row],[M3A]]="","",SUM(Table2[[#This Row],[M3A]]-Table2[[#This Row],[M3B_h]]))</f>
        <v/>
      </c>
      <c r="N2308" s="12" t="str">
        <f>IF(Table2[[#This Row],[M4A]]="","",SUM(Table2[[#This Row],[M4A]]-Table2[[#This Row],[M4B_h]]))</f>
        <v/>
      </c>
      <c r="O2308" s="14"/>
      <c r="P2308" s="14" t="str">
        <f>IF(Table2[[#This Row],[M5A]]="","",SUM(Table2[[#This Row],[M5A]]-Table2[[#This Row],[M5B_h]]))</f>
        <v/>
      </c>
      <c r="Q2308" s="14">
        <f>SUM(Table2[[#This Row],[AWAL]],Table2[[#This Row],[M1B]])</f>
        <v>8</v>
      </c>
      <c r="R2308" s="14">
        <f>SUM(Table2[[#This Row],[M2B]],Table2[[#This Row],[M2B_h]])</f>
        <v>8</v>
      </c>
      <c r="S2308" s="14">
        <f>SUM(Table2[[#This Row],[M3B]],Table2[[#This Row],[M3B_h]])</f>
        <v>8</v>
      </c>
      <c r="T2308" s="14">
        <f>SUM(Table2[[#This Row],[M4B]],Table2[[#This Row],[M4B_h]])</f>
        <v>8</v>
      </c>
    </row>
    <row r="2309" spans="1:20">
      <c r="A2309" s="11">
        <f>IF(Table2[[#This Row],[TT]]=0,"",ROW())</f>
        <v>2309</v>
      </c>
      <c r="B2309" s="11" t="str">
        <f>LOWER(SUBSTITUTE(SUBSTITUTE(SUBSTITUTE(SUBSTITUTE(SUBSTITUTE(SUBSTITUTE(SUBSTITUTE(SUBSTITUTE(Table2[[#This Row],[NAMA BARANG]]," ",""),"""",""),"-",""),"/",""),"(",""),")",""),"&amp;",""),",",""))</f>
        <v>topimahkota</v>
      </c>
      <c r="C2309" s="17" t="s">
        <v>4478</v>
      </c>
      <c r="D2309" s="18">
        <v>4</v>
      </c>
      <c r="E2309" s="22">
        <v>600</v>
      </c>
      <c r="F2309" s="43">
        <f>IF(Table2[[#This Row],[M5B]]="",Table2[[#This Row],[M5B_h]],SUM(Table2[[#This Row],[M5B_h]],Table2[[#This Row],[M5B]]))</f>
        <v>4</v>
      </c>
      <c r="H2309" s="12" t="str">
        <f>IF(Table2[[#This Row],[M1A]]="","",Table2[[#This Row],[M1A]]-Table2[[#This Row],[AWAL]])</f>
        <v/>
      </c>
      <c r="J2309" s="12" t="str">
        <f>IF(Table2[[#This Row],[M2A]]="","",SUM(Table2[[#This Row],[M2A]]-Table2[[#This Row],[M2B_h]]))</f>
        <v/>
      </c>
      <c r="L2309" s="12" t="str">
        <f>IF(Table2[[#This Row],[M3A]]="","",SUM(Table2[[#This Row],[M3A]]-Table2[[#This Row],[M3B_h]]))</f>
        <v/>
      </c>
      <c r="N2309" s="12" t="str">
        <f>IF(Table2[[#This Row],[M4A]]="","",SUM(Table2[[#This Row],[M4A]]-Table2[[#This Row],[M4B_h]]))</f>
        <v/>
      </c>
      <c r="O2309" s="14"/>
      <c r="P2309" s="14" t="str">
        <f>IF(Table2[[#This Row],[M5A]]="","",SUM(Table2[[#This Row],[M5A]]-Table2[[#This Row],[M5B_h]]))</f>
        <v/>
      </c>
      <c r="Q2309" s="14">
        <f>SUM(Table2[[#This Row],[AWAL]],Table2[[#This Row],[M1B]])</f>
        <v>4</v>
      </c>
      <c r="R2309" s="14">
        <f>SUM(Table2[[#This Row],[M2B]],Table2[[#This Row],[M2B_h]])</f>
        <v>4</v>
      </c>
      <c r="S2309" s="14">
        <f>SUM(Table2[[#This Row],[M3B]],Table2[[#This Row],[M3B_h]])</f>
        <v>4</v>
      </c>
      <c r="T2309" s="14">
        <f>SUM(Table2[[#This Row],[M4B]],Table2[[#This Row],[M4B_h]])</f>
        <v>4</v>
      </c>
    </row>
    <row r="2310" spans="1:20">
      <c r="A2310" s="11">
        <f>IF(Table2[[#This Row],[TT]]=0,"",ROW())</f>
        <v>2310</v>
      </c>
      <c r="B2310" s="11" t="str">
        <f>LOWER(SUBSTITUTE(SUBSTITUTE(SUBSTITUTE(SUBSTITUTE(SUBSTITUTE(SUBSTITUTE(SUBSTITUTE(SUBSTITUTE(Table2[[#This Row],[NAMA BARANG]]," ",""),"""",""),"-",""),"/",""),"(",""),")",""),"&amp;",""),",",""))</f>
        <v>topiultahdisney</v>
      </c>
      <c r="C2310" s="17" t="s">
        <v>2368</v>
      </c>
      <c r="D2310" s="18">
        <v>4</v>
      </c>
      <c r="E2310" s="22" t="s">
        <v>153</v>
      </c>
      <c r="F2310" s="43">
        <f>IF(Table2[[#This Row],[M5B]]="",Table2[[#This Row],[M5B_h]],SUM(Table2[[#This Row],[M5B_h]],Table2[[#This Row],[M5B]]))</f>
        <v>4</v>
      </c>
      <c r="H2310" s="12" t="str">
        <f>IF(Table2[[#This Row],[M1A]]="","",Table2[[#This Row],[M1A]]-Table2[[#This Row],[AWAL]])</f>
        <v/>
      </c>
      <c r="J2310" s="12" t="str">
        <f>IF(Table2[[#This Row],[M2A]]="","",SUM(Table2[[#This Row],[M2A]]-Table2[[#This Row],[M2B_h]]))</f>
        <v/>
      </c>
      <c r="L2310" s="12" t="str">
        <f>IF(Table2[[#This Row],[M3A]]="","",SUM(Table2[[#This Row],[M3A]]-Table2[[#This Row],[M3B_h]]))</f>
        <v/>
      </c>
      <c r="N2310" s="12" t="str">
        <f>IF(Table2[[#This Row],[M4A]]="","",SUM(Table2[[#This Row],[M4A]]-Table2[[#This Row],[M4B_h]]))</f>
        <v/>
      </c>
      <c r="O2310" s="14"/>
      <c r="P2310" s="14" t="str">
        <f>IF(Table2[[#This Row],[M5A]]="","",SUM(Table2[[#This Row],[M5A]]-Table2[[#This Row],[M5B_h]]))</f>
        <v/>
      </c>
      <c r="Q2310" s="14">
        <f>SUM(Table2[[#This Row],[AWAL]],Table2[[#This Row],[M1B]])</f>
        <v>4</v>
      </c>
      <c r="R2310" s="14">
        <f>SUM(Table2[[#This Row],[M2B]],Table2[[#This Row],[M2B_h]])</f>
        <v>4</v>
      </c>
      <c r="S2310" s="14">
        <f>SUM(Table2[[#This Row],[M3B]],Table2[[#This Row],[M3B_h]])</f>
        <v>4</v>
      </c>
      <c r="T2310" s="14">
        <f>SUM(Table2[[#This Row],[M4B]],Table2[[#This Row],[M4B_h]])</f>
        <v>4</v>
      </c>
    </row>
    <row r="2311" spans="1:20">
      <c r="A2311" s="61">
        <f>IF(Table2[[#This Row],[TT]]=0,"",ROW())</f>
        <v>2311</v>
      </c>
      <c r="B2311" s="61" t="str">
        <f>LOWER(SUBSTITUTE(SUBSTITUTE(SUBSTITUTE(SUBSTITUTE(SUBSTITUTE(SUBSTITUTE(SUBSTITUTE(SUBSTITUTE(Table2[[#This Row],[NAMA BARANG]]," ",""),"""",""),"-",""),"/",""),"(",""),")",""),"&amp;",""),",",""))</f>
        <v>topiultahisi5etj</v>
      </c>
      <c r="C2311" s="62" t="s">
        <v>2369</v>
      </c>
      <c r="D2311" s="63">
        <v>3</v>
      </c>
      <c r="E2311" s="64" t="s">
        <v>190</v>
      </c>
      <c r="F2311" s="65">
        <f>IF(Table2[[#This Row],[M5B]]="",Table2[[#This Row],[M5B_h]],SUM(Table2[[#This Row],[M5B_h]],Table2[[#This Row],[M5B]]))</f>
        <v>3</v>
      </c>
      <c r="G2311" s="66"/>
      <c r="H2311" s="67" t="str">
        <f>IF(Table2[[#This Row],[M1A]]="","",Table2[[#This Row],[M1A]]-Table2[[#This Row],[AWAL]])</f>
        <v/>
      </c>
      <c r="I2311" s="66"/>
      <c r="J2311" s="67" t="str">
        <f>IF(Table2[[#This Row],[M2A]]="","",SUM(Table2[[#This Row],[M2A]]-Table2[[#This Row],[M2B_h]]))</f>
        <v/>
      </c>
      <c r="K2311" s="66"/>
      <c r="L2311" s="67" t="str">
        <f>IF(Table2[[#This Row],[M3A]]="","",SUM(Table2[[#This Row],[M3A]]-Table2[[#This Row],[M3B_h]]))</f>
        <v/>
      </c>
      <c r="M2311" s="66"/>
      <c r="N2311" s="67" t="str">
        <f>IF(Table2[[#This Row],[M4A]]="","",SUM(Table2[[#This Row],[M4A]]-Table2[[#This Row],[M4B_h]]))</f>
        <v/>
      </c>
      <c r="O2311" s="67"/>
      <c r="P2311" s="67" t="str">
        <f>IF(Table2[[#This Row],[M5A]]="","",SUM(Table2[[#This Row],[M5A]]-Table2[[#This Row],[M5B_h]]))</f>
        <v/>
      </c>
      <c r="Q2311" s="67">
        <f>SUM(Table2[[#This Row],[AWAL]],Table2[[#This Row],[M1B]])</f>
        <v>3</v>
      </c>
      <c r="R2311" s="67">
        <f>SUM(Table2[[#This Row],[M2B]],Table2[[#This Row],[M2B_h]])</f>
        <v>3</v>
      </c>
      <c r="S2311" s="67">
        <f>SUM(Table2[[#This Row],[M3B]],Table2[[#This Row],[M3B_h]])</f>
        <v>3</v>
      </c>
      <c r="T2311" s="67">
        <f>SUM(Table2[[#This Row],[M4B]],Table2[[#This Row],[M4B_h]])</f>
        <v>3</v>
      </c>
    </row>
    <row r="2312" spans="1:20">
      <c r="A2312" s="13">
        <f>IF(Table2[[#This Row],[TT]]=0,"",ROW())</f>
        <v>2312</v>
      </c>
      <c r="B2312" s="13" t="str">
        <f>LOWER(SUBSTITUTE(SUBSTITUTE(SUBSTITUTE(SUBSTITUTE(SUBSTITUTE(SUBSTITUTE(SUBSTITUTE(SUBSTITUTE(Table2[[#This Row],[NAMA BARANG]]," ",""),"""",""),"-",""),"/",""),"(",""),")",""),"&amp;",""),",",""))</f>
        <v>wc12wmozaki</v>
      </c>
      <c r="C2312" s="16" t="s">
        <v>2956</v>
      </c>
      <c r="D2312" s="18">
        <v>2</v>
      </c>
      <c r="E2312" s="47" t="s">
        <v>2628</v>
      </c>
      <c r="F2312" s="43">
        <f>IF(Table2[[#This Row],[M5B]]="",Table2[[#This Row],[M5B_h]],SUM(Table2[[#This Row],[M5B_h]],Table2[[#This Row],[M5B]]))</f>
        <v>2</v>
      </c>
      <c r="H2312" s="14" t="str">
        <f>IF(Table2[[#This Row],[M1A]]="","",Table2[[#This Row],[M1A]]-Table2[[#This Row],[AWAL]])</f>
        <v/>
      </c>
      <c r="J2312" s="14" t="str">
        <f>IF(Table2[[#This Row],[M2A]]="","",SUM(Table2[[#This Row],[M2A]]-Table2[[#This Row],[M2B_h]]))</f>
        <v/>
      </c>
      <c r="L2312" s="14" t="str">
        <f>IF(Table2[[#This Row],[M3A]]="","",SUM(Table2[[#This Row],[M3A]]-Table2[[#This Row],[M3B_h]]))</f>
        <v/>
      </c>
      <c r="N2312" s="14" t="str">
        <f>IF(Table2[[#This Row],[M4A]]="","",SUM(Table2[[#This Row],[M4A]]-Table2[[#This Row],[M4B_h]]))</f>
        <v/>
      </c>
      <c r="O2312" s="14"/>
      <c r="P2312" s="14" t="str">
        <f>IF(Table2[[#This Row],[M5A]]="","",SUM(Table2[[#This Row],[M5A]]-Table2[[#This Row],[M5B_h]]))</f>
        <v/>
      </c>
      <c r="Q2312" s="14">
        <f>SUM(Table2[[#This Row],[AWAL]],Table2[[#This Row],[M1B]])</f>
        <v>2</v>
      </c>
      <c r="R2312" s="14">
        <f>SUM(Table2[[#This Row],[M2B]],Table2[[#This Row],[M2B_h]])</f>
        <v>2</v>
      </c>
      <c r="S2312" s="14">
        <f>SUM(Table2[[#This Row],[M3B]],Table2[[#This Row],[M3B_h]])</f>
        <v>2</v>
      </c>
      <c r="T2312" s="14">
        <f>SUM(Table2[[#This Row],[M4B]],Table2[[#This Row],[M4B_h]])</f>
        <v>2</v>
      </c>
    </row>
    <row r="2313" spans="1:20">
      <c r="A2313" s="11">
        <f>IF(Table2[[#This Row],[TT]]=0,"",ROW())</f>
        <v>2313</v>
      </c>
      <c r="B2313" s="11" t="str">
        <f>LOWER(SUBSTITUTE(SUBSTITUTE(SUBSTITUTE(SUBSTITUTE(SUBSTITUTE(SUBSTITUTE(SUBSTITUTE(SUBSTITUTE(Table2[[#This Row],[NAMA BARANG]]," ",""),"""",""),"-",""),"/",""),"(",""),")",""),"&amp;",""),",",""))</f>
        <v>wcmarries130612w9m</v>
      </c>
      <c r="C2313" s="17" t="s">
        <v>2372</v>
      </c>
      <c r="D2313" s="18">
        <v>32</v>
      </c>
      <c r="E2313" s="22" t="s">
        <v>28</v>
      </c>
      <c r="F2313" s="43">
        <f>IF(Table2[[#This Row],[M5B]]="",Table2[[#This Row],[M5B_h]],SUM(Table2[[#This Row],[M5B_h]],Table2[[#This Row],[M5B]]))</f>
        <v>32</v>
      </c>
      <c r="H2313" s="12" t="str">
        <f>IF(Table2[[#This Row],[M1A]]="","",Table2[[#This Row],[M1A]]-Table2[[#This Row],[AWAL]])</f>
        <v/>
      </c>
      <c r="J2313" s="12" t="str">
        <f>IF(Table2[[#This Row],[M2A]]="","",SUM(Table2[[#This Row],[M2A]]-Table2[[#This Row],[M2B_h]]))</f>
        <v/>
      </c>
      <c r="L2313" s="12" t="str">
        <f>IF(Table2[[#This Row],[M3A]]="","",SUM(Table2[[#This Row],[M3A]]-Table2[[#This Row],[M3B_h]]))</f>
        <v/>
      </c>
      <c r="N2313" s="12" t="str">
        <f>IF(Table2[[#This Row],[M4A]]="","",SUM(Table2[[#This Row],[M4A]]-Table2[[#This Row],[M4B_h]]))</f>
        <v/>
      </c>
      <c r="O2313" s="14"/>
      <c r="P2313" s="14" t="str">
        <f>IF(Table2[[#This Row],[M5A]]="","",SUM(Table2[[#This Row],[M5A]]-Table2[[#This Row],[M5B_h]]))</f>
        <v/>
      </c>
      <c r="Q2313" s="14">
        <f>SUM(Table2[[#This Row],[AWAL]],Table2[[#This Row],[M1B]])</f>
        <v>32</v>
      </c>
      <c r="R2313" s="14">
        <f>SUM(Table2[[#This Row],[M2B]],Table2[[#This Row],[M2B_h]])</f>
        <v>32</v>
      </c>
      <c r="S2313" s="14">
        <f>SUM(Table2[[#This Row],[M3B]],Table2[[#This Row],[M3B_h]])</f>
        <v>32</v>
      </c>
      <c r="T2313" s="14">
        <f>SUM(Table2[[#This Row],[M4B]],Table2[[#This Row],[M4B_h]])</f>
        <v>32</v>
      </c>
    </row>
    <row r="2314" spans="1:20">
      <c r="A2314" s="13">
        <f>IF(Table2[[#This Row],[TT]]=0,"",ROW())</f>
        <v>2314</v>
      </c>
      <c r="B2314" s="13" t="str">
        <f>LOWER(SUBSTITUTE(SUBSTITUTE(SUBSTITUTE(SUBSTITUTE(SUBSTITUTE(SUBSTITUTE(SUBSTITUTE(SUBSTITUTE(Table2[[#This Row],[NAMA BARANG]]," ",""),"""",""),"-",""),"/",""),"(",""),")",""),"&amp;",""),",",""))</f>
        <v>wcmarries132512wbt34gm30</v>
      </c>
      <c r="C2314" s="16" t="s">
        <v>4597</v>
      </c>
      <c r="D2314" s="18">
        <v>64</v>
      </c>
      <c r="E2314" s="47" t="s">
        <v>2480</v>
      </c>
      <c r="F2314" s="43">
        <f>IF(Table2[[#This Row],[M5B]]="",Table2[[#This Row],[M5B_h]],SUM(Table2[[#This Row],[M5B_h]],Table2[[#This Row],[M5B]]))</f>
        <v>63</v>
      </c>
      <c r="G2314" s="12">
        <v>63</v>
      </c>
      <c r="H2314" s="14">
        <f>IF(Table2[[#This Row],[M1A]]="","",Table2[[#This Row],[M1A]]-Table2[[#This Row],[AWAL]])</f>
        <v>-1</v>
      </c>
      <c r="J2314" s="14" t="str">
        <f>IF(Table2[[#This Row],[M2A]]="","",SUM(Table2[[#This Row],[M2A]]-Table2[[#This Row],[M2B_h]]))</f>
        <v/>
      </c>
      <c r="L2314" s="14" t="str">
        <f>IF(Table2[[#This Row],[M3A]]="","",SUM(Table2[[#This Row],[M3A]]-Table2[[#This Row],[M3B_h]]))</f>
        <v/>
      </c>
      <c r="N2314" s="14" t="str">
        <f>IF(Table2[[#This Row],[M4A]]="","",SUM(Table2[[#This Row],[M4A]]-Table2[[#This Row],[M4B_h]]))</f>
        <v/>
      </c>
      <c r="O2314" s="14"/>
      <c r="P2314" s="14" t="str">
        <f>IF(Table2[[#This Row],[M5A]]="","",SUM(Table2[[#This Row],[M5A]]-Table2[[#This Row],[M5B_h]]))</f>
        <v/>
      </c>
      <c r="Q2314" s="14">
        <f>SUM(Table2[[#This Row],[AWAL]],Table2[[#This Row],[M1B]])</f>
        <v>63</v>
      </c>
      <c r="R2314" s="14">
        <f>SUM(Table2[[#This Row],[M2B]],Table2[[#This Row],[M2B_h]])</f>
        <v>63</v>
      </c>
      <c r="S2314" s="14">
        <f>SUM(Table2[[#This Row],[M3B]],Table2[[#This Row],[M3B_h]])</f>
        <v>63</v>
      </c>
      <c r="T2314" s="14">
        <f>SUM(Table2[[#This Row],[M4B]],Table2[[#This Row],[M4B_h]])</f>
        <v>63</v>
      </c>
    </row>
    <row r="2315" spans="1:20">
      <c r="A2315" s="11">
        <f>IF(Table2[[#This Row],[TT]]=0,"",ROW())</f>
        <v>2315</v>
      </c>
      <c r="B2315" s="11" t="str">
        <f>LOWER(SUBSTITUTE(SUBSTITUTE(SUBSTITUTE(SUBSTITUTE(SUBSTITUTE(SUBSTITUTE(SUBSTITUTE(SUBSTITUTE(Table2[[#This Row],[NAMA BARANG]]," ",""),"""",""),"-",""),"/",""),"(",""),")",""),"&amp;",""),",",""))</f>
        <v>wcmarries132512wsby</v>
      </c>
      <c r="C2315" s="17" t="s">
        <v>2373</v>
      </c>
      <c r="D2315" s="18">
        <v>7</v>
      </c>
      <c r="E2315" s="22" t="s">
        <v>38</v>
      </c>
      <c r="F2315" s="43">
        <f>IF(Table2[[#This Row],[M5B]]="",Table2[[#This Row],[M5B_h]],SUM(Table2[[#This Row],[M5B_h]],Table2[[#This Row],[M5B]]))</f>
        <v>7</v>
      </c>
      <c r="H2315" s="12" t="str">
        <f>IF(Table2[[#This Row],[M1A]]="","",Table2[[#This Row],[M1A]]-Table2[[#This Row],[AWAL]])</f>
        <v/>
      </c>
      <c r="J2315" s="12" t="str">
        <f>IF(Table2[[#This Row],[M2A]]="","",SUM(Table2[[#This Row],[M2A]]-Table2[[#This Row],[M2B_h]]))</f>
        <v/>
      </c>
      <c r="L2315" s="12" t="str">
        <f>IF(Table2[[#This Row],[M3A]]="","",SUM(Table2[[#This Row],[M3A]]-Table2[[#This Row],[M3B_h]]))</f>
        <v/>
      </c>
      <c r="N2315" s="12" t="str">
        <f>IF(Table2[[#This Row],[M4A]]="","",SUM(Table2[[#This Row],[M4A]]-Table2[[#This Row],[M4B_h]]))</f>
        <v/>
      </c>
      <c r="O2315" s="14"/>
      <c r="P2315" s="14" t="str">
        <f>IF(Table2[[#This Row],[M5A]]="","",SUM(Table2[[#This Row],[M5A]]-Table2[[#This Row],[M5B_h]]))</f>
        <v/>
      </c>
      <c r="Q2315" s="14">
        <f>SUM(Table2[[#This Row],[AWAL]],Table2[[#This Row],[M1B]])</f>
        <v>7</v>
      </c>
      <c r="R2315" s="14">
        <f>SUM(Table2[[#This Row],[M2B]],Table2[[#This Row],[M2B_h]])</f>
        <v>7</v>
      </c>
      <c r="S2315" s="14">
        <f>SUM(Table2[[#This Row],[M3B]],Table2[[#This Row],[M3B_h]])</f>
        <v>7</v>
      </c>
      <c r="T2315" s="14">
        <f>SUM(Table2[[#This Row],[M4B]],Table2[[#This Row],[M4B_h]])</f>
        <v>7</v>
      </c>
    </row>
    <row r="2316" spans="1:20">
      <c r="A2316" s="11">
        <f>IF(Table2[[#This Row],[TT]]=0,"",ROW())</f>
        <v>2316</v>
      </c>
      <c r="B2316" s="11" t="str">
        <f>LOWER(SUBSTITUTE(SUBSTITUTE(SUBSTITUTE(SUBSTITUTE(SUBSTITUTE(SUBSTITUTE(SUBSTITUTE(SUBSTITUTE(Table2[[#This Row],[NAMA BARANG]]," ",""),"""",""),"-",""),"/",""),"(",""),")",""),"&amp;",""),",",""))</f>
        <v>wcmarriese1337b14w</v>
      </c>
      <c r="C2316" s="17" t="s">
        <v>2374</v>
      </c>
      <c r="D2316" s="18">
        <v>3</v>
      </c>
      <c r="E2316" s="22" t="s">
        <v>108</v>
      </c>
      <c r="F2316" s="43">
        <f>IF(Table2[[#This Row],[M5B]]="",Table2[[#This Row],[M5B_h]],SUM(Table2[[#This Row],[M5B_h]],Table2[[#This Row],[M5B]]))</f>
        <v>3</v>
      </c>
      <c r="H2316" s="12" t="str">
        <f>IF(Table2[[#This Row],[M1A]]="","",Table2[[#This Row],[M1A]]-Table2[[#This Row],[AWAL]])</f>
        <v/>
      </c>
      <c r="J2316" s="12" t="str">
        <f>IF(Table2[[#This Row],[M2A]]="","",SUM(Table2[[#This Row],[M2A]]-Table2[[#This Row],[M2B_h]]))</f>
        <v/>
      </c>
      <c r="L2316" s="12" t="str">
        <f>IF(Table2[[#This Row],[M3A]]="","",SUM(Table2[[#This Row],[M3A]]-Table2[[#This Row],[M3B_h]]))</f>
        <v/>
      </c>
      <c r="N2316" s="12" t="str">
        <f>IF(Table2[[#This Row],[M4A]]="","",SUM(Table2[[#This Row],[M4A]]-Table2[[#This Row],[M4B_h]]))</f>
        <v/>
      </c>
      <c r="O2316" s="14"/>
      <c r="P2316" s="14" t="str">
        <f>IF(Table2[[#This Row],[M5A]]="","",SUM(Table2[[#This Row],[M5A]]-Table2[[#This Row],[M5B_h]]))</f>
        <v/>
      </c>
      <c r="Q2316" s="14">
        <f>SUM(Table2[[#This Row],[AWAL]],Table2[[#This Row],[M1B]])</f>
        <v>3</v>
      </c>
      <c r="R2316" s="14">
        <f>SUM(Table2[[#This Row],[M2B]],Table2[[#This Row],[M2B_h]])</f>
        <v>3</v>
      </c>
      <c r="S2316" s="14">
        <f>SUM(Table2[[#This Row],[M3B]],Table2[[#This Row],[M3B_h]])</f>
        <v>3</v>
      </c>
      <c r="T2316" s="14">
        <f>SUM(Table2[[#This Row],[M4B]],Table2[[#This Row],[M4B_h]])</f>
        <v>3</v>
      </c>
    </row>
    <row r="2317" spans="1:20">
      <c r="A2317" s="11">
        <f>IF(Table2[[#This Row],[TT]]=0,"",ROW())</f>
        <v>2317</v>
      </c>
      <c r="B2317" s="11" t="str">
        <f>LOWER(SUBSTITUTE(SUBSTITUTE(SUBSTITUTE(SUBSTITUTE(SUBSTITUTE(SUBSTITUTE(SUBSTITUTE(SUBSTITUTE(Table2[[#This Row],[NAMA BARANG]]," ",""),"""",""),"-",""),"/",""),"(",""),")",""),"&amp;",""),",",""))</f>
        <v>wctfwc1331pp</v>
      </c>
      <c r="C2317" s="17" t="s">
        <v>2375</v>
      </c>
      <c r="D2317" s="18">
        <v>44</v>
      </c>
      <c r="E2317" s="22" t="s">
        <v>1552</v>
      </c>
      <c r="F2317" s="43">
        <f>IF(Table2[[#This Row],[M5B]]="",Table2[[#This Row],[M5B_h]],SUM(Table2[[#This Row],[M5B_h]],Table2[[#This Row],[M5B]]))</f>
        <v>44</v>
      </c>
      <c r="H2317" s="12" t="str">
        <f>IF(Table2[[#This Row],[M1A]]="","",Table2[[#This Row],[M1A]]-Table2[[#This Row],[AWAL]])</f>
        <v/>
      </c>
      <c r="J2317" s="12" t="str">
        <f>IF(Table2[[#This Row],[M2A]]="","",SUM(Table2[[#This Row],[M2A]]-Table2[[#This Row],[M2B_h]]))</f>
        <v/>
      </c>
      <c r="L2317" s="12" t="str">
        <f>IF(Table2[[#This Row],[M3A]]="","",SUM(Table2[[#This Row],[M3A]]-Table2[[#This Row],[M3B_h]]))</f>
        <v/>
      </c>
      <c r="N2317" s="12" t="str">
        <f>IF(Table2[[#This Row],[M4A]]="","",SUM(Table2[[#This Row],[M4A]]-Table2[[#This Row],[M4B_h]]))</f>
        <v/>
      </c>
      <c r="O2317" s="14"/>
      <c r="P2317" s="14" t="str">
        <f>IF(Table2[[#This Row],[M5A]]="","",SUM(Table2[[#This Row],[M5A]]-Table2[[#This Row],[M5B_h]]))</f>
        <v/>
      </c>
      <c r="Q2317" s="14">
        <f>SUM(Table2[[#This Row],[AWAL]],Table2[[#This Row],[M1B]])</f>
        <v>44</v>
      </c>
      <c r="R2317" s="14">
        <f>SUM(Table2[[#This Row],[M2B]],Table2[[#This Row],[M2B_h]])</f>
        <v>44</v>
      </c>
      <c r="S2317" s="14">
        <f>SUM(Table2[[#This Row],[M3B]],Table2[[#This Row],[M3B_h]])</f>
        <v>44</v>
      </c>
      <c r="T2317" s="14">
        <f>SUM(Table2[[#This Row],[M4B]],Table2[[#This Row],[M4B_h]])</f>
        <v>44</v>
      </c>
    </row>
    <row r="2318" spans="1:20">
      <c r="A2318" s="11">
        <f>IF(Table2[[#This Row],[TT]]=0,"",ROW())</f>
        <v>2318</v>
      </c>
      <c r="B2318" s="11" t="str">
        <f>LOWER(SUBSTITUTE(SUBSTITUTE(SUBSTITUTE(SUBSTITUTE(SUBSTITUTE(SUBSTITUTE(SUBSTITUTE(SUBSTITUTE(Table2[[#This Row],[NAMA BARANG]]," ",""),"""",""),"-",""),"/",""),"(",""),")",""),"&amp;",""),",",""))</f>
        <v>zipperdataenvelopedef4lama</v>
      </c>
      <c r="C2318" s="17" t="s">
        <v>4447</v>
      </c>
      <c r="D2318" s="18">
        <v>1</v>
      </c>
      <c r="E2318" s="22" t="s">
        <v>77</v>
      </c>
      <c r="F2318" s="43">
        <f>IF(Table2[[#This Row],[M5B]]="",Table2[[#This Row],[M5B_h]],SUM(Table2[[#This Row],[M5B_h]],Table2[[#This Row],[M5B]]))</f>
        <v>1</v>
      </c>
      <c r="H2318" s="12" t="str">
        <f>IF(Table2[[#This Row],[M1A]]="","",Table2[[#This Row],[M1A]]-Table2[[#This Row],[AWAL]])</f>
        <v/>
      </c>
      <c r="J2318" s="12" t="str">
        <f>IF(Table2[[#This Row],[M2A]]="","",SUM(Table2[[#This Row],[M2A]]-Table2[[#This Row],[M2B_h]]))</f>
        <v/>
      </c>
      <c r="L2318" s="12" t="str">
        <f>IF(Table2[[#This Row],[M3A]]="","",SUM(Table2[[#This Row],[M3A]]-Table2[[#This Row],[M3B_h]]))</f>
        <v/>
      </c>
      <c r="N2318" s="12" t="str">
        <f>IF(Table2[[#This Row],[M4A]]="","",SUM(Table2[[#This Row],[M4A]]-Table2[[#This Row],[M4B_h]]))</f>
        <v/>
      </c>
      <c r="O2318" s="14"/>
      <c r="P2318" s="14" t="str">
        <f>IF(Table2[[#This Row],[M5A]]="","",SUM(Table2[[#This Row],[M5A]]-Table2[[#This Row],[M5B_h]]))</f>
        <v/>
      </c>
      <c r="Q2318" s="14">
        <f>SUM(Table2[[#This Row],[AWAL]],Table2[[#This Row],[M1B]])</f>
        <v>1</v>
      </c>
      <c r="R2318" s="14">
        <f>SUM(Table2[[#This Row],[M2B]],Table2[[#This Row],[M2B_h]])</f>
        <v>1</v>
      </c>
      <c r="S2318" s="14">
        <f>SUM(Table2[[#This Row],[M3B]],Table2[[#This Row],[M3B_h]])</f>
        <v>1</v>
      </c>
      <c r="T2318" s="14">
        <f>SUM(Table2[[#This Row],[M4B]],Table2[[#This Row],[M4B_h]])</f>
        <v>1</v>
      </c>
    </row>
    <row r="2319" spans="1:20">
      <c r="A2319" s="13" t="str">
        <f>IF(Table2[[#This Row],[TT]]=0,"",ROW())</f>
        <v/>
      </c>
      <c r="B2319" s="13" t="str">
        <f>LOWER(SUBSTITUTE(SUBSTITUTE(SUBSTITUTE(SUBSTITUTE(SUBSTITUTE(SUBSTITUTE(SUBSTITUTE(SUBSTITUTE(Table2[[#This Row],[NAMA BARANG]]," ",""),"""",""),"-",""),"/",""),"(",""),")",""),"&amp;",""),",",""))</f>
        <v>abjadangkaabc123dr</v>
      </c>
      <c r="C2319" s="17" t="s">
        <v>2390</v>
      </c>
      <c r="D2319" s="18">
        <v>0</v>
      </c>
      <c r="E2319" s="22" t="s">
        <v>2605</v>
      </c>
      <c r="F2319" s="43">
        <f>IF(Table2[[#This Row],[M5B]]="",Table2[[#This Row],[M5B_h]],SUM(Table2[[#This Row],[M5B_h]],Table2[[#This Row],[M5B]]))</f>
        <v>0</v>
      </c>
      <c r="H2319" s="14" t="str">
        <f>IF(Table2[[#This Row],[M1A]]="","",Table2[[#This Row],[M1A]]-Table2[[#This Row],[AWAL]])</f>
        <v/>
      </c>
      <c r="J2319" s="14" t="str">
        <f>IF(Table2[[#This Row],[M2A]]="","",SUM(Table2[[#This Row],[M2A]]-Table2[[#This Row],[M2B_h]]))</f>
        <v/>
      </c>
      <c r="K2319" s="14"/>
      <c r="L2319" s="14" t="str">
        <f>IF(Table2[[#This Row],[M3A]]="","",SUM(Table2[[#This Row],[M3A]]-Table2[[#This Row],[M3B_h]]))</f>
        <v/>
      </c>
      <c r="M2319" s="14"/>
      <c r="N2319" s="14" t="str">
        <f>IF(Table2[[#This Row],[M4A]]="","",SUM(Table2[[#This Row],[M4A]]-Table2[[#This Row],[M4B_h]]))</f>
        <v/>
      </c>
      <c r="O2319" s="14"/>
      <c r="P2319" s="14" t="str">
        <f>IF(Table2[[#This Row],[M5A]]="","",SUM(Table2[[#This Row],[M5A]]-Table2[[#This Row],[M5B_h]]))</f>
        <v/>
      </c>
      <c r="Q2319" s="14">
        <f>SUM(Table2[[#This Row],[AWAL]],Table2[[#This Row],[M1B]])</f>
        <v>0</v>
      </c>
      <c r="R2319" s="14">
        <f>SUM(Table2[[#This Row],[M2B]],Table2[[#This Row],[M2B_h]])</f>
        <v>0</v>
      </c>
      <c r="S2319" s="14">
        <f>SUM(Table2[[#This Row],[M3B]],Table2[[#This Row],[M3B_h]])</f>
        <v>0</v>
      </c>
      <c r="T2319" s="14">
        <f>SUM(Table2[[#This Row],[M4B]],Table2[[#This Row],[M4B_h]])</f>
        <v>0</v>
      </c>
    </row>
    <row r="2320" spans="1:20">
      <c r="A2320" s="13" t="str">
        <f>IF(Table2[[#This Row],[TT]]=0,"",ROW())</f>
        <v/>
      </c>
      <c r="B2320" s="13" t="str">
        <f>LOWER(SUBSTITUTE(SUBSTITUTE(SUBSTITUTE(SUBSTITUTE(SUBSTITUTE(SUBSTITUTE(SUBSTITUTE(SUBSTITUTE(Table2[[#This Row],[NAMA BARANG]]," ",""),"""",""),"-",""),"/",""),"(",""),")",""),"&amp;",""),",",""))</f>
        <v>acrylic11x16</v>
      </c>
      <c r="C2320" s="16" t="s">
        <v>2851</v>
      </c>
      <c r="D2320" s="18">
        <v>0</v>
      </c>
      <c r="E2320" s="47" t="s">
        <v>2561</v>
      </c>
      <c r="F2320" s="43">
        <f>IF(Table2[[#This Row],[M5B]]="",Table2[[#This Row],[M5B_h]],SUM(Table2[[#This Row],[M5B_h]],Table2[[#This Row],[M5B]]))</f>
        <v>0</v>
      </c>
      <c r="H2320" s="14" t="str">
        <f>IF(Table2[[#This Row],[M1A]]="","",Table2[[#This Row],[M1A]]-Table2[[#This Row],[AWAL]])</f>
        <v/>
      </c>
      <c r="J2320" s="14" t="str">
        <f>IF(Table2[[#This Row],[M2A]]="","",SUM(Table2[[#This Row],[M2A]]-Table2[[#This Row],[M2B_h]]))</f>
        <v/>
      </c>
      <c r="L2320" s="14" t="str">
        <f>IF(Table2[[#This Row],[M3A]]="","",SUM(Table2[[#This Row],[M3A]]-Table2[[#This Row],[M3B_h]]))</f>
        <v/>
      </c>
      <c r="N2320" s="14" t="str">
        <f>IF(Table2[[#This Row],[M4A]]="","",SUM(Table2[[#This Row],[M4A]]-Table2[[#This Row],[M4B_h]]))</f>
        <v/>
      </c>
      <c r="O2320" s="14"/>
      <c r="P2320" s="14" t="str">
        <f>IF(Table2[[#This Row],[M5A]]="","",SUM(Table2[[#This Row],[M5A]]-Table2[[#This Row],[M5B_h]]))</f>
        <v/>
      </c>
      <c r="Q2320" s="14">
        <f>SUM(Table2[[#This Row],[AWAL]],Table2[[#This Row],[M1B]])</f>
        <v>0</v>
      </c>
      <c r="R2320" s="14">
        <f>SUM(Table2[[#This Row],[M2B]],Table2[[#This Row],[M2B_h]])</f>
        <v>0</v>
      </c>
      <c r="S2320" s="14">
        <f>SUM(Table2[[#This Row],[M3B]],Table2[[#This Row],[M3B_h]])</f>
        <v>0</v>
      </c>
      <c r="T2320" s="14">
        <f>SUM(Table2[[#This Row],[M4B]],Table2[[#This Row],[M4B_h]])</f>
        <v>0</v>
      </c>
    </row>
    <row r="2321" spans="1:20">
      <c r="A2321" s="13" t="str">
        <f>IF(Table2[[#This Row],[TT]]=0,"",ROW())</f>
        <v/>
      </c>
      <c r="B2321" s="13" t="str">
        <f>LOWER(SUBSTITUTE(SUBSTITUTE(SUBSTITUTE(SUBSTITUTE(SUBSTITUTE(SUBSTITUTE(SUBSTITUTE(SUBSTITUTE(Table2[[#This Row],[NAMA BARANG]]," ",""),"""",""),"-",""),"/",""),"(",""),")",""),"&amp;",""),",",""))</f>
        <v>acrylic11x21.5</v>
      </c>
      <c r="C2321" s="16" t="s">
        <v>2927</v>
      </c>
      <c r="D2321" s="18">
        <v>1</v>
      </c>
      <c r="E2321" s="47" t="s">
        <v>2561</v>
      </c>
      <c r="F2321" s="43">
        <f>IF(Table2[[#This Row],[M5B]]="",Table2[[#This Row],[M5B_h]],SUM(Table2[[#This Row],[M5B_h]],Table2[[#This Row],[M5B]]))</f>
        <v>0</v>
      </c>
      <c r="G2321" s="12">
        <v>0</v>
      </c>
      <c r="H2321" s="14">
        <f>IF(Table2[[#This Row],[M1A]]="","",Table2[[#This Row],[M1A]]-Table2[[#This Row],[AWAL]])</f>
        <v>-1</v>
      </c>
      <c r="J2321" s="14" t="str">
        <f>IF(Table2[[#This Row],[M2A]]="","",SUM(Table2[[#This Row],[M2A]]-Table2[[#This Row],[M2B_h]]))</f>
        <v/>
      </c>
      <c r="L2321" s="14" t="str">
        <f>IF(Table2[[#This Row],[M3A]]="","",SUM(Table2[[#This Row],[M3A]]-Table2[[#This Row],[M3B_h]]))</f>
        <v/>
      </c>
      <c r="N2321" s="14" t="str">
        <f>IF(Table2[[#This Row],[M4A]]="","",SUM(Table2[[#This Row],[M4A]]-Table2[[#This Row],[M4B_h]]))</f>
        <v/>
      </c>
      <c r="O2321" s="14"/>
      <c r="P2321" s="14" t="str">
        <f>IF(Table2[[#This Row],[M5A]]="","",SUM(Table2[[#This Row],[M5A]]-Table2[[#This Row],[M5B_h]]))</f>
        <v/>
      </c>
      <c r="Q2321" s="14">
        <f>SUM(Table2[[#This Row],[AWAL]],Table2[[#This Row],[M1B]])</f>
        <v>0</v>
      </c>
      <c r="R2321" s="14">
        <f>SUM(Table2[[#This Row],[M2B]],Table2[[#This Row],[M2B_h]])</f>
        <v>0</v>
      </c>
      <c r="S2321" s="14">
        <f>SUM(Table2[[#This Row],[M3B]],Table2[[#This Row],[M3B_h]])</f>
        <v>0</v>
      </c>
      <c r="T2321" s="14">
        <f>SUM(Table2[[#This Row],[M4B]],Table2[[#This Row],[M4B_h]])</f>
        <v>0</v>
      </c>
    </row>
    <row r="2322" spans="1:20">
      <c r="A2322" s="11" t="str">
        <f>IF(Table2[[#This Row],[TT]]=0,"",ROW())</f>
        <v/>
      </c>
      <c r="B2322" s="11" t="str">
        <f>LOWER(SUBSTITUTE(SUBSTITUTE(SUBSTITUTE(SUBSTITUTE(SUBSTITUTE(SUBSTITUTE(SUBSTITUTE(SUBSTITUTE(Table2[[#This Row],[NAMA BARANG]]," ",""),"""",""),"-",""),"/",""),"(",""),")",""),"&amp;",""),",",""))</f>
        <v>acrylic15x21</v>
      </c>
      <c r="C2322" s="21" t="s">
        <v>101</v>
      </c>
      <c r="D2322" s="22">
        <v>0</v>
      </c>
      <c r="E2322" s="22" t="s">
        <v>28</v>
      </c>
      <c r="F2322" s="43">
        <f>IF(Table2[[#This Row],[M5B]]="",Table2[[#This Row],[M5B_h]],SUM(Table2[[#This Row],[M5B_h]],Table2[[#This Row],[M5B]]))</f>
        <v>0</v>
      </c>
      <c r="H2322" s="12" t="str">
        <f>IF(Table2[[#This Row],[M1A]]="","",Table2[[#This Row],[M1A]]-Table2[[#This Row],[AWAL]])</f>
        <v/>
      </c>
      <c r="J2322" s="12" t="str">
        <f>IF(Table2[[#This Row],[M2A]]="","",SUM(Table2[[#This Row],[M2A]]-Table2[[#This Row],[M2B_h]]))</f>
        <v/>
      </c>
      <c r="L2322" s="12" t="str">
        <f>IF(Table2[[#This Row],[M3A]]="","",SUM(Table2[[#This Row],[M3A]]-Table2[[#This Row],[M3B_h]]))</f>
        <v/>
      </c>
      <c r="N2322" s="12" t="str">
        <f>IF(Table2[[#This Row],[M4A]]="","",SUM(Table2[[#This Row],[M4A]]-Table2[[#This Row],[M4B_h]]))</f>
        <v/>
      </c>
      <c r="O2322" s="14"/>
      <c r="P2322" s="14" t="str">
        <f>IF(Table2[[#This Row],[M5A]]="","",SUM(Table2[[#This Row],[M5A]]-Table2[[#This Row],[M5B_h]]))</f>
        <v/>
      </c>
      <c r="Q2322" s="14">
        <f>SUM(Table2[[#This Row],[AWAL]],Table2[[#This Row],[M1B]])</f>
        <v>0</v>
      </c>
      <c r="R2322" s="14">
        <f>SUM(Table2[[#This Row],[M2B]],Table2[[#This Row],[M2B_h]])</f>
        <v>0</v>
      </c>
      <c r="S2322" s="14">
        <f>SUM(Table2[[#This Row],[M3B]],Table2[[#This Row],[M3B_h]])</f>
        <v>0</v>
      </c>
      <c r="T2322" s="14">
        <f>SUM(Table2[[#This Row],[M4B]],Table2[[#This Row],[M4B_h]])</f>
        <v>0</v>
      </c>
    </row>
    <row r="2323" spans="1:20">
      <c r="A2323" s="11" t="str">
        <f>IF(Table2[[#This Row],[TT]]=0,"",ROW())</f>
        <v/>
      </c>
      <c r="B2323" s="11" t="str">
        <f>LOWER(SUBSTITUTE(SUBSTITUTE(SUBSTITUTE(SUBSTITUTE(SUBSTITUTE(SUBSTITUTE(SUBSTITUTE(SUBSTITUTE(Table2[[#This Row],[NAMA BARANG]]," ",""),"""",""),"-",""),"/",""),"(",""),")",""),"&amp;",""),",",""))</f>
        <v>acrylic7x10</v>
      </c>
      <c r="C2323" s="21" t="s">
        <v>102</v>
      </c>
      <c r="D2323" s="22">
        <v>0</v>
      </c>
      <c r="E2323" s="22" t="s">
        <v>103</v>
      </c>
      <c r="F2323" s="43">
        <f>IF(Table2[[#This Row],[M5B]]="",Table2[[#This Row],[M5B_h]],SUM(Table2[[#This Row],[M5B_h]],Table2[[#This Row],[M5B]]))</f>
        <v>0</v>
      </c>
      <c r="H2323" s="12" t="str">
        <f>IF(Table2[[#This Row],[M1A]]="","",Table2[[#This Row],[M1A]]-Table2[[#This Row],[AWAL]])</f>
        <v/>
      </c>
      <c r="J2323" s="12" t="str">
        <f>IF(Table2[[#This Row],[M2A]]="","",SUM(Table2[[#This Row],[M2A]]-Table2[[#This Row],[M2B_h]]))</f>
        <v/>
      </c>
      <c r="L2323" s="12" t="str">
        <f>IF(Table2[[#This Row],[M3A]]="","",SUM(Table2[[#This Row],[M3A]]-Table2[[#This Row],[M3B_h]]))</f>
        <v/>
      </c>
      <c r="N2323" s="12" t="str">
        <f>IF(Table2[[#This Row],[M4A]]="","",SUM(Table2[[#This Row],[M4A]]-Table2[[#This Row],[M4B_h]]))</f>
        <v/>
      </c>
      <c r="O2323" s="14"/>
      <c r="P2323" s="14" t="str">
        <f>IF(Table2[[#This Row],[M5A]]="","",SUM(Table2[[#This Row],[M5A]]-Table2[[#This Row],[M5B_h]]))</f>
        <v/>
      </c>
      <c r="Q2323" s="14">
        <f>SUM(Table2[[#This Row],[AWAL]],Table2[[#This Row],[M1B]])</f>
        <v>0</v>
      </c>
      <c r="R2323" s="14">
        <f>SUM(Table2[[#This Row],[M2B]],Table2[[#This Row],[M2B_h]])</f>
        <v>0</v>
      </c>
      <c r="S2323" s="14">
        <f>SUM(Table2[[#This Row],[M3B]],Table2[[#This Row],[M3B_h]])</f>
        <v>0</v>
      </c>
      <c r="T2323" s="14">
        <f>SUM(Table2[[#This Row],[M4B]],Table2[[#This Row],[M4B_h]])</f>
        <v>0</v>
      </c>
    </row>
    <row r="2324" spans="1:20">
      <c r="A2324" s="11" t="str">
        <f>IF(Table2[[#This Row],[TT]]=0,"",ROW())</f>
        <v/>
      </c>
      <c r="B2324" s="11" t="str">
        <f>LOWER(SUBSTITUTE(SUBSTITUTE(SUBSTITUTE(SUBSTITUTE(SUBSTITUTE(SUBSTITUTE(SUBSTITUTE(SUBSTITUTE(Table2[[#This Row],[NAMA BARANG]]," ",""),"""",""),"-",""),"/",""),"(",""),")",""),"&amp;",""),",",""))</f>
        <v>acrylica515x21</v>
      </c>
      <c r="C2324" s="17" t="s">
        <v>4377</v>
      </c>
      <c r="D2324" s="18">
        <v>0</v>
      </c>
      <c r="E2324" s="22" t="s">
        <v>2562</v>
      </c>
      <c r="F2324" s="43">
        <f>IF(Table2[[#This Row],[M5B]]="",Table2[[#This Row],[M5B_h]],SUM(Table2[[#This Row],[M5B_h]],Table2[[#This Row],[M5B]]))</f>
        <v>0</v>
      </c>
      <c r="H2324" s="12" t="str">
        <f>IF(Table2[[#This Row],[M1A]]="","",Table2[[#This Row],[M1A]]-Table2[[#This Row],[AWAL]])</f>
        <v/>
      </c>
      <c r="J2324" s="12" t="str">
        <f>IF(Table2[[#This Row],[M2A]]="","",SUM(Table2[[#This Row],[M2A]]-Table2[[#This Row],[M2B_h]]))</f>
        <v/>
      </c>
      <c r="L2324" s="12" t="str">
        <f>IF(Table2[[#This Row],[M3A]]="","",SUM(Table2[[#This Row],[M3A]]-Table2[[#This Row],[M3B_h]]))</f>
        <v/>
      </c>
      <c r="N2324" s="12" t="str">
        <f>IF(Table2[[#This Row],[M4A]]="","",SUM(Table2[[#This Row],[M4A]]-Table2[[#This Row],[M4B_h]]))</f>
        <v/>
      </c>
      <c r="O2324" s="14"/>
      <c r="P2324" s="14" t="str">
        <f>IF(Table2[[#This Row],[M5A]]="","",SUM(Table2[[#This Row],[M5A]]-Table2[[#This Row],[M5B_h]]))</f>
        <v/>
      </c>
      <c r="Q2324" s="14">
        <f>SUM(Table2[[#This Row],[AWAL]],Table2[[#This Row],[M1B]])</f>
        <v>0</v>
      </c>
      <c r="R2324" s="14">
        <f>SUM(Table2[[#This Row],[M2B]],Table2[[#This Row],[M2B_h]])</f>
        <v>0</v>
      </c>
      <c r="S2324" s="14">
        <f>SUM(Table2[[#This Row],[M3B]],Table2[[#This Row],[M3B_h]])</f>
        <v>0</v>
      </c>
      <c r="T2324" s="14">
        <f>SUM(Table2[[#This Row],[M4B]],Table2[[#This Row],[M4B_h]])</f>
        <v>0</v>
      </c>
    </row>
    <row r="2325" spans="1:20">
      <c r="A2325" s="11" t="str">
        <f>IF(Table2[[#This Row],[TT]]=0,"",ROW())</f>
        <v/>
      </c>
      <c r="B2325" s="11" t="str">
        <f>LOWER(SUBSTITUTE(SUBSTITUTE(SUBSTITUTE(SUBSTITUTE(SUBSTITUTE(SUBSTITUTE(SUBSTITUTE(SUBSTITUTE(Table2[[#This Row],[NAMA BARANG]]," ",""),"""",""),"-",""),"/",""),"(",""),")",""),"&amp;",""),",",""))</f>
        <v>acrylicnt21x30</v>
      </c>
      <c r="C2325" s="17" t="s">
        <v>109</v>
      </c>
      <c r="D2325" s="18">
        <v>0</v>
      </c>
      <c r="E2325" s="22" t="s">
        <v>48</v>
      </c>
      <c r="F2325" s="43">
        <f>IF(Table2[[#This Row],[M5B]]="",Table2[[#This Row],[M5B_h]],SUM(Table2[[#This Row],[M5B_h]],Table2[[#This Row],[M5B]]))</f>
        <v>0</v>
      </c>
      <c r="H2325" s="12" t="str">
        <f>IF(Table2[[#This Row],[M1A]]="","",Table2[[#This Row],[M1A]]-Table2[[#This Row],[AWAL]])</f>
        <v/>
      </c>
      <c r="J2325" s="12" t="str">
        <f>IF(Table2[[#This Row],[M2A]]="","",SUM(Table2[[#This Row],[M2A]]-Table2[[#This Row],[M2B_h]]))</f>
        <v/>
      </c>
      <c r="L2325" s="12" t="str">
        <f>IF(Table2[[#This Row],[M3A]]="","",SUM(Table2[[#This Row],[M3A]]-Table2[[#This Row],[M3B_h]]))</f>
        <v/>
      </c>
      <c r="N2325" s="12" t="str">
        <f>IF(Table2[[#This Row],[M4A]]="","",SUM(Table2[[#This Row],[M4A]]-Table2[[#This Row],[M4B_h]]))</f>
        <v/>
      </c>
      <c r="O2325" s="14"/>
      <c r="P2325" s="14" t="str">
        <f>IF(Table2[[#This Row],[M5A]]="","",SUM(Table2[[#This Row],[M5A]]-Table2[[#This Row],[M5B_h]]))</f>
        <v/>
      </c>
      <c r="Q2325" s="14">
        <f>SUM(Table2[[#This Row],[AWAL]],Table2[[#This Row],[M1B]])</f>
        <v>0</v>
      </c>
      <c r="R2325" s="14">
        <f>SUM(Table2[[#This Row],[M2B]],Table2[[#This Row],[M2B_h]])</f>
        <v>0</v>
      </c>
      <c r="S2325" s="14">
        <f>SUM(Table2[[#This Row],[M3B]],Table2[[#This Row],[M3B_h]])</f>
        <v>0</v>
      </c>
      <c r="T2325" s="14">
        <f>SUM(Table2[[#This Row],[M4B]],Table2[[#This Row],[M4B_h]])</f>
        <v>0</v>
      </c>
    </row>
    <row r="2326" spans="1:20">
      <c r="A2326" s="13" t="str">
        <f>IF(Table2[[#This Row],[TT]]=0,"",ROW())</f>
        <v/>
      </c>
      <c r="B2326" s="13" t="str">
        <f>LOWER(SUBSTITUTE(SUBSTITUTE(SUBSTITUTE(SUBSTITUTE(SUBSTITUTE(SUBSTITUTE(SUBSTITUTE(SUBSTITUTE(Table2[[#This Row],[NAMA BARANG]]," ",""),"""",""),"-",""),"/",""),"(",""),")",""),"&amp;",""),",",""))</f>
        <v>acrylictf001</v>
      </c>
      <c r="C2326" s="21" t="s">
        <v>113</v>
      </c>
      <c r="D2326" s="22">
        <v>3</v>
      </c>
      <c r="E2326" s="22" t="s">
        <v>75</v>
      </c>
      <c r="F2326" s="43">
        <f>IF(Table2[[#This Row],[M5B]]="",Table2[[#This Row],[M5B_h]],SUM(Table2[[#This Row],[M5B_h]],Table2[[#This Row],[M5B]]))</f>
        <v>0</v>
      </c>
      <c r="G2326" s="12">
        <v>2</v>
      </c>
      <c r="H2326" s="14">
        <f>IF(Table2[[#This Row],[M1A]]="","",Table2[[#This Row],[M1A]]-Table2[[#This Row],[AWAL]])</f>
        <v>-1</v>
      </c>
      <c r="I2326" s="12">
        <v>0</v>
      </c>
      <c r="J2326" s="14">
        <f>IF(Table2[[#This Row],[M2A]]="","",SUM(Table2[[#This Row],[M2A]]-Table2[[#This Row],[M2B_h]]))</f>
        <v>-2</v>
      </c>
      <c r="K2326" s="14"/>
      <c r="L2326" s="14" t="str">
        <f>IF(Table2[[#This Row],[M3A]]="","",SUM(Table2[[#This Row],[M3A]]-Table2[[#This Row],[M3B_h]]))</f>
        <v/>
      </c>
      <c r="M2326" s="14"/>
      <c r="N2326" s="14" t="str">
        <f>IF(Table2[[#This Row],[M4A]]="","",SUM(Table2[[#This Row],[M4A]]-Table2[[#This Row],[M4B_h]]))</f>
        <v/>
      </c>
      <c r="O2326" s="14"/>
      <c r="P2326" s="14" t="str">
        <f>IF(Table2[[#This Row],[M5A]]="","",SUM(Table2[[#This Row],[M5A]]-Table2[[#This Row],[M5B_h]]))</f>
        <v/>
      </c>
      <c r="Q2326" s="14">
        <f>SUM(Table2[[#This Row],[AWAL]],Table2[[#This Row],[M1B]])</f>
        <v>2</v>
      </c>
      <c r="R2326" s="14">
        <f>SUM(Table2[[#This Row],[M2B]],Table2[[#This Row],[M2B_h]])</f>
        <v>0</v>
      </c>
      <c r="S2326" s="14">
        <f>SUM(Table2[[#This Row],[M3B]],Table2[[#This Row],[M3B_h]])</f>
        <v>0</v>
      </c>
      <c r="T2326" s="14">
        <f>SUM(Table2[[#This Row],[M4B]],Table2[[#This Row],[M4B_h]])</f>
        <v>0</v>
      </c>
    </row>
    <row r="2327" spans="1:20">
      <c r="A2327" s="11" t="str">
        <f>IF(Table2[[#This Row],[TT]]=0,"",ROW())</f>
        <v/>
      </c>
      <c r="B2327" s="11" t="str">
        <f>LOWER(SUBSTITUTE(SUBSTITUTE(SUBSTITUTE(SUBSTITUTE(SUBSTITUTE(SUBSTITUTE(SUBSTITUTE(SUBSTITUTE(Table2[[#This Row],[NAMA BARANG]]," ",""),"""",""),"-",""),"/",""),"(",""),")",""),"&amp;",""),",",""))</f>
        <v>agenda08290kno8390</v>
      </c>
      <c r="C2327" s="17" t="s">
        <v>147</v>
      </c>
      <c r="D2327" s="18">
        <v>0</v>
      </c>
      <c r="E2327" s="22" t="s">
        <v>148</v>
      </c>
      <c r="F2327" s="43">
        <f>IF(Table2[[#This Row],[M5B]]="",Table2[[#This Row],[M5B_h]],SUM(Table2[[#This Row],[M5B_h]],Table2[[#This Row],[M5B]]))</f>
        <v>0</v>
      </c>
      <c r="H2327" s="12" t="str">
        <f>IF(Table2[[#This Row],[M1A]]="","",Table2[[#This Row],[M1A]]-Table2[[#This Row],[AWAL]])</f>
        <v/>
      </c>
      <c r="J2327" s="12" t="str">
        <f>IF(Table2[[#This Row],[M2A]]="","",SUM(Table2[[#This Row],[M2A]]-Table2[[#This Row],[M2B_h]]))</f>
        <v/>
      </c>
      <c r="L2327" s="12" t="str">
        <f>IF(Table2[[#This Row],[M3A]]="","",SUM(Table2[[#This Row],[M3A]]-Table2[[#This Row],[M3B_h]]))</f>
        <v/>
      </c>
      <c r="N2327" s="12" t="str">
        <f>IF(Table2[[#This Row],[M4A]]="","",SUM(Table2[[#This Row],[M4A]]-Table2[[#This Row],[M4B_h]]))</f>
        <v/>
      </c>
      <c r="O2327" s="14"/>
      <c r="P2327" s="14" t="str">
        <f>IF(Table2[[#This Row],[M5A]]="","",SUM(Table2[[#This Row],[M5A]]-Table2[[#This Row],[M5B_h]]))</f>
        <v/>
      </c>
      <c r="Q2327" s="14">
        <f>SUM(Table2[[#This Row],[AWAL]],Table2[[#This Row],[M1B]])</f>
        <v>0</v>
      </c>
      <c r="R2327" s="14">
        <f>SUM(Table2[[#This Row],[M2B]],Table2[[#This Row],[M2B_h]])</f>
        <v>0</v>
      </c>
      <c r="S2327" s="14">
        <f>SUM(Table2[[#This Row],[M3B]],Table2[[#This Row],[M3B_h]])</f>
        <v>0</v>
      </c>
      <c r="T2327" s="14">
        <f>SUM(Table2[[#This Row],[M4B]],Table2[[#This Row],[M4B_h]])</f>
        <v>0</v>
      </c>
    </row>
    <row r="2328" spans="1:20">
      <c r="A2328" s="13" t="str">
        <f>IF(Table2[[#This Row],[TT]]=0,"",ROW())</f>
        <v/>
      </c>
      <c r="B2328" s="13" t="str">
        <f>LOWER(SUBSTITUTE(SUBSTITUTE(SUBSTITUTE(SUBSTITUTE(SUBSTITUTE(SUBSTITUTE(SUBSTITUTE(SUBSTITUTE(Table2[[#This Row],[NAMA BARANG]]," ",""),"""",""),"-",""),"/",""),"(",""),")",""),"&amp;",""),",",""))</f>
        <v>agenda123polosmix</v>
      </c>
      <c r="C2328" s="16" t="s">
        <v>3227</v>
      </c>
      <c r="D2328" s="18">
        <v>0</v>
      </c>
      <c r="E2328" s="47" t="s">
        <v>2562</v>
      </c>
      <c r="F2328" s="43">
        <f>IF(Table2[[#This Row],[M5B]]="",Table2[[#This Row],[M5B_h]],SUM(Table2[[#This Row],[M5B_h]],Table2[[#This Row],[M5B]]))</f>
        <v>0</v>
      </c>
      <c r="H2328" s="14" t="str">
        <f>IF(Table2[[#This Row],[M1A]]="","",Table2[[#This Row],[M1A]]-Table2[[#This Row],[AWAL]])</f>
        <v/>
      </c>
      <c r="J2328" s="14" t="str">
        <f>IF(Table2[[#This Row],[M2A]]="","",SUM(Table2[[#This Row],[M2A]]-Table2[[#This Row],[M2B_h]]))</f>
        <v/>
      </c>
      <c r="L2328" s="14" t="str">
        <f>IF(Table2[[#This Row],[M3A]]="","",SUM(Table2[[#This Row],[M3A]]-Table2[[#This Row],[M3B_h]]))</f>
        <v/>
      </c>
      <c r="N2328" s="14" t="str">
        <f>IF(Table2[[#This Row],[M4A]]="","",SUM(Table2[[#This Row],[M4A]]-Table2[[#This Row],[M4B_h]]))</f>
        <v/>
      </c>
      <c r="O2328" s="14"/>
      <c r="P2328" s="14" t="str">
        <f>IF(Table2[[#This Row],[M5A]]="","",SUM(Table2[[#This Row],[M5A]]-Table2[[#This Row],[M5B_h]]))</f>
        <v/>
      </c>
      <c r="Q2328" s="14">
        <f>SUM(Table2[[#This Row],[AWAL]],Table2[[#This Row],[M1B]])</f>
        <v>0</v>
      </c>
      <c r="R2328" s="14">
        <f>SUM(Table2[[#This Row],[M2B]],Table2[[#This Row],[M2B_h]])</f>
        <v>0</v>
      </c>
      <c r="S2328" s="14">
        <f>SUM(Table2[[#This Row],[M3B]],Table2[[#This Row],[M3B_h]])</f>
        <v>0</v>
      </c>
      <c r="T2328" s="14">
        <f>SUM(Table2[[#This Row],[M4B]],Table2[[#This Row],[M4B_h]])</f>
        <v>0</v>
      </c>
    </row>
    <row r="2329" spans="1:20">
      <c r="A2329" s="11" t="str">
        <f>IF(Table2[[#This Row],[TT]]=0,"",ROW())</f>
        <v/>
      </c>
      <c r="B2329" s="11" t="str">
        <f>LOWER(SUBSTITUTE(SUBSTITUTE(SUBSTITUTE(SUBSTITUTE(SUBSTITUTE(SUBSTITUTE(SUBSTITUTE(SUBSTITUTE(Table2[[#This Row],[NAMA BARANG]]," ",""),"""",""),"-",""),"/",""),"(",""),")",""),"&amp;",""),",",""))</f>
        <v>agenda2960</v>
      </c>
      <c r="C2329" s="17" t="s">
        <v>151</v>
      </c>
      <c r="D2329" s="18">
        <v>0</v>
      </c>
      <c r="E2329" s="22">
        <v>260</v>
      </c>
      <c r="F2329" s="43">
        <f>IF(Table2[[#This Row],[M5B]]="",Table2[[#This Row],[M5B_h]],SUM(Table2[[#This Row],[M5B_h]],Table2[[#This Row],[M5B]]))</f>
        <v>0</v>
      </c>
      <c r="H2329" s="12" t="str">
        <f>IF(Table2[[#This Row],[M1A]]="","",Table2[[#This Row],[M1A]]-Table2[[#This Row],[AWAL]])</f>
        <v/>
      </c>
      <c r="J2329" s="12" t="str">
        <f>IF(Table2[[#This Row],[M2A]]="","",SUM(Table2[[#This Row],[M2A]]-Table2[[#This Row],[M2B_h]]))</f>
        <v/>
      </c>
      <c r="L2329" s="12" t="str">
        <f>IF(Table2[[#This Row],[M3A]]="","",SUM(Table2[[#This Row],[M3A]]-Table2[[#This Row],[M3B_h]]))</f>
        <v/>
      </c>
      <c r="N2329" s="12" t="str">
        <f>IF(Table2[[#This Row],[M4A]]="","",SUM(Table2[[#This Row],[M4A]]-Table2[[#This Row],[M4B_h]]))</f>
        <v/>
      </c>
      <c r="O2329" s="14"/>
      <c r="P2329" s="14" t="str">
        <f>IF(Table2[[#This Row],[M5A]]="","",SUM(Table2[[#This Row],[M5A]]-Table2[[#This Row],[M5B_h]]))</f>
        <v/>
      </c>
      <c r="Q2329" s="14">
        <f>SUM(Table2[[#This Row],[AWAL]],Table2[[#This Row],[M1B]])</f>
        <v>0</v>
      </c>
      <c r="R2329" s="14">
        <f>SUM(Table2[[#This Row],[M2B]],Table2[[#This Row],[M2B_h]])</f>
        <v>0</v>
      </c>
      <c r="S2329" s="14">
        <f>SUM(Table2[[#This Row],[M3B]],Table2[[#This Row],[M3B_h]])</f>
        <v>0</v>
      </c>
      <c r="T2329" s="14">
        <f>SUM(Table2[[#This Row],[M4B]],Table2[[#This Row],[M4B_h]])</f>
        <v>0</v>
      </c>
    </row>
    <row r="2330" spans="1:20">
      <c r="A2330" s="11" t="str">
        <f>IF(Table2[[#This Row],[TT]]=0,"",ROW())</f>
        <v/>
      </c>
      <c r="B2330" s="11" t="str">
        <f>LOWER(SUBSTITUTE(SUBSTITUTE(SUBSTITUTE(SUBSTITUTE(SUBSTITUTE(SUBSTITUTE(SUBSTITUTE(SUBSTITUTE(Table2[[#This Row],[NAMA BARANG]]," ",""),"""",""),"-",""),"/",""),"(",""),")",""),"&amp;",""),",",""))</f>
        <v>agenda5148</v>
      </c>
      <c r="C2330" s="17" t="s">
        <v>3466</v>
      </c>
      <c r="D2330" s="18">
        <v>0</v>
      </c>
      <c r="E2330" s="22">
        <v>220</v>
      </c>
      <c r="F2330" s="43">
        <f>IF(Table2[[#This Row],[M5B]]="",Table2[[#This Row],[M5B_h]],SUM(Table2[[#This Row],[M5B_h]],Table2[[#This Row],[M5B]]))</f>
        <v>0</v>
      </c>
      <c r="H2330" s="12" t="str">
        <f>IF(Table2[[#This Row],[M1A]]="","",Table2[[#This Row],[M1A]]-Table2[[#This Row],[AWAL]])</f>
        <v/>
      </c>
      <c r="J2330" s="12" t="str">
        <f>IF(Table2[[#This Row],[M2A]]="","",SUM(Table2[[#This Row],[M2A]]-Table2[[#This Row],[M2B_h]]))</f>
        <v/>
      </c>
      <c r="L2330" s="12" t="str">
        <f>IF(Table2[[#This Row],[M3A]]="","",SUM(Table2[[#This Row],[M3A]]-Table2[[#This Row],[M3B_h]]))</f>
        <v/>
      </c>
      <c r="N2330" s="12" t="str">
        <f>IF(Table2[[#This Row],[M4A]]="","",SUM(Table2[[#This Row],[M4A]]-Table2[[#This Row],[M4B_h]]))</f>
        <v/>
      </c>
      <c r="O2330" s="14"/>
      <c r="P2330" s="14" t="str">
        <f>IF(Table2[[#This Row],[M5A]]="","",SUM(Table2[[#This Row],[M5A]]-Table2[[#This Row],[M5B_h]]))</f>
        <v/>
      </c>
      <c r="Q2330" s="14">
        <f>SUM(Table2[[#This Row],[AWAL]],Table2[[#This Row],[M1B]])</f>
        <v>0</v>
      </c>
      <c r="R2330" s="14">
        <f>SUM(Table2[[#This Row],[M2B]],Table2[[#This Row],[M2B_h]])</f>
        <v>0</v>
      </c>
      <c r="S2330" s="14">
        <f>SUM(Table2[[#This Row],[M3B]],Table2[[#This Row],[M3B_h]])</f>
        <v>0</v>
      </c>
      <c r="T2330" s="14">
        <f>SUM(Table2[[#This Row],[M4B]],Table2[[#This Row],[M4B_h]])</f>
        <v>0</v>
      </c>
    </row>
    <row r="2331" spans="1:20">
      <c r="A2331" s="11" t="str">
        <f>IF(Table2[[#This Row],[TT]]=0,"",ROW())</f>
        <v/>
      </c>
      <c r="B2331" s="11" t="str">
        <f>LOWER(SUBSTITUTE(SUBSTITUTE(SUBSTITUTE(SUBSTITUTE(SUBSTITUTE(SUBSTITUTE(SUBSTITUTE(SUBSTITUTE(Table2[[#This Row],[NAMA BARANG]]," ",""),"""",""),"-",""),"/",""),"(",""),")",""),"&amp;",""),",",""))</f>
        <v>agenda5212</v>
      </c>
      <c r="C2331" s="17" t="s">
        <v>154</v>
      </c>
      <c r="D2331" s="18">
        <v>0</v>
      </c>
      <c r="E2331" s="22" t="s">
        <v>2635</v>
      </c>
      <c r="F2331" s="43">
        <f>IF(Table2[[#This Row],[M5B]]="",Table2[[#This Row],[M5B_h]],SUM(Table2[[#This Row],[M5B_h]],Table2[[#This Row],[M5B]]))</f>
        <v>0</v>
      </c>
      <c r="H2331" s="12" t="str">
        <f>IF(Table2[[#This Row],[M1A]]="","",Table2[[#This Row],[M1A]]-Table2[[#This Row],[AWAL]])</f>
        <v/>
      </c>
      <c r="J2331" s="12" t="str">
        <f>IF(Table2[[#This Row],[M2A]]="","",SUM(Table2[[#This Row],[M2A]]-Table2[[#This Row],[M2B_h]]))</f>
        <v/>
      </c>
      <c r="L2331" s="12" t="str">
        <f>IF(Table2[[#This Row],[M3A]]="","",SUM(Table2[[#This Row],[M3A]]-Table2[[#This Row],[M3B_h]]))</f>
        <v/>
      </c>
      <c r="N2331" s="12" t="str">
        <f>IF(Table2[[#This Row],[M4A]]="","",SUM(Table2[[#This Row],[M4A]]-Table2[[#This Row],[M4B_h]]))</f>
        <v/>
      </c>
      <c r="O2331" s="14"/>
      <c r="P2331" s="14" t="str">
        <f>IF(Table2[[#This Row],[M5A]]="","",SUM(Table2[[#This Row],[M5A]]-Table2[[#This Row],[M5B_h]]))</f>
        <v/>
      </c>
      <c r="Q2331" s="14">
        <f>SUM(Table2[[#This Row],[AWAL]],Table2[[#This Row],[M1B]])</f>
        <v>0</v>
      </c>
      <c r="R2331" s="14">
        <f>SUM(Table2[[#This Row],[M2B]],Table2[[#This Row],[M2B_h]])</f>
        <v>0</v>
      </c>
      <c r="S2331" s="14">
        <f>SUM(Table2[[#This Row],[M3B]],Table2[[#This Row],[M3B_h]])</f>
        <v>0</v>
      </c>
      <c r="T2331" s="14">
        <f>SUM(Table2[[#This Row],[M4B]],Table2[[#This Row],[M4B_h]])</f>
        <v>0</v>
      </c>
    </row>
    <row r="2332" spans="1:20">
      <c r="A2332" s="11" t="str">
        <f>IF(Table2[[#This Row],[TT]]=0,"",ROW())</f>
        <v/>
      </c>
      <c r="B2332" s="11" t="str">
        <f>LOWER(SUBSTITUTE(SUBSTITUTE(SUBSTITUTE(SUBSTITUTE(SUBSTITUTE(SUBSTITUTE(SUBSTITUTE(SUBSTITUTE(Table2[[#This Row],[NAMA BARANG]]," ",""),"""",""),"-",""),"/",""),"(",""),")",""),"&amp;",""),",",""))</f>
        <v>agenda6212262131</v>
      </c>
      <c r="C2332" s="17" t="s">
        <v>3279</v>
      </c>
      <c r="D2332" s="18">
        <v>0</v>
      </c>
      <c r="E2332" s="22" t="s">
        <v>155</v>
      </c>
      <c r="F2332" s="43">
        <f>IF(Table2[[#This Row],[M5B]]="",Table2[[#This Row],[M5B_h]],SUM(Table2[[#This Row],[M5B_h]],Table2[[#This Row],[M5B]]))</f>
        <v>0</v>
      </c>
      <c r="H2332" s="12" t="str">
        <f>IF(Table2[[#This Row],[M1A]]="","",Table2[[#This Row],[M1A]]-Table2[[#This Row],[AWAL]])</f>
        <v/>
      </c>
      <c r="J2332" s="12" t="str">
        <f>IF(Table2[[#This Row],[M2A]]="","",SUM(Table2[[#This Row],[M2A]]-Table2[[#This Row],[M2B_h]]))</f>
        <v/>
      </c>
      <c r="L2332" s="12" t="str">
        <f>IF(Table2[[#This Row],[M3A]]="","",SUM(Table2[[#This Row],[M3A]]-Table2[[#This Row],[M3B_h]]))</f>
        <v/>
      </c>
      <c r="N2332" s="12" t="str">
        <f>IF(Table2[[#This Row],[M4A]]="","",SUM(Table2[[#This Row],[M4A]]-Table2[[#This Row],[M4B_h]]))</f>
        <v/>
      </c>
      <c r="O2332" s="14"/>
      <c r="P2332" s="14" t="str">
        <f>IF(Table2[[#This Row],[M5A]]="","",SUM(Table2[[#This Row],[M5A]]-Table2[[#This Row],[M5B_h]]))</f>
        <v/>
      </c>
      <c r="Q2332" s="14">
        <f>SUM(Table2[[#This Row],[AWAL]],Table2[[#This Row],[M1B]])</f>
        <v>0</v>
      </c>
      <c r="R2332" s="14">
        <f>SUM(Table2[[#This Row],[M2B]],Table2[[#This Row],[M2B_h]])</f>
        <v>0</v>
      </c>
      <c r="S2332" s="14">
        <f>SUM(Table2[[#This Row],[M3B]],Table2[[#This Row],[M3B_h]])</f>
        <v>0</v>
      </c>
      <c r="T2332" s="14">
        <f>SUM(Table2[[#This Row],[M4B]],Table2[[#This Row],[M4B_h]])</f>
        <v>0</v>
      </c>
    </row>
    <row r="2333" spans="1:20">
      <c r="A2333" s="11" t="str">
        <f>IF(Table2[[#This Row],[TT]]=0,"",ROW())</f>
        <v/>
      </c>
      <c r="B2333" s="11" t="str">
        <f>LOWER(SUBSTITUTE(SUBSTITUTE(SUBSTITUTE(SUBSTITUTE(SUBSTITUTE(SUBSTITUTE(SUBSTITUTE(SUBSTITUTE(Table2[[#This Row],[NAMA BARANG]]," ",""),"""",""),"-",""),"/",""),"(",""),")",""),"&amp;",""),",",""))</f>
        <v>agendabatik</v>
      </c>
      <c r="C2333" s="17" t="s">
        <v>156</v>
      </c>
      <c r="D2333" s="18">
        <v>0</v>
      </c>
      <c r="E2333" s="22" t="s">
        <v>46</v>
      </c>
      <c r="F2333" s="43">
        <f>IF(Table2[[#This Row],[M5B]]="",Table2[[#This Row],[M5B_h]],SUM(Table2[[#This Row],[M5B_h]],Table2[[#This Row],[M5B]]))</f>
        <v>0</v>
      </c>
      <c r="H2333" s="12" t="str">
        <f>IF(Table2[[#This Row],[M1A]]="","",Table2[[#This Row],[M1A]]-Table2[[#This Row],[AWAL]])</f>
        <v/>
      </c>
      <c r="J2333" s="12" t="str">
        <f>IF(Table2[[#This Row],[M2A]]="","",SUM(Table2[[#This Row],[M2A]]-Table2[[#This Row],[M2B_h]]))</f>
        <v/>
      </c>
      <c r="L2333" s="12" t="str">
        <f>IF(Table2[[#This Row],[M3A]]="","",SUM(Table2[[#This Row],[M3A]]-Table2[[#This Row],[M3B_h]]))</f>
        <v/>
      </c>
      <c r="N2333" s="12" t="str">
        <f>IF(Table2[[#This Row],[M4A]]="","",SUM(Table2[[#This Row],[M4A]]-Table2[[#This Row],[M4B_h]]))</f>
        <v/>
      </c>
      <c r="O2333" s="14"/>
      <c r="P2333" s="14" t="str">
        <f>IF(Table2[[#This Row],[M5A]]="","",SUM(Table2[[#This Row],[M5A]]-Table2[[#This Row],[M5B_h]]))</f>
        <v/>
      </c>
      <c r="Q2333" s="14">
        <f>SUM(Table2[[#This Row],[AWAL]],Table2[[#This Row],[M1B]])</f>
        <v>0</v>
      </c>
      <c r="R2333" s="14">
        <f>SUM(Table2[[#This Row],[M2B]],Table2[[#This Row],[M2B_h]])</f>
        <v>0</v>
      </c>
      <c r="S2333" s="14">
        <f>SUM(Table2[[#This Row],[M3B]],Table2[[#This Row],[M3B_h]])</f>
        <v>0</v>
      </c>
      <c r="T2333" s="14">
        <f>SUM(Table2[[#This Row],[M4B]],Table2[[#This Row],[M4B_h]])</f>
        <v>0</v>
      </c>
    </row>
    <row r="2334" spans="1:20">
      <c r="A2334" s="11" t="str">
        <f>IF(Table2[[#This Row],[TT]]=0,"",ROW())</f>
        <v/>
      </c>
      <c r="B2334" s="11" t="str">
        <f>LOWER(SUBSTITUTE(SUBSTITUTE(SUBSTITUTE(SUBSTITUTE(SUBSTITUTE(SUBSTITUTE(SUBSTITUTE(SUBSTITUTE(Table2[[#This Row],[NAMA BARANG]]," ",""),"""",""),"-",""),"/",""),"(",""),")",""),"&amp;",""),",",""))</f>
        <v>agendackpolos</v>
      </c>
      <c r="C2334" s="21" t="s">
        <v>157</v>
      </c>
      <c r="D2334" s="22">
        <v>0</v>
      </c>
      <c r="E2334" s="22" t="s">
        <v>58</v>
      </c>
      <c r="F2334" s="43">
        <f>IF(Table2[[#This Row],[M5B]]="",Table2[[#This Row],[M5B_h]],SUM(Table2[[#This Row],[M5B_h]],Table2[[#This Row],[M5B]]))</f>
        <v>0</v>
      </c>
      <c r="H2334" s="12" t="str">
        <f>IF(Table2[[#This Row],[M1A]]="","",Table2[[#This Row],[M1A]]-Table2[[#This Row],[AWAL]])</f>
        <v/>
      </c>
      <c r="J2334" s="12" t="str">
        <f>IF(Table2[[#This Row],[M2A]]="","",SUM(Table2[[#This Row],[M2A]]-Table2[[#This Row],[M2B_h]]))</f>
        <v/>
      </c>
      <c r="L2334" s="12" t="str">
        <f>IF(Table2[[#This Row],[M3A]]="","",SUM(Table2[[#This Row],[M3A]]-Table2[[#This Row],[M3B_h]]))</f>
        <v/>
      </c>
      <c r="N2334" s="12" t="str">
        <f>IF(Table2[[#This Row],[M4A]]="","",SUM(Table2[[#This Row],[M4A]]-Table2[[#This Row],[M4B_h]]))</f>
        <v/>
      </c>
      <c r="O2334" s="14"/>
      <c r="P2334" s="14" t="str">
        <f>IF(Table2[[#This Row],[M5A]]="","",SUM(Table2[[#This Row],[M5A]]-Table2[[#This Row],[M5B_h]]))</f>
        <v/>
      </c>
      <c r="Q2334" s="14">
        <f>SUM(Table2[[#This Row],[AWAL]],Table2[[#This Row],[M1B]])</f>
        <v>0</v>
      </c>
      <c r="R2334" s="14">
        <f>SUM(Table2[[#This Row],[M2B]],Table2[[#This Row],[M2B_h]])</f>
        <v>0</v>
      </c>
      <c r="S2334" s="14">
        <f>SUM(Table2[[#This Row],[M3B]],Table2[[#This Row],[M3B_h]])</f>
        <v>0</v>
      </c>
      <c r="T2334" s="14">
        <f>SUM(Table2[[#This Row],[M4B]],Table2[[#This Row],[M4B_h]])</f>
        <v>0</v>
      </c>
    </row>
    <row r="2335" spans="1:20">
      <c r="A2335" s="11" t="str">
        <f>IF(Table2[[#This Row],[TT]]=0,"",ROW())</f>
        <v/>
      </c>
      <c r="B2335" s="11" t="str">
        <f>LOWER(SUBSTITUTE(SUBSTITUTE(SUBSTITUTE(SUBSTITUTE(SUBSTITUTE(SUBSTITUTE(SUBSTITUTE(SUBSTITUTE(Table2[[#This Row],[NAMA BARANG]]," ",""),"""",""),"-",""),"/",""),"(",""),")",""),"&amp;",""),",",""))</f>
        <v>agendajb2932</v>
      </c>
      <c r="C2335" s="17" t="s">
        <v>158</v>
      </c>
      <c r="D2335" s="18">
        <v>0</v>
      </c>
      <c r="E2335" s="22" t="s">
        <v>34</v>
      </c>
      <c r="F2335" s="43">
        <f>IF(Table2[[#This Row],[M5B]]="",Table2[[#This Row],[M5B_h]],SUM(Table2[[#This Row],[M5B_h]],Table2[[#This Row],[M5B]]))</f>
        <v>0</v>
      </c>
      <c r="H2335" s="12" t="str">
        <f>IF(Table2[[#This Row],[M1A]]="","",Table2[[#This Row],[M1A]]-Table2[[#This Row],[AWAL]])</f>
        <v/>
      </c>
      <c r="J2335" s="12" t="str">
        <f>IF(Table2[[#This Row],[M2A]]="","",SUM(Table2[[#This Row],[M2A]]-Table2[[#This Row],[M2B_h]]))</f>
        <v/>
      </c>
      <c r="L2335" s="12" t="str">
        <f>IF(Table2[[#This Row],[M3A]]="","",SUM(Table2[[#This Row],[M3A]]-Table2[[#This Row],[M3B_h]]))</f>
        <v/>
      </c>
      <c r="N2335" s="12" t="str">
        <f>IF(Table2[[#This Row],[M4A]]="","",SUM(Table2[[#This Row],[M4A]]-Table2[[#This Row],[M4B_h]]))</f>
        <v/>
      </c>
      <c r="O2335" s="14"/>
      <c r="P2335" s="14" t="str">
        <f>IF(Table2[[#This Row],[M5A]]="","",SUM(Table2[[#This Row],[M5A]]-Table2[[#This Row],[M5B_h]]))</f>
        <v/>
      </c>
      <c r="Q2335" s="14">
        <f>SUM(Table2[[#This Row],[AWAL]],Table2[[#This Row],[M1B]])</f>
        <v>0</v>
      </c>
      <c r="R2335" s="14">
        <f>SUM(Table2[[#This Row],[M2B]],Table2[[#This Row],[M2B_h]])</f>
        <v>0</v>
      </c>
      <c r="S2335" s="14">
        <f>SUM(Table2[[#This Row],[M3B]],Table2[[#This Row],[M3B_h]])</f>
        <v>0</v>
      </c>
      <c r="T2335" s="14">
        <f>SUM(Table2[[#This Row],[M4B]],Table2[[#This Row],[M4B_h]])</f>
        <v>0</v>
      </c>
    </row>
    <row r="2336" spans="1:20">
      <c r="A2336" s="11" t="str">
        <f>IF(Table2[[#This Row],[TT]]=0,"",ROW())</f>
        <v/>
      </c>
      <c r="B2336" s="11" t="str">
        <f>LOWER(SUBSTITUTE(SUBSTITUTE(SUBSTITUTE(SUBSTITUTE(SUBSTITUTE(SUBSTITUTE(SUBSTITUTE(SUBSTITUTE(Table2[[#This Row],[NAMA BARANG]]," ",""),"""",""),"-",""),"/",""),"(",""),")",""),"&amp;",""),",",""))</f>
        <v>agendajb6132</v>
      </c>
      <c r="C2336" s="21" t="s">
        <v>159</v>
      </c>
      <c r="D2336" s="22">
        <v>0</v>
      </c>
      <c r="E2336" s="22" t="s">
        <v>34</v>
      </c>
      <c r="F2336" s="43">
        <f>IF(Table2[[#This Row],[M5B]]="",Table2[[#This Row],[M5B_h]],SUM(Table2[[#This Row],[M5B_h]],Table2[[#This Row],[M5B]]))</f>
        <v>0</v>
      </c>
      <c r="H2336" s="12" t="str">
        <f>IF(Table2[[#This Row],[M1A]]="","",Table2[[#This Row],[M1A]]-Table2[[#This Row],[AWAL]])</f>
        <v/>
      </c>
      <c r="J2336" s="12" t="str">
        <f>IF(Table2[[#This Row],[M2A]]="","",SUM(Table2[[#This Row],[M2A]]-Table2[[#This Row],[M2B_h]]))</f>
        <v/>
      </c>
      <c r="L2336" s="12" t="str">
        <f>IF(Table2[[#This Row],[M3A]]="","",SUM(Table2[[#This Row],[M3A]]-Table2[[#This Row],[M3B_h]]))</f>
        <v/>
      </c>
      <c r="N2336" s="12" t="str">
        <f>IF(Table2[[#This Row],[M4A]]="","",SUM(Table2[[#This Row],[M4A]]-Table2[[#This Row],[M4B_h]]))</f>
        <v/>
      </c>
      <c r="O2336" s="14"/>
      <c r="P2336" s="14" t="str">
        <f>IF(Table2[[#This Row],[M5A]]="","",SUM(Table2[[#This Row],[M5A]]-Table2[[#This Row],[M5B_h]]))</f>
        <v/>
      </c>
      <c r="Q2336" s="14">
        <f>SUM(Table2[[#This Row],[AWAL]],Table2[[#This Row],[M1B]])</f>
        <v>0</v>
      </c>
      <c r="R2336" s="14">
        <f>SUM(Table2[[#This Row],[M2B]],Table2[[#This Row],[M2B_h]])</f>
        <v>0</v>
      </c>
      <c r="S2336" s="14">
        <f>SUM(Table2[[#This Row],[M3B]],Table2[[#This Row],[M3B_h]])</f>
        <v>0</v>
      </c>
      <c r="T2336" s="14">
        <f>SUM(Table2[[#This Row],[M4B]],Table2[[#This Row],[M4B_h]])</f>
        <v>0</v>
      </c>
    </row>
    <row r="2337" spans="1:20">
      <c r="A2337" s="11" t="str">
        <f>IF(Table2[[#This Row],[TT]]=0,"",ROW())</f>
        <v/>
      </c>
      <c r="B2337" s="11" t="str">
        <f>LOWER(SUBSTITUTE(SUBSTITUTE(SUBSTITUTE(SUBSTITUTE(SUBSTITUTE(SUBSTITUTE(SUBSTITUTE(SUBSTITUTE(Table2[[#This Row],[NAMA BARANG]]," ",""),"""",""),"-",""),"/",""),"(",""),")",""),"&amp;",""),",",""))</f>
        <v>agendajb616060k</v>
      </c>
      <c r="C2337" s="17" t="s">
        <v>160</v>
      </c>
      <c r="D2337" s="18">
        <v>0</v>
      </c>
      <c r="E2337" s="22">
        <v>254</v>
      </c>
      <c r="F2337" s="43">
        <f>IF(Table2[[#This Row],[M5B]]="",Table2[[#This Row],[M5B_h]],SUM(Table2[[#This Row],[M5B_h]],Table2[[#This Row],[M5B]]))</f>
        <v>0</v>
      </c>
      <c r="H2337" s="12" t="str">
        <f>IF(Table2[[#This Row],[M1A]]="","",Table2[[#This Row],[M1A]]-Table2[[#This Row],[AWAL]])</f>
        <v/>
      </c>
      <c r="J2337" s="12" t="str">
        <f>IF(Table2[[#This Row],[M2A]]="","",SUM(Table2[[#This Row],[M2A]]-Table2[[#This Row],[M2B_h]]))</f>
        <v/>
      </c>
      <c r="L2337" s="12" t="str">
        <f>IF(Table2[[#This Row],[M3A]]="","",SUM(Table2[[#This Row],[M3A]]-Table2[[#This Row],[M3B_h]]))</f>
        <v/>
      </c>
      <c r="N2337" s="12" t="str">
        <f>IF(Table2[[#This Row],[M4A]]="","",SUM(Table2[[#This Row],[M4A]]-Table2[[#This Row],[M4B_h]]))</f>
        <v/>
      </c>
      <c r="O2337" s="14"/>
      <c r="P2337" s="14" t="str">
        <f>IF(Table2[[#This Row],[M5A]]="","",SUM(Table2[[#This Row],[M5A]]-Table2[[#This Row],[M5B_h]]))</f>
        <v/>
      </c>
      <c r="Q2337" s="14">
        <f>SUM(Table2[[#This Row],[AWAL]],Table2[[#This Row],[M1B]])</f>
        <v>0</v>
      </c>
      <c r="R2337" s="14">
        <f>SUM(Table2[[#This Row],[M2B]],Table2[[#This Row],[M2B_h]])</f>
        <v>0</v>
      </c>
      <c r="S2337" s="14">
        <f>SUM(Table2[[#This Row],[M3B]],Table2[[#This Row],[M3B_h]])</f>
        <v>0</v>
      </c>
      <c r="T2337" s="14">
        <f>SUM(Table2[[#This Row],[M4B]],Table2[[#This Row],[M4B_h]])</f>
        <v>0</v>
      </c>
    </row>
    <row r="2338" spans="1:20">
      <c r="A2338" s="13" t="str">
        <f>IF(Table2[[#This Row],[TT]]=0,"",ROW())</f>
        <v/>
      </c>
      <c r="B2338" s="13" t="str">
        <f>LOWER(SUBSTITUTE(SUBSTITUTE(SUBSTITUTE(SUBSTITUTE(SUBSTITUTE(SUBSTITUTE(SUBSTITUTE(SUBSTITUTE(Table2[[#This Row],[NAMA BARANG]]," ",""),"""",""),"-",""),"/",""),"(",""),")",""),"&amp;",""),",",""))</f>
        <v>agendaprodeluxepc121wk</v>
      </c>
      <c r="C2338" s="16" t="s">
        <v>3228</v>
      </c>
      <c r="D2338" s="18">
        <v>0</v>
      </c>
      <c r="E2338" s="47" t="s">
        <v>2561</v>
      </c>
      <c r="F2338" s="43">
        <f>IF(Table2[[#This Row],[M5B]]="",Table2[[#This Row],[M5B_h]],SUM(Table2[[#This Row],[M5B_h]],Table2[[#This Row],[M5B]]))</f>
        <v>0</v>
      </c>
      <c r="H2338" s="14" t="str">
        <f>IF(Table2[[#This Row],[M1A]]="","",Table2[[#This Row],[M1A]]-Table2[[#This Row],[AWAL]])</f>
        <v/>
      </c>
      <c r="J2338" s="14" t="str">
        <f>IF(Table2[[#This Row],[M2A]]="","",SUM(Table2[[#This Row],[M2A]]-Table2[[#This Row],[M2B_h]]))</f>
        <v/>
      </c>
      <c r="L2338" s="14" t="str">
        <f>IF(Table2[[#This Row],[M3A]]="","",SUM(Table2[[#This Row],[M3A]]-Table2[[#This Row],[M3B_h]]))</f>
        <v/>
      </c>
      <c r="N2338" s="14" t="str">
        <f>IF(Table2[[#This Row],[M4A]]="","",SUM(Table2[[#This Row],[M4A]]-Table2[[#This Row],[M4B_h]]))</f>
        <v/>
      </c>
      <c r="O2338" s="14"/>
      <c r="P2338" s="14" t="str">
        <f>IF(Table2[[#This Row],[M5A]]="","",SUM(Table2[[#This Row],[M5A]]-Table2[[#This Row],[M5B_h]]))</f>
        <v/>
      </c>
      <c r="Q2338" s="14">
        <f>SUM(Table2[[#This Row],[AWAL]],Table2[[#This Row],[M1B]])</f>
        <v>0</v>
      </c>
      <c r="R2338" s="14">
        <f>SUM(Table2[[#This Row],[M2B]],Table2[[#This Row],[M2B_h]])</f>
        <v>0</v>
      </c>
      <c r="S2338" s="14">
        <f>SUM(Table2[[#This Row],[M3B]],Table2[[#This Row],[M3B_h]])</f>
        <v>0</v>
      </c>
      <c r="T2338" s="14">
        <f>SUM(Table2[[#This Row],[M4B]],Table2[[#This Row],[M4B_h]])</f>
        <v>0</v>
      </c>
    </row>
    <row r="2339" spans="1:20">
      <c r="A2339" s="11" t="str">
        <f>IF(Table2[[#This Row],[TT]]=0,"",ROW())</f>
        <v/>
      </c>
      <c r="B2339" s="11" t="str">
        <f>LOWER(SUBSTITUTE(SUBSTITUTE(SUBSTITUTE(SUBSTITUTE(SUBSTITUTE(SUBSTITUTE(SUBSTITUTE(SUBSTITUTE(Table2[[#This Row],[NAMA BARANG]]," ",""),"""",""),"-",""),"/",""),"(",""),")",""),"&amp;",""),",",""))</f>
        <v>amplopmicrotopdataf54a5</v>
      </c>
      <c r="C2339" s="17" t="s">
        <v>4406</v>
      </c>
      <c r="D2339" s="18">
        <v>0</v>
      </c>
      <c r="E2339" s="22" t="s">
        <v>2430</v>
      </c>
      <c r="F2339" s="43">
        <f>IF(Table2[[#This Row],[M5B]]="",Table2[[#This Row],[M5B_h]],SUM(Table2[[#This Row],[M5B_h]],Table2[[#This Row],[M5B]]))</f>
        <v>0</v>
      </c>
      <c r="H2339" s="12" t="str">
        <f>IF(Table2[[#This Row],[M1A]]="","",Table2[[#This Row],[M1A]]-Table2[[#This Row],[AWAL]])</f>
        <v/>
      </c>
      <c r="J2339" s="12" t="str">
        <f>IF(Table2[[#This Row],[M2A]]="","",SUM(Table2[[#This Row],[M2A]]-Table2[[#This Row],[M2B_h]]))</f>
        <v/>
      </c>
      <c r="L2339" s="12" t="str">
        <f>IF(Table2[[#This Row],[M3A]]="","",SUM(Table2[[#This Row],[M3A]]-Table2[[#This Row],[M3B_h]]))</f>
        <v/>
      </c>
      <c r="N2339" s="12" t="str">
        <f>IF(Table2[[#This Row],[M4A]]="","",SUM(Table2[[#This Row],[M4A]]-Table2[[#This Row],[M4B_h]]))</f>
        <v/>
      </c>
      <c r="O2339" s="14"/>
      <c r="P2339" s="14" t="str">
        <f>IF(Table2[[#This Row],[M5A]]="","",SUM(Table2[[#This Row],[M5A]]-Table2[[#This Row],[M5B_h]]))</f>
        <v/>
      </c>
      <c r="Q2339" s="14">
        <f>SUM(Table2[[#This Row],[AWAL]],Table2[[#This Row],[M1B]])</f>
        <v>0</v>
      </c>
      <c r="R2339" s="14">
        <f>SUM(Table2[[#This Row],[M2B]],Table2[[#This Row],[M2B_h]])</f>
        <v>0</v>
      </c>
      <c r="S2339" s="14">
        <f>SUM(Table2[[#This Row],[M3B]],Table2[[#This Row],[M3B_h]])</f>
        <v>0</v>
      </c>
      <c r="T2339" s="14">
        <f>SUM(Table2[[#This Row],[M4B]],Table2[[#This Row],[M4B_h]])</f>
        <v>0</v>
      </c>
    </row>
    <row r="2340" spans="1:20">
      <c r="A2340" s="11" t="str">
        <f>IF(Table2[[#This Row],[TT]]=0,"",ROW())</f>
        <v/>
      </c>
      <c r="B2340" s="11" t="str">
        <f>LOWER(SUBSTITUTE(SUBSTITUTE(SUBSTITUTE(SUBSTITUTE(SUBSTITUTE(SUBSTITUTE(SUBSTITUTE(SUBSTITUTE(Table2[[#This Row],[NAMA BARANG]]," ",""),"""",""),"-",""),"/",""),"(",""),")",""),"&amp;",""),",",""))</f>
        <v>amploppolos307tali</v>
      </c>
      <c r="C2340" s="17" t="s">
        <v>185</v>
      </c>
      <c r="D2340" s="18">
        <v>0</v>
      </c>
      <c r="E2340" s="22" t="s">
        <v>186</v>
      </c>
      <c r="F2340" s="43">
        <f>IF(Table2[[#This Row],[M5B]]="",Table2[[#This Row],[M5B_h]],SUM(Table2[[#This Row],[M5B_h]],Table2[[#This Row],[M5B]]))</f>
        <v>0</v>
      </c>
      <c r="H2340" s="12" t="str">
        <f>IF(Table2[[#This Row],[M1A]]="","",Table2[[#This Row],[M1A]]-Table2[[#This Row],[AWAL]])</f>
        <v/>
      </c>
      <c r="J2340" s="12" t="str">
        <f>IF(Table2[[#This Row],[M2A]]="","",SUM(Table2[[#This Row],[M2A]]-Table2[[#This Row],[M2B_h]]))</f>
        <v/>
      </c>
      <c r="L2340" s="12" t="str">
        <f>IF(Table2[[#This Row],[M3A]]="","",SUM(Table2[[#This Row],[M3A]]-Table2[[#This Row],[M3B_h]]))</f>
        <v/>
      </c>
      <c r="N2340" s="12" t="str">
        <f>IF(Table2[[#This Row],[M4A]]="","",SUM(Table2[[#This Row],[M4A]]-Table2[[#This Row],[M4B_h]]))</f>
        <v/>
      </c>
      <c r="O2340" s="14"/>
      <c r="P2340" s="14" t="str">
        <f>IF(Table2[[#This Row],[M5A]]="","",SUM(Table2[[#This Row],[M5A]]-Table2[[#This Row],[M5B_h]]))</f>
        <v/>
      </c>
      <c r="Q2340" s="14">
        <f>SUM(Table2[[#This Row],[AWAL]],Table2[[#This Row],[M1B]])</f>
        <v>0</v>
      </c>
      <c r="R2340" s="14">
        <f>SUM(Table2[[#This Row],[M2B]],Table2[[#This Row],[M2B_h]])</f>
        <v>0</v>
      </c>
      <c r="S2340" s="14">
        <f>SUM(Table2[[#This Row],[M3B]],Table2[[#This Row],[M3B_h]])</f>
        <v>0</v>
      </c>
      <c r="T2340" s="14">
        <f>SUM(Table2[[#This Row],[M4B]],Table2[[#This Row],[M4B_h]])</f>
        <v>0</v>
      </c>
    </row>
    <row r="2341" spans="1:20">
      <c r="A2341" s="11" t="str">
        <f>IF(Table2[[#This Row],[TT]]=0,"",ROW())</f>
        <v/>
      </c>
      <c r="B2341" s="11" t="str">
        <f>LOWER(SUBSTITUTE(SUBSTITUTE(SUBSTITUTE(SUBSTITUTE(SUBSTITUTE(SUBSTITUTE(SUBSTITUTE(SUBSTITUTE(Table2[[#This Row],[NAMA BARANG]]," ",""),"""",""),"-",""),"/",""),"(",""),")",""),"&amp;",""),",",""))</f>
        <v>asahan18106</v>
      </c>
      <c r="C2341" s="16" t="s">
        <v>2644</v>
      </c>
      <c r="D2341" s="25">
        <v>0</v>
      </c>
      <c r="E2341" s="47" t="s">
        <v>2470</v>
      </c>
      <c r="F2341" s="43">
        <f>IF(Table2[[#This Row],[M5B]]="",Table2[[#This Row],[M5B_h]],SUM(Table2[[#This Row],[M5B_h]],Table2[[#This Row],[M5B]]))</f>
        <v>0</v>
      </c>
      <c r="H2341" s="12" t="str">
        <f>IF(Table2[[#This Row],[M1A]]="","",Table2[[#This Row],[M1A]]-Table2[[#This Row],[AWAL]])</f>
        <v/>
      </c>
      <c r="J2341" s="12" t="str">
        <f>IF(Table2[[#This Row],[M2A]]="","",SUM(Table2[[#This Row],[M2A]]-Table2[[#This Row],[M2B_h]]))</f>
        <v/>
      </c>
      <c r="L2341" s="12" t="str">
        <f>IF(Table2[[#This Row],[M3A]]="","",SUM(Table2[[#This Row],[M3A]]-Table2[[#This Row],[M3B_h]]))</f>
        <v/>
      </c>
      <c r="N2341" s="12" t="str">
        <f>IF(Table2[[#This Row],[M4A]]="","",SUM(Table2[[#This Row],[M4A]]-Table2[[#This Row],[M4B_h]]))</f>
        <v/>
      </c>
      <c r="O2341" s="14"/>
      <c r="P2341" s="14" t="str">
        <f>IF(Table2[[#This Row],[M5A]]="","",SUM(Table2[[#This Row],[M5A]]-Table2[[#This Row],[M5B_h]]))</f>
        <v/>
      </c>
      <c r="Q2341" s="14">
        <f>SUM(Table2[[#This Row],[AWAL]],Table2[[#This Row],[M1B]])</f>
        <v>0</v>
      </c>
      <c r="R2341" s="14">
        <f>SUM(Table2[[#This Row],[M2B]],Table2[[#This Row],[M2B_h]])</f>
        <v>0</v>
      </c>
      <c r="S2341" s="14">
        <f>SUM(Table2[[#This Row],[M3B]],Table2[[#This Row],[M3B_h]])</f>
        <v>0</v>
      </c>
      <c r="T2341" s="14">
        <f>SUM(Table2[[#This Row],[M4B]],Table2[[#This Row],[M4B_h]])</f>
        <v>0</v>
      </c>
    </row>
    <row r="2342" spans="1:20">
      <c r="A2342" s="11" t="str">
        <f>IF(Table2[[#This Row],[TT]]=0,"",ROW())</f>
        <v/>
      </c>
      <c r="B2342" s="11" t="str">
        <f>LOWER(SUBSTITUTE(SUBSTITUTE(SUBSTITUTE(SUBSTITUTE(SUBSTITUTE(SUBSTITUTE(SUBSTITUTE(SUBSTITUTE(Table2[[#This Row],[NAMA BARANG]]," ",""),"""",""),"-",""),"/",""),"(",""),")",""),"&amp;",""),",",""))</f>
        <v>asahan18107</v>
      </c>
      <c r="C2342" s="21" t="s">
        <v>201</v>
      </c>
      <c r="D2342" s="22">
        <v>0</v>
      </c>
      <c r="E2342" s="22" t="s">
        <v>39</v>
      </c>
      <c r="F2342" s="43">
        <f>IF(Table2[[#This Row],[M5B]]="",Table2[[#This Row],[M5B_h]],SUM(Table2[[#This Row],[M5B_h]],Table2[[#This Row],[M5B]]))</f>
        <v>0</v>
      </c>
      <c r="H2342" s="12" t="str">
        <f>IF(Table2[[#This Row],[M1A]]="","",Table2[[#This Row],[M1A]]-Table2[[#This Row],[AWAL]])</f>
        <v/>
      </c>
      <c r="J2342" s="12" t="str">
        <f>IF(Table2[[#This Row],[M2A]]="","",SUM(Table2[[#This Row],[M2A]]-Table2[[#This Row],[M2B_h]]))</f>
        <v/>
      </c>
      <c r="L2342" s="12" t="str">
        <f>IF(Table2[[#This Row],[M3A]]="","",SUM(Table2[[#This Row],[M3A]]-Table2[[#This Row],[M3B_h]]))</f>
        <v/>
      </c>
      <c r="N2342" s="12" t="str">
        <f>IF(Table2[[#This Row],[M4A]]="","",SUM(Table2[[#This Row],[M4A]]-Table2[[#This Row],[M4B_h]]))</f>
        <v/>
      </c>
      <c r="O2342" s="14"/>
      <c r="P2342" s="14" t="str">
        <f>IF(Table2[[#This Row],[M5A]]="","",SUM(Table2[[#This Row],[M5A]]-Table2[[#This Row],[M5B_h]]))</f>
        <v/>
      </c>
      <c r="Q2342" s="14">
        <f>SUM(Table2[[#This Row],[AWAL]],Table2[[#This Row],[M1B]])</f>
        <v>0</v>
      </c>
      <c r="R2342" s="14">
        <f>SUM(Table2[[#This Row],[M2B]],Table2[[#This Row],[M2B_h]])</f>
        <v>0</v>
      </c>
      <c r="S2342" s="14">
        <f>SUM(Table2[[#This Row],[M3B]],Table2[[#This Row],[M3B_h]])</f>
        <v>0</v>
      </c>
      <c r="T2342" s="14">
        <f>SUM(Table2[[#This Row],[M4B]],Table2[[#This Row],[M4B_h]])</f>
        <v>0</v>
      </c>
    </row>
    <row r="2343" spans="1:20">
      <c r="A2343" s="11" t="str">
        <f>IF(Table2[[#This Row],[TT]]=0,"",ROW())</f>
        <v/>
      </c>
      <c r="B2343" s="11" t="str">
        <f>LOWER(SUBSTITUTE(SUBSTITUTE(SUBSTITUTE(SUBSTITUTE(SUBSTITUTE(SUBSTITUTE(SUBSTITUTE(SUBSTITUTE(Table2[[#This Row],[NAMA BARANG]]," ",""),"""",""),"-",""),"/",""),"(",""),")",""),"&amp;",""),",",""))</f>
        <v>asahancl106</v>
      </c>
      <c r="C2343" s="17" t="s">
        <v>235</v>
      </c>
      <c r="D2343" s="18">
        <v>0</v>
      </c>
      <c r="E2343" s="22" t="s">
        <v>217</v>
      </c>
      <c r="F2343" s="43">
        <f>IF(Table2[[#This Row],[M5B]]="",Table2[[#This Row],[M5B_h]],SUM(Table2[[#This Row],[M5B_h]],Table2[[#This Row],[M5B]]))</f>
        <v>0</v>
      </c>
      <c r="H2343" s="12" t="str">
        <f>IF(Table2[[#This Row],[M1A]]="","",Table2[[#This Row],[M1A]]-Table2[[#This Row],[AWAL]])</f>
        <v/>
      </c>
      <c r="J2343" s="12" t="str">
        <f>IF(Table2[[#This Row],[M2A]]="","",SUM(Table2[[#This Row],[M2A]]-Table2[[#This Row],[M2B_h]]))</f>
        <v/>
      </c>
      <c r="L2343" s="12" t="str">
        <f>IF(Table2[[#This Row],[M3A]]="","",SUM(Table2[[#This Row],[M3A]]-Table2[[#This Row],[M3B_h]]))</f>
        <v/>
      </c>
      <c r="N2343" s="12" t="str">
        <f>IF(Table2[[#This Row],[M4A]]="","",SUM(Table2[[#This Row],[M4A]]-Table2[[#This Row],[M4B_h]]))</f>
        <v/>
      </c>
      <c r="O2343" s="14"/>
      <c r="P2343" s="14" t="str">
        <f>IF(Table2[[#This Row],[M5A]]="","",SUM(Table2[[#This Row],[M5A]]-Table2[[#This Row],[M5B_h]]))</f>
        <v/>
      </c>
      <c r="Q2343" s="14">
        <f>SUM(Table2[[#This Row],[AWAL]],Table2[[#This Row],[M1B]])</f>
        <v>0</v>
      </c>
      <c r="R2343" s="14">
        <f>SUM(Table2[[#This Row],[M2B]],Table2[[#This Row],[M2B_h]])</f>
        <v>0</v>
      </c>
      <c r="S2343" s="14">
        <f>SUM(Table2[[#This Row],[M3B]],Table2[[#This Row],[M3B_h]])</f>
        <v>0</v>
      </c>
      <c r="T2343" s="14">
        <f>SUM(Table2[[#This Row],[M4B]],Table2[[#This Row],[M4B_h]])</f>
        <v>0</v>
      </c>
    </row>
    <row r="2344" spans="1:20">
      <c r="A2344" s="11" t="str">
        <f>IF(Table2[[#This Row],[TT]]=0,"",ROW())</f>
        <v/>
      </c>
      <c r="B2344" s="11" t="str">
        <f>LOWER(SUBSTITUTE(SUBSTITUTE(SUBSTITUTE(SUBSTITUTE(SUBSTITUTE(SUBSTITUTE(SUBSTITUTE(SUBSTITUTE(Table2[[#This Row],[NAMA BARANG]]," ",""),"""",""),"-",""),"/",""),"(",""),")",""),"&amp;",""),",",""))</f>
        <v>asahandms024</v>
      </c>
      <c r="C2344" s="17" t="s">
        <v>242</v>
      </c>
      <c r="D2344" s="18">
        <v>0</v>
      </c>
      <c r="E2344" s="22" t="s">
        <v>217</v>
      </c>
      <c r="F2344" s="43">
        <f>IF(Table2[[#This Row],[M5B]]="",Table2[[#This Row],[M5B_h]],SUM(Table2[[#This Row],[M5B_h]],Table2[[#This Row],[M5B]]))</f>
        <v>0</v>
      </c>
      <c r="H2344" s="12" t="str">
        <f>IF(Table2[[#This Row],[M1A]]="","",Table2[[#This Row],[M1A]]-Table2[[#This Row],[AWAL]])</f>
        <v/>
      </c>
      <c r="J2344" s="12" t="str">
        <f>IF(Table2[[#This Row],[M2A]]="","",SUM(Table2[[#This Row],[M2A]]-Table2[[#This Row],[M2B_h]]))</f>
        <v/>
      </c>
      <c r="L2344" s="12" t="str">
        <f>IF(Table2[[#This Row],[M3A]]="","",SUM(Table2[[#This Row],[M3A]]-Table2[[#This Row],[M3B_h]]))</f>
        <v/>
      </c>
      <c r="N2344" s="12" t="str">
        <f>IF(Table2[[#This Row],[M4A]]="","",SUM(Table2[[#This Row],[M4A]]-Table2[[#This Row],[M4B_h]]))</f>
        <v/>
      </c>
      <c r="O2344" s="14"/>
      <c r="P2344" s="14" t="str">
        <f>IF(Table2[[#This Row],[M5A]]="","",SUM(Table2[[#This Row],[M5A]]-Table2[[#This Row],[M5B_h]]))</f>
        <v/>
      </c>
      <c r="Q2344" s="14">
        <f>SUM(Table2[[#This Row],[AWAL]],Table2[[#This Row],[M1B]])</f>
        <v>0</v>
      </c>
      <c r="R2344" s="14">
        <f>SUM(Table2[[#This Row],[M2B]],Table2[[#This Row],[M2B_h]])</f>
        <v>0</v>
      </c>
      <c r="S2344" s="14">
        <f>SUM(Table2[[#This Row],[M3B]],Table2[[#This Row],[M3B_h]])</f>
        <v>0</v>
      </c>
      <c r="T2344" s="14">
        <f>SUM(Table2[[#This Row],[M4B]],Table2[[#This Row],[M4B_h]])</f>
        <v>0</v>
      </c>
    </row>
    <row r="2345" spans="1:20">
      <c r="A2345" s="11" t="str">
        <f>IF(Table2[[#This Row],[TT]]=0,"",ROW())</f>
        <v/>
      </c>
      <c r="B2345" s="11" t="str">
        <f>LOWER(SUBSTITUTE(SUBSTITUTE(SUBSTITUTE(SUBSTITUTE(SUBSTITUTE(SUBSTITUTE(SUBSTITUTE(SUBSTITUTE(Table2[[#This Row],[NAMA BARANG]]," ",""),"""",""),"-",""),"/",""),"(",""),")",""),"&amp;",""),",",""))</f>
        <v>asahanfa1500336</v>
      </c>
      <c r="C2345" s="17" t="s">
        <v>247</v>
      </c>
      <c r="D2345" s="18">
        <v>0</v>
      </c>
      <c r="E2345" s="22" t="s">
        <v>248</v>
      </c>
      <c r="F2345" s="43">
        <f>IF(Table2[[#This Row],[M5B]]="",Table2[[#This Row],[M5B_h]],SUM(Table2[[#This Row],[M5B_h]],Table2[[#This Row],[M5B]]))</f>
        <v>0</v>
      </c>
      <c r="H2345" s="12" t="str">
        <f>IF(Table2[[#This Row],[M1A]]="","",Table2[[#This Row],[M1A]]-Table2[[#This Row],[AWAL]])</f>
        <v/>
      </c>
      <c r="J2345" s="12" t="str">
        <f>IF(Table2[[#This Row],[M2A]]="","",SUM(Table2[[#This Row],[M2A]]-Table2[[#This Row],[M2B_h]]))</f>
        <v/>
      </c>
      <c r="L2345" s="12" t="str">
        <f>IF(Table2[[#This Row],[M3A]]="","",SUM(Table2[[#This Row],[M3A]]-Table2[[#This Row],[M3B_h]]))</f>
        <v/>
      </c>
      <c r="N2345" s="12" t="str">
        <f>IF(Table2[[#This Row],[M4A]]="","",SUM(Table2[[#This Row],[M4A]]-Table2[[#This Row],[M4B_h]]))</f>
        <v/>
      </c>
      <c r="O2345" s="14"/>
      <c r="P2345" s="14" t="str">
        <f>IF(Table2[[#This Row],[M5A]]="","",SUM(Table2[[#This Row],[M5A]]-Table2[[#This Row],[M5B_h]]))</f>
        <v/>
      </c>
      <c r="Q2345" s="14">
        <f>SUM(Table2[[#This Row],[AWAL]],Table2[[#This Row],[M1B]])</f>
        <v>0</v>
      </c>
      <c r="R2345" s="14">
        <f>SUM(Table2[[#This Row],[M2B]],Table2[[#This Row],[M2B_h]])</f>
        <v>0</v>
      </c>
      <c r="S2345" s="14">
        <f>SUM(Table2[[#This Row],[M3B]],Table2[[#This Row],[M3B_h]])</f>
        <v>0</v>
      </c>
      <c r="T2345" s="14">
        <f>SUM(Table2[[#This Row],[M4B]],Table2[[#This Row],[M4B_h]])</f>
        <v>0</v>
      </c>
    </row>
    <row r="2346" spans="1:20">
      <c r="A2346" s="11" t="str">
        <f>IF(Table2[[#This Row],[TT]]=0,"",ROW())</f>
        <v/>
      </c>
      <c r="B2346" s="11" t="str">
        <f>LOWER(SUBSTITUTE(SUBSTITUTE(SUBSTITUTE(SUBSTITUTE(SUBSTITUTE(SUBSTITUTE(SUBSTITUTE(SUBSTITUTE(Table2[[#This Row],[NAMA BARANG]]," ",""),"""",""),"-",""),"/",""),"(",""),")",""),"&amp;",""),",",""))</f>
        <v>asahanfa161824</v>
      </c>
      <c r="C2346" s="17" t="s">
        <v>249</v>
      </c>
      <c r="D2346" s="18">
        <v>0</v>
      </c>
      <c r="E2346" s="22" t="s">
        <v>250</v>
      </c>
      <c r="F2346" s="43">
        <f>IF(Table2[[#This Row],[M5B]]="",Table2[[#This Row],[M5B_h]],SUM(Table2[[#This Row],[M5B_h]],Table2[[#This Row],[M5B]]))</f>
        <v>0</v>
      </c>
      <c r="H2346" s="12" t="str">
        <f>IF(Table2[[#This Row],[M1A]]="","",Table2[[#This Row],[M1A]]-Table2[[#This Row],[AWAL]])</f>
        <v/>
      </c>
      <c r="J2346" s="12" t="str">
        <f>IF(Table2[[#This Row],[M2A]]="","",SUM(Table2[[#This Row],[M2A]]-Table2[[#This Row],[M2B_h]]))</f>
        <v/>
      </c>
      <c r="L2346" s="12" t="str">
        <f>IF(Table2[[#This Row],[M3A]]="","",SUM(Table2[[#This Row],[M3A]]-Table2[[#This Row],[M3B_h]]))</f>
        <v/>
      </c>
      <c r="N2346" s="12" t="str">
        <f>IF(Table2[[#This Row],[M4A]]="","",SUM(Table2[[#This Row],[M4A]]-Table2[[#This Row],[M4B_h]]))</f>
        <v/>
      </c>
      <c r="O2346" s="14"/>
      <c r="P2346" s="14" t="str">
        <f>IF(Table2[[#This Row],[M5A]]="","",SUM(Table2[[#This Row],[M5A]]-Table2[[#This Row],[M5B_h]]))</f>
        <v/>
      </c>
      <c r="Q2346" s="14">
        <f>SUM(Table2[[#This Row],[AWAL]],Table2[[#This Row],[M1B]])</f>
        <v>0</v>
      </c>
      <c r="R2346" s="14">
        <f>SUM(Table2[[#This Row],[M2B]],Table2[[#This Row],[M2B_h]])</f>
        <v>0</v>
      </c>
      <c r="S2346" s="14">
        <f>SUM(Table2[[#This Row],[M3B]],Table2[[#This Row],[M3B_h]])</f>
        <v>0</v>
      </c>
      <c r="T2346" s="14">
        <f>SUM(Table2[[#This Row],[M4B]],Table2[[#This Row],[M4B_h]])</f>
        <v>0</v>
      </c>
    </row>
    <row r="2347" spans="1:20">
      <c r="A2347" s="11" t="str">
        <f>IF(Table2[[#This Row],[TT]]=0,"",ROW())</f>
        <v/>
      </c>
      <c r="B2347" s="11" t="str">
        <f>LOWER(SUBSTITUTE(SUBSTITUTE(SUBSTITUTE(SUBSTITUTE(SUBSTITUTE(SUBSTITUTE(SUBSTITUTE(SUBSTITUTE(Table2[[#This Row],[NAMA BARANG]]," ",""),"""",""),"-",""),"/",""),"(",""),")",""),"&amp;",""),",",""))</f>
        <v>asahang240536</v>
      </c>
      <c r="C2347" s="17" t="s">
        <v>252</v>
      </c>
      <c r="D2347" s="18">
        <v>0</v>
      </c>
      <c r="E2347" s="22" t="s">
        <v>253</v>
      </c>
      <c r="F2347" s="43">
        <f>IF(Table2[[#This Row],[M5B]]="",Table2[[#This Row],[M5B_h]],SUM(Table2[[#This Row],[M5B_h]],Table2[[#This Row],[M5B]]))</f>
        <v>0</v>
      </c>
      <c r="H2347" s="12" t="str">
        <f>IF(Table2[[#This Row],[M1A]]="","",Table2[[#This Row],[M1A]]-Table2[[#This Row],[AWAL]])</f>
        <v/>
      </c>
      <c r="J2347" s="12" t="str">
        <f>IF(Table2[[#This Row],[M2A]]="","",SUM(Table2[[#This Row],[M2A]]-Table2[[#This Row],[M2B_h]]))</f>
        <v/>
      </c>
      <c r="L2347" s="12" t="str">
        <f>IF(Table2[[#This Row],[M3A]]="","",SUM(Table2[[#This Row],[M3A]]-Table2[[#This Row],[M3B_h]]))</f>
        <v/>
      </c>
      <c r="N2347" s="12" t="str">
        <f>IF(Table2[[#This Row],[M4A]]="","",SUM(Table2[[#This Row],[M4A]]-Table2[[#This Row],[M4B_h]]))</f>
        <v/>
      </c>
      <c r="O2347" s="14"/>
      <c r="P2347" s="14" t="str">
        <f>IF(Table2[[#This Row],[M5A]]="","",SUM(Table2[[#This Row],[M5A]]-Table2[[#This Row],[M5B_h]]))</f>
        <v/>
      </c>
      <c r="Q2347" s="14">
        <f>SUM(Table2[[#This Row],[AWAL]],Table2[[#This Row],[M1B]])</f>
        <v>0</v>
      </c>
      <c r="R2347" s="14">
        <f>SUM(Table2[[#This Row],[M2B]],Table2[[#This Row],[M2B_h]])</f>
        <v>0</v>
      </c>
      <c r="S2347" s="14">
        <f>SUM(Table2[[#This Row],[M3B]],Table2[[#This Row],[M3B_h]])</f>
        <v>0</v>
      </c>
      <c r="T2347" s="14">
        <f>SUM(Table2[[#This Row],[M4B]],Table2[[#This Row],[M4B_h]])</f>
        <v>0</v>
      </c>
    </row>
    <row r="2348" spans="1:20">
      <c r="A2348" s="11" t="str">
        <f>IF(Table2[[#This Row],[TT]]=0,"",ROW())</f>
        <v/>
      </c>
      <c r="B2348" s="11" t="str">
        <f>LOWER(SUBSTITUTE(SUBSTITUTE(SUBSTITUTE(SUBSTITUTE(SUBSTITUTE(SUBSTITUTE(SUBSTITUTE(SUBSTITUTE(Table2[[#This Row],[NAMA BARANG]]," ",""),"""",""),"-",""),"/",""),"(",""),")",""),"&amp;",""),",",""))</f>
        <v>asahankm9105ffr</v>
      </c>
      <c r="C2348" s="17" t="s">
        <v>273</v>
      </c>
      <c r="D2348" s="18">
        <v>0</v>
      </c>
      <c r="E2348" s="22" t="s">
        <v>215</v>
      </c>
      <c r="F2348" s="43">
        <f>IF(Table2[[#This Row],[M5B]]="",Table2[[#This Row],[M5B_h]],SUM(Table2[[#This Row],[M5B_h]],Table2[[#This Row],[M5B]]))</f>
        <v>0</v>
      </c>
      <c r="H2348" s="12" t="str">
        <f>IF(Table2[[#This Row],[M1A]]="","",Table2[[#This Row],[M1A]]-Table2[[#This Row],[AWAL]])</f>
        <v/>
      </c>
      <c r="J2348" s="12" t="str">
        <f>IF(Table2[[#This Row],[M2A]]="","",SUM(Table2[[#This Row],[M2A]]-Table2[[#This Row],[M2B_h]]))</f>
        <v/>
      </c>
      <c r="L2348" s="12" t="str">
        <f>IF(Table2[[#This Row],[M3A]]="","",SUM(Table2[[#This Row],[M3A]]-Table2[[#This Row],[M3B_h]]))</f>
        <v/>
      </c>
      <c r="N2348" s="12" t="str">
        <f>IF(Table2[[#This Row],[M4A]]="","",SUM(Table2[[#This Row],[M4A]]-Table2[[#This Row],[M4B_h]]))</f>
        <v/>
      </c>
      <c r="O2348" s="14"/>
      <c r="P2348" s="14" t="str">
        <f>IF(Table2[[#This Row],[M5A]]="","",SUM(Table2[[#This Row],[M5A]]-Table2[[#This Row],[M5B_h]]))</f>
        <v/>
      </c>
      <c r="Q2348" s="14">
        <f>SUM(Table2[[#This Row],[AWAL]],Table2[[#This Row],[M1B]])</f>
        <v>0</v>
      </c>
      <c r="R2348" s="14">
        <f>SUM(Table2[[#This Row],[M2B]],Table2[[#This Row],[M2B_h]])</f>
        <v>0</v>
      </c>
      <c r="S2348" s="14">
        <f>SUM(Table2[[#This Row],[M3B]],Table2[[#This Row],[M3B_h]])</f>
        <v>0</v>
      </c>
      <c r="T2348" s="14">
        <f>SUM(Table2[[#This Row],[M4B]],Table2[[#This Row],[M4B_h]])</f>
        <v>0</v>
      </c>
    </row>
    <row r="2349" spans="1:20">
      <c r="A2349" s="13" t="str">
        <f>IF(Table2[[#This Row],[TT]]=0,"",ROW())</f>
        <v/>
      </c>
      <c r="B2349" s="13" t="str">
        <f>LOWER(SUBSTITUTE(SUBSTITUTE(SUBSTITUTE(SUBSTITUTE(SUBSTITUTE(SUBSTITUTE(SUBSTITUTE(SUBSTITUTE(Table2[[#This Row],[NAMA BARANG]]," ",""),"""",""),"-",""),"/",""),"(",""),")",""),"&amp;",""),",",""))</f>
        <v>asahanmeja18107</v>
      </c>
      <c r="C2349" s="16" t="s">
        <v>2974</v>
      </c>
      <c r="D2349" s="18">
        <v>0</v>
      </c>
      <c r="E2349" s="47" t="s">
        <v>2470</v>
      </c>
      <c r="F2349" s="43">
        <f>IF(Table2[[#This Row],[M5B]]="",Table2[[#This Row],[M5B_h]],SUM(Table2[[#This Row],[M5B_h]],Table2[[#This Row],[M5B]]))</f>
        <v>0</v>
      </c>
      <c r="H2349" s="14" t="str">
        <f>IF(Table2[[#This Row],[M1A]]="","",Table2[[#This Row],[M1A]]-Table2[[#This Row],[AWAL]])</f>
        <v/>
      </c>
      <c r="J2349" s="14" t="str">
        <f>IF(Table2[[#This Row],[M2A]]="","",SUM(Table2[[#This Row],[M2A]]-Table2[[#This Row],[M2B_h]]))</f>
        <v/>
      </c>
      <c r="L2349" s="14" t="str">
        <f>IF(Table2[[#This Row],[M3A]]="","",SUM(Table2[[#This Row],[M3A]]-Table2[[#This Row],[M3B_h]]))</f>
        <v/>
      </c>
      <c r="N2349" s="14" t="str">
        <f>IF(Table2[[#This Row],[M4A]]="","",SUM(Table2[[#This Row],[M4A]]-Table2[[#This Row],[M4B_h]]))</f>
        <v/>
      </c>
      <c r="O2349" s="14"/>
      <c r="P2349" s="14" t="str">
        <f>IF(Table2[[#This Row],[M5A]]="","",SUM(Table2[[#This Row],[M5A]]-Table2[[#This Row],[M5B_h]]))</f>
        <v/>
      </c>
      <c r="Q2349" s="14">
        <f>SUM(Table2[[#This Row],[AWAL]],Table2[[#This Row],[M1B]])</f>
        <v>0</v>
      </c>
      <c r="R2349" s="14">
        <f>SUM(Table2[[#This Row],[M2B]],Table2[[#This Row],[M2B_h]])</f>
        <v>0</v>
      </c>
      <c r="S2349" s="14">
        <f>SUM(Table2[[#This Row],[M3B]],Table2[[#This Row],[M3B_h]])</f>
        <v>0</v>
      </c>
      <c r="T2349" s="14">
        <f>SUM(Table2[[#This Row],[M4B]],Table2[[#This Row],[M4B_h]])</f>
        <v>0</v>
      </c>
    </row>
    <row r="2350" spans="1:20">
      <c r="A2350" s="13" t="str">
        <f>IF(Table2[[#This Row],[TT]]=0,"",ROW())</f>
        <v/>
      </c>
      <c r="B2350" s="13" t="str">
        <f>LOWER(SUBSTITUTE(SUBSTITUTE(SUBSTITUTE(SUBSTITUTE(SUBSTITUTE(SUBSTITUTE(SUBSTITUTE(SUBSTITUTE(Table2[[#This Row],[NAMA BARANG]]," ",""),"""",""),"-",""),"/",""),"(",""),")",""),"&amp;",""),",",""))</f>
        <v>asahanmeja18109</v>
      </c>
      <c r="C2350" s="16" t="s">
        <v>2975</v>
      </c>
      <c r="D2350" s="18">
        <v>0</v>
      </c>
      <c r="E2350" s="47">
        <v>192</v>
      </c>
      <c r="F2350" s="43">
        <f>IF(Table2[[#This Row],[M5B]]="",Table2[[#This Row],[M5B_h]],SUM(Table2[[#This Row],[M5B_h]],Table2[[#This Row],[M5B]]))</f>
        <v>0</v>
      </c>
      <c r="H2350" s="14" t="str">
        <f>IF(Table2[[#This Row],[M1A]]="","",Table2[[#This Row],[M1A]]-Table2[[#This Row],[AWAL]])</f>
        <v/>
      </c>
      <c r="J2350" s="14" t="str">
        <f>IF(Table2[[#This Row],[M2A]]="","",SUM(Table2[[#This Row],[M2A]]-Table2[[#This Row],[M2B_h]]))</f>
        <v/>
      </c>
      <c r="L2350" s="14" t="str">
        <f>IF(Table2[[#This Row],[M3A]]="","",SUM(Table2[[#This Row],[M3A]]-Table2[[#This Row],[M3B_h]]))</f>
        <v/>
      </c>
      <c r="N2350" s="14" t="str">
        <f>IF(Table2[[#This Row],[M4A]]="","",SUM(Table2[[#This Row],[M4A]]-Table2[[#This Row],[M4B_h]]))</f>
        <v/>
      </c>
      <c r="O2350" s="14"/>
      <c r="P2350" s="14" t="str">
        <f>IF(Table2[[#This Row],[M5A]]="","",SUM(Table2[[#This Row],[M5A]]-Table2[[#This Row],[M5B_h]]))</f>
        <v/>
      </c>
      <c r="Q2350" s="14">
        <f>SUM(Table2[[#This Row],[AWAL]],Table2[[#This Row],[M1B]])</f>
        <v>0</v>
      </c>
      <c r="R2350" s="14">
        <f>SUM(Table2[[#This Row],[M2B]],Table2[[#This Row],[M2B_h]])</f>
        <v>0</v>
      </c>
      <c r="S2350" s="14">
        <f>SUM(Table2[[#This Row],[M3B]],Table2[[#This Row],[M3B_h]])</f>
        <v>0</v>
      </c>
      <c r="T2350" s="14">
        <f>SUM(Table2[[#This Row],[M4B]],Table2[[#This Row],[M4B_h]])</f>
        <v>0</v>
      </c>
    </row>
    <row r="2351" spans="1:20">
      <c r="A2351" s="11" t="str">
        <f>IF(Table2[[#This Row],[TT]]=0,"",ROW())</f>
        <v/>
      </c>
      <c r="B2351" s="11" t="str">
        <f>LOWER(SUBSTITUTE(SUBSTITUTE(SUBSTITUTE(SUBSTITUTE(SUBSTITUTE(SUBSTITUTE(SUBSTITUTE(SUBSTITUTE(Table2[[#This Row],[NAMA BARANG]]," ",""),"""",""),"-",""),"/",""),"(",""),")",""),"&amp;",""),",",""))</f>
        <v>asahanmeja5528</v>
      </c>
      <c r="C2351" s="17" t="s">
        <v>281</v>
      </c>
      <c r="D2351" s="18">
        <v>0</v>
      </c>
      <c r="E2351" s="22" t="s">
        <v>282</v>
      </c>
      <c r="F2351" s="43">
        <f>IF(Table2[[#This Row],[M5B]]="",Table2[[#This Row],[M5B_h]],SUM(Table2[[#This Row],[M5B_h]],Table2[[#This Row],[M5B]]))</f>
        <v>0</v>
      </c>
      <c r="H2351" s="12" t="str">
        <f>IF(Table2[[#This Row],[M1A]]="","",Table2[[#This Row],[M1A]]-Table2[[#This Row],[AWAL]])</f>
        <v/>
      </c>
      <c r="J2351" s="12" t="str">
        <f>IF(Table2[[#This Row],[M2A]]="","",SUM(Table2[[#This Row],[M2A]]-Table2[[#This Row],[M2B_h]]))</f>
        <v/>
      </c>
      <c r="L2351" s="12" t="str">
        <f>IF(Table2[[#This Row],[M3A]]="","",SUM(Table2[[#This Row],[M3A]]-Table2[[#This Row],[M3B_h]]))</f>
        <v/>
      </c>
      <c r="N2351" s="12" t="str">
        <f>IF(Table2[[#This Row],[M4A]]="","",SUM(Table2[[#This Row],[M4A]]-Table2[[#This Row],[M4B_h]]))</f>
        <v/>
      </c>
      <c r="O2351" s="14"/>
      <c r="P2351" s="14" t="str">
        <f>IF(Table2[[#This Row],[M5A]]="","",SUM(Table2[[#This Row],[M5A]]-Table2[[#This Row],[M5B_h]]))</f>
        <v/>
      </c>
      <c r="Q2351" s="14">
        <f>SUM(Table2[[#This Row],[AWAL]],Table2[[#This Row],[M1B]])</f>
        <v>0</v>
      </c>
      <c r="R2351" s="14">
        <f>SUM(Table2[[#This Row],[M2B]],Table2[[#This Row],[M2B_h]])</f>
        <v>0</v>
      </c>
      <c r="S2351" s="14">
        <f>SUM(Table2[[#This Row],[M3B]],Table2[[#This Row],[M3B_h]])</f>
        <v>0</v>
      </c>
      <c r="T2351" s="14">
        <f>SUM(Table2[[#This Row],[M4B]],Table2[[#This Row],[M4B_h]])</f>
        <v>0</v>
      </c>
    </row>
    <row r="2352" spans="1:20">
      <c r="A2352" s="11" t="str">
        <f>IF(Table2[[#This Row],[TT]]=0,"",ROW())</f>
        <v/>
      </c>
      <c r="B2352" s="11" t="str">
        <f>LOWER(SUBSTITUTE(SUBSTITUTE(SUBSTITUTE(SUBSTITUTE(SUBSTITUTE(SUBSTITUTE(SUBSTITUTE(SUBSTITUTE(Table2[[#This Row],[NAMA BARANG]]," ",""),"""",""),"-",""),"/",""),"(",""),")",""),"&amp;",""),",",""))</f>
        <v>asahanmeja7913</v>
      </c>
      <c r="C2352" s="17" t="s">
        <v>289</v>
      </c>
      <c r="D2352" s="18">
        <v>1</v>
      </c>
      <c r="E2352" s="22" t="s">
        <v>88</v>
      </c>
      <c r="F2352" s="43">
        <f>IF(Table2[[#This Row],[M5B]]="",Table2[[#This Row],[M5B_h]],SUM(Table2[[#This Row],[M5B_h]],Table2[[#This Row],[M5B]]))</f>
        <v>0</v>
      </c>
      <c r="G2352" s="12">
        <v>0</v>
      </c>
      <c r="H2352" s="12">
        <f>IF(Table2[[#This Row],[M1A]]="","",Table2[[#This Row],[M1A]]-Table2[[#This Row],[AWAL]])</f>
        <v>-1</v>
      </c>
      <c r="J2352" s="12" t="str">
        <f>IF(Table2[[#This Row],[M2A]]="","",SUM(Table2[[#This Row],[M2A]]-Table2[[#This Row],[M2B_h]]))</f>
        <v/>
      </c>
      <c r="L2352" s="12" t="str">
        <f>IF(Table2[[#This Row],[M3A]]="","",SUM(Table2[[#This Row],[M3A]]-Table2[[#This Row],[M3B_h]]))</f>
        <v/>
      </c>
      <c r="N2352" s="12" t="str">
        <f>IF(Table2[[#This Row],[M4A]]="","",SUM(Table2[[#This Row],[M4A]]-Table2[[#This Row],[M4B_h]]))</f>
        <v/>
      </c>
      <c r="O2352" s="14"/>
      <c r="P2352" s="14" t="str">
        <f>IF(Table2[[#This Row],[M5A]]="","",SUM(Table2[[#This Row],[M5A]]-Table2[[#This Row],[M5B_h]]))</f>
        <v/>
      </c>
      <c r="Q2352" s="14">
        <f>SUM(Table2[[#This Row],[AWAL]],Table2[[#This Row],[M1B]])</f>
        <v>0</v>
      </c>
      <c r="R2352" s="14">
        <f>SUM(Table2[[#This Row],[M2B]],Table2[[#This Row],[M2B_h]])</f>
        <v>0</v>
      </c>
      <c r="S2352" s="14">
        <f>SUM(Table2[[#This Row],[M3B]],Table2[[#This Row],[M3B_h]])</f>
        <v>0</v>
      </c>
      <c r="T2352" s="14">
        <f>SUM(Table2[[#This Row],[M4B]],Table2[[#This Row],[M4B_h]])</f>
        <v>0</v>
      </c>
    </row>
    <row r="2353" spans="1:20">
      <c r="A2353" s="11" t="str">
        <f>IF(Table2[[#This Row],[TT]]=0,"",ROW())</f>
        <v/>
      </c>
      <c r="B2353" s="11" t="str">
        <f>LOWER(SUBSTITUTE(SUBSTITUTE(SUBSTITUTE(SUBSTITUTE(SUBSTITUTE(SUBSTITUTE(SUBSTITUTE(SUBSTITUTE(Table2[[#This Row],[NAMA BARANG]]," ",""),"""",""),"-",""),"/",""),"(",""),")",""),"&amp;",""),",",""))</f>
        <v>asahanmeja8004amotif</v>
      </c>
      <c r="C2353" s="21" t="s">
        <v>292</v>
      </c>
      <c r="D2353" s="22">
        <v>0</v>
      </c>
      <c r="E2353" s="22" t="s">
        <v>58</v>
      </c>
      <c r="F2353" s="43">
        <f>IF(Table2[[#This Row],[M5B]]="",Table2[[#This Row],[M5B_h]],SUM(Table2[[#This Row],[M5B_h]],Table2[[#This Row],[M5B]]))</f>
        <v>0</v>
      </c>
      <c r="H2353" s="12" t="str">
        <f>IF(Table2[[#This Row],[M1A]]="","",Table2[[#This Row],[M1A]]-Table2[[#This Row],[AWAL]])</f>
        <v/>
      </c>
      <c r="J2353" s="12" t="str">
        <f>IF(Table2[[#This Row],[M2A]]="","",SUM(Table2[[#This Row],[M2A]]-Table2[[#This Row],[M2B_h]]))</f>
        <v/>
      </c>
      <c r="L2353" s="12" t="str">
        <f>IF(Table2[[#This Row],[M3A]]="","",SUM(Table2[[#This Row],[M3A]]-Table2[[#This Row],[M3B_h]]))</f>
        <v/>
      </c>
      <c r="N2353" s="12" t="str">
        <f>IF(Table2[[#This Row],[M4A]]="","",SUM(Table2[[#This Row],[M4A]]-Table2[[#This Row],[M4B_h]]))</f>
        <v/>
      </c>
      <c r="O2353" s="14"/>
      <c r="P2353" s="14" t="str">
        <f>IF(Table2[[#This Row],[M5A]]="","",SUM(Table2[[#This Row],[M5A]]-Table2[[#This Row],[M5B_h]]))</f>
        <v/>
      </c>
      <c r="Q2353" s="14">
        <f>SUM(Table2[[#This Row],[AWAL]],Table2[[#This Row],[M1B]])</f>
        <v>0</v>
      </c>
      <c r="R2353" s="14">
        <f>SUM(Table2[[#This Row],[M2B]],Table2[[#This Row],[M2B_h]])</f>
        <v>0</v>
      </c>
      <c r="S2353" s="14">
        <f>SUM(Table2[[#This Row],[M3B]],Table2[[#This Row],[M3B_h]])</f>
        <v>0</v>
      </c>
      <c r="T2353" s="14">
        <f>SUM(Table2[[#This Row],[M4B]],Table2[[#This Row],[M4B_h]])</f>
        <v>0</v>
      </c>
    </row>
    <row r="2354" spans="1:20">
      <c r="A2354" s="11" t="str">
        <f>IF(Table2[[#This Row],[TT]]=0,"",ROW())</f>
        <v/>
      </c>
      <c r="B2354" s="11" t="str">
        <f>LOWER(SUBSTITUTE(SUBSTITUTE(SUBSTITUTE(SUBSTITUTE(SUBSTITUTE(SUBSTITUTE(SUBSTITUTE(SUBSTITUTE(Table2[[#This Row],[NAMA BARANG]]," ",""),"""",""),"-",""),"/",""),"(",""),")",""),"&amp;",""),",",""))</f>
        <v>asahanmeja8803</v>
      </c>
      <c r="C2354" s="17" t="s">
        <v>296</v>
      </c>
      <c r="D2354" s="18">
        <v>1</v>
      </c>
      <c r="E2354" s="22" t="s">
        <v>39</v>
      </c>
      <c r="F2354" s="43">
        <f>IF(Table2[[#This Row],[M5B]]="",Table2[[#This Row],[M5B_h]],SUM(Table2[[#This Row],[M5B_h]],Table2[[#This Row],[M5B]]))</f>
        <v>0</v>
      </c>
      <c r="G2354" s="12">
        <v>0</v>
      </c>
      <c r="H2354" s="12">
        <f>IF(Table2[[#This Row],[M1A]]="","",Table2[[#This Row],[M1A]]-Table2[[#This Row],[AWAL]])</f>
        <v>-1</v>
      </c>
      <c r="J2354" s="12" t="str">
        <f>IF(Table2[[#This Row],[M2A]]="","",SUM(Table2[[#This Row],[M2A]]-Table2[[#This Row],[M2B_h]]))</f>
        <v/>
      </c>
      <c r="L2354" s="12" t="str">
        <f>IF(Table2[[#This Row],[M3A]]="","",SUM(Table2[[#This Row],[M3A]]-Table2[[#This Row],[M3B_h]]))</f>
        <v/>
      </c>
      <c r="N2354" s="12" t="str">
        <f>IF(Table2[[#This Row],[M4A]]="","",SUM(Table2[[#This Row],[M4A]]-Table2[[#This Row],[M4B_h]]))</f>
        <v/>
      </c>
      <c r="O2354" s="14"/>
      <c r="P2354" s="14" t="str">
        <f>IF(Table2[[#This Row],[M5A]]="","",SUM(Table2[[#This Row],[M5A]]-Table2[[#This Row],[M5B_h]]))</f>
        <v/>
      </c>
      <c r="Q2354" s="14">
        <f>SUM(Table2[[#This Row],[AWAL]],Table2[[#This Row],[M1B]])</f>
        <v>0</v>
      </c>
      <c r="R2354" s="14">
        <f>SUM(Table2[[#This Row],[M2B]],Table2[[#This Row],[M2B_h]])</f>
        <v>0</v>
      </c>
      <c r="S2354" s="14">
        <f>SUM(Table2[[#This Row],[M3B]],Table2[[#This Row],[M3B_h]])</f>
        <v>0</v>
      </c>
      <c r="T2354" s="14">
        <f>SUM(Table2[[#This Row],[M4B]],Table2[[#This Row],[M4B_h]])</f>
        <v>0</v>
      </c>
    </row>
    <row r="2355" spans="1:20" ht="15">
      <c r="A2355" s="13" t="str">
        <f>IF(Table2[[#This Row],[TT]]=0,"",ROW())</f>
        <v/>
      </c>
      <c r="B2355" s="13" t="str">
        <f>LOWER(SUBSTITUTE(SUBSTITUTE(SUBSTITUTE(SUBSTITUTE(SUBSTITUTE(SUBSTITUTE(SUBSTITUTE(SUBSTITUTE(Table2[[#This Row],[NAMA BARANG]]," ",""),"""",""),"-",""),"/",""),"(",""),")",""),"&amp;",""),",",""))</f>
        <v>asahanmeja8909</v>
      </c>
      <c r="C2355" s="9" t="s">
        <v>3389</v>
      </c>
      <c r="D2355" s="18">
        <v>1</v>
      </c>
      <c r="E2355" s="47" t="s">
        <v>3390</v>
      </c>
      <c r="F2355" s="43">
        <f>IF(Table2[[#This Row],[M5B]]="",Table2[[#This Row],[M5B_h]],SUM(Table2[[#This Row],[M5B_h]],Table2[[#This Row],[M5B]]))</f>
        <v>0</v>
      </c>
      <c r="G2355" s="12">
        <v>0</v>
      </c>
      <c r="H2355" s="14">
        <f>IF(Table2[[#This Row],[M1A]]="","",Table2[[#This Row],[M1A]]-Table2[[#This Row],[AWAL]])</f>
        <v>-1</v>
      </c>
      <c r="J2355" s="14" t="str">
        <f>IF(Table2[[#This Row],[M2A]]="","",SUM(Table2[[#This Row],[M2A]]-Table2[[#This Row],[M2B_h]]))</f>
        <v/>
      </c>
      <c r="L2355" s="14" t="str">
        <f>IF(Table2[[#This Row],[M3A]]="","",SUM(Table2[[#This Row],[M3A]]-Table2[[#This Row],[M3B_h]]))</f>
        <v/>
      </c>
      <c r="N2355" s="14" t="str">
        <f>IF(Table2[[#This Row],[M4A]]="","",SUM(Table2[[#This Row],[M4A]]-Table2[[#This Row],[M4B_h]]))</f>
        <v/>
      </c>
      <c r="O2355" s="14"/>
      <c r="P2355" s="14" t="str">
        <f>IF(Table2[[#This Row],[M5A]]="","",SUM(Table2[[#This Row],[M5A]]-Table2[[#This Row],[M5B_h]]))</f>
        <v/>
      </c>
      <c r="Q2355" s="14">
        <f>SUM(Table2[[#This Row],[AWAL]],Table2[[#This Row],[M1B]])</f>
        <v>0</v>
      </c>
      <c r="R2355" s="14">
        <f>SUM(Table2[[#This Row],[M2B]],Table2[[#This Row],[M2B_h]])</f>
        <v>0</v>
      </c>
      <c r="S2355" s="14">
        <f>SUM(Table2[[#This Row],[M3B]],Table2[[#This Row],[M3B_h]])</f>
        <v>0</v>
      </c>
      <c r="T2355" s="14">
        <f>SUM(Table2[[#This Row],[M4B]],Table2[[#This Row],[M4B_h]])</f>
        <v>0</v>
      </c>
    </row>
    <row r="2356" spans="1:20">
      <c r="A2356" s="11" t="str">
        <f>IF(Table2[[#This Row],[TT]]=0,"",ROW())</f>
        <v/>
      </c>
      <c r="B2356" s="11" t="str">
        <f>LOWER(SUBSTITUTE(SUBSTITUTE(SUBSTITUTE(SUBSTITUTE(SUBSTITUTE(SUBSTITUTE(SUBSTITUTE(SUBSTITUTE(Table2[[#This Row],[NAMA BARANG]]," ",""),"""",""),"-",""),"/",""),"(",""),")",""),"&amp;",""),",",""))</f>
        <v>asahanmejas227telephone</v>
      </c>
      <c r="C2356" s="17" t="s">
        <v>301</v>
      </c>
      <c r="D2356" s="18">
        <v>0</v>
      </c>
      <c r="E2356" s="22" t="s">
        <v>11</v>
      </c>
      <c r="F2356" s="43">
        <f>IF(Table2[[#This Row],[M5B]]="",Table2[[#This Row],[M5B_h]],SUM(Table2[[#This Row],[M5B_h]],Table2[[#This Row],[M5B]]))</f>
        <v>0</v>
      </c>
      <c r="H2356" s="12" t="str">
        <f>IF(Table2[[#This Row],[M1A]]="","",Table2[[#This Row],[M1A]]-Table2[[#This Row],[AWAL]])</f>
        <v/>
      </c>
      <c r="J2356" s="12" t="str">
        <f>IF(Table2[[#This Row],[M2A]]="","",SUM(Table2[[#This Row],[M2A]]-Table2[[#This Row],[M2B_h]]))</f>
        <v/>
      </c>
      <c r="L2356" s="12" t="str">
        <f>IF(Table2[[#This Row],[M3A]]="","",SUM(Table2[[#This Row],[M3A]]-Table2[[#This Row],[M3B_h]]))</f>
        <v/>
      </c>
      <c r="N2356" s="12" t="str">
        <f>IF(Table2[[#This Row],[M4A]]="","",SUM(Table2[[#This Row],[M4A]]-Table2[[#This Row],[M4B_h]]))</f>
        <v/>
      </c>
      <c r="O2356" s="14"/>
      <c r="P2356" s="14" t="str">
        <f>IF(Table2[[#This Row],[M5A]]="","",SUM(Table2[[#This Row],[M5A]]-Table2[[#This Row],[M5B_h]]))</f>
        <v/>
      </c>
      <c r="Q2356" s="14">
        <f>SUM(Table2[[#This Row],[AWAL]],Table2[[#This Row],[M1B]])</f>
        <v>0</v>
      </c>
      <c r="R2356" s="14">
        <f>SUM(Table2[[#This Row],[M2B]],Table2[[#This Row],[M2B_h]])</f>
        <v>0</v>
      </c>
      <c r="S2356" s="14">
        <f>SUM(Table2[[#This Row],[M3B]],Table2[[#This Row],[M3B_h]])</f>
        <v>0</v>
      </c>
      <c r="T2356" s="14">
        <f>SUM(Table2[[#This Row],[M4B]],Table2[[#This Row],[M4B_h]])</f>
        <v>0</v>
      </c>
    </row>
    <row r="2357" spans="1:20">
      <c r="A2357" s="11" t="str">
        <f>IF(Table2[[#This Row],[TT]]=0,"",ROW())</f>
        <v/>
      </c>
      <c r="B2357" s="11" t="str">
        <f>LOWER(SUBSTITUTE(SUBSTITUTE(SUBSTITUTE(SUBSTITUTE(SUBSTITUTE(SUBSTITUTE(SUBSTITUTE(SUBSTITUTE(Table2[[#This Row],[NAMA BARANG]]," ",""),"""",""),"-",""),"/",""),"(",""),")",""),"&amp;",""),",",""))</f>
        <v>asahanmejas5226</v>
      </c>
      <c r="C2357" s="17" t="s">
        <v>303</v>
      </c>
      <c r="D2357" s="18">
        <v>0</v>
      </c>
      <c r="E2357" s="22" t="s">
        <v>58</v>
      </c>
      <c r="F2357" s="43">
        <f>IF(Table2[[#This Row],[M5B]]="",Table2[[#This Row],[M5B_h]],SUM(Table2[[#This Row],[M5B_h]],Table2[[#This Row],[M5B]]))</f>
        <v>0</v>
      </c>
      <c r="H2357" s="12" t="str">
        <f>IF(Table2[[#This Row],[M1A]]="","",Table2[[#This Row],[M1A]]-Table2[[#This Row],[AWAL]])</f>
        <v/>
      </c>
      <c r="J2357" s="12" t="str">
        <f>IF(Table2[[#This Row],[M2A]]="","",SUM(Table2[[#This Row],[M2A]]-Table2[[#This Row],[M2B_h]]))</f>
        <v/>
      </c>
      <c r="L2357" s="12" t="str">
        <f>IF(Table2[[#This Row],[M3A]]="","",SUM(Table2[[#This Row],[M3A]]-Table2[[#This Row],[M3B_h]]))</f>
        <v/>
      </c>
      <c r="N2357" s="12" t="str">
        <f>IF(Table2[[#This Row],[M4A]]="","",SUM(Table2[[#This Row],[M4A]]-Table2[[#This Row],[M4B_h]]))</f>
        <v/>
      </c>
      <c r="O2357" s="14"/>
      <c r="P2357" s="14" t="str">
        <f>IF(Table2[[#This Row],[M5A]]="","",SUM(Table2[[#This Row],[M5A]]-Table2[[#This Row],[M5B_h]]))</f>
        <v/>
      </c>
      <c r="Q2357" s="14">
        <f>SUM(Table2[[#This Row],[AWAL]],Table2[[#This Row],[M1B]])</f>
        <v>0</v>
      </c>
      <c r="R2357" s="14">
        <f>SUM(Table2[[#This Row],[M2B]],Table2[[#This Row],[M2B_h]])</f>
        <v>0</v>
      </c>
      <c r="S2357" s="14">
        <f>SUM(Table2[[#This Row],[M3B]],Table2[[#This Row],[M3B_h]])</f>
        <v>0</v>
      </c>
      <c r="T2357" s="14">
        <f>SUM(Table2[[#This Row],[M4B]],Table2[[#This Row],[M4B_h]])</f>
        <v>0</v>
      </c>
    </row>
    <row r="2358" spans="1:20">
      <c r="A2358" s="15" t="str">
        <f>IF(Table2[[#This Row],[TT]]=0,"",ROW())</f>
        <v/>
      </c>
      <c r="B2358" s="15" t="str">
        <f>LOWER(SUBSTITUTE(SUBSTITUTE(SUBSTITUTE(SUBSTITUTE(SUBSTITUTE(SUBSTITUTE(SUBSTITUTE(SUBSTITUTE(Table2[[#This Row],[NAMA BARANG]]," ",""),"""",""),"-",""),"/",""),"(",""),")",""),"&amp;",""),",",""))</f>
        <v>asahanmejas233</v>
      </c>
      <c r="C2358" s="17" t="s">
        <v>305</v>
      </c>
      <c r="D2358" s="18">
        <v>0</v>
      </c>
      <c r="E2358" s="22" t="s">
        <v>282</v>
      </c>
      <c r="F2358" s="44">
        <f>IF(Table2[[#This Row],[M5B]]="",Table2[[#This Row],[M5B_h]],SUM(Table2[[#This Row],[M5B_h]],Table2[[#This Row],[M5B]]))</f>
        <v>0</v>
      </c>
      <c r="G2358" s="16"/>
      <c r="H2358" s="41" t="str">
        <f>IF(Table2[[#This Row],[M1A]]="","",Table2[[#This Row],[M1A]]-Table2[[#This Row],[AWAL]])</f>
        <v/>
      </c>
      <c r="I2358" s="16"/>
      <c r="J2358" s="41" t="str">
        <f>IF(Table2[[#This Row],[M2A]]="","",SUM(Table2[[#This Row],[M2A]]-Table2[[#This Row],[M2B_h]]))</f>
        <v/>
      </c>
      <c r="K2358" s="16"/>
      <c r="L2358" s="41" t="str">
        <f>IF(Table2[[#This Row],[M3A]]="","",SUM(Table2[[#This Row],[M3A]]-Table2[[#This Row],[M3B_h]]))</f>
        <v/>
      </c>
      <c r="M2358" s="41"/>
      <c r="N2358" s="41" t="str">
        <f>IF(Table2[[#This Row],[M4A]]="","",SUM(Table2[[#This Row],[M4A]]-Table2[[#This Row],[M4B_h]]))</f>
        <v/>
      </c>
      <c r="O2358" s="14"/>
      <c r="P2358" s="14" t="str">
        <f>IF(Table2[[#This Row],[M5A]]="","",SUM(Table2[[#This Row],[M5A]]-Table2[[#This Row],[M5B_h]]))</f>
        <v/>
      </c>
      <c r="Q2358" s="14">
        <f>SUM(Table2[[#This Row],[AWAL]],Table2[[#This Row],[M1B]])</f>
        <v>0</v>
      </c>
      <c r="R2358" s="14">
        <f>SUM(Table2[[#This Row],[M2B]],Table2[[#This Row],[M2B_h]])</f>
        <v>0</v>
      </c>
      <c r="S2358" s="14">
        <f>SUM(Table2[[#This Row],[M3B]],Table2[[#This Row],[M3B_h]])</f>
        <v>0</v>
      </c>
      <c r="T2358" s="14">
        <f>SUM(Table2[[#This Row],[M4B]],Table2[[#This Row],[M4B_h]])</f>
        <v>0</v>
      </c>
    </row>
    <row r="2359" spans="1:20">
      <c r="A2359" s="11" t="str">
        <f>IF(Table2[[#This Row],[TT]]=0,"",ROW())</f>
        <v/>
      </c>
      <c r="B2359" s="11" t="str">
        <f>LOWER(SUBSTITUTE(SUBSTITUTE(SUBSTITUTE(SUBSTITUTE(SUBSTITUTE(SUBSTITUTE(SUBSTITUTE(SUBSTITUTE(Table2[[#This Row],[NAMA BARANG]]," ",""),"""",""),"-",""),"/",""),"(",""),")",""),"&amp;",""),",",""))</f>
        <v>asahanmejaxm8909</v>
      </c>
      <c r="C2359" s="17" t="s">
        <v>312</v>
      </c>
      <c r="D2359" s="18">
        <v>0</v>
      </c>
      <c r="E2359" s="22" t="s">
        <v>39</v>
      </c>
      <c r="F2359" s="43">
        <f>IF(Table2[[#This Row],[M5B]]="",Table2[[#This Row],[M5B_h]],SUM(Table2[[#This Row],[M5B_h]],Table2[[#This Row],[M5B]]))</f>
        <v>0</v>
      </c>
      <c r="H2359" s="12" t="str">
        <f>IF(Table2[[#This Row],[M1A]]="","",Table2[[#This Row],[M1A]]-Table2[[#This Row],[AWAL]])</f>
        <v/>
      </c>
      <c r="J2359" s="12" t="str">
        <f>IF(Table2[[#This Row],[M2A]]="","",SUM(Table2[[#This Row],[M2A]]-Table2[[#This Row],[M2B_h]]))</f>
        <v/>
      </c>
      <c r="L2359" s="12" t="str">
        <f>IF(Table2[[#This Row],[M3A]]="","",SUM(Table2[[#This Row],[M3A]]-Table2[[#This Row],[M3B_h]]))</f>
        <v/>
      </c>
      <c r="N2359" s="12" t="str">
        <f>IF(Table2[[#This Row],[M4A]]="","",SUM(Table2[[#This Row],[M4A]]-Table2[[#This Row],[M4B_h]]))</f>
        <v/>
      </c>
      <c r="O2359" s="14"/>
      <c r="P2359" s="14" t="str">
        <f>IF(Table2[[#This Row],[M5A]]="","",SUM(Table2[[#This Row],[M5A]]-Table2[[#This Row],[M5B_h]]))</f>
        <v/>
      </c>
      <c r="Q2359" s="14">
        <f>SUM(Table2[[#This Row],[AWAL]],Table2[[#This Row],[M1B]])</f>
        <v>0</v>
      </c>
      <c r="R2359" s="14">
        <f>SUM(Table2[[#This Row],[M2B]],Table2[[#This Row],[M2B_h]])</f>
        <v>0</v>
      </c>
      <c r="S2359" s="14">
        <f>SUM(Table2[[#This Row],[M3B]],Table2[[#This Row],[M3B_h]])</f>
        <v>0</v>
      </c>
      <c r="T2359" s="14">
        <f>SUM(Table2[[#This Row],[M4B]],Table2[[#This Row],[M4B_h]])</f>
        <v>0</v>
      </c>
    </row>
    <row r="2360" spans="1:20">
      <c r="A2360" s="11" t="str">
        <f>IF(Table2[[#This Row],[TT]]=0,"",ROW())</f>
        <v/>
      </c>
      <c r="B2360" s="11" t="str">
        <f>LOWER(SUBSTITUTE(SUBSTITUTE(SUBSTITUTE(SUBSTITUTE(SUBSTITUTE(SUBSTITUTE(SUBSTITUTE(SUBSTITUTE(Table2[[#This Row],[NAMA BARANG]]," ",""),"""",""),"-",""),"/",""),"(",""),")",""),"&amp;",""),",",""))</f>
        <v>asahansc201</v>
      </c>
      <c r="C2360" s="17" t="s">
        <v>330</v>
      </c>
      <c r="D2360" s="18">
        <v>0</v>
      </c>
      <c r="E2360" s="22" t="s">
        <v>83</v>
      </c>
      <c r="F2360" s="43">
        <f>IF(Table2[[#This Row],[M5B]]="",Table2[[#This Row],[M5B_h]],SUM(Table2[[#This Row],[M5B_h]],Table2[[#This Row],[M5B]]))</f>
        <v>0</v>
      </c>
      <c r="H2360" s="12" t="str">
        <f>IF(Table2[[#This Row],[M1A]]="","",Table2[[#This Row],[M1A]]-Table2[[#This Row],[AWAL]])</f>
        <v/>
      </c>
      <c r="J2360" s="12" t="str">
        <f>IF(Table2[[#This Row],[M2A]]="","",SUM(Table2[[#This Row],[M2A]]-Table2[[#This Row],[M2B_h]]))</f>
        <v/>
      </c>
      <c r="L2360" s="12" t="str">
        <f>IF(Table2[[#This Row],[M3A]]="","",SUM(Table2[[#This Row],[M3A]]-Table2[[#This Row],[M3B_h]]))</f>
        <v/>
      </c>
      <c r="N2360" s="12" t="str">
        <f>IF(Table2[[#This Row],[M4A]]="","",SUM(Table2[[#This Row],[M4A]]-Table2[[#This Row],[M4B_h]]))</f>
        <v/>
      </c>
      <c r="O2360" s="14"/>
      <c r="P2360" s="14" t="str">
        <f>IF(Table2[[#This Row],[M5A]]="","",SUM(Table2[[#This Row],[M5A]]-Table2[[#This Row],[M5B_h]]))</f>
        <v/>
      </c>
      <c r="Q2360" s="14">
        <f>SUM(Table2[[#This Row],[AWAL]],Table2[[#This Row],[M1B]])</f>
        <v>0</v>
      </c>
      <c r="R2360" s="14">
        <f>SUM(Table2[[#This Row],[M2B]],Table2[[#This Row],[M2B_h]])</f>
        <v>0</v>
      </c>
      <c r="S2360" s="14">
        <f>SUM(Table2[[#This Row],[M3B]],Table2[[#This Row],[M3B_h]])</f>
        <v>0</v>
      </c>
      <c r="T2360" s="14">
        <f>SUM(Table2[[#This Row],[M4B]],Table2[[#This Row],[M4B_h]])</f>
        <v>0</v>
      </c>
    </row>
    <row r="2361" spans="1:20">
      <c r="A2361" s="11" t="str">
        <f>IF(Table2[[#This Row],[TT]]=0,"",ROW())</f>
        <v/>
      </c>
      <c r="B2361" s="11" t="str">
        <f>LOWER(SUBSTITUTE(SUBSTITUTE(SUBSTITUTE(SUBSTITUTE(SUBSTITUTE(SUBSTITUTE(SUBSTITUTE(SUBSTITUTE(Table2[[#This Row],[NAMA BARANG]]," ",""),"""",""),"-",""),"/",""),"(",""),")",""),"&amp;",""),",",""))</f>
        <v>asahantiko327camera24</v>
      </c>
      <c r="C2361" s="17" t="s">
        <v>352</v>
      </c>
      <c r="D2361" s="18">
        <v>0</v>
      </c>
      <c r="E2361" s="22" t="s">
        <v>238</v>
      </c>
      <c r="F2361" s="43">
        <f>IF(Table2[[#This Row],[M5B]]="",Table2[[#This Row],[M5B_h]],SUM(Table2[[#This Row],[M5B_h]],Table2[[#This Row],[M5B]]))</f>
        <v>0</v>
      </c>
      <c r="H2361" s="12" t="str">
        <f>IF(Table2[[#This Row],[M1A]]="","",Table2[[#This Row],[M1A]]-Table2[[#This Row],[AWAL]])</f>
        <v/>
      </c>
      <c r="J2361" s="12" t="str">
        <f>IF(Table2[[#This Row],[M2A]]="","",SUM(Table2[[#This Row],[M2A]]-Table2[[#This Row],[M2B_h]]))</f>
        <v/>
      </c>
      <c r="L2361" s="12" t="str">
        <f>IF(Table2[[#This Row],[M3A]]="","",SUM(Table2[[#This Row],[M3A]]-Table2[[#This Row],[M3B_h]]))</f>
        <v/>
      </c>
      <c r="N2361" s="12" t="str">
        <f>IF(Table2[[#This Row],[M4A]]="","",SUM(Table2[[#This Row],[M4A]]-Table2[[#This Row],[M4B_h]]))</f>
        <v/>
      </c>
      <c r="O2361" s="14"/>
      <c r="P2361" s="14" t="str">
        <f>IF(Table2[[#This Row],[M5A]]="","",SUM(Table2[[#This Row],[M5A]]-Table2[[#This Row],[M5B_h]]))</f>
        <v/>
      </c>
      <c r="Q2361" s="14">
        <f>SUM(Table2[[#This Row],[AWAL]],Table2[[#This Row],[M1B]])</f>
        <v>0</v>
      </c>
      <c r="R2361" s="14">
        <f>SUM(Table2[[#This Row],[M2B]],Table2[[#This Row],[M2B_h]])</f>
        <v>0</v>
      </c>
      <c r="S2361" s="14">
        <f>SUM(Table2[[#This Row],[M3B]],Table2[[#This Row],[M3B_h]])</f>
        <v>0</v>
      </c>
      <c r="T2361" s="14">
        <f>SUM(Table2[[#This Row],[M4B]],Table2[[#This Row],[M4B_h]])</f>
        <v>0</v>
      </c>
    </row>
    <row r="2362" spans="1:20">
      <c r="A2362" s="11" t="str">
        <f>IF(Table2[[#This Row],[TT]]=0,"",ROW())</f>
        <v/>
      </c>
      <c r="B2362" s="11" t="str">
        <f>LOWER(SUBSTITUTE(SUBSTITUTE(SUBSTITUTE(SUBSTITUTE(SUBSTITUTE(SUBSTITUTE(SUBSTITUTE(SUBSTITUTE(Table2[[#This Row],[NAMA BARANG]]," ",""),"""",""),"-",""),"/",""),"(",""),")",""),"&amp;",""),",",""))</f>
        <v>balonangkalka3200</v>
      </c>
      <c r="C2362" s="17" t="s">
        <v>368</v>
      </c>
      <c r="D2362" s="18">
        <v>0</v>
      </c>
      <c r="E2362" s="22" t="s">
        <v>91</v>
      </c>
      <c r="F2362" s="43">
        <f>IF(Table2[[#This Row],[M5B]]="",Table2[[#This Row],[M5B_h]],SUM(Table2[[#This Row],[M5B_h]],Table2[[#This Row],[M5B]]))</f>
        <v>0</v>
      </c>
      <c r="H2362" s="12" t="str">
        <f>IF(Table2[[#This Row],[M1A]]="","",Table2[[#This Row],[M1A]]-Table2[[#This Row],[AWAL]])</f>
        <v/>
      </c>
      <c r="J2362" s="12" t="str">
        <f>IF(Table2[[#This Row],[M2A]]="","",SUM(Table2[[#This Row],[M2A]]-Table2[[#This Row],[M2B_h]]))</f>
        <v/>
      </c>
      <c r="L2362" s="12" t="str">
        <f>IF(Table2[[#This Row],[M3A]]="","",SUM(Table2[[#This Row],[M3A]]-Table2[[#This Row],[M3B_h]]))</f>
        <v/>
      </c>
      <c r="N2362" s="12" t="str">
        <f>IF(Table2[[#This Row],[M4A]]="","",SUM(Table2[[#This Row],[M4A]]-Table2[[#This Row],[M4B_h]]))</f>
        <v/>
      </c>
      <c r="O2362" s="14"/>
      <c r="P2362" s="14" t="str">
        <f>IF(Table2[[#This Row],[M5A]]="","",SUM(Table2[[#This Row],[M5A]]-Table2[[#This Row],[M5B_h]]))</f>
        <v/>
      </c>
      <c r="Q2362" s="14">
        <f>SUM(Table2[[#This Row],[AWAL]],Table2[[#This Row],[M1B]])</f>
        <v>0</v>
      </c>
      <c r="R2362" s="14">
        <f>SUM(Table2[[#This Row],[M2B]],Table2[[#This Row],[M2B_h]])</f>
        <v>0</v>
      </c>
      <c r="S2362" s="14">
        <f>SUM(Table2[[#This Row],[M3B]],Table2[[#This Row],[M3B_h]])</f>
        <v>0</v>
      </c>
      <c r="T2362" s="14">
        <f>SUM(Table2[[#This Row],[M4B]],Table2[[#This Row],[M4B_h]])</f>
        <v>0</v>
      </c>
    </row>
    <row r="2363" spans="1:20">
      <c r="A2363" s="11" t="str">
        <f>IF(Table2[[#This Row],[TT]]=0,"",ROW())</f>
        <v/>
      </c>
      <c r="B2363" s="11" t="str">
        <f>LOWER(SUBSTITUTE(SUBSTITUTE(SUBSTITUTE(SUBSTITUTE(SUBSTITUTE(SUBSTITUTE(SUBSTITUTE(SUBSTITUTE(Table2[[#This Row],[NAMA BARANG]]," ",""),"""",""),"-",""),"/",""),"(",""),")",""),"&amp;",""),",",""))</f>
        <v>balondoublebl2402</v>
      </c>
      <c r="C2363" s="16" t="s">
        <v>385</v>
      </c>
      <c r="D2363" s="18">
        <v>0</v>
      </c>
      <c r="E2363" s="22">
        <v>100</v>
      </c>
      <c r="F2363" s="43">
        <f>IF(Table2[[#This Row],[M5B]]="",Table2[[#This Row],[M5B_h]],SUM(Table2[[#This Row],[M5B_h]],Table2[[#This Row],[M5B]]))</f>
        <v>0</v>
      </c>
      <c r="H2363" s="12" t="str">
        <f>IF(Table2[[#This Row],[M1A]]="","",Table2[[#This Row],[M1A]]-Table2[[#This Row],[AWAL]])</f>
        <v/>
      </c>
      <c r="J2363" s="12" t="str">
        <f>IF(Table2[[#This Row],[M2A]]="","",SUM(Table2[[#This Row],[M2A]]-Table2[[#This Row],[M2B_h]]))</f>
        <v/>
      </c>
      <c r="L2363" s="12" t="str">
        <f>IF(Table2[[#This Row],[M3A]]="","",SUM(Table2[[#This Row],[M3A]]-Table2[[#This Row],[M3B_h]]))</f>
        <v/>
      </c>
      <c r="N2363" s="12" t="str">
        <f>IF(Table2[[#This Row],[M4A]]="","",SUM(Table2[[#This Row],[M4A]]-Table2[[#This Row],[M4B_h]]))</f>
        <v/>
      </c>
      <c r="O2363" s="14"/>
      <c r="P2363" s="14" t="str">
        <f>IF(Table2[[#This Row],[M5A]]="","",SUM(Table2[[#This Row],[M5A]]-Table2[[#This Row],[M5B_h]]))</f>
        <v/>
      </c>
      <c r="Q2363" s="14">
        <f>SUM(Table2[[#This Row],[AWAL]],Table2[[#This Row],[M1B]])</f>
        <v>0</v>
      </c>
      <c r="R2363" s="14">
        <f>SUM(Table2[[#This Row],[M2B]],Table2[[#This Row],[M2B_h]])</f>
        <v>0</v>
      </c>
      <c r="S2363" s="14">
        <f>SUM(Table2[[#This Row],[M3B]],Table2[[#This Row],[M3B_h]])</f>
        <v>0</v>
      </c>
      <c r="T2363" s="14">
        <f>SUM(Table2[[#This Row],[M4B]],Table2[[#This Row],[M4B_h]])</f>
        <v>0</v>
      </c>
    </row>
    <row r="2364" spans="1:20">
      <c r="A2364" s="11" t="str">
        <f>IF(Table2[[#This Row],[TT]]=0,"",ROW())</f>
        <v/>
      </c>
      <c r="B2364" s="11" t="str">
        <f>LOWER(SUBSTITUTE(SUBSTITUTE(SUBSTITUTE(SUBSTITUTE(SUBSTITUTE(SUBSTITUTE(SUBSTITUTE(SUBSTITUTE(Table2[[#This Row],[NAMA BARANG]]," ",""),"""",""),"-",""),"/",""),"(",""),")",""),"&amp;",""),",",""))</f>
        <v>balonfoilmetallikangkabfoia</v>
      </c>
      <c r="C2364" s="16" t="s">
        <v>386</v>
      </c>
      <c r="D2364" s="18">
        <v>0</v>
      </c>
      <c r="E2364" s="22" t="s">
        <v>387</v>
      </c>
      <c r="F2364" s="43">
        <f>IF(Table2[[#This Row],[M5B]]="",Table2[[#This Row],[M5B_h]],SUM(Table2[[#This Row],[M5B_h]],Table2[[#This Row],[M5B]]))</f>
        <v>0</v>
      </c>
      <c r="H2364" s="12" t="str">
        <f>IF(Table2[[#This Row],[M1A]]="","",Table2[[#This Row],[M1A]]-Table2[[#This Row],[AWAL]])</f>
        <v/>
      </c>
      <c r="J2364" s="12" t="str">
        <f>IF(Table2[[#This Row],[M2A]]="","",SUM(Table2[[#This Row],[M2A]]-Table2[[#This Row],[M2B_h]]))</f>
        <v/>
      </c>
      <c r="L2364" s="12" t="str">
        <f>IF(Table2[[#This Row],[M3A]]="","",SUM(Table2[[#This Row],[M3A]]-Table2[[#This Row],[M3B_h]]))</f>
        <v/>
      </c>
      <c r="N2364" s="12" t="str">
        <f>IF(Table2[[#This Row],[M4A]]="","",SUM(Table2[[#This Row],[M4A]]-Table2[[#This Row],[M4B_h]]))</f>
        <v/>
      </c>
      <c r="O2364" s="14"/>
      <c r="P2364" s="14" t="str">
        <f>IF(Table2[[#This Row],[M5A]]="","",SUM(Table2[[#This Row],[M5A]]-Table2[[#This Row],[M5B_h]]))</f>
        <v/>
      </c>
      <c r="Q2364" s="14">
        <f>SUM(Table2[[#This Row],[AWAL]],Table2[[#This Row],[M1B]])</f>
        <v>0</v>
      </c>
      <c r="R2364" s="14">
        <f>SUM(Table2[[#This Row],[M2B]],Table2[[#This Row],[M2B_h]])</f>
        <v>0</v>
      </c>
      <c r="S2364" s="14">
        <f>SUM(Table2[[#This Row],[M3B]],Table2[[#This Row],[M3B_h]])</f>
        <v>0</v>
      </c>
      <c r="T2364" s="14">
        <f>SUM(Table2[[#This Row],[M4B]],Table2[[#This Row],[M4B_h]])</f>
        <v>0</v>
      </c>
    </row>
    <row r="2365" spans="1:20">
      <c r="A2365" s="11" t="str">
        <f>IF(Table2[[#This Row],[TT]]=0,"",ROW())</f>
        <v/>
      </c>
      <c r="B2365" s="11" t="str">
        <f>LOWER(SUBSTITUTE(SUBSTITUTE(SUBSTITUTE(SUBSTITUTE(SUBSTITUTE(SUBSTITUTE(SUBSTITUTE(SUBSTITUTE(Table2[[#This Row],[NAMA BARANG]]," ",""),"""",""),"-",""),"/",""),"(",""),")",""),"&amp;",""),",",""))</f>
        <v>balonfslkf3200hb</v>
      </c>
      <c r="C2365" s="16" t="s">
        <v>3469</v>
      </c>
      <c r="D2365" s="18">
        <v>0</v>
      </c>
      <c r="E2365" s="22" t="s">
        <v>2631</v>
      </c>
      <c r="F2365" s="43">
        <f>IF(Table2[[#This Row],[M5B]]="",Table2[[#This Row],[M5B_h]],SUM(Table2[[#This Row],[M5B_h]],Table2[[#This Row],[M5B]]))</f>
        <v>0</v>
      </c>
      <c r="H2365" s="12" t="str">
        <f>IF(Table2[[#This Row],[M1A]]="","",Table2[[#This Row],[M1A]]-Table2[[#This Row],[AWAL]])</f>
        <v/>
      </c>
      <c r="J2365" s="12" t="str">
        <f>IF(Table2[[#This Row],[M2A]]="","",SUM(Table2[[#This Row],[M2A]]-Table2[[#This Row],[M2B_h]]))</f>
        <v/>
      </c>
      <c r="L2365" s="12" t="str">
        <f>IF(Table2[[#This Row],[M3A]]="","",SUM(Table2[[#This Row],[M3A]]-Table2[[#This Row],[M3B_h]]))</f>
        <v/>
      </c>
      <c r="N2365" s="12" t="str">
        <f>IF(Table2[[#This Row],[M4A]]="","",SUM(Table2[[#This Row],[M4A]]-Table2[[#This Row],[M4B_h]]))</f>
        <v/>
      </c>
      <c r="O2365" s="14"/>
      <c r="P2365" s="14" t="str">
        <f>IF(Table2[[#This Row],[M5A]]="","",SUM(Table2[[#This Row],[M5A]]-Table2[[#This Row],[M5B_h]]))</f>
        <v/>
      </c>
      <c r="Q2365" s="14">
        <f>SUM(Table2[[#This Row],[AWAL]],Table2[[#This Row],[M1B]])</f>
        <v>0</v>
      </c>
      <c r="R2365" s="14">
        <f>SUM(Table2[[#This Row],[M2B]],Table2[[#This Row],[M2B_h]])</f>
        <v>0</v>
      </c>
      <c r="S2365" s="14">
        <f>SUM(Table2[[#This Row],[M3B]],Table2[[#This Row],[M3B_h]])</f>
        <v>0</v>
      </c>
      <c r="T2365" s="14">
        <f>SUM(Table2[[#This Row],[M4B]],Table2[[#This Row],[M4B_h]])</f>
        <v>0</v>
      </c>
    </row>
    <row r="2366" spans="1:20">
      <c r="A2366" s="11" t="str">
        <f>IF(Table2[[#This Row],[TT]]=0,"",ROW())</f>
        <v/>
      </c>
      <c r="B2366" s="11" t="str">
        <f>LOWER(SUBSTITUTE(SUBSTITUTE(SUBSTITUTE(SUBSTITUTE(SUBSTITUTE(SUBSTITUTE(SUBSTITUTE(SUBSTITUTE(Table2[[#This Row],[NAMA BARANG]]," ",""),"""",""),"-",""),"/",""),"(",""),")",""),"&amp;",""),",",""))</f>
        <v>balonfslovelovelkf3200m11</v>
      </c>
      <c r="C2366" s="16" t="s">
        <v>388</v>
      </c>
      <c r="D2366" s="18">
        <v>0</v>
      </c>
      <c r="E2366" s="22" t="s">
        <v>91</v>
      </c>
      <c r="F2366" s="43">
        <f>IF(Table2[[#This Row],[M5B]]="",Table2[[#This Row],[M5B_h]],SUM(Table2[[#This Row],[M5B_h]],Table2[[#This Row],[M5B]]))</f>
        <v>0</v>
      </c>
      <c r="H2366" s="12" t="str">
        <f>IF(Table2[[#This Row],[M1A]]="","",Table2[[#This Row],[M1A]]-Table2[[#This Row],[AWAL]])</f>
        <v/>
      </c>
      <c r="J2366" s="12" t="str">
        <f>IF(Table2[[#This Row],[M2A]]="","",SUM(Table2[[#This Row],[M2A]]-Table2[[#This Row],[M2B_h]]))</f>
        <v/>
      </c>
      <c r="L2366" s="12" t="str">
        <f>IF(Table2[[#This Row],[M3A]]="","",SUM(Table2[[#This Row],[M3A]]-Table2[[#This Row],[M3B_h]]))</f>
        <v/>
      </c>
      <c r="N2366" s="12" t="str">
        <f>IF(Table2[[#This Row],[M4A]]="","",SUM(Table2[[#This Row],[M4A]]-Table2[[#This Row],[M4B_h]]))</f>
        <v/>
      </c>
      <c r="O2366" s="14"/>
      <c r="P2366" s="14" t="str">
        <f>IF(Table2[[#This Row],[M5A]]="","",SUM(Table2[[#This Row],[M5A]]-Table2[[#This Row],[M5B_h]]))</f>
        <v/>
      </c>
      <c r="Q2366" s="14">
        <f>SUM(Table2[[#This Row],[AWAL]],Table2[[#This Row],[M1B]])</f>
        <v>0</v>
      </c>
      <c r="R2366" s="14">
        <f>SUM(Table2[[#This Row],[M2B]],Table2[[#This Row],[M2B_h]])</f>
        <v>0</v>
      </c>
      <c r="S2366" s="14">
        <f>SUM(Table2[[#This Row],[M3B]],Table2[[#This Row],[M3B_h]])</f>
        <v>0</v>
      </c>
      <c r="T2366" s="14">
        <f>SUM(Table2[[#This Row],[M4B]],Table2[[#This Row],[M4B_h]])</f>
        <v>0</v>
      </c>
    </row>
    <row r="2367" spans="1:20">
      <c r="A2367" s="11" t="str">
        <f>IF(Table2[[#This Row],[TT]]=0,"",ROW())</f>
        <v/>
      </c>
      <c r="B2367" s="11" t="str">
        <f>LOWER(SUBSTITUTE(SUBSTITUTE(SUBSTITUTE(SUBSTITUTE(SUBSTITUTE(SUBSTITUTE(SUBSTITUTE(SUBSTITUTE(Table2[[#This Row],[NAMA BARANG]]," ",""),"""",""),"-",""),"/",""),"(",""),")",""),"&amp;",""),",",""))</f>
        <v>balonfsmickeylkf3200m3</v>
      </c>
      <c r="C2367" s="16" t="s">
        <v>389</v>
      </c>
      <c r="D2367" s="18">
        <v>0</v>
      </c>
      <c r="E2367" s="22" t="s">
        <v>91</v>
      </c>
      <c r="F2367" s="43">
        <f>IF(Table2[[#This Row],[M5B]]="",Table2[[#This Row],[M5B_h]],SUM(Table2[[#This Row],[M5B_h]],Table2[[#This Row],[M5B]]))</f>
        <v>0</v>
      </c>
      <c r="H2367" s="12" t="str">
        <f>IF(Table2[[#This Row],[M1A]]="","",Table2[[#This Row],[M1A]]-Table2[[#This Row],[AWAL]])</f>
        <v/>
      </c>
      <c r="J2367" s="12" t="str">
        <f>IF(Table2[[#This Row],[M2A]]="","",SUM(Table2[[#This Row],[M2A]]-Table2[[#This Row],[M2B_h]]))</f>
        <v/>
      </c>
      <c r="L2367" s="12" t="str">
        <f>IF(Table2[[#This Row],[M3A]]="","",SUM(Table2[[#This Row],[M3A]]-Table2[[#This Row],[M3B_h]]))</f>
        <v/>
      </c>
      <c r="N2367" s="12" t="str">
        <f>IF(Table2[[#This Row],[M4A]]="","",SUM(Table2[[#This Row],[M4A]]-Table2[[#This Row],[M4B_h]]))</f>
        <v/>
      </c>
      <c r="O2367" s="14"/>
      <c r="P2367" s="14" t="str">
        <f>IF(Table2[[#This Row],[M5A]]="","",SUM(Table2[[#This Row],[M5A]]-Table2[[#This Row],[M5B_h]]))</f>
        <v/>
      </c>
      <c r="Q2367" s="14">
        <f>SUM(Table2[[#This Row],[AWAL]],Table2[[#This Row],[M1B]])</f>
        <v>0</v>
      </c>
      <c r="R2367" s="14">
        <f>SUM(Table2[[#This Row],[M2B]],Table2[[#This Row],[M2B_h]])</f>
        <v>0</v>
      </c>
      <c r="S2367" s="14">
        <f>SUM(Table2[[#This Row],[M3B]],Table2[[#This Row],[M3B_h]])</f>
        <v>0</v>
      </c>
      <c r="T2367" s="14">
        <f>SUM(Table2[[#This Row],[M4B]],Table2[[#This Row],[M4B_h]])</f>
        <v>0</v>
      </c>
    </row>
    <row r="2368" spans="1:20">
      <c r="A2368" s="11" t="str">
        <f>IF(Table2[[#This Row],[TT]]=0,"",ROW())</f>
        <v/>
      </c>
      <c r="B2368" s="11" t="str">
        <f>LOWER(SUBSTITUTE(SUBSTITUTE(SUBSTITUTE(SUBSTITUTE(SUBSTITUTE(SUBSTITUTE(SUBSTITUTE(SUBSTITUTE(Table2[[#This Row],[NAMA BARANG]]," ",""),"""",""),"-",""),"/",""),"(",""),")",""),"&amp;",""),",",""))</f>
        <v>balonlovelkl2200</v>
      </c>
      <c r="C2368" s="16" t="s">
        <v>2901</v>
      </c>
      <c r="D2368" s="18">
        <v>0</v>
      </c>
      <c r="E2368" s="22">
        <v>75</v>
      </c>
      <c r="F2368" s="43">
        <f>IF(Table2[[#This Row],[M5B]]="",Table2[[#This Row],[M5B_h]],SUM(Table2[[#This Row],[M5B_h]],Table2[[#This Row],[M5B]]))</f>
        <v>0</v>
      </c>
      <c r="H2368" s="12" t="str">
        <f>IF(Table2[[#This Row],[M1A]]="","",Table2[[#This Row],[M1A]]-Table2[[#This Row],[AWAL]])</f>
        <v/>
      </c>
      <c r="J2368" s="12" t="str">
        <f>IF(Table2[[#This Row],[M2A]]="","",SUM(Table2[[#This Row],[M2A]]-Table2[[#This Row],[M2B_h]]))</f>
        <v/>
      </c>
      <c r="L2368" s="12" t="str">
        <f>IF(Table2[[#This Row],[M3A]]="","",SUM(Table2[[#This Row],[M3A]]-Table2[[#This Row],[M3B_h]]))</f>
        <v/>
      </c>
      <c r="N2368" s="12" t="str">
        <f>IF(Table2[[#This Row],[M4A]]="","",SUM(Table2[[#This Row],[M4A]]-Table2[[#This Row],[M4B_h]]))</f>
        <v/>
      </c>
      <c r="O2368" s="14"/>
      <c r="P2368" s="14" t="str">
        <f>IF(Table2[[#This Row],[M5A]]="","",SUM(Table2[[#This Row],[M5A]]-Table2[[#This Row],[M5B_h]]))</f>
        <v/>
      </c>
      <c r="Q2368" s="14">
        <f>SUM(Table2[[#This Row],[AWAL]],Table2[[#This Row],[M1B]])</f>
        <v>0</v>
      </c>
      <c r="R2368" s="14">
        <f>SUM(Table2[[#This Row],[M2B]],Table2[[#This Row],[M2B_h]])</f>
        <v>0</v>
      </c>
      <c r="S2368" s="14">
        <f>SUM(Table2[[#This Row],[M3B]],Table2[[#This Row],[M3B_h]])</f>
        <v>0</v>
      </c>
      <c r="T2368" s="14">
        <f>SUM(Table2[[#This Row],[M4B]],Table2[[#This Row],[M4B_h]])</f>
        <v>0</v>
      </c>
    </row>
    <row r="2369" spans="1:20">
      <c r="A2369" s="13" t="str">
        <f>IF(Table2[[#This Row],[TT]]=0,"",ROW())</f>
        <v/>
      </c>
      <c r="B2369" s="13" t="str">
        <f>LOWER(SUBSTITUTE(SUBSTITUTE(SUBSTITUTE(SUBSTITUTE(SUBSTITUTE(SUBSTITUTE(SUBSTITUTE(SUBSTITUTE(Table2[[#This Row],[NAMA BARANG]]," ",""),"""",""),"-",""),"/",""),"(",""),")",""),"&amp;",""),",",""))</f>
        <v>balonmacaronlkm2800</v>
      </c>
      <c r="C2369" s="16" t="s">
        <v>3254</v>
      </c>
      <c r="D2369" s="18">
        <v>0</v>
      </c>
      <c r="E2369" s="47">
        <v>50</v>
      </c>
      <c r="F2369" s="43">
        <f>IF(Table2[[#This Row],[M5B]]="",Table2[[#This Row],[M5B_h]],SUM(Table2[[#This Row],[M5B_h]],Table2[[#This Row],[M5B]]))</f>
        <v>0</v>
      </c>
      <c r="H2369" s="14" t="str">
        <f>IF(Table2[[#This Row],[M1A]]="","",Table2[[#This Row],[M1A]]-Table2[[#This Row],[AWAL]])</f>
        <v/>
      </c>
      <c r="J2369" s="14" t="str">
        <f>IF(Table2[[#This Row],[M2A]]="","",SUM(Table2[[#This Row],[M2A]]-Table2[[#This Row],[M2B_h]]))</f>
        <v/>
      </c>
      <c r="L2369" s="14" t="str">
        <f>IF(Table2[[#This Row],[M3A]]="","",SUM(Table2[[#This Row],[M3A]]-Table2[[#This Row],[M3B_h]]))</f>
        <v/>
      </c>
      <c r="N2369" s="14" t="str">
        <f>IF(Table2[[#This Row],[M4A]]="","",SUM(Table2[[#This Row],[M4A]]-Table2[[#This Row],[M4B_h]]))</f>
        <v/>
      </c>
      <c r="P2369" s="14" t="str">
        <f>IF(Table2[[#This Row],[M5A]]="","",SUM(Table2[[#This Row],[M5A]]-Table2[[#This Row],[M5B_h]]))</f>
        <v/>
      </c>
      <c r="Q2369" s="14">
        <f>SUM(Table2[[#This Row],[AWAL]],Table2[[#This Row],[M1B]])</f>
        <v>0</v>
      </c>
      <c r="R2369" s="14">
        <f>SUM(Table2[[#This Row],[M2B]],Table2[[#This Row],[M2B_h]])</f>
        <v>0</v>
      </c>
      <c r="S2369" s="14">
        <f>SUM(Table2[[#This Row],[M3B]],Table2[[#This Row],[M3B_h]])</f>
        <v>0</v>
      </c>
      <c r="T2369" s="14">
        <f>SUM(Table2[[#This Row],[M4B]],Table2[[#This Row],[M4B_h]])</f>
        <v>0</v>
      </c>
    </row>
    <row r="2370" spans="1:20">
      <c r="A2370" s="11" t="str">
        <f>IF(Table2[[#This Row],[TT]]=0,"",ROW())</f>
        <v/>
      </c>
      <c r="B2370" s="11" t="str">
        <f>LOWER(SUBSTITUTE(SUBSTITUTE(SUBSTITUTE(SUBSTITUTE(SUBSTITUTE(SUBSTITUTE(SUBSTITUTE(SUBSTITUTE(Table2[[#This Row],[NAMA BARANG]]," ",""),"""",""),"-",""),"/",""),"(",""),")",""),"&amp;",""),",",""))</f>
        <v>balonmetalikhblms2800hb</v>
      </c>
      <c r="C2370" s="16" t="s">
        <v>391</v>
      </c>
      <c r="D2370" s="18">
        <v>0</v>
      </c>
      <c r="E2370" s="22">
        <v>50</v>
      </c>
      <c r="F2370" s="43">
        <f>IF(Table2[[#This Row],[M5B]]="",Table2[[#This Row],[M5B_h]],SUM(Table2[[#This Row],[M5B_h]],Table2[[#This Row],[M5B]]))</f>
        <v>0</v>
      </c>
      <c r="H2370" s="12" t="str">
        <f>IF(Table2[[#This Row],[M1A]]="","",Table2[[#This Row],[M1A]]-Table2[[#This Row],[AWAL]])</f>
        <v/>
      </c>
      <c r="J2370" s="12" t="str">
        <f>IF(Table2[[#This Row],[M2A]]="","",SUM(Table2[[#This Row],[M2A]]-Table2[[#This Row],[M2B_h]]))</f>
        <v/>
      </c>
      <c r="L2370" s="12" t="str">
        <f>IF(Table2[[#This Row],[M3A]]="","",SUM(Table2[[#This Row],[M3A]]-Table2[[#This Row],[M3B_h]]))</f>
        <v/>
      </c>
      <c r="N2370" s="12" t="str">
        <f>IF(Table2[[#This Row],[M4A]]="","",SUM(Table2[[#This Row],[M4A]]-Table2[[#This Row],[M4B_h]]))</f>
        <v/>
      </c>
      <c r="O2370" s="14"/>
      <c r="P2370" s="14" t="str">
        <f>IF(Table2[[#This Row],[M5A]]="","",SUM(Table2[[#This Row],[M5A]]-Table2[[#This Row],[M5B_h]]))</f>
        <v/>
      </c>
      <c r="Q2370" s="14">
        <f>SUM(Table2[[#This Row],[AWAL]],Table2[[#This Row],[M1B]])</f>
        <v>0</v>
      </c>
      <c r="R2370" s="14">
        <f>SUM(Table2[[#This Row],[M2B]],Table2[[#This Row],[M2B_h]])</f>
        <v>0</v>
      </c>
      <c r="S2370" s="14">
        <f>SUM(Table2[[#This Row],[M3B]],Table2[[#This Row],[M3B_h]])</f>
        <v>0</v>
      </c>
      <c r="T2370" s="14">
        <f>SUM(Table2[[#This Row],[M4B]],Table2[[#This Row],[M4B_h]])</f>
        <v>0</v>
      </c>
    </row>
    <row r="2371" spans="1:20">
      <c r="A2371" s="11" t="str">
        <f>IF(Table2[[#This Row],[TT]]=0,"",ROW())</f>
        <v/>
      </c>
      <c r="B2371" s="11" t="str">
        <f>LOWER(SUBSTITUTE(SUBSTITUTE(SUBSTITUTE(SUBSTITUTE(SUBSTITUTE(SUBSTITUTE(SUBSTITUTE(SUBSTITUTE(Table2[[#This Row],[NAMA BARANG]]," ",""),"""",""),"-",""),"/",""),"(",""),")",""),"&amp;",""),",",""))</f>
        <v>balonmetaliklkm2800</v>
      </c>
      <c r="C2371" s="16" t="s">
        <v>392</v>
      </c>
      <c r="D2371" s="18">
        <v>0</v>
      </c>
      <c r="E2371" s="22" t="s">
        <v>91</v>
      </c>
      <c r="F2371" s="43">
        <f>IF(Table2[[#This Row],[M5B]]="",Table2[[#This Row],[M5B_h]],SUM(Table2[[#This Row],[M5B_h]],Table2[[#This Row],[M5B]]))</f>
        <v>0</v>
      </c>
      <c r="H2371" s="12" t="str">
        <f>IF(Table2[[#This Row],[M1A]]="","",Table2[[#This Row],[M1A]]-Table2[[#This Row],[AWAL]])</f>
        <v/>
      </c>
      <c r="J2371" s="12" t="str">
        <f>IF(Table2[[#This Row],[M2A]]="","",SUM(Table2[[#This Row],[M2A]]-Table2[[#This Row],[M2B_h]]))</f>
        <v/>
      </c>
      <c r="L2371" s="12" t="str">
        <f>IF(Table2[[#This Row],[M3A]]="","",SUM(Table2[[#This Row],[M3A]]-Table2[[#This Row],[M3B_h]]))</f>
        <v/>
      </c>
      <c r="N2371" s="12" t="str">
        <f>IF(Table2[[#This Row],[M4A]]="","",SUM(Table2[[#This Row],[M4A]]-Table2[[#This Row],[M4B_h]]))</f>
        <v/>
      </c>
      <c r="O2371" s="14"/>
      <c r="P2371" s="14" t="str">
        <f>IF(Table2[[#This Row],[M5A]]="","",SUM(Table2[[#This Row],[M5A]]-Table2[[#This Row],[M5B_h]]))</f>
        <v/>
      </c>
      <c r="Q2371" s="14">
        <f>SUM(Table2[[#This Row],[AWAL]],Table2[[#This Row],[M1B]])</f>
        <v>0</v>
      </c>
      <c r="R2371" s="14">
        <f>SUM(Table2[[#This Row],[M2B]],Table2[[#This Row],[M2B_h]])</f>
        <v>0</v>
      </c>
      <c r="S2371" s="14">
        <f>SUM(Table2[[#This Row],[M3B]],Table2[[#This Row],[M3B_h]])</f>
        <v>0</v>
      </c>
      <c r="T2371" s="14">
        <f>SUM(Table2[[#This Row],[M4B]],Table2[[#This Row],[M4B_h]])</f>
        <v>0</v>
      </c>
    </row>
    <row r="2372" spans="1:20">
      <c r="A2372" s="13" t="str">
        <f>IF(Table2[[#This Row],[TT]]=0,"",ROW())</f>
        <v/>
      </c>
      <c r="B2372" s="13" t="str">
        <f>LOWER(SUBSTITUTE(SUBSTITUTE(SUBSTITUTE(SUBSTITUTE(SUBSTITUTE(SUBSTITUTE(SUBSTITUTE(SUBSTITUTE(Table2[[#This Row],[NAMA BARANG]]," ",""),"""",""),"-",""),"/",""),"(",""),")",""),"&amp;",""),",",""))</f>
        <v>balonsmilekuninglks3200sk</v>
      </c>
      <c r="C2372" s="16" t="s">
        <v>3330</v>
      </c>
      <c r="D2372" s="18">
        <v>0</v>
      </c>
      <c r="E2372" s="47">
        <v>50</v>
      </c>
      <c r="F2372" s="43">
        <f>IF(Table2[[#This Row],[M5B]]="",Table2[[#This Row],[M5B_h]],SUM(Table2[[#This Row],[M5B_h]],Table2[[#This Row],[M5B]]))</f>
        <v>0</v>
      </c>
      <c r="H2372" s="14" t="str">
        <f>IF(Table2[[#This Row],[M1A]]="","",Table2[[#This Row],[M1A]]-Table2[[#This Row],[AWAL]])</f>
        <v/>
      </c>
      <c r="J2372" s="14" t="str">
        <f>IF(Table2[[#This Row],[M2A]]="","",SUM(Table2[[#This Row],[M2A]]-Table2[[#This Row],[M2B_h]]))</f>
        <v/>
      </c>
      <c r="L2372" s="14" t="str">
        <f>IF(Table2[[#This Row],[M3A]]="","",SUM(Table2[[#This Row],[M3A]]-Table2[[#This Row],[M3B_h]]))</f>
        <v/>
      </c>
      <c r="N2372" s="14" t="str">
        <f>IF(Table2[[#This Row],[M4A]]="","",SUM(Table2[[#This Row],[M4A]]-Table2[[#This Row],[M4B_h]]))</f>
        <v/>
      </c>
      <c r="O2372" s="14"/>
      <c r="P2372" s="14" t="str">
        <f>IF(Table2[[#This Row],[M5A]]="","",SUM(Table2[[#This Row],[M5A]]-Table2[[#This Row],[M5B_h]]))</f>
        <v/>
      </c>
      <c r="Q2372" s="14">
        <f>SUM(Table2[[#This Row],[AWAL]],Table2[[#This Row],[M1B]])</f>
        <v>0</v>
      </c>
      <c r="R2372" s="14">
        <f>SUM(Table2[[#This Row],[M2B]],Table2[[#This Row],[M2B_h]])</f>
        <v>0</v>
      </c>
      <c r="S2372" s="14">
        <f>SUM(Table2[[#This Row],[M3B]],Table2[[#This Row],[M3B_h]])</f>
        <v>0</v>
      </c>
      <c r="T2372" s="14">
        <f>SUM(Table2[[#This Row],[M4B]],Table2[[#This Row],[M4B_h]])</f>
        <v>0</v>
      </c>
    </row>
    <row r="2373" spans="1:20">
      <c r="A2373" s="13" t="str">
        <f>IF(Table2[[#This Row],[TT]]=0,"",ROW())</f>
        <v/>
      </c>
      <c r="B2373" s="13" t="str">
        <f>LOWER(SUBSTITUTE(SUBSTITUTE(SUBSTITUTE(SUBSTITUTE(SUBSTITUTE(SUBSTITUTE(SUBSTITUTE(SUBSTITUTE(Table2[[#This Row],[NAMA BARANG]]," ",""),"""",""),"-",""),"/",""),"(",""),")",""),"&amp;",""),",",""))</f>
        <v>balonsmilewarnalks3200sw</v>
      </c>
      <c r="C2373" s="16" t="s">
        <v>4578</v>
      </c>
      <c r="D2373" s="18">
        <v>0</v>
      </c>
      <c r="E2373" s="47">
        <v>50</v>
      </c>
      <c r="F2373" s="43">
        <f>IF(Table2[[#This Row],[M5B]]="",Table2[[#This Row],[M5B_h]],SUM(Table2[[#This Row],[M5B_h]],Table2[[#This Row],[M5B]]))</f>
        <v>0</v>
      </c>
      <c r="H2373" s="14" t="str">
        <f>IF(Table2[[#This Row],[M1A]]="","",Table2[[#This Row],[M1A]]-Table2[[#This Row],[AWAL]])</f>
        <v/>
      </c>
      <c r="J2373" s="14" t="str">
        <f>IF(Table2[[#This Row],[M2A]]="","",SUM(Table2[[#This Row],[M2A]]-Table2[[#This Row],[M2B_h]]))</f>
        <v/>
      </c>
      <c r="L2373" s="14" t="str">
        <f>IF(Table2[[#This Row],[M3A]]="","",SUM(Table2[[#This Row],[M3A]]-Table2[[#This Row],[M3B_h]]))</f>
        <v/>
      </c>
      <c r="N2373" s="14" t="str">
        <f>IF(Table2[[#This Row],[M4A]]="","",SUM(Table2[[#This Row],[M4A]]-Table2[[#This Row],[M4B_h]]))</f>
        <v/>
      </c>
      <c r="O2373" s="14"/>
      <c r="P2373" s="14" t="str">
        <f>IF(Table2[[#This Row],[M5A]]="","",SUM(Table2[[#This Row],[M5A]]-Table2[[#This Row],[M5B_h]]))</f>
        <v/>
      </c>
      <c r="Q2373" s="14">
        <f>SUM(Table2[[#This Row],[AWAL]],Table2[[#This Row],[M1B]])</f>
        <v>0</v>
      </c>
      <c r="R2373" s="14">
        <f>SUM(Table2[[#This Row],[M2B]],Table2[[#This Row],[M2B_h]])</f>
        <v>0</v>
      </c>
      <c r="S2373" s="14">
        <f>SUM(Table2[[#This Row],[M3B]],Table2[[#This Row],[M3B_h]])</f>
        <v>0</v>
      </c>
      <c r="T2373" s="14">
        <f>SUM(Table2[[#This Row],[M4B]],Table2[[#This Row],[M4B_h]])</f>
        <v>0</v>
      </c>
    </row>
    <row r="2374" spans="1:20">
      <c r="A2374" s="11" t="str">
        <f>IF(Table2[[#This Row],[TT]]=0,"",ROW())</f>
        <v/>
      </c>
      <c r="B2374" s="11" t="str">
        <f>LOWER(SUBSTITUTE(SUBSTITUTE(SUBSTITUTE(SUBSTITUTE(SUBSTITUTE(SUBSTITUTE(SUBSTITUTE(SUBSTITUTE(Table2[[#This Row],[NAMA BARANG]]," ",""),"""",""),"-",""),"/",""),"(",""),")",""),"&amp;",""),",",""))</f>
        <v>bensia2cbts128</v>
      </c>
      <c r="C2374" s="17" t="s">
        <v>405</v>
      </c>
      <c r="D2374" s="18">
        <v>0</v>
      </c>
      <c r="E2374" s="22" t="s">
        <v>67</v>
      </c>
      <c r="F2374" s="43">
        <f>IF(Table2[[#This Row],[M5B]]="",Table2[[#This Row],[M5B_h]],SUM(Table2[[#This Row],[M5B_h]],Table2[[#This Row],[M5B]]))</f>
        <v>0</v>
      </c>
      <c r="H2374" s="12" t="str">
        <f>IF(Table2[[#This Row],[M1A]]="","",Table2[[#This Row],[M1A]]-Table2[[#This Row],[AWAL]])</f>
        <v/>
      </c>
      <c r="J2374" s="12" t="str">
        <f>IF(Table2[[#This Row],[M2A]]="","",SUM(Table2[[#This Row],[M2A]]-Table2[[#This Row],[M2B_h]]))</f>
        <v/>
      </c>
      <c r="L2374" s="12" t="str">
        <f>IF(Table2[[#This Row],[M3A]]="","",SUM(Table2[[#This Row],[M3A]]-Table2[[#This Row],[M3B_h]]))</f>
        <v/>
      </c>
      <c r="N2374" s="12" t="str">
        <f>IF(Table2[[#This Row],[M4A]]="","",SUM(Table2[[#This Row],[M4A]]-Table2[[#This Row],[M4B_h]]))</f>
        <v/>
      </c>
      <c r="O2374" s="14"/>
      <c r="P2374" s="14" t="str">
        <f>IF(Table2[[#This Row],[M5A]]="","",SUM(Table2[[#This Row],[M5A]]-Table2[[#This Row],[M5B_h]]))</f>
        <v/>
      </c>
      <c r="Q2374" s="14">
        <f>SUM(Table2[[#This Row],[AWAL]],Table2[[#This Row],[M1B]])</f>
        <v>0</v>
      </c>
      <c r="R2374" s="14">
        <f>SUM(Table2[[#This Row],[M2B]],Table2[[#This Row],[M2B_h]])</f>
        <v>0</v>
      </c>
      <c r="S2374" s="14">
        <f>SUM(Table2[[#This Row],[M3B]],Table2[[#This Row],[M3B_h]])</f>
        <v>0</v>
      </c>
      <c r="T2374" s="14">
        <f>SUM(Table2[[#This Row],[M4B]],Table2[[#This Row],[M4B_h]])</f>
        <v>0</v>
      </c>
    </row>
    <row r="2375" spans="1:20">
      <c r="A2375" s="11" t="str">
        <f>IF(Table2[[#This Row],[TT]]=0,"",ROW())</f>
        <v/>
      </c>
      <c r="B2375" s="11" t="str">
        <f>LOWER(SUBSTITUTE(SUBSTITUTE(SUBSTITUTE(SUBSTITUTE(SUBSTITUTE(SUBSTITUTE(SUBSTITUTE(SUBSTITUTE(Table2[[#This Row],[NAMA BARANG]]," ",""),"""",""),"-",""),"/",""),"(",""),")",""),"&amp;",""),",",""))</f>
        <v>bensia9939afaktur32</v>
      </c>
      <c r="C2375" s="17" t="s">
        <v>409</v>
      </c>
      <c r="D2375" s="18">
        <v>0</v>
      </c>
      <c r="E2375" s="22" t="s">
        <v>246</v>
      </c>
      <c r="F2375" s="43">
        <f>IF(Table2[[#This Row],[M5B]]="",Table2[[#This Row],[M5B_h]],SUM(Table2[[#This Row],[M5B_h]],Table2[[#This Row],[M5B]]))</f>
        <v>0</v>
      </c>
      <c r="H2375" s="12" t="str">
        <f>IF(Table2[[#This Row],[M1A]]="","",Table2[[#This Row],[M1A]]-Table2[[#This Row],[AWAL]])</f>
        <v/>
      </c>
      <c r="J2375" s="12" t="str">
        <f>IF(Table2[[#This Row],[M2A]]="","",SUM(Table2[[#This Row],[M2A]]-Table2[[#This Row],[M2B_h]]))</f>
        <v/>
      </c>
      <c r="L2375" s="12" t="str">
        <f>IF(Table2[[#This Row],[M3A]]="","",SUM(Table2[[#This Row],[M3A]]-Table2[[#This Row],[M3B_h]]))</f>
        <v/>
      </c>
      <c r="N2375" s="12" t="str">
        <f>IF(Table2[[#This Row],[M4A]]="","",SUM(Table2[[#This Row],[M4A]]-Table2[[#This Row],[M4B_h]]))</f>
        <v/>
      </c>
      <c r="O2375" s="14"/>
      <c r="P2375" s="14" t="str">
        <f>IF(Table2[[#This Row],[M5A]]="","",SUM(Table2[[#This Row],[M5A]]-Table2[[#This Row],[M5B_h]]))</f>
        <v/>
      </c>
      <c r="Q2375" s="14">
        <f>SUM(Table2[[#This Row],[AWAL]],Table2[[#This Row],[M1B]])</f>
        <v>0</v>
      </c>
      <c r="R2375" s="14">
        <f>SUM(Table2[[#This Row],[M2B]],Table2[[#This Row],[M2B_h]])</f>
        <v>0</v>
      </c>
      <c r="S2375" s="14">
        <f>SUM(Table2[[#This Row],[M3B]],Table2[[#This Row],[M3B_h]])</f>
        <v>0</v>
      </c>
      <c r="T2375" s="14">
        <f>SUM(Table2[[#This Row],[M4B]],Table2[[#This Row],[M4B_h]])</f>
        <v>0</v>
      </c>
    </row>
    <row r="2376" spans="1:20">
      <c r="A2376" s="11" t="str">
        <f>IF(Table2[[#This Row],[TT]]=0,"",ROW())</f>
        <v/>
      </c>
      <c r="B2376" s="11" t="str">
        <f>LOWER(SUBSTITUTE(SUBSTITUTE(SUBSTITUTE(SUBSTITUTE(SUBSTITUTE(SUBSTITUTE(SUBSTITUTE(SUBSTITUTE(Table2[[#This Row],[NAMA BARANG]]," ",""),"""",""),"-",""),"/",""),"(",""),")",""),"&amp;",""),",",""))</f>
        <v>bensiadadusf9939a</v>
      </c>
      <c r="C2376" s="17" t="s">
        <v>415</v>
      </c>
      <c r="D2376" s="18">
        <v>0</v>
      </c>
      <c r="E2376" s="22" t="s">
        <v>246</v>
      </c>
      <c r="F2376" s="43">
        <f>IF(Table2[[#This Row],[M5B]]="",Table2[[#This Row],[M5B_h]],SUM(Table2[[#This Row],[M5B_h]],Table2[[#This Row],[M5B]]))</f>
        <v>0</v>
      </c>
      <c r="H2376" s="12" t="str">
        <f>IF(Table2[[#This Row],[M1A]]="","",Table2[[#This Row],[M1A]]-Table2[[#This Row],[AWAL]])</f>
        <v/>
      </c>
      <c r="J2376" s="12" t="str">
        <f>IF(Table2[[#This Row],[M2A]]="","",SUM(Table2[[#This Row],[M2A]]-Table2[[#This Row],[M2B_h]]))</f>
        <v/>
      </c>
      <c r="L2376" s="12" t="str">
        <f>IF(Table2[[#This Row],[M3A]]="","",SUM(Table2[[#This Row],[M3A]]-Table2[[#This Row],[M3B_h]]))</f>
        <v/>
      </c>
      <c r="N2376" s="12" t="str">
        <f>IF(Table2[[#This Row],[M4A]]="","",SUM(Table2[[#This Row],[M4A]]-Table2[[#This Row],[M4B_h]]))</f>
        <v/>
      </c>
      <c r="O2376" s="14"/>
      <c r="P2376" s="14" t="str">
        <f>IF(Table2[[#This Row],[M5A]]="","",SUM(Table2[[#This Row],[M5A]]-Table2[[#This Row],[M5B_h]]))</f>
        <v/>
      </c>
      <c r="Q2376" s="14">
        <f>SUM(Table2[[#This Row],[AWAL]],Table2[[#This Row],[M1B]])</f>
        <v>0</v>
      </c>
      <c r="R2376" s="14">
        <f>SUM(Table2[[#This Row],[M2B]],Table2[[#This Row],[M2B_h]])</f>
        <v>0</v>
      </c>
      <c r="S2376" s="14">
        <f>SUM(Table2[[#This Row],[M3B]],Table2[[#This Row],[M3B_h]])</f>
        <v>0</v>
      </c>
      <c r="T2376" s="14">
        <f>SUM(Table2[[#This Row],[M4B]],Table2[[#This Row],[M4B_h]])</f>
        <v>0</v>
      </c>
    </row>
    <row r="2377" spans="1:20">
      <c r="A2377" s="11" t="str">
        <f>IF(Table2[[#This Row],[TT]]=0,"",ROW())</f>
        <v/>
      </c>
      <c r="B2377" s="11" t="str">
        <f>LOWER(SUBSTITUTE(SUBSTITUTE(SUBSTITUTE(SUBSTITUTE(SUBSTITUTE(SUBSTITUTE(SUBSTITUTE(SUBSTITUTE(Table2[[#This Row],[NAMA BARANG]]," ",""),"""",""),"-",""),"/",""),"(",""),")",""),"&amp;",""),",",""))</f>
        <v>bensiasf9925apluit42f</v>
      </c>
      <c r="C2377" s="17" t="s">
        <v>419</v>
      </c>
      <c r="D2377" s="18">
        <v>0</v>
      </c>
      <c r="E2377" s="22" t="s">
        <v>93</v>
      </c>
      <c r="F2377" s="43">
        <f>IF(Table2[[#This Row],[M5B]]="",Table2[[#This Row],[M5B_h]],SUM(Table2[[#This Row],[M5B_h]],Table2[[#This Row],[M5B]]))</f>
        <v>0</v>
      </c>
      <c r="H2377" s="12" t="str">
        <f>IF(Table2[[#This Row],[M1A]]="","",Table2[[#This Row],[M1A]]-Table2[[#This Row],[AWAL]])</f>
        <v/>
      </c>
      <c r="J2377" s="12" t="str">
        <f>IF(Table2[[#This Row],[M2A]]="","",SUM(Table2[[#This Row],[M2A]]-Table2[[#This Row],[M2B_h]]))</f>
        <v/>
      </c>
      <c r="L2377" s="12" t="str">
        <f>IF(Table2[[#This Row],[M3A]]="","",SUM(Table2[[#This Row],[M3A]]-Table2[[#This Row],[M3B_h]]))</f>
        <v/>
      </c>
      <c r="N2377" s="12" t="str">
        <f>IF(Table2[[#This Row],[M4A]]="","",SUM(Table2[[#This Row],[M4A]]-Table2[[#This Row],[M4B_h]]))</f>
        <v/>
      </c>
      <c r="O2377" s="14"/>
      <c r="P2377" s="14" t="str">
        <f>IF(Table2[[#This Row],[M5A]]="","",SUM(Table2[[#This Row],[M5A]]-Table2[[#This Row],[M5B_h]]))</f>
        <v/>
      </c>
      <c r="Q2377" s="14">
        <f>SUM(Table2[[#This Row],[AWAL]],Table2[[#This Row],[M1B]])</f>
        <v>0</v>
      </c>
      <c r="R2377" s="14">
        <f>SUM(Table2[[#This Row],[M2B]],Table2[[#This Row],[M2B_h]])</f>
        <v>0</v>
      </c>
      <c r="S2377" s="14">
        <f>SUM(Table2[[#This Row],[M3B]],Table2[[#This Row],[M3B_h]])</f>
        <v>0</v>
      </c>
      <c r="T2377" s="14">
        <f>SUM(Table2[[#This Row],[M4B]],Table2[[#This Row],[M4B_h]])</f>
        <v>0</v>
      </c>
    </row>
    <row r="2378" spans="1:20">
      <c r="A2378" s="11" t="str">
        <f>IF(Table2[[#This Row],[TT]]=0,"",ROW())</f>
        <v/>
      </c>
      <c r="B2378" s="11" t="str">
        <f>LOWER(SUBSTITUTE(SUBSTITUTE(SUBSTITUTE(SUBSTITUTE(SUBSTITUTE(SUBSTITUTE(SUBSTITUTE(SUBSTITUTE(Table2[[#This Row],[NAMA BARANG]]," ",""),"""",""),"-",""),"/",""),"(",""),")",""),"&amp;",""),",",""))</f>
        <v>bkasbfolio</v>
      </c>
      <c r="C2378" s="17" t="s">
        <v>2420</v>
      </c>
      <c r="D2378" s="18">
        <v>0</v>
      </c>
      <c r="E2378" s="22">
        <v>50</v>
      </c>
      <c r="F2378" s="43">
        <f>IF(Table2[[#This Row],[M5B]]="",Table2[[#This Row],[M5B_h]],SUM(Table2[[#This Row],[M5B_h]],Table2[[#This Row],[M5B]]))</f>
        <v>0</v>
      </c>
      <c r="H2378" s="12" t="str">
        <f>IF(Table2[[#This Row],[M1A]]="","",Table2[[#This Row],[M1A]]-Table2[[#This Row],[AWAL]])</f>
        <v/>
      </c>
      <c r="J2378" s="12" t="str">
        <f>IF(Table2[[#This Row],[M2A]]="","",SUM(Table2[[#This Row],[M2A]]-Table2[[#This Row],[M2B_h]]))</f>
        <v/>
      </c>
      <c r="L2378" s="12" t="str">
        <f>IF(Table2[[#This Row],[M3A]]="","",SUM(Table2[[#This Row],[M3A]]-Table2[[#This Row],[M3B_h]]))</f>
        <v/>
      </c>
      <c r="N2378" s="12" t="str">
        <f>IF(Table2[[#This Row],[M4A]]="","",SUM(Table2[[#This Row],[M4A]]-Table2[[#This Row],[M4B_h]]))</f>
        <v/>
      </c>
      <c r="O2378" s="14"/>
      <c r="P2378" s="14" t="str">
        <f>IF(Table2[[#This Row],[M5A]]="","",SUM(Table2[[#This Row],[M5A]]-Table2[[#This Row],[M5B_h]]))</f>
        <v/>
      </c>
      <c r="Q2378" s="14">
        <f>SUM(Table2[[#This Row],[AWAL]],Table2[[#This Row],[M1B]])</f>
        <v>0</v>
      </c>
      <c r="R2378" s="14">
        <f>SUM(Table2[[#This Row],[M2B]],Table2[[#This Row],[M2B_h]])</f>
        <v>0</v>
      </c>
      <c r="S2378" s="14">
        <f>SUM(Table2[[#This Row],[M3B]],Table2[[#This Row],[M3B_h]])</f>
        <v>0</v>
      </c>
      <c r="T2378" s="14">
        <f>SUM(Table2[[#This Row],[M4B]],Table2[[#This Row],[M4B_h]])</f>
        <v>0</v>
      </c>
    </row>
    <row r="2379" spans="1:20">
      <c r="A2379" s="11" t="str">
        <f>IF(Table2[[#This Row],[TT]]=0,"",ROW())</f>
        <v/>
      </c>
      <c r="B2379" s="11" t="str">
        <f>LOWER(SUBSTITUTE(SUBSTITUTE(SUBSTITUTE(SUBSTITUTE(SUBSTITUTE(SUBSTITUTE(SUBSTITUTE(SUBSTITUTE(Table2[[#This Row],[NAMA BARANG]]," ",""),"""",""),"-",""),"/",""),"(",""),")",""),"&amp;",""),",",""))</f>
        <v>bkasbkwarto</v>
      </c>
      <c r="C2379" s="17" t="s">
        <v>429</v>
      </c>
      <c r="D2379" s="18">
        <v>0</v>
      </c>
      <c r="E2379" s="22">
        <v>100</v>
      </c>
      <c r="F2379" s="43">
        <f>IF(Table2[[#This Row],[M5B]]="",Table2[[#This Row],[M5B_h]],SUM(Table2[[#This Row],[M5B_h]],Table2[[#This Row],[M5B]]))</f>
        <v>0</v>
      </c>
      <c r="H2379" s="12" t="str">
        <f>IF(Table2[[#This Row],[M1A]]="","",Table2[[#This Row],[M1A]]-Table2[[#This Row],[AWAL]])</f>
        <v/>
      </c>
      <c r="J2379" s="12" t="str">
        <f>IF(Table2[[#This Row],[M2A]]="","",SUM(Table2[[#This Row],[M2A]]-Table2[[#This Row],[M2B_h]]))</f>
        <v/>
      </c>
      <c r="L2379" s="12" t="str">
        <f>IF(Table2[[#This Row],[M3A]]="","",SUM(Table2[[#This Row],[M3A]]-Table2[[#This Row],[M3B_h]]))</f>
        <v/>
      </c>
      <c r="N2379" s="12" t="str">
        <f>IF(Table2[[#This Row],[M4A]]="","",SUM(Table2[[#This Row],[M4A]]-Table2[[#This Row],[M4B_h]]))</f>
        <v/>
      </c>
      <c r="O2379" s="14"/>
      <c r="P2379" s="14" t="str">
        <f>IF(Table2[[#This Row],[M5A]]="","",SUM(Table2[[#This Row],[M5A]]-Table2[[#This Row],[M5B_h]]))</f>
        <v/>
      </c>
      <c r="Q2379" s="14">
        <f>SUM(Table2[[#This Row],[AWAL]],Table2[[#This Row],[M1B]])</f>
        <v>0</v>
      </c>
      <c r="R2379" s="14">
        <f>SUM(Table2[[#This Row],[M2B]],Table2[[#This Row],[M2B_h]])</f>
        <v>0</v>
      </c>
      <c r="S2379" s="14">
        <f>SUM(Table2[[#This Row],[M3B]],Table2[[#This Row],[M3B_h]])</f>
        <v>0</v>
      </c>
      <c r="T2379" s="14">
        <f>SUM(Table2[[#This Row],[M4B]],Table2[[#This Row],[M4B_h]])</f>
        <v>0</v>
      </c>
    </row>
    <row r="2380" spans="1:20">
      <c r="A2380" s="11" t="str">
        <f>IF(Table2[[#This Row],[TT]]=0,"",ROW())</f>
        <v/>
      </c>
      <c r="B2380" s="11" t="str">
        <f>LOWER(SUBSTITUTE(SUBSTITUTE(SUBSTITUTE(SUBSTITUTE(SUBSTITUTE(SUBSTITUTE(SUBSTITUTE(SUBSTITUTE(Table2[[#This Row],[NAMA BARANG]]," ",""),"""",""),"-",""),"/",""),"(",""),")",""),"&amp;",""),",",""))</f>
        <v>bkbankkwarto</v>
      </c>
      <c r="C2380" s="17" t="s">
        <v>2579</v>
      </c>
      <c r="D2380" s="18">
        <v>0</v>
      </c>
      <c r="E2380" s="22">
        <v>100</v>
      </c>
      <c r="F2380" s="43">
        <f>IF(Table2[[#This Row],[M5B]]="",Table2[[#This Row],[M5B_h]],SUM(Table2[[#This Row],[M5B_h]],Table2[[#This Row],[M5B]]))</f>
        <v>0</v>
      </c>
      <c r="H2380" s="12" t="str">
        <f>IF(Table2[[#This Row],[M1A]]="","",Table2[[#This Row],[M1A]]-Table2[[#This Row],[AWAL]])</f>
        <v/>
      </c>
      <c r="J2380" s="12" t="str">
        <f>IF(Table2[[#This Row],[M2A]]="","",SUM(Table2[[#This Row],[M2A]]-Table2[[#This Row],[M2B_h]]))</f>
        <v/>
      </c>
      <c r="L2380" s="12" t="str">
        <f>IF(Table2[[#This Row],[M3A]]="","",SUM(Table2[[#This Row],[M3A]]-Table2[[#This Row],[M3B_h]]))</f>
        <v/>
      </c>
      <c r="N2380" s="12" t="str">
        <f>IF(Table2[[#This Row],[M4A]]="","",SUM(Table2[[#This Row],[M4A]]-Table2[[#This Row],[M4B_h]]))</f>
        <v/>
      </c>
      <c r="O2380" s="14"/>
      <c r="P2380" s="14" t="str">
        <f>IF(Table2[[#This Row],[M5A]]="","",SUM(Table2[[#This Row],[M5A]]-Table2[[#This Row],[M5B_h]]))</f>
        <v/>
      </c>
      <c r="Q2380" s="14">
        <f>SUM(Table2[[#This Row],[AWAL]],Table2[[#This Row],[M1B]])</f>
        <v>0</v>
      </c>
      <c r="R2380" s="14">
        <f>SUM(Table2[[#This Row],[M2B]],Table2[[#This Row],[M2B_h]])</f>
        <v>0</v>
      </c>
      <c r="S2380" s="14">
        <f>SUM(Table2[[#This Row],[M3B]],Table2[[#This Row],[M3B_h]])</f>
        <v>0</v>
      </c>
      <c r="T2380" s="14">
        <f>SUM(Table2[[#This Row],[M4B]],Table2[[#This Row],[M4B_h]])</f>
        <v>0</v>
      </c>
    </row>
    <row r="2381" spans="1:20">
      <c r="A2381" s="11" t="str">
        <f>IF(Table2[[#This Row],[TT]]=0,"",ROW())</f>
        <v/>
      </c>
      <c r="B2381" s="11" t="str">
        <f>LOWER(SUBSTITUTE(SUBSTITUTE(SUBSTITUTE(SUBSTITUTE(SUBSTITUTE(SUBSTITUTE(SUBSTITUTE(SUBSTITUTE(Table2[[#This Row],[NAMA BARANG]]," ",""),"""",""),"-",""),"/",""),"(",""),")",""),"&amp;",""),",",""))</f>
        <v>bkbnppfoliopajak</v>
      </c>
      <c r="C2381" s="17" t="s">
        <v>2580</v>
      </c>
      <c r="D2381" s="18">
        <v>0</v>
      </c>
      <c r="E2381" s="22">
        <v>50</v>
      </c>
      <c r="F2381" s="43">
        <f>IF(Table2[[#This Row],[M5B]]="",Table2[[#This Row],[M5B_h]],SUM(Table2[[#This Row],[M5B_h]],Table2[[#This Row],[M5B]]))</f>
        <v>0</v>
      </c>
      <c r="H2381" s="12" t="str">
        <f>IF(Table2[[#This Row],[M1A]]="","",Table2[[#This Row],[M1A]]-Table2[[#This Row],[AWAL]])</f>
        <v/>
      </c>
      <c r="J2381" s="12" t="str">
        <f>IF(Table2[[#This Row],[M2A]]="","",SUM(Table2[[#This Row],[M2A]]-Table2[[#This Row],[M2B_h]]))</f>
        <v/>
      </c>
      <c r="L2381" s="12" t="str">
        <f>IF(Table2[[#This Row],[M3A]]="","",SUM(Table2[[#This Row],[M3A]]-Table2[[#This Row],[M3B_h]]))</f>
        <v/>
      </c>
      <c r="N2381" s="12" t="str">
        <f>IF(Table2[[#This Row],[M4A]]="","",SUM(Table2[[#This Row],[M4A]]-Table2[[#This Row],[M4B_h]]))</f>
        <v/>
      </c>
      <c r="O2381" s="14"/>
      <c r="P2381" s="14" t="str">
        <f>IF(Table2[[#This Row],[M5A]]="","",SUM(Table2[[#This Row],[M5A]]-Table2[[#This Row],[M5B_h]]))</f>
        <v/>
      </c>
      <c r="Q2381" s="14">
        <f>SUM(Table2[[#This Row],[AWAL]],Table2[[#This Row],[M1B]])</f>
        <v>0</v>
      </c>
      <c r="R2381" s="14">
        <f>SUM(Table2[[#This Row],[M2B]],Table2[[#This Row],[M2B_h]])</f>
        <v>0</v>
      </c>
      <c r="S2381" s="14">
        <f>SUM(Table2[[#This Row],[M3B]],Table2[[#This Row],[M3B_h]])</f>
        <v>0</v>
      </c>
      <c r="T2381" s="14">
        <f>SUM(Table2[[#This Row],[M4B]],Table2[[#This Row],[M4B_h]])</f>
        <v>0</v>
      </c>
    </row>
    <row r="2382" spans="1:20" ht="15">
      <c r="A2382" s="13" t="str">
        <f>IF(Table2[[#This Row],[TT]]=0,"",ROW())</f>
        <v/>
      </c>
      <c r="B2382" s="13" t="str">
        <f>LOWER(SUBSTITUTE(SUBSTITUTE(SUBSTITUTE(SUBSTITUTE(SUBSTITUTE(SUBSTITUTE(SUBSTITUTE(SUBSTITUTE(Table2[[#This Row],[NAMA BARANG]]," ",""),"""",""),"-",""),"/",""),"(",""),")",""),"&amp;",""),",",""))</f>
        <v>bkkasfolio</v>
      </c>
      <c r="C2382" s="9" t="s">
        <v>3391</v>
      </c>
      <c r="D2382" s="18">
        <v>1</v>
      </c>
      <c r="E2382" s="47">
        <v>50</v>
      </c>
      <c r="F2382" s="43">
        <f>IF(Table2[[#This Row],[M5B]]="",Table2[[#This Row],[M5B_h]],SUM(Table2[[#This Row],[M5B_h]],Table2[[#This Row],[M5B]]))</f>
        <v>0</v>
      </c>
      <c r="G2382" s="12">
        <v>0</v>
      </c>
      <c r="H2382" s="14">
        <f>IF(Table2[[#This Row],[M1A]]="","",Table2[[#This Row],[M1A]]-Table2[[#This Row],[AWAL]])</f>
        <v>-1</v>
      </c>
      <c r="J2382" s="14" t="str">
        <f>IF(Table2[[#This Row],[M2A]]="","",SUM(Table2[[#This Row],[M2A]]-Table2[[#This Row],[M2B_h]]))</f>
        <v/>
      </c>
      <c r="L2382" s="14" t="str">
        <f>IF(Table2[[#This Row],[M3A]]="","",SUM(Table2[[#This Row],[M3A]]-Table2[[#This Row],[M3B_h]]))</f>
        <v/>
      </c>
      <c r="N2382" s="14" t="str">
        <f>IF(Table2[[#This Row],[M4A]]="","",SUM(Table2[[#This Row],[M4A]]-Table2[[#This Row],[M4B_h]]))</f>
        <v/>
      </c>
      <c r="O2382" s="14"/>
      <c r="P2382" s="14" t="str">
        <f>IF(Table2[[#This Row],[M5A]]="","",SUM(Table2[[#This Row],[M5A]]-Table2[[#This Row],[M5B_h]]))</f>
        <v/>
      </c>
      <c r="Q2382" s="14">
        <f>SUM(Table2[[#This Row],[AWAL]],Table2[[#This Row],[M1B]])</f>
        <v>0</v>
      </c>
      <c r="R2382" s="14">
        <f>SUM(Table2[[#This Row],[M2B]],Table2[[#This Row],[M2B_h]])</f>
        <v>0</v>
      </c>
      <c r="S2382" s="14">
        <f>SUM(Table2[[#This Row],[M3B]],Table2[[#This Row],[M3B_h]])</f>
        <v>0</v>
      </c>
      <c r="T2382" s="14">
        <f>SUM(Table2[[#This Row],[M4B]],Table2[[#This Row],[M4B_h]])</f>
        <v>0</v>
      </c>
    </row>
    <row r="2383" spans="1:20">
      <c r="A2383" s="11" t="str">
        <f>IF(Table2[[#This Row],[TT]]=0,"",ROW())</f>
        <v/>
      </c>
      <c r="B2383" s="11" t="str">
        <f>LOWER(SUBSTITUTE(SUBSTITUTE(SUBSTITUTE(SUBSTITUTE(SUBSTITUTE(SUBSTITUTE(SUBSTITUTE(SUBSTITUTE(Table2[[#This Row],[NAMA BARANG]]," ",""),"""",""),"-",""),"/",""),"(",""),")",""),"&amp;",""),",",""))</f>
        <v>bkkaskwarto</v>
      </c>
      <c r="C2383" s="17" t="s">
        <v>2771</v>
      </c>
      <c r="D2383" s="18">
        <v>0</v>
      </c>
      <c r="E2383" s="22">
        <v>100</v>
      </c>
      <c r="F2383" s="43">
        <f>IF(Table2[[#This Row],[M5B]]="",Table2[[#This Row],[M5B_h]],SUM(Table2[[#This Row],[M5B_h]],Table2[[#This Row],[M5B]]))</f>
        <v>0</v>
      </c>
      <c r="H2383" s="12" t="str">
        <f>IF(Table2[[#This Row],[M1A]]="","",Table2[[#This Row],[M1A]]-Table2[[#This Row],[AWAL]])</f>
        <v/>
      </c>
      <c r="J2383" s="12" t="str">
        <f>IF(Table2[[#This Row],[M2A]]="","",SUM(Table2[[#This Row],[M2A]]-Table2[[#This Row],[M2B_h]]))</f>
        <v/>
      </c>
      <c r="L2383" s="12" t="str">
        <f>IF(Table2[[#This Row],[M3A]]="","",SUM(Table2[[#This Row],[M3A]]-Table2[[#This Row],[M3B_h]]))</f>
        <v/>
      </c>
      <c r="N2383" s="12" t="str">
        <f>IF(Table2[[#This Row],[M4A]]="","",SUM(Table2[[#This Row],[M4A]]-Table2[[#This Row],[M4B_h]]))</f>
        <v/>
      </c>
      <c r="O2383" s="14"/>
      <c r="P2383" s="14" t="str">
        <f>IF(Table2[[#This Row],[M5A]]="","",SUM(Table2[[#This Row],[M5A]]-Table2[[#This Row],[M5B_h]]))</f>
        <v/>
      </c>
      <c r="Q2383" s="14">
        <f>SUM(Table2[[#This Row],[AWAL]],Table2[[#This Row],[M1B]])</f>
        <v>0</v>
      </c>
      <c r="R2383" s="14">
        <f>SUM(Table2[[#This Row],[M2B]],Table2[[#This Row],[M2B_h]])</f>
        <v>0</v>
      </c>
      <c r="S2383" s="14">
        <f>SUM(Table2[[#This Row],[M3B]],Table2[[#This Row],[M3B_h]])</f>
        <v>0</v>
      </c>
      <c r="T2383" s="14">
        <f>SUM(Table2[[#This Row],[M4B]],Table2[[#This Row],[M4B_h]])</f>
        <v>0</v>
      </c>
    </row>
    <row r="2384" spans="1:20">
      <c r="A2384" s="11" t="str">
        <f>IF(Table2[[#This Row],[TT]]=0,"",ROW())</f>
        <v/>
      </c>
      <c r="B2384" s="11" t="str">
        <f>LOWER(SUBSTITUTE(SUBSTITUTE(SUBSTITUTE(SUBSTITUTE(SUBSTITUTE(SUBSTITUTE(SUBSTITUTE(SUBSTITUTE(Table2[[#This Row],[NAMA BARANG]]," ",""),"""",""),"-",""),"/",""),"(",""),")",""),"&amp;",""),",",""))</f>
        <v>bkmewarnaia5fullcolor</v>
      </c>
      <c r="C2384" s="17" t="s">
        <v>434</v>
      </c>
      <c r="D2384" s="18">
        <v>0</v>
      </c>
      <c r="E2384" s="22" t="s">
        <v>340</v>
      </c>
      <c r="F2384" s="43">
        <f>IF(Table2[[#This Row],[M5B]]="",Table2[[#This Row],[M5B_h]],SUM(Table2[[#This Row],[M5B_h]],Table2[[#This Row],[M5B]]))</f>
        <v>0</v>
      </c>
      <c r="H2384" s="12" t="str">
        <f>IF(Table2[[#This Row],[M1A]]="","",Table2[[#This Row],[M1A]]-Table2[[#This Row],[AWAL]])</f>
        <v/>
      </c>
      <c r="J2384" s="12" t="str">
        <f>IF(Table2[[#This Row],[M2A]]="","",SUM(Table2[[#This Row],[M2A]]-Table2[[#This Row],[M2B_h]]))</f>
        <v/>
      </c>
      <c r="L2384" s="12" t="str">
        <f>IF(Table2[[#This Row],[M3A]]="","",SUM(Table2[[#This Row],[M3A]]-Table2[[#This Row],[M3B_h]]))</f>
        <v/>
      </c>
      <c r="N2384" s="12" t="str">
        <f>IF(Table2[[#This Row],[M4A]]="","",SUM(Table2[[#This Row],[M4A]]-Table2[[#This Row],[M4B_h]]))</f>
        <v/>
      </c>
      <c r="O2384" s="14"/>
      <c r="P2384" s="14" t="str">
        <f>IF(Table2[[#This Row],[M5A]]="","",SUM(Table2[[#This Row],[M5A]]-Table2[[#This Row],[M5B_h]]))</f>
        <v/>
      </c>
      <c r="Q2384" s="14">
        <f>SUM(Table2[[#This Row],[AWAL]],Table2[[#This Row],[M1B]])</f>
        <v>0</v>
      </c>
      <c r="R2384" s="14">
        <f>SUM(Table2[[#This Row],[M2B]],Table2[[#This Row],[M2B_h]])</f>
        <v>0</v>
      </c>
      <c r="S2384" s="14">
        <f>SUM(Table2[[#This Row],[M3B]],Table2[[#This Row],[M3B_h]])</f>
        <v>0</v>
      </c>
      <c r="T2384" s="14">
        <f>SUM(Table2[[#This Row],[M4B]],Table2[[#This Row],[M4B_h]])</f>
        <v>0</v>
      </c>
    </row>
    <row r="2385" spans="1:20">
      <c r="A2385" s="11" t="str">
        <f>IF(Table2[[#This Row],[TT]]=0,"",ROW())</f>
        <v/>
      </c>
      <c r="B2385" s="11" t="str">
        <f>LOWER(SUBSTITUTE(SUBSTITUTE(SUBSTITUTE(SUBSTITUTE(SUBSTITUTE(SUBSTITUTE(SUBSTITUTE(SUBSTITUTE(Table2[[#This Row],[NAMA BARANG]]," ",""),"""",""),"-",""),"/",""),"(",""),")",""),"&amp;",""),",",""))</f>
        <v>bkmewarnaiarta48design</v>
      </c>
      <c r="C2385" s="17" t="s">
        <v>437</v>
      </c>
      <c r="D2385" s="18">
        <v>0</v>
      </c>
      <c r="E2385" s="22">
        <v>600</v>
      </c>
      <c r="F2385" s="43">
        <f>IF(Table2[[#This Row],[M5B]]="",Table2[[#This Row],[M5B_h]],SUM(Table2[[#This Row],[M5B_h]],Table2[[#This Row],[M5B]]))</f>
        <v>0</v>
      </c>
      <c r="H2385" s="12" t="str">
        <f>IF(Table2[[#This Row],[M1A]]="","",Table2[[#This Row],[M1A]]-Table2[[#This Row],[AWAL]])</f>
        <v/>
      </c>
      <c r="J2385" s="12" t="str">
        <f>IF(Table2[[#This Row],[M2A]]="","",SUM(Table2[[#This Row],[M2A]]-Table2[[#This Row],[M2B_h]]))</f>
        <v/>
      </c>
      <c r="L2385" s="12" t="str">
        <f>IF(Table2[[#This Row],[M3A]]="","",SUM(Table2[[#This Row],[M3A]]-Table2[[#This Row],[M3B_h]]))</f>
        <v/>
      </c>
      <c r="N2385" s="12" t="str">
        <f>IF(Table2[[#This Row],[M4A]]="","",SUM(Table2[[#This Row],[M4A]]-Table2[[#This Row],[M4B_h]]))</f>
        <v/>
      </c>
      <c r="O2385" s="14"/>
      <c r="P2385" s="14" t="str">
        <f>IF(Table2[[#This Row],[M5A]]="","",SUM(Table2[[#This Row],[M5A]]-Table2[[#This Row],[M5B_h]]))</f>
        <v/>
      </c>
      <c r="Q2385" s="14">
        <f>SUM(Table2[[#This Row],[AWAL]],Table2[[#This Row],[M1B]])</f>
        <v>0</v>
      </c>
      <c r="R2385" s="14">
        <f>SUM(Table2[[#This Row],[M2B]],Table2[[#This Row],[M2B_h]])</f>
        <v>0</v>
      </c>
      <c r="S2385" s="14">
        <f>SUM(Table2[[#This Row],[M3B]],Table2[[#This Row],[M3B_h]])</f>
        <v>0</v>
      </c>
      <c r="T2385" s="14">
        <f>SUM(Table2[[#This Row],[M4B]],Table2[[#This Row],[M4B_h]])</f>
        <v>0</v>
      </c>
    </row>
    <row r="2386" spans="1:20">
      <c r="A2386" s="11" t="str">
        <f>IF(Table2[[#This Row],[TT]]=0,"",ROW())</f>
        <v/>
      </c>
      <c r="B2386" s="11" t="str">
        <f>LOWER(SUBSTITUTE(SUBSTITUTE(SUBSTITUTE(SUBSTITUTE(SUBSTITUTE(SUBSTITUTE(SUBSTITUTE(SUBSTITUTE(Table2[[#This Row],[NAMA BARANG]]," ",""),"""",""),"-",""),"/",""),"(",""),")",""),"&amp;",""),",",""))</f>
        <v>bkmewarnaibt21</v>
      </c>
      <c r="C2386" s="17" t="s">
        <v>439</v>
      </c>
      <c r="D2386" s="18">
        <v>0</v>
      </c>
      <c r="E2386" s="22">
        <v>600</v>
      </c>
      <c r="F2386" s="43">
        <f>IF(Table2[[#This Row],[M5B]]="",Table2[[#This Row],[M5B_h]],SUM(Table2[[#This Row],[M5B_h]],Table2[[#This Row],[M5B]]))</f>
        <v>0</v>
      </c>
      <c r="H2386" s="12" t="str">
        <f>IF(Table2[[#This Row],[M1A]]="","",Table2[[#This Row],[M1A]]-Table2[[#This Row],[AWAL]])</f>
        <v/>
      </c>
      <c r="J2386" s="12" t="str">
        <f>IF(Table2[[#This Row],[M2A]]="","",SUM(Table2[[#This Row],[M2A]]-Table2[[#This Row],[M2B_h]]))</f>
        <v/>
      </c>
      <c r="L2386" s="12" t="str">
        <f>IF(Table2[[#This Row],[M3A]]="","",SUM(Table2[[#This Row],[M3A]]-Table2[[#This Row],[M3B_h]]))</f>
        <v/>
      </c>
      <c r="N2386" s="12" t="str">
        <f>IF(Table2[[#This Row],[M4A]]="","",SUM(Table2[[#This Row],[M4A]]-Table2[[#This Row],[M4B_h]]))</f>
        <v/>
      </c>
      <c r="O2386" s="14"/>
      <c r="P2386" s="14" t="str">
        <f>IF(Table2[[#This Row],[M5A]]="","",SUM(Table2[[#This Row],[M5A]]-Table2[[#This Row],[M5B_h]]))</f>
        <v/>
      </c>
      <c r="Q2386" s="14">
        <f>SUM(Table2[[#This Row],[AWAL]],Table2[[#This Row],[M1B]])</f>
        <v>0</v>
      </c>
      <c r="R2386" s="14">
        <f>SUM(Table2[[#This Row],[M2B]],Table2[[#This Row],[M2B_h]])</f>
        <v>0</v>
      </c>
      <c r="S2386" s="14">
        <f>SUM(Table2[[#This Row],[M3B]],Table2[[#This Row],[M3B_h]])</f>
        <v>0</v>
      </c>
      <c r="T2386" s="14">
        <f>SUM(Table2[[#This Row],[M4B]],Table2[[#This Row],[M4B_h]])</f>
        <v>0</v>
      </c>
    </row>
    <row r="2387" spans="1:20">
      <c r="A2387" s="11" t="str">
        <f>IF(Table2[[#This Row],[TT]]=0,"",ROW())</f>
        <v/>
      </c>
      <c r="B2387" s="11" t="str">
        <f>LOWER(SUBSTITUTE(SUBSTITUTE(SUBSTITUTE(SUBSTITUTE(SUBSTITUTE(SUBSTITUTE(SUBSTITUTE(SUBSTITUTE(Table2[[#This Row],[NAMA BARANG]]," ",""),"""",""),"-",""),"/",""),"(",""),")",""),"&amp;",""),",",""))</f>
        <v>bktamubatik</v>
      </c>
      <c r="C2387" s="17" t="s">
        <v>2772</v>
      </c>
      <c r="D2387" s="18">
        <v>0</v>
      </c>
      <c r="E2387" s="22" t="s">
        <v>736</v>
      </c>
      <c r="F2387" s="43">
        <f>IF(Table2[[#This Row],[M5B]]="",Table2[[#This Row],[M5B_h]],SUM(Table2[[#This Row],[M5B_h]],Table2[[#This Row],[M5B]]))</f>
        <v>0</v>
      </c>
      <c r="H2387" s="12" t="str">
        <f>IF(Table2[[#This Row],[M1A]]="","",Table2[[#This Row],[M1A]]-Table2[[#This Row],[AWAL]])</f>
        <v/>
      </c>
      <c r="J2387" s="12" t="str">
        <f>IF(Table2[[#This Row],[M2A]]="","",SUM(Table2[[#This Row],[M2A]]-Table2[[#This Row],[M2B_h]]))</f>
        <v/>
      </c>
      <c r="L2387" s="12" t="str">
        <f>IF(Table2[[#This Row],[M3A]]="","",SUM(Table2[[#This Row],[M3A]]-Table2[[#This Row],[M3B_h]]))</f>
        <v/>
      </c>
      <c r="N2387" s="12" t="str">
        <f>IF(Table2[[#This Row],[M4A]]="","",SUM(Table2[[#This Row],[M4A]]-Table2[[#This Row],[M4B_h]]))</f>
        <v/>
      </c>
      <c r="O2387" s="14"/>
      <c r="P2387" s="14" t="str">
        <f>IF(Table2[[#This Row],[M5A]]="","",SUM(Table2[[#This Row],[M5A]]-Table2[[#This Row],[M5B_h]]))</f>
        <v/>
      </c>
      <c r="Q2387" s="14">
        <f>SUM(Table2[[#This Row],[AWAL]],Table2[[#This Row],[M1B]])</f>
        <v>0</v>
      </c>
      <c r="R2387" s="14">
        <f>SUM(Table2[[#This Row],[M2B]],Table2[[#This Row],[M2B_h]])</f>
        <v>0</v>
      </c>
      <c r="S2387" s="14">
        <f>SUM(Table2[[#This Row],[M3B]],Table2[[#This Row],[M3B_h]])</f>
        <v>0</v>
      </c>
      <c r="T2387" s="14">
        <f>SUM(Table2[[#This Row],[M4B]],Table2[[#This Row],[M4B_h]])</f>
        <v>0</v>
      </c>
    </row>
    <row r="2388" spans="1:20">
      <c r="A2388" s="11" t="str">
        <f>IF(Table2[[#This Row],[TT]]=0,"",ROW())</f>
        <v/>
      </c>
      <c r="B2388" s="11" t="str">
        <f>LOWER(SUBSTITUTE(SUBSTITUTE(SUBSTITUTE(SUBSTITUTE(SUBSTITUTE(SUBSTITUTE(SUBSTITUTE(SUBSTITUTE(Table2[[#This Row],[NAMA BARANG]]," ",""),"""",""),"-",""),"/",""),"(",""),")",""),"&amp;",""),",",""))</f>
        <v>blocknoteenter403</v>
      </c>
      <c r="C2388" s="17" t="s">
        <v>3281</v>
      </c>
      <c r="D2388" s="18">
        <v>1</v>
      </c>
      <c r="E2388" s="22" t="s">
        <v>2434</v>
      </c>
      <c r="F2388" s="43">
        <f>IF(Table2[[#This Row],[M5B]]="",Table2[[#This Row],[M5B_h]],SUM(Table2[[#This Row],[M5B_h]],Table2[[#This Row],[M5B]]))</f>
        <v>0</v>
      </c>
      <c r="G2388" s="12">
        <v>0</v>
      </c>
      <c r="H2388" s="12">
        <f>IF(Table2[[#This Row],[M1A]]="","",Table2[[#This Row],[M1A]]-Table2[[#This Row],[AWAL]])</f>
        <v>-1</v>
      </c>
      <c r="J2388" s="12" t="str">
        <f>IF(Table2[[#This Row],[M2A]]="","",SUM(Table2[[#This Row],[M2A]]-Table2[[#This Row],[M2B_h]]))</f>
        <v/>
      </c>
      <c r="L2388" s="12" t="str">
        <f>IF(Table2[[#This Row],[M3A]]="","",SUM(Table2[[#This Row],[M3A]]-Table2[[#This Row],[M3B_h]]))</f>
        <v/>
      </c>
      <c r="N2388" s="12" t="str">
        <f>IF(Table2[[#This Row],[M4A]]="","",SUM(Table2[[#This Row],[M4A]]-Table2[[#This Row],[M4B_h]]))</f>
        <v/>
      </c>
      <c r="O2388" s="14"/>
      <c r="P2388" s="14" t="str">
        <f>IF(Table2[[#This Row],[M5A]]="","",SUM(Table2[[#This Row],[M5A]]-Table2[[#This Row],[M5B_h]]))</f>
        <v/>
      </c>
      <c r="Q2388" s="14">
        <f>SUM(Table2[[#This Row],[AWAL]],Table2[[#This Row],[M1B]])</f>
        <v>0</v>
      </c>
      <c r="R2388" s="14">
        <f>SUM(Table2[[#This Row],[M2B]],Table2[[#This Row],[M2B_h]])</f>
        <v>0</v>
      </c>
      <c r="S2388" s="14">
        <f>SUM(Table2[[#This Row],[M3B]],Table2[[#This Row],[M3B_h]])</f>
        <v>0</v>
      </c>
      <c r="T2388" s="14">
        <f>SUM(Table2[[#This Row],[M4B]],Table2[[#This Row],[M4B_h]])</f>
        <v>0</v>
      </c>
    </row>
    <row r="2389" spans="1:20">
      <c r="A2389" s="13" t="str">
        <f>IF(Table2[[#This Row],[TT]]=0,"",ROW())</f>
        <v/>
      </c>
      <c r="B2389" s="13" t="str">
        <f>LOWER(SUBSTITUTE(SUBSTITUTE(SUBSTITUTE(SUBSTITUTE(SUBSTITUTE(SUBSTITUTE(SUBSTITUTE(SUBSTITUTE(Table2[[#This Row],[NAMA BARANG]]," ",""),"""",""),"-",""),"/",""),"(",""),")",""),"&amp;",""),",",""))</f>
        <v>blocknoteenterspiral403</v>
      </c>
      <c r="C2389" s="16" t="s">
        <v>2917</v>
      </c>
      <c r="D2389" s="18">
        <v>0</v>
      </c>
      <c r="E2389" s="47" t="s">
        <v>2434</v>
      </c>
      <c r="F2389" s="43">
        <f>IF(Table2[[#This Row],[M5B]]="",Table2[[#This Row],[M5B_h]],SUM(Table2[[#This Row],[M5B_h]],Table2[[#This Row],[M5B]]))</f>
        <v>0</v>
      </c>
      <c r="H2389" s="14" t="str">
        <f>IF(Table2[[#This Row],[M1A]]="","",Table2[[#This Row],[M1A]]-Table2[[#This Row],[AWAL]])</f>
        <v/>
      </c>
      <c r="J2389" s="14" t="str">
        <f>IF(Table2[[#This Row],[M2A]]="","",SUM(Table2[[#This Row],[M2A]]-Table2[[#This Row],[M2B_h]]))</f>
        <v/>
      </c>
      <c r="L2389" s="14" t="str">
        <f>IF(Table2[[#This Row],[M3A]]="","",SUM(Table2[[#This Row],[M3A]]-Table2[[#This Row],[M3B_h]]))</f>
        <v/>
      </c>
      <c r="N2389" s="14" t="str">
        <f>IF(Table2[[#This Row],[M4A]]="","",SUM(Table2[[#This Row],[M4A]]-Table2[[#This Row],[M4B_h]]))</f>
        <v/>
      </c>
      <c r="O2389" s="14"/>
      <c r="P2389" s="14" t="str">
        <f>IF(Table2[[#This Row],[M5A]]="","",SUM(Table2[[#This Row],[M5A]]-Table2[[#This Row],[M5B_h]]))</f>
        <v/>
      </c>
      <c r="Q2389" s="14">
        <f>SUM(Table2[[#This Row],[AWAL]],Table2[[#This Row],[M1B]])</f>
        <v>0</v>
      </c>
      <c r="R2389" s="14">
        <f>SUM(Table2[[#This Row],[M2B]],Table2[[#This Row],[M2B_h]])</f>
        <v>0</v>
      </c>
      <c r="S2389" s="14">
        <f>SUM(Table2[[#This Row],[M3B]],Table2[[#This Row],[M3B_h]])</f>
        <v>0</v>
      </c>
      <c r="T2389" s="14">
        <f>SUM(Table2[[#This Row],[M4B]],Table2[[#This Row],[M4B_h]])</f>
        <v>0</v>
      </c>
    </row>
    <row r="2390" spans="1:20">
      <c r="A2390" s="13" t="str">
        <f>IF(Table2[[#This Row],[TT]]=0,"",ROW())</f>
        <v/>
      </c>
      <c r="B2390" s="13" t="str">
        <f>LOWER(SUBSTITUTE(SUBSTITUTE(SUBSTITUTE(SUBSTITUTE(SUBSTITUTE(SUBSTITUTE(SUBSTITUTE(SUBSTITUTE(Table2[[#This Row],[NAMA BARANG]]," ",""),"""",""),"-",""),"/",""),"(",""),")",""),"&amp;",""),",",""))</f>
        <v>blocknoteenterspiral404</v>
      </c>
      <c r="C2390" s="16" t="s">
        <v>2918</v>
      </c>
      <c r="D2390" s="18">
        <v>0</v>
      </c>
      <c r="E2390" s="47" t="s">
        <v>2641</v>
      </c>
      <c r="F2390" s="43">
        <f>IF(Table2[[#This Row],[M5B]]="",Table2[[#This Row],[M5B_h]],SUM(Table2[[#This Row],[M5B_h]],Table2[[#This Row],[M5B]]))</f>
        <v>0</v>
      </c>
      <c r="H2390" s="14" t="str">
        <f>IF(Table2[[#This Row],[M1A]]="","",Table2[[#This Row],[M1A]]-Table2[[#This Row],[AWAL]])</f>
        <v/>
      </c>
      <c r="J2390" s="14" t="str">
        <f>IF(Table2[[#This Row],[M2A]]="","",SUM(Table2[[#This Row],[M2A]]-Table2[[#This Row],[M2B_h]]))</f>
        <v/>
      </c>
      <c r="L2390" s="14" t="str">
        <f>IF(Table2[[#This Row],[M3A]]="","",SUM(Table2[[#This Row],[M3A]]-Table2[[#This Row],[M3B_h]]))</f>
        <v/>
      </c>
      <c r="N2390" s="14" t="str">
        <f>IF(Table2[[#This Row],[M4A]]="","",SUM(Table2[[#This Row],[M4A]]-Table2[[#This Row],[M4B_h]]))</f>
        <v/>
      </c>
      <c r="O2390" s="14"/>
      <c r="P2390" s="14" t="str">
        <f>IF(Table2[[#This Row],[M5A]]="","",SUM(Table2[[#This Row],[M5A]]-Table2[[#This Row],[M5B_h]]))</f>
        <v/>
      </c>
      <c r="Q2390" s="14">
        <f>SUM(Table2[[#This Row],[AWAL]],Table2[[#This Row],[M1B]])</f>
        <v>0</v>
      </c>
      <c r="R2390" s="14">
        <f>SUM(Table2[[#This Row],[M2B]],Table2[[#This Row],[M2B_h]])</f>
        <v>0</v>
      </c>
      <c r="S2390" s="14">
        <f>SUM(Table2[[#This Row],[M3B]],Table2[[#This Row],[M3B_h]])</f>
        <v>0</v>
      </c>
      <c r="T2390" s="14">
        <f>SUM(Table2[[#This Row],[M4B]],Table2[[#This Row],[M4B_h]])</f>
        <v>0</v>
      </c>
    </row>
    <row r="2391" spans="1:20">
      <c r="A2391" s="13" t="str">
        <f>IF(Table2[[#This Row],[TT]]=0,"",ROW())</f>
        <v/>
      </c>
      <c r="B2391" s="13" t="str">
        <f>LOWER(SUBSTITUTE(SUBSTITUTE(SUBSTITUTE(SUBSTITUTE(SUBSTITUTE(SUBSTITUTE(SUBSTITUTE(SUBSTITUTE(Table2[[#This Row],[NAMA BARANG]]," ",""),"""",""),"-",""),"/",""),"(",""),")",""),"&amp;",""),",",""))</f>
        <v>blocknotespiralenter501</v>
      </c>
      <c r="C2391" s="16" t="s">
        <v>2743</v>
      </c>
      <c r="D2391" s="25">
        <v>0</v>
      </c>
      <c r="E2391" s="47" t="s">
        <v>2574</v>
      </c>
      <c r="F2391" s="43">
        <f>IF(Table2[[#This Row],[M5B]]="",Table2[[#This Row],[M5B_h]],SUM(Table2[[#This Row],[M5B_h]],Table2[[#This Row],[M5B]]))</f>
        <v>0</v>
      </c>
      <c r="H2391" s="14" t="str">
        <f>IF(Table2[[#This Row],[M1A]]="","",Table2[[#This Row],[M1A]]-Table2[[#This Row],[AWAL]])</f>
        <v/>
      </c>
      <c r="J2391" s="14" t="str">
        <f>IF(Table2[[#This Row],[M2A]]="","",SUM(Table2[[#This Row],[M2A]]-Table2[[#This Row],[M2B_h]]))</f>
        <v/>
      </c>
      <c r="L2391" s="14" t="str">
        <f>IF(Table2[[#This Row],[M3A]]="","",SUM(Table2[[#This Row],[M3A]]-Table2[[#This Row],[M3B_h]]))</f>
        <v/>
      </c>
      <c r="N2391" s="14" t="str">
        <f>IF(Table2[[#This Row],[M4A]]="","",SUM(Table2[[#This Row],[M4A]]-Table2[[#This Row],[M4B_h]]))</f>
        <v/>
      </c>
      <c r="O2391" s="14"/>
      <c r="P2391" s="14" t="str">
        <f>IF(Table2[[#This Row],[M5A]]="","",SUM(Table2[[#This Row],[M5A]]-Table2[[#This Row],[M5B_h]]))</f>
        <v/>
      </c>
      <c r="Q2391" s="14">
        <f>SUM(Table2[[#This Row],[AWAL]],Table2[[#This Row],[M1B]])</f>
        <v>0</v>
      </c>
      <c r="R2391" s="14">
        <f>SUM(Table2[[#This Row],[M2B]],Table2[[#This Row],[M2B_h]])</f>
        <v>0</v>
      </c>
      <c r="S2391" s="14">
        <f>SUM(Table2[[#This Row],[M3B]],Table2[[#This Row],[M3B_h]])</f>
        <v>0</v>
      </c>
      <c r="T2391" s="14">
        <f>SUM(Table2[[#This Row],[M4B]],Table2[[#This Row],[M4B_h]])</f>
        <v>0</v>
      </c>
    </row>
    <row r="2392" spans="1:20">
      <c r="A2392" s="13" t="str">
        <f>IF(Table2[[#This Row],[TT]]=0,"",ROW())</f>
        <v/>
      </c>
      <c r="B2392" s="13" t="str">
        <f>LOWER(SUBSTITUTE(SUBSTITUTE(SUBSTITUTE(SUBSTITUTE(SUBSTITUTE(SUBSTITUTE(SUBSTITUTE(SUBSTITUTE(Table2[[#This Row],[NAMA BARANG]]," ",""),"""",""),"-",""),"/",""),"(",""),")",""),"&amp;",""),",",""))</f>
        <v>bna560fphy001</v>
      </c>
      <c r="C2392" s="16" t="s">
        <v>3155</v>
      </c>
      <c r="D2392" s="18">
        <v>0</v>
      </c>
      <c r="E2392" s="47" t="s">
        <v>2470</v>
      </c>
      <c r="F2392" s="43">
        <f>IF(Table2[[#This Row],[M5B]]="",Table2[[#This Row],[M5B_h]],SUM(Table2[[#This Row],[M5B_h]],Table2[[#This Row],[M5B]]))</f>
        <v>0</v>
      </c>
      <c r="H2392" s="14" t="str">
        <f>IF(Table2[[#This Row],[M1A]]="","",Table2[[#This Row],[M1A]]-Table2[[#This Row],[AWAL]])</f>
        <v/>
      </c>
      <c r="J2392" s="14" t="str">
        <f>IF(Table2[[#This Row],[M2A]]="","",SUM(Table2[[#This Row],[M2A]]-Table2[[#This Row],[M2B_h]]))</f>
        <v/>
      </c>
      <c r="L2392" s="14" t="str">
        <f>IF(Table2[[#This Row],[M3A]]="","",SUM(Table2[[#This Row],[M3A]]-Table2[[#This Row],[M3B_h]]))</f>
        <v/>
      </c>
      <c r="N2392" s="14" t="str">
        <f>IF(Table2[[#This Row],[M4A]]="","",SUM(Table2[[#This Row],[M4A]]-Table2[[#This Row],[M4B_h]]))</f>
        <v/>
      </c>
      <c r="O2392" s="14"/>
      <c r="P2392" s="14" t="str">
        <f>IF(Table2[[#This Row],[M5A]]="","",SUM(Table2[[#This Row],[M5A]]-Table2[[#This Row],[M5B_h]]))</f>
        <v/>
      </c>
      <c r="Q2392" s="14">
        <f>SUM(Table2[[#This Row],[AWAL]],Table2[[#This Row],[M1B]])</f>
        <v>0</v>
      </c>
      <c r="R2392" s="14">
        <f>SUM(Table2[[#This Row],[M2B]],Table2[[#This Row],[M2B_h]])</f>
        <v>0</v>
      </c>
      <c r="S2392" s="14">
        <f>SUM(Table2[[#This Row],[M3B]],Table2[[#This Row],[M3B_h]])</f>
        <v>0</v>
      </c>
      <c r="T2392" s="14">
        <f>SUM(Table2[[#This Row],[M4B]],Table2[[#This Row],[M4B_h]])</f>
        <v>0</v>
      </c>
    </row>
    <row r="2393" spans="1:20">
      <c r="A2393" s="13" t="str">
        <f>IF(Table2[[#This Row],[TT]]=0,"",ROW())</f>
        <v/>
      </c>
      <c r="B2393" s="13" t="str">
        <f>LOWER(SUBSTITUTE(SUBSTITUTE(SUBSTITUTE(SUBSTITUTE(SUBSTITUTE(SUBSTITUTE(SUBSTITUTE(SUBSTITUTE(Table2[[#This Row],[NAMA BARANG]]," ",""),"""",""),"-",""),"/",""),"(",""),")",""),"&amp;",""),",",""))</f>
        <v>bna56483332</v>
      </c>
      <c r="C2393" s="16" t="s">
        <v>2931</v>
      </c>
      <c r="D2393" s="18">
        <v>0</v>
      </c>
      <c r="E2393" s="47" t="s">
        <v>2783</v>
      </c>
      <c r="F2393" s="43">
        <f>IF(Table2[[#This Row],[M5B]]="",Table2[[#This Row],[M5B_h]],SUM(Table2[[#This Row],[M5B_h]],Table2[[#This Row],[M5B]]))</f>
        <v>0</v>
      </c>
      <c r="H2393" s="14" t="str">
        <f>IF(Table2[[#This Row],[M1A]]="","",Table2[[#This Row],[M1A]]-Table2[[#This Row],[AWAL]])</f>
        <v/>
      </c>
      <c r="J2393" s="14" t="str">
        <f>IF(Table2[[#This Row],[M2A]]="","",SUM(Table2[[#This Row],[M2A]]-Table2[[#This Row],[M2B_h]]))</f>
        <v/>
      </c>
      <c r="L2393" s="14" t="str">
        <f>IF(Table2[[#This Row],[M3A]]="","",SUM(Table2[[#This Row],[M3A]]-Table2[[#This Row],[M3B_h]]))</f>
        <v/>
      </c>
      <c r="N2393" s="14" t="str">
        <f>IF(Table2[[#This Row],[M4A]]="","",SUM(Table2[[#This Row],[M4A]]-Table2[[#This Row],[M4B_h]]))</f>
        <v/>
      </c>
      <c r="O2393" s="14"/>
      <c r="P2393" s="14" t="str">
        <f>IF(Table2[[#This Row],[M5A]]="","",SUM(Table2[[#This Row],[M5A]]-Table2[[#This Row],[M5B_h]]))</f>
        <v/>
      </c>
      <c r="Q2393" s="14">
        <f>SUM(Table2[[#This Row],[AWAL]],Table2[[#This Row],[M1B]])</f>
        <v>0</v>
      </c>
      <c r="R2393" s="14">
        <f>SUM(Table2[[#This Row],[M2B]],Table2[[#This Row],[M2B_h]])</f>
        <v>0</v>
      </c>
      <c r="S2393" s="14">
        <f>SUM(Table2[[#This Row],[M3B]],Table2[[#This Row],[M3B_h]])</f>
        <v>0</v>
      </c>
      <c r="T2393" s="14">
        <f>SUM(Table2[[#This Row],[M4B]],Table2[[#This Row],[M4B_h]])</f>
        <v>0</v>
      </c>
    </row>
    <row r="2394" spans="1:20">
      <c r="A2394" s="13" t="str">
        <f>IF(Table2[[#This Row],[TT]]=0,"",ROW())</f>
        <v/>
      </c>
      <c r="B2394" s="13" t="str">
        <f>LOWER(SUBSTITUTE(SUBSTITUTE(SUBSTITUTE(SUBSTITUTE(SUBSTITUTE(SUBSTITUTE(SUBSTITUTE(SUBSTITUTE(Table2[[#This Row],[NAMA BARANG]]," ",""),"""",""),"-",""),"/",""),"(",""),")",""),"&amp;",""),",",""))</f>
        <v>bna56483332kslowlife</v>
      </c>
      <c r="C2394" s="16" t="s">
        <v>2843</v>
      </c>
      <c r="D2394" s="25">
        <v>0</v>
      </c>
      <c r="E2394" s="47" t="s">
        <v>2783</v>
      </c>
      <c r="F2394" s="43">
        <f>IF(Table2[[#This Row],[M5B]]="",Table2[[#This Row],[M5B_h]],SUM(Table2[[#This Row],[M5B_h]],Table2[[#This Row],[M5B]]))</f>
        <v>0</v>
      </c>
      <c r="H2394" s="14" t="str">
        <f>IF(Table2[[#This Row],[M1A]]="","",Table2[[#This Row],[M1A]]-Table2[[#This Row],[AWAL]])</f>
        <v/>
      </c>
      <c r="J2394" s="14" t="str">
        <f>IF(Table2[[#This Row],[M2A]]="","",SUM(Table2[[#This Row],[M2A]]-Table2[[#This Row],[M2B_h]]))</f>
        <v/>
      </c>
      <c r="L2394" s="14" t="str">
        <f>IF(Table2[[#This Row],[M3A]]="","",SUM(Table2[[#This Row],[M3A]]-Table2[[#This Row],[M3B_h]]))</f>
        <v/>
      </c>
      <c r="N2394" s="14" t="str">
        <f>IF(Table2[[#This Row],[M4A]]="","",SUM(Table2[[#This Row],[M4A]]-Table2[[#This Row],[M4B_h]]))</f>
        <v/>
      </c>
      <c r="O2394" s="14"/>
      <c r="P2394" s="14" t="str">
        <f>IF(Table2[[#This Row],[M5A]]="","",SUM(Table2[[#This Row],[M5A]]-Table2[[#This Row],[M5B_h]]))</f>
        <v/>
      </c>
      <c r="Q2394" s="14">
        <f>SUM(Table2[[#This Row],[AWAL]],Table2[[#This Row],[M1B]])</f>
        <v>0</v>
      </c>
      <c r="R2394" s="14">
        <f>SUM(Table2[[#This Row],[M2B]],Table2[[#This Row],[M2B_h]])</f>
        <v>0</v>
      </c>
      <c r="S2394" s="14">
        <f>SUM(Table2[[#This Row],[M3B]],Table2[[#This Row],[M3B_h]])</f>
        <v>0</v>
      </c>
      <c r="T2394" s="14">
        <f>SUM(Table2[[#This Row],[M4B]],Table2[[#This Row],[M4B_h]])</f>
        <v>0</v>
      </c>
    </row>
    <row r="2395" spans="1:20">
      <c r="A2395" s="13" t="str">
        <f>IF(Table2[[#This Row],[TT]]=0,"",ROW())</f>
        <v/>
      </c>
      <c r="B2395" s="13" t="str">
        <f>LOWER(SUBSTITUTE(SUBSTITUTE(SUBSTITUTE(SUBSTITUTE(SUBSTITUTE(SUBSTITUTE(SUBSTITUTE(SUBSTITUTE(Table2[[#This Row],[NAMA BARANG]]," ",""),"""",""),"-",""),"/",""),"(",""),")",""),"&amp;",""),",",""))</f>
        <v>bna56483432</v>
      </c>
      <c r="C2395" s="16" t="s">
        <v>2929</v>
      </c>
      <c r="D2395" s="18">
        <v>0</v>
      </c>
      <c r="E2395" s="47" t="s">
        <v>2783</v>
      </c>
      <c r="F2395" s="43">
        <f>IF(Table2[[#This Row],[M5B]]="",Table2[[#This Row],[M5B_h]],SUM(Table2[[#This Row],[M5B_h]],Table2[[#This Row],[M5B]]))</f>
        <v>0</v>
      </c>
      <c r="H2395" s="14" t="str">
        <f>IF(Table2[[#This Row],[M1A]]="","",Table2[[#This Row],[M1A]]-Table2[[#This Row],[AWAL]])</f>
        <v/>
      </c>
      <c r="J2395" s="14" t="str">
        <f>IF(Table2[[#This Row],[M2A]]="","",SUM(Table2[[#This Row],[M2A]]-Table2[[#This Row],[M2B_h]]))</f>
        <v/>
      </c>
      <c r="L2395" s="14" t="str">
        <f>IF(Table2[[#This Row],[M3A]]="","",SUM(Table2[[#This Row],[M3A]]-Table2[[#This Row],[M3B_h]]))</f>
        <v/>
      </c>
      <c r="N2395" s="14" t="str">
        <f>IF(Table2[[#This Row],[M4A]]="","",SUM(Table2[[#This Row],[M4A]]-Table2[[#This Row],[M4B_h]]))</f>
        <v/>
      </c>
      <c r="O2395" s="14"/>
      <c r="P2395" s="14" t="str">
        <f>IF(Table2[[#This Row],[M5A]]="","",SUM(Table2[[#This Row],[M5A]]-Table2[[#This Row],[M5B_h]]))</f>
        <v/>
      </c>
      <c r="Q2395" s="14">
        <f>SUM(Table2[[#This Row],[AWAL]],Table2[[#This Row],[M1B]])</f>
        <v>0</v>
      </c>
      <c r="R2395" s="14">
        <f>SUM(Table2[[#This Row],[M2B]],Table2[[#This Row],[M2B_h]])</f>
        <v>0</v>
      </c>
      <c r="S2395" s="14">
        <f>SUM(Table2[[#This Row],[M3B]],Table2[[#This Row],[M3B_h]])</f>
        <v>0</v>
      </c>
      <c r="T2395" s="14">
        <f>SUM(Table2[[#This Row],[M4B]],Table2[[#This Row],[M4B_h]])</f>
        <v>0</v>
      </c>
    </row>
    <row r="2396" spans="1:20">
      <c r="A2396" s="13" t="str">
        <f>IF(Table2[[#This Row],[TT]]=0,"",ROW())</f>
        <v/>
      </c>
      <c r="B2396" s="13" t="str">
        <f>LOWER(SUBSTITUTE(SUBSTITUTE(SUBSTITUTE(SUBSTITUTE(SUBSTITUTE(SUBSTITUTE(SUBSTITUTE(SUBSTITUTE(Table2[[#This Row],[NAMA BARANG]]," ",""),"""",""),"-",""),"/",""),"(",""),")",""),"&amp;",""),",",""))</f>
        <v>bna56483432kcorner</v>
      </c>
      <c r="C2396" s="16" t="s">
        <v>2784</v>
      </c>
      <c r="D2396" s="25">
        <v>0</v>
      </c>
      <c r="E2396" s="47" t="s">
        <v>2783</v>
      </c>
      <c r="F2396" s="43">
        <f>IF(Table2[[#This Row],[M5B]]="",Table2[[#This Row],[M5B_h]],SUM(Table2[[#This Row],[M5B_h]],Table2[[#This Row],[M5B]]))</f>
        <v>0</v>
      </c>
      <c r="H2396" s="14" t="str">
        <f>IF(Table2[[#This Row],[M1A]]="","",Table2[[#This Row],[M1A]]-Table2[[#This Row],[AWAL]])</f>
        <v/>
      </c>
      <c r="J2396" s="14" t="str">
        <f>IF(Table2[[#This Row],[M2A]]="","",SUM(Table2[[#This Row],[M2A]]-Table2[[#This Row],[M2B_h]]))</f>
        <v/>
      </c>
      <c r="L2396" s="14" t="str">
        <f>IF(Table2[[#This Row],[M3A]]="","",SUM(Table2[[#This Row],[M3A]]-Table2[[#This Row],[M3B_h]]))</f>
        <v/>
      </c>
      <c r="N2396" s="14" t="str">
        <f>IF(Table2[[#This Row],[M4A]]="","",SUM(Table2[[#This Row],[M4A]]-Table2[[#This Row],[M4B_h]]))</f>
        <v/>
      </c>
      <c r="O2396" s="14"/>
      <c r="P2396" s="14" t="str">
        <f>IF(Table2[[#This Row],[M5A]]="","",SUM(Table2[[#This Row],[M5A]]-Table2[[#This Row],[M5B_h]]))</f>
        <v/>
      </c>
      <c r="Q2396" s="14">
        <f>SUM(Table2[[#This Row],[AWAL]],Table2[[#This Row],[M1B]])</f>
        <v>0</v>
      </c>
      <c r="R2396" s="14">
        <f>SUM(Table2[[#This Row],[M2B]],Table2[[#This Row],[M2B_h]])</f>
        <v>0</v>
      </c>
      <c r="S2396" s="14">
        <f>SUM(Table2[[#This Row],[M3B]],Table2[[#This Row],[M3B_h]])</f>
        <v>0</v>
      </c>
      <c r="T2396" s="14">
        <f>SUM(Table2[[#This Row],[M4B]],Table2[[#This Row],[M4B_h]])</f>
        <v>0</v>
      </c>
    </row>
    <row r="2397" spans="1:20">
      <c r="A2397" s="13" t="str">
        <f>IF(Table2[[#This Row],[TT]]=0,"",ROW())</f>
        <v/>
      </c>
      <c r="B2397" s="13" t="str">
        <f>LOWER(SUBSTITUTE(SUBSTITUTE(SUBSTITUTE(SUBSTITUTE(SUBSTITUTE(SUBSTITUTE(SUBSTITUTE(SUBSTITUTE(Table2[[#This Row],[NAMA BARANG]]," ",""),"""",""),"-",""),"/",""),"(",""),")",""),"&amp;",""),",",""))</f>
        <v>bna56483532</v>
      </c>
      <c r="C2397" s="16" t="s">
        <v>2930</v>
      </c>
      <c r="D2397" s="18">
        <v>0</v>
      </c>
      <c r="E2397" s="47" t="s">
        <v>2783</v>
      </c>
      <c r="F2397" s="43">
        <f>IF(Table2[[#This Row],[M5B]]="",Table2[[#This Row],[M5B_h]],SUM(Table2[[#This Row],[M5B_h]],Table2[[#This Row],[M5B]]))</f>
        <v>0</v>
      </c>
      <c r="H2397" s="14" t="str">
        <f>IF(Table2[[#This Row],[M1A]]="","",Table2[[#This Row],[M1A]]-Table2[[#This Row],[AWAL]])</f>
        <v/>
      </c>
      <c r="J2397" s="14" t="str">
        <f>IF(Table2[[#This Row],[M2A]]="","",SUM(Table2[[#This Row],[M2A]]-Table2[[#This Row],[M2B_h]]))</f>
        <v/>
      </c>
      <c r="L2397" s="14" t="str">
        <f>IF(Table2[[#This Row],[M3A]]="","",SUM(Table2[[#This Row],[M3A]]-Table2[[#This Row],[M3B_h]]))</f>
        <v/>
      </c>
      <c r="N2397" s="14" t="str">
        <f>IF(Table2[[#This Row],[M4A]]="","",SUM(Table2[[#This Row],[M4A]]-Table2[[#This Row],[M4B_h]]))</f>
        <v/>
      </c>
      <c r="O2397" s="14"/>
      <c r="P2397" s="14" t="str">
        <f>IF(Table2[[#This Row],[M5A]]="","",SUM(Table2[[#This Row],[M5A]]-Table2[[#This Row],[M5B_h]]))</f>
        <v/>
      </c>
      <c r="Q2397" s="14">
        <f>SUM(Table2[[#This Row],[AWAL]],Table2[[#This Row],[M1B]])</f>
        <v>0</v>
      </c>
      <c r="R2397" s="14">
        <f>SUM(Table2[[#This Row],[M2B]],Table2[[#This Row],[M2B_h]])</f>
        <v>0</v>
      </c>
      <c r="S2397" s="14">
        <f>SUM(Table2[[#This Row],[M3B]],Table2[[#This Row],[M3B_h]])</f>
        <v>0</v>
      </c>
      <c r="T2397" s="14">
        <f>SUM(Table2[[#This Row],[M4B]],Table2[[#This Row],[M4B_h]])</f>
        <v>0</v>
      </c>
    </row>
    <row r="2398" spans="1:20">
      <c r="A2398" s="13" t="str">
        <f>IF(Table2[[#This Row],[TT]]=0,"",ROW())</f>
        <v/>
      </c>
      <c r="B2398" s="13" t="str">
        <f>LOWER(SUBSTITUTE(SUBSTITUTE(SUBSTITUTE(SUBSTITUTE(SUBSTITUTE(SUBSTITUTE(SUBSTITUTE(SUBSTITUTE(Table2[[#This Row],[NAMA BARANG]]," ",""),"""",""),"-",""),"/",""),"(",""),")",""),"&amp;",""),",",""))</f>
        <v>bna56483532kbasket</v>
      </c>
      <c r="C2398" s="16" t="s">
        <v>2785</v>
      </c>
      <c r="D2398" s="25">
        <v>0</v>
      </c>
      <c r="E2398" s="47" t="s">
        <v>2783</v>
      </c>
      <c r="F2398" s="43">
        <f>IF(Table2[[#This Row],[M5B]]="",Table2[[#This Row],[M5B_h]],SUM(Table2[[#This Row],[M5B_h]],Table2[[#This Row],[M5B]]))</f>
        <v>0</v>
      </c>
      <c r="H2398" s="14" t="str">
        <f>IF(Table2[[#This Row],[M1A]]="","",Table2[[#This Row],[M1A]]-Table2[[#This Row],[AWAL]])</f>
        <v/>
      </c>
      <c r="J2398" s="14" t="str">
        <f>IF(Table2[[#This Row],[M2A]]="","",SUM(Table2[[#This Row],[M2A]]-Table2[[#This Row],[M2B_h]]))</f>
        <v/>
      </c>
      <c r="L2398" s="14" t="str">
        <f>IF(Table2[[#This Row],[M3A]]="","",SUM(Table2[[#This Row],[M3A]]-Table2[[#This Row],[M3B_h]]))</f>
        <v/>
      </c>
      <c r="N2398" s="14" t="str">
        <f>IF(Table2[[#This Row],[M4A]]="","",SUM(Table2[[#This Row],[M4A]]-Table2[[#This Row],[M4B_h]]))</f>
        <v/>
      </c>
      <c r="O2398" s="14"/>
      <c r="P2398" s="14" t="str">
        <f>IF(Table2[[#This Row],[M5A]]="","",SUM(Table2[[#This Row],[M5A]]-Table2[[#This Row],[M5B_h]]))</f>
        <v/>
      </c>
      <c r="Q2398" s="14">
        <f>SUM(Table2[[#This Row],[AWAL]],Table2[[#This Row],[M1B]])</f>
        <v>0</v>
      </c>
      <c r="R2398" s="14">
        <f>SUM(Table2[[#This Row],[M2B]],Table2[[#This Row],[M2B_h]])</f>
        <v>0</v>
      </c>
      <c r="S2398" s="14">
        <f>SUM(Table2[[#This Row],[M3B]],Table2[[#This Row],[M3B_h]])</f>
        <v>0</v>
      </c>
      <c r="T2398" s="14">
        <f>SUM(Table2[[#This Row],[M4B]],Table2[[#This Row],[M4B_h]])</f>
        <v>0</v>
      </c>
    </row>
    <row r="2399" spans="1:20">
      <c r="A2399" s="13" t="str">
        <f>IF(Table2[[#This Row],[TT]]=0,"",ROW())</f>
        <v/>
      </c>
      <c r="B2399" s="13" t="str">
        <f>LOWER(SUBSTITUTE(SUBSTITUTE(SUBSTITUTE(SUBSTITUTE(SUBSTITUTE(SUBSTITUTE(SUBSTITUTE(SUBSTITUTE(Table2[[#This Row],[NAMA BARANG]]," ",""),"""",""),"-",""),"/",""),"(",""),")",""),"&amp;",""),",",""))</f>
        <v>bna56483632kcute</v>
      </c>
      <c r="C2399" s="16" t="s">
        <v>2786</v>
      </c>
      <c r="D2399" s="25">
        <v>0</v>
      </c>
      <c r="E2399" s="47" t="s">
        <v>2783</v>
      </c>
      <c r="F2399" s="43">
        <f>IF(Table2[[#This Row],[M5B]]="",Table2[[#This Row],[M5B_h]],SUM(Table2[[#This Row],[M5B_h]],Table2[[#This Row],[M5B]]))</f>
        <v>0</v>
      </c>
      <c r="H2399" s="14" t="str">
        <f>IF(Table2[[#This Row],[M1A]]="","",Table2[[#This Row],[M1A]]-Table2[[#This Row],[AWAL]])</f>
        <v/>
      </c>
      <c r="J2399" s="14" t="str">
        <f>IF(Table2[[#This Row],[M2A]]="","",SUM(Table2[[#This Row],[M2A]]-Table2[[#This Row],[M2B_h]]))</f>
        <v/>
      </c>
      <c r="L2399" s="14" t="str">
        <f>IF(Table2[[#This Row],[M3A]]="","",SUM(Table2[[#This Row],[M3A]]-Table2[[#This Row],[M3B_h]]))</f>
        <v/>
      </c>
      <c r="N2399" s="14" t="str">
        <f>IF(Table2[[#This Row],[M4A]]="","",SUM(Table2[[#This Row],[M4A]]-Table2[[#This Row],[M4B_h]]))</f>
        <v/>
      </c>
      <c r="O2399" s="14"/>
      <c r="P2399" s="14" t="str">
        <f>IF(Table2[[#This Row],[M5A]]="","",SUM(Table2[[#This Row],[M5A]]-Table2[[#This Row],[M5B_h]]))</f>
        <v/>
      </c>
      <c r="Q2399" s="14">
        <f>SUM(Table2[[#This Row],[AWAL]],Table2[[#This Row],[M1B]])</f>
        <v>0</v>
      </c>
      <c r="R2399" s="14">
        <f>SUM(Table2[[#This Row],[M2B]],Table2[[#This Row],[M2B_h]])</f>
        <v>0</v>
      </c>
      <c r="S2399" s="14">
        <f>SUM(Table2[[#This Row],[M3B]],Table2[[#This Row],[M3B_h]])</f>
        <v>0</v>
      </c>
      <c r="T2399" s="14">
        <f>SUM(Table2[[#This Row],[M4B]],Table2[[#This Row],[M4B_h]])</f>
        <v>0</v>
      </c>
    </row>
    <row r="2400" spans="1:20">
      <c r="A2400" s="13" t="str">
        <f>IF(Table2[[#This Row],[TT]]=0,"",ROW())</f>
        <v/>
      </c>
      <c r="B2400" s="13" t="str">
        <f>LOWER(SUBSTITUTE(SUBSTITUTE(SUBSTITUTE(SUBSTITUTE(SUBSTITUTE(SUBSTITUTE(SUBSTITUTE(SUBSTITUTE(Table2[[#This Row],[NAMA BARANG]]," ",""),"""",""),"-",""),"/",""),"(",""),")",""),"&amp;",""),",",""))</f>
        <v>bna59320632k</v>
      </c>
      <c r="C2400" s="16" t="s">
        <v>2782</v>
      </c>
      <c r="D2400" s="25">
        <v>0</v>
      </c>
      <c r="E2400" s="47" t="s">
        <v>2470</v>
      </c>
      <c r="F2400" s="43">
        <f>IF(Table2[[#This Row],[M5B]]="",Table2[[#This Row],[M5B_h]],SUM(Table2[[#This Row],[M5B_h]],Table2[[#This Row],[M5B]]))</f>
        <v>0</v>
      </c>
      <c r="H2400" s="14" t="str">
        <f>IF(Table2[[#This Row],[M1A]]="","",Table2[[#This Row],[M1A]]-Table2[[#This Row],[AWAL]])</f>
        <v/>
      </c>
      <c r="J2400" s="14" t="str">
        <f>IF(Table2[[#This Row],[M2A]]="","",SUM(Table2[[#This Row],[M2A]]-Table2[[#This Row],[M2B_h]]))</f>
        <v/>
      </c>
      <c r="L2400" s="14" t="str">
        <f>IF(Table2[[#This Row],[M3A]]="","",SUM(Table2[[#This Row],[M3A]]-Table2[[#This Row],[M3B_h]]))</f>
        <v/>
      </c>
      <c r="N2400" s="14" t="str">
        <f>IF(Table2[[#This Row],[M4A]]="","",SUM(Table2[[#This Row],[M4A]]-Table2[[#This Row],[M4B_h]]))</f>
        <v/>
      </c>
      <c r="O2400" s="14"/>
      <c r="P2400" s="14" t="str">
        <f>IF(Table2[[#This Row],[M5A]]="","",SUM(Table2[[#This Row],[M5A]]-Table2[[#This Row],[M5B_h]]))</f>
        <v/>
      </c>
      <c r="Q2400" s="14">
        <f>SUM(Table2[[#This Row],[AWAL]],Table2[[#This Row],[M1B]])</f>
        <v>0</v>
      </c>
      <c r="R2400" s="14">
        <f>SUM(Table2[[#This Row],[M2B]],Table2[[#This Row],[M2B_h]])</f>
        <v>0</v>
      </c>
      <c r="S2400" s="14">
        <f>SUM(Table2[[#This Row],[M3B]],Table2[[#This Row],[M3B_h]])</f>
        <v>0</v>
      </c>
      <c r="T2400" s="14">
        <f>SUM(Table2[[#This Row],[M4B]],Table2[[#This Row],[M4B_h]])</f>
        <v>0</v>
      </c>
    </row>
    <row r="2401" spans="1:20">
      <c r="A2401" s="13" t="str">
        <f>IF(Table2[[#This Row],[TT]]=0,"",ROW())</f>
        <v/>
      </c>
      <c r="B2401" s="13" t="str">
        <f>LOWER(SUBSTITUTE(SUBSTITUTE(SUBSTITUTE(SUBSTITUTE(SUBSTITUTE(SUBSTITUTE(SUBSTITUTE(SUBSTITUTE(Table2[[#This Row],[NAMA BARANG]]," ",""),"""",""),"-",""),"/",""),"(",""),")",""),"&amp;",""),",",""))</f>
        <v>bna5b0181</v>
      </c>
      <c r="C2401" s="16" t="s">
        <v>3229</v>
      </c>
      <c r="D2401" s="18">
        <v>0</v>
      </c>
      <c r="E2401" s="47" t="s">
        <v>2613</v>
      </c>
      <c r="F2401" s="43">
        <f>IF(Table2[[#This Row],[M5B]]="",Table2[[#This Row],[M5B_h]],SUM(Table2[[#This Row],[M5B_h]],Table2[[#This Row],[M5B]]))</f>
        <v>0</v>
      </c>
      <c r="H2401" s="14" t="str">
        <f>IF(Table2[[#This Row],[M1A]]="","",Table2[[#This Row],[M1A]]-Table2[[#This Row],[AWAL]])</f>
        <v/>
      </c>
      <c r="J2401" s="14" t="str">
        <f>IF(Table2[[#This Row],[M2A]]="","",SUM(Table2[[#This Row],[M2A]]-Table2[[#This Row],[M2B_h]]))</f>
        <v/>
      </c>
      <c r="L2401" s="14" t="str">
        <f>IF(Table2[[#This Row],[M3A]]="","",SUM(Table2[[#This Row],[M3A]]-Table2[[#This Row],[M3B_h]]))</f>
        <v/>
      </c>
      <c r="N2401" s="14" t="str">
        <f>IF(Table2[[#This Row],[M4A]]="","",SUM(Table2[[#This Row],[M4A]]-Table2[[#This Row],[M4B_h]]))</f>
        <v/>
      </c>
      <c r="O2401" s="14"/>
      <c r="P2401" s="14" t="str">
        <f>IF(Table2[[#This Row],[M5A]]="","",SUM(Table2[[#This Row],[M5A]]-Table2[[#This Row],[M5B_h]]))</f>
        <v/>
      </c>
      <c r="Q2401" s="14">
        <f>SUM(Table2[[#This Row],[AWAL]],Table2[[#This Row],[M1B]])</f>
        <v>0</v>
      </c>
      <c r="R2401" s="14">
        <f>SUM(Table2[[#This Row],[M2B]],Table2[[#This Row],[M2B_h]])</f>
        <v>0</v>
      </c>
      <c r="S2401" s="14">
        <f>SUM(Table2[[#This Row],[M3B]],Table2[[#This Row],[M3B_h]])</f>
        <v>0</v>
      </c>
      <c r="T2401" s="14">
        <f>SUM(Table2[[#This Row],[M4B]],Table2[[#This Row],[M4B_h]])</f>
        <v>0</v>
      </c>
    </row>
    <row r="2402" spans="1:20">
      <c r="A2402" s="11" t="str">
        <f>IF(Table2[[#This Row],[TT]]=0,"",ROW())</f>
        <v/>
      </c>
      <c r="B2402" s="11" t="str">
        <f>LOWER(SUBSTITUTE(SUBSTITUTE(SUBSTITUTE(SUBSTITUTE(SUBSTITUTE(SUBSTITUTE(SUBSTITUTE(SUBSTITUTE(Table2[[#This Row],[NAMA BARANG]]," ",""),"""",""),"-",""),"/",""),"(",""),")",""),"&amp;",""),",",""))</f>
        <v>bna5bo.164</v>
      </c>
      <c r="C2402" s="17" t="s">
        <v>457</v>
      </c>
      <c r="D2402" s="18">
        <v>0</v>
      </c>
      <c r="E2402" s="22" t="s">
        <v>39</v>
      </c>
      <c r="F2402" s="43">
        <f>IF(Table2[[#This Row],[M5B]]="",Table2[[#This Row],[M5B_h]],SUM(Table2[[#This Row],[M5B_h]],Table2[[#This Row],[M5B]]))</f>
        <v>0</v>
      </c>
      <c r="H2402" s="12" t="str">
        <f>IF(Table2[[#This Row],[M1A]]="","",Table2[[#This Row],[M1A]]-Table2[[#This Row],[AWAL]])</f>
        <v/>
      </c>
      <c r="J2402" s="12" t="str">
        <f>IF(Table2[[#This Row],[M2A]]="","",SUM(Table2[[#This Row],[M2A]]-Table2[[#This Row],[M2B_h]]))</f>
        <v/>
      </c>
      <c r="L2402" s="12" t="str">
        <f>IF(Table2[[#This Row],[M3A]]="","",SUM(Table2[[#This Row],[M3A]]-Table2[[#This Row],[M3B_h]]))</f>
        <v/>
      </c>
      <c r="N2402" s="12" t="str">
        <f>IF(Table2[[#This Row],[M4A]]="","",SUM(Table2[[#This Row],[M4A]]-Table2[[#This Row],[M4B_h]]))</f>
        <v/>
      </c>
      <c r="O2402" s="14"/>
      <c r="P2402" s="14" t="str">
        <f>IF(Table2[[#This Row],[M5A]]="","",SUM(Table2[[#This Row],[M5A]]-Table2[[#This Row],[M5B_h]]))</f>
        <v/>
      </c>
      <c r="Q2402" s="14">
        <f>SUM(Table2[[#This Row],[AWAL]],Table2[[#This Row],[M1B]])</f>
        <v>0</v>
      </c>
      <c r="R2402" s="14">
        <f>SUM(Table2[[#This Row],[M2B]],Table2[[#This Row],[M2B_h]])</f>
        <v>0</v>
      </c>
      <c r="S2402" s="14">
        <f>SUM(Table2[[#This Row],[M3B]],Table2[[#This Row],[M3B_h]])</f>
        <v>0</v>
      </c>
      <c r="T2402" s="14">
        <f>SUM(Table2[[#This Row],[M4B]],Table2[[#This Row],[M4B_h]])</f>
        <v>0</v>
      </c>
    </row>
    <row r="2403" spans="1:20">
      <c r="A2403" s="11" t="str">
        <f>IF(Table2[[#This Row],[TT]]=0,"",ROW())</f>
        <v/>
      </c>
      <c r="B2403" s="11" t="str">
        <f>LOWER(SUBSTITUTE(SUBSTITUTE(SUBSTITUTE(SUBSTITUTE(SUBSTITUTE(SUBSTITUTE(SUBSTITUTE(SUBSTITUTE(Table2[[#This Row],[NAMA BARANG]]," ",""),"""",""),"-",""),"/",""),"(",""),")",""),"&amp;",""),",",""))</f>
        <v>bna5diyuandw.a503</v>
      </c>
      <c r="C2403" s="17" t="s">
        <v>458</v>
      </c>
      <c r="D2403" s="18">
        <v>0</v>
      </c>
      <c r="E2403" s="22" t="s">
        <v>58</v>
      </c>
      <c r="F2403" s="43">
        <f>IF(Table2[[#This Row],[M5B]]="",Table2[[#This Row],[M5B_h]],SUM(Table2[[#This Row],[M5B_h]],Table2[[#This Row],[M5B]]))</f>
        <v>0</v>
      </c>
      <c r="H2403" s="12" t="str">
        <f>IF(Table2[[#This Row],[M1A]]="","",Table2[[#This Row],[M1A]]-Table2[[#This Row],[AWAL]])</f>
        <v/>
      </c>
      <c r="J2403" s="12" t="str">
        <f>IF(Table2[[#This Row],[M2A]]="","",SUM(Table2[[#This Row],[M2A]]-Table2[[#This Row],[M2B_h]]))</f>
        <v/>
      </c>
      <c r="L2403" s="12" t="str">
        <f>IF(Table2[[#This Row],[M3A]]="","",SUM(Table2[[#This Row],[M3A]]-Table2[[#This Row],[M3B_h]]))</f>
        <v/>
      </c>
      <c r="N2403" s="12" t="str">
        <f>IF(Table2[[#This Row],[M4A]]="","",SUM(Table2[[#This Row],[M4A]]-Table2[[#This Row],[M4B_h]]))</f>
        <v/>
      </c>
      <c r="O2403" s="14"/>
      <c r="P2403" s="14" t="str">
        <f>IF(Table2[[#This Row],[M5A]]="","",SUM(Table2[[#This Row],[M5A]]-Table2[[#This Row],[M5B_h]]))</f>
        <v/>
      </c>
      <c r="Q2403" s="14">
        <f>SUM(Table2[[#This Row],[AWAL]],Table2[[#This Row],[M1B]])</f>
        <v>0</v>
      </c>
      <c r="R2403" s="14">
        <f>SUM(Table2[[#This Row],[M2B]],Table2[[#This Row],[M2B_h]])</f>
        <v>0</v>
      </c>
      <c r="S2403" s="14">
        <f>SUM(Table2[[#This Row],[M3B]],Table2[[#This Row],[M3B_h]])</f>
        <v>0</v>
      </c>
      <c r="T2403" s="14">
        <f>SUM(Table2[[#This Row],[M4B]],Table2[[#This Row],[M4B_h]])</f>
        <v>0</v>
      </c>
    </row>
    <row r="2404" spans="1:20">
      <c r="A2404" s="11" t="str">
        <f>IF(Table2[[#This Row],[TT]]=0,"",ROW())</f>
        <v/>
      </c>
      <c r="B2404" s="11" t="str">
        <f>LOWER(SUBSTITUTE(SUBSTITUTE(SUBSTITUTE(SUBSTITUTE(SUBSTITUTE(SUBSTITUTE(SUBSTITUTE(SUBSTITUTE(Table2[[#This Row],[NAMA BARANG]]," ",""),"""",""),"-",""),"/",""),"(",""),")",""),"&amp;",""),",",""))</f>
        <v>bna5etj</v>
      </c>
      <c r="C2404" s="17" t="s">
        <v>459</v>
      </c>
      <c r="D2404" s="18">
        <v>0</v>
      </c>
      <c r="E2404" s="22" t="s">
        <v>88</v>
      </c>
      <c r="F2404" s="43">
        <f>IF(Table2[[#This Row],[M5B]]="",Table2[[#This Row],[M5B_h]],SUM(Table2[[#This Row],[M5B_h]],Table2[[#This Row],[M5B]]))</f>
        <v>0</v>
      </c>
      <c r="H2404" s="12" t="str">
        <f>IF(Table2[[#This Row],[M1A]]="","",Table2[[#This Row],[M1A]]-Table2[[#This Row],[AWAL]])</f>
        <v/>
      </c>
      <c r="J2404" s="12" t="str">
        <f>IF(Table2[[#This Row],[M2A]]="","",SUM(Table2[[#This Row],[M2A]]-Table2[[#This Row],[M2B_h]]))</f>
        <v/>
      </c>
      <c r="L2404" s="12" t="str">
        <f>IF(Table2[[#This Row],[M3A]]="","",SUM(Table2[[#This Row],[M3A]]-Table2[[#This Row],[M3B_h]]))</f>
        <v/>
      </c>
      <c r="N2404" s="12" t="str">
        <f>IF(Table2[[#This Row],[M4A]]="","",SUM(Table2[[#This Row],[M4A]]-Table2[[#This Row],[M4B_h]]))</f>
        <v/>
      </c>
      <c r="O2404" s="14"/>
      <c r="P2404" s="14" t="str">
        <f>IF(Table2[[#This Row],[M5A]]="","",SUM(Table2[[#This Row],[M5A]]-Table2[[#This Row],[M5B_h]]))</f>
        <v/>
      </c>
      <c r="Q2404" s="14">
        <f>SUM(Table2[[#This Row],[AWAL]],Table2[[#This Row],[M1B]])</f>
        <v>0</v>
      </c>
      <c r="R2404" s="14">
        <f>SUM(Table2[[#This Row],[M2B]],Table2[[#This Row],[M2B_h]])</f>
        <v>0</v>
      </c>
      <c r="S2404" s="14">
        <f>SUM(Table2[[#This Row],[M3B]],Table2[[#This Row],[M3B_h]])</f>
        <v>0</v>
      </c>
      <c r="T2404" s="14">
        <f>SUM(Table2[[#This Row],[M4B]],Table2[[#This Row],[M4B_h]])</f>
        <v>0</v>
      </c>
    </row>
    <row r="2405" spans="1:20">
      <c r="A2405" s="13" t="str">
        <f>IF(Table2[[#This Row],[TT]]=0,"",ROW())</f>
        <v/>
      </c>
      <c r="B2405" s="13" t="str">
        <f>LOWER(SUBSTITUTE(SUBSTITUTE(SUBSTITUTE(SUBSTITUTE(SUBSTITUTE(SUBSTITUTE(SUBSTITUTE(SUBSTITUTE(Table2[[#This Row],[NAMA BARANG]]," ",""),"""",""),"-",""),"/",""),"(",""),")",""),"&amp;",""),",",""))</f>
        <v>bna5f2002t</v>
      </c>
      <c r="C2405" s="16" t="s">
        <v>3256</v>
      </c>
      <c r="D2405" s="18">
        <v>0</v>
      </c>
      <c r="E2405" s="47">
        <v>72</v>
      </c>
      <c r="F2405" s="43">
        <f>IF(Table2[[#This Row],[M5B]]="",Table2[[#This Row],[M5B_h]],SUM(Table2[[#This Row],[M5B_h]],Table2[[#This Row],[M5B]]))</f>
        <v>0</v>
      </c>
      <c r="H2405" s="14" t="str">
        <f>IF(Table2[[#This Row],[M1A]]="","",Table2[[#This Row],[M1A]]-Table2[[#This Row],[AWAL]])</f>
        <v/>
      </c>
      <c r="J2405" s="14" t="str">
        <f>IF(Table2[[#This Row],[M2A]]="","",SUM(Table2[[#This Row],[M2A]]-Table2[[#This Row],[M2B_h]]))</f>
        <v/>
      </c>
      <c r="L2405" s="14" t="str">
        <f>IF(Table2[[#This Row],[M3A]]="","",SUM(Table2[[#This Row],[M3A]]-Table2[[#This Row],[M3B_h]]))</f>
        <v/>
      </c>
      <c r="N2405" s="14" t="str">
        <f>IF(Table2[[#This Row],[M4A]]="","",SUM(Table2[[#This Row],[M4A]]-Table2[[#This Row],[M4B_h]]))</f>
        <v/>
      </c>
      <c r="P2405" s="14" t="str">
        <f>IF(Table2[[#This Row],[M5A]]="","",SUM(Table2[[#This Row],[M5A]]-Table2[[#This Row],[M5B_h]]))</f>
        <v/>
      </c>
      <c r="Q2405" s="14">
        <f>SUM(Table2[[#This Row],[AWAL]],Table2[[#This Row],[M1B]])</f>
        <v>0</v>
      </c>
      <c r="R2405" s="14">
        <f>SUM(Table2[[#This Row],[M2B]],Table2[[#This Row],[M2B_h]])</f>
        <v>0</v>
      </c>
      <c r="S2405" s="14">
        <f>SUM(Table2[[#This Row],[M3B]],Table2[[#This Row],[M3B_h]])</f>
        <v>0</v>
      </c>
      <c r="T2405" s="14">
        <f>SUM(Table2[[#This Row],[M4B]],Table2[[#This Row],[M4B_h]])</f>
        <v>0</v>
      </c>
    </row>
    <row r="2406" spans="1:20">
      <c r="A2406" s="11" t="str">
        <f>IF(Table2[[#This Row],[TT]]=0,"",ROW())</f>
        <v/>
      </c>
      <c r="B2406" s="11" t="str">
        <f>LOWER(SUBSTITUTE(SUBSTITUTE(SUBSTITUTE(SUBSTITUTE(SUBSTITUTE(SUBSTITUTE(SUBSTITUTE(SUBSTITUTE(Table2[[#This Row],[NAMA BARANG]]," ",""),"""",""),"-",""),"/",""),"(",""),")",""),"&amp;",""),",",""))</f>
        <v>bna5fphy002</v>
      </c>
      <c r="C2406" s="17" t="s">
        <v>2582</v>
      </c>
      <c r="D2406" s="18">
        <v>0</v>
      </c>
      <c r="E2406" s="22" t="s">
        <v>2470</v>
      </c>
      <c r="F2406" s="43">
        <f>IF(Table2[[#This Row],[M5B]]="",Table2[[#This Row],[M5B_h]],SUM(Table2[[#This Row],[M5B_h]],Table2[[#This Row],[M5B]]))</f>
        <v>0</v>
      </c>
      <c r="H2406" s="12" t="str">
        <f>IF(Table2[[#This Row],[M1A]]="","",Table2[[#This Row],[M1A]]-Table2[[#This Row],[AWAL]])</f>
        <v/>
      </c>
      <c r="J2406" s="12" t="str">
        <f>IF(Table2[[#This Row],[M2A]]="","",SUM(Table2[[#This Row],[M2A]]-Table2[[#This Row],[M2B_h]]))</f>
        <v/>
      </c>
      <c r="L2406" s="12" t="str">
        <f>IF(Table2[[#This Row],[M3A]]="","",SUM(Table2[[#This Row],[M3A]]-Table2[[#This Row],[M3B_h]]))</f>
        <v/>
      </c>
      <c r="N2406" s="12" t="str">
        <f>IF(Table2[[#This Row],[M4A]]="","",SUM(Table2[[#This Row],[M4A]]-Table2[[#This Row],[M4B_h]]))</f>
        <v/>
      </c>
      <c r="O2406" s="14"/>
      <c r="P2406" s="14" t="str">
        <f>IF(Table2[[#This Row],[M5A]]="","",SUM(Table2[[#This Row],[M5A]]-Table2[[#This Row],[M5B_h]]))</f>
        <v/>
      </c>
      <c r="Q2406" s="14">
        <f>SUM(Table2[[#This Row],[AWAL]],Table2[[#This Row],[M1B]])</f>
        <v>0</v>
      </c>
      <c r="R2406" s="14">
        <f>SUM(Table2[[#This Row],[M2B]],Table2[[#This Row],[M2B_h]])</f>
        <v>0</v>
      </c>
      <c r="S2406" s="14">
        <f>SUM(Table2[[#This Row],[M3B]],Table2[[#This Row],[M3B_h]])</f>
        <v>0</v>
      </c>
      <c r="T2406" s="14">
        <f>SUM(Table2[[#This Row],[M4B]],Table2[[#This Row],[M4B_h]])</f>
        <v>0</v>
      </c>
    </row>
    <row r="2407" spans="1:20">
      <c r="A2407" s="13" t="str">
        <f>IF(Table2[[#This Row],[TT]]=0,"",ROW())</f>
        <v/>
      </c>
      <c r="B2407" s="13" t="str">
        <f>LOWER(SUBSTITUTE(SUBSTITUTE(SUBSTITUTE(SUBSTITUTE(SUBSTITUTE(SUBSTITUTE(SUBSTITUTE(SUBSTITUTE(Table2[[#This Row],[NAMA BARANG]]," ",""),"""",""),"-",""),"/",""),"(",""),")",""),"&amp;",""),",",""))</f>
        <v>bna5gasta1510jahit</v>
      </c>
      <c r="C2407" s="16" t="s">
        <v>3179</v>
      </c>
      <c r="D2407" s="18">
        <v>0</v>
      </c>
      <c r="E2407" s="47">
        <v>100</v>
      </c>
      <c r="F2407" s="43">
        <f>IF(Table2[[#This Row],[M5B]]="",Table2[[#This Row],[M5B_h]],SUM(Table2[[#This Row],[M5B_h]],Table2[[#This Row],[M5B]]))</f>
        <v>0</v>
      </c>
      <c r="H2407" s="14" t="str">
        <f>IF(Table2[[#This Row],[M1A]]="","",Table2[[#This Row],[M1A]]-Table2[[#This Row],[AWAL]])</f>
        <v/>
      </c>
      <c r="J2407" s="14" t="str">
        <f>IF(Table2[[#This Row],[M2A]]="","",SUM(Table2[[#This Row],[M2A]]-Table2[[#This Row],[M2B_h]]))</f>
        <v/>
      </c>
      <c r="L2407" s="14" t="str">
        <f>IF(Table2[[#This Row],[M3A]]="","",SUM(Table2[[#This Row],[M3A]]-Table2[[#This Row],[M3B_h]]))</f>
        <v/>
      </c>
      <c r="N2407" s="14" t="str">
        <f>IF(Table2[[#This Row],[M4A]]="","",SUM(Table2[[#This Row],[M4A]]-Table2[[#This Row],[M4B_h]]))</f>
        <v/>
      </c>
      <c r="O2407" s="14"/>
      <c r="P2407" s="14" t="str">
        <f>IF(Table2[[#This Row],[M5A]]="","",SUM(Table2[[#This Row],[M5A]]-Table2[[#This Row],[M5B_h]]))</f>
        <v/>
      </c>
      <c r="Q2407" s="14">
        <f>SUM(Table2[[#This Row],[AWAL]],Table2[[#This Row],[M1B]])</f>
        <v>0</v>
      </c>
      <c r="R2407" s="14">
        <f>SUM(Table2[[#This Row],[M2B]],Table2[[#This Row],[M2B_h]])</f>
        <v>0</v>
      </c>
      <c r="S2407" s="14">
        <f>SUM(Table2[[#This Row],[M3B]],Table2[[#This Row],[M3B_h]])</f>
        <v>0</v>
      </c>
      <c r="T2407" s="14">
        <f>SUM(Table2[[#This Row],[M4B]],Table2[[#This Row],[M4B_h]])</f>
        <v>0</v>
      </c>
    </row>
    <row r="2408" spans="1:20">
      <c r="A2408" s="11" t="str">
        <f>IF(Table2[[#This Row],[TT]]=0,"",ROW())</f>
        <v/>
      </c>
      <c r="B2408" s="11" t="str">
        <f>LOWER(SUBSTITUTE(SUBSTITUTE(SUBSTITUTE(SUBSTITUTE(SUBSTITUTE(SUBSTITUTE(SUBSTITUTE(SUBSTITUTE(Table2[[#This Row],[NAMA BARANG]]," ",""),"""",""),"-",""),"/",""),"(",""),")",""),"&amp;",""),",",""))</f>
        <v>bna520h1</v>
      </c>
      <c r="C2408" s="17" t="s">
        <v>2583</v>
      </c>
      <c r="D2408" s="18">
        <v>0</v>
      </c>
      <c r="E2408" s="22" t="s">
        <v>2613</v>
      </c>
      <c r="F2408" s="43">
        <f>IF(Table2[[#This Row],[M5B]]="",Table2[[#This Row],[M5B_h]],SUM(Table2[[#This Row],[M5B_h]],Table2[[#This Row],[M5B]]))</f>
        <v>0</v>
      </c>
      <c r="H2408" s="12" t="str">
        <f>IF(Table2[[#This Row],[M1A]]="","",Table2[[#This Row],[M1A]]-Table2[[#This Row],[AWAL]])</f>
        <v/>
      </c>
      <c r="J2408" s="12" t="str">
        <f>IF(Table2[[#This Row],[M2A]]="","",SUM(Table2[[#This Row],[M2A]]-Table2[[#This Row],[M2B_h]]))</f>
        <v/>
      </c>
      <c r="L2408" s="12" t="str">
        <f>IF(Table2[[#This Row],[M3A]]="","",SUM(Table2[[#This Row],[M3A]]-Table2[[#This Row],[M3B_h]]))</f>
        <v/>
      </c>
      <c r="N2408" s="12" t="str">
        <f>IF(Table2[[#This Row],[M4A]]="","",SUM(Table2[[#This Row],[M4A]]-Table2[[#This Row],[M4B_h]]))</f>
        <v/>
      </c>
      <c r="O2408" s="14"/>
      <c r="P2408" s="14" t="str">
        <f>IF(Table2[[#This Row],[M5A]]="","",SUM(Table2[[#This Row],[M5A]]-Table2[[#This Row],[M5B_h]]))</f>
        <v/>
      </c>
      <c r="Q2408" s="14">
        <f>SUM(Table2[[#This Row],[AWAL]],Table2[[#This Row],[M1B]])</f>
        <v>0</v>
      </c>
      <c r="R2408" s="14">
        <f>SUM(Table2[[#This Row],[M2B]],Table2[[#This Row],[M2B_h]])</f>
        <v>0</v>
      </c>
      <c r="S2408" s="14">
        <f>SUM(Table2[[#This Row],[M3B]],Table2[[#This Row],[M3B_h]])</f>
        <v>0</v>
      </c>
      <c r="T2408" s="14">
        <f>SUM(Table2[[#This Row],[M4B]],Table2[[#This Row],[M4B_h]])</f>
        <v>0</v>
      </c>
    </row>
    <row r="2409" spans="1:20">
      <c r="A2409" s="13" t="str">
        <f>IF(Table2[[#This Row],[TT]]=0,"",ROW())</f>
        <v/>
      </c>
      <c r="B2409" s="13" t="str">
        <f>LOWER(SUBSTITUTE(SUBSTITUTE(SUBSTITUTE(SUBSTITUTE(SUBSTITUTE(SUBSTITUTE(SUBSTITUTE(SUBSTITUTE(Table2[[#This Row],[NAMA BARANG]]," ",""),"""",""),"-",""),"/",""),"(",""),")",""),"&amp;",""),",",""))</f>
        <v>bna560fphy002</v>
      </c>
      <c r="C2409" s="16" t="s">
        <v>3255</v>
      </c>
      <c r="D2409" s="18">
        <v>0</v>
      </c>
      <c r="E2409" s="47" t="s">
        <v>2470</v>
      </c>
      <c r="F2409" s="43">
        <f>IF(Table2[[#This Row],[M5B]]="",Table2[[#This Row],[M5B_h]],SUM(Table2[[#This Row],[M5B_h]],Table2[[#This Row],[M5B]]))</f>
        <v>0</v>
      </c>
      <c r="H2409" s="14" t="str">
        <f>IF(Table2[[#This Row],[M1A]]="","",Table2[[#This Row],[M1A]]-Table2[[#This Row],[AWAL]])</f>
        <v/>
      </c>
      <c r="J2409" s="14" t="str">
        <f>IF(Table2[[#This Row],[M2A]]="","",SUM(Table2[[#This Row],[M2A]]-Table2[[#This Row],[M2B_h]]))</f>
        <v/>
      </c>
      <c r="L2409" s="14" t="str">
        <f>IF(Table2[[#This Row],[M3A]]="","",SUM(Table2[[#This Row],[M3A]]-Table2[[#This Row],[M3B_h]]))</f>
        <v/>
      </c>
      <c r="N2409" s="14" t="str">
        <f>IF(Table2[[#This Row],[M4A]]="","",SUM(Table2[[#This Row],[M4A]]-Table2[[#This Row],[M4B_h]]))</f>
        <v/>
      </c>
      <c r="P2409" s="14" t="str">
        <f>IF(Table2[[#This Row],[M5A]]="","",SUM(Table2[[#This Row],[M5A]]-Table2[[#This Row],[M5B_h]]))</f>
        <v/>
      </c>
      <c r="Q2409" s="14">
        <f>SUM(Table2[[#This Row],[AWAL]],Table2[[#This Row],[M1B]])</f>
        <v>0</v>
      </c>
      <c r="R2409" s="14">
        <f>SUM(Table2[[#This Row],[M2B]],Table2[[#This Row],[M2B_h]])</f>
        <v>0</v>
      </c>
      <c r="S2409" s="14">
        <f>SUM(Table2[[#This Row],[M3B]],Table2[[#This Row],[M3B_h]])</f>
        <v>0</v>
      </c>
      <c r="T2409" s="14">
        <f>SUM(Table2[[#This Row],[M4B]],Table2[[#This Row],[M4B_h]])</f>
        <v>0</v>
      </c>
    </row>
    <row r="2410" spans="1:20">
      <c r="A2410" s="13" t="str">
        <f>IF(Table2[[#This Row],[TT]]=0,"",ROW())</f>
        <v/>
      </c>
      <c r="B2410" s="13" t="str">
        <f>LOWER(SUBSTITUTE(SUBSTITUTE(SUBSTITUTE(SUBSTITUTE(SUBSTITUTE(SUBSTITUTE(SUBSTITUTE(SUBSTITUTE(Table2[[#This Row],[NAMA BARANG]]," ",""),"""",""),"-",""),"/",""),"(",""),")",""),"&amp;",""),",",""))</f>
        <v>bnb526h3</v>
      </c>
      <c r="C2410" s="16" t="s">
        <v>3231</v>
      </c>
      <c r="D2410" s="18">
        <v>0</v>
      </c>
      <c r="E2410" s="47">
        <v>72</v>
      </c>
      <c r="F2410" s="43">
        <f>IF(Table2[[#This Row],[M5B]]="",Table2[[#This Row],[M5B_h]],SUM(Table2[[#This Row],[M5B_h]],Table2[[#This Row],[M5B]]))</f>
        <v>0</v>
      </c>
      <c r="H2410" s="14" t="str">
        <f>IF(Table2[[#This Row],[M1A]]="","",Table2[[#This Row],[M1A]]-Table2[[#This Row],[AWAL]])</f>
        <v/>
      </c>
      <c r="J2410" s="14" t="str">
        <f>IF(Table2[[#This Row],[M2A]]="","",SUM(Table2[[#This Row],[M2A]]-Table2[[#This Row],[M2B_h]]))</f>
        <v/>
      </c>
      <c r="L2410" s="14" t="str">
        <f>IF(Table2[[#This Row],[M3A]]="","",SUM(Table2[[#This Row],[M3A]]-Table2[[#This Row],[M3B_h]]))</f>
        <v/>
      </c>
      <c r="N2410" s="14" t="str">
        <f>IF(Table2[[#This Row],[M4A]]="","",SUM(Table2[[#This Row],[M4A]]-Table2[[#This Row],[M4B_h]]))</f>
        <v/>
      </c>
      <c r="O2410" s="14"/>
      <c r="P2410" s="14" t="str">
        <f>IF(Table2[[#This Row],[M5A]]="","",SUM(Table2[[#This Row],[M5A]]-Table2[[#This Row],[M5B_h]]))</f>
        <v/>
      </c>
      <c r="Q2410" s="14">
        <f>SUM(Table2[[#This Row],[AWAL]],Table2[[#This Row],[M1B]])</f>
        <v>0</v>
      </c>
      <c r="R2410" s="14">
        <f>SUM(Table2[[#This Row],[M2B]],Table2[[#This Row],[M2B_h]])</f>
        <v>0</v>
      </c>
      <c r="S2410" s="14">
        <f>SUM(Table2[[#This Row],[M3B]],Table2[[#This Row],[M3B_h]])</f>
        <v>0</v>
      </c>
      <c r="T2410" s="14">
        <f>SUM(Table2[[#This Row],[M4B]],Table2[[#This Row],[M4B_h]])</f>
        <v>0</v>
      </c>
    </row>
    <row r="2411" spans="1:20">
      <c r="A2411" s="13" t="str">
        <f>IF(Table2[[#This Row],[TT]]=0,"",ROW())</f>
        <v/>
      </c>
      <c r="B2411" s="13" t="str">
        <f>LOWER(SUBSTITUTE(SUBSTITUTE(SUBSTITUTE(SUBSTITUTE(SUBSTITUTE(SUBSTITUTE(SUBSTITUTE(SUBSTITUTE(Table2[[#This Row],[NAMA BARANG]]," ",""),"""",""),"-",""),"/",""),"(",""),")",""),"&amp;",""),",",""))</f>
        <v>bnb5593832</v>
      </c>
      <c r="C2411" s="16" t="s">
        <v>3331</v>
      </c>
      <c r="D2411" s="18">
        <v>0</v>
      </c>
      <c r="E2411" s="47">
        <v>96</v>
      </c>
      <c r="F2411" s="43">
        <f>IF(Table2[[#This Row],[M5B]]="",Table2[[#This Row],[M5B_h]],SUM(Table2[[#This Row],[M5B_h]],Table2[[#This Row],[M5B]]))</f>
        <v>0</v>
      </c>
      <c r="H2411" s="14" t="str">
        <f>IF(Table2[[#This Row],[M1A]]="","",Table2[[#This Row],[M1A]]-Table2[[#This Row],[AWAL]])</f>
        <v/>
      </c>
      <c r="J2411" s="14" t="str">
        <f>IF(Table2[[#This Row],[M2A]]="","",SUM(Table2[[#This Row],[M2A]]-Table2[[#This Row],[M2B_h]]))</f>
        <v/>
      </c>
      <c r="L2411" s="14" t="str">
        <f>IF(Table2[[#This Row],[M3A]]="","",SUM(Table2[[#This Row],[M3A]]-Table2[[#This Row],[M3B_h]]))</f>
        <v/>
      </c>
      <c r="N2411" s="14" t="str">
        <f>IF(Table2[[#This Row],[M4A]]="","",SUM(Table2[[#This Row],[M4A]]-Table2[[#This Row],[M4B_h]]))</f>
        <v/>
      </c>
      <c r="O2411" s="14"/>
      <c r="P2411" s="14" t="str">
        <f>IF(Table2[[#This Row],[M5A]]="","",SUM(Table2[[#This Row],[M5A]]-Table2[[#This Row],[M5B_h]]))</f>
        <v/>
      </c>
      <c r="Q2411" s="14">
        <f>SUM(Table2[[#This Row],[AWAL]],Table2[[#This Row],[M1B]])</f>
        <v>0</v>
      </c>
      <c r="R2411" s="14">
        <f>SUM(Table2[[#This Row],[M2B]],Table2[[#This Row],[M2B_h]])</f>
        <v>0</v>
      </c>
      <c r="S2411" s="14">
        <f>SUM(Table2[[#This Row],[M3B]],Table2[[#This Row],[M3B_h]])</f>
        <v>0</v>
      </c>
      <c r="T2411" s="14">
        <f>SUM(Table2[[#This Row],[M4B]],Table2[[#This Row],[M4B_h]])</f>
        <v>0</v>
      </c>
    </row>
    <row r="2412" spans="1:20">
      <c r="A2412" s="13" t="str">
        <f>IF(Table2[[#This Row],[TT]]=0,"",ROW())</f>
        <v/>
      </c>
      <c r="B2412" s="13" t="str">
        <f>LOWER(SUBSTITUTE(SUBSTITUTE(SUBSTITUTE(SUBSTITUTE(SUBSTITUTE(SUBSTITUTE(SUBSTITUTE(SUBSTITUTE(Table2[[#This Row],[NAMA BARANG]]," ",""),"""",""),"-",""),"/",""),"(",""),")",""),"&amp;",""),",",""))</f>
        <v>bnb560fphy001</v>
      </c>
      <c r="C2412" s="16" t="s">
        <v>3156</v>
      </c>
      <c r="D2412" s="18">
        <v>0</v>
      </c>
      <c r="E2412" s="47" t="s">
        <v>2613</v>
      </c>
      <c r="F2412" s="43">
        <f>IF(Table2[[#This Row],[M5B]]="",Table2[[#This Row],[M5B_h]],SUM(Table2[[#This Row],[M5B_h]],Table2[[#This Row],[M5B]]))</f>
        <v>0</v>
      </c>
      <c r="H2412" s="14" t="str">
        <f>IF(Table2[[#This Row],[M1A]]="","",Table2[[#This Row],[M1A]]-Table2[[#This Row],[AWAL]])</f>
        <v/>
      </c>
      <c r="J2412" s="14" t="str">
        <f>IF(Table2[[#This Row],[M2A]]="","",SUM(Table2[[#This Row],[M2A]]-Table2[[#This Row],[M2B_h]]))</f>
        <v/>
      </c>
      <c r="L2412" s="14" t="str">
        <f>IF(Table2[[#This Row],[M3A]]="","",SUM(Table2[[#This Row],[M3A]]-Table2[[#This Row],[M3B_h]]))</f>
        <v/>
      </c>
      <c r="N2412" s="14" t="str">
        <f>IF(Table2[[#This Row],[M4A]]="","",SUM(Table2[[#This Row],[M4A]]-Table2[[#This Row],[M4B_h]]))</f>
        <v/>
      </c>
      <c r="O2412" s="14"/>
      <c r="P2412" s="14" t="str">
        <f>IF(Table2[[#This Row],[M5A]]="","",SUM(Table2[[#This Row],[M5A]]-Table2[[#This Row],[M5B_h]]))</f>
        <v/>
      </c>
      <c r="Q2412" s="14">
        <f>SUM(Table2[[#This Row],[AWAL]],Table2[[#This Row],[M1B]])</f>
        <v>0</v>
      </c>
      <c r="R2412" s="14">
        <f>SUM(Table2[[#This Row],[M2B]],Table2[[#This Row],[M2B_h]])</f>
        <v>0</v>
      </c>
      <c r="S2412" s="14">
        <f>SUM(Table2[[#This Row],[M3B]],Table2[[#This Row],[M3B_h]])</f>
        <v>0</v>
      </c>
      <c r="T2412" s="14">
        <f>SUM(Table2[[#This Row],[M4B]],Table2[[#This Row],[M4B_h]])</f>
        <v>0</v>
      </c>
    </row>
    <row r="2413" spans="1:20">
      <c r="A2413" s="11" t="str">
        <f>IF(Table2[[#This Row],[TT]]=0,"",ROW())</f>
        <v/>
      </c>
      <c r="B2413" s="11" t="str">
        <f>LOWER(SUBSTITUTE(SUBSTITUTE(SUBSTITUTE(SUBSTITUTE(SUBSTITUTE(SUBSTITUTE(SUBSTITUTE(SUBSTITUTE(Table2[[#This Row],[NAMA BARANG]]," ",""),"""",""),"-",""),"/",""),"(",""),")",""),"&amp;",""),",",""))</f>
        <v>bnb58102</v>
      </c>
      <c r="C2413" s="17" t="s">
        <v>2391</v>
      </c>
      <c r="D2413" s="18">
        <v>0</v>
      </c>
      <c r="E2413" s="22" t="s">
        <v>2613</v>
      </c>
      <c r="F2413" s="43">
        <f>IF(Table2[[#This Row],[M5B]]="",Table2[[#This Row],[M5B_h]],SUM(Table2[[#This Row],[M5B_h]],Table2[[#This Row],[M5B]]))</f>
        <v>0</v>
      </c>
      <c r="H2413" s="12" t="str">
        <f>IF(Table2[[#This Row],[M1A]]="","",Table2[[#This Row],[M1A]]-Table2[[#This Row],[AWAL]])</f>
        <v/>
      </c>
      <c r="J2413" s="12" t="str">
        <f>IF(Table2[[#This Row],[M2A]]="","",SUM(Table2[[#This Row],[M2A]]-Table2[[#This Row],[M2B_h]]))</f>
        <v/>
      </c>
      <c r="L2413" s="12" t="str">
        <f>IF(Table2[[#This Row],[M3A]]="","",SUM(Table2[[#This Row],[M3A]]-Table2[[#This Row],[M3B_h]]))</f>
        <v/>
      </c>
      <c r="N2413" s="12" t="str">
        <f>IF(Table2[[#This Row],[M4A]]="","",SUM(Table2[[#This Row],[M4A]]-Table2[[#This Row],[M4B_h]]))</f>
        <v/>
      </c>
      <c r="O2413" s="14"/>
      <c r="P2413" s="14" t="str">
        <f>IF(Table2[[#This Row],[M5A]]="","",SUM(Table2[[#This Row],[M5A]]-Table2[[#This Row],[M5B_h]]))</f>
        <v/>
      </c>
      <c r="Q2413" s="14">
        <f>SUM(Table2[[#This Row],[AWAL]],Table2[[#This Row],[M1B]])</f>
        <v>0</v>
      </c>
      <c r="R2413" s="14">
        <f>SUM(Table2[[#This Row],[M2B]],Table2[[#This Row],[M2B_h]])</f>
        <v>0</v>
      </c>
      <c r="S2413" s="14">
        <f>SUM(Table2[[#This Row],[M3B]],Table2[[#This Row],[M3B_h]])</f>
        <v>0</v>
      </c>
      <c r="T2413" s="14">
        <f>SUM(Table2[[#This Row],[M4B]],Table2[[#This Row],[M4B_h]])</f>
        <v>0</v>
      </c>
    </row>
    <row r="2414" spans="1:20">
      <c r="A2414" s="13" t="str">
        <f>IF(Table2[[#This Row],[TT]]=0,"",ROW())</f>
        <v/>
      </c>
      <c r="B2414" s="13" t="str">
        <f>LOWER(SUBSTITUTE(SUBSTITUTE(SUBSTITUTE(SUBSTITUTE(SUBSTITUTE(SUBSTITUTE(SUBSTITUTE(SUBSTITUTE(Table2[[#This Row],[NAMA BARANG]]," ",""),"""",""),"-",""),"/",""),"(",""),")",""),"&amp;",""),",",""))</f>
        <v>bnb593.83316kslowlife</v>
      </c>
      <c r="C2414" s="16" t="s">
        <v>2778</v>
      </c>
      <c r="D2414" s="25">
        <v>0</v>
      </c>
      <c r="E2414" s="47" t="s">
        <v>2470</v>
      </c>
      <c r="F2414" s="43">
        <f>IF(Table2[[#This Row],[M5B]]="",Table2[[#This Row],[M5B_h]],SUM(Table2[[#This Row],[M5B_h]],Table2[[#This Row],[M5B]]))</f>
        <v>0</v>
      </c>
      <c r="H2414" s="14" t="str">
        <f>IF(Table2[[#This Row],[M1A]]="","",Table2[[#This Row],[M1A]]-Table2[[#This Row],[AWAL]])</f>
        <v/>
      </c>
      <c r="J2414" s="14" t="str">
        <f>IF(Table2[[#This Row],[M2A]]="","",SUM(Table2[[#This Row],[M2A]]-Table2[[#This Row],[M2B_h]]))</f>
        <v/>
      </c>
      <c r="L2414" s="14" t="str">
        <f>IF(Table2[[#This Row],[M3A]]="","",SUM(Table2[[#This Row],[M3A]]-Table2[[#This Row],[M3B_h]]))</f>
        <v/>
      </c>
      <c r="N2414" s="14" t="str">
        <f>IF(Table2[[#This Row],[M4A]]="","",SUM(Table2[[#This Row],[M4A]]-Table2[[#This Row],[M4B_h]]))</f>
        <v/>
      </c>
      <c r="O2414" s="14"/>
      <c r="P2414" s="14" t="str">
        <f>IF(Table2[[#This Row],[M5A]]="","",SUM(Table2[[#This Row],[M5A]]-Table2[[#This Row],[M5B_h]]))</f>
        <v/>
      </c>
      <c r="Q2414" s="14">
        <f>SUM(Table2[[#This Row],[AWAL]],Table2[[#This Row],[M1B]])</f>
        <v>0</v>
      </c>
      <c r="R2414" s="14">
        <f>SUM(Table2[[#This Row],[M2B]],Table2[[#This Row],[M2B_h]])</f>
        <v>0</v>
      </c>
      <c r="S2414" s="14">
        <f>SUM(Table2[[#This Row],[M3B]],Table2[[#This Row],[M3B_h]])</f>
        <v>0</v>
      </c>
      <c r="T2414" s="14">
        <f>SUM(Table2[[#This Row],[M4B]],Table2[[#This Row],[M4B_h]])</f>
        <v>0</v>
      </c>
    </row>
    <row r="2415" spans="1:20">
      <c r="A2415" s="13" t="str">
        <f>IF(Table2[[#This Row],[TT]]=0,"",ROW())</f>
        <v/>
      </c>
      <c r="B2415" s="13" t="str">
        <f>LOWER(SUBSTITUTE(SUBSTITUTE(SUBSTITUTE(SUBSTITUTE(SUBSTITUTE(SUBSTITUTE(SUBSTITUTE(SUBSTITUTE(Table2[[#This Row],[NAMA BARANG]]," ",""),"""",""),"-",""),"/",""),"(",""),")",""),"&amp;",""),",",""))</f>
        <v>bnb593.83416kcorner</v>
      </c>
      <c r="C2415" s="16" t="s">
        <v>2779</v>
      </c>
      <c r="D2415" s="25">
        <v>0</v>
      </c>
      <c r="E2415" s="47" t="s">
        <v>2470</v>
      </c>
      <c r="F2415" s="43">
        <f>IF(Table2[[#This Row],[M5B]]="",Table2[[#This Row],[M5B_h]],SUM(Table2[[#This Row],[M5B_h]],Table2[[#This Row],[M5B]]))</f>
        <v>0</v>
      </c>
      <c r="H2415" s="14" t="str">
        <f>IF(Table2[[#This Row],[M1A]]="","",Table2[[#This Row],[M1A]]-Table2[[#This Row],[AWAL]])</f>
        <v/>
      </c>
      <c r="J2415" s="14" t="str">
        <f>IF(Table2[[#This Row],[M2A]]="","",SUM(Table2[[#This Row],[M2A]]-Table2[[#This Row],[M2B_h]]))</f>
        <v/>
      </c>
      <c r="L2415" s="14" t="str">
        <f>IF(Table2[[#This Row],[M3A]]="","",SUM(Table2[[#This Row],[M3A]]-Table2[[#This Row],[M3B_h]]))</f>
        <v/>
      </c>
      <c r="N2415" s="14" t="str">
        <f>IF(Table2[[#This Row],[M4A]]="","",SUM(Table2[[#This Row],[M4A]]-Table2[[#This Row],[M4B_h]]))</f>
        <v/>
      </c>
      <c r="O2415" s="14"/>
      <c r="P2415" s="14" t="str">
        <f>IF(Table2[[#This Row],[M5A]]="","",SUM(Table2[[#This Row],[M5A]]-Table2[[#This Row],[M5B_h]]))</f>
        <v/>
      </c>
      <c r="Q2415" s="14">
        <f>SUM(Table2[[#This Row],[AWAL]],Table2[[#This Row],[M1B]])</f>
        <v>0</v>
      </c>
      <c r="R2415" s="14">
        <f>SUM(Table2[[#This Row],[M2B]],Table2[[#This Row],[M2B_h]])</f>
        <v>0</v>
      </c>
      <c r="S2415" s="14">
        <f>SUM(Table2[[#This Row],[M3B]],Table2[[#This Row],[M3B_h]])</f>
        <v>0</v>
      </c>
      <c r="T2415" s="14">
        <f>SUM(Table2[[#This Row],[M4B]],Table2[[#This Row],[M4B_h]])</f>
        <v>0</v>
      </c>
    </row>
    <row r="2416" spans="1:20">
      <c r="A2416" s="13" t="str">
        <f>IF(Table2[[#This Row],[TT]]=0,"",ROW())</f>
        <v/>
      </c>
      <c r="B2416" s="13" t="str">
        <f>LOWER(SUBSTITUTE(SUBSTITUTE(SUBSTITUTE(SUBSTITUTE(SUBSTITUTE(SUBSTITUTE(SUBSTITUTE(SUBSTITUTE(Table2[[#This Row],[NAMA BARANG]]," ",""),"""",""),"-",""),"/",""),"(",""),")",""),"&amp;",""),",",""))</f>
        <v>bnb593.83516kstreetbasket</v>
      </c>
      <c r="C2416" s="16" t="s">
        <v>2780</v>
      </c>
      <c r="D2416" s="25">
        <v>0</v>
      </c>
      <c r="E2416" s="47" t="s">
        <v>2470</v>
      </c>
      <c r="F2416" s="43">
        <f>IF(Table2[[#This Row],[M5B]]="",Table2[[#This Row],[M5B_h]],SUM(Table2[[#This Row],[M5B_h]],Table2[[#This Row],[M5B]]))</f>
        <v>0</v>
      </c>
      <c r="H2416" s="14" t="str">
        <f>IF(Table2[[#This Row],[M1A]]="","",Table2[[#This Row],[M1A]]-Table2[[#This Row],[AWAL]])</f>
        <v/>
      </c>
      <c r="J2416" s="14" t="str">
        <f>IF(Table2[[#This Row],[M2A]]="","",SUM(Table2[[#This Row],[M2A]]-Table2[[#This Row],[M2B_h]]))</f>
        <v/>
      </c>
      <c r="L2416" s="14" t="str">
        <f>IF(Table2[[#This Row],[M3A]]="","",SUM(Table2[[#This Row],[M3A]]-Table2[[#This Row],[M3B_h]]))</f>
        <v/>
      </c>
      <c r="N2416" s="14" t="str">
        <f>IF(Table2[[#This Row],[M4A]]="","",SUM(Table2[[#This Row],[M4A]]-Table2[[#This Row],[M4B_h]]))</f>
        <v/>
      </c>
      <c r="O2416" s="14"/>
      <c r="P2416" s="14" t="str">
        <f>IF(Table2[[#This Row],[M5A]]="","",SUM(Table2[[#This Row],[M5A]]-Table2[[#This Row],[M5B_h]]))</f>
        <v/>
      </c>
      <c r="Q2416" s="14">
        <f>SUM(Table2[[#This Row],[AWAL]],Table2[[#This Row],[M1B]])</f>
        <v>0</v>
      </c>
      <c r="R2416" s="14">
        <f>SUM(Table2[[#This Row],[M2B]],Table2[[#This Row],[M2B_h]])</f>
        <v>0</v>
      </c>
      <c r="S2416" s="14">
        <f>SUM(Table2[[#This Row],[M3B]],Table2[[#This Row],[M3B_h]])</f>
        <v>0</v>
      </c>
      <c r="T2416" s="14">
        <f>SUM(Table2[[#This Row],[M4B]],Table2[[#This Row],[M4B_h]])</f>
        <v>0</v>
      </c>
    </row>
    <row r="2417" spans="1:20">
      <c r="A2417" s="13" t="str">
        <f>IF(Table2[[#This Row],[TT]]=0,"",ROW())</f>
        <v/>
      </c>
      <c r="B2417" s="13" t="str">
        <f>LOWER(SUBSTITUTE(SUBSTITUTE(SUBSTITUTE(SUBSTITUTE(SUBSTITUTE(SUBSTITUTE(SUBSTITUTE(SUBSTITUTE(Table2[[#This Row],[NAMA BARANG]]," ",""),"""",""),"-",""),"/",""),"(",""),")",""),"&amp;",""),",",""))</f>
        <v>bnb593.83616kcuteactivity</v>
      </c>
      <c r="C2417" s="16" t="s">
        <v>2781</v>
      </c>
      <c r="D2417" s="25">
        <v>0</v>
      </c>
      <c r="E2417" s="47" t="s">
        <v>2470</v>
      </c>
      <c r="F2417" s="43">
        <f>IF(Table2[[#This Row],[M5B]]="",Table2[[#This Row],[M5B_h]],SUM(Table2[[#This Row],[M5B_h]],Table2[[#This Row],[M5B]]))</f>
        <v>0</v>
      </c>
      <c r="H2417" s="14" t="str">
        <f>IF(Table2[[#This Row],[M1A]]="","",Table2[[#This Row],[M1A]]-Table2[[#This Row],[AWAL]])</f>
        <v/>
      </c>
      <c r="J2417" s="14" t="str">
        <f>IF(Table2[[#This Row],[M2A]]="","",SUM(Table2[[#This Row],[M2A]]-Table2[[#This Row],[M2B_h]]))</f>
        <v/>
      </c>
      <c r="L2417" s="14" t="str">
        <f>IF(Table2[[#This Row],[M3A]]="","",SUM(Table2[[#This Row],[M3A]]-Table2[[#This Row],[M3B_h]]))</f>
        <v/>
      </c>
      <c r="N2417" s="14" t="str">
        <f>IF(Table2[[#This Row],[M4A]]="","",SUM(Table2[[#This Row],[M4A]]-Table2[[#This Row],[M4B_h]]))</f>
        <v/>
      </c>
      <c r="O2417" s="14"/>
      <c r="P2417" s="14" t="str">
        <f>IF(Table2[[#This Row],[M5A]]="","",SUM(Table2[[#This Row],[M5A]]-Table2[[#This Row],[M5B_h]]))</f>
        <v/>
      </c>
      <c r="Q2417" s="14">
        <f>SUM(Table2[[#This Row],[AWAL]],Table2[[#This Row],[M1B]])</f>
        <v>0</v>
      </c>
      <c r="R2417" s="14">
        <f>SUM(Table2[[#This Row],[M2B]],Table2[[#This Row],[M2B_h]])</f>
        <v>0</v>
      </c>
      <c r="S2417" s="14">
        <f>SUM(Table2[[#This Row],[M3B]],Table2[[#This Row],[M3B_h]])</f>
        <v>0</v>
      </c>
      <c r="T2417" s="14">
        <f>SUM(Table2[[#This Row],[M4B]],Table2[[#This Row],[M4B_h]])</f>
        <v>0</v>
      </c>
    </row>
    <row r="2418" spans="1:20">
      <c r="A2418" s="13" t="str">
        <f>IF(Table2[[#This Row],[TT]]=0,"",ROW())</f>
        <v/>
      </c>
      <c r="B2418" s="13" t="str">
        <f>LOWER(SUBSTITUTE(SUBSTITUTE(SUBSTITUTE(SUBSTITUTE(SUBSTITUTE(SUBSTITUTE(SUBSTITUTE(SUBSTITUTE(Table2[[#This Row],[NAMA BARANG]]," ",""),"""",""),"-",""),"/",""),"(",""),")",""),"&amp;",""),",",""))</f>
        <v>bnb59383316k</v>
      </c>
      <c r="C2418" s="16" t="s">
        <v>3327</v>
      </c>
      <c r="D2418" s="18">
        <v>0</v>
      </c>
      <c r="E2418" s="47">
        <v>96</v>
      </c>
      <c r="F2418" s="43">
        <f>IF(Table2[[#This Row],[M5B]]="",Table2[[#This Row],[M5B_h]],SUM(Table2[[#This Row],[M5B_h]],Table2[[#This Row],[M5B]]))</f>
        <v>0</v>
      </c>
      <c r="H2418" s="14" t="str">
        <f>IF(Table2[[#This Row],[M1A]]="","",Table2[[#This Row],[M1A]]-Table2[[#This Row],[AWAL]])</f>
        <v/>
      </c>
      <c r="J2418" s="14" t="str">
        <f>IF(Table2[[#This Row],[M2A]]="","",SUM(Table2[[#This Row],[M2A]]-Table2[[#This Row],[M2B_h]]))</f>
        <v/>
      </c>
      <c r="L2418" s="14" t="str">
        <f>IF(Table2[[#This Row],[M3A]]="","",SUM(Table2[[#This Row],[M3A]]-Table2[[#This Row],[M3B_h]]))</f>
        <v/>
      </c>
      <c r="N2418" s="14" t="str">
        <f>IF(Table2[[#This Row],[M4A]]="","",SUM(Table2[[#This Row],[M4A]]-Table2[[#This Row],[M4B_h]]))</f>
        <v/>
      </c>
      <c r="O2418" s="14"/>
      <c r="P2418" s="14" t="str">
        <f>IF(Table2[[#This Row],[M5A]]="","",SUM(Table2[[#This Row],[M5A]]-Table2[[#This Row],[M5B_h]]))</f>
        <v/>
      </c>
      <c r="Q2418" s="14">
        <f>SUM(Table2[[#This Row],[AWAL]],Table2[[#This Row],[M1B]])</f>
        <v>0</v>
      </c>
      <c r="R2418" s="14">
        <f>SUM(Table2[[#This Row],[M2B]],Table2[[#This Row],[M2B_h]])</f>
        <v>0</v>
      </c>
      <c r="S2418" s="14">
        <f>SUM(Table2[[#This Row],[M3B]],Table2[[#This Row],[M3B_h]])</f>
        <v>0</v>
      </c>
      <c r="T2418" s="14">
        <f>SUM(Table2[[#This Row],[M4B]],Table2[[#This Row],[M4B_h]])</f>
        <v>0</v>
      </c>
    </row>
    <row r="2419" spans="1:20">
      <c r="A2419" s="13" t="str">
        <f>IF(Table2[[#This Row],[TT]]=0,"",ROW())</f>
        <v/>
      </c>
      <c r="B2419" s="13" t="str">
        <f>LOWER(SUBSTITUTE(SUBSTITUTE(SUBSTITUTE(SUBSTITUTE(SUBSTITUTE(SUBSTITUTE(SUBSTITUTE(SUBSTITUTE(Table2[[#This Row],[NAMA BARANG]]," ",""),"""",""),"-",""),"/",""),"(",""),")",""),"&amp;",""),",",""))</f>
        <v>bnb59383416k</v>
      </c>
      <c r="C2419" s="16" t="s">
        <v>3328</v>
      </c>
      <c r="D2419" s="18">
        <v>0</v>
      </c>
      <c r="E2419" s="47" t="s">
        <v>2470</v>
      </c>
      <c r="F2419" s="43">
        <f>IF(Table2[[#This Row],[M5B]]="",Table2[[#This Row],[M5B_h]],SUM(Table2[[#This Row],[M5B_h]],Table2[[#This Row],[M5B]]))</f>
        <v>0</v>
      </c>
      <c r="H2419" s="14" t="str">
        <f>IF(Table2[[#This Row],[M1A]]="","",Table2[[#This Row],[M1A]]-Table2[[#This Row],[AWAL]])</f>
        <v/>
      </c>
      <c r="J2419" s="14" t="str">
        <f>IF(Table2[[#This Row],[M2A]]="","",SUM(Table2[[#This Row],[M2A]]-Table2[[#This Row],[M2B_h]]))</f>
        <v/>
      </c>
      <c r="L2419" s="14" t="str">
        <f>IF(Table2[[#This Row],[M3A]]="","",SUM(Table2[[#This Row],[M3A]]-Table2[[#This Row],[M3B_h]]))</f>
        <v/>
      </c>
      <c r="N2419" s="14" t="str">
        <f>IF(Table2[[#This Row],[M4A]]="","",SUM(Table2[[#This Row],[M4A]]-Table2[[#This Row],[M4B_h]]))</f>
        <v/>
      </c>
      <c r="O2419" s="14"/>
      <c r="P2419" s="14" t="str">
        <f>IF(Table2[[#This Row],[M5A]]="","",SUM(Table2[[#This Row],[M5A]]-Table2[[#This Row],[M5B_h]]))</f>
        <v/>
      </c>
      <c r="Q2419" s="14">
        <f>SUM(Table2[[#This Row],[AWAL]],Table2[[#This Row],[M1B]])</f>
        <v>0</v>
      </c>
      <c r="R2419" s="14">
        <f>SUM(Table2[[#This Row],[M2B]],Table2[[#This Row],[M2B_h]])</f>
        <v>0</v>
      </c>
      <c r="S2419" s="14">
        <f>SUM(Table2[[#This Row],[M3B]],Table2[[#This Row],[M3B_h]])</f>
        <v>0</v>
      </c>
      <c r="T2419" s="14">
        <f>SUM(Table2[[#This Row],[M4B]],Table2[[#This Row],[M4B_h]])</f>
        <v>0</v>
      </c>
    </row>
    <row r="2420" spans="1:20">
      <c r="A2420" s="13" t="str">
        <f>IF(Table2[[#This Row],[TT]]=0,"",ROW())</f>
        <v/>
      </c>
      <c r="B2420" s="13" t="str">
        <f>LOWER(SUBSTITUTE(SUBSTITUTE(SUBSTITUTE(SUBSTITUTE(SUBSTITUTE(SUBSTITUTE(SUBSTITUTE(SUBSTITUTE(Table2[[#This Row],[NAMA BARANG]]," ",""),"""",""),"-",""),"/",""),"(",""),")",""),"&amp;",""),",",""))</f>
        <v>bnb59383516k</v>
      </c>
      <c r="C2420" s="16" t="s">
        <v>3232</v>
      </c>
      <c r="D2420" s="18">
        <v>0</v>
      </c>
      <c r="E2420" s="47">
        <v>96</v>
      </c>
      <c r="F2420" s="43">
        <f>IF(Table2[[#This Row],[M5B]]="",Table2[[#This Row],[M5B_h]],SUM(Table2[[#This Row],[M5B_h]],Table2[[#This Row],[M5B]]))</f>
        <v>0</v>
      </c>
      <c r="H2420" s="14" t="str">
        <f>IF(Table2[[#This Row],[M1A]]="","",Table2[[#This Row],[M1A]]-Table2[[#This Row],[AWAL]])</f>
        <v/>
      </c>
      <c r="J2420" s="14" t="str">
        <f>IF(Table2[[#This Row],[M2A]]="","",SUM(Table2[[#This Row],[M2A]]-Table2[[#This Row],[M2B_h]]))</f>
        <v/>
      </c>
      <c r="L2420" s="14" t="str">
        <f>IF(Table2[[#This Row],[M3A]]="","",SUM(Table2[[#This Row],[M3A]]-Table2[[#This Row],[M3B_h]]))</f>
        <v/>
      </c>
      <c r="N2420" s="14" t="str">
        <f>IF(Table2[[#This Row],[M4A]]="","",SUM(Table2[[#This Row],[M4A]]-Table2[[#This Row],[M4B_h]]))</f>
        <v/>
      </c>
      <c r="O2420" s="14"/>
      <c r="P2420" s="14" t="str">
        <f>IF(Table2[[#This Row],[M5A]]="","",SUM(Table2[[#This Row],[M5A]]-Table2[[#This Row],[M5B_h]]))</f>
        <v/>
      </c>
      <c r="Q2420" s="14">
        <f>SUM(Table2[[#This Row],[AWAL]],Table2[[#This Row],[M1B]])</f>
        <v>0</v>
      </c>
      <c r="R2420" s="14">
        <f>SUM(Table2[[#This Row],[M2B]],Table2[[#This Row],[M2B_h]])</f>
        <v>0</v>
      </c>
      <c r="S2420" s="14">
        <f>SUM(Table2[[#This Row],[M3B]],Table2[[#This Row],[M3B_h]])</f>
        <v>0</v>
      </c>
      <c r="T2420" s="14">
        <f>SUM(Table2[[#This Row],[M4B]],Table2[[#This Row],[M4B_h]])</f>
        <v>0</v>
      </c>
    </row>
    <row r="2421" spans="1:20">
      <c r="A2421" s="13" t="str">
        <f>IF(Table2[[#This Row],[TT]]=0,"",ROW())</f>
        <v/>
      </c>
      <c r="B2421" s="13" t="str">
        <f>LOWER(SUBSTITUTE(SUBSTITUTE(SUBSTITUTE(SUBSTITUTE(SUBSTITUTE(SUBSTITUTE(SUBSTITUTE(SUBSTITUTE(Table2[[#This Row],[NAMA BARANG]]," ",""),"""",""),"-",""),"/",""),"(",""),")",""),"&amp;",""),",",""))</f>
        <v>bnb5938361938331</v>
      </c>
      <c r="C2421" s="16" t="s">
        <v>2928</v>
      </c>
      <c r="D2421" s="18">
        <v>0</v>
      </c>
      <c r="E2421" s="47" t="s">
        <v>2470</v>
      </c>
      <c r="F2421" s="43">
        <f>IF(Table2[[#This Row],[M5B]]="",Table2[[#This Row],[M5B_h]],SUM(Table2[[#This Row],[M5B_h]],Table2[[#This Row],[M5B]]))</f>
        <v>0</v>
      </c>
      <c r="H2421" s="14" t="str">
        <f>IF(Table2[[#This Row],[M1A]]="","",Table2[[#This Row],[M1A]]-Table2[[#This Row],[AWAL]])</f>
        <v/>
      </c>
      <c r="J2421" s="14" t="str">
        <f>IF(Table2[[#This Row],[M2A]]="","",SUM(Table2[[#This Row],[M2A]]-Table2[[#This Row],[M2B_h]]))</f>
        <v/>
      </c>
      <c r="L2421" s="14" t="str">
        <f>IF(Table2[[#This Row],[M3A]]="","",SUM(Table2[[#This Row],[M3A]]-Table2[[#This Row],[M3B_h]]))</f>
        <v/>
      </c>
      <c r="N2421" s="14" t="str">
        <f>IF(Table2[[#This Row],[M4A]]="","",SUM(Table2[[#This Row],[M4A]]-Table2[[#This Row],[M4B_h]]))</f>
        <v/>
      </c>
      <c r="O2421" s="14"/>
      <c r="P2421" s="14" t="str">
        <f>IF(Table2[[#This Row],[M5A]]="","",SUM(Table2[[#This Row],[M5A]]-Table2[[#This Row],[M5B_h]]))</f>
        <v/>
      </c>
      <c r="Q2421" s="14">
        <f>SUM(Table2[[#This Row],[AWAL]],Table2[[#This Row],[M1B]])</f>
        <v>0</v>
      </c>
      <c r="R2421" s="14">
        <f>SUM(Table2[[#This Row],[M2B]],Table2[[#This Row],[M2B_h]])</f>
        <v>0</v>
      </c>
      <c r="S2421" s="14">
        <f>SUM(Table2[[#This Row],[M3B]],Table2[[#This Row],[M3B_h]])</f>
        <v>0</v>
      </c>
      <c r="T2421" s="14">
        <f>SUM(Table2[[#This Row],[M4B]],Table2[[#This Row],[M4B_h]])</f>
        <v>0</v>
      </c>
    </row>
    <row r="2422" spans="1:20">
      <c r="A2422" s="13" t="str">
        <f>IF(Table2[[#This Row],[TT]]=0,"",ROW())</f>
        <v/>
      </c>
      <c r="B2422" s="13" t="str">
        <f>LOWER(SUBSTITUTE(SUBSTITUTE(SUBSTITUTE(SUBSTITUTE(SUBSTITUTE(SUBSTITUTE(SUBSTITUTE(SUBSTITUTE(Table2[[#This Row],[NAMA BARANG]]," ",""),"""",""),"-",""),"/",""),"(",""),")",""),"&amp;",""),",",""))</f>
        <v>bnb59383616k</v>
      </c>
      <c r="C2422" s="16" t="s">
        <v>3326</v>
      </c>
      <c r="D2422" s="18">
        <v>0</v>
      </c>
      <c r="E2422" s="47">
        <v>96</v>
      </c>
      <c r="F2422" s="43">
        <f>IF(Table2[[#This Row],[M5B]]="",Table2[[#This Row],[M5B_h]],SUM(Table2[[#This Row],[M5B_h]],Table2[[#This Row],[M5B]]))</f>
        <v>0</v>
      </c>
      <c r="H2422" s="14" t="str">
        <f>IF(Table2[[#This Row],[M1A]]="","",Table2[[#This Row],[M1A]]-Table2[[#This Row],[AWAL]])</f>
        <v/>
      </c>
      <c r="J2422" s="14" t="str">
        <f>IF(Table2[[#This Row],[M2A]]="","",SUM(Table2[[#This Row],[M2A]]-Table2[[#This Row],[M2B_h]]))</f>
        <v/>
      </c>
      <c r="L2422" s="14" t="str">
        <f>IF(Table2[[#This Row],[M3A]]="","",SUM(Table2[[#This Row],[M3A]]-Table2[[#This Row],[M3B_h]]))</f>
        <v/>
      </c>
      <c r="N2422" s="14" t="str">
        <f>IF(Table2[[#This Row],[M4A]]="","",SUM(Table2[[#This Row],[M4A]]-Table2[[#This Row],[M4B_h]]))</f>
        <v/>
      </c>
      <c r="O2422" s="14"/>
      <c r="P2422" s="14" t="str">
        <f>IF(Table2[[#This Row],[M5A]]="","",SUM(Table2[[#This Row],[M5A]]-Table2[[#This Row],[M5B_h]]))</f>
        <v/>
      </c>
      <c r="Q2422" s="14">
        <f>SUM(Table2[[#This Row],[AWAL]],Table2[[#This Row],[M1B]])</f>
        <v>0</v>
      </c>
      <c r="R2422" s="14">
        <f>SUM(Table2[[#This Row],[M2B]],Table2[[#This Row],[M2B_h]])</f>
        <v>0</v>
      </c>
      <c r="S2422" s="14">
        <f>SUM(Table2[[#This Row],[M3B]],Table2[[#This Row],[M3B_h]])</f>
        <v>0</v>
      </c>
      <c r="T2422" s="14">
        <f>SUM(Table2[[#This Row],[M4B]],Table2[[#This Row],[M4B_h]])</f>
        <v>0</v>
      </c>
    </row>
    <row r="2423" spans="1:20">
      <c r="A2423" s="13" t="str">
        <f>IF(Table2[[#This Row],[TT]]=0,"",ROW())</f>
        <v/>
      </c>
      <c r="B2423" s="13" t="str">
        <f>LOWER(SUBSTITUTE(SUBSTITUTE(SUBSTITUTE(SUBSTITUTE(SUBSTITUTE(SUBSTITUTE(SUBSTITUTE(SUBSTITUTE(Table2[[#This Row],[NAMA BARANG]]," ",""),"""",""),"-",""),"/",""),"(",""),")",""),"&amp;",""),",",""))</f>
        <v>bnb5b0181</v>
      </c>
      <c r="C2423" s="16" t="s">
        <v>3230</v>
      </c>
      <c r="D2423" s="18">
        <v>0</v>
      </c>
      <c r="E2423" s="47">
        <v>72</v>
      </c>
      <c r="F2423" s="43">
        <f>IF(Table2[[#This Row],[M5B]]="",Table2[[#This Row],[M5B_h]],SUM(Table2[[#This Row],[M5B_h]],Table2[[#This Row],[M5B]]))</f>
        <v>0</v>
      </c>
      <c r="H2423" s="14" t="str">
        <f>IF(Table2[[#This Row],[M1A]]="","",Table2[[#This Row],[M1A]]-Table2[[#This Row],[AWAL]])</f>
        <v/>
      </c>
      <c r="J2423" s="14" t="str">
        <f>IF(Table2[[#This Row],[M2A]]="","",SUM(Table2[[#This Row],[M2A]]-Table2[[#This Row],[M2B_h]]))</f>
        <v/>
      </c>
      <c r="L2423" s="14" t="str">
        <f>IF(Table2[[#This Row],[M3A]]="","",SUM(Table2[[#This Row],[M3A]]-Table2[[#This Row],[M3B_h]]))</f>
        <v/>
      </c>
      <c r="N2423" s="14" t="str">
        <f>IF(Table2[[#This Row],[M4A]]="","",SUM(Table2[[#This Row],[M4A]]-Table2[[#This Row],[M4B_h]]))</f>
        <v/>
      </c>
      <c r="O2423" s="14"/>
      <c r="P2423" s="14" t="str">
        <f>IF(Table2[[#This Row],[M5A]]="","",SUM(Table2[[#This Row],[M5A]]-Table2[[#This Row],[M5B_h]]))</f>
        <v/>
      </c>
      <c r="Q2423" s="14">
        <f>SUM(Table2[[#This Row],[AWAL]],Table2[[#This Row],[M1B]])</f>
        <v>0</v>
      </c>
      <c r="R2423" s="14">
        <f>SUM(Table2[[#This Row],[M2B]],Table2[[#This Row],[M2B_h]])</f>
        <v>0</v>
      </c>
      <c r="S2423" s="14">
        <f>SUM(Table2[[#This Row],[M3B]],Table2[[#This Row],[M3B_h]])</f>
        <v>0</v>
      </c>
      <c r="T2423" s="14">
        <f>SUM(Table2[[#This Row],[M4B]],Table2[[#This Row],[M4B_h]])</f>
        <v>0</v>
      </c>
    </row>
    <row r="2424" spans="1:20">
      <c r="A2424" s="11" t="str">
        <f>IF(Table2[[#This Row],[TT]]=0,"",ROW())</f>
        <v/>
      </c>
      <c r="B2424" s="11" t="str">
        <f>LOWER(SUBSTITUTE(SUBSTITUTE(SUBSTITUTE(SUBSTITUTE(SUBSTITUTE(SUBSTITUTE(SUBSTITUTE(SUBSTITUTE(Table2[[#This Row],[NAMA BARANG]]," ",""),"""",""),"-",""),"/",""),"(",""),")",""),"&amp;",""),",",""))</f>
        <v>bnb5fphy002</v>
      </c>
      <c r="C2424" s="21" t="s">
        <v>2585</v>
      </c>
      <c r="D2424" s="22">
        <v>0</v>
      </c>
      <c r="E2424" s="22">
        <v>72</v>
      </c>
      <c r="F2424" s="43">
        <f>IF(Table2[[#This Row],[M5B]]="",Table2[[#This Row],[M5B_h]],SUM(Table2[[#This Row],[M5B_h]],Table2[[#This Row],[M5B]]))</f>
        <v>0</v>
      </c>
      <c r="H2424" s="12" t="str">
        <f>IF(Table2[[#This Row],[M1A]]="","",Table2[[#This Row],[M1A]]-Table2[[#This Row],[AWAL]])</f>
        <v/>
      </c>
      <c r="J2424" s="12" t="str">
        <f>IF(Table2[[#This Row],[M2A]]="","",SUM(Table2[[#This Row],[M2A]]-Table2[[#This Row],[M2B_h]]))</f>
        <v/>
      </c>
      <c r="L2424" s="12" t="str">
        <f>IF(Table2[[#This Row],[M3A]]="","",SUM(Table2[[#This Row],[M3A]]-Table2[[#This Row],[M3B_h]]))</f>
        <v/>
      </c>
      <c r="N2424" s="12" t="str">
        <f>IF(Table2[[#This Row],[M4A]]="","",SUM(Table2[[#This Row],[M4A]]-Table2[[#This Row],[M4B_h]]))</f>
        <v/>
      </c>
      <c r="O2424" s="14"/>
      <c r="P2424" s="14" t="str">
        <f>IF(Table2[[#This Row],[M5A]]="","",SUM(Table2[[#This Row],[M5A]]-Table2[[#This Row],[M5B_h]]))</f>
        <v/>
      </c>
      <c r="Q2424" s="14">
        <f>SUM(Table2[[#This Row],[AWAL]],Table2[[#This Row],[M1B]])</f>
        <v>0</v>
      </c>
      <c r="R2424" s="14">
        <f>SUM(Table2[[#This Row],[M2B]],Table2[[#This Row],[M2B_h]])</f>
        <v>0</v>
      </c>
      <c r="S2424" s="14">
        <f>SUM(Table2[[#This Row],[M3B]],Table2[[#This Row],[M3B_h]])</f>
        <v>0</v>
      </c>
      <c r="T2424" s="14">
        <f>SUM(Table2[[#This Row],[M4B]],Table2[[#This Row],[M4B_h]])</f>
        <v>0</v>
      </c>
    </row>
    <row r="2425" spans="1:20">
      <c r="A2425" s="13" t="str">
        <f>IF(Table2[[#This Row],[TT]]=0,"",ROW())</f>
        <v/>
      </c>
      <c r="B2425" s="13" t="str">
        <f>LOWER(SUBSTITUTE(SUBSTITUTE(SUBSTITUTE(SUBSTITUTE(SUBSTITUTE(SUBSTITUTE(SUBSTITUTE(SUBSTITUTE(Table2[[#This Row],[NAMA BARANG]]," ",""),"""",""),"-",""),"/",""),"(",""),")",""),"&amp;",""),",",""))</f>
        <v>bnb5fphy002</v>
      </c>
      <c r="C2425" s="16" t="s">
        <v>2585</v>
      </c>
      <c r="D2425" s="18">
        <v>0</v>
      </c>
      <c r="E2425" s="47">
        <v>72</v>
      </c>
      <c r="F2425" s="43">
        <f>IF(Table2[[#This Row],[M5B]]="",Table2[[#This Row],[M5B_h]],SUM(Table2[[#This Row],[M5B_h]],Table2[[#This Row],[M5B]]))</f>
        <v>0</v>
      </c>
      <c r="H2425" s="14" t="str">
        <f>IF(Table2[[#This Row],[M1A]]="","",Table2[[#This Row],[M1A]]-Table2[[#This Row],[AWAL]])</f>
        <v/>
      </c>
      <c r="J2425" s="14" t="str">
        <f>IF(Table2[[#This Row],[M2A]]="","",SUM(Table2[[#This Row],[M2A]]-Table2[[#This Row],[M2B_h]]))</f>
        <v/>
      </c>
      <c r="L2425" s="14" t="str">
        <f>IF(Table2[[#This Row],[M3A]]="","",SUM(Table2[[#This Row],[M3A]]-Table2[[#This Row],[M3B_h]]))</f>
        <v/>
      </c>
      <c r="N2425" s="14" t="str">
        <f>IF(Table2[[#This Row],[M4A]]="","",SUM(Table2[[#This Row],[M4A]]-Table2[[#This Row],[M4B_h]]))</f>
        <v/>
      </c>
      <c r="O2425" s="14"/>
      <c r="P2425" s="14" t="str">
        <f>IF(Table2[[#This Row],[M5A]]="","",SUM(Table2[[#This Row],[M5A]]-Table2[[#This Row],[M5B_h]]))</f>
        <v/>
      </c>
      <c r="Q2425" s="14">
        <f>SUM(Table2[[#This Row],[AWAL]],Table2[[#This Row],[M1B]])</f>
        <v>0</v>
      </c>
      <c r="R2425" s="14">
        <f>SUM(Table2[[#This Row],[M2B]],Table2[[#This Row],[M2B_h]])</f>
        <v>0</v>
      </c>
      <c r="S2425" s="14">
        <f>SUM(Table2[[#This Row],[M3B]],Table2[[#This Row],[M3B_h]])</f>
        <v>0</v>
      </c>
      <c r="T2425" s="14">
        <f>SUM(Table2[[#This Row],[M4B]],Table2[[#This Row],[M4B_h]])</f>
        <v>0</v>
      </c>
    </row>
    <row r="2426" spans="1:20">
      <c r="A2426" s="13" t="str">
        <f>IF(Table2[[#This Row],[TT]]=0,"",ROW())</f>
        <v/>
      </c>
      <c r="B2426" s="13" t="str">
        <f>LOWER(SUBSTITUTE(SUBSTITUTE(SUBSTITUTE(SUBSTITUTE(SUBSTITUTE(SUBSTITUTE(SUBSTITUTE(SUBSTITUTE(Table2[[#This Row],[NAMA BARANG]]," ",""),"""",""),"-",""),"/",""),"(",""),")",""),"&amp;",""),",",""))</f>
        <v>bnb5p2601f</v>
      </c>
      <c r="C2426" s="16" t="s">
        <v>3257</v>
      </c>
      <c r="D2426" s="18">
        <v>0</v>
      </c>
      <c r="E2426" s="47" t="s">
        <v>2703</v>
      </c>
      <c r="F2426" s="43">
        <f>IF(Table2[[#This Row],[M5B]]="",Table2[[#This Row],[M5B_h]],SUM(Table2[[#This Row],[M5B_h]],Table2[[#This Row],[M5B]]))</f>
        <v>0</v>
      </c>
      <c r="H2426" s="14" t="str">
        <f>IF(Table2[[#This Row],[M1A]]="","",Table2[[#This Row],[M1A]]-Table2[[#This Row],[AWAL]])</f>
        <v/>
      </c>
      <c r="J2426" s="14" t="str">
        <f>IF(Table2[[#This Row],[M2A]]="","",SUM(Table2[[#This Row],[M2A]]-Table2[[#This Row],[M2B_h]]))</f>
        <v/>
      </c>
      <c r="L2426" s="14" t="str">
        <f>IF(Table2[[#This Row],[M3A]]="","",SUM(Table2[[#This Row],[M3A]]-Table2[[#This Row],[M3B_h]]))</f>
        <v/>
      </c>
      <c r="N2426" s="14" t="str">
        <f>IF(Table2[[#This Row],[M4A]]="","",SUM(Table2[[#This Row],[M4A]]-Table2[[#This Row],[M4B_h]]))</f>
        <v/>
      </c>
      <c r="P2426" s="14" t="str">
        <f>IF(Table2[[#This Row],[M5A]]="","",SUM(Table2[[#This Row],[M5A]]-Table2[[#This Row],[M5B_h]]))</f>
        <v/>
      </c>
      <c r="Q2426" s="14">
        <f>SUM(Table2[[#This Row],[AWAL]],Table2[[#This Row],[M1B]])</f>
        <v>0</v>
      </c>
      <c r="R2426" s="14">
        <f>SUM(Table2[[#This Row],[M2B]],Table2[[#This Row],[M2B_h]])</f>
        <v>0</v>
      </c>
      <c r="S2426" s="14">
        <f>SUM(Table2[[#This Row],[M3B]],Table2[[#This Row],[M3B_h]])</f>
        <v>0</v>
      </c>
      <c r="T2426" s="14">
        <f>SUM(Table2[[#This Row],[M4B]],Table2[[#This Row],[M4B_h]])</f>
        <v>0</v>
      </c>
    </row>
    <row r="2427" spans="1:20">
      <c r="A2427" s="13" t="str">
        <f>IF(Table2[[#This Row],[TT]]=0,"",ROW())</f>
        <v/>
      </c>
      <c r="B2427" s="13" t="str">
        <f>LOWER(SUBSTITUTE(SUBSTITUTE(SUBSTITUTE(SUBSTITUTE(SUBSTITUTE(SUBSTITUTE(SUBSTITUTE(SUBSTITUTE(Table2[[#This Row],[NAMA BARANG]]," ",""),"""",""),"-",""),"/",""),"(",""),")",""),"&amp;",""),",",""))</f>
        <v>bnb5p2602t</v>
      </c>
      <c r="C2427" s="16" t="s">
        <v>3258</v>
      </c>
      <c r="D2427" s="18">
        <v>0</v>
      </c>
      <c r="E2427" s="47">
        <v>48</v>
      </c>
      <c r="F2427" s="43">
        <f>IF(Table2[[#This Row],[M5B]]="",Table2[[#This Row],[M5B_h]],SUM(Table2[[#This Row],[M5B_h]],Table2[[#This Row],[M5B]]))</f>
        <v>0</v>
      </c>
      <c r="H2427" s="14" t="str">
        <f>IF(Table2[[#This Row],[M1A]]="","",Table2[[#This Row],[M1A]]-Table2[[#This Row],[AWAL]])</f>
        <v/>
      </c>
      <c r="J2427" s="14" t="str">
        <f>IF(Table2[[#This Row],[M2A]]="","",SUM(Table2[[#This Row],[M2A]]-Table2[[#This Row],[M2B_h]]))</f>
        <v/>
      </c>
      <c r="L2427" s="14" t="str">
        <f>IF(Table2[[#This Row],[M3A]]="","",SUM(Table2[[#This Row],[M3A]]-Table2[[#This Row],[M3B_h]]))</f>
        <v/>
      </c>
      <c r="N2427" s="14" t="str">
        <f>IF(Table2[[#This Row],[M4A]]="","",SUM(Table2[[#This Row],[M4A]]-Table2[[#This Row],[M4B_h]]))</f>
        <v/>
      </c>
      <c r="P2427" s="14" t="str">
        <f>IF(Table2[[#This Row],[M5A]]="","",SUM(Table2[[#This Row],[M5A]]-Table2[[#This Row],[M5B_h]]))</f>
        <v/>
      </c>
      <c r="Q2427" s="14">
        <f>SUM(Table2[[#This Row],[AWAL]],Table2[[#This Row],[M1B]])</f>
        <v>0</v>
      </c>
      <c r="R2427" s="14">
        <f>SUM(Table2[[#This Row],[M2B]],Table2[[#This Row],[M2B_h]])</f>
        <v>0</v>
      </c>
      <c r="S2427" s="14">
        <f>SUM(Table2[[#This Row],[M3B]],Table2[[#This Row],[M3B_h]])</f>
        <v>0</v>
      </c>
      <c r="T2427" s="14">
        <f>SUM(Table2[[#This Row],[M4B]],Table2[[#This Row],[M4B_h]])</f>
        <v>0</v>
      </c>
    </row>
    <row r="2428" spans="1:20">
      <c r="A2428" s="11" t="str">
        <f>IF(Table2[[#This Row],[TT]]=0,"",ROW())</f>
        <v/>
      </c>
      <c r="B2428" s="11" t="str">
        <f>LOWER(SUBSTITUTE(SUBSTITUTE(SUBSTITUTE(SUBSTITUTE(SUBSTITUTE(SUBSTITUTE(SUBSTITUTE(SUBSTITUTE(Table2[[#This Row],[NAMA BARANG]]," ",""),"""",""),"-",""),"/",""),"(",""),")",""),"&amp;",""),",",""))</f>
        <v>bnb5warnakoala</v>
      </c>
      <c r="C2428" s="21" t="s">
        <v>463</v>
      </c>
      <c r="D2428" s="22">
        <v>0</v>
      </c>
      <c r="E2428" s="22" t="s">
        <v>320</v>
      </c>
      <c r="F2428" s="43">
        <f>IF(Table2[[#This Row],[M5B]]="",Table2[[#This Row],[M5B_h]],SUM(Table2[[#This Row],[M5B_h]],Table2[[#This Row],[M5B]]))</f>
        <v>0</v>
      </c>
      <c r="H2428" s="12" t="str">
        <f>IF(Table2[[#This Row],[M1A]]="","",Table2[[#This Row],[M1A]]-Table2[[#This Row],[AWAL]])</f>
        <v/>
      </c>
      <c r="J2428" s="12" t="str">
        <f>IF(Table2[[#This Row],[M2A]]="","",SUM(Table2[[#This Row],[M2A]]-Table2[[#This Row],[M2B_h]]))</f>
        <v/>
      </c>
      <c r="L2428" s="12" t="str">
        <f>IF(Table2[[#This Row],[M3A]]="","",SUM(Table2[[#This Row],[M3A]]-Table2[[#This Row],[M3B_h]]))</f>
        <v/>
      </c>
      <c r="N2428" s="12" t="str">
        <f>IF(Table2[[#This Row],[M4A]]="","",SUM(Table2[[#This Row],[M4A]]-Table2[[#This Row],[M4B_h]]))</f>
        <v/>
      </c>
      <c r="O2428" s="14"/>
      <c r="P2428" s="14" t="str">
        <f>IF(Table2[[#This Row],[M5A]]="","",SUM(Table2[[#This Row],[M5A]]-Table2[[#This Row],[M5B_h]]))</f>
        <v/>
      </c>
      <c r="Q2428" s="14">
        <f>SUM(Table2[[#This Row],[AWAL]],Table2[[#This Row],[M1B]])</f>
        <v>0</v>
      </c>
      <c r="R2428" s="14">
        <f>SUM(Table2[[#This Row],[M2B]],Table2[[#This Row],[M2B_h]])</f>
        <v>0</v>
      </c>
      <c r="S2428" s="14">
        <f>SUM(Table2[[#This Row],[M3B]],Table2[[#This Row],[M3B_h]])</f>
        <v>0</v>
      </c>
      <c r="T2428" s="14">
        <f>SUM(Table2[[#This Row],[M4B]],Table2[[#This Row],[M4B_h]])</f>
        <v>0</v>
      </c>
    </row>
    <row r="2429" spans="1:20">
      <c r="A2429" s="13" t="str">
        <f>IF(Table2[[#This Row],[TT]]=0,"",ROW())</f>
        <v/>
      </c>
      <c r="B2429" s="13" t="str">
        <f>LOWER(SUBSTITUTE(SUBSTITUTE(SUBSTITUTE(SUBSTITUTE(SUBSTITUTE(SUBSTITUTE(SUBSTITUTE(SUBSTITUTE(Table2[[#This Row],[NAMA BARANG]]," ",""),"""",""),"-",""),"/",""),"(",""),")",""),"&amp;",""),",",""))</f>
        <v>bngastaa51510jahit</v>
      </c>
      <c r="C2429" s="16" t="s">
        <v>3259</v>
      </c>
      <c r="D2429" s="18">
        <v>0</v>
      </c>
      <c r="E2429" s="47" t="s">
        <v>2577</v>
      </c>
      <c r="F2429" s="43">
        <f>IF(Table2[[#This Row],[M5B]]="",Table2[[#This Row],[M5B_h]],SUM(Table2[[#This Row],[M5B_h]],Table2[[#This Row],[M5B]]))</f>
        <v>0</v>
      </c>
      <c r="H2429" s="14" t="str">
        <f>IF(Table2[[#This Row],[M1A]]="","",Table2[[#This Row],[M1A]]-Table2[[#This Row],[AWAL]])</f>
        <v/>
      </c>
      <c r="J2429" s="14" t="str">
        <f>IF(Table2[[#This Row],[M2A]]="","",SUM(Table2[[#This Row],[M2A]]-Table2[[#This Row],[M2B_h]]))</f>
        <v/>
      </c>
      <c r="L2429" s="14" t="str">
        <f>IF(Table2[[#This Row],[M3A]]="","",SUM(Table2[[#This Row],[M3A]]-Table2[[#This Row],[M3B_h]]))</f>
        <v/>
      </c>
      <c r="N2429" s="14" t="str">
        <f>IF(Table2[[#This Row],[M4A]]="","",SUM(Table2[[#This Row],[M4A]]-Table2[[#This Row],[M4B_h]]))</f>
        <v/>
      </c>
      <c r="P2429" s="14" t="str">
        <f>IF(Table2[[#This Row],[M5A]]="","",SUM(Table2[[#This Row],[M5A]]-Table2[[#This Row],[M5B_h]]))</f>
        <v/>
      </c>
      <c r="Q2429" s="14">
        <f>SUM(Table2[[#This Row],[AWAL]],Table2[[#This Row],[M1B]])</f>
        <v>0</v>
      </c>
      <c r="R2429" s="14">
        <f>SUM(Table2[[#This Row],[M2B]],Table2[[#This Row],[M2B_h]])</f>
        <v>0</v>
      </c>
      <c r="S2429" s="14">
        <f>SUM(Table2[[#This Row],[M3B]],Table2[[#This Row],[M3B_h]])</f>
        <v>0</v>
      </c>
      <c r="T2429" s="14">
        <f>SUM(Table2[[#This Row],[M4B]],Table2[[#This Row],[M4B_h]])</f>
        <v>0</v>
      </c>
    </row>
    <row r="2430" spans="1:20">
      <c r="A2430" s="13" t="str">
        <f>IF(Table2[[#This Row],[TT]]=0,"",ROW())</f>
        <v/>
      </c>
      <c r="B2430" s="13" t="str">
        <f>LOWER(SUBSTITUTE(SUBSTITUTE(SUBSTITUTE(SUBSTITUTE(SUBSTITUTE(SUBSTITUTE(SUBSTITUTE(SUBSTITUTE(Table2[[#This Row],[NAMA BARANG]]," ",""),"""",""),"-",""),"/",""),"(",""),")",""),"&amp;",""),",",""))</f>
        <v>bngastaa52005</v>
      </c>
      <c r="C2430" s="16" t="s">
        <v>2740</v>
      </c>
      <c r="D2430" s="25">
        <v>0</v>
      </c>
      <c r="E2430" s="47" t="s">
        <v>2613</v>
      </c>
      <c r="F2430" s="43">
        <f>IF(Table2[[#This Row],[M5B]]="",Table2[[#This Row],[M5B_h]],SUM(Table2[[#This Row],[M5B_h]],Table2[[#This Row],[M5B]]))</f>
        <v>0</v>
      </c>
      <c r="H2430" s="14" t="str">
        <f>IF(Table2[[#This Row],[M1A]]="","",Table2[[#This Row],[M1A]]-Table2[[#This Row],[AWAL]])</f>
        <v/>
      </c>
      <c r="J2430" s="14" t="str">
        <f>IF(Table2[[#This Row],[M2A]]="","",SUM(Table2[[#This Row],[M2A]]-Table2[[#This Row],[M2B_h]]))</f>
        <v/>
      </c>
      <c r="L2430" s="14" t="str">
        <f>IF(Table2[[#This Row],[M3A]]="","",SUM(Table2[[#This Row],[M3A]]-Table2[[#This Row],[M3B_h]]))</f>
        <v/>
      </c>
      <c r="N2430" s="14" t="str">
        <f>IF(Table2[[#This Row],[M4A]]="","",SUM(Table2[[#This Row],[M4A]]-Table2[[#This Row],[M4B_h]]))</f>
        <v/>
      </c>
      <c r="O2430" s="14"/>
      <c r="P2430" s="14" t="str">
        <f>IF(Table2[[#This Row],[M5A]]="","",SUM(Table2[[#This Row],[M5A]]-Table2[[#This Row],[M5B_h]]))</f>
        <v/>
      </c>
      <c r="Q2430" s="14">
        <f>SUM(Table2[[#This Row],[AWAL]],Table2[[#This Row],[M1B]])</f>
        <v>0</v>
      </c>
      <c r="R2430" s="14">
        <f>SUM(Table2[[#This Row],[M2B]],Table2[[#This Row],[M2B_h]])</f>
        <v>0</v>
      </c>
      <c r="S2430" s="14">
        <f>SUM(Table2[[#This Row],[M3B]],Table2[[#This Row],[M3B_h]])</f>
        <v>0</v>
      </c>
      <c r="T2430" s="14">
        <f>SUM(Table2[[#This Row],[M4B]],Table2[[#This Row],[M4B_h]])</f>
        <v>0</v>
      </c>
    </row>
    <row r="2431" spans="1:20">
      <c r="A2431" s="13" t="str">
        <f>IF(Table2[[#This Row],[TT]]=0,"",ROW())</f>
        <v/>
      </c>
      <c r="B2431" s="13" t="str">
        <f>LOWER(SUBSTITUTE(SUBSTITUTE(SUBSTITUTE(SUBSTITUTE(SUBSTITUTE(SUBSTITUTE(SUBSTITUTE(SUBSTITUTE(Table2[[#This Row],[NAMA BARANG]]," ",""),"""",""),"-",""),"/",""),"(",""),")",""),"&amp;",""),",",""))</f>
        <v>bngastaa5hp2005p</v>
      </c>
      <c r="C2431" s="16" t="s">
        <v>3173</v>
      </c>
      <c r="D2431" s="18">
        <v>0</v>
      </c>
      <c r="E2431" s="47" t="s">
        <v>2613</v>
      </c>
      <c r="F2431" s="43">
        <f>IF(Table2[[#This Row],[M5B]]="",Table2[[#This Row],[M5B_h]],SUM(Table2[[#This Row],[M5B_h]],Table2[[#This Row],[M5B]]))</f>
        <v>0</v>
      </c>
      <c r="H2431" s="14" t="str">
        <f>IF(Table2[[#This Row],[M1A]]="","",Table2[[#This Row],[M1A]]-Table2[[#This Row],[AWAL]])</f>
        <v/>
      </c>
      <c r="J2431" s="14" t="str">
        <f>IF(Table2[[#This Row],[M2A]]="","",SUM(Table2[[#This Row],[M2A]]-Table2[[#This Row],[M2B_h]]))</f>
        <v/>
      </c>
      <c r="L2431" s="14" t="str">
        <f>IF(Table2[[#This Row],[M3A]]="","",SUM(Table2[[#This Row],[M3A]]-Table2[[#This Row],[M3B_h]]))</f>
        <v/>
      </c>
      <c r="N2431" s="14" t="str">
        <f>IF(Table2[[#This Row],[M4A]]="","",SUM(Table2[[#This Row],[M4A]]-Table2[[#This Row],[M4B_h]]))</f>
        <v/>
      </c>
      <c r="O2431" s="14"/>
      <c r="P2431" s="14" t="str">
        <f>IF(Table2[[#This Row],[M5A]]="","",SUM(Table2[[#This Row],[M5A]]-Table2[[#This Row],[M5B_h]]))</f>
        <v/>
      </c>
      <c r="Q2431" s="14">
        <f>SUM(Table2[[#This Row],[AWAL]],Table2[[#This Row],[M1B]])</f>
        <v>0</v>
      </c>
      <c r="R2431" s="14">
        <f>SUM(Table2[[#This Row],[M2B]],Table2[[#This Row],[M2B_h]])</f>
        <v>0</v>
      </c>
      <c r="S2431" s="14">
        <f>SUM(Table2[[#This Row],[M3B]],Table2[[#This Row],[M3B_h]])</f>
        <v>0</v>
      </c>
      <c r="T2431" s="14">
        <f>SUM(Table2[[#This Row],[M4B]],Table2[[#This Row],[M4B_h]])</f>
        <v>0</v>
      </c>
    </row>
    <row r="2432" spans="1:20">
      <c r="A2432" s="13" t="str">
        <f>IF(Table2[[#This Row],[TT]]=0,"",ROW())</f>
        <v/>
      </c>
      <c r="B2432" s="13" t="str">
        <f>LOWER(SUBSTITUTE(SUBSTITUTE(SUBSTITUTE(SUBSTITUTE(SUBSTITUTE(SUBSTITUTE(SUBSTITUTE(SUBSTITUTE(Table2[[#This Row],[NAMA BARANG]]," ",""),"""",""),"-",""),"/",""),"(",""),")",""),"&amp;",""),",",""))</f>
        <v>bngastaa5w27772525vintage</v>
      </c>
      <c r="C2432" s="16" t="s">
        <v>3180</v>
      </c>
      <c r="D2432" s="18">
        <v>0</v>
      </c>
      <c r="E2432" s="47" t="s">
        <v>2561</v>
      </c>
      <c r="F2432" s="43">
        <f>IF(Table2[[#This Row],[M5B]]="",Table2[[#This Row],[M5B_h]],SUM(Table2[[#This Row],[M5B_h]],Table2[[#This Row],[M5B]]))</f>
        <v>0</v>
      </c>
      <c r="H2432" s="14" t="str">
        <f>IF(Table2[[#This Row],[M1A]]="","",Table2[[#This Row],[M1A]]-Table2[[#This Row],[AWAL]])</f>
        <v/>
      </c>
      <c r="J2432" s="14" t="str">
        <f>IF(Table2[[#This Row],[M2A]]="","",SUM(Table2[[#This Row],[M2A]]-Table2[[#This Row],[M2B_h]]))</f>
        <v/>
      </c>
      <c r="L2432" s="14" t="str">
        <f>IF(Table2[[#This Row],[M3A]]="","",SUM(Table2[[#This Row],[M3A]]-Table2[[#This Row],[M3B_h]]))</f>
        <v/>
      </c>
      <c r="N2432" s="14" t="str">
        <f>IF(Table2[[#This Row],[M4A]]="","",SUM(Table2[[#This Row],[M4A]]-Table2[[#This Row],[M4B_h]]))</f>
        <v/>
      </c>
      <c r="O2432" s="14"/>
      <c r="P2432" s="14" t="str">
        <f>IF(Table2[[#This Row],[M5A]]="","",SUM(Table2[[#This Row],[M5A]]-Table2[[#This Row],[M5B_h]]))</f>
        <v/>
      </c>
      <c r="Q2432" s="14">
        <f>SUM(Table2[[#This Row],[AWAL]],Table2[[#This Row],[M1B]])</f>
        <v>0</v>
      </c>
      <c r="R2432" s="14">
        <f>SUM(Table2[[#This Row],[M2B]],Table2[[#This Row],[M2B_h]])</f>
        <v>0</v>
      </c>
      <c r="S2432" s="14">
        <f>SUM(Table2[[#This Row],[M3B]],Table2[[#This Row],[M3B_h]])</f>
        <v>0</v>
      </c>
      <c r="T2432" s="14">
        <f>SUM(Table2[[#This Row],[M4B]],Table2[[#This Row],[M4B_h]])</f>
        <v>0</v>
      </c>
    </row>
    <row r="2433" spans="1:20">
      <c r="A2433" s="13" t="str">
        <f>IF(Table2[[#This Row],[TT]]=0,"",ROW())</f>
        <v/>
      </c>
      <c r="B2433" s="13" t="str">
        <f>LOWER(SUBSTITUTE(SUBSTITUTE(SUBSTITUTE(SUBSTITUTE(SUBSTITUTE(SUBSTITUTE(SUBSTITUTE(SUBSTITUTE(Table2[[#This Row],[NAMA BARANG]]," ",""),"""",""),"-",""),"/",""),"(",""),")",""),"&amp;",""),",",""))</f>
        <v>bngastab5p2601f</v>
      </c>
      <c r="C2433" s="16" t="s">
        <v>3174</v>
      </c>
      <c r="D2433" s="18">
        <v>0</v>
      </c>
      <c r="E2433" s="47" t="s">
        <v>2703</v>
      </c>
      <c r="F2433" s="43">
        <f>IF(Table2[[#This Row],[M5B]]="",Table2[[#This Row],[M5B_h]],SUM(Table2[[#This Row],[M5B_h]],Table2[[#This Row],[M5B]]))</f>
        <v>0</v>
      </c>
      <c r="H2433" s="14" t="str">
        <f>IF(Table2[[#This Row],[M1A]]="","",Table2[[#This Row],[M1A]]-Table2[[#This Row],[AWAL]])</f>
        <v/>
      </c>
      <c r="J2433" s="14" t="str">
        <f>IF(Table2[[#This Row],[M2A]]="","",SUM(Table2[[#This Row],[M2A]]-Table2[[#This Row],[M2B_h]]))</f>
        <v/>
      </c>
      <c r="L2433" s="14" t="str">
        <f>IF(Table2[[#This Row],[M3A]]="","",SUM(Table2[[#This Row],[M3A]]-Table2[[#This Row],[M3B_h]]))</f>
        <v/>
      </c>
      <c r="N2433" s="14" t="str">
        <f>IF(Table2[[#This Row],[M4A]]="","",SUM(Table2[[#This Row],[M4A]]-Table2[[#This Row],[M4B_h]]))</f>
        <v/>
      </c>
      <c r="O2433" s="14"/>
      <c r="P2433" s="14" t="str">
        <f>IF(Table2[[#This Row],[M5A]]="","",SUM(Table2[[#This Row],[M5A]]-Table2[[#This Row],[M5B_h]]))</f>
        <v/>
      </c>
      <c r="Q2433" s="14">
        <f>SUM(Table2[[#This Row],[AWAL]],Table2[[#This Row],[M1B]])</f>
        <v>0</v>
      </c>
      <c r="R2433" s="14">
        <f>SUM(Table2[[#This Row],[M2B]],Table2[[#This Row],[M2B_h]])</f>
        <v>0</v>
      </c>
      <c r="S2433" s="14">
        <f>SUM(Table2[[#This Row],[M3B]],Table2[[#This Row],[M3B_h]])</f>
        <v>0</v>
      </c>
      <c r="T2433" s="14">
        <f>SUM(Table2[[#This Row],[M4B]],Table2[[#This Row],[M4B_h]])</f>
        <v>0</v>
      </c>
    </row>
    <row r="2434" spans="1:20">
      <c r="A2434" s="13" t="str">
        <f>IF(Table2[[#This Row],[TT]]=0,"",ROW())</f>
        <v/>
      </c>
      <c r="B2434" s="13" t="str">
        <f>LOWER(SUBSTITUTE(SUBSTITUTE(SUBSTITUTE(SUBSTITUTE(SUBSTITUTE(SUBSTITUTE(SUBSTITUTE(SUBSTITUTE(Table2[[#This Row],[NAMA BARANG]]," ",""),"""",""),"-",""),"/",""),"(",""),")",""),"&amp;",""),",",""))</f>
        <v>bngastab5un1909</v>
      </c>
      <c r="C2434" s="16" t="s">
        <v>3175</v>
      </c>
      <c r="D2434" s="18">
        <v>0</v>
      </c>
      <c r="E2434" s="47" t="s">
        <v>2470</v>
      </c>
      <c r="F2434" s="43">
        <f>IF(Table2[[#This Row],[M5B]]="",Table2[[#This Row],[M5B_h]],SUM(Table2[[#This Row],[M5B_h]],Table2[[#This Row],[M5B]]))</f>
        <v>0</v>
      </c>
      <c r="H2434" s="14" t="str">
        <f>IF(Table2[[#This Row],[M1A]]="","",Table2[[#This Row],[M1A]]-Table2[[#This Row],[AWAL]])</f>
        <v/>
      </c>
      <c r="J2434" s="14" t="str">
        <f>IF(Table2[[#This Row],[M2A]]="","",SUM(Table2[[#This Row],[M2A]]-Table2[[#This Row],[M2B_h]]))</f>
        <v/>
      </c>
      <c r="L2434" s="14" t="str">
        <f>IF(Table2[[#This Row],[M3A]]="","",SUM(Table2[[#This Row],[M3A]]-Table2[[#This Row],[M3B_h]]))</f>
        <v/>
      </c>
      <c r="N2434" s="14" t="str">
        <f>IF(Table2[[#This Row],[M4A]]="","",SUM(Table2[[#This Row],[M4A]]-Table2[[#This Row],[M4B_h]]))</f>
        <v/>
      </c>
      <c r="O2434" s="14"/>
      <c r="P2434" s="14" t="str">
        <f>IF(Table2[[#This Row],[M5A]]="","",SUM(Table2[[#This Row],[M5A]]-Table2[[#This Row],[M5B_h]]))</f>
        <v/>
      </c>
      <c r="Q2434" s="14">
        <f>SUM(Table2[[#This Row],[AWAL]],Table2[[#This Row],[M1B]])</f>
        <v>0</v>
      </c>
      <c r="R2434" s="14">
        <f>SUM(Table2[[#This Row],[M2B]],Table2[[#This Row],[M2B_h]])</f>
        <v>0</v>
      </c>
      <c r="S2434" s="14">
        <f>SUM(Table2[[#This Row],[M3B]],Table2[[#This Row],[M3B_h]])</f>
        <v>0</v>
      </c>
      <c r="T2434" s="14">
        <f>SUM(Table2[[#This Row],[M4B]],Table2[[#This Row],[M4B_h]])</f>
        <v>0</v>
      </c>
    </row>
    <row r="2435" spans="1:20">
      <c r="A2435" s="13" t="str">
        <f>IF(Table2[[#This Row],[TT]]=0,"",ROW())</f>
        <v/>
      </c>
      <c r="B2435" s="13" t="str">
        <f>LOWER(SUBSTITUTE(SUBSTITUTE(SUBSTITUTE(SUBSTITUTE(SUBSTITUTE(SUBSTITUTE(SUBSTITUTE(SUBSTITUTE(Table2[[#This Row],[NAMA BARANG]]," ",""),"""",""),"-",""),"/",""),"(",""),")",""),"&amp;",""),",",""))</f>
        <v>bnmicrotopa5ca35campus</v>
      </c>
      <c r="C2435" s="16" t="s">
        <v>3176</v>
      </c>
      <c r="D2435" s="18">
        <v>0</v>
      </c>
      <c r="E2435" s="47" t="s">
        <v>2561</v>
      </c>
      <c r="F2435" s="43">
        <f>IF(Table2[[#This Row],[M5B]]="",Table2[[#This Row],[M5B_h]],SUM(Table2[[#This Row],[M5B_h]],Table2[[#This Row],[M5B]]))</f>
        <v>0</v>
      </c>
      <c r="H2435" s="14" t="str">
        <f>IF(Table2[[#This Row],[M1A]]="","",Table2[[#This Row],[M1A]]-Table2[[#This Row],[AWAL]])</f>
        <v/>
      </c>
      <c r="J2435" s="14" t="str">
        <f>IF(Table2[[#This Row],[M2A]]="","",SUM(Table2[[#This Row],[M2A]]-Table2[[#This Row],[M2B_h]]))</f>
        <v/>
      </c>
      <c r="L2435" s="14" t="str">
        <f>IF(Table2[[#This Row],[M3A]]="","",SUM(Table2[[#This Row],[M3A]]-Table2[[#This Row],[M3B_h]]))</f>
        <v/>
      </c>
      <c r="N2435" s="14" t="str">
        <f>IF(Table2[[#This Row],[M4A]]="","",SUM(Table2[[#This Row],[M4A]]-Table2[[#This Row],[M4B_h]]))</f>
        <v/>
      </c>
      <c r="O2435" s="14"/>
      <c r="P2435" s="14" t="str">
        <f>IF(Table2[[#This Row],[M5A]]="","",SUM(Table2[[#This Row],[M5A]]-Table2[[#This Row],[M5B_h]]))</f>
        <v/>
      </c>
      <c r="Q2435" s="14">
        <f>SUM(Table2[[#This Row],[AWAL]],Table2[[#This Row],[M1B]])</f>
        <v>0</v>
      </c>
      <c r="R2435" s="14">
        <f>SUM(Table2[[#This Row],[M2B]],Table2[[#This Row],[M2B_h]])</f>
        <v>0</v>
      </c>
      <c r="S2435" s="14">
        <f>SUM(Table2[[#This Row],[M3B]],Table2[[#This Row],[M3B_h]])</f>
        <v>0</v>
      </c>
      <c r="T2435" s="14">
        <f>SUM(Table2[[#This Row],[M4B]],Table2[[#This Row],[M4B_h]])</f>
        <v>0</v>
      </c>
    </row>
    <row r="2436" spans="1:20">
      <c r="A2436" s="13" t="str">
        <f>IF(Table2[[#This Row],[TT]]=0,"",ROW())</f>
        <v/>
      </c>
      <c r="B2436" s="13" t="str">
        <f>LOWER(SUBSTITUTE(SUBSTITUTE(SUBSTITUTE(SUBSTITUTE(SUBSTITUTE(SUBSTITUTE(SUBSTITUTE(SUBSTITUTE(Table2[[#This Row],[NAMA BARANG]]," ",""),"""",""),"-",""),"/",""),"(",""),")",""),"&amp;",""),",",""))</f>
        <v>bnmicrotopa5cl35college</v>
      </c>
      <c r="C2436" s="16" t="s">
        <v>3177</v>
      </c>
      <c r="D2436" s="18">
        <v>0</v>
      </c>
      <c r="E2436" s="47" t="s">
        <v>2561</v>
      </c>
      <c r="F2436" s="43">
        <f>IF(Table2[[#This Row],[M5B]]="",Table2[[#This Row],[M5B_h]],SUM(Table2[[#This Row],[M5B_h]],Table2[[#This Row],[M5B]]))</f>
        <v>0</v>
      </c>
      <c r="H2436" s="14" t="str">
        <f>IF(Table2[[#This Row],[M1A]]="","",Table2[[#This Row],[M1A]]-Table2[[#This Row],[AWAL]])</f>
        <v/>
      </c>
      <c r="J2436" s="14" t="str">
        <f>IF(Table2[[#This Row],[M2A]]="","",SUM(Table2[[#This Row],[M2A]]-Table2[[#This Row],[M2B_h]]))</f>
        <v/>
      </c>
      <c r="L2436" s="14" t="str">
        <f>IF(Table2[[#This Row],[M3A]]="","",SUM(Table2[[#This Row],[M3A]]-Table2[[#This Row],[M3B_h]]))</f>
        <v/>
      </c>
      <c r="N2436" s="14" t="str">
        <f>IF(Table2[[#This Row],[M4A]]="","",SUM(Table2[[#This Row],[M4A]]-Table2[[#This Row],[M4B_h]]))</f>
        <v/>
      </c>
      <c r="O2436" s="14"/>
      <c r="P2436" s="14" t="str">
        <f>IF(Table2[[#This Row],[M5A]]="","",SUM(Table2[[#This Row],[M5A]]-Table2[[#This Row],[M5B_h]]))</f>
        <v/>
      </c>
      <c r="Q2436" s="14">
        <f>SUM(Table2[[#This Row],[AWAL]],Table2[[#This Row],[M1B]])</f>
        <v>0</v>
      </c>
      <c r="R2436" s="14">
        <f>SUM(Table2[[#This Row],[M2B]],Table2[[#This Row],[M2B_h]])</f>
        <v>0</v>
      </c>
      <c r="S2436" s="14">
        <f>SUM(Table2[[#This Row],[M3B]],Table2[[#This Row],[M3B_h]])</f>
        <v>0</v>
      </c>
      <c r="T2436" s="14">
        <f>SUM(Table2[[#This Row],[M4B]],Table2[[#This Row],[M4B_h]])</f>
        <v>0</v>
      </c>
    </row>
    <row r="2437" spans="1:20">
      <c r="A2437" s="13" t="str">
        <f>IF(Table2[[#This Row],[TT]]=0,"",ROW())</f>
        <v/>
      </c>
      <c r="B2437" s="13" t="str">
        <f>LOWER(SUBSTITUTE(SUBSTITUTE(SUBSTITUTE(SUBSTITUTE(SUBSTITUTE(SUBSTITUTE(SUBSTITUTE(SUBSTITUTE(Table2[[#This Row],[NAMA BARANG]]," ",""),"""",""),"-",""),"/",""),"(",""),")",""),"&amp;",""),",",""))</f>
        <v>bnmicrotopa5ut35university</v>
      </c>
      <c r="C2437" s="16" t="s">
        <v>3178</v>
      </c>
      <c r="D2437" s="18">
        <v>0</v>
      </c>
      <c r="E2437" s="47" t="s">
        <v>2561</v>
      </c>
      <c r="F2437" s="43">
        <f>IF(Table2[[#This Row],[M5B]]="",Table2[[#This Row],[M5B_h]],SUM(Table2[[#This Row],[M5B_h]],Table2[[#This Row],[M5B]]))</f>
        <v>0</v>
      </c>
      <c r="H2437" s="14" t="str">
        <f>IF(Table2[[#This Row],[M1A]]="","",Table2[[#This Row],[M1A]]-Table2[[#This Row],[AWAL]])</f>
        <v/>
      </c>
      <c r="J2437" s="14" t="str">
        <f>IF(Table2[[#This Row],[M2A]]="","",SUM(Table2[[#This Row],[M2A]]-Table2[[#This Row],[M2B_h]]))</f>
        <v/>
      </c>
      <c r="L2437" s="14" t="str">
        <f>IF(Table2[[#This Row],[M3A]]="","",SUM(Table2[[#This Row],[M3A]]-Table2[[#This Row],[M3B_h]]))</f>
        <v/>
      </c>
      <c r="N2437" s="14" t="str">
        <f>IF(Table2[[#This Row],[M4A]]="","",SUM(Table2[[#This Row],[M4A]]-Table2[[#This Row],[M4B_h]]))</f>
        <v/>
      </c>
      <c r="O2437" s="14"/>
      <c r="P2437" s="14" t="str">
        <f>IF(Table2[[#This Row],[M5A]]="","",SUM(Table2[[#This Row],[M5A]]-Table2[[#This Row],[M5B_h]]))</f>
        <v/>
      </c>
      <c r="Q2437" s="14">
        <f>SUM(Table2[[#This Row],[AWAL]],Table2[[#This Row],[M1B]])</f>
        <v>0</v>
      </c>
      <c r="R2437" s="14">
        <f>SUM(Table2[[#This Row],[M2B]],Table2[[#This Row],[M2B_h]])</f>
        <v>0</v>
      </c>
      <c r="S2437" s="14">
        <f>SUM(Table2[[#This Row],[M3B]],Table2[[#This Row],[M3B_h]])</f>
        <v>0</v>
      </c>
      <c r="T2437" s="14">
        <f>SUM(Table2[[#This Row],[M4B]],Table2[[#This Row],[M4B_h]])</f>
        <v>0</v>
      </c>
    </row>
    <row r="2438" spans="1:20">
      <c r="A2438" s="13" t="str">
        <f>IF(Table2[[#This Row],[TT]]=0,"",ROW())</f>
        <v/>
      </c>
      <c r="B2438" s="13" t="str">
        <f>LOWER(SUBSTITUTE(SUBSTITUTE(SUBSTITUTE(SUBSTITUTE(SUBSTITUTE(SUBSTITUTE(SUBSTITUTE(SUBSTITUTE(Table2[[#This Row],[NAMA BARANG]]," ",""),"""",""),"-",""),"/",""),"(",""),")",""),"&amp;",""),",",""))</f>
        <v>bnwengua5b01643w4pc4w92pc</v>
      </c>
      <c r="C2438" s="16" t="s">
        <v>2835</v>
      </c>
      <c r="D2438" s="25">
        <v>0</v>
      </c>
      <c r="E2438" s="47" t="s">
        <v>2470</v>
      </c>
      <c r="F2438" s="43">
        <f>IF(Table2[[#This Row],[M5B]]="",Table2[[#This Row],[M5B_h]],SUM(Table2[[#This Row],[M5B_h]],Table2[[#This Row],[M5B]]))</f>
        <v>0</v>
      </c>
      <c r="H2438" s="14" t="str">
        <f>IF(Table2[[#This Row],[M1A]]="","",Table2[[#This Row],[M1A]]-Table2[[#This Row],[AWAL]])</f>
        <v/>
      </c>
      <c r="J2438" s="14" t="str">
        <f>IF(Table2[[#This Row],[M2A]]="","",SUM(Table2[[#This Row],[M2A]]-Table2[[#This Row],[M2B_h]]))</f>
        <v/>
      </c>
      <c r="L2438" s="14" t="str">
        <f>IF(Table2[[#This Row],[M3A]]="","",SUM(Table2[[#This Row],[M3A]]-Table2[[#This Row],[M3B_h]]))</f>
        <v/>
      </c>
      <c r="N2438" s="14" t="str">
        <f>IF(Table2[[#This Row],[M4A]]="","",SUM(Table2[[#This Row],[M4A]]-Table2[[#This Row],[M4B_h]]))</f>
        <v/>
      </c>
      <c r="O2438" s="14"/>
      <c r="P2438" s="14" t="str">
        <f>IF(Table2[[#This Row],[M5A]]="","",SUM(Table2[[#This Row],[M5A]]-Table2[[#This Row],[M5B_h]]))</f>
        <v/>
      </c>
      <c r="Q2438" s="14">
        <f>SUM(Table2[[#This Row],[AWAL]],Table2[[#This Row],[M1B]])</f>
        <v>0</v>
      </c>
      <c r="R2438" s="14">
        <f>SUM(Table2[[#This Row],[M2B]],Table2[[#This Row],[M2B_h]])</f>
        <v>0</v>
      </c>
      <c r="S2438" s="14">
        <f>SUM(Table2[[#This Row],[M3B]],Table2[[#This Row],[M3B_h]])</f>
        <v>0</v>
      </c>
      <c r="T2438" s="14">
        <f>SUM(Table2[[#This Row],[M4B]],Table2[[#This Row],[M4B_h]])</f>
        <v>0</v>
      </c>
    </row>
    <row r="2439" spans="1:20">
      <c r="A2439" s="11" t="str">
        <f>IF(Table2[[#This Row],[TT]]=0,"",ROW())</f>
        <v/>
      </c>
      <c r="B2439" s="11" t="str">
        <f>LOWER(SUBSTITUTE(SUBSTITUTE(SUBSTITUTE(SUBSTITUTE(SUBSTITUTE(SUBSTITUTE(SUBSTITUTE(SUBSTITUTE(Table2[[#This Row],[NAMA BARANG]]," ",""),"""",""),"-",""),"/",""),"(",""),")",""),"&amp;",""),",",""))</f>
        <v>bnsxb72k1400</v>
      </c>
      <c r="C2439" s="23" t="s">
        <v>470</v>
      </c>
      <c r="D2439" s="24">
        <v>0</v>
      </c>
      <c r="E2439" s="48" t="s">
        <v>153</v>
      </c>
      <c r="F2439" s="43">
        <f>IF(Table2[[#This Row],[M5B]]="",Table2[[#This Row],[M5B_h]],SUM(Table2[[#This Row],[M5B_h]],Table2[[#This Row],[M5B]]))</f>
        <v>0</v>
      </c>
      <c r="H2439" s="12" t="str">
        <f>IF(Table2[[#This Row],[M1A]]="","",Table2[[#This Row],[M1A]]-Table2[[#This Row],[AWAL]])</f>
        <v/>
      </c>
      <c r="J2439" s="12" t="str">
        <f>IF(Table2[[#This Row],[M2A]]="","",SUM(Table2[[#This Row],[M2A]]-Table2[[#This Row],[M2B_h]]))</f>
        <v/>
      </c>
      <c r="L2439" s="12" t="str">
        <f>IF(Table2[[#This Row],[M3A]]="","",SUM(Table2[[#This Row],[M3A]]-Table2[[#This Row],[M3B_h]]))</f>
        <v/>
      </c>
      <c r="N2439" s="12" t="str">
        <f>IF(Table2[[#This Row],[M4A]]="","",SUM(Table2[[#This Row],[M4A]]-Table2[[#This Row],[M4B_h]]))</f>
        <v/>
      </c>
      <c r="O2439" s="14"/>
      <c r="P2439" s="14" t="str">
        <f>IF(Table2[[#This Row],[M5A]]="","",SUM(Table2[[#This Row],[M5A]]-Table2[[#This Row],[M5B_h]]))</f>
        <v/>
      </c>
      <c r="Q2439" s="14">
        <f>SUM(Table2[[#This Row],[AWAL]],Table2[[#This Row],[M1B]])</f>
        <v>0</v>
      </c>
      <c r="R2439" s="14">
        <f>SUM(Table2[[#This Row],[M2B]],Table2[[#This Row],[M2B_h]])</f>
        <v>0</v>
      </c>
      <c r="S2439" s="14">
        <f>SUM(Table2[[#This Row],[M3B]],Table2[[#This Row],[M3B_h]])</f>
        <v>0</v>
      </c>
      <c r="T2439" s="14">
        <f>SUM(Table2[[#This Row],[M4B]],Table2[[#This Row],[M4B_h]])</f>
        <v>0</v>
      </c>
    </row>
    <row r="2440" spans="1:20">
      <c r="A2440" s="11" t="str">
        <f>IF(Table2[[#This Row],[TT]]=0,"",ROW())</f>
        <v/>
      </c>
      <c r="B2440" s="11" t="str">
        <f>LOWER(SUBSTITUTE(SUBSTITUTE(SUBSTITUTE(SUBSTITUTE(SUBSTITUTE(SUBSTITUTE(SUBSTITUTE(SUBSTITUTE(Table2[[#This Row],[NAMA BARANG]]," ",""),"""",""),"-",""),"/",""),"(",""),")",""),"&amp;",""),",",""))</f>
        <v>boxfileenterkcght1b1</v>
      </c>
      <c r="C2440" s="17" t="s">
        <v>475</v>
      </c>
      <c r="D2440" s="18">
        <v>0</v>
      </c>
      <c r="E2440" s="22" t="s">
        <v>28</v>
      </c>
      <c r="F2440" s="43">
        <f>IF(Table2[[#This Row],[M5B]]="",Table2[[#This Row],[M5B_h]],SUM(Table2[[#This Row],[M5B_h]],Table2[[#This Row],[M5B]]))</f>
        <v>0</v>
      </c>
      <c r="H2440" s="12" t="str">
        <f>IF(Table2[[#This Row],[M1A]]="","",Table2[[#This Row],[M1A]]-Table2[[#This Row],[AWAL]])</f>
        <v/>
      </c>
      <c r="J2440" s="12" t="str">
        <f>IF(Table2[[#This Row],[M2A]]="","",SUM(Table2[[#This Row],[M2A]]-Table2[[#This Row],[M2B_h]]))</f>
        <v/>
      </c>
      <c r="L2440" s="12" t="str">
        <f>IF(Table2[[#This Row],[M3A]]="","",SUM(Table2[[#This Row],[M3A]]-Table2[[#This Row],[M3B_h]]))</f>
        <v/>
      </c>
      <c r="N2440" s="12" t="str">
        <f>IF(Table2[[#This Row],[M4A]]="","",SUM(Table2[[#This Row],[M4A]]-Table2[[#This Row],[M4B_h]]))</f>
        <v/>
      </c>
      <c r="O2440" s="14"/>
      <c r="P2440" s="14" t="str">
        <f>IF(Table2[[#This Row],[M5A]]="","",SUM(Table2[[#This Row],[M5A]]-Table2[[#This Row],[M5B_h]]))</f>
        <v/>
      </c>
      <c r="Q2440" s="14">
        <f>SUM(Table2[[#This Row],[AWAL]],Table2[[#This Row],[M1B]])</f>
        <v>0</v>
      </c>
      <c r="R2440" s="14">
        <f>SUM(Table2[[#This Row],[M2B]],Table2[[#This Row],[M2B_h]])</f>
        <v>0</v>
      </c>
      <c r="S2440" s="14">
        <f>SUM(Table2[[#This Row],[M3B]],Table2[[#This Row],[M3B_h]])</f>
        <v>0</v>
      </c>
      <c r="T2440" s="14">
        <f>SUM(Table2[[#This Row],[M4B]],Table2[[#This Row],[M4B_h]])</f>
        <v>0</v>
      </c>
    </row>
    <row r="2441" spans="1:20">
      <c r="A2441" s="11" t="str">
        <f>IF(Table2[[#This Row],[TT]]=0,"",ROW())</f>
        <v/>
      </c>
      <c r="B2441" s="11" t="str">
        <f>LOWER(SUBSTITUTE(SUBSTITUTE(SUBSTITUTE(SUBSTITUTE(SUBSTITUTE(SUBSTITUTE(SUBSTITUTE(SUBSTITUTE(Table2[[#This Row],[NAMA BARANG]]," ",""),"""",""),"-",""),"/",""),"(",""),")",""),"&amp;",""),",",""))</f>
        <v>boxfilevtech</v>
      </c>
      <c r="C2441" s="17" t="s">
        <v>478</v>
      </c>
      <c r="D2441" s="18">
        <v>0</v>
      </c>
      <c r="E2441" s="22" t="s">
        <v>11</v>
      </c>
      <c r="F2441" s="43">
        <f>IF(Table2[[#This Row],[M5B]]="",Table2[[#This Row],[M5B_h]],SUM(Table2[[#This Row],[M5B_h]],Table2[[#This Row],[M5B]]))</f>
        <v>0</v>
      </c>
      <c r="H2441" s="12" t="str">
        <f>IF(Table2[[#This Row],[M1A]]="","",Table2[[#This Row],[M1A]]-Table2[[#This Row],[AWAL]])</f>
        <v/>
      </c>
      <c r="J2441" s="12" t="str">
        <f>IF(Table2[[#This Row],[M2A]]="","",SUM(Table2[[#This Row],[M2A]]-Table2[[#This Row],[M2B_h]]))</f>
        <v/>
      </c>
      <c r="L2441" s="12" t="str">
        <f>IF(Table2[[#This Row],[M3A]]="","",SUM(Table2[[#This Row],[M3A]]-Table2[[#This Row],[M3B_h]]))</f>
        <v/>
      </c>
      <c r="N2441" s="12" t="str">
        <f>IF(Table2[[#This Row],[M4A]]="","",SUM(Table2[[#This Row],[M4A]]-Table2[[#This Row],[M4B_h]]))</f>
        <v/>
      </c>
      <c r="O2441" s="14"/>
      <c r="P2441" s="14" t="str">
        <f>IF(Table2[[#This Row],[M5A]]="","",SUM(Table2[[#This Row],[M5A]]-Table2[[#This Row],[M5B_h]]))</f>
        <v/>
      </c>
      <c r="Q2441" s="14">
        <f>SUM(Table2[[#This Row],[AWAL]],Table2[[#This Row],[M1B]])</f>
        <v>0</v>
      </c>
      <c r="R2441" s="14">
        <f>SUM(Table2[[#This Row],[M2B]],Table2[[#This Row],[M2B_h]])</f>
        <v>0</v>
      </c>
      <c r="S2441" s="14">
        <f>SUM(Table2[[#This Row],[M3B]],Table2[[#This Row],[M3B_h]])</f>
        <v>0</v>
      </c>
      <c r="T2441" s="14">
        <f>SUM(Table2[[#This Row],[M4B]],Table2[[#This Row],[M4B_h]])</f>
        <v>0</v>
      </c>
    </row>
    <row r="2442" spans="1:20">
      <c r="A2442" s="13" t="str">
        <f>IF(Table2[[#This Row],[TT]]=0,"",ROW())</f>
        <v/>
      </c>
      <c r="B2442" s="13" t="str">
        <f>LOWER(SUBSTITUTE(SUBSTITUTE(SUBSTITUTE(SUBSTITUTE(SUBSTITUTE(SUBSTITUTE(SUBSTITUTE(SUBSTITUTE(Table2[[#This Row],[NAMA BARANG]]," ",""),"""",""),"-",""),"/",""),"(",""),")",""),"&amp;",""),",",""))</f>
        <v>bp31060</v>
      </c>
      <c r="C2442" s="16" t="s">
        <v>3398</v>
      </c>
      <c r="D2442" s="18">
        <v>0</v>
      </c>
      <c r="E2442" s="47" t="s">
        <v>2567</v>
      </c>
      <c r="F2442" s="43">
        <f>IF(Table2[[#This Row],[M5B]]="",Table2[[#This Row],[M5B_h]],SUM(Table2[[#This Row],[M5B_h]],Table2[[#This Row],[M5B]]))</f>
        <v>0</v>
      </c>
      <c r="H2442" s="14" t="str">
        <f>IF(Table2[[#This Row],[M1A]]="","",Table2[[#This Row],[M1A]]-Table2[[#This Row],[AWAL]])</f>
        <v/>
      </c>
      <c r="J2442" s="14" t="str">
        <f>IF(Table2[[#This Row],[M2A]]="","",SUM(Table2[[#This Row],[M2A]]-Table2[[#This Row],[M2B_h]]))</f>
        <v/>
      </c>
      <c r="L2442" s="14" t="str">
        <f>IF(Table2[[#This Row],[M3A]]="","",SUM(Table2[[#This Row],[M3A]]-Table2[[#This Row],[M3B_h]]))</f>
        <v/>
      </c>
      <c r="N2442" s="14" t="str">
        <f>IF(Table2[[#This Row],[M4A]]="","",SUM(Table2[[#This Row],[M4A]]-Table2[[#This Row],[M4B_h]]))</f>
        <v/>
      </c>
      <c r="O2442" s="14"/>
      <c r="P2442" s="14" t="str">
        <f>IF(Table2[[#This Row],[M5A]]="","",SUM(Table2[[#This Row],[M5A]]-Table2[[#This Row],[M5B_h]]))</f>
        <v/>
      </c>
      <c r="Q2442" s="14">
        <f>SUM(Table2[[#This Row],[AWAL]],Table2[[#This Row],[M1B]])</f>
        <v>0</v>
      </c>
      <c r="R2442" s="14">
        <f>SUM(Table2[[#This Row],[M2B]],Table2[[#This Row],[M2B_h]])</f>
        <v>0</v>
      </c>
      <c r="S2442" s="14">
        <f>SUM(Table2[[#This Row],[M3B]],Table2[[#This Row],[M3B_h]])</f>
        <v>0</v>
      </c>
      <c r="T2442" s="14">
        <f>SUM(Table2[[#This Row],[M4B]],Table2[[#This Row],[M4B_h]])</f>
        <v>0</v>
      </c>
    </row>
    <row r="2443" spans="1:20">
      <c r="A2443" s="11" t="str">
        <f>IF(Table2[[#This Row],[TT]]=0,"",ROW())</f>
        <v/>
      </c>
      <c r="B2443" s="11" t="str">
        <f>LOWER(SUBSTITUTE(SUBSTITUTE(SUBSTITUTE(SUBSTITUTE(SUBSTITUTE(SUBSTITUTE(SUBSTITUTE(SUBSTITUTE(Table2[[#This Row],[NAMA BARANG]]," ",""),"""",""),"-",""),"/",""),"(",""),")",""),"&amp;",""),",",""))</f>
        <v>bp4wboxp1081</v>
      </c>
      <c r="C2443" s="17" t="s">
        <v>505</v>
      </c>
      <c r="D2443" s="18">
        <v>0</v>
      </c>
      <c r="E2443" s="22" t="s">
        <v>506</v>
      </c>
      <c r="F2443" s="43">
        <f>IF(Table2[[#This Row],[M5B]]="",Table2[[#This Row],[M5B_h]],SUM(Table2[[#This Row],[M5B_h]],Table2[[#This Row],[M5B]]))</f>
        <v>0</v>
      </c>
      <c r="H2443" s="12" t="str">
        <f>IF(Table2[[#This Row],[M1A]]="","",Table2[[#This Row],[M1A]]-Table2[[#This Row],[AWAL]])</f>
        <v/>
      </c>
      <c r="J2443" s="12" t="str">
        <f>IF(Table2[[#This Row],[M2A]]="","",SUM(Table2[[#This Row],[M2A]]-Table2[[#This Row],[M2B_h]]))</f>
        <v/>
      </c>
      <c r="L2443" s="12" t="str">
        <f>IF(Table2[[#This Row],[M3A]]="","",SUM(Table2[[#This Row],[M3A]]-Table2[[#This Row],[M3B_h]]))</f>
        <v/>
      </c>
      <c r="N2443" s="12" t="str">
        <f>IF(Table2[[#This Row],[M4A]]="","",SUM(Table2[[#This Row],[M4A]]-Table2[[#This Row],[M4B_h]]))</f>
        <v/>
      </c>
      <c r="O2443" s="14"/>
      <c r="P2443" s="14" t="str">
        <f>IF(Table2[[#This Row],[M5A]]="","",SUM(Table2[[#This Row],[M5A]]-Table2[[#This Row],[M5B_h]]))</f>
        <v/>
      </c>
      <c r="Q2443" s="14">
        <f>SUM(Table2[[#This Row],[AWAL]],Table2[[#This Row],[M1B]])</f>
        <v>0</v>
      </c>
      <c r="R2443" s="14">
        <f>SUM(Table2[[#This Row],[M2B]],Table2[[#This Row],[M2B_h]])</f>
        <v>0</v>
      </c>
      <c r="S2443" s="14">
        <f>SUM(Table2[[#This Row],[M3B]],Table2[[#This Row],[M3B_h]])</f>
        <v>0</v>
      </c>
      <c r="T2443" s="14">
        <f>SUM(Table2[[#This Row],[M4B]],Table2[[#This Row],[M4B_h]])</f>
        <v>0</v>
      </c>
    </row>
    <row r="2444" spans="1:20">
      <c r="A2444" s="13" t="str">
        <f>IF(Table2[[#This Row],[TT]]=0,"",ROW())</f>
        <v/>
      </c>
      <c r="B2444" s="13" t="str">
        <f>LOWER(SUBSTITUTE(SUBSTITUTE(SUBSTITUTE(SUBSTITUTE(SUBSTITUTE(SUBSTITUTE(SUBSTITUTE(SUBSTITUTE(Table2[[#This Row],[NAMA BARANG]]," ",""),"""",""),"-",""),"/",""),"(",""),")",""),"&amp;",""),",",""))</f>
        <v>bp4wtozcha8401</v>
      </c>
      <c r="C2444" s="16" t="s">
        <v>3509</v>
      </c>
      <c r="D2444" s="25">
        <v>0</v>
      </c>
      <c r="E2444" s="47" t="s">
        <v>2567</v>
      </c>
      <c r="F2444" s="43">
        <f>IF(Table2[[#This Row],[M5B]]="",Table2[[#This Row],[M5B_h]],SUM(Table2[[#This Row],[M5B_h]],Table2[[#This Row],[M5B]]))</f>
        <v>0</v>
      </c>
      <c r="H2444" s="14" t="str">
        <f>IF(Table2[[#This Row],[M1A]]="","",Table2[[#This Row],[M1A]]-Table2[[#This Row],[AWAL]])</f>
        <v/>
      </c>
      <c r="J2444" s="14" t="str">
        <f>IF(Table2[[#This Row],[M2A]]="","",SUM(Table2[[#This Row],[M2A]]-Table2[[#This Row],[M2B_h]]))</f>
        <v/>
      </c>
      <c r="L2444" s="14" t="str">
        <f>IF(Table2[[#This Row],[M3A]]="","",SUM(Table2[[#This Row],[M3A]]-Table2[[#This Row],[M3B_h]]))</f>
        <v/>
      </c>
      <c r="N2444" s="14" t="str">
        <f>IF(Table2[[#This Row],[M4A]]="","",SUM(Table2[[#This Row],[M4A]]-Table2[[#This Row],[M4B_h]]))</f>
        <v/>
      </c>
      <c r="O2444" s="14"/>
      <c r="P2444" s="14" t="str">
        <f>IF(Table2[[#This Row],[M5A]]="","",SUM(Table2[[#This Row],[M5A]]-Table2[[#This Row],[M5B_h]]))</f>
        <v/>
      </c>
      <c r="Q2444" s="14">
        <f>SUM(Table2[[#This Row],[AWAL]],Table2[[#This Row],[M1B]])</f>
        <v>0</v>
      </c>
      <c r="R2444" s="14">
        <f>SUM(Table2[[#This Row],[M2B]],Table2[[#This Row],[M2B_h]])</f>
        <v>0</v>
      </c>
      <c r="S2444" s="14">
        <f>SUM(Table2[[#This Row],[M3B]],Table2[[#This Row],[M3B_h]])</f>
        <v>0</v>
      </c>
      <c r="T2444" s="14">
        <f>SUM(Table2[[#This Row],[M4B]],Table2[[#This Row],[M4B_h]])</f>
        <v>0</v>
      </c>
    </row>
    <row r="2445" spans="1:20">
      <c r="A2445" s="11" t="str">
        <f>IF(Table2[[#This Row],[TT]]=0,"",ROW())</f>
        <v/>
      </c>
      <c r="B2445" s="11" t="str">
        <f>LOWER(SUBSTITUTE(SUBSTITUTE(SUBSTITUTE(SUBSTITUTE(SUBSTITUTE(SUBSTITUTE(SUBSTITUTE(SUBSTITUTE(Table2[[#This Row],[NAMA BARANG]]," ",""),"""",""),"-",""),"/",""),"(",""),")",""),"&amp;",""),",",""))</f>
        <v>bp7035</v>
      </c>
      <c r="C2445" s="17" t="s">
        <v>517</v>
      </c>
      <c r="D2445" s="18">
        <v>0</v>
      </c>
      <c r="E2445" s="22" t="s">
        <v>518</v>
      </c>
      <c r="F2445" s="43">
        <f>IF(Table2[[#This Row],[M5B]]="",Table2[[#This Row],[M5B_h]],SUM(Table2[[#This Row],[M5B_h]],Table2[[#This Row],[M5B]]))</f>
        <v>0</v>
      </c>
      <c r="H2445" s="12" t="str">
        <f>IF(Table2[[#This Row],[M1A]]="","",Table2[[#This Row],[M1A]]-Table2[[#This Row],[AWAL]])</f>
        <v/>
      </c>
      <c r="J2445" s="12" t="str">
        <f>IF(Table2[[#This Row],[M2A]]="","",SUM(Table2[[#This Row],[M2A]]-Table2[[#This Row],[M2B_h]]))</f>
        <v/>
      </c>
      <c r="L2445" s="12" t="str">
        <f>IF(Table2[[#This Row],[M3A]]="","",SUM(Table2[[#This Row],[M3A]]-Table2[[#This Row],[M3B_h]]))</f>
        <v/>
      </c>
      <c r="N2445" s="12" t="str">
        <f>IF(Table2[[#This Row],[M4A]]="","",SUM(Table2[[#This Row],[M4A]]-Table2[[#This Row],[M4B_h]]))</f>
        <v/>
      </c>
      <c r="O2445" s="14"/>
      <c r="P2445" s="14" t="str">
        <f>IF(Table2[[#This Row],[M5A]]="","",SUM(Table2[[#This Row],[M5A]]-Table2[[#This Row],[M5B_h]]))</f>
        <v/>
      </c>
      <c r="Q2445" s="14">
        <f>SUM(Table2[[#This Row],[AWAL]],Table2[[#This Row],[M1B]])</f>
        <v>0</v>
      </c>
      <c r="R2445" s="14">
        <f>SUM(Table2[[#This Row],[M2B]],Table2[[#This Row],[M2B_h]])</f>
        <v>0</v>
      </c>
      <c r="S2445" s="14">
        <f>SUM(Table2[[#This Row],[M3B]],Table2[[#This Row],[M3B_h]])</f>
        <v>0</v>
      </c>
      <c r="T2445" s="14">
        <f>SUM(Table2[[#This Row],[M4B]],Table2[[#This Row],[M4B_h]])</f>
        <v>0</v>
      </c>
    </row>
    <row r="2446" spans="1:20">
      <c r="A2446" s="11" t="str">
        <f>IF(Table2[[#This Row],[TT]]=0,"",ROW())</f>
        <v/>
      </c>
      <c r="B2446" s="11" t="str">
        <f>LOWER(SUBSTITUTE(SUBSTITUTE(SUBSTITUTE(SUBSTITUTE(SUBSTITUTE(SUBSTITUTE(SUBSTITUTE(SUBSTITUTE(Table2[[#This Row],[NAMA BARANG]]," ",""),"""",""),"-",""),"/",""),"(",""),")",""),"&amp;",""),",",""))</f>
        <v>bp7054</v>
      </c>
      <c r="C2446" s="17" t="s">
        <v>519</v>
      </c>
      <c r="D2446" s="18">
        <v>0</v>
      </c>
      <c r="E2446" s="22" t="s">
        <v>518</v>
      </c>
      <c r="F2446" s="43">
        <f>IF(Table2[[#This Row],[M5B]]="",Table2[[#This Row],[M5B_h]],SUM(Table2[[#This Row],[M5B_h]],Table2[[#This Row],[M5B]]))</f>
        <v>0</v>
      </c>
      <c r="H2446" s="12" t="str">
        <f>IF(Table2[[#This Row],[M1A]]="","",Table2[[#This Row],[M1A]]-Table2[[#This Row],[AWAL]])</f>
        <v/>
      </c>
      <c r="J2446" s="12" t="str">
        <f>IF(Table2[[#This Row],[M2A]]="","",SUM(Table2[[#This Row],[M2A]]-Table2[[#This Row],[M2B_h]]))</f>
        <v/>
      </c>
      <c r="L2446" s="12" t="str">
        <f>IF(Table2[[#This Row],[M3A]]="","",SUM(Table2[[#This Row],[M3A]]-Table2[[#This Row],[M3B_h]]))</f>
        <v/>
      </c>
      <c r="N2446" s="12" t="str">
        <f>IF(Table2[[#This Row],[M4A]]="","",SUM(Table2[[#This Row],[M4A]]-Table2[[#This Row],[M4B_h]]))</f>
        <v/>
      </c>
      <c r="O2446" s="14"/>
      <c r="P2446" s="14" t="str">
        <f>IF(Table2[[#This Row],[M5A]]="","",SUM(Table2[[#This Row],[M5A]]-Table2[[#This Row],[M5B_h]]))</f>
        <v/>
      </c>
      <c r="Q2446" s="14">
        <f>SUM(Table2[[#This Row],[AWAL]],Table2[[#This Row],[M1B]])</f>
        <v>0</v>
      </c>
      <c r="R2446" s="14">
        <f>SUM(Table2[[#This Row],[M2B]],Table2[[#This Row],[M2B_h]])</f>
        <v>0</v>
      </c>
      <c r="S2446" s="14">
        <f>SUM(Table2[[#This Row],[M3B]],Table2[[#This Row],[M3B_h]])</f>
        <v>0</v>
      </c>
      <c r="T2446" s="14">
        <f>SUM(Table2[[#This Row],[M4B]],Table2[[#This Row],[M4B_h]])</f>
        <v>0</v>
      </c>
    </row>
    <row r="2447" spans="1:20">
      <c r="A2447" s="11" t="str">
        <f>IF(Table2[[#This Row],[TT]]=0,"",ROW())</f>
        <v/>
      </c>
      <c r="B2447" s="11" t="str">
        <f>LOWER(SUBSTITUTE(SUBSTITUTE(SUBSTITUTE(SUBSTITUTE(SUBSTITUTE(SUBSTITUTE(SUBSTITUTE(SUBSTITUTE(Table2[[#This Row],[NAMA BARANG]]," ",""),"""",""),"-",""),"/",""),"(",""),")",""),"&amp;",""),",",""))</f>
        <v>bpaodm020ht</v>
      </c>
      <c r="C2447" s="17" t="s">
        <v>532</v>
      </c>
      <c r="D2447" s="18">
        <v>0</v>
      </c>
      <c r="E2447" s="22" t="s">
        <v>14</v>
      </c>
      <c r="F2447" s="43">
        <f>IF(Table2[[#This Row],[M5B]]="",Table2[[#This Row],[M5B_h]],SUM(Table2[[#This Row],[M5B_h]],Table2[[#This Row],[M5B]]))</f>
        <v>0</v>
      </c>
      <c r="H2447" s="12" t="str">
        <f>IF(Table2[[#This Row],[M1A]]="","",Table2[[#This Row],[M1A]]-Table2[[#This Row],[AWAL]])</f>
        <v/>
      </c>
      <c r="J2447" s="12" t="str">
        <f>IF(Table2[[#This Row],[M2A]]="","",SUM(Table2[[#This Row],[M2A]]-Table2[[#This Row],[M2B_h]]))</f>
        <v/>
      </c>
      <c r="L2447" s="12" t="str">
        <f>IF(Table2[[#This Row],[M3A]]="","",SUM(Table2[[#This Row],[M3A]]-Table2[[#This Row],[M3B_h]]))</f>
        <v/>
      </c>
      <c r="N2447" s="12" t="str">
        <f>IF(Table2[[#This Row],[M4A]]="","",SUM(Table2[[#This Row],[M4A]]-Table2[[#This Row],[M4B_h]]))</f>
        <v/>
      </c>
      <c r="O2447" s="14"/>
      <c r="P2447" s="14" t="str">
        <f>IF(Table2[[#This Row],[M5A]]="","",SUM(Table2[[#This Row],[M5A]]-Table2[[#This Row],[M5B_h]]))</f>
        <v/>
      </c>
      <c r="Q2447" s="14">
        <f>SUM(Table2[[#This Row],[AWAL]],Table2[[#This Row],[M1B]])</f>
        <v>0</v>
      </c>
      <c r="R2447" s="14">
        <f>SUM(Table2[[#This Row],[M2B]],Table2[[#This Row],[M2B_h]])</f>
        <v>0</v>
      </c>
      <c r="S2447" s="14">
        <f>SUM(Table2[[#This Row],[M3B]],Table2[[#This Row],[M3B_h]])</f>
        <v>0</v>
      </c>
      <c r="T2447" s="14">
        <f>SUM(Table2[[#This Row],[M4B]],Table2[[#This Row],[M4B_h]])</f>
        <v>0</v>
      </c>
    </row>
    <row r="2448" spans="1:20">
      <c r="A2448" s="11" t="str">
        <f>IF(Table2[[#This Row],[TT]]=0,"",ROW())</f>
        <v/>
      </c>
      <c r="B2448" s="11" t="str">
        <f>LOWER(SUBSTITUTE(SUBSTITUTE(SUBSTITUTE(SUBSTITUTE(SUBSTITUTE(SUBSTITUTE(SUBSTITUTE(SUBSTITUTE(Table2[[#This Row],[NAMA BARANG]]," ",""),"""",""),"-",""),"/",""),"(",""),")",""),"&amp;",""),",",""))</f>
        <v>bpcoshcs8503</v>
      </c>
      <c r="C2448" s="17" t="s">
        <v>552</v>
      </c>
      <c r="D2448" s="18">
        <v>0</v>
      </c>
      <c r="E2448" s="22" t="s">
        <v>14</v>
      </c>
      <c r="F2448" s="43">
        <f>IF(Table2[[#This Row],[M5B]]="",Table2[[#This Row],[M5B_h]],SUM(Table2[[#This Row],[M5B_h]],Table2[[#This Row],[M5B]]))</f>
        <v>0</v>
      </c>
      <c r="H2448" s="12" t="str">
        <f>IF(Table2[[#This Row],[M1A]]="","",Table2[[#This Row],[M1A]]-Table2[[#This Row],[AWAL]])</f>
        <v/>
      </c>
      <c r="J2448" s="12" t="str">
        <f>IF(Table2[[#This Row],[M2A]]="","",SUM(Table2[[#This Row],[M2A]]-Table2[[#This Row],[M2B_h]]))</f>
        <v/>
      </c>
      <c r="L2448" s="12" t="str">
        <f>IF(Table2[[#This Row],[M3A]]="","",SUM(Table2[[#This Row],[M3A]]-Table2[[#This Row],[M3B_h]]))</f>
        <v/>
      </c>
      <c r="N2448" s="12" t="str">
        <f>IF(Table2[[#This Row],[M4A]]="","",SUM(Table2[[#This Row],[M4A]]-Table2[[#This Row],[M4B_h]]))</f>
        <v/>
      </c>
      <c r="O2448" s="14"/>
      <c r="P2448" s="14" t="str">
        <f>IF(Table2[[#This Row],[M5A]]="","",SUM(Table2[[#This Row],[M5A]]-Table2[[#This Row],[M5B_h]]))</f>
        <v/>
      </c>
      <c r="Q2448" s="14">
        <f>SUM(Table2[[#This Row],[AWAL]],Table2[[#This Row],[M1B]])</f>
        <v>0</v>
      </c>
      <c r="R2448" s="14">
        <f>SUM(Table2[[#This Row],[M2B]],Table2[[#This Row],[M2B_h]])</f>
        <v>0</v>
      </c>
      <c r="S2448" s="14">
        <f>SUM(Table2[[#This Row],[M3B]],Table2[[#This Row],[M3B_h]])</f>
        <v>0</v>
      </c>
      <c r="T2448" s="14">
        <f>SUM(Table2[[#This Row],[M4B]],Table2[[#This Row],[M4B_h]])</f>
        <v>0</v>
      </c>
    </row>
    <row r="2449" spans="1:20">
      <c r="A2449" s="11" t="str">
        <f>IF(Table2[[#This Row],[TT]]=0,"",ROW())</f>
        <v/>
      </c>
      <c r="B2449" s="11" t="str">
        <f>LOWER(SUBSTITUTE(SUBSTITUTE(SUBSTITUTE(SUBSTITUTE(SUBSTITUTE(SUBSTITUTE(SUBSTITUTE(SUBSTITUTE(Table2[[#This Row],[NAMA BARANG]]," ",""),"""",""),"-",""),"/",""),"(",""),")",""),"&amp;",""),",",""))</f>
        <v>bpcoshcsg10</v>
      </c>
      <c r="C2449" s="17" t="s">
        <v>554</v>
      </c>
      <c r="D2449" s="18">
        <v>0</v>
      </c>
      <c r="E2449" s="22" t="s">
        <v>14</v>
      </c>
      <c r="F2449" s="43">
        <f>IF(Table2[[#This Row],[M5B]]="",Table2[[#This Row],[M5B_h]],SUM(Table2[[#This Row],[M5B_h]],Table2[[#This Row],[M5B]]))</f>
        <v>0</v>
      </c>
      <c r="H2449" s="12" t="str">
        <f>IF(Table2[[#This Row],[M1A]]="","",Table2[[#This Row],[M1A]]-Table2[[#This Row],[AWAL]])</f>
        <v/>
      </c>
      <c r="J2449" s="12" t="str">
        <f>IF(Table2[[#This Row],[M2A]]="","",SUM(Table2[[#This Row],[M2A]]-Table2[[#This Row],[M2B_h]]))</f>
        <v/>
      </c>
      <c r="L2449" s="12" t="str">
        <f>IF(Table2[[#This Row],[M3A]]="","",SUM(Table2[[#This Row],[M3A]]-Table2[[#This Row],[M3B_h]]))</f>
        <v/>
      </c>
      <c r="N2449" s="12" t="str">
        <f>IF(Table2[[#This Row],[M4A]]="","",SUM(Table2[[#This Row],[M4A]]-Table2[[#This Row],[M4B_h]]))</f>
        <v/>
      </c>
      <c r="O2449" s="14"/>
      <c r="P2449" s="14" t="str">
        <f>IF(Table2[[#This Row],[M5A]]="","",SUM(Table2[[#This Row],[M5A]]-Table2[[#This Row],[M5B_h]]))</f>
        <v/>
      </c>
      <c r="Q2449" s="14">
        <f>SUM(Table2[[#This Row],[AWAL]],Table2[[#This Row],[M1B]])</f>
        <v>0</v>
      </c>
      <c r="R2449" s="14">
        <f>SUM(Table2[[#This Row],[M2B]],Table2[[#This Row],[M2B_h]])</f>
        <v>0</v>
      </c>
      <c r="S2449" s="14">
        <f>SUM(Table2[[#This Row],[M3B]],Table2[[#This Row],[M3B_h]])</f>
        <v>0</v>
      </c>
      <c r="T2449" s="14">
        <f>SUM(Table2[[#This Row],[M4B]],Table2[[#This Row],[M4B_h]])</f>
        <v>0</v>
      </c>
    </row>
    <row r="2450" spans="1:20">
      <c r="A2450" s="13" t="str">
        <f>IF(Table2[[#This Row],[TT]]=0,"",ROW())</f>
        <v/>
      </c>
      <c r="B2450" s="13" t="str">
        <f>LOWER(SUBSTITUTE(SUBSTITUTE(SUBSTITUTE(SUBSTITUTE(SUBSTITUTE(SUBSTITUTE(SUBSTITUTE(SUBSTITUTE(Table2[[#This Row],[NAMA BARANG]]," ",""),"""",""),"-",""),"/",""),"(",""),")",""),"&amp;",""),",",""))</f>
        <v>bpdtian801</v>
      </c>
      <c r="C2450" s="16" t="s">
        <v>3284</v>
      </c>
      <c r="D2450" s="18">
        <v>0</v>
      </c>
      <c r="E2450" s="47" t="s">
        <v>2567</v>
      </c>
      <c r="F2450" s="43">
        <f>IF(Table2[[#This Row],[M5B]]="",Table2[[#This Row],[M5B_h]],SUM(Table2[[#This Row],[M5B_h]],Table2[[#This Row],[M5B]]))</f>
        <v>0</v>
      </c>
      <c r="H2450" s="14" t="str">
        <f>IF(Table2[[#This Row],[M1A]]="","",Table2[[#This Row],[M1A]]-Table2[[#This Row],[AWAL]])</f>
        <v/>
      </c>
      <c r="J2450" s="14" t="str">
        <f>IF(Table2[[#This Row],[M2A]]="","",SUM(Table2[[#This Row],[M2A]]-Table2[[#This Row],[M2B_h]]))</f>
        <v/>
      </c>
      <c r="L2450" s="14" t="str">
        <f>IF(Table2[[#This Row],[M3A]]="","",SUM(Table2[[#This Row],[M3A]]-Table2[[#This Row],[M3B_h]]))</f>
        <v/>
      </c>
      <c r="N2450" s="14" t="str">
        <f>IF(Table2[[#This Row],[M4A]]="","",SUM(Table2[[#This Row],[M4A]]-Table2[[#This Row],[M4B_h]]))</f>
        <v/>
      </c>
      <c r="O2450" s="14"/>
      <c r="P2450" s="14" t="str">
        <f>IF(Table2[[#This Row],[M5A]]="","",SUM(Table2[[#This Row],[M5A]]-Table2[[#This Row],[M5B_h]]))</f>
        <v/>
      </c>
      <c r="Q2450" s="14">
        <f>SUM(Table2[[#This Row],[AWAL]],Table2[[#This Row],[M1B]])</f>
        <v>0</v>
      </c>
      <c r="R2450" s="14">
        <f>SUM(Table2[[#This Row],[M2B]],Table2[[#This Row],[M2B_h]])</f>
        <v>0</v>
      </c>
      <c r="S2450" s="14">
        <f>SUM(Table2[[#This Row],[M3B]],Table2[[#This Row],[M3B_h]])</f>
        <v>0</v>
      </c>
      <c r="T2450" s="14">
        <f>SUM(Table2[[#This Row],[M4B]],Table2[[#This Row],[M4B_h]])</f>
        <v>0</v>
      </c>
    </row>
    <row r="2451" spans="1:20">
      <c r="A2451" s="11" t="str">
        <f>IF(Table2[[#This Row],[TT]]=0,"",ROW())</f>
        <v/>
      </c>
      <c r="B2451" s="11" t="str">
        <f>LOWER(SUBSTITUTE(SUBSTITUTE(SUBSTITUTE(SUBSTITUTE(SUBSTITUTE(SUBSTITUTE(SUBSTITUTE(SUBSTITUTE(Table2[[#This Row],[NAMA BARANG]]," ",""),"""",""),"-",""),"/",""),"(",""),")",""),"&amp;",""),",",""))</f>
        <v>bpdb550biasa</v>
      </c>
      <c r="C2451" s="17" t="s">
        <v>4281</v>
      </c>
      <c r="D2451" s="18">
        <v>0</v>
      </c>
      <c r="E2451" s="22"/>
      <c r="F2451" s="43">
        <f>IF(Table2[[#This Row],[M5B]]="",Table2[[#This Row],[M5B_h]],SUM(Table2[[#This Row],[M5B_h]],Table2[[#This Row],[M5B]]))</f>
        <v>0</v>
      </c>
      <c r="H2451" s="12" t="str">
        <f>IF(Table2[[#This Row],[M1A]]="","",Table2[[#This Row],[M1A]]-Table2[[#This Row],[AWAL]])</f>
        <v/>
      </c>
      <c r="J2451" s="12" t="str">
        <f>IF(Table2[[#This Row],[M2A]]="","",SUM(Table2[[#This Row],[M2A]]-Table2[[#This Row],[M2B_h]]))</f>
        <v/>
      </c>
      <c r="L2451" s="12" t="str">
        <f>IF(Table2[[#This Row],[M3A]]="","",SUM(Table2[[#This Row],[M3A]]-Table2[[#This Row],[M3B_h]]))</f>
        <v/>
      </c>
      <c r="N2451" s="12" t="str">
        <f>IF(Table2[[#This Row],[M4A]]="","",SUM(Table2[[#This Row],[M4A]]-Table2[[#This Row],[M4B_h]]))</f>
        <v/>
      </c>
      <c r="O2451" s="14"/>
      <c r="P2451" s="14" t="str">
        <f>IF(Table2[[#This Row],[M5A]]="","",SUM(Table2[[#This Row],[M5A]]-Table2[[#This Row],[M5B_h]]))</f>
        <v/>
      </c>
      <c r="Q2451" s="14">
        <f>SUM(Table2[[#This Row],[AWAL]],Table2[[#This Row],[M1B]])</f>
        <v>0</v>
      </c>
      <c r="R2451" s="14">
        <f>SUM(Table2[[#This Row],[M2B]],Table2[[#This Row],[M2B_h]])</f>
        <v>0</v>
      </c>
      <c r="S2451" s="14">
        <f>SUM(Table2[[#This Row],[M3B]],Table2[[#This Row],[M3B_h]])</f>
        <v>0</v>
      </c>
      <c r="T2451" s="14">
        <f>SUM(Table2[[#This Row],[M4B]],Table2[[#This Row],[M4B_h]])</f>
        <v>0</v>
      </c>
    </row>
    <row r="2452" spans="1:20">
      <c r="A2452" s="11" t="str">
        <f>IF(Table2[[#This Row],[TT]]=0,"",ROW())</f>
        <v/>
      </c>
      <c r="B2452" s="11" t="str">
        <f>LOWER(SUBSTITUTE(SUBSTITUTE(SUBSTITUTE(SUBSTITUTE(SUBSTITUTE(SUBSTITUTE(SUBSTITUTE(SUBSTITUTE(Table2[[#This Row],[NAMA BARANG]]," ",""),"""",""),"-",""),"/",""),"(",""),")",""),"&amp;",""),",",""))</f>
        <v>bpdbgp900</v>
      </c>
      <c r="C2452" s="17" t="s">
        <v>3400</v>
      </c>
      <c r="D2452" s="18">
        <v>1</v>
      </c>
      <c r="E2452" s="22" t="s">
        <v>2567</v>
      </c>
      <c r="F2452" s="43">
        <f>IF(Table2[[#This Row],[M5B]]="",Table2[[#This Row],[M5B_h]],SUM(Table2[[#This Row],[M5B_h]],Table2[[#This Row],[M5B]]))</f>
        <v>0</v>
      </c>
      <c r="H2452" s="12" t="str">
        <f>IF(Table2[[#This Row],[M1A]]="","",Table2[[#This Row],[M1A]]-Table2[[#This Row],[AWAL]])</f>
        <v/>
      </c>
      <c r="I2452" s="12">
        <v>0</v>
      </c>
      <c r="J2452" s="12">
        <f>IF(Table2[[#This Row],[M2A]]="","",SUM(Table2[[#This Row],[M2A]]-Table2[[#This Row],[M2B_h]]))</f>
        <v>-1</v>
      </c>
      <c r="L2452" s="12" t="str">
        <f>IF(Table2[[#This Row],[M3A]]="","",SUM(Table2[[#This Row],[M3A]]-Table2[[#This Row],[M3B_h]]))</f>
        <v/>
      </c>
      <c r="N2452" s="12" t="str">
        <f>IF(Table2[[#This Row],[M4A]]="","",SUM(Table2[[#This Row],[M4A]]-Table2[[#This Row],[M4B_h]]))</f>
        <v/>
      </c>
      <c r="O2452" s="14"/>
      <c r="P2452" s="14" t="str">
        <f>IF(Table2[[#This Row],[M5A]]="","",SUM(Table2[[#This Row],[M5A]]-Table2[[#This Row],[M5B_h]]))</f>
        <v/>
      </c>
      <c r="Q2452" s="14">
        <f>SUM(Table2[[#This Row],[AWAL]],Table2[[#This Row],[M1B]])</f>
        <v>1</v>
      </c>
      <c r="R2452" s="14">
        <f>SUM(Table2[[#This Row],[M2B]],Table2[[#This Row],[M2B_h]])</f>
        <v>0</v>
      </c>
      <c r="S2452" s="14">
        <f>SUM(Table2[[#This Row],[M3B]],Table2[[#This Row],[M3B_h]])</f>
        <v>0</v>
      </c>
      <c r="T2452" s="14">
        <f>SUM(Table2[[#This Row],[M4B]],Table2[[#This Row],[M4B_h]])</f>
        <v>0</v>
      </c>
    </row>
    <row r="2453" spans="1:20">
      <c r="A2453" s="11" t="str">
        <f>IF(Table2[[#This Row],[TT]]=0,"",ROW())</f>
        <v/>
      </c>
      <c r="B2453" s="11" t="str">
        <f>LOWER(SUBSTITUTE(SUBSTITUTE(SUBSTITUTE(SUBSTITUTE(SUBSTITUTE(SUBSTITUTE(SUBSTITUTE(SUBSTITUTE(Table2[[#This Row],[NAMA BARANG]]," ",""),"""",""),"-",""),"/",""),"(",""),")",""),"&amp;",""),",",""))</f>
        <v>bpdeboss550+refill</v>
      </c>
      <c r="C2453" s="17" t="s">
        <v>557</v>
      </c>
      <c r="D2453" s="18">
        <v>0</v>
      </c>
      <c r="E2453" s="22" t="s">
        <v>19</v>
      </c>
      <c r="F2453" s="43">
        <f>IF(Table2[[#This Row],[M5B]]="",Table2[[#This Row],[M5B_h]],SUM(Table2[[#This Row],[M5B_h]],Table2[[#This Row],[M5B]]))</f>
        <v>0</v>
      </c>
      <c r="H2453" s="12" t="str">
        <f>IF(Table2[[#This Row],[M1A]]="","",Table2[[#This Row],[M1A]]-Table2[[#This Row],[AWAL]])</f>
        <v/>
      </c>
      <c r="J2453" s="12" t="str">
        <f>IF(Table2[[#This Row],[M2A]]="","",SUM(Table2[[#This Row],[M2A]]-Table2[[#This Row],[M2B_h]]))</f>
        <v/>
      </c>
      <c r="L2453" s="12" t="str">
        <f>IF(Table2[[#This Row],[M3A]]="","",SUM(Table2[[#This Row],[M3A]]-Table2[[#This Row],[M3B_h]]))</f>
        <v/>
      </c>
      <c r="N2453" s="12" t="str">
        <f>IF(Table2[[#This Row],[M4A]]="","",SUM(Table2[[#This Row],[M4A]]-Table2[[#This Row],[M4B_h]]))</f>
        <v/>
      </c>
      <c r="O2453" s="14"/>
      <c r="P2453" s="14" t="str">
        <f>IF(Table2[[#This Row],[M5A]]="","",SUM(Table2[[#This Row],[M5A]]-Table2[[#This Row],[M5B_h]]))</f>
        <v/>
      </c>
      <c r="Q2453" s="14">
        <f>SUM(Table2[[#This Row],[AWAL]],Table2[[#This Row],[M1B]])</f>
        <v>0</v>
      </c>
      <c r="R2453" s="14">
        <f>SUM(Table2[[#This Row],[M2B]],Table2[[#This Row],[M2B_h]])</f>
        <v>0</v>
      </c>
      <c r="S2453" s="14">
        <f>SUM(Table2[[#This Row],[M3B]],Table2[[#This Row],[M3B_h]])</f>
        <v>0</v>
      </c>
      <c r="T2453" s="14">
        <f>SUM(Table2[[#This Row],[M4B]],Table2[[#This Row],[M4B_h]])</f>
        <v>0</v>
      </c>
    </row>
    <row r="2454" spans="1:20">
      <c r="A2454" s="13" t="str">
        <f>IF(Table2[[#This Row],[TT]]=0,"",ROW())</f>
        <v/>
      </c>
      <c r="B2454" s="13" t="str">
        <f>LOWER(SUBSTITUTE(SUBSTITUTE(SUBSTITUTE(SUBSTITUTE(SUBSTITUTE(SUBSTITUTE(SUBSTITUTE(SUBSTITUTE(Table2[[#This Row],[NAMA BARANG]]," ",""),"""",""),"-",""),"/",""),"(",""),")",""),"&amp;",""),",",""))</f>
        <v>bpdebozzdbg05</v>
      </c>
      <c r="C2454" s="16" t="s">
        <v>3152</v>
      </c>
      <c r="D2454" s="18">
        <v>0</v>
      </c>
      <c r="E2454" s="47" t="s">
        <v>2467</v>
      </c>
      <c r="F2454" s="43">
        <f>IF(Table2[[#This Row],[M5B]]="",Table2[[#This Row],[M5B_h]],SUM(Table2[[#This Row],[M5B_h]],Table2[[#This Row],[M5B]]))</f>
        <v>0</v>
      </c>
      <c r="H2454" s="14" t="str">
        <f>IF(Table2[[#This Row],[M1A]]="","",Table2[[#This Row],[M1A]]-Table2[[#This Row],[AWAL]])</f>
        <v/>
      </c>
      <c r="J2454" s="14" t="str">
        <f>IF(Table2[[#This Row],[M2A]]="","",SUM(Table2[[#This Row],[M2A]]-Table2[[#This Row],[M2B_h]]))</f>
        <v/>
      </c>
      <c r="L2454" s="14" t="str">
        <f>IF(Table2[[#This Row],[M3A]]="","",SUM(Table2[[#This Row],[M3A]]-Table2[[#This Row],[M3B_h]]))</f>
        <v/>
      </c>
      <c r="N2454" s="14" t="str">
        <f>IF(Table2[[#This Row],[M4A]]="","",SUM(Table2[[#This Row],[M4A]]-Table2[[#This Row],[M4B_h]]))</f>
        <v/>
      </c>
      <c r="O2454" s="14"/>
      <c r="P2454" s="14" t="str">
        <f>IF(Table2[[#This Row],[M5A]]="","",SUM(Table2[[#This Row],[M5A]]-Table2[[#This Row],[M5B_h]]))</f>
        <v/>
      </c>
      <c r="Q2454" s="14">
        <f>SUM(Table2[[#This Row],[AWAL]],Table2[[#This Row],[M1B]])</f>
        <v>0</v>
      </c>
      <c r="R2454" s="14">
        <f>SUM(Table2[[#This Row],[M2B]],Table2[[#This Row],[M2B_h]])</f>
        <v>0</v>
      </c>
      <c r="S2454" s="14">
        <f>SUM(Table2[[#This Row],[M3B]],Table2[[#This Row],[M3B_h]])</f>
        <v>0</v>
      </c>
      <c r="T2454" s="14">
        <f>SUM(Table2[[#This Row],[M4B]],Table2[[#This Row],[M4B_h]])</f>
        <v>0</v>
      </c>
    </row>
    <row r="2455" spans="1:20">
      <c r="A2455" s="11" t="str">
        <f>IF(Table2[[#This Row],[TT]]=0,"",ROW())</f>
        <v/>
      </c>
      <c r="B2455" s="11" t="str">
        <f>LOWER(SUBSTITUTE(SUBSTITUTE(SUBSTITUTE(SUBSTITUTE(SUBSTITUTE(SUBSTITUTE(SUBSTITUTE(SUBSTITUTE(Table2[[#This Row],[NAMA BARANG]]," ",""),"""",""),"-",""),"/",""),"(",""),")",""),"&amp;",""),",",""))</f>
        <v>bpdebozzdbg08</v>
      </c>
      <c r="C2455" s="17" t="s">
        <v>3153</v>
      </c>
      <c r="D2455" s="18">
        <v>0</v>
      </c>
      <c r="E2455" s="22" t="s">
        <v>2467</v>
      </c>
      <c r="F2455" s="43">
        <f>IF(Table2[[#This Row],[M5B]]="",Table2[[#This Row],[M5B_h]],SUM(Table2[[#This Row],[M5B_h]],Table2[[#This Row],[M5B]]))</f>
        <v>0</v>
      </c>
      <c r="H2455" s="12" t="str">
        <f>IF(Table2[[#This Row],[M1A]]="","",Table2[[#This Row],[M1A]]-Table2[[#This Row],[AWAL]])</f>
        <v/>
      </c>
      <c r="J2455" s="12" t="str">
        <f>IF(Table2[[#This Row],[M2A]]="","",SUM(Table2[[#This Row],[M2A]]-Table2[[#This Row],[M2B_h]]))</f>
        <v/>
      </c>
      <c r="L2455" s="12" t="str">
        <f>IF(Table2[[#This Row],[M3A]]="","",SUM(Table2[[#This Row],[M3A]]-Table2[[#This Row],[M3B_h]]))</f>
        <v/>
      </c>
      <c r="N2455" s="12" t="str">
        <f>IF(Table2[[#This Row],[M4A]]="","",SUM(Table2[[#This Row],[M4A]]-Table2[[#This Row],[M4B_h]]))</f>
        <v/>
      </c>
      <c r="O2455" s="14"/>
      <c r="P2455" s="14" t="str">
        <f>IF(Table2[[#This Row],[M5A]]="","",SUM(Table2[[#This Row],[M5A]]-Table2[[#This Row],[M5B_h]]))</f>
        <v/>
      </c>
      <c r="Q2455" s="14">
        <f>SUM(Table2[[#This Row],[AWAL]],Table2[[#This Row],[M1B]])</f>
        <v>0</v>
      </c>
      <c r="R2455" s="14">
        <f>SUM(Table2[[#This Row],[M2B]],Table2[[#This Row],[M2B_h]])</f>
        <v>0</v>
      </c>
      <c r="S2455" s="14">
        <f>SUM(Table2[[#This Row],[M3B]],Table2[[#This Row],[M3B_h]])</f>
        <v>0</v>
      </c>
      <c r="T2455" s="14">
        <f>SUM(Table2[[#This Row],[M4B]],Table2[[#This Row],[M4B_h]])</f>
        <v>0</v>
      </c>
    </row>
    <row r="2456" spans="1:20">
      <c r="A2456" s="13" t="str">
        <f>IF(Table2[[#This Row],[TT]]=0,"",ROW())</f>
        <v/>
      </c>
      <c r="B2456" s="13" t="str">
        <f>LOWER(SUBSTITUTE(SUBSTITUTE(SUBSTITUTE(SUBSTITUTE(SUBSTITUTE(SUBSTITUTE(SUBSTITUTE(SUBSTITUTE(Table2[[#This Row],[NAMA BARANG]]," ",""),"""",""),"-",""),"/",""),"(",""),")",""),"&amp;",""),",",""))</f>
        <v>bpfinetech0.3htdonga</v>
      </c>
      <c r="C2456" s="16" t="s">
        <v>2752</v>
      </c>
      <c r="D2456" s="25">
        <v>0</v>
      </c>
      <c r="E2456" s="47" t="s">
        <v>2615</v>
      </c>
      <c r="F2456" s="43">
        <f>IF(Table2[[#This Row],[M5B]]="",Table2[[#This Row],[M5B_h]],SUM(Table2[[#This Row],[M5B_h]],Table2[[#This Row],[M5B]]))</f>
        <v>0</v>
      </c>
      <c r="H2456" s="14" t="str">
        <f>IF(Table2[[#This Row],[M1A]]="","",Table2[[#This Row],[M1A]]-Table2[[#This Row],[AWAL]])</f>
        <v/>
      </c>
      <c r="J2456" s="14" t="str">
        <f>IF(Table2[[#This Row],[M2A]]="","",SUM(Table2[[#This Row],[M2A]]-Table2[[#This Row],[M2B_h]]))</f>
        <v/>
      </c>
      <c r="L2456" s="14" t="str">
        <f>IF(Table2[[#This Row],[M3A]]="","",SUM(Table2[[#This Row],[M3A]]-Table2[[#This Row],[M3B_h]]))</f>
        <v/>
      </c>
      <c r="N2456" s="14" t="str">
        <f>IF(Table2[[#This Row],[M4A]]="","",SUM(Table2[[#This Row],[M4A]]-Table2[[#This Row],[M4B_h]]))</f>
        <v/>
      </c>
      <c r="O2456" s="14"/>
      <c r="P2456" s="14" t="str">
        <f>IF(Table2[[#This Row],[M5A]]="","",SUM(Table2[[#This Row],[M5A]]-Table2[[#This Row],[M5B_h]]))</f>
        <v/>
      </c>
      <c r="Q2456" s="14">
        <f>SUM(Table2[[#This Row],[AWAL]],Table2[[#This Row],[M1B]])</f>
        <v>0</v>
      </c>
      <c r="R2456" s="14">
        <f>SUM(Table2[[#This Row],[M2B]],Table2[[#This Row],[M2B_h]])</f>
        <v>0</v>
      </c>
      <c r="S2456" s="14">
        <f>SUM(Table2[[#This Row],[M3B]],Table2[[#This Row],[M3B_h]])</f>
        <v>0</v>
      </c>
      <c r="T2456" s="14">
        <f>SUM(Table2[[#This Row],[M4B]],Table2[[#This Row],[M4B_h]])</f>
        <v>0</v>
      </c>
    </row>
    <row r="2457" spans="1:20">
      <c r="A2457" s="13" t="str">
        <f>IF(Table2[[#This Row],[TT]]=0,"",ROW())</f>
        <v/>
      </c>
      <c r="B2457" s="13" t="str">
        <f>LOWER(SUBSTITUTE(SUBSTITUTE(SUBSTITUTE(SUBSTITUTE(SUBSTITUTE(SUBSTITUTE(SUBSTITUTE(SUBSTITUTE(Table2[[#This Row],[NAMA BARANG]]," ",""),"""",""),"-",""),"/",""),"(",""),")",""),"&amp;",""),",",""))</f>
        <v>bpgelcsg163</v>
      </c>
      <c r="C2457" s="16" t="s">
        <v>3015</v>
      </c>
      <c r="D2457" s="18">
        <v>0</v>
      </c>
      <c r="E2457" s="47" t="s">
        <v>2567</v>
      </c>
      <c r="F2457" s="43">
        <f>IF(Table2[[#This Row],[M5B]]="",Table2[[#This Row],[M5B_h]],SUM(Table2[[#This Row],[M5B_h]],Table2[[#This Row],[M5B]]))</f>
        <v>0</v>
      </c>
      <c r="H2457" s="14" t="str">
        <f>IF(Table2[[#This Row],[M1A]]="","",Table2[[#This Row],[M1A]]-Table2[[#This Row],[AWAL]])</f>
        <v/>
      </c>
      <c r="J2457" s="14" t="str">
        <f>IF(Table2[[#This Row],[M2A]]="","",SUM(Table2[[#This Row],[M2A]]-Table2[[#This Row],[M2B_h]]))</f>
        <v/>
      </c>
      <c r="L2457" s="14" t="str">
        <f>IF(Table2[[#This Row],[M3A]]="","",SUM(Table2[[#This Row],[M3A]]-Table2[[#This Row],[M3B_h]]))</f>
        <v/>
      </c>
      <c r="N2457" s="14" t="str">
        <f>IF(Table2[[#This Row],[M4A]]="","",SUM(Table2[[#This Row],[M4A]]-Table2[[#This Row],[M4B_h]]))</f>
        <v/>
      </c>
      <c r="O2457" s="14"/>
      <c r="P2457" s="14" t="str">
        <f>IF(Table2[[#This Row],[M5A]]="","",SUM(Table2[[#This Row],[M5A]]-Table2[[#This Row],[M5B_h]]))</f>
        <v/>
      </c>
      <c r="Q2457" s="14">
        <f>SUM(Table2[[#This Row],[AWAL]],Table2[[#This Row],[M1B]])</f>
        <v>0</v>
      </c>
      <c r="R2457" s="14">
        <f>SUM(Table2[[#This Row],[M2B]],Table2[[#This Row],[M2B_h]])</f>
        <v>0</v>
      </c>
      <c r="S2457" s="14">
        <f>SUM(Table2[[#This Row],[M3B]],Table2[[#This Row],[M3B_h]])</f>
        <v>0</v>
      </c>
      <c r="T2457" s="14">
        <f>SUM(Table2[[#This Row],[M4B]],Table2[[#This Row],[M4B_h]])</f>
        <v>0</v>
      </c>
    </row>
    <row r="2458" spans="1:20">
      <c r="A2458" s="13" t="str">
        <f>IF(Table2[[#This Row],[TT]]=0,"",ROW())</f>
        <v/>
      </c>
      <c r="B2458" s="13" t="str">
        <f>LOWER(SUBSTITUTE(SUBSTITUTE(SUBSTITUTE(SUBSTITUTE(SUBSTITUTE(SUBSTITUTE(SUBSTITUTE(SUBSTITUTE(Table2[[#This Row],[NAMA BARANG]]," ",""),"""",""),"-",""),"/",""),"(",""),")",""),"&amp;",""),",",""))</f>
        <v>bpgelcsg165</v>
      </c>
      <c r="C2458" s="16" t="s">
        <v>3016</v>
      </c>
      <c r="D2458" s="18">
        <v>0</v>
      </c>
      <c r="E2458" s="47" t="s">
        <v>2567</v>
      </c>
      <c r="F2458" s="43">
        <f>IF(Table2[[#This Row],[M5B]]="",Table2[[#This Row],[M5B_h]],SUM(Table2[[#This Row],[M5B_h]],Table2[[#This Row],[M5B]]))</f>
        <v>0</v>
      </c>
      <c r="H2458" s="14" t="str">
        <f>IF(Table2[[#This Row],[M1A]]="","",Table2[[#This Row],[M1A]]-Table2[[#This Row],[AWAL]])</f>
        <v/>
      </c>
      <c r="J2458" s="14" t="str">
        <f>IF(Table2[[#This Row],[M2A]]="","",SUM(Table2[[#This Row],[M2A]]-Table2[[#This Row],[M2B_h]]))</f>
        <v/>
      </c>
      <c r="L2458" s="14" t="str">
        <f>IF(Table2[[#This Row],[M3A]]="","",SUM(Table2[[#This Row],[M3A]]-Table2[[#This Row],[M3B_h]]))</f>
        <v/>
      </c>
      <c r="N2458" s="14" t="str">
        <f>IF(Table2[[#This Row],[M4A]]="","",SUM(Table2[[#This Row],[M4A]]-Table2[[#This Row],[M4B_h]]))</f>
        <v/>
      </c>
      <c r="O2458" s="14"/>
      <c r="P2458" s="14" t="str">
        <f>IF(Table2[[#This Row],[M5A]]="","",SUM(Table2[[#This Row],[M5A]]-Table2[[#This Row],[M5B_h]]))</f>
        <v/>
      </c>
      <c r="Q2458" s="14">
        <f>SUM(Table2[[#This Row],[AWAL]],Table2[[#This Row],[M1B]])</f>
        <v>0</v>
      </c>
      <c r="R2458" s="14">
        <f>SUM(Table2[[#This Row],[M2B]],Table2[[#This Row],[M2B_h]])</f>
        <v>0</v>
      </c>
      <c r="S2458" s="14">
        <f>SUM(Table2[[#This Row],[M3B]],Table2[[#This Row],[M3B_h]])</f>
        <v>0</v>
      </c>
      <c r="T2458" s="14">
        <f>SUM(Table2[[#This Row],[M4B]],Table2[[#This Row],[M4B_h]])</f>
        <v>0</v>
      </c>
    </row>
    <row r="2459" spans="1:20">
      <c r="A2459" s="13" t="str">
        <f>IF(Table2[[#This Row],[TT]]=0,"",ROW())</f>
        <v/>
      </c>
      <c r="B2459" s="13" t="str">
        <f>LOWER(SUBSTITUTE(SUBSTITUTE(SUBSTITUTE(SUBSTITUTE(SUBSTITUTE(SUBSTITUTE(SUBSTITUTE(SUBSTITUTE(Table2[[#This Row],[NAMA BARANG]]," ",""),"""",""),"-",""),"/",""),"(",""),")",""),"&amp;",""),",",""))</f>
        <v>bpgelcsg167</v>
      </c>
      <c r="C2459" s="16" t="s">
        <v>3017</v>
      </c>
      <c r="D2459" s="18">
        <v>0</v>
      </c>
      <c r="E2459" s="47" t="s">
        <v>2567</v>
      </c>
      <c r="F2459" s="43">
        <f>IF(Table2[[#This Row],[M5B]]="",Table2[[#This Row],[M5B_h]],SUM(Table2[[#This Row],[M5B_h]],Table2[[#This Row],[M5B]]))</f>
        <v>0</v>
      </c>
      <c r="H2459" s="14" t="str">
        <f>IF(Table2[[#This Row],[M1A]]="","",Table2[[#This Row],[M1A]]-Table2[[#This Row],[AWAL]])</f>
        <v/>
      </c>
      <c r="J2459" s="14" t="str">
        <f>IF(Table2[[#This Row],[M2A]]="","",SUM(Table2[[#This Row],[M2A]]-Table2[[#This Row],[M2B_h]]))</f>
        <v/>
      </c>
      <c r="L2459" s="14" t="str">
        <f>IF(Table2[[#This Row],[M3A]]="","",SUM(Table2[[#This Row],[M3A]]-Table2[[#This Row],[M3B_h]]))</f>
        <v/>
      </c>
      <c r="N2459" s="14" t="str">
        <f>IF(Table2[[#This Row],[M4A]]="","",SUM(Table2[[#This Row],[M4A]]-Table2[[#This Row],[M4B_h]]))</f>
        <v/>
      </c>
      <c r="O2459" s="14"/>
      <c r="P2459" s="14" t="str">
        <f>IF(Table2[[#This Row],[M5A]]="","",SUM(Table2[[#This Row],[M5A]]-Table2[[#This Row],[M5B_h]]))</f>
        <v/>
      </c>
      <c r="Q2459" s="14">
        <f>SUM(Table2[[#This Row],[AWAL]],Table2[[#This Row],[M1B]])</f>
        <v>0</v>
      </c>
      <c r="R2459" s="14">
        <f>SUM(Table2[[#This Row],[M2B]],Table2[[#This Row],[M2B_h]])</f>
        <v>0</v>
      </c>
      <c r="S2459" s="14">
        <f>SUM(Table2[[#This Row],[M3B]],Table2[[#This Row],[M3B_h]])</f>
        <v>0</v>
      </c>
      <c r="T2459" s="14">
        <f>SUM(Table2[[#This Row],[M4B]],Table2[[#This Row],[M4B_h]])</f>
        <v>0</v>
      </c>
    </row>
    <row r="2460" spans="1:20">
      <c r="A2460" s="13" t="str">
        <f>IF(Table2[[#This Row],[TT]]=0,"",ROW())</f>
        <v/>
      </c>
      <c r="B2460" s="13" t="str">
        <f>LOWER(SUBSTITUTE(SUBSTITUTE(SUBSTITUTE(SUBSTITUTE(SUBSTITUTE(SUBSTITUTE(SUBSTITUTE(SUBSTITUTE(Table2[[#This Row],[NAMA BARANG]]," ",""),"""",""),"-",""),"/",""),"(",""),")",""),"&amp;",""),",",""))</f>
        <v>bpgelcsg168</v>
      </c>
      <c r="C2460" s="16" t="s">
        <v>3018</v>
      </c>
      <c r="D2460" s="18">
        <v>0</v>
      </c>
      <c r="E2460" s="47" t="s">
        <v>2567</v>
      </c>
      <c r="F2460" s="43">
        <f>IF(Table2[[#This Row],[M5B]]="",Table2[[#This Row],[M5B_h]],SUM(Table2[[#This Row],[M5B_h]],Table2[[#This Row],[M5B]]))</f>
        <v>0</v>
      </c>
      <c r="H2460" s="14" t="str">
        <f>IF(Table2[[#This Row],[M1A]]="","",Table2[[#This Row],[M1A]]-Table2[[#This Row],[AWAL]])</f>
        <v/>
      </c>
      <c r="J2460" s="14" t="str">
        <f>IF(Table2[[#This Row],[M2A]]="","",SUM(Table2[[#This Row],[M2A]]-Table2[[#This Row],[M2B_h]]))</f>
        <v/>
      </c>
      <c r="L2460" s="14" t="str">
        <f>IF(Table2[[#This Row],[M3A]]="","",SUM(Table2[[#This Row],[M3A]]-Table2[[#This Row],[M3B_h]]))</f>
        <v/>
      </c>
      <c r="N2460" s="14" t="str">
        <f>IF(Table2[[#This Row],[M4A]]="","",SUM(Table2[[#This Row],[M4A]]-Table2[[#This Row],[M4B_h]]))</f>
        <v/>
      </c>
      <c r="O2460" s="14"/>
      <c r="P2460" s="14" t="str">
        <f>IF(Table2[[#This Row],[M5A]]="","",SUM(Table2[[#This Row],[M5A]]-Table2[[#This Row],[M5B_h]]))</f>
        <v/>
      </c>
      <c r="Q2460" s="14">
        <f>SUM(Table2[[#This Row],[AWAL]],Table2[[#This Row],[M1B]])</f>
        <v>0</v>
      </c>
      <c r="R2460" s="14">
        <f>SUM(Table2[[#This Row],[M2B]],Table2[[#This Row],[M2B_h]])</f>
        <v>0</v>
      </c>
      <c r="S2460" s="14">
        <f>SUM(Table2[[#This Row],[M3B]],Table2[[#This Row],[M3B_h]])</f>
        <v>0</v>
      </c>
      <c r="T2460" s="14">
        <f>SUM(Table2[[#This Row],[M4B]],Table2[[#This Row],[M4B_h]])</f>
        <v>0</v>
      </c>
    </row>
    <row r="2461" spans="1:20">
      <c r="A2461" s="11" t="str">
        <f>IF(Table2[[#This Row],[TT]]=0,"",ROW())</f>
        <v/>
      </c>
      <c r="B2461" s="11" t="str">
        <f>LOWER(SUBSTITUTE(SUBSTITUTE(SUBSTITUTE(SUBSTITUTE(SUBSTITUTE(SUBSTITUTE(SUBSTITUTE(SUBSTITUTE(Table2[[#This Row],[NAMA BARANG]]," ",""),"""",""),"-",""),"/",""),"(",""),")",""),"&amp;",""),",",""))</f>
        <v>bpgeldbg05</v>
      </c>
      <c r="C2461" s="17" t="s">
        <v>2902</v>
      </c>
      <c r="D2461" s="18">
        <v>0</v>
      </c>
      <c r="E2461" s="22" t="s">
        <v>2467</v>
      </c>
      <c r="F2461" s="43">
        <f>IF(Table2[[#This Row],[M5B]]="",Table2[[#This Row],[M5B_h]],SUM(Table2[[#This Row],[M5B_h]],Table2[[#This Row],[M5B]]))</f>
        <v>0</v>
      </c>
      <c r="H2461" s="12" t="str">
        <f>IF(Table2[[#This Row],[M1A]]="","",Table2[[#This Row],[M1A]]-Table2[[#This Row],[AWAL]])</f>
        <v/>
      </c>
      <c r="J2461" s="12" t="str">
        <f>IF(Table2[[#This Row],[M2A]]="","",SUM(Table2[[#This Row],[M2A]]-Table2[[#This Row],[M2B_h]]))</f>
        <v/>
      </c>
      <c r="L2461" s="12" t="str">
        <f>IF(Table2[[#This Row],[M3A]]="","",SUM(Table2[[#This Row],[M3A]]-Table2[[#This Row],[M3B_h]]))</f>
        <v/>
      </c>
      <c r="N2461" s="12" t="str">
        <f>IF(Table2[[#This Row],[M4A]]="","",SUM(Table2[[#This Row],[M4A]]-Table2[[#This Row],[M4B_h]]))</f>
        <v/>
      </c>
      <c r="O2461" s="14"/>
      <c r="P2461" s="14" t="str">
        <f>IF(Table2[[#This Row],[M5A]]="","",SUM(Table2[[#This Row],[M5A]]-Table2[[#This Row],[M5B_h]]))</f>
        <v/>
      </c>
      <c r="Q2461" s="14">
        <f>SUM(Table2[[#This Row],[AWAL]],Table2[[#This Row],[M1B]])</f>
        <v>0</v>
      </c>
      <c r="R2461" s="14">
        <f>SUM(Table2[[#This Row],[M2B]],Table2[[#This Row],[M2B_h]])</f>
        <v>0</v>
      </c>
      <c r="S2461" s="14">
        <f>SUM(Table2[[#This Row],[M3B]],Table2[[#This Row],[M3B_h]])</f>
        <v>0</v>
      </c>
      <c r="T2461" s="14">
        <f>SUM(Table2[[#This Row],[M4B]],Table2[[#This Row],[M4B_h]])</f>
        <v>0</v>
      </c>
    </row>
    <row r="2462" spans="1:20">
      <c r="A2462" s="11" t="str">
        <f>IF(Table2[[#This Row],[TT]]=0,"",ROW())</f>
        <v/>
      </c>
      <c r="B2462" s="11" t="str">
        <f>LOWER(SUBSTITUTE(SUBSTITUTE(SUBSTITUTE(SUBSTITUTE(SUBSTITUTE(SUBSTITUTE(SUBSTITUTE(SUBSTITUTE(Table2[[#This Row],[NAMA BARANG]]," ",""),"""",""),"-",""),"/",""),"(",""),")",""),"&amp;",""),",",""))</f>
        <v>bpgeldebozz07530</v>
      </c>
      <c r="C2462" s="17" t="s">
        <v>568</v>
      </c>
      <c r="D2462" s="18">
        <v>0</v>
      </c>
      <c r="E2462" s="22" t="s">
        <v>19</v>
      </c>
      <c r="F2462" s="43">
        <f>IF(Table2[[#This Row],[M5B]]="",Table2[[#This Row],[M5B_h]],SUM(Table2[[#This Row],[M5B_h]],Table2[[#This Row],[M5B]]))</f>
        <v>0</v>
      </c>
      <c r="H2462" s="12" t="str">
        <f>IF(Table2[[#This Row],[M1A]]="","",Table2[[#This Row],[M1A]]-Table2[[#This Row],[AWAL]])</f>
        <v/>
      </c>
      <c r="J2462" s="12" t="str">
        <f>IF(Table2[[#This Row],[M2A]]="","",SUM(Table2[[#This Row],[M2A]]-Table2[[#This Row],[M2B_h]]))</f>
        <v/>
      </c>
      <c r="L2462" s="12" t="str">
        <f>IF(Table2[[#This Row],[M3A]]="","",SUM(Table2[[#This Row],[M3A]]-Table2[[#This Row],[M3B_h]]))</f>
        <v/>
      </c>
      <c r="N2462" s="12" t="str">
        <f>IF(Table2[[#This Row],[M4A]]="","",SUM(Table2[[#This Row],[M4A]]-Table2[[#This Row],[M4B_h]]))</f>
        <v/>
      </c>
      <c r="O2462" s="14"/>
      <c r="P2462" s="14" t="str">
        <f>IF(Table2[[#This Row],[M5A]]="","",SUM(Table2[[#This Row],[M5A]]-Table2[[#This Row],[M5B_h]]))</f>
        <v/>
      </c>
      <c r="Q2462" s="14">
        <f>SUM(Table2[[#This Row],[AWAL]],Table2[[#This Row],[M1B]])</f>
        <v>0</v>
      </c>
      <c r="R2462" s="14">
        <f>SUM(Table2[[#This Row],[M2B]],Table2[[#This Row],[M2B_h]])</f>
        <v>0</v>
      </c>
      <c r="S2462" s="14">
        <f>SUM(Table2[[#This Row],[M3B]],Table2[[#This Row],[M3B_h]])</f>
        <v>0</v>
      </c>
      <c r="T2462" s="14">
        <f>SUM(Table2[[#This Row],[M4B]],Table2[[#This Row],[M4B_h]])</f>
        <v>0</v>
      </c>
    </row>
    <row r="2463" spans="1:20">
      <c r="A2463" s="11" t="str">
        <f>IF(Table2[[#This Row],[TT]]=0,"",ROW())</f>
        <v/>
      </c>
      <c r="B2463" s="11" t="str">
        <f>LOWER(SUBSTITUTE(SUBSTITUTE(SUBSTITUTE(SUBSTITUTE(SUBSTITUTE(SUBSTITUTE(SUBSTITUTE(SUBSTITUTE(Table2[[#This Row],[NAMA BARANG]]," ",""),"""",""),"-",""),"/",""),"(",""),")",""),"&amp;",""),",",""))</f>
        <v>bpgelkoxikxgp926</v>
      </c>
      <c r="C2463" s="16" t="s">
        <v>2645</v>
      </c>
      <c r="D2463" s="25">
        <v>0</v>
      </c>
      <c r="E2463" s="47" t="s">
        <v>2567</v>
      </c>
      <c r="F2463" s="43">
        <f>IF(Table2[[#This Row],[M5B]]="",Table2[[#This Row],[M5B_h]],SUM(Table2[[#This Row],[M5B_h]],Table2[[#This Row],[M5B]]))</f>
        <v>0</v>
      </c>
      <c r="H2463" s="12" t="str">
        <f>IF(Table2[[#This Row],[M1A]]="","",Table2[[#This Row],[M1A]]-Table2[[#This Row],[AWAL]])</f>
        <v/>
      </c>
      <c r="J2463" s="12" t="str">
        <f>IF(Table2[[#This Row],[M2A]]="","",SUM(Table2[[#This Row],[M2A]]-Table2[[#This Row],[M2B_h]]))</f>
        <v/>
      </c>
      <c r="L2463" s="12" t="str">
        <f>IF(Table2[[#This Row],[M3A]]="","",SUM(Table2[[#This Row],[M3A]]-Table2[[#This Row],[M3B_h]]))</f>
        <v/>
      </c>
      <c r="N2463" s="12" t="str">
        <f>IF(Table2[[#This Row],[M4A]]="","",SUM(Table2[[#This Row],[M4A]]-Table2[[#This Row],[M4B_h]]))</f>
        <v/>
      </c>
      <c r="O2463" s="14"/>
      <c r="P2463" s="14" t="str">
        <f>IF(Table2[[#This Row],[M5A]]="","",SUM(Table2[[#This Row],[M5A]]-Table2[[#This Row],[M5B_h]]))</f>
        <v/>
      </c>
      <c r="Q2463" s="14">
        <f>SUM(Table2[[#This Row],[AWAL]],Table2[[#This Row],[M1B]])</f>
        <v>0</v>
      </c>
      <c r="R2463" s="14">
        <f>SUM(Table2[[#This Row],[M2B]],Table2[[#This Row],[M2B_h]])</f>
        <v>0</v>
      </c>
      <c r="S2463" s="14">
        <f>SUM(Table2[[#This Row],[M3B]],Table2[[#This Row],[M3B_h]])</f>
        <v>0</v>
      </c>
      <c r="T2463" s="14">
        <f>SUM(Table2[[#This Row],[M4B]],Table2[[#This Row],[M4B_h]])</f>
        <v>0</v>
      </c>
    </row>
    <row r="2464" spans="1:20">
      <c r="A2464" s="11" t="str">
        <f>IF(Table2[[#This Row],[TT]]=0,"",ROW())</f>
        <v/>
      </c>
      <c r="B2464" s="11" t="str">
        <f>LOWER(SUBSTITUTE(SUBSTITUTE(SUBSTITUTE(SUBSTITUTE(SUBSTITUTE(SUBSTITUTE(SUBSTITUTE(SUBSTITUTE(Table2[[#This Row],[NAMA BARANG]]," ",""),"""",""),"-",""),"/",""),"(",""),")",""),"&amp;",""),",",""))</f>
        <v>bpgelkoxikxgp927</v>
      </c>
      <c r="C2464" s="16" t="s">
        <v>2646</v>
      </c>
      <c r="D2464" s="25">
        <v>0</v>
      </c>
      <c r="E2464" s="47" t="s">
        <v>2567</v>
      </c>
      <c r="F2464" s="43">
        <f>IF(Table2[[#This Row],[M5B]]="",Table2[[#This Row],[M5B_h]],SUM(Table2[[#This Row],[M5B_h]],Table2[[#This Row],[M5B]]))</f>
        <v>0</v>
      </c>
      <c r="H2464" s="12" t="str">
        <f>IF(Table2[[#This Row],[M1A]]="","",Table2[[#This Row],[M1A]]-Table2[[#This Row],[AWAL]])</f>
        <v/>
      </c>
      <c r="J2464" s="12" t="str">
        <f>IF(Table2[[#This Row],[M2A]]="","",SUM(Table2[[#This Row],[M2A]]-Table2[[#This Row],[M2B_h]]))</f>
        <v/>
      </c>
      <c r="L2464" s="12" t="str">
        <f>IF(Table2[[#This Row],[M3A]]="","",SUM(Table2[[#This Row],[M3A]]-Table2[[#This Row],[M3B_h]]))</f>
        <v/>
      </c>
      <c r="N2464" s="12" t="str">
        <f>IF(Table2[[#This Row],[M4A]]="","",SUM(Table2[[#This Row],[M4A]]-Table2[[#This Row],[M4B_h]]))</f>
        <v/>
      </c>
      <c r="O2464" s="14"/>
      <c r="P2464" s="14" t="str">
        <f>IF(Table2[[#This Row],[M5A]]="","",SUM(Table2[[#This Row],[M5A]]-Table2[[#This Row],[M5B_h]]))</f>
        <v/>
      </c>
      <c r="Q2464" s="14">
        <f>SUM(Table2[[#This Row],[AWAL]],Table2[[#This Row],[M1B]])</f>
        <v>0</v>
      </c>
      <c r="R2464" s="14">
        <f>SUM(Table2[[#This Row],[M2B]],Table2[[#This Row],[M2B_h]])</f>
        <v>0</v>
      </c>
      <c r="S2464" s="14">
        <f>SUM(Table2[[#This Row],[M3B]],Table2[[#This Row],[M3B_h]])</f>
        <v>0</v>
      </c>
      <c r="T2464" s="14">
        <f>SUM(Table2[[#This Row],[M4B]],Table2[[#This Row],[M4B_h]])</f>
        <v>0</v>
      </c>
    </row>
    <row r="2465" spans="1:20">
      <c r="A2465" s="11" t="str">
        <f>IF(Table2[[#This Row],[TT]]=0,"",ROW())</f>
        <v/>
      </c>
      <c r="B2465" s="11" t="str">
        <f>LOWER(SUBSTITUTE(SUBSTITUTE(SUBSTITUTE(SUBSTITUTE(SUBSTITUTE(SUBSTITUTE(SUBSTITUTE(SUBSTITUTE(Table2[[#This Row],[NAMA BARANG]]," ",""),"""",""),"-",""),"/",""),"(",""),")",""),"&amp;",""),",",""))</f>
        <v>bpgelkoxikxgp928</v>
      </c>
      <c r="C2465" s="16" t="s">
        <v>2647</v>
      </c>
      <c r="D2465" s="25">
        <v>0</v>
      </c>
      <c r="E2465" s="47" t="s">
        <v>2567</v>
      </c>
      <c r="F2465" s="43">
        <f>IF(Table2[[#This Row],[M5B]]="",Table2[[#This Row],[M5B_h]],SUM(Table2[[#This Row],[M5B_h]],Table2[[#This Row],[M5B]]))</f>
        <v>0</v>
      </c>
      <c r="H2465" s="12" t="str">
        <f>IF(Table2[[#This Row],[M1A]]="","",Table2[[#This Row],[M1A]]-Table2[[#This Row],[AWAL]])</f>
        <v/>
      </c>
      <c r="J2465" s="12" t="str">
        <f>IF(Table2[[#This Row],[M2A]]="","",SUM(Table2[[#This Row],[M2A]]-Table2[[#This Row],[M2B_h]]))</f>
        <v/>
      </c>
      <c r="L2465" s="12" t="str">
        <f>IF(Table2[[#This Row],[M3A]]="","",SUM(Table2[[#This Row],[M3A]]-Table2[[#This Row],[M3B_h]]))</f>
        <v/>
      </c>
      <c r="N2465" s="12" t="str">
        <f>IF(Table2[[#This Row],[M4A]]="","",SUM(Table2[[#This Row],[M4A]]-Table2[[#This Row],[M4B_h]]))</f>
        <v/>
      </c>
      <c r="O2465" s="14"/>
      <c r="P2465" s="14" t="str">
        <f>IF(Table2[[#This Row],[M5A]]="","",SUM(Table2[[#This Row],[M5A]]-Table2[[#This Row],[M5B_h]]))</f>
        <v/>
      </c>
      <c r="Q2465" s="14">
        <f>SUM(Table2[[#This Row],[AWAL]],Table2[[#This Row],[M1B]])</f>
        <v>0</v>
      </c>
      <c r="R2465" s="14">
        <f>SUM(Table2[[#This Row],[M2B]],Table2[[#This Row],[M2B_h]])</f>
        <v>0</v>
      </c>
      <c r="S2465" s="14">
        <f>SUM(Table2[[#This Row],[M3B]],Table2[[#This Row],[M3B_h]])</f>
        <v>0</v>
      </c>
      <c r="T2465" s="14">
        <f>SUM(Table2[[#This Row],[M4B]],Table2[[#This Row],[M4B_h]])</f>
        <v>0</v>
      </c>
    </row>
    <row r="2466" spans="1:20">
      <c r="A2466" s="11" t="str">
        <f>IF(Table2[[#This Row],[TT]]=0,"",ROW())</f>
        <v/>
      </c>
      <c r="B2466" s="11" t="str">
        <f>LOWER(SUBSTITUTE(SUBSTITUTE(SUBSTITUTE(SUBSTITUTE(SUBSTITUTE(SUBSTITUTE(SUBSTITUTE(SUBSTITUTE(Table2[[#This Row],[NAMA BARANG]]," ",""),"""",""),"-",""),"/",""),"(",""),")",""),"&amp;",""),",",""))</f>
        <v>bpgelkoxikxgp929</v>
      </c>
      <c r="C2466" s="16" t="s">
        <v>2648</v>
      </c>
      <c r="D2466" s="25">
        <v>0</v>
      </c>
      <c r="E2466" s="47" t="s">
        <v>2567</v>
      </c>
      <c r="F2466" s="43">
        <f>IF(Table2[[#This Row],[M5B]]="",Table2[[#This Row],[M5B_h]],SUM(Table2[[#This Row],[M5B_h]],Table2[[#This Row],[M5B]]))</f>
        <v>0</v>
      </c>
      <c r="H2466" s="12" t="str">
        <f>IF(Table2[[#This Row],[M1A]]="","",Table2[[#This Row],[M1A]]-Table2[[#This Row],[AWAL]])</f>
        <v/>
      </c>
      <c r="J2466" s="12" t="str">
        <f>IF(Table2[[#This Row],[M2A]]="","",SUM(Table2[[#This Row],[M2A]]-Table2[[#This Row],[M2B_h]]))</f>
        <v/>
      </c>
      <c r="L2466" s="12" t="str">
        <f>IF(Table2[[#This Row],[M3A]]="","",SUM(Table2[[#This Row],[M3A]]-Table2[[#This Row],[M3B_h]]))</f>
        <v/>
      </c>
      <c r="N2466" s="12" t="str">
        <f>IF(Table2[[#This Row],[M4A]]="","",SUM(Table2[[#This Row],[M4A]]-Table2[[#This Row],[M4B_h]]))</f>
        <v/>
      </c>
      <c r="O2466" s="14"/>
      <c r="P2466" s="14" t="str">
        <f>IF(Table2[[#This Row],[M5A]]="","",SUM(Table2[[#This Row],[M5A]]-Table2[[#This Row],[M5B_h]]))</f>
        <v/>
      </c>
      <c r="Q2466" s="14">
        <f>SUM(Table2[[#This Row],[AWAL]],Table2[[#This Row],[M1B]])</f>
        <v>0</v>
      </c>
      <c r="R2466" s="14">
        <f>SUM(Table2[[#This Row],[M2B]],Table2[[#This Row],[M2B_h]])</f>
        <v>0</v>
      </c>
      <c r="S2466" s="14">
        <f>SUM(Table2[[#This Row],[M3B]],Table2[[#This Row],[M3B_h]])</f>
        <v>0</v>
      </c>
      <c r="T2466" s="14">
        <f>SUM(Table2[[#This Row],[M4B]],Table2[[#This Row],[M4B_h]])</f>
        <v>0</v>
      </c>
    </row>
    <row r="2467" spans="1:20">
      <c r="A2467" s="11" t="str">
        <f>IF(Table2[[#This Row],[TT]]=0,"",ROW())</f>
        <v/>
      </c>
      <c r="B2467" s="11" t="str">
        <f>LOWER(SUBSTITUTE(SUBSTITUTE(SUBSTITUTE(SUBSTITUTE(SUBSTITUTE(SUBSTITUTE(SUBSTITUTE(SUBSTITUTE(Table2[[#This Row],[NAMA BARANG]]," ",""),"""",""),"-",""),"/",""),"(",""),")",""),"&amp;",""),",",""))</f>
        <v>bpgelkoxikxgp930</v>
      </c>
      <c r="C2467" s="16" t="s">
        <v>2649</v>
      </c>
      <c r="D2467" s="25">
        <v>0</v>
      </c>
      <c r="E2467" s="47" t="s">
        <v>2567</v>
      </c>
      <c r="F2467" s="43">
        <f>IF(Table2[[#This Row],[M5B]]="",Table2[[#This Row],[M5B_h]],SUM(Table2[[#This Row],[M5B_h]],Table2[[#This Row],[M5B]]))</f>
        <v>0</v>
      </c>
      <c r="H2467" s="12" t="str">
        <f>IF(Table2[[#This Row],[M1A]]="","",Table2[[#This Row],[M1A]]-Table2[[#This Row],[AWAL]])</f>
        <v/>
      </c>
      <c r="J2467" s="12" t="str">
        <f>IF(Table2[[#This Row],[M2A]]="","",SUM(Table2[[#This Row],[M2A]]-Table2[[#This Row],[M2B_h]]))</f>
        <v/>
      </c>
      <c r="L2467" s="12" t="str">
        <f>IF(Table2[[#This Row],[M3A]]="","",SUM(Table2[[#This Row],[M3A]]-Table2[[#This Row],[M3B_h]]))</f>
        <v/>
      </c>
      <c r="N2467" s="12" t="str">
        <f>IF(Table2[[#This Row],[M4A]]="","",SUM(Table2[[#This Row],[M4A]]-Table2[[#This Row],[M4B_h]]))</f>
        <v/>
      </c>
      <c r="O2467" s="14"/>
      <c r="P2467" s="14" t="str">
        <f>IF(Table2[[#This Row],[M5A]]="","",SUM(Table2[[#This Row],[M5A]]-Table2[[#This Row],[M5B_h]]))</f>
        <v/>
      </c>
      <c r="Q2467" s="14">
        <f>SUM(Table2[[#This Row],[AWAL]],Table2[[#This Row],[M1B]])</f>
        <v>0</v>
      </c>
      <c r="R2467" s="14">
        <f>SUM(Table2[[#This Row],[M2B]],Table2[[#This Row],[M2B_h]])</f>
        <v>0</v>
      </c>
      <c r="S2467" s="14">
        <f>SUM(Table2[[#This Row],[M3B]],Table2[[#This Row],[M3B_h]])</f>
        <v>0</v>
      </c>
      <c r="T2467" s="14">
        <f>SUM(Table2[[#This Row],[M4B]],Table2[[#This Row],[M4B_h]])</f>
        <v>0</v>
      </c>
    </row>
    <row r="2468" spans="1:20">
      <c r="A2468" s="13" t="str">
        <f>IF(Table2[[#This Row],[TT]]=0,"",ROW())</f>
        <v/>
      </c>
      <c r="B2468" s="13" t="str">
        <f>LOWER(SUBSTITUTE(SUBSTITUTE(SUBSTITUTE(SUBSTITUTE(SUBSTITUTE(SUBSTITUTE(SUBSTITUTE(SUBSTITUTE(Table2[[#This Row],[NAMA BARANG]]," ",""),"""",""),"-",""),"/",""),"(",""),")",""),"&amp;",""),",",""))</f>
        <v>bpgelsq103paris</v>
      </c>
      <c r="C2468" s="16" t="s">
        <v>2748</v>
      </c>
      <c r="D2468" s="25">
        <v>0</v>
      </c>
      <c r="E2468" s="47" t="s">
        <v>2567</v>
      </c>
      <c r="F2468" s="43">
        <f>IF(Table2[[#This Row],[M5B]]="",Table2[[#This Row],[M5B_h]],SUM(Table2[[#This Row],[M5B_h]],Table2[[#This Row],[M5B]]))</f>
        <v>0</v>
      </c>
      <c r="H2468" s="14" t="str">
        <f>IF(Table2[[#This Row],[M1A]]="","",Table2[[#This Row],[M1A]]-Table2[[#This Row],[AWAL]])</f>
        <v/>
      </c>
      <c r="J2468" s="14" t="str">
        <f>IF(Table2[[#This Row],[M2A]]="","",SUM(Table2[[#This Row],[M2A]]-Table2[[#This Row],[M2B_h]]))</f>
        <v/>
      </c>
      <c r="L2468" s="14" t="str">
        <f>IF(Table2[[#This Row],[M3A]]="","",SUM(Table2[[#This Row],[M3A]]-Table2[[#This Row],[M3B_h]]))</f>
        <v/>
      </c>
      <c r="N2468" s="14" t="str">
        <f>IF(Table2[[#This Row],[M4A]]="","",SUM(Table2[[#This Row],[M4A]]-Table2[[#This Row],[M4B_h]]))</f>
        <v/>
      </c>
      <c r="O2468" s="14"/>
      <c r="P2468" s="14" t="str">
        <f>IF(Table2[[#This Row],[M5A]]="","",SUM(Table2[[#This Row],[M5A]]-Table2[[#This Row],[M5B_h]]))</f>
        <v/>
      </c>
      <c r="Q2468" s="14">
        <f>SUM(Table2[[#This Row],[AWAL]],Table2[[#This Row],[M1B]])</f>
        <v>0</v>
      </c>
      <c r="R2468" s="14">
        <f>SUM(Table2[[#This Row],[M2B]],Table2[[#This Row],[M2B_h]])</f>
        <v>0</v>
      </c>
      <c r="S2468" s="14">
        <f>SUM(Table2[[#This Row],[M3B]],Table2[[#This Row],[M3B_h]])</f>
        <v>0</v>
      </c>
      <c r="T2468" s="14">
        <f>SUM(Table2[[#This Row],[M4B]],Table2[[#This Row],[M4B_h]])</f>
        <v>0</v>
      </c>
    </row>
    <row r="2469" spans="1:20">
      <c r="A2469" s="13" t="str">
        <f>IF(Table2[[#This Row],[TT]]=0,"",ROW())</f>
        <v/>
      </c>
      <c r="B2469" s="13" t="str">
        <f>LOWER(SUBSTITUTE(SUBSTITUTE(SUBSTITUTE(SUBSTITUTE(SUBSTITUTE(SUBSTITUTE(SUBSTITUTE(SUBSTITUTE(Table2[[#This Row],[NAMA BARANG]]," ",""),"""",""),"-",""),"/",""),"(",""),")",""),"&amp;",""),",",""))</f>
        <v>bpgelsq112popcorn</v>
      </c>
      <c r="C2469" s="16" t="s">
        <v>2749</v>
      </c>
      <c r="D2469" s="25">
        <v>0</v>
      </c>
      <c r="E2469" s="47" t="s">
        <v>2567</v>
      </c>
      <c r="F2469" s="43">
        <f>IF(Table2[[#This Row],[M5B]]="",Table2[[#This Row],[M5B_h]],SUM(Table2[[#This Row],[M5B_h]],Table2[[#This Row],[M5B]]))</f>
        <v>0</v>
      </c>
      <c r="H2469" s="14" t="str">
        <f>IF(Table2[[#This Row],[M1A]]="","",Table2[[#This Row],[M1A]]-Table2[[#This Row],[AWAL]])</f>
        <v/>
      </c>
      <c r="J2469" s="14" t="str">
        <f>IF(Table2[[#This Row],[M2A]]="","",SUM(Table2[[#This Row],[M2A]]-Table2[[#This Row],[M2B_h]]))</f>
        <v/>
      </c>
      <c r="L2469" s="14" t="str">
        <f>IF(Table2[[#This Row],[M3A]]="","",SUM(Table2[[#This Row],[M3A]]-Table2[[#This Row],[M3B_h]]))</f>
        <v/>
      </c>
      <c r="N2469" s="14" t="str">
        <f>IF(Table2[[#This Row],[M4A]]="","",SUM(Table2[[#This Row],[M4A]]-Table2[[#This Row],[M4B_h]]))</f>
        <v/>
      </c>
      <c r="O2469" s="14"/>
      <c r="P2469" s="14" t="str">
        <f>IF(Table2[[#This Row],[M5A]]="","",SUM(Table2[[#This Row],[M5A]]-Table2[[#This Row],[M5B_h]]))</f>
        <v/>
      </c>
      <c r="Q2469" s="14">
        <f>SUM(Table2[[#This Row],[AWAL]],Table2[[#This Row],[M1B]])</f>
        <v>0</v>
      </c>
      <c r="R2469" s="14">
        <f>SUM(Table2[[#This Row],[M2B]],Table2[[#This Row],[M2B_h]])</f>
        <v>0</v>
      </c>
      <c r="S2469" s="14">
        <f>SUM(Table2[[#This Row],[M3B]],Table2[[#This Row],[M3B_h]])</f>
        <v>0</v>
      </c>
      <c r="T2469" s="14">
        <f>SUM(Table2[[#This Row],[M4B]],Table2[[#This Row],[M4B_h]])</f>
        <v>0</v>
      </c>
    </row>
    <row r="2470" spans="1:20">
      <c r="A2470" s="13" t="str">
        <f>IF(Table2[[#This Row],[TT]]=0,"",ROW())</f>
        <v/>
      </c>
      <c r="B2470" s="13" t="str">
        <f>LOWER(SUBSTITUTE(SUBSTITUTE(SUBSTITUTE(SUBSTITUTE(SUBSTITUTE(SUBSTITUTE(SUBSTITUTE(SUBSTITUTE(Table2[[#This Row],[NAMA BARANG]]," ",""),"""",""),"-",""),"/",""),"(",""),")",""),"&amp;",""),",",""))</f>
        <v>bpgelsq116hijabcute</v>
      </c>
      <c r="C2470" s="16" t="s">
        <v>2802</v>
      </c>
      <c r="D2470" s="25">
        <v>0</v>
      </c>
      <c r="E2470" s="47" t="s">
        <v>2567</v>
      </c>
      <c r="F2470" s="43">
        <f>IF(Table2[[#This Row],[M5B]]="",Table2[[#This Row],[M5B_h]],SUM(Table2[[#This Row],[M5B_h]],Table2[[#This Row],[M5B]]))</f>
        <v>0</v>
      </c>
      <c r="H2470" s="14" t="str">
        <f>IF(Table2[[#This Row],[M1A]]="","",Table2[[#This Row],[M1A]]-Table2[[#This Row],[AWAL]])</f>
        <v/>
      </c>
      <c r="J2470" s="14" t="str">
        <f>IF(Table2[[#This Row],[M2A]]="","",SUM(Table2[[#This Row],[M2A]]-Table2[[#This Row],[M2B_h]]))</f>
        <v/>
      </c>
      <c r="L2470" s="14" t="str">
        <f>IF(Table2[[#This Row],[M3A]]="","",SUM(Table2[[#This Row],[M3A]]-Table2[[#This Row],[M3B_h]]))</f>
        <v/>
      </c>
      <c r="N2470" s="14" t="str">
        <f>IF(Table2[[#This Row],[M4A]]="","",SUM(Table2[[#This Row],[M4A]]-Table2[[#This Row],[M4B_h]]))</f>
        <v/>
      </c>
      <c r="O2470" s="14"/>
      <c r="P2470" s="14" t="str">
        <f>IF(Table2[[#This Row],[M5A]]="","",SUM(Table2[[#This Row],[M5A]]-Table2[[#This Row],[M5B_h]]))</f>
        <v/>
      </c>
      <c r="Q2470" s="14">
        <f>SUM(Table2[[#This Row],[AWAL]],Table2[[#This Row],[M1B]])</f>
        <v>0</v>
      </c>
      <c r="R2470" s="14">
        <f>SUM(Table2[[#This Row],[M2B]],Table2[[#This Row],[M2B_h]])</f>
        <v>0</v>
      </c>
      <c r="S2470" s="14">
        <f>SUM(Table2[[#This Row],[M3B]],Table2[[#This Row],[M3B_h]])</f>
        <v>0</v>
      </c>
      <c r="T2470" s="14">
        <f>SUM(Table2[[#This Row],[M4B]],Table2[[#This Row],[M4B_h]])</f>
        <v>0</v>
      </c>
    </row>
    <row r="2471" spans="1:20">
      <c r="A2471" s="13" t="str">
        <f>IF(Table2[[#This Row],[TT]]=0,"",ROW())</f>
        <v/>
      </c>
      <c r="B2471" s="13" t="str">
        <f>LOWER(SUBSTITUTE(SUBSTITUTE(SUBSTITUTE(SUBSTITUTE(SUBSTITUTE(SUBSTITUTE(SUBSTITUTE(SUBSTITUTE(Table2[[#This Row],[NAMA BARANG]]," ",""),"""",""),"-",""),"/",""),"(",""),")",""),"&amp;",""),",",""))</f>
        <v>bpgelsq118owlcute</v>
      </c>
      <c r="C2471" s="16" t="s">
        <v>2750</v>
      </c>
      <c r="D2471" s="25">
        <v>0</v>
      </c>
      <c r="E2471" s="47" t="s">
        <v>2567</v>
      </c>
      <c r="F2471" s="43">
        <f>IF(Table2[[#This Row],[M5B]]="",Table2[[#This Row],[M5B_h]],SUM(Table2[[#This Row],[M5B_h]],Table2[[#This Row],[M5B]]))</f>
        <v>0</v>
      </c>
      <c r="H2471" s="14" t="str">
        <f>IF(Table2[[#This Row],[M1A]]="","",Table2[[#This Row],[M1A]]-Table2[[#This Row],[AWAL]])</f>
        <v/>
      </c>
      <c r="J2471" s="14" t="str">
        <f>IF(Table2[[#This Row],[M2A]]="","",SUM(Table2[[#This Row],[M2A]]-Table2[[#This Row],[M2B_h]]))</f>
        <v/>
      </c>
      <c r="L2471" s="14" t="str">
        <f>IF(Table2[[#This Row],[M3A]]="","",SUM(Table2[[#This Row],[M3A]]-Table2[[#This Row],[M3B_h]]))</f>
        <v/>
      </c>
      <c r="N2471" s="14" t="str">
        <f>IF(Table2[[#This Row],[M4A]]="","",SUM(Table2[[#This Row],[M4A]]-Table2[[#This Row],[M4B_h]]))</f>
        <v/>
      </c>
      <c r="O2471" s="14"/>
      <c r="P2471" s="14" t="str">
        <f>IF(Table2[[#This Row],[M5A]]="","",SUM(Table2[[#This Row],[M5A]]-Table2[[#This Row],[M5B_h]]))</f>
        <v/>
      </c>
      <c r="Q2471" s="14">
        <f>SUM(Table2[[#This Row],[AWAL]],Table2[[#This Row],[M1B]])</f>
        <v>0</v>
      </c>
      <c r="R2471" s="14">
        <f>SUM(Table2[[#This Row],[M2B]],Table2[[#This Row],[M2B_h]])</f>
        <v>0</v>
      </c>
      <c r="S2471" s="14">
        <f>SUM(Table2[[#This Row],[M3B]],Table2[[#This Row],[M3B_h]])</f>
        <v>0</v>
      </c>
      <c r="T2471" s="14">
        <f>SUM(Table2[[#This Row],[M4B]],Table2[[#This Row],[M4B_h]])</f>
        <v>0</v>
      </c>
    </row>
    <row r="2472" spans="1:20">
      <c r="A2472" s="13" t="str">
        <f>IF(Table2[[#This Row],[TT]]=0,"",ROW())</f>
        <v/>
      </c>
      <c r="B2472" s="13" t="str">
        <f>LOWER(SUBSTITUTE(SUBSTITUTE(SUBSTITUTE(SUBSTITUTE(SUBSTITUTE(SUBSTITUTE(SUBSTITUTE(SUBSTITUTE(Table2[[#This Row],[NAMA BARANG]]," ",""),"""",""),"-",""),"/",""),"(",""),")",""),"&amp;",""),",",""))</f>
        <v>bpgelsq119robotcross</v>
      </c>
      <c r="C2472" s="16" t="s">
        <v>2746</v>
      </c>
      <c r="D2472" s="25">
        <v>0</v>
      </c>
      <c r="E2472" s="47" t="s">
        <v>2567</v>
      </c>
      <c r="F2472" s="43">
        <f>IF(Table2[[#This Row],[M5B]]="",Table2[[#This Row],[M5B_h]],SUM(Table2[[#This Row],[M5B_h]],Table2[[#This Row],[M5B]]))</f>
        <v>0</v>
      </c>
      <c r="H2472" s="14" t="str">
        <f>IF(Table2[[#This Row],[M1A]]="","",Table2[[#This Row],[M1A]]-Table2[[#This Row],[AWAL]])</f>
        <v/>
      </c>
      <c r="J2472" s="14" t="str">
        <f>IF(Table2[[#This Row],[M2A]]="","",SUM(Table2[[#This Row],[M2A]]-Table2[[#This Row],[M2B_h]]))</f>
        <v/>
      </c>
      <c r="L2472" s="14" t="str">
        <f>IF(Table2[[#This Row],[M3A]]="","",SUM(Table2[[#This Row],[M3A]]-Table2[[#This Row],[M3B_h]]))</f>
        <v/>
      </c>
      <c r="N2472" s="14" t="str">
        <f>IF(Table2[[#This Row],[M4A]]="","",SUM(Table2[[#This Row],[M4A]]-Table2[[#This Row],[M4B_h]]))</f>
        <v/>
      </c>
      <c r="O2472" s="14"/>
      <c r="P2472" s="14" t="str">
        <f>IF(Table2[[#This Row],[M5A]]="","",SUM(Table2[[#This Row],[M5A]]-Table2[[#This Row],[M5B_h]]))</f>
        <v/>
      </c>
      <c r="Q2472" s="14">
        <f>SUM(Table2[[#This Row],[AWAL]],Table2[[#This Row],[M1B]])</f>
        <v>0</v>
      </c>
      <c r="R2472" s="14">
        <f>SUM(Table2[[#This Row],[M2B]],Table2[[#This Row],[M2B_h]])</f>
        <v>0</v>
      </c>
      <c r="S2472" s="14">
        <f>SUM(Table2[[#This Row],[M3B]],Table2[[#This Row],[M3B_h]])</f>
        <v>0</v>
      </c>
      <c r="T2472" s="14">
        <f>SUM(Table2[[#This Row],[M4B]],Table2[[#This Row],[M4B_h]])</f>
        <v>0</v>
      </c>
    </row>
    <row r="2473" spans="1:20">
      <c r="A2473" s="13" t="str">
        <f>IF(Table2[[#This Row],[TT]]=0,"",ROW())</f>
        <v/>
      </c>
      <c r="B2473" s="13" t="str">
        <f>LOWER(SUBSTITUTE(SUBSTITUTE(SUBSTITUTE(SUBSTITUTE(SUBSTITUTE(SUBSTITUTE(SUBSTITUTE(SUBSTITUTE(Table2[[#This Row],[NAMA BARANG]]," ",""),"""",""),"-",""),"/",""),"(",""),")",""),"&amp;",""),",",""))</f>
        <v>bpgelsq120united</v>
      </c>
      <c r="C2473" s="16" t="s">
        <v>2745</v>
      </c>
      <c r="D2473" s="25">
        <v>0</v>
      </c>
      <c r="E2473" s="47" t="s">
        <v>2567</v>
      </c>
      <c r="F2473" s="43">
        <f>IF(Table2[[#This Row],[M5B]]="",Table2[[#This Row],[M5B_h]],SUM(Table2[[#This Row],[M5B_h]],Table2[[#This Row],[M5B]]))</f>
        <v>0</v>
      </c>
      <c r="H2473" s="14" t="str">
        <f>IF(Table2[[#This Row],[M1A]]="","",Table2[[#This Row],[M1A]]-Table2[[#This Row],[AWAL]])</f>
        <v/>
      </c>
      <c r="J2473" s="14" t="str">
        <f>IF(Table2[[#This Row],[M2A]]="","",SUM(Table2[[#This Row],[M2A]]-Table2[[#This Row],[M2B_h]]))</f>
        <v/>
      </c>
      <c r="L2473" s="14" t="str">
        <f>IF(Table2[[#This Row],[M3A]]="","",SUM(Table2[[#This Row],[M3A]]-Table2[[#This Row],[M3B_h]]))</f>
        <v/>
      </c>
      <c r="N2473" s="14" t="str">
        <f>IF(Table2[[#This Row],[M4A]]="","",SUM(Table2[[#This Row],[M4A]]-Table2[[#This Row],[M4B_h]]))</f>
        <v/>
      </c>
      <c r="O2473" s="14"/>
      <c r="P2473" s="14" t="str">
        <f>IF(Table2[[#This Row],[M5A]]="","",SUM(Table2[[#This Row],[M5A]]-Table2[[#This Row],[M5B_h]]))</f>
        <v/>
      </c>
      <c r="Q2473" s="14">
        <f>SUM(Table2[[#This Row],[AWAL]],Table2[[#This Row],[M1B]])</f>
        <v>0</v>
      </c>
      <c r="R2473" s="14">
        <f>SUM(Table2[[#This Row],[M2B]],Table2[[#This Row],[M2B_h]])</f>
        <v>0</v>
      </c>
      <c r="S2473" s="14">
        <f>SUM(Table2[[#This Row],[M3B]],Table2[[#This Row],[M3B_h]])</f>
        <v>0</v>
      </c>
      <c r="T2473" s="14">
        <f>SUM(Table2[[#This Row],[M4B]],Table2[[#This Row],[M4B_h]])</f>
        <v>0</v>
      </c>
    </row>
    <row r="2474" spans="1:20">
      <c r="A2474" s="13" t="str">
        <f>IF(Table2[[#This Row],[TT]]=0,"",ROW())</f>
        <v/>
      </c>
      <c r="B2474" s="13" t="str">
        <f>LOWER(SUBSTITUTE(SUBSTITUTE(SUBSTITUTE(SUBSTITUTE(SUBSTITUTE(SUBSTITUTE(SUBSTITUTE(SUBSTITUTE(Table2[[#This Row],[NAMA BARANG]]," ",""),"""",""),"-",""),"/",""),"(",""),")",""),"&amp;",""),",",""))</f>
        <v>bpgelsq203retro</v>
      </c>
      <c r="C2474" s="16" t="s">
        <v>2744</v>
      </c>
      <c r="D2474" s="25">
        <v>0</v>
      </c>
      <c r="E2474" s="47" t="s">
        <v>2567</v>
      </c>
      <c r="F2474" s="43">
        <f>IF(Table2[[#This Row],[M5B]]="",Table2[[#This Row],[M5B_h]],SUM(Table2[[#This Row],[M5B_h]],Table2[[#This Row],[M5B]]))</f>
        <v>0</v>
      </c>
      <c r="H2474" s="14" t="str">
        <f>IF(Table2[[#This Row],[M1A]]="","",Table2[[#This Row],[M1A]]-Table2[[#This Row],[AWAL]])</f>
        <v/>
      </c>
      <c r="J2474" s="14" t="str">
        <f>IF(Table2[[#This Row],[M2A]]="","",SUM(Table2[[#This Row],[M2A]]-Table2[[#This Row],[M2B_h]]))</f>
        <v/>
      </c>
      <c r="L2474" s="14" t="str">
        <f>IF(Table2[[#This Row],[M3A]]="","",SUM(Table2[[#This Row],[M3A]]-Table2[[#This Row],[M3B_h]]))</f>
        <v/>
      </c>
      <c r="N2474" s="14" t="str">
        <f>IF(Table2[[#This Row],[M4A]]="","",SUM(Table2[[#This Row],[M4A]]-Table2[[#This Row],[M4B_h]]))</f>
        <v/>
      </c>
      <c r="O2474" s="14"/>
      <c r="P2474" s="14" t="str">
        <f>IF(Table2[[#This Row],[M5A]]="","",SUM(Table2[[#This Row],[M5A]]-Table2[[#This Row],[M5B_h]]))</f>
        <v/>
      </c>
      <c r="Q2474" s="14">
        <f>SUM(Table2[[#This Row],[AWAL]],Table2[[#This Row],[M1B]])</f>
        <v>0</v>
      </c>
      <c r="R2474" s="14">
        <f>SUM(Table2[[#This Row],[M2B]],Table2[[#This Row],[M2B_h]])</f>
        <v>0</v>
      </c>
      <c r="S2474" s="14">
        <f>SUM(Table2[[#This Row],[M3B]],Table2[[#This Row],[M3B_h]])</f>
        <v>0</v>
      </c>
      <c r="T2474" s="14">
        <f>SUM(Table2[[#This Row],[M4B]],Table2[[#This Row],[M4B_h]])</f>
        <v>0</v>
      </c>
    </row>
    <row r="2475" spans="1:20">
      <c r="A2475" s="13" t="str">
        <f>IF(Table2[[#This Row],[TT]]=0,"",ROW())</f>
        <v/>
      </c>
      <c r="B2475" s="13" t="str">
        <f>LOWER(SUBSTITUTE(SUBSTITUTE(SUBSTITUTE(SUBSTITUTE(SUBSTITUTE(SUBSTITUTE(SUBSTITUTE(SUBSTITUTE(Table2[[#This Row],[NAMA BARANG]]," ",""),"""",""),"-",""),"/",""),"(",""),")",""),"&amp;",""),",",""))</f>
        <v>bpgelsq204vintage</v>
      </c>
      <c r="C2475" s="16" t="s">
        <v>2803</v>
      </c>
      <c r="D2475" s="25">
        <v>0</v>
      </c>
      <c r="E2475" s="47" t="s">
        <v>2567</v>
      </c>
      <c r="F2475" s="43">
        <f>IF(Table2[[#This Row],[M5B]]="",Table2[[#This Row],[M5B_h]],SUM(Table2[[#This Row],[M5B_h]],Table2[[#This Row],[M5B]]))</f>
        <v>0</v>
      </c>
      <c r="H2475" s="14" t="str">
        <f>IF(Table2[[#This Row],[M1A]]="","",Table2[[#This Row],[M1A]]-Table2[[#This Row],[AWAL]])</f>
        <v/>
      </c>
      <c r="J2475" s="14" t="str">
        <f>IF(Table2[[#This Row],[M2A]]="","",SUM(Table2[[#This Row],[M2A]]-Table2[[#This Row],[M2B_h]]))</f>
        <v/>
      </c>
      <c r="L2475" s="14" t="str">
        <f>IF(Table2[[#This Row],[M3A]]="","",SUM(Table2[[#This Row],[M3A]]-Table2[[#This Row],[M3B_h]]))</f>
        <v/>
      </c>
      <c r="N2475" s="14" t="str">
        <f>IF(Table2[[#This Row],[M4A]]="","",SUM(Table2[[#This Row],[M4A]]-Table2[[#This Row],[M4B_h]]))</f>
        <v/>
      </c>
      <c r="O2475" s="14"/>
      <c r="P2475" s="14" t="str">
        <f>IF(Table2[[#This Row],[M5A]]="","",SUM(Table2[[#This Row],[M5A]]-Table2[[#This Row],[M5B_h]]))</f>
        <v/>
      </c>
      <c r="Q2475" s="14">
        <f>SUM(Table2[[#This Row],[AWAL]],Table2[[#This Row],[M1B]])</f>
        <v>0</v>
      </c>
      <c r="R2475" s="14">
        <f>SUM(Table2[[#This Row],[M2B]],Table2[[#This Row],[M2B_h]])</f>
        <v>0</v>
      </c>
      <c r="S2475" s="14">
        <f>SUM(Table2[[#This Row],[M3B]],Table2[[#This Row],[M3B_h]])</f>
        <v>0</v>
      </c>
      <c r="T2475" s="14">
        <f>SUM(Table2[[#This Row],[M4B]],Table2[[#This Row],[M4B_h]])</f>
        <v>0</v>
      </c>
    </row>
    <row r="2476" spans="1:20">
      <c r="A2476" s="13" t="str">
        <f>IF(Table2[[#This Row],[TT]]=0,"",ROW())</f>
        <v/>
      </c>
      <c r="B2476" s="13" t="str">
        <f>LOWER(SUBSTITUTE(SUBSTITUTE(SUBSTITUTE(SUBSTITUTE(SUBSTITUTE(SUBSTITUTE(SUBSTITUTE(SUBSTITUTE(Table2[[#This Row],[NAMA BARANG]]," ",""),"""",""),"-",""),"/",""),"(",""),")",""),"&amp;",""),",",""))</f>
        <v>bpgelsq205teencute</v>
      </c>
      <c r="C2476" s="16" t="s">
        <v>2747</v>
      </c>
      <c r="D2476" s="25">
        <v>0</v>
      </c>
      <c r="E2476" s="47" t="s">
        <v>2567</v>
      </c>
      <c r="F2476" s="43">
        <f>IF(Table2[[#This Row],[M5B]]="",Table2[[#This Row],[M5B_h]],SUM(Table2[[#This Row],[M5B_h]],Table2[[#This Row],[M5B]]))</f>
        <v>0</v>
      </c>
      <c r="H2476" s="14" t="str">
        <f>IF(Table2[[#This Row],[M1A]]="","",Table2[[#This Row],[M1A]]-Table2[[#This Row],[AWAL]])</f>
        <v/>
      </c>
      <c r="J2476" s="14" t="str">
        <f>IF(Table2[[#This Row],[M2A]]="","",SUM(Table2[[#This Row],[M2A]]-Table2[[#This Row],[M2B_h]]))</f>
        <v/>
      </c>
      <c r="L2476" s="14" t="str">
        <f>IF(Table2[[#This Row],[M3A]]="","",SUM(Table2[[#This Row],[M3A]]-Table2[[#This Row],[M3B_h]]))</f>
        <v/>
      </c>
      <c r="N2476" s="14" t="str">
        <f>IF(Table2[[#This Row],[M4A]]="","",SUM(Table2[[#This Row],[M4A]]-Table2[[#This Row],[M4B_h]]))</f>
        <v/>
      </c>
      <c r="O2476" s="14"/>
      <c r="P2476" s="14" t="str">
        <f>IF(Table2[[#This Row],[M5A]]="","",SUM(Table2[[#This Row],[M5A]]-Table2[[#This Row],[M5B_h]]))</f>
        <v/>
      </c>
      <c r="Q2476" s="14">
        <f>SUM(Table2[[#This Row],[AWAL]],Table2[[#This Row],[M1B]])</f>
        <v>0</v>
      </c>
      <c r="R2476" s="14">
        <f>SUM(Table2[[#This Row],[M2B]],Table2[[#This Row],[M2B_h]])</f>
        <v>0</v>
      </c>
      <c r="S2476" s="14">
        <f>SUM(Table2[[#This Row],[M3B]],Table2[[#This Row],[M3B_h]])</f>
        <v>0</v>
      </c>
      <c r="T2476" s="14">
        <f>SUM(Table2[[#This Row],[M4B]],Table2[[#This Row],[M4B_h]])</f>
        <v>0</v>
      </c>
    </row>
    <row r="2477" spans="1:20">
      <c r="A2477" s="13" t="str">
        <f>IF(Table2[[#This Row],[TT]]=0,"",ROW())</f>
        <v/>
      </c>
      <c r="B2477" s="13" t="str">
        <f>LOWER(SUBSTITUTE(SUBSTITUTE(SUBSTITUTE(SUBSTITUTE(SUBSTITUTE(SUBSTITUTE(SUBSTITUTE(SUBSTITUTE(Table2[[#This Row],[NAMA BARANG]]," ",""),"""",""),"-",""),"/",""),"(",""),")",""),"&amp;",""),",",""))</f>
        <v>bpgelsq812candynow</v>
      </c>
      <c r="C2477" s="16" t="s">
        <v>2751</v>
      </c>
      <c r="D2477" s="25">
        <v>0</v>
      </c>
      <c r="E2477" s="47" t="s">
        <v>2567</v>
      </c>
      <c r="F2477" s="43">
        <f>IF(Table2[[#This Row],[M5B]]="",Table2[[#This Row],[M5B_h]],SUM(Table2[[#This Row],[M5B_h]],Table2[[#This Row],[M5B]]))</f>
        <v>0</v>
      </c>
      <c r="H2477" s="14" t="str">
        <f>IF(Table2[[#This Row],[M1A]]="","",Table2[[#This Row],[M1A]]-Table2[[#This Row],[AWAL]])</f>
        <v/>
      </c>
      <c r="J2477" s="14" t="str">
        <f>IF(Table2[[#This Row],[M2A]]="","",SUM(Table2[[#This Row],[M2A]]-Table2[[#This Row],[M2B_h]]))</f>
        <v/>
      </c>
      <c r="L2477" s="14" t="str">
        <f>IF(Table2[[#This Row],[M3A]]="","",SUM(Table2[[#This Row],[M3A]]-Table2[[#This Row],[M3B_h]]))</f>
        <v/>
      </c>
      <c r="N2477" s="14" t="str">
        <f>IF(Table2[[#This Row],[M4A]]="","",SUM(Table2[[#This Row],[M4A]]-Table2[[#This Row],[M4B_h]]))</f>
        <v/>
      </c>
      <c r="O2477" s="14"/>
      <c r="P2477" s="14" t="str">
        <f>IF(Table2[[#This Row],[M5A]]="","",SUM(Table2[[#This Row],[M5A]]-Table2[[#This Row],[M5B_h]]))</f>
        <v/>
      </c>
      <c r="Q2477" s="14">
        <f>SUM(Table2[[#This Row],[AWAL]],Table2[[#This Row],[M1B]])</f>
        <v>0</v>
      </c>
      <c r="R2477" s="14">
        <f>SUM(Table2[[#This Row],[M2B]],Table2[[#This Row],[M2B_h]])</f>
        <v>0</v>
      </c>
      <c r="S2477" s="14">
        <f>SUM(Table2[[#This Row],[M3B]],Table2[[#This Row],[M3B_h]])</f>
        <v>0</v>
      </c>
      <c r="T2477" s="14">
        <f>SUM(Table2[[#This Row],[M4B]],Table2[[#This Row],[M4B_h]])</f>
        <v>0</v>
      </c>
    </row>
    <row r="2478" spans="1:20">
      <c r="A2478" s="13" t="str">
        <f>IF(Table2[[#This Row],[TT]]=0,"",ROW())</f>
        <v/>
      </c>
      <c r="B2478" s="13" t="str">
        <f>LOWER(SUBSTITUTE(SUBSTITUTE(SUBSTITUTE(SUBSTITUTE(SUBSTITUTE(SUBSTITUTE(SUBSTITUTE(SUBSTITUTE(Table2[[#This Row],[NAMA BARANG]]," ",""),"""",""),"-",""),"/",""),"(",""),")",""),"&amp;",""),",",""))</f>
        <v>bpgeltf342b</v>
      </c>
      <c r="C2478" s="16" t="s">
        <v>3019</v>
      </c>
      <c r="D2478" s="18">
        <v>0</v>
      </c>
      <c r="E2478" s="47" t="s">
        <v>2615</v>
      </c>
      <c r="F2478" s="43">
        <f>IF(Table2[[#This Row],[M5B]]="",Table2[[#This Row],[M5B_h]],SUM(Table2[[#This Row],[M5B_h]],Table2[[#This Row],[M5B]]))</f>
        <v>0</v>
      </c>
      <c r="H2478" s="14" t="str">
        <f>IF(Table2[[#This Row],[M1A]]="","",Table2[[#This Row],[M1A]]-Table2[[#This Row],[AWAL]])</f>
        <v/>
      </c>
      <c r="J2478" s="14" t="str">
        <f>IF(Table2[[#This Row],[M2A]]="","",SUM(Table2[[#This Row],[M2A]]-Table2[[#This Row],[M2B_h]]))</f>
        <v/>
      </c>
      <c r="L2478" s="14" t="str">
        <f>IF(Table2[[#This Row],[M3A]]="","",SUM(Table2[[#This Row],[M3A]]-Table2[[#This Row],[M3B_h]]))</f>
        <v/>
      </c>
      <c r="N2478" s="14" t="str">
        <f>IF(Table2[[#This Row],[M4A]]="","",SUM(Table2[[#This Row],[M4A]]-Table2[[#This Row],[M4B_h]]))</f>
        <v/>
      </c>
      <c r="O2478" s="14"/>
      <c r="P2478" s="14" t="str">
        <f>IF(Table2[[#This Row],[M5A]]="","",SUM(Table2[[#This Row],[M5A]]-Table2[[#This Row],[M5B_h]]))</f>
        <v/>
      </c>
      <c r="Q2478" s="14">
        <f>SUM(Table2[[#This Row],[AWAL]],Table2[[#This Row],[M1B]])</f>
        <v>0</v>
      </c>
      <c r="R2478" s="14">
        <f>SUM(Table2[[#This Row],[M2B]],Table2[[#This Row],[M2B_h]])</f>
        <v>0</v>
      </c>
      <c r="S2478" s="14">
        <f>SUM(Table2[[#This Row],[M3B]],Table2[[#This Row],[M3B_h]])</f>
        <v>0</v>
      </c>
      <c r="T2478" s="14">
        <f>SUM(Table2[[#This Row],[M4B]],Table2[[#This Row],[M4B_h]])</f>
        <v>0</v>
      </c>
    </row>
    <row r="2479" spans="1:20">
      <c r="A2479" s="13" t="str">
        <f>IF(Table2[[#This Row],[TT]]=0,"",ROW())</f>
        <v/>
      </c>
      <c r="B2479" s="13" t="str">
        <f>LOWER(SUBSTITUTE(SUBSTITUTE(SUBSTITUTE(SUBSTITUTE(SUBSTITUTE(SUBSTITUTE(SUBSTITUTE(SUBSTITUTE(Table2[[#This Row],[NAMA BARANG]]," ",""),"""",""),"-",""),"/",""),"(",""),")",""),"&amp;",""),",",""))</f>
        <v>bpgeltg33580</v>
      </c>
      <c r="C2479" s="16" t="s">
        <v>3447</v>
      </c>
      <c r="D2479" s="18">
        <v>0</v>
      </c>
      <c r="E2479" s="47" t="s">
        <v>2567</v>
      </c>
      <c r="F2479" s="43">
        <f>IF(Table2[[#This Row],[M5B]]="",Table2[[#This Row],[M5B_h]],SUM(Table2[[#This Row],[M5B_h]],Table2[[#This Row],[M5B]]))</f>
        <v>0</v>
      </c>
      <c r="H2479" s="14" t="str">
        <f>IF(Table2[[#This Row],[M1A]]="","",Table2[[#This Row],[M1A]]-Table2[[#This Row],[AWAL]])</f>
        <v/>
      </c>
      <c r="J2479" s="14" t="str">
        <f>IF(Table2[[#This Row],[M2A]]="","",SUM(Table2[[#This Row],[M2A]]-Table2[[#This Row],[M2B_h]]))</f>
        <v/>
      </c>
      <c r="L2479" s="14" t="str">
        <f>IF(Table2[[#This Row],[M3A]]="","",SUM(Table2[[#This Row],[M3A]]-Table2[[#This Row],[M3B_h]]))</f>
        <v/>
      </c>
      <c r="N2479" s="14" t="str">
        <f>IF(Table2[[#This Row],[M4A]]="","",SUM(Table2[[#This Row],[M4A]]-Table2[[#This Row],[M4B_h]]))</f>
        <v/>
      </c>
      <c r="O2479" s="14"/>
      <c r="P2479" s="14" t="str">
        <f>IF(Table2[[#This Row],[M5A]]="","",SUM(Table2[[#This Row],[M5A]]-Table2[[#This Row],[M5B_h]]))</f>
        <v/>
      </c>
      <c r="Q2479" s="14">
        <f>SUM(Table2[[#This Row],[AWAL]],Table2[[#This Row],[M1B]])</f>
        <v>0</v>
      </c>
      <c r="R2479" s="14">
        <f>SUM(Table2[[#This Row],[M2B]],Table2[[#This Row],[M2B_h]])</f>
        <v>0</v>
      </c>
      <c r="S2479" s="14">
        <f>SUM(Table2[[#This Row],[M3B]],Table2[[#This Row],[M3B_h]])</f>
        <v>0</v>
      </c>
      <c r="T2479" s="14">
        <f>SUM(Table2[[#This Row],[M4B]],Table2[[#This Row],[M4B_h]])</f>
        <v>0</v>
      </c>
    </row>
    <row r="2480" spans="1:20">
      <c r="A2480" s="13" t="str">
        <f>IF(Table2[[#This Row],[TT]]=0,"",ROW())</f>
        <v/>
      </c>
      <c r="B2480" s="13" t="str">
        <f>LOWER(SUBSTITUTE(SUBSTITUTE(SUBSTITUTE(SUBSTITUTE(SUBSTITUTE(SUBSTITUTE(SUBSTITUTE(SUBSTITUTE(Table2[[#This Row],[NAMA BARANG]]," ",""),"""",""),"-",""),"/",""),"(",""),")",""),"&amp;",""),",",""))</f>
        <v>bpgeltg690</v>
      </c>
      <c r="C2480" s="17" t="s">
        <v>4423</v>
      </c>
      <c r="D2480" s="18">
        <v>0</v>
      </c>
      <c r="E2480" s="22" t="s">
        <v>4424</v>
      </c>
      <c r="F2480" s="43">
        <f>IF(Table2[[#This Row],[M5B]]="",Table2[[#This Row],[M5B_h]],SUM(Table2[[#This Row],[M5B_h]],Table2[[#This Row],[M5B]]))</f>
        <v>0</v>
      </c>
      <c r="H2480" s="14" t="str">
        <f>IF(Table2[[#This Row],[M1A]]="","",Table2[[#This Row],[M1A]]-Table2[[#This Row],[AWAL]])</f>
        <v/>
      </c>
      <c r="J2480" s="14" t="str">
        <f>IF(Table2[[#This Row],[M2A]]="","",SUM(Table2[[#This Row],[M2A]]-Table2[[#This Row],[M2B_h]]))</f>
        <v/>
      </c>
      <c r="L2480" s="14" t="str">
        <f>IF(Table2[[#This Row],[M3A]]="","",SUM(Table2[[#This Row],[M3A]]-Table2[[#This Row],[M3B_h]]))</f>
        <v/>
      </c>
      <c r="N2480" s="14" t="str">
        <f>IF(Table2[[#This Row],[M4A]]="","",SUM(Table2[[#This Row],[M4A]]-Table2[[#This Row],[M4B_h]]))</f>
        <v/>
      </c>
      <c r="O2480" s="14"/>
      <c r="P2480" s="14" t="str">
        <f>IF(Table2[[#This Row],[M5A]]="","",SUM(Table2[[#This Row],[M5A]]-Table2[[#This Row],[M5B_h]]))</f>
        <v/>
      </c>
      <c r="Q2480" s="14">
        <f>SUM(Table2[[#This Row],[AWAL]],Table2[[#This Row],[M1B]])</f>
        <v>0</v>
      </c>
      <c r="R2480" s="14">
        <f>SUM(Table2[[#This Row],[M2B]],Table2[[#This Row],[M2B_h]])</f>
        <v>0</v>
      </c>
      <c r="S2480" s="14">
        <f>SUM(Table2[[#This Row],[M3B]],Table2[[#This Row],[M3B_h]])</f>
        <v>0</v>
      </c>
      <c r="T2480" s="14">
        <f>SUM(Table2[[#This Row],[M4B]],Table2[[#This Row],[M4B_h]])</f>
        <v>0</v>
      </c>
    </row>
    <row r="2481" spans="1:20">
      <c r="A2481" s="11" t="str">
        <f>IF(Table2[[#This Row],[TT]]=0,"",ROW())</f>
        <v/>
      </c>
      <c r="B2481" s="11" t="str">
        <f>LOWER(SUBSTITUTE(SUBSTITUTE(SUBSTITUTE(SUBSTITUTE(SUBSTITUTE(SUBSTITUTE(SUBSTITUTE(SUBSTITUTE(Table2[[#This Row],[NAMA BARANG]]," ",""),"""",""),"-",""),"/",""),"(",""),")",""),"&amp;",""),",",""))</f>
        <v>bpgeltz1000</v>
      </c>
      <c r="C2481" s="17" t="s">
        <v>569</v>
      </c>
      <c r="D2481" s="18">
        <v>0</v>
      </c>
      <c r="E2481" s="22" t="s">
        <v>14</v>
      </c>
      <c r="F2481" s="43">
        <f>IF(Table2[[#This Row],[M5B]]="",Table2[[#This Row],[M5B_h]],SUM(Table2[[#This Row],[M5B_h]],Table2[[#This Row],[M5B]]))</f>
        <v>0</v>
      </c>
      <c r="H2481" s="12" t="str">
        <f>IF(Table2[[#This Row],[M1A]]="","",Table2[[#This Row],[M1A]]-Table2[[#This Row],[AWAL]])</f>
        <v/>
      </c>
      <c r="J2481" s="12" t="str">
        <f>IF(Table2[[#This Row],[M2A]]="","",SUM(Table2[[#This Row],[M2A]]-Table2[[#This Row],[M2B_h]]))</f>
        <v/>
      </c>
      <c r="L2481" s="12" t="str">
        <f>IF(Table2[[#This Row],[M3A]]="","",SUM(Table2[[#This Row],[M3A]]-Table2[[#This Row],[M3B_h]]))</f>
        <v/>
      </c>
      <c r="N2481" s="12" t="str">
        <f>IF(Table2[[#This Row],[M4A]]="","",SUM(Table2[[#This Row],[M4A]]-Table2[[#This Row],[M4B_h]]))</f>
        <v/>
      </c>
      <c r="O2481" s="14"/>
      <c r="P2481" s="14" t="str">
        <f>IF(Table2[[#This Row],[M5A]]="","",SUM(Table2[[#This Row],[M5A]]-Table2[[#This Row],[M5B_h]]))</f>
        <v/>
      </c>
      <c r="Q2481" s="14">
        <f>SUM(Table2[[#This Row],[AWAL]],Table2[[#This Row],[M1B]])</f>
        <v>0</v>
      </c>
      <c r="R2481" s="14">
        <f>SUM(Table2[[#This Row],[M2B]],Table2[[#This Row],[M2B_h]])</f>
        <v>0</v>
      </c>
      <c r="S2481" s="14">
        <f>SUM(Table2[[#This Row],[M3B]],Table2[[#This Row],[M3B_h]])</f>
        <v>0</v>
      </c>
      <c r="T2481" s="14">
        <f>SUM(Table2[[#This Row],[M4B]],Table2[[#This Row],[M4B_h]])</f>
        <v>0</v>
      </c>
    </row>
    <row r="2482" spans="1:20">
      <c r="A2482" s="11" t="str">
        <f>IF(Table2[[#This Row],[TT]]=0,"",ROW())</f>
        <v/>
      </c>
      <c r="B2482" s="11" t="str">
        <f>LOWER(SUBSTITUTE(SUBSTITUTE(SUBSTITUTE(SUBSTITUTE(SUBSTITUTE(SUBSTITUTE(SUBSTITUTE(SUBSTITUTE(Table2[[#This Row],[NAMA BARANG]]," ",""),"""",""),"-",""),"/",""),"(",""),")",""),"&amp;",""),",",""))</f>
        <v>bpgellglpsq0112w</v>
      </c>
      <c r="C2482" s="17" t="s">
        <v>600</v>
      </c>
      <c r="D2482" s="18">
        <v>0</v>
      </c>
      <c r="E2482" s="22" t="s">
        <v>531</v>
      </c>
      <c r="F2482" s="43">
        <f>IF(Table2[[#This Row],[M5B]]="",Table2[[#This Row],[M5B_h]],SUM(Table2[[#This Row],[M5B_h]],Table2[[#This Row],[M5B]]))</f>
        <v>0</v>
      </c>
      <c r="H2482" s="12" t="str">
        <f>IF(Table2[[#This Row],[M1A]]="","",Table2[[#This Row],[M1A]]-Table2[[#This Row],[AWAL]])</f>
        <v/>
      </c>
      <c r="J2482" s="12" t="str">
        <f>IF(Table2[[#This Row],[M2A]]="","",SUM(Table2[[#This Row],[M2A]]-Table2[[#This Row],[M2B_h]]))</f>
        <v/>
      </c>
      <c r="L2482" s="12" t="str">
        <f>IF(Table2[[#This Row],[M3A]]="","",SUM(Table2[[#This Row],[M3A]]-Table2[[#This Row],[M3B_h]]))</f>
        <v/>
      </c>
      <c r="N2482" s="12" t="str">
        <f>IF(Table2[[#This Row],[M4A]]="","",SUM(Table2[[#This Row],[M4A]]-Table2[[#This Row],[M4B_h]]))</f>
        <v/>
      </c>
      <c r="O2482" s="14"/>
      <c r="P2482" s="14" t="str">
        <f>IF(Table2[[#This Row],[M5A]]="","",SUM(Table2[[#This Row],[M5A]]-Table2[[#This Row],[M5B_h]]))</f>
        <v/>
      </c>
      <c r="Q2482" s="14">
        <f>SUM(Table2[[#This Row],[AWAL]],Table2[[#This Row],[M1B]])</f>
        <v>0</v>
      </c>
      <c r="R2482" s="14">
        <f>SUM(Table2[[#This Row],[M2B]],Table2[[#This Row],[M2B_h]])</f>
        <v>0</v>
      </c>
      <c r="S2482" s="14">
        <f>SUM(Table2[[#This Row],[M3B]],Table2[[#This Row],[M3B_h]])</f>
        <v>0</v>
      </c>
      <c r="T2482" s="14">
        <f>SUM(Table2[[#This Row],[M4B]],Table2[[#This Row],[M4B_h]])</f>
        <v>0</v>
      </c>
    </row>
    <row r="2483" spans="1:20">
      <c r="A2483" s="11" t="str">
        <f>IF(Table2[[#This Row],[TT]]=0,"",ROW())</f>
        <v/>
      </c>
      <c r="B2483" s="11" t="str">
        <f>LOWER(SUBSTITUTE(SUBSTITUTE(SUBSTITUTE(SUBSTITUTE(SUBSTITUTE(SUBSTITUTE(SUBSTITUTE(SUBSTITUTE(Table2[[#This Row],[NAMA BARANG]]," ",""),"""",""),"-",""),"/",""),"(",""),")",""),"&amp;",""),",",""))</f>
        <v>bpgellvc1602bts</v>
      </c>
      <c r="C2483" s="17" t="s">
        <v>625</v>
      </c>
      <c r="D2483" s="18">
        <v>0</v>
      </c>
      <c r="E2483" s="22" t="s">
        <v>14</v>
      </c>
      <c r="F2483" s="43">
        <f>IF(Table2[[#This Row],[M5B]]="",Table2[[#This Row],[M5B_h]],SUM(Table2[[#This Row],[M5B_h]],Table2[[#This Row],[M5B]]))</f>
        <v>0</v>
      </c>
      <c r="H2483" s="12" t="str">
        <f>IF(Table2[[#This Row],[M1A]]="","",Table2[[#This Row],[M1A]]-Table2[[#This Row],[AWAL]])</f>
        <v/>
      </c>
      <c r="J2483" s="12" t="str">
        <f>IF(Table2[[#This Row],[M2A]]="","",SUM(Table2[[#This Row],[M2A]]-Table2[[#This Row],[M2B_h]]))</f>
        <v/>
      </c>
      <c r="L2483" s="12" t="str">
        <f>IF(Table2[[#This Row],[M3A]]="","",SUM(Table2[[#This Row],[M3A]]-Table2[[#This Row],[M3B_h]]))</f>
        <v/>
      </c>
      <c r="N2483" s="12" t="str">
        <f>IF(Table2[[#This Row],[M4A]]="","",SUM(Table2[[#This Row],[M4A]]-Table2[[#This Row],[M4B_h]]))</f>
        <v/>
      </c>
      <c r="O2483" s="14"/>
      <c r="P2483" s="14" t="str">
        <f>IF(Table2[[#This Row],[M5A]]="","",SUM(Table2[[#This Row],[M5A]]-Table2[[#This Row],[M5B_h]]))</f>
        <v/>
      </c>
      <c r="Q2483" s="14">
        <f>SUM(Table2[[#This Row],[AWAL]],Table2[[#This Row],[M1B]])</f>
        <v>0</v>
      </c>
      <c r="R2483" s="14">
        <f>SUM(Table2[[#This Row],[M2B]],Table2[[#This Row],[M2B_h]])</f>
        <v>0</v>
      </c>
      <c r="S2483" s="14">
        <f>SUM(Table2[[#This Row],[M3B]],Table2[[#This Row],[M3B_h]])</f>
        <v>0</v>
      </c>
      <c r="T2483" s="14">
        <f>SUM(Table2[[#This Row],[M4B]],Table2[[#This Row],[M4B_h]])</f>
        <v>0</v>
      </c>
    </row>
    <row r="2484" spans="1:20">
      <c r="A2484" s="11" t="str">
        <f>IF(Table2[[#This Row],[TT]]=0,"",ROW())</f>
        <v/>
      </c>
      <c r="B2484" s="11" t="str">
        <f>LOWER(SUBSTITUTE(SUBSTITUTE(SUBSTITUTE(SUBSTITUTE(SUBSTITUTE(SUBSTITUTE(SUBSTITUTE(SUBSTITUTE(Table2[[#This Row],[NAMA BARANG]]," ",""),"""",""),"-",""),"/",""),"(",""),")",""),"&amp;",""),",",""))</f>
        <v>bpminig212color+isi</v>
      </c>
      <c r="C2484" s="16" t="s">
        <v>2650</v>
      </c>
      <c r="D2484" s="25">
        <v>0</v>
      </c>
      <c r="E2484" s="47" t="s">
        <v>2434</v>
      </c>
      <c r="F2484" s="43">
        <f>IF(Table2[[#This Row],[M5B]]="",Table2[[#This Row],[M5B_h]],SUM(Table2[[#This Row],[M5B_h]],Table2[[#This Row],[M5B]]))</f>
        <v>0</v>
      </c>
      <c r="H2484" s="12" t="str">
        <f>IF(Table2[[#This Row],[M1A]]="","",Table2[[#This Row],[M1A]]-Table2[[#This Row],[AWAL]])</f>
        <v/>
      </c>
      <c r="J2484" s="12" t="str">
        <f>IF(Table2[[#This Row],[M2A]]="","",SUM(Table2[[#This Row],[M2A]]-Table2[[#This Row],[M2B_h]]))</f>
        <v/>
      </c>
      <c r="L2484" s="12" t="str">
        <f>IF(Table2[[#This Row],[M3A]]="","",SUM(Table2[[#This Row],[M3A]]-Table2[[#This Row],[M3B_h]]))</f>
        <v/>
      </c>
      <c r="N2484" s="12" t="str">
        <f>IF(Table2[[#This Row],[M4A]]="","",SUM(Table2[[#This Row],[M4A]]-Table2[[#This Row],[M4B_h]]))</f>
        <v/>
      </c>
      <c r="O2484" s="14"/>
      <c r="P2484" s="14" t="str">
        <f>IF(Table2[[#This Row],[M5A]]="","",SUM(Table2[[#This Row],[M5A]]-Table2[[#This Row],[M5B_h]]))</f>
        <v/>
      </c>
      <c r="Q2484" s="14">
        <f>SUM(Table2[[#This Row],[AWAL]],Table2[[#This Row],[M1B]])</f>
        <v>0</v>
      </c>
      <c r="R2484" s="14">
        <f>SUM(Table2[[#This Row],[M2B]],Table2[[#This Row],[M2B_h]])</f>
        <v>0</v>
      </c>
      <c r="S2484" s="14">
        <f>SUM(Table2[[#This Row],[M3B]],Table2[[#This Row],[M3B_h]])</f>
        <v>0</v>
      </c>
      <c r="T2484" s="14">
        <f>SUM(Table2[[#This Row],[M4B]],Table2[[#This Row],[M4B_h]])</f>
        <v>0</v>
      </c>
    </row>
    <row r="2485" spans="1:20">
      <c r="A2485" s="13" t="str">
        <f>IF(Table2[[#This Row],[TT]]=0,"",ROW())</f>
        <v/>
      </c>
      <c r="B2485" s="13" t="str">
        <f>LOWER(SUBSTITUTE(SUBSTITUTE(SUBSTITUTE(SUBSTITUTE(SUBSTITUTE(SUBSTITUTE(SUBSTITUTE(SUBSTITUTE(Table2[[#This Row],[NAMA BARANG]]," ",""),"""",""),"-",""),"/",""),"(",""),")",""),"&amp;",""),",",""))</f>
        <v>bppelna0.1ht</v>
      </c>
      <c r="C2485" s="16" t="s">
        <v>2790</v>
      </c>
      <c r="D2485" s="25">
        <v>0</v>
      </c>
      <c r="E2485" s="47" t="s">
        <v>2559</v>
      </c>
      <c r="F2485" s="43">
        <f>IF(Table2[[#This Row],[M5B]]="",Table2[[#This Row],[M5B_h]],SUM(Table2[[#This Row],[M5B_h]],Table2[[#This Row],[M5B]]))</f>
        <v>0</v>
      </c>
      <c r="H2485" s="14" t="str">
        <f>IF(Table2[[#This Row],[M1A]]="","",Table2[[#This Row],[M1A]]-Table2[[#This Row],[AWAL]])</f>
        <v/>
      </c>
      <c r="J2485" s="14" t="str">
        <f>IF(Table2[[#This Row],[M2A]]="","",SUM(Table2[[#This Row],[M2A]]-Table2[[#This Row],[M2B_h]]))</f>
        <v/>
      </c>
      <c r="L2485" s="14" t="str">
        <f>IF(Table2[[#This Row],[M3A]]="","",SUM(Table2[[#This Row],[M3A]]-Table2[[#This Row],[M3B_h]]))</f>
        <v/>
      </c>
      <c r="N2485" s="14" t="str">
        <f>IF(Table2[[#This Row],[M4A]]="","",SUM(Table2[[#This Row],[M4A]]-Table2[[#This Row],[M4B_h]]))</f>
        <v/>
      </c>
      <c r="O2485" s="14"/>
      <c r="P2485" s="14" t="str">
        <f>IF(Table2[[#This Row],[M5A]]="","",SUM(Table2[[#This Row],[M5A]]-Table2[[#This Row],[M5B_h]]))</f>
        <v/>
      </c>
      <c r="Q2485" s="14">
        <f>SUM(Table2[[#This Row],[AWAL]],Table2[[#This Row],[M1B]])</f>
        <v>0</v>
      </c>
      <c r="R2485" s="14">
        <f>SUM(Table2[[#This Row],[M2B]],Table2[[#This Row],[M2B_h]])</f>
        <v>0</v>
      </c>
      <c r="S2485" s="14">
        <f>SUM(Table2[[#This Row],[M3B]],Table2[[#This Row],[M3B_h]])</f>
        <v>0</v>
      </c>
      <c r="T2485" s="14">
        <f>SUM(Table2[[#This Row],[M4B]],Table2[[#This Row],[M4B_h]])</f>
        <v>0</v>
      </c>
    </row>
    <row r="2486" spans="1:20">
      <c r="A2486" s="11" t="str">
        <f>IF(Table2[[#This Row],[TT]]=0,"",ROW())</f>
        <v/>
      </c>
      <c r="B2486" s="11" t="str">
        <f>LOWER(SUBSTITUTE(SUBSTITUTE(SUBSTITUTE(SUBSTITUTE(SUBSTITUTE(SUBSTITUTE(SUBSTITUTE(SUBSTITUTE(Table2[[#This Row],[NAMA BARANG]]," ",""),"""",""),"-",""),"/",""),"(",""),")",""),"&amp;",""),",",""))</f>
        <v>bppentx155</v>
      </c>
      <c r="C2486" s="17" t="s">
        <v>670</v>
      </c>
      <c r="D2486" s="18">
        <v>0</v>
      </c>
      <c r="E2486" s="22" t="s">
        <v>518</v>
      </c>
      <c r="F2486" s="43">
        <f>IF(Table2[[#This Row],[M5B]]="",Table2[[#This Row],[M5B_h]],SUM(Table2[[#This Row],[M5B_h]],Table2[[#This Row],[M5B]]))</f>
        <v>0</v>
      </c>
      <c r="H2486" s="12" t="str">
        <f>IF(Table2[[#This Row],[M1A]]="","",Table2[[#This Row],[M1A]]-Table2[[#This Row],[AWAL]])</f>
        <v/>
      </c>
      <c r="J2486" s="12" t="str">
        <f>IF(Table2[[#This Row],[M2A]]="","",SUM(Table2[[#This Row],[M2A]]-Table2[[#This Row],[M2B_h]]))</f>
        <v/>
      </c>
      <c r="L2486" s="12" t="str">
        <f>IF(Table2[[#This Row],[M3A]]="","",SUM(Table2[[#This Row],[M3A]]-Table2[[#This Row],[M3B_h]]))</f>
        <v/>
      </c>
      <c r="N2486" s="12" t="str">
        <f>IF(Table2[[#This Row],[M4A]]="","",SUM(Table2[[#This Row],[M4A]]-Table2[[#This Row],[M4B_h]]))</f>
        <v/>
      </c>
      <c r="O2486" s="14"/>
      <c r="P2486" s="14" t="str">
        <f>IF(Table2[[#This Row],[M5A]]="","",SUM(Table2[[#This Row],[M5A]]-Table2[[#This Row],[M5B_h]]))</f>
        <v/>
      </c>
      <c r="Q2486" s="14">
        <f>SUM(Table2[[#This Row],[AWAL]],Table2[[#This Row],[M1B]])</f>
        <v>0</v>
      </c>
      <c r="R2486" s="14">
        <f>SUM(Table2[[#This Row],[M2B]],Table2[[#This Row],[M2B_h]])</f>
        <v>0</v>
      </c>
      <c r="S2486" s="14">
        <f>SUM(Table2[[#This Row],[M3B]],Table2[[#This Row],[M3B_h]])</f>
        <v>0</v>
      </c>
      <c r="T2486" s="14">
        <f>SUM(Table2[[#This Row],[M4B]],Table2[[#This Row],[M4B_h]])</f>
        <v>0</v>
      </c>
    </row>
    <row r="2487" spans="1:20">
      <c r="A2487" s="13" t="str">
        <f>IF(Table2[[#This Row],[TT]]=0,"",ROW())</f>
        <v/>
      </c>
      <c r="B2487" s="13" t="str">
        <f>LOWER(SUBSTITUTE(SUBSTITUTE(SUBSTITUTE(SUBSTITUTE(SUBSTITUTE(SUBSTITUTE(SUBSTITUTE(SUBSTITUTE(Table2[[#This Row],[NAMA BARANG]]," ",""),"""",""),"-",""),"/",""),"(",""),")",""),"&amp;",""),",",""))</f>
        <v>bpsq112</v>
      </c>
      <c r="C2487" s="16" t="s">
        <v>2795</v>
      </c>
      <c r="D2487" s="25">
        <v>0</v>
      </c>
      <c r="E2487" s="47" t="s">
        <v>2567</v>
      </c>
      <c r="F2487" s="43">
        <f>IF(Table2[[#This Row],[M5B]]="",Table2[[#This Row],[M5B_h]],SUM(Table2[[#This Row],[M5B_h]],Table2[[#This Row],[M5B]]))</f>
        <v>0</v>
      </c>
      <c r="H2487" s="14" t="str">
        <f>IF(Table2[[#This Row],[M1A]]="","",Table2[[#This Row],[M1A]]-Table2[[#This Row],[AWAL]])</f>
        <v/>
      </c>
      <c r="J2487" s="14" t="str">
        <f>IF(Table2[[#This Row],[M2A]]="","",SUM(Table2[[#This Row],[M2A]]-Table2[[#This Row],[M2B_h]]))</f>
        <v/>
      </c>
      <c r="L2487" s="14" t="str">
        <f>IF(Table2[[#This Row],[M3A]]="","",SUM(Table2[[#This Row],[M3A]]-Table2[[#This Row],[M3B_h]]))</f>
        <v/>
      </c>
      <c r="N2487" s="14" t="str">
        <f>IF(Table2[[#This Row],[M4A]]="","",SUM(Table2[[#This Row],[M4A]]-Table2[[#This Row],[M4B_h]]))</f>
        <v/>
      </c>
      <c r="O2487" s="14"/>
      <c r="P2487" s="14" t="str">
        <f>IF(Table2[[#This Row],[M5A]]="","",SUM(Table2[[#This Row],[M5A]]-Table2[[#This Row],[M5B_h]]))</f>
        <v/>
      </c>
      <c r="Q2487" s="14">
        <f>SUM(Table2[[#This Row],[AWAL]],Table2[[#This Row],[M1B]])</f>
        <v>0</v>
      </c>
      <c r="R2487" s="14">
        <f>SUM(Table2[[#This Row],[M2B]],Table2[[#This Row],[M2B_h]])</f>
        <v>0</v>
      </c>
      <c r="S2487" s="14">
        <f>SUM(Table2[[#This Row],[M3B]],Table2[[#This Row],[M3B_h]])</f>
        <v>0</v>
      </c>
      <c r="T2487" s="14">
        <f>SUM(Table2[[#This Row],[M4B]],Table2[[#This Row],[M4B_h]])</f>
        <v>0</v>
      </c>
    </row>
    <row r="2488" spans="1:20">
      <c r="A2488" s="13" t="str">
        <f>IF(Table2[[#This Row],[TT]]=0,"",ROW())</f>
        <v/>
      </c>
      <c r="B2488" s="13" t="str">
        <f>LOWER(SUBSTITUTE(SUBSTITUTE(SUBSTITUTE(SUBSTITUTE(SUBSTITUTE(SUBSTITUTE(SUBSTITUTE(SUBSTITUTE(Table2[[#This Row],[NAMA BARANG]]," ",""),"""",""),"-",""),"/",""),"(",""),")",""),"&amp;",""),",",""))</f>
        <v>bpsq116</v>
      </c>
      <c r="C2488" s="16" t="s">
        <v>2797</v>
      </c>
      <c r="D2488" s="25">
        <v>0</v>
      </c>
      <c r="E2488" s="47" t="s">
        <v>2567</v>
      </c>
      <c r="F2488" s="43">
        <f>IF(Table2[[#This Row],[M5B]]="",Table2[[#This Row],[M5B_h]],SUM(Table2[[#This Row],[M5B_h]],Table2[[#This Row],[M5B]]))</f>
        <v>0</v>
      </c>
      <c r="H2488" s="14" t="str">
        <f>IF(Table2[[#This Row],[M1A]]="","",Table2[[#This Row],[M1A]]-Table2[[#This Row],[AWAL]])</f>
        <v/>
      </c>
      <c r="J2488" s="14" t="str">
        <f>IF(Table2[[#This Row],[M2A]]="","",SUM(Table2[[#This Row],[M2A]]-Table2[[#This Row],[M2B_h]]))</f>
        <v/>
      </c>
      <c r="L2488" s="14" t="str">
        <f>IF(Table2[[#This Row],[M3A]]="","",SUM(Table2[[#This Row],[M3A]]-Table2[[#This Row],[M3B_h]]))</f>
        <v/>
      </c>
      <c r="N2488" s="14" t="str">
        <f>IF(Table2[[#This Row],[M4A]]="","",SUM(Table2[[#This Row],[M4A]]-Table2[[#This Row],[M4B_h]]))</f>
        <v/>
      </c>
      <c r="O2488" s="14"/>
      <c r="P2488" s="14" t="str">
        <f>IF(Table2[[#This Row],[M5A]]="","",SUM(Table2[[#This Row],[M5A]]-Table2[[#This Row],[M5B_h]]))</f>
        <v/>
      </c>
      <c r="Q2488" s="14">
        <f>SUM(Table2[[#This Row],[AWAL]],Table2[[#This Row],[M1B]])</f>
        <v>0</v>
      </c>
      <c r="R2488" s="14">
        <f>SUM(Table2[[#This Row],[M2B]],Table2[[#This Row],[M2B_h]])</f>
        <v>0</v>
      </c>
      <c r="S2488" s="14">
        <f>SUM(Table2[[#This Row],[M3B]],Table2[[#This Row],[M3B_h]])</f>
        <v>0</v>
      </c>
      <c r="T2488" s="14">
        <f>SUM(Table2[[#This Row],[M4B]],Table2[[#This Row],[M4B_h]])</f>
        <v>0</v>
      </c>
    </row>
    <row r="2489" spans="1:20">
      <c r="A2489" s="13" t="str">
        <f>IF(Table2[[#This Row],[TT]]=0,"",ROW())</f>
        <v/>
      </c>
      <c r="B2489" s="13" t="str">
        <f>LOWER(SUBSTITUTE(SUBSTITUTE(SUBSTITUTE(SUBSTITUTE(SUBSTITUTE(SUBSTITUTE(SUBSTITUTE(SUBSTITUTE(Table2[[#This Row],[NAMA BARANG]]," ",""),"""",""),"-",""),"/",""),"(",""),")",""),"&amp;",""),",",""))</f>
        <v>bpsq118</v>
      </c>
      <c r="C2489" s="16" t="s">
        <v>2796</v>
      </c>
      <c r="D2489" s="25">
        <v>0</v>
      </c>
      <c r="E2489" s="47" t="s">
        <v>2567</v>
      </c>
      <c r="F2489" s="43">
        <f>IF(Table2[[#This Row],[M5B]]="",Table2[[#This Row],[M5B_h]],SUM(Table2[[#This Row],[M5B_h]],Table2[[#This Row],[M5B]]))</f>
        <v>0</v>
      </c>
      <c r="H2489" s="14" t="str">
        <f>IF(Table2[[#This Row],[M1A]]="","",Table2[[#This Row],[M1A]]-Table2[[#This Row],[AWAL]])</f>
        <v/>
      </c>
      <c r="J2489" s="14" t="str">
        <f>IF(Table2[[#This Row],[M2A]]="","",SUM(Table2[[#This Row],[M2A]]-Table2[[#This Row],[M2B_h]]))</f>
        <v/>
      </c>
      <c r="L2489" s="14" t="str">
        <f>IF(Table2[[#This Row],[M3A]]="","",SUM(Table2[[#This Row],[M3A]]-Table2[[#This Row],[M3B_h]]))</f>
        <v/>
      </c>
      <c r="N2489" s="14" t="str">
        <f>IF(Table2[[#This Row],[M4A]]="","",SUM(Table2[[#This Row],[M4A]]-Table2[[#This Row],[M4B_h]]))</f>
        <v/>
      </c>
      <c r="O2489" s="14"/>
      <c r="P2489" s="14" t="str">
        <f>IF(Table2[[#This Row],[M5A]]="","",SUM(Table2[[#This Row],[M5A]]-Table2[[#This Row],[M5B_h]]))</f>
        <v/>
      </c>
      <c r="Q2489" s="14">
        <f>SUM(Table2[[#This Row],[AWAL]],Table2[[#This Row],[M1B]])</f>
        <v>0</v>
      </c>
      <c r="R2489" s="14">
        <f>SUM(Table2[[#This Row],[M2B]],Table2[[#This Row],[M2B_h]])</f>
        <v>0</v>
      </c>
      <c r="S2489" s="14">
        <f>SUM(Table2[[#This Row],[M3B]],Table2[[#This Row],[M3B_h]])</f>
        <v>0</v>
      </c>
      <c r="T2489" s="14">
        <f>SUM(Table2[[#This Row],[M4B]],Table2[[#This Row],[M4B_h]])</f>
        <v>0</v>
      </c>
    </row>
    <row r="2490" spans="1:20">
      <c r="A2490" s="13" t="str">
        <f>IF(Table2[[#This Row],[TT]]=0,"",ROW())</f>
        <v/>
      </c>
      <c r="B2490" s="13" t="str">
        <f>LOWER(SUBSTITUTE(SUBSTITUTE(SUBSTITUTE(SUBSTITUTE(SUBSTITUTE(SUBSTITUTE(SUBSTITUTE(SUBSTITUTE(Table2[[#This Row],[NAMA BARANG]]," ",""),"""",""),"-",""),"/",""),"(",""),")",""),"&amp;",""),",",""))</f>
        <v>bpsq119</v>
      </c>
      <c r="C2490" s="16" t="s">
        <v>2792</v>
      </c>
      <c r="D2490" s="25">
        <v>0</v>
      </c>
      <c r="E2490" s="47" t="s">
        <v>2567</v>
      </c>
      <c r="F2490" s="43">
        <f>IF(Table2[[#This Row],[M5B]]="",Table2[[#This Row],[M5B_h]],SUM(Table2[[#This Row],[M5B_h]],Table2[[#This Row],[M5B]]))</f>
        <v>0</v>
      </c>
      <c r="H2490" s="14" t="str">
        <f>IF(Table2[[#This Row],[M1A]]="","",Table2[[#This Row],[M1A]]-Table2[[#This Row],[AWAL]])</f>
        <v/>
      </c>
      <c r="J2490" s="14" t="str">
        <f>IF(Table2[[#This Row],[M2A]]="","",SUM(Table2[[#This Row],[M2A]]-Table2[[#This Row],[M2B_h]]))</f>
        <v/>
      </c>
      <c r="L2490" s="14" t="str">
        <f>IF(Table2[[#This Row],[M3A]]="","",SUM(Table2[[#This Row],[M3A]]-Table2[[#This Row],[M3B_h]]))</f>
        <v/>
      </c>
      <c r="N2490" s="14" t="str">
        <f>IF(Table2[[#This Row],[M4A]]="","",SUM(Table2[[#This Row],[M4A]]-Table2[[#This Row],[M4B_h]]))</f>
        <v/>
      </c>
      <c r="O2490" s="14"/>
      <c r="P2490" s="14" t="str">
        <f>IF(Table2[[#This Row],[M5A]]="","",SUM(Table2[[#This Row],[M5A]]-Table2[[#This Row],[M5B_h]]))</f>
        <v/>
      </c>
      <c r="Q2490" s="14">
        <f>SUM(Table2[[#This Row],[AWAL]],Table2[[#This Row],[M1B]])</f>
        <v>0</v>
      </c>
      <c r="R2490" s="14">
        <f>SUM(Table2[[#This Row],[M2B]],Table2[[#This Row],[M2B_h]])</f>
        <v>0</v>
      </c>
      <c r="S2490" s="14">
        <f>SUM(Table2[[#This Row],[M3B]],Table2[[#This Row],[M3B_h]])</f>
        <v>0</v>
      </c>
      <c r="T2490" s="14">
        <f>SUM(Table2[[#This Row],[M4B]],Table2[[#This Row],[M4B_h]])</f>
        <v>0</v>
      </c>
    </row>
    <row r="2491" spans="1:20">
      <c r="A2491" s="13" t="str">
        <f>IF(Table2[[#This Row],[TT]]=0,"",ROW())</f>
        <v/>
      </c>
      <c r="B2491" s="13" t="str">
        <f>LOWER(SUBSTITUTE(SUBSTITUTE(SUBSTITUTE(SUBSTITUTE(SUBSTITUTE(SUBSTITUTE(SUBSTITUTE(SUBSTITUTE(Table2[[#This Row],[NAMA BARANG]]," ",""),"""",""),"-",""),"/",""),"(",""),")",""),"&amp;",""),",",""))</f>
        <v>bpsq203</v>
      </c>
      <c r="C2491" s="16" t="s">
        <v>2791</v>
      </c>
      <c r="D2491" s="25">
        <v>0</v>
      </c>
      <c r="E2491" s="47" t="s">
        <v>2567</v>
      </c>
      <c r="F2491" s="43">
        <f>IF(Table2[[#This Row],[M5B]]="",Table2[[#This Row],[M5B_h]],SUM(Table2[[#This Row],[M5B_h]],Table2[[#This Row],[M5B]]))</f>
        <v>0</v>
      </c>
      <c r="H2491" s="14" t="str">
        <f>IF(Table2[[#This Row],[M1A]]="","",Table2[[#This Row],[M1A]]-Table2[[#This Row],[AWAL]])</f>
        <v/>
      </c>
      <c r="J2491" s="14" t="str">
        <f>IF(Table2[[#This Row],[M2A]]="","",SUM(Table2[[#This Row],[M2A]]-Table2[[#This Row],[M2B_h]]))</f>
        <v/>
      </c>
      <c r="L2491" s="14" t="str">
        <f>IF(Table2[[#This Row],[M3A]]="","",SUM(Table2[[#This Row],[M3A]]-Table2[[#This Row],[M3B_h]]))</f>
        <v/>
      </c>
      <c r="N2491" s="14" t="str">
        <f>IF(Table2[[#This Row],[M4A]]="","",SUM(Table2[[#This Row],[M4A]]-Table2[[#This Row],[M4B_h]]))</f>
        <v/>
      </c>
      <c r="O2491" s="14"/>
      <c r="P2491" s="14" t="str">
        <f>IF(Table2[[#This Row],[M5A]]="","",SUM(Table2[[#This Row],[M5A]]-Table2[[#This Row],[M5B_h]]))</f>
        <v/>
      </c>
      <c r="Q2491" s="14">
        <f>SUM(Table2[[#This Row],[AWAL]],Table2[[#This Row],[M1B]])</f>
        <v>0</v>
      </c>
      <c r="R2491" s="14">
        <f>SUM(Table2[[#This Row],[M2B]],Table2[[#This Row],[M2B_h]])</f>
        <v>0</v>
      </c>
      <c r="S2491" s="14">
        <f>SUM(Table2[[#This Row],[M3B]],Table2[[#This Row],[M3B_h]])</f>
        <v>0</v>
      </c>
      <c r="T2491" s="14">
        <f>SUM(Table2[[#This Row],[M4B]],Table2[[#This Row],[M4B_h]])</f>
        <v>0</v>
      </c>
    </row>
    <row r="2492" spans="1:20">
      <c r="A2492" s="13" t="str">
        <f>IF(Table2[[#This Row],[TT]]=0,"",ROW())</f>
        <v/>
      </c>
      <c r="B2492" s="13" t="str">
        <f>LOWER(SUBSTITUTE(SUBSTITUTE(SUBSTITUTE(SUBSTITUTE(SUBSTITUTE(SUBSTITUTE(SUBSTITUTE(SUBSTITUTE(Table2[[#This Row],[NAMA BARANG]]," ",""),"""",""),"-",""),"/",""),"(",""),")",""),"&amp;",""),",",""))</f>
        <v>bpsq204</v>
      </c>
      <c r="C2492" s="16" t="s">
        <v>2793</v>
      </c>
      <c r="D2492" s="25">
        <v>0</v>
      </c>
      <c r="E2492" s="47" t="s">
        <v>2567</v>
      </c>
      <c r="F2492" s="43">
        <f>IF(Table2[[#This Row],[M5B]]="",Table2[[#This Row],[M5B_h]],SUM(Table2[[#This Row],[M5B_h]],Table2[[#This Row],[M5B]]))</f>
        <v>0</v>
      </c>
      <c r="H2492" s="14" t="str">
        <f>IF(Table2[[#This Row],[M1A]]="","",Table2[[#This Row],[M1A]]-Table2[[#This Row],[AWAL]])</f>
        <v/>
      </c>
      <c r="J2492" s="14" t="str">
        <f>IF(Table2[[#This Row],[M2A]]="","",SUM(Table2[[#This Row],[M2A]]-Table2[[#This Row],[M2B_h]]))</f>
        <v/>
      </c>
      <c r="L2492" s="14" t="str">
        <f>IF(Table2[[#This Row],[M3A]]="","",SUM(Table2[[#This Row],[M3A]]-Table2[[#This Row],[M3B_h]]))</f>
        <v/>
      </c>
      <c r="N2492" s="14" t="str">
        <f>IF(Table2[[#This Row],[M4A]]="","",SUM(Table2[[#This Row],[M4A]]-Table2[[#This Row],[M4B_h]]))</f>
        <v/>
      </c>
      <c r="O2492" s="14"/>
      <c r="P2492" s="14" t="str">
        <f>IF(Table2[[#This Row],[M5A]]="","",SUM(Table2[[#This Row],[M5A]]-Table2[[#This Row],[M5B_h]]))</f>
        <v/>
      </c>
      <c r="Q2492" s="14">
        <f>SUM(Table2[[#This Row],[AWAL]],Table2[[#This Row],[M1B]])</f>
        <v>0</v>
      </c>
      <c r="R2492" s="14">
        <f>SUM(Table2[[#This Row],[M2B]],Table2[[#This Row],[M2B_h]])</f>
        <v>0</v>
      </c>
      <c r="S2492" s="14">
        <f>SUM(Table2[[#This Row],[M3B]],Table2[[#This Row],[M3B_h]])</f>
        <v>0</v>
      </c>
      <c r="T2492" s="14">
        <f>SUM(Table2[[#This Row],[M4B]],Table2[[#This Row],[M4B_h]])</f>
        <v>0</v>
      </c>
    </row>
    <row r="2493" spans="1:20">
      <c r="A2493" s="13" t="str">
        <f>IF(Table2[[#This Row],[TT]]=0,"",ROW())</f>
        <v/>
      </c>
      <c r="B2493" s="13" t="str">
        <f>LOWER(SUBSTITUTE(SUBSTITUTE(SUBSTITUTE(SUBSTITUTE(SUBSTITUTE(SUBSTITUTE(SUBSTITUTE(SUBSTITUTE(Table2[[#This Row],[NAMA BARANG]]," ",""),"""",""),"-",""),"/",""),"(",""),")",""),"&amp;",""),",",""))</f>
        <v>bpsq205</v>
      </c>
      <c r="C2493" s="16" t="s">
        <v>2794</v>
      </c>
      <c r="D2493" s="25">
        <v>0</v>
      </c>
      <c r="E2493" s="47" t="s">
        <v>2567</v>
      </c>
      <c r="F2493" s="43">
        <f>IF(Table2[[#This Row],[M5B]]="",Table2[[#This Row],[M5B_h]],SUM(Table2[[#This Row],[M5B_h]],Table2[[#This Row],[M5B]]))</f>
        <v>0</v>
      </c>
      <c r="H2493" s="14" t="str">
        <f>IF(Table2[[#This Row],[M1A]]="","",Table2[[#This Row],[M1A]]-Table2[[#This Row],[AWAL]])</f>
        <v/>
      </c>
      <c r="J2493" s="14" t="str">
        <f>IF(Table2[[#This Row],[M2A]]="","",SUM(Table2[[#This Row],[M2A]]-Table2[[#This Row],[M2B_h]]))</f>
        <v/>
      </c>
      <c r="L2493" s="14" t="str">
        <f>IF(Table2[[#This Row],[M3A]]="","",SUM(Table2[[#This Row],[M3A]]-Table2[[#This Row],[M3B_h]]))</f>
        <v/>
      </c>
      <c r="N2493" s="14" t="str">
        <f>IF(Table2[[#This Row],[M4A]]="","",SUM(Table2[[#This Row],[M4A]]-Table2[[#This Row],[M4B_h]]))</f>
        <v/>
      </c>
      <c r="O2493" s="14"/>
      <c r="P2493" s="14" t="str">
        <f>IF(Table2[[#This Row],[M5A]]="","",SUM(Table2[[#This Row],[M5A]]-Table2[[#This Row],[M5B_h]]))</f>
        <v/>
      </c>
      <c r="Q2493" s="14">
        <f>SUM(Table2[[#This Row],[AWAL]],Table2[[#This Row],[M1B]])</f>
        <v>0</v>
      </c>
      <c r="R2493" s="14">
        <f>SUM(Table2[[#This Row],[M2B]],Table2[[#This Row],[M2B_h]])</f>
        <v>0</v>
      </c>
      <c r="S2493" s="14">
        <f>SUM(Table2[[#This Row],[M3B]],Table2[[#This Row],[M3B_h]])</f>
        <v>0</v>
      </c>
      <c r="T2493" s="14">
        <f>SUM(Table2[[#This Row],[M4B]],Table2[[#This Row],[M4B_h]])</f>
        <v>0</v>
      </c>
    </row>
    <row r="2494" spans="1:20">
      <c r="A2494" s="11" t="str">
        <f>IF(Table2[[#This Row],[TT]]=0,"",ROW())</f>
        <v/>
      </c>
      <c r="B2494" s="11" t="str">
        <f>LOWER(SUBSTITUTE(SUBSTITUTE(SUBSTITUTE(SUBSTITUTE(SUBSTITUTE(SUBSTITUTE(SUBSTITUTE(SUBSTITUTE(Table2[[#This Row],[NAMA BARANG]]," ",""),"""",""),"-",""),"/",""),"(",""),")",""),"&amp;",""),",",""))</f>
        <v>bpt284014w</v>
      </c>
      <c r="C2494" s="17" t="s">
        <v>3286</v>
      </c>
      <c r="D2494" s="18">
        <v>3</v>
      </c>
      <c r="E2494" s="22" t="s">
        <v>2567</v>
      </c>
      <c r="F2494" s="43">
        <f>IF(Table2[[#This Row],[M5B]]="",Table2[[#This Row],[M5B_h]],SUM(Table2[[#This Row],[M5B_h]],Table2[[#This Row],[M5B]]))</f>
        <v>0</v>
      </c>
      <c r="G2494" s="12">
        <v>0</v>
      </c>
      <c r="H2494" s="12">
        <f>IF(Table2[[#This Row],[M1A]]="","",Table2[[#This Row],[M1A]]-Table2[[#This Row],[AWAL]])</f>
        <v>-3</v>
      </c>
      <c r="J2494" s="12" t="str">
        <f>IF(Table2[[#This Row],[M2A]]="","",SUM(Table2[[#This Row],[M2A]]-Table2[[#This Row],[M2B_h]]))</f>
        <v/>
      </c>
      <c r="L2494" s="12" t="str">
        <f>IF(Table2[[#This Row],[M3A]]="","",SUM(Table2[[#This Row],[M3A]]-Table2[[#This Row],[M3B_h]]))</f>
        <v/>
      </c>
      <c r="N2494" s="12" t="str">
        <f>IF(Table2[[#This Row],[M4A]]="","",SUM(Table2[[#This Row],[M4A]]-Table2[[#This Row],[M4B_h]]))</f>
        <v/>
      </c>
      <c r="O2494" s="14"/>
      <c r="P2494" s="14" t="str">
        <f>IF(Table2[[#This Row],[M5A]]="","",SUM(Table2[[#This Row],[M5A]]-Table2[[#This Row],[M5B_h]]))</f>
        <v/>
      </c>
      <c r="Q2494" s="14">
        <f>SUM(Table2[[#This Row],[AWAL]],Table2[[#This Row],[M1B]])</f>
        <v>0</v>
      </c>
      <c r="R2494" s="14">
        <f>SUM(Table2[[#This Row],[M2B]],Table2[[#This Row],[M2B_h]])</f>
        <v>0</v>
      </c>
      <c r="S2494" s="14">
        <f>SUM(Table2[[#This Row],[M3B]],Table2[[#This Row],[M3B_h]])</f>
        <v>0</v>
      </c>
      <c r="T2494" s="14">
        <f>SUM(Table2[[#This Row],[M4B]],Table2[[#This Row],[M4B_h]])</f>
        <v>0</v>
      </c>
    </row>
    <row r="2495" spans="1:20">
      <c r="A2495" s="13" t="str">
        <f>IF(Table2[[#This Row],[TT]]=0,"",ROW())</f>
        <v/>
      </c>
      <c r="B2495" s="13" t="str">
        <f>LOWER(SUBSTITUTE(SUBSTITUTE(SUBSTITUTE(SUBSTITUTE(SUBSTITUTE(SUBSTITUTE(SUBSTITUTE(SUBSTITUTE(Table2[[#This Row],[NAMA BARANG]]," ",""),"""",""),"-",""),"/",""),"(",""),")",""),"&amp;",""),",",""))</f>
        <v>bptbsg09</v>
      </c>
      <c r="C2495" s="16" t="s">
        <v>3151</v>
      </c>
      <c r="D2495" s="18">
        <v>0</v>
      </c>
      <c r="E2495" s="47" t="s">
        <v>2567</v>
      </c>
      <c r="F2495" s="43">
        <f>IF(Table2[[#This Row],[M5B]]="",Table2[[#This Row],[M5B_h]],SUM(Table2[[#This Row],[M5B_h]],Table2[[#This Row],[M5B]]))</f>
        <v>0</v>
      </c>
      <c r="H2495" s="14" t="str">
        <f>IF(Table2[[#This Row],[M1A]]="","",Table2[[#This Row],[M1A]]-Table2[[#This Row],[AWAL]])</f>
        <v/>
      </c>
      <c r="J2495" s="14" t="str">
        <f>IF(Table2[[#This Row],[M2A]]="","",SUM(Table2[[#This Row],[M2A]]-Table2[[#This Row],[M2B_h]]))</f>
        <v/>
      </c>
      <c r="L2495" s="14" t="str">
        <f>IF(Table2[[#This Row],[M3A]]="","",SUM(Table2[[#This Row],[M3A]]-Table2[[#This Row],[M3B_h]]))</f>
        <v/>
      </c>
      <c r="N2495" s="14" t="str">
        <f>IF(Table2[[#This Row],[M4A]]="","",SUM(Table2[[#This Row],[M4A]]-Table2[[#This Row],[M4B_h]]))</f>
        <v/>
      </c>
      <c r="O2495" s="14"/>
      <c r="P2495" s="14" t="str">
        <f>IF(Table2[[#This Row],[M5A]]="","",SUM(Table2[[#This Row],[M5A]]-Table2[[#This Row],[M5B_h]]))</f>
        <v/>
      </c>
      <c r="Q2495" s="14">
        <f>SUM(Table2[[#This Row],[AWAL]],Table2[[#This Row],[M1B]])</f>
        <v>0</v>
      </c>
      <c r="R2495" s="14">
        <f>SUM(Table2[[#This Row],[M2B]],Table2[[#This Row],[M2B_h]])</f>
        <v>0</v>
      </c>
      <c r="S2495" s="14">
        <f>SUM(Table2[[#This Row],[M3B]],Table2[[#This Row],[M3B_h]])</f>
        <v>0</v>
      </c>
      <c r="T2495" s="14">
        <f>SUM(Table2[[#This Row],[M4B]],Table2[[#This Row],[M4B_h]])</f>
        <v>0</v>
      </c>
    </row>
    <row r="2496" spans="1:20">
      <c r="A2496" s="11" t="str">
        <f>IF(Table2[[#This Row],[TT]]=0,"",ROW())</f>
        <v/>
      </c>
      <c r="B2496" s="11" t="str">
        <f>LOWER(SUBSTITUTE(SUBSTITUTE(SUBSTITUTE(SUBSTITUTE(SUBSTITUTE(SUBSTITUTE(SUBSTITUTE(SUBSTITUTE(Table2[[#This Row],[NAMA BARANG]]," ",""),"""",""),"-",""),"/",""),"(",""),")",""),"&amp;",""),",",""))</f>
        <v>bptf1190b</v>
      </c>
      <c r="C2496" s="17" t="s">
        <v>3154</v>
      </c>
      <c r="D2496" s="18">
        <v>0</v>
      </c>
      <c r="E2496" s="22" t="s">
        <v>2567</v>
      </c>
      <c r="F2496" s="43">
        <f>IF(Table2[[#This Row],[M5B]]="",Table2[[#This Row],[M5B_h]],SUM(Table2[[#This Row],[M5B_h]],Table2[[#This Row],[M5B]]))</f>
        <v>0</v>
      </c>
      <c r="H2496" s="12" t="str">
        <f>IF(Table2[[#This Row],[M1A]]="","",Table2[[#This Row],[M1A]]-Table2[[#This Row],[AWAL]])</f>
        <v/>
      </c>
      <c r="J2496" s="12" t="str">
        <f>IF(Table2[[#This Row],[M2A]]="","",SUM(Table2[[#This Row],[M2A]]-Table2[[#This Row],[M2B_h]]))</f>
        <v/>
      </c>
      <c r="L2496" s="12" t="str">
        <f>IF(Table2[[#This Row],[M3A]]="","",SUM(Table2[[#This Row],[M3A]]-Table2[[#This Row],[M3B_h]]))</f>
        <v/>
      </c>
      <c r="N2496" s="12" t="str">
        <f>IF(Table2[[#This Row],[M4A]]="","",SUM(Table2[[#This Row],[M4A]]-Table2[[#This Row],[M4B_h]]))</f>
        <v/>
      </c>
      <c r="O2496" s="14"/>
      <c r="P2496" s="14" t="str">
        <f>IF(Table2[[#This Row],[M5A]]="","",SUM(Table2[[#This Row],[M5A]]-Table2[[#This Row],[M5B_h]]))</f>
        <v/>
      </c>
      <c r="Q2496" s="14">
        <f>SUM(Table2[[#This Row],[AWAL]],Table2[[#This Row],[M1B]])</f>
        <v>0</v>
      </c>
      <c r="R2496" s="14">
        <f>SUM(Table2[[#This Row],[M2B]],Table2[[#This Row],[M2B_h]])</f>
        <v>0</v>
      </c>
      <c r="S2496" s="14">
        <f>SUM(Table2[[#This Row],[M3B]],Table2[[#This Row],[M3B_h]])</f>
        <v>0</v>
      </c>
      <c r="T2496" s="14">
        <f>SUM(Table2[[#This Row],[M4B]],Table2[[#This Row],[M4B_h]])</f>
        <v>0</v>
      </c>
    </row>
    <row r="2497" spans="1:20">
      <c r="A2497" s="13" t="str">
        <f>IF(Table2[[#This Row],[TT]]=0,"",ROW())</f>
        <v/>
      </c>
      <c r="B2497" s="13" t="str">
        <f>LOWER(SUBSTITUTE(SUBSTITUTE(SUBSTITUTE(SUBSTITUTE(SUBSTITUTE(SUBSTITUTE(SUBSTITUTE(SUBSTITUTE(Table2[[#This Row],[NAMA BARANG]]," ",""),"""",""),"-",""),"/",""),"(",""),")",""),"&amp;",""),",",""))</f>
        <v>bptf1190b</v>
      </c>
      <c r="C2497" s="16" t="s">
        <v>3154</v>
      </c>
      <c r="D2497" s="18">
        <v>0</v>
      </c>
      <c r="E2497" s="47" t="s">
        <v>2567</v>
      </c>
      <c r="F2497" s="43">
        <f>IF(Table2[[#This Row],[M5B]]="",Table2[[#This Row],[M5B_h]],SUM(Table2[[#This Row],[M5B_h]],Table2[[#This Row],[M5B]]))</f>
        <v>0</v>
      </c>
      <c r="H2497" s="14" t="str">
        <f>IF(Table2[[#This Row],[M1A]]="","",Table2[[#This Row],[M1A]]-Table2[[#This Row],[AWAL]])</f>
        <v/>
      </c>
      <c r="J2497" s="14" t="str">
        <f>IF(Table2[[#This Row],[M2A]]="","",SUM(Table2[[#This Row],[M2A]]-Table2[[#This Row],[M2B_h]]))</f>
        <v/>
      </c>
      <c r="L2497" s="14" t="str">
        <f>IF(Table2[[#This Row],[M3A]]="","",SUM(Table2[[#This Row],[M3A]]-Table2[[#This Row],[M3B_h]]))</f>
        <v/>
      </c>
      <c r="N2497" s="14" t="str">
        <f>IF(Table2[[#This Row],[M4A]]="","",SUM(Table2[[#This Row],[M4A]]-Table2[[#This Row],[M4B_h]]))</f>
        <v/>
      </c>
      <c r="O2497" s="14"/>
      <c r="P2497" s="14" t="str">
        <f>IF(Table2[[#This Row],[M5A]]="","",SUM(Table2[[#This Row],[M5A]]-Table2[[#This Row],[M5B_h]]))</f>
        <v/>
      </c>
      <c r="Q2497" s="14">
        <f>SUM(Table2[[#This Row],[AWAL]],Table2[[#This Row],[M1B]])</f>
        <v>0</v>
      </c>
      <c r="R2497" s="14">
        <f>SUM(Table2[[#This Row],[M2B]],Table2[[#This Row],[M2B_h]])</f>
        <v>0</v>
      </c>
      <c r="S2497" s="14">
        <f>SUM(Table2[[#This Row],[M3B]],Table2[[#This Row],[M3B_h]])</f>
        <v>0</v>
      </c>
      <c r="T2497" s="14">
        <f>SUM(Table2[[#This Row],[M4B]],Table2[[#This Row],[M4B_h]])</f>
        <v>0</v>
      </c>
    </row>
    <row r="2498" spans="1:20">
      <c r="A2498" s="13" t="str">
        <f>IF(Table2[[#This Row],[TT]]=0,"",ROW())</f>
        <v/>
      </c>
      <c r="B2498" s="13" t="str">
        <f>LOWER(SUBSTITUTE(SUBSTITUTE(SUBSTITUTE(SUBSTITUTE(SUBSTITUTE(SUBSTITUTE(SUBSTITUTE(SUBSTITUTE(Table2[[#This Row],[NAMA BARANG]]," ",""),"""",""),"-",""),"/",""),"(",""),")",""),"&amp;",""),",",""))</f>
        <v>bptf1190hitam</v>
      </c>
      <c r="C2498" s="16" t="s">
        <v>4522</v>
      </c>
      <c r="D2498" s="18">
        <v>0</v>
      </c>
      <c r="E2498" s="47" t="s">
        <v>2567</v>
      </c>
      <c r="F2498" s="43">
        <f>IF(Table2[[#This Row],[M5B]]="",Table2[[#This Row],[M5B_h]],SUM(Table2[[#This Row],[M5B_h]],Table2[[#This Row],[M5B]]))</f>
        <v>0</v>
      </c>
      <c r="H2498" s="14" t="str">
        <f>IF(Table2[[#This Row],[M1A]]="","",Table2[[#This Row],[M1A]]-Table2[[#This Row],[AWAL]])</f>
        <v/>
      </c>
      <c r="J2498" s="14" t="str">
        <f>IF(Table2[[#This Row],[M2A]]="","",SUM(Table2[[#This Row],[M2A]]-Table2[[#This Row],[M2B_h]]))</f>
        <v/>
      </c>
      <c r="L2498" s="14" t="str">
        <f>IF(Table2[[#This Row],[M3A]]="","",SUM(Table2[[#This Row],[M3A]]-Table2[[#This Row],[M3B_h]]))</f>
        <v/>
      </c>
      <c r="N2498" s="14" t="str">
        <f>IF(Table2[[#This Row],[M4A]]="","",SUM(Table2[[#This Row],[M4A]]-Table2[[#This Row],[M4B_h]]))</f>
        <v/>
      </c>
      <c r="O2498" s="14"/>
      <c r="P2498" s="14" t="str">
        <f>IF(Table2[[#This Row],[M5A]]="","",SUM(Table2[[#This Row],[M5A]]-Table2[[#This Row],[M5B_h]]))</f>
        <v/>
      </c>
      <c r="Q2498" s="14">
        <f>SUM(Table2[[#This Row],[AWAL]],Table2[[#This Row],[M1B]])</f>
        <v>0</v>
      </c>
      <c r="R2498" s="14">
        <f>SUM(Table2[[#This Row],[M2B]],Table2[[#This Row],[M2B_h]])</f>
        <v>0</v>
      </c>
      <c r="S2498" s="14">
        <f>SUM(Table2[[#This Row],[M3B]],Table2[[#This Row],[M3B_h]])</f>
        <v>0</v>
      </c>
      <c r="T2498" s="14">
        <f>SUM(Table2[[#This Row],[M4B]],Table2[[#This Row],[M4B_h]])</f>
        <v>0</v>
      </c>
    </row>
    <row r="2499" spans="1:20">
      <c r="A2499" s="13" t="str">
        <f>IF(Table2[[#This Row],[TT]]=0,"",ROW())</f>
        <v/>
      </c>
      <c r="B2499" s="13" t="str">
        <f>LOWER(SUBSTITUTE(SUBSTITUTE(SUBSTITUTE(SUBSTITUTE(SUBSTITUTE(SUBSTITUTE(SUBSTITUTE(SUBSTITUTE(Table2[[#This Row],[NAMA BARANG]]," ",""),"""",""),"-",""),"/",""),"(",""),")",""),"&amp;",""),",",""))</f>
        <v>bptf1190hitambiasa</v>
      </c>
      <c r="C2499" s="16" t="s">
        <v>2853</v>
      </c>
      <c r="D2499" s="18">
        <v>0</v>
      </c>
      <c r="E2499" s="47" t="s">
        <v>2567</v>
      </c>
      <c r="F2499" s="43">
        <f>IF(Table2[[#This Row],[M5B]]="",Table2[[#This Row],[M5B_h]],SUM(Table2[[#This Row],[M5B_h]],Table2[[#This Row],[M5B]]))</f>
        <v>0</v>
      </c>
      <c r="H2499" s="14" t="str">
        <f>IF(Table2[[#This Row],[M1A]]="","",Table2[[#This Row],[M1A]]-Table2[[#This Row],[AWAL]])</f>
        <v/>
      </c>
      <c r="J2499" s="14" t="str">
        <f>IF(Table2[[#This Row],[M2A]]="","",SUM(Table2[[#This Row],[M2A]]-Table2[[#This Row],[M2B_h]]))</f>
        <v/>
      </c>
      <c r="L2499" s="14" t="str">
        <f>IF(Table2[[#This Row],[M3A]]="","",SUM(Table2[[#This Row],[M3A]]-Table2[[#This Row],[M3B_h]]))</f>
        <v/>
      </c>
      <c r="N2499" s="14" t="str">
        <f>IF(Table2[[#This Row],[M4A]]="","",SUM(Table2[[#This Row],[M4A]]-Table2[[#This Row],[M4B_h]]))</f>
        <v/>
      </c>
      <c r="O2499" s="14"/>
      <c r="P2499" s="14" t="str">
        <f>IF(Table2[[#This Row],[M5A]]="","",SUM(Table2[[#This Row],[M5A]]-Table2[[#This Row],[M5B_h]]))</f>
        <v/>
      </c>
      <c r="Q2499" s="14">
        <f>SUM(Table2[[#This Row],[AWAL]],Table2[[#This Row],[M1B]])</f>
        <v>0</v>
      </c>
      <c r="R2499" s="14">
        <f>SUM(Table2[[#This Row],[M2B]],Table2[[#This Row],[M2B_h]])</f>
        <v>0</v>
      </c>
      <c r="S2499" s="14">
        <f>SUM(Table2[[#This Row],[M3B]],Table2[[#This Row],[M3B_h]])</f>
        <v>0</v>
      </c>
      <c r="T2499" s="14">
        <f>SUM(Table2[[#This Row],[M4B]],Table2[[#This Row],[M4B_h]])</f>
        <v>0</v>
      </c>
    </row>
    <row r="2500" spans="1:20">
      <c r="A2500" s="13" t="str">
        <f>IF(Table2[[#This Row],[TT]]=0,"",ROW())</f>
        <v/>
      </c>
      <c r="B2500" s="13" t="str">
        <f>LOWER(SUBSTITUTE(SUBSTITUTE(SUBSTITUTE(SUBSTITUTE(SUBSTITUTE(SUBSTITUTE(SUBSTITUTE(SUBSTITUTE(Table2[[#This Row],[NAMA BARANG]]," ",""),"""",""),"-",""),"/",""),"(",""),")",""),"&amp;",""),",",""))</f>
        <v>bptf1190hitamfaktur</v>
      </c>
      <c r="C2500" s="16" t="s">
        <v>2987</v>
      </c>
      <c r="D2500" s="18">
        <v>0</v>
      </c>
      <c r="E2500" s="47" t="s">
        <v>2567</v>
      </c>
      <c r="F2500" s="43">
        <f>IF(Table2[[#This Row],[M5B]]="",Table2[[#This Row],[M5B_h]],SUM(Table2[[#This Row],[M5B_h]],Table2[[#This Row],[M5B]]))</f>
        <v>0</v>
      </c>
      <c r="H2500" s="14" t="str">
        <f>IF(Table2[[#This Row],[M1A]]="","",Table2[[#This Row],[M1A]]-Table2[[#This Row],[AWAL]])</f>
        <v/>
      </c>
      <c r="J2500" s="14" t="str">
        <f>IF(Table2[[#This Row],[M2A]]="","",SUM(Table2[[#This Row],[M2A]]-Table2[[#This Row],[M2B_h]]))</f>
        <v/>
      </c>
      <c r="L2500" s="14" t="str">
        <f>IF(Table2[[#This Row],[M3A]]="","",SUM(Table2[[#This Row],[M3A]]-Table2[[#This Row],[M3B_h]]))</f>
        <v/>
      </c>
      <c r="N2500" s="14" t="str">
        <f>IF(Table2[[#This Row],[M4A]]="","",SUM(Table2[[#This Row],[M4A]]-Table2[[#This Row],[M4B_h]]))</f>
        <v/>
      </c>
      <c r="O2500" s="14"/>
      <c r="P2500" s="14" t="str">
        <f>IF(Table2[[#This Row],[M5A]]="","",SUM(Table2[[#This Row],[M5A]]-Table2[[#This Row],[M5B_h]]))</f>
        <v/>
      </c>
      <c r="Q2500" s="14">
        <f>SUM(Table2[[#This Row],[AWAL]],Table2[[#This Row],[M1B]])</f>
        <v>0</v>
      </c>
      <c r="R2500" s="14">
        <f>SUM(Table2[[#This Row],[M2B]],Table2[[#This Row],[M2B_h]])</f>
        <v>0</v>
      </c>
      <c r="S2500" s="14">
        <f>SUM(Table2[[#This Row],[M3B]],Table2[[#This Row],[M3B_h]])</f>
        <v>0</v>
      </c>
      <c r="T2500" s="14">
        <f>SUM(Table2[[#This Row],[M4B]],Table2[[#This Row],[M4B_h]])</f>
        <v>0</v>
      </c>
    </row>
    <row r="2501" spans="1:20">
      <c r="A2501" s="13" t="str">
        <f>IF(Table2[[#This Row],[TT]]=0,"",ROW())</f>
        <v/>
      </c>
      <c r="B2501" s="13" t="str">
        <f>LOWER(SUBSTITUTE(SUBSTITUTE(SUBSTITUTE(SUBSTITUTE(SUBSTITUTE(SUBSTITUTE(SUBSTITUTE(SUBSTITUTE(Table2[[#This Row],[NAMA BARANG]]," ",""),"""",""),"-",""),"/",""),"(",""),")",""),"&amp;",""),",",""))</f>
        <v>bptf1190ht71b15</v>
      </c>
      <c r="C2501" s="16" t="s">
        <v>2837</v>
      </c>
      <c r="D2501" s="25">
        <v>0</v>
      </c>
      <c r="E2501" s="47" t="s">
        <v>2567</v>
      </c>
      <c r="F2501" s="43">
        <f>IF(Table2[[#This Row],[M5B]]="",Table2[[#This Row],[M5B_h]],SUM(Table2[[#This Row],[M5B_h]],Table2[[#This Row],[M5B]]))</f>
        <v>0</v>
      </c>
      <c r="H2501" s="14" t="str">
        <f>IF(Table2[[#This Row],[M1A]]="","",Table2[[#This Row],[M1A]]-Table2[[#This Row],[AWAL]])</f>
        <v/>
      </c>
      <c r="J2501" s="14" t="str">
        <f>IF(Table2[[#This Row],[M2A]]="","",SUM(Table2[[#This Row],[M2A]]-Table2[[#This Row],[M2B_h]]))</f>
        <v/>
      </c>
      <c r="L2501" s="14" t="str">
        <f>IF(Table2[[#This Row],[M3A]]="","",SUM(Table2[[#This Row],[M3A]]-Table2[[#This Row],[M3B_h]]))</f>
        <v/>
      </c>
      <c r="N2501" s="14" t="str">
        <f>IF(Table2[[#This Row],[M4A]]="","",SUM(Table2[[#This Row],[M4A]]-Table2[[#This Row],[M4B_h]]))</f>
        <v/>
      </c>
      <c r="O2501" s="14"/>
      <c r="P2501" s="14" t="str">
        <f>IF(Table2[[#This Row],[M5A]]="","",SUM(Table2[[#This Row],[M5A]]-Table2[[#This Row],[M5B_h]]))</f>
        <v/>
      </c>
      <c r="Q2501" s="14">
        <f>SUM(Table2[[#This Row],[AWAL]],Table2[[#This Row],[M1B]])</f>
        <v>0</v>
      </c>
      <c r="R2501" s="14">
        <f>SUM(Table2[[#This Row],[M2B]],Table2[[#This Row],[M2B_h]])</f>
        <v>0</v>
      </c>
      <c r="S2501" s="14">
        <f>SUM(Table2[[#This Row],[M3B]],Table2[[#This Row],[M3B_h]])</f>
        <v>0</v>
      </c>
      <c r="T2501" s="14">
        <f>SUM(Table2[[#This Row],[M4B]],Table2[[#This Row],[M4B_h]])</f>
        <v>0</v>
      </c>
    </row>
    <row r="2502" spans="1:20">
      <c r="A2502" s="13" t="str">
        <f>IF(Table2[[#This Row],[TT]]=0,"",ROW())</f>
        <v/>
      </c>
      <c r="B2502" s="13" t="str">
        <f>LOWER(SUBSTITUTE(SUBSTITUTE(SUBSTITUTE(SUBSTITUTE(SUBSTITUTE(SUBSTITUTE(SUBSTITUTE(SUBSTITUTE(Table2[[#This Row],[NAMA BARANG]]," ",""),"""",""),"-",""),"/",""),"(",""),")",""),"&amp;",""),",",""))</f>
        <v>bptf1190htbiasa</v>
      </c>
      <c r="C2502" s="16" t="s">
        <v>3439</v>
      </c>
      <c r="D2502" s="18">
        <v>0</v>
      </c>
      <c r="E2502" s="47" t="s">
        <v>2567</v>
      </c>
      <c r="F2502" s="43">
        <f>IF(Table2[[#This Row],[M5B]]="",Table2[[#This Row],[M5B_h]],SUM(Table2[[#This Row],[M5B_h]],Table2[[#This Row],[M5B]]))</f>
        <v>0</v>
      </c>
      <c r="H2502" s="14" t="str">
        <f>IF(Table2[[#This Row],[M1A]]="","",Table2[[#This Row],[M1A]]-Table2[[#This Row],[AWAL]])</f>
        <v/>
      </c>
      <c r="J2502" s="14" t="str">
        <f>IF(Table2[[#This Row],[M2A]]="","",SUM(Table2[[#This Row],[M2A]]-Table2[[#This Row],[M2B_h]]))</f>
        <v/>
      </c>
      <c r="L2502" s="14" t="str">
        <f>IF(Table2[[#This Row],[M3A]]="","",SUM(Table2[[#This Row],[M3A]]-Table2[[#This Row],[M3B_h]]))</f>
        <v/>
      </c>
      <c r="N2502" s="14" t="str">
        <f>IF(Table2[[#This Row],[M4A]]="","",SUM(Table2[[#This Row],[M4A]]-Table2[[#This Row],[M4B_h]]))</f>
        <v/>
      </c>
      <c r="O2502" s="14"/>
      <c r="P2502" s="14" t="str">
        <f>IF(Table2[[#This Row],[M5A]]="","",SUM(Table2[[#This Row],[M5A]]-Table2[[#This Row],[M5B_h]]))</f>
        <v/>
      </c>
      <c r="Q2502" s="14">
        <f>SUM(Table2[[#This Row],[AWAL]],Table2[[#This Row],[M1B]])</f>
        <v>0</v>
      </c>
      <c r="R2502" s="14">
        <f>SUM(Table2[[#This Row],[M2B]],Table2[[#This Row],[M2B_h]])</f>
        <v>0</v>
      </c>
      <c r="S2502" s="14">
        <f>SUM(Table2[[#This Row],[M3B]],Table2[[#This Row],[M3B_h]])</f>
        <v>0</v>
      </c>
      <c r="T2502" s="14">
        <f>SUM(Table2[[#This Row],[M4B]],Table2[[#This Row],[M4B_h]])</f>
        <v>0</v>
      </c>
    </row>
    <row r="2503" spans="1:20">
      <c r="A2503" s="13" t="str">
        <f>IF(Table2[[#This Row],[TT]]=0,"",ROW())</f>
        <v/>
      </c>
      <c r="B2503" s="13" t="str">
        <f>LOWER(SUBSTITUTE(SUBSTITUTE(SUBSTITUTE(SUBSTITUTE(SUBSTITUTE(SUBSTITUTE(SUBSTITUTE(SUBSTITUTE(Table2[[#This Row],[NAMA BARANG]]," ",""),"""",""),"-",""),"/",""),"(",""),")",""),"&amp;",""),",",""))</f>
        <v>bptf1191</v>
      </c>
      <c r="C2503" s="16" t="s">
        <v>2719</v>
      </c>
      <c r="D2503" s="18">
        <v>0</v>
      </c>
      <c r="E2503" s="47" t="s">
        <v>2567</v>
      </c>
      <c r="F2503" s="43">
        <f>IF(Table2[[#This Row],[M5B]]="",Table2[[#This Row],[M5B_h]],SUM(Table2[[#This Row],[M5B_h]],Table2[[#This Row],[M5B]]))</f>
        <v>0</v>
      </c>
      <c r="H2503" s="14" t="str">
        <f>IF(Table2[[#This Row],[M1A]]="","",Table2[[#This Row],[M1A]]-Table2[[#This Row],[AWAL]])</f>
        <v/>
      </c>
      <c r="J2503" s="14" t="str">
        <f>IF(Table2[[#This Row],[M2A]]="","",SUM(Table2[[#This Row],[M2A]]-Table2[[#This Row],[M2B_h]]))</f>
        <v/>
      </c>
      <c r="L2503" s="14" t="str">
        <f>IF(Table2[[#This Row],[M3A]]="","",SUM(Table2[[#This Row],[M3A]]-Table2[[#This Row],[M3B_h]]))</f>
        <v/>
      </c>
      <c r="N2503" s="14" t="str">
        <f>IF(Table2[[#This Row],[M4A]]="","",SUM(Table2[[#This Row],[M4A]]-Table2[[#This Row],[M4B_h]]))</f>
        <v/>
      </c>
      <c r="O2503" s="14"/>
      <c r="P2503" s="14" t="str">
        <f>IF(Table2[[#This Row],[M5A]]="","",SUM(Table2[[#This Row],[M5A]]-Table2[[#This Row],[M5B_h]]))</f>
        <v/>
      </c>
      <c r="Q2503" s="14">
        <f>SUM(Table2[[#This Row],[AWAL]],Table2[[#This Row],[M1B]])</f>
        <v>0</v>
      </c>
      <c r="R2503" s="14">
        <f>SUM(Table2[[#This Row],[M2B]],Table2[[#This Row],[M2B_h]])</f>
        <v>0</v>
      </c>
      <c r="S2503" s="14">
        <f>SUM(Table2[[#This Row],[M3B]],Table2[[#This Row],[M3B_h]])</f>
        <v>0</v>
      </c>
      <c r="T2503" s="14">
        <f>SUM(Table2[[#This Row],[M4B]],Table2[[#This Row],[M4B_h]])</f>
        <v>0</v>
      </c>
    </row>
    <row r="2504" spans="1:20">
      <c r="A2504" s="11" t="str">
        <f>IF(Table2[[#This Row],[TT]]=0,"",ROW())</f>
        <v/>
      </c>
      <c r="B2504" s="11" t="str">
        <f>LOWER(SUBSTITUTE(SUBSTITUTE(SUBSTITUTE(SUBSTITUTE(SUBSTITUTE(SUBSTITUTE(SUBSTITUTE(SUBSTITUTE(Table2[[#This Row],[NAMA BARANG]]," ",""),"""",""),"-",""),"/",""),"(",""),")",""),"&amp;",""),",",""))</f>
        <v>bptf20376w</v>
      </c>
      <c r="C2504" s="17" t="s">
        <v>4282</v>
      </c>
      <c r="D2504" s="18">
        <v>0</v>
      </c>
      <c r="E2504" s="22" t="s">
        <v>2430</v>
      </c>
      <c r="F2504" s="43">
        <f>IF(Table2[[#This Row],[M5B]]="",Table2[[#This Row],[M5B_h]],SUM(Table2[[#This Row],[M5B_h]],Table2[[#This Row],[M5B]]))</f>
        <v>0</v>
      </c>
      <c r="H2504" s="12" t="str">
        <f>IF(Table2[[#This Row],[M1A]]="","",Table2[[#This Row],[M1A]]-Table2[[#This Row],[AWAL]])</f>
        <v/>
      </c>
      <c r="J2504" s="12" t="str">
        <f>IF(Table2[[#This Row],[M2A]]="","",SUM(Table2[[#This Row],[M2A]]-Table2[[#This Row],[M2B_h]]))</f>
        <v/>
      </c>
      <c r="L2504" s="12" t="str">
        <f>IF(Table2[[#This Row],[M3A]]="","",SUM(Table2[[#This Row],[M3A]]-Table2[[#This Row],[M3B_h]]))</f>
        <v/>
      </c>
      <c r="N2504" s="12" t="str">
        <f>IF(Table2[[#This Row],[M4A]]="","",SUM(Table2[[#This Row],[M4A]]-Table2[[#This Row],[M4B_h]]))</f>
        <v/>
      </c>
      <c r="O2504" s="14"/>
      <c r="P2504" s="14" t="str">
        <f>IF(Table2[[#This Row],[M5A]]="","",SUM(Table2[[#This Row],[M5A]]-Table2[[#This Row],[M5B_h]]))</f>
        <v/>
      </c>
      <c r="Q2504" s="14">
        <f>SUM(Table2[[#This Row],[AWAL]],Table2[[#This Row],[M1B]])</f>
        <v>0</v>
      </c>
      <c r="R2504" s="14">
        <f>SUM(Table2[[#This Row],[M2B]],Table2[[#This Row],[M2B_h]])</f>
        <v>0</v>
      </c>
      <c r="S2504" s="14">
        <f>SUM(Table2[[#This Row],[M3B]],Table2[[#This Row],[M3B_h]])</f>
        <v>0</v>
      </c>
      <c r="T2504" s="14">
        <f>SUM(Table2[[#This Row],[M4B]],Table2[[#This Row],[M4B_h]])</f>
        <v>0</v>
      </c>
    </row>
    <row r="2505" spans="1:20">
      <c r="A2505" s="11" t="str">
        <f>IF(Table2[[#This Row],[TT]]=0,"",ROW())</f>
        <v/>
      </c>
      <c r="B2505" s="11" t="str">
        <f>LOWER(SUBSTITUTE(SUBSTITUTE(SUBSTITUTE(SUBSTITUTE(SUBSTITUTE(SUBSTITUTE(SUBSTITUTE(SUBSTITUTE(Table2[[#This Row],[NAMA BARANG]]," ",""),"""",""),"-",""),"/",""),"(",""),")",""),"&amp;",""),",",""))</f>
        <v>bptfg3114</v>
      </c>
      <c r="C2505" s="17" t="s">
        <v>4283</v>
      </c>
      <c r="D2505" s="18">
        <v>0</v>
      </c>
      <c r="E2505" s="22" t="s">
        <v>2615</v>
      </c>
      <c r="F2505" s="43">
        <f>IF(Table2[[#This Row],[M5B]]="",Table2[[#This Row],[M5B_h]],SUM(Table2[[#This Row],[M5B_h]],Table2[[#This Row],[M5B]]))</f>
        <v>0</v>
      </c>
      <c r="H2505" s="12" t="str">
        <f>IF(Table2[[#This Row],[M1A]]="","",Table2[[#This Row],[M1A]]-Table2[[#This Row],[AWAL]])</f>
        <v/>
      </c>
      <c r="J2505" s="12" t="str">
        <f>IF(Table2[[#This Row],[M2A]]="","",SUM(Table2[[#This Row],[M2A]]-Table2[[#This Row],[M2B_h]]))</f>
        <v/>
      </c>
      <c r="L2505" s="12" t="str">
        <f>IF(Table2[[#This Row],[M3A]]="","",SUM(Table2[[#This Row],[M3A]]-Table2[[#This Row],[M3B_h]]))</f>
        <v/>
      </c>
      <c r="N2505" s="12" t="str">
        <f>IF(Table2[[#This Row],[M4A]]="","",SUM(Table2[[#This Row],[M4A]]-Table2[[#This Row],[M4B_h]]))</f>
        <v/>
      </c>
      <c r="O2505" s="14"/>
      <c r="P2505" s="14" t="str">
        <f>IF(Table2[[#This Row],[M5A]]="","",SUM(Table2[[#This Row],[M5A]]-Table2[[#This Row],[M5B_h]]))</f>
        <v/>
      </c>
      <c r="Q2505" s="14">
        <f>SUM(Table2[[#This Row],[AWAL]],Table2[[#This Row],[M1B]])</f>
        <v>0</v>
      </c>
      <c r="R2505" s="14">
        <f>SUM(Table2[[#This Row],[M2B]],Table2[[#This Row],[M2B_h]])</f>
        <v>0</v>
      </c>
      <c r="S2505" s="14">
        <f>SUM(Table2[[#This Row],[M3B]],Table2[[#This Row],[M3B_h]])</f>
        <v>0</v>
      </c>
      <c r="T2505" s="14">
        <f>SUM(Table2[[#This Row],[M4B]],Table2[[#This Row],[M4B_h]])</f>
        <v>0</v>
      </c>
    </row>
    <row r="2506" spans="1:20">
      <c r="A2506" s="11" t="str">
        <f>IF(Table2[[#This Row],[TT]]=0,"",ROW())</f>
        <v/>
      </c>
      <c r="B2506" s="11" t="str">
        <f>LOWER(SUBSTITUTE(SUBSTITUTE(SUBSTITUTE(SUBSTITUTE(SUBSTITUTE(SUBSTITUTE(SUBSTITUTE(SUBSTITUTE(Table2[[#This Row],[NAMA BARANG]]," ",""),"""",""),"-",""),"/",""),"(",""),")",""),"&amp;",""),",",""))</f>
        <v>bptg32610</v>
      </c>
      <c r="C2506" s="17" t="s">
        <v>4436</v>
      </c>
      <c r="D2506" s="18">
        <v>1</v>
      </c>
      <c r="E2506" s="22" t="s">
        <v>2567</v>
      </c>
      <c r="F2506" s="43">
        <f>IF(Table2[[#This Row],[M5B]]="",Table2[[#This Row],[M5B_h]],SUM(Table2[[#This Row],[M5B_h]],Table2[[#This Row],[M5B]]))</f>
        <v>0</v>
      </c>
      <c r="G2506" s="12">
        <v>0</v>
      </c>
      <c r="H2506" s="12">
        <f>IF(Table2[[#This Row],[M1A]]="","",Table2[[#This Row],[M1A]]-Table2[[#This Row],[AWAL]])</f>
        <v>-1</v>
      </c>
      <c r="J2506" s="12" t="str">
        <f>IF(Table2[[#This Row],[M2A]]="","",SUM(Table2[[#This Row],[M2A]]-Table2[[#This Row],[M2B_h]]))</f>
        <v/>
      </c>
      <c r="L2506" s="12" t="str">
        <f>IF(Table2[[#This Row],[M3A]]="","",SUM(Table2[[#This Row],[M3A]]-Table2[[#This Row],[M3B_h]]))</f>
        <v/>
      </c>
      <c r="N2506" s="12" t="str">
        <f>IF(Table2[[#This Row],[M4A]]="","",SUM(Table2[[#This Row],[M4A]]-Table2[[#This Row],[M4B_h]]))</f>
        <v/>
      </c>
      <c r="O2506" s="14"/>
      <c r="P2506" s="14" t="str">
        <f>IF(Table2[[#This Row],[M5A]]="","",SUM(Table2[[#This Row],[M5A]]-Table2[[#This Row],[M5B_h]]))</f>
        <v/>
      </c>
      <c r="Q2506" s="14">
        <f>SUM(Table2[[#This Row],[AWAL]],Table2[[#This Row],[M1B]])</f>
        <v>0</v>
      </c>
      <c r="R2506" s="14">
        <f>SUM(Table2[[#This Row],[M2B]],Table2[[#This Row],[M2B_h]])</f>
        <v>0</v>
      </c>
      <c r="S2506" s="14">
        <f>SUM(Table2[[#This Row],[M3B]],Table2[[#This Row],[M3B_h]])</f>
        <v>0</v>
      </c>
      <c r="T2506" s="14">
        <f>SUM(Table2[[#This Row],[M4B]],Table2[[#This Row],[M4B_h]])</f>
        <v>0</v>
      </c>
    </row>
    <row r="2507" spans="1:20">
      <c r="A2507" s="13" t="str">
        <f>IF(Table2[[#This Row],[TT]]=0,"",ROW())</f>
        <v/>
      </c>
      <c r="B2507" s="13" t="str">
        <f>LOWER(SUBSTITUTE(SUBSTITUTE(SUBSTITUTE(SUBSTITUTE(SUBSTITUTE(SUBSTITUTE(SUBSTITUTE(SUBSTITUTE(Table2[[#This Row],[NAMA BARANG]]," ",""),"""",""),"-",""),"/",""),"(",""),")",""),"&amp;",""),",",""))</f>
        <v>bptg340b</v>
      </c>
      <c r="C2507" s="16" t="s">
        <v>3471</v>
      </c>
      <c r="D2507" s="18">
        <v>0</v>
      </c>
      <c r="E2507" s="47" t="s">
        <v>2615</v>
      </c>
      <c r="F2507" s="43">
        <f>IF(Table2[[#This Row],[M5B]]="",Table2[[#This Row],[M5B_h]],SUM(Table2[[#This Row],[M5B_h]],Table2[[#This Row],[M5B]]))</f>
        <v>0</v>
      </c>
      <c r="H2507" s="14" t="str">
        <f>IF(Table2[[#This Row],[M1A]]="","",Table2[[#This Row],[M1A]]-Table2[[#This Row],[AWAL]])</f>
        <v/>
      </c>
      <c r="J2507" s="14" t="str">
        <f>IF(Table2[[#This Row],[M2A]]="","",SUM(Table2[[#This Row],[M2A]]-Table2[[#This Row],[M2B_h]]))</f>
        <v/>
      </c>
      <c r="L2507" s="14" t="str">
        <f>IF(Table2[[#This Row],[M3A]]="","",SUM(Table2[[#This Row],[M3A]]-Table2[[#This Row],[M3B_h]]))</f>
        <v/>
      </c>
      <c r="N2507" s="14" t="str">
        <f>IF(Table2[[#This Row],[M4A]]="","",SUM(Table2[[#This Row],[M4A]]-Table2[[#This Row],[M4B_h]]))</f>
        <v/>
      </c>
      <c r="O2507" s="14"/>
      <c r="P2507" s="14" t="str">
        <f>IF(Table2[[#This Row],[M5A]]="","",SUM(Table2[[#This Row],[M5A]]-Table2[[#This Row],[M5B_h]]))</f>
        <v/>
      </c>
      <c r="Q2507" s="14">
        <f>SUM(Table2[[#This Row],[AWAL]],Table2[[#This Row],[M1B]])</f>
        <v>0</v>
      </c>
      <c r="R2507" s="14">
        <f>SUM(Table2[[#This Row],[M2B]],Table2[[#This Row],[M2B_h]])</f>
        <v>0</v>
      </c>
      <c r="S2507" s="14">
        <f>SUM(Table2[[#This Row],[M3B]],Table2[[#This Row],[M3B_h]])</f>
        <v>0</v>
      </c>
      <c r="T2507" s="14">
        <f>SUM(Table2[[#This Row],[M4B]],Table2[[#This Row],[M4B_h]])</f>
        <v>0</v>
      </c>
    </row>
    <row r="2508" spans="1:20">
      <c r="A2508" s="11" t="str">
        <f>IF(Table2[[#This Row],[TT]]=0,"",ROW())</f>
        <v/>
      </c>
      <c r="B2508" s="11" t="str">
        <f>LOWER(SUBSTITUTE(SUBSTITUTE(SUBSTITUTE(SUBSTITUTE(SUBSTITUTE(SUBSTITUTE(SUBSTITUTE(SUBSTITUTE(Table2[[#This Row],[NAMA BARANG]]," ",""),"""",""),"-",""),"/",""),"(",""),")",""),"&amp;",""),",",""))</f>
        <v>bptg340bf</v>
      </c>
      <c r="C2508" s="21" t="s">
        <v>2732</v>
      </c>
      <c r="D2508" s="22">
        <v>0</v>
      </c>
      <c r="E2508" s="22" t="s">
        <v>2615</v>
      </c>
      <c r="F2508" s="43">
        <f>IF(Table2[[#This Row],[M5B]]="",Table2[[#This Row],[M5B_h]],SUM(Table2[[#This Row],[M5B_h]],Table2[[#This Row],[M5B]]))</f>
        <v>0</v>
      </c>
      <c r="H2508" s="12" t="str">
        <f>IF(Table2[[#This Row],[M1A]]="","",Table2[[#This Row],[M1A]]-Table2[[#This Row],[AWAL]])</f>
        <v/>
      </c>
      <c r="J2508" s="12" t="str">
        <f>IF(Table2[[#This Row],[M2A]]="","",SUM(Table2[[#This Row],[M2A]]-Table2[[#This Row],[M2B_h]]))</f>
        <v/>
      </c>
      <c r="L2508" s="12" t="str">
        <f>IF(Table2[[#This Row],[M3A]]="","",SUM(Table2[[#This Row],[M3A]]-Table2[[#This Row],[M3B_h]]))</f>
        <v/>
      </c>
      <c r="N2508" s="12" t="str">
        <f>IF(Table2[[#This Row],[M4A]]="","",SUM(Table2[[#This Row],[M4A]]-Table2[[#This Row],[M4B_h]]))</f>
        <v/>
      </c>
      <c r="O2508" s="14"/>
      <c r="P2508" s="14" t="str">
        <f>IF(Table2[[#This Row],[M5A]]="","",SUM(Table2[[#This Row],[M5A]]-Table2[[#This Row],[M5B_h]]))</f>
        <v/>
      </c>
      <c r="Q2508" s="14">
        <f>SUM(Table2[[#This Row],[AWAL]],Table2[[#This Row],[M1B]])</f>
        <v>0</v>
      </c>
      <c r="R2508" s="14">
        <f>SUM(Table2[[#This Row],[M2B]],Table2[[#This Row],[M2B_h]])</f>
        <v>0</v>
      </c>
      <c r="S2508" s="14">
        <f>SUM(Table2[[#This Row],[M3B]],Table2[[#This Row],[M3B_h]])</f>
        <v>0</v>
      </c>
      <c r="T2508" s="14">
        <f>SUM(Table2[[#This Row],[M4B]],Table2[[#This Row],[M4B_h]])</f>
        <v>0</v>
      </c>
    </row>
    <row r="2509" spans="1:20">
      <c r="A2509" s="13" t="str">
        <f>IF(Table2[[#This Row],[TT]]=0,"",ROW())</f>
        <v/>
      </c>
      <c r="B2509" s="13" t="str">
        <f>LOWER(SUBSTITUTE(SUBSTITUTE(SUBSTITUTE(SUBSTITUTE(SUBSTITUTE(SUBSTITUTE(SUBSTITUTE(SUBSTITUTE(Table2[[#This Row],[NAMA BARANG]]," ",""),"""",""),"-",""),"/",""),"(",""),")",""),"&amp;",""),",",""))</f>
        <v>bptg340bfaktur</v>
      </c>
      <c r="C2509" s="16" t="s">
        <v>2721</v>
      </c>
      <c r="D2509" s="25">
        <v>0</v>
      </c>
      <c r="E2509" s="47" t="s">
        <v>2615</v>
      </c>
      <c r="F2509" s="43">
        <f>IF(Table2[[#This Row],[M5B]]="",Table2[[#This Row],[M5B_h]],SUM(Table2[[#This Row],[M5B_h]],Table2[[#This Row],[M5B]]))</f>
        <v>0</v>
      </c>
      <c r="H2509" s="14" t="str">
        <f>IF(Table2[[#This Row],[M1A]]="","",Table2[[#This Row],[M1A]]-Table2[[#This Row],[AWAL]])</f>
        <v/>
      </c>
      <c r="J2509" s="14" t="str">
        <f>IF(Table2[[#This Row],[M2A]]="","",SUM(Table2[[#This Row],[M2A]]-Table2[[#This Row],[M2B_h]]))</f>
        <v/>
      </c>
      <c r="L2509" s="14" t="str">
        <f>IF(Table2[[#This Row],[M3A]]="","",SUM(Table2[[#This Row],[M3A]]-Table2[[#This Row],[M3B_h]]))</f>
        <v/>
      </c>
      <c r="N2509" s="14" t="str">
        <f>IF(Table2[[#This Row],[M4A]]="","",SUM(Table2[[#This Row],[M4A]]-Table2[[#This Row],[M4B_h]]))</f>
        <v/>
      </c>
      <c r="O2509" s="14"/>
      <c r="P2509" s="14" t="str">
        <f>IF(Table2[[#This Row],[M5A]]="","",SUM(Table2[[#This Row],[M5A]]-Table2[[#This Row],[M5B_h]]))</f>
        <v/>
      </c>
      <c r="Q2509" s="14">
        <f>SUM(Table2[[#This Row],[AWAL]],Table2[[#This Row],[M1B]])</f>
        <v>0</v>
      </c>
      <c r="R2509" s="14">
        <f>SUM(Table2[[#This Row],[M2B]],Table2[[#This Row],[M2B_h]])</f>
        <v>0</v>
      </c>
      <c r="S2509" s="14">
        <f>SUM(Table2[[#This Row],[M3B]],Table2[[#This Row],[M3B_h]])</f>
        <v>0</v>
      </c>
      <c r="T2509" s="14">
        <f>SUM(Table2[[#This Row],[M4B]],Table2[[#This Row],[M4B_h]])</f>
        <v>0</v>
      </c>
    </row>
    <row r="2510" spans="1:20">
      <c r="A2510" s="13" t="str">
        <f>IF(Table2[[#This Row],[TT]]=0,"",ROW())</f>
        <v/>
      </c>
      <c r="B2510" s="13" t="str">
        <f>LOWER(SUBSTITUTE(SUBSTITUTE(SUBSTITUTE(SUBSTITUTE(SUBSTITUTE(SUBSTITUTE(SUBSTITUTE(SUBSTITUTE(Table2[[#This Row],[NAMA BARANG]]," ",""),"""",""),"-",""),"/",""),"(",""),")",""),"&amp;",""),",",""))</f>
        <v>bptg340ht</v>
      </c>
      <c r="C2510" s="16" t="s">
        <v>4523</v>
      </c>
      <c r="D2510" s="18">
        <v>0</v>
      </c>
      <c r="E2510" s="47" t="s">
        <v>2615</v>
      </c>
      <c r="F2510" s="43">
        <f>IF(Table2[[#This Row],[M5B]]="",Table2[[#This Row],[M5B_h]],SUM(Table2[[#This Row],[M5B_h]],Table2[[#This Row],[M5B]]))</f>
        <v>0</v>
      </c>
      <c r="H2510" s="14" t="str">
        <f>IF(Table2[[#This Row],[M1A]]="","",Table2[[#This Row],[M1A]]-Table2[[#This Row],[AWAL]])</f>
        <v/>
      </c>
      <c r="J2510" s="14" t="str">
        <f>IF(Table2[[#This Row],[M2A]]="","",SUM(Table2[[#This Row],[M2A]]-Table2[[#This Row],[M2B_h]]))</f>
        <v/>
      </c>
      <c r="L2510" s="14" t="str">
        <f>IF(Table2[[#This Row],[M3A]]="","",SUM(Table2[[#This Row],[M3A]]-Table2[[#This Row],[M3B_h]]))</f>
        <v/>
      </c>
      <c r="N2510" s="14" t="str">
        <f>IF(Table2[[#This Row],[M4A]]="","",SUM(Table2[[#This Row],[M4A]]-Table2[[#This Row],[M4B_h]]))</f>
        <v/>
      </c>
      <c r="P2510" s="14" t="str">
        <f>IF(Table2[[#This Row],[M5A]]="","",SUM(Table2[[#This Row],[M5A]]-Table2[[#This Row],[M5B_h]]))</f>
        <v/>
      </c>
      <c r="Q2510" s="14">
        <f>SUM(Table2[[#This Row],[AWAL]],Table2[[#This Row],[M1B]])</f>
        <v>0</v>
      </c>
      <c r="R2510" s="14">
        <f>SUM(Table2[[#This Row],[M2B]],Table2[[#This Row],[M2B_h]])</f>
        <v>0</v>
      </c>
      <c r="S2510" s="14">
        <f>SUM(Table2[[#This Row],[M3B]],Table2[[#This Row],[M3B_h]])</f>
        <v>0</v>
      </c>
      <c r="T2510" s="14">
        <f>SUM(Table2[[#This Row],[M4B]],Table2[[#This Row],[M4B_h]])</f>
        <v>0</v>
      </c>
    </row>
    <row r="2511" spans="1:20">
      <c r="A2511" s="13" t="str">
        <f>IF(Table2[[#This Row],[TT]]=0,"",ROW())</f>
        <v/>
      </c>
      <c r="B2511" s="13" t="str">
        <f>LOWER(SUBSTITUTE(SUBSTITUTE(SUBSTITUTE(SUBSTITUTE(SUBSTITUTE(SUBSTITUTE(SUBSTITUTE(SUBSTITUTE(Table2[[#This Row],[NAMA BARANG]]," ",""),"""",""),"-",""),"/",""),"(",""),")",""),"&amp;",""),",",""))</f>
        <v>bptg340ht1b2</v>
      </c>
      <c r="C2511" s="16" t="s">
        <v>2720</v>
      </c>
      <c r="D2511" s="25">
        <v>0</v>
      </c>
      <c r="E2511" s="47" t="s">
        <v>2615</v>
      </c>
      <c r="F2511" s="43">
        <f>IF(Table2[[#This Row],[M5B]]="",Table2[[#This Row],[M5B_h]],SUM(Table2[[#This Row],[M5B_h]],Table2[[#This Row],[M5B]]))</f>
        <v>0</v>
      </c>
      <c r="H2511" s="14" t="str">
        <f>IF(Table2[[#This Row],[M1A]]="","",Table2[[#This Row],[M1A]]-Table2[[#This Row],[AWAL]])</f>
        <v/>
      </c>
      <c r="J2511" s="14" t="str">
        <f>IF(Table2[[#This Row],[M2A]]="","",SUM(Table2[[#This Row],[M2A]]-Table2[[#This Row],[M2B_h]]))</f>
        <v/>
      </c>
      <c r="L2511" s="14" t="str">
        <f>IF(Table2[[#This Row],[M3A]]="","",SUM(Table2[[#This Row],[M3A]]-Table2[[#This Row],[M3B_h]]))</f>
        <v/>
      </c>
      <c r="N2511" s="14" t="str">
        <f>IF(Table2[[#This Row],[M4A]]="","",SUM(Table2[[#This Row],[M4A]]-Table2[[#This Row],[M4B_h]]))</f>
        <v/>
      </c>
      <c r="O2511" s="14"/>
      <c r="P2511" s="14" t="str">
        <f>IF(Table2[[#This Row],[M5A]]="","",SUM(Table2[[#This Row],[M5A]]-Table2[[#This Row],[M5B_h]]))</f>
        <v/>
      </c>
      <c r="Q2511" s="14">
        <f>SUM(Table2[[#This Row],[AWAL]],Table2[[#This Row],[M1B]])</f>
        <v>0</v>
      </c>
      <c r="R2511" s="14">
        <f>SUM(Table2[[#This Row],[M2B]],Table2[[#This Row],[M2B_h]])</f>
        <v>0</v>
      </c>
      <c r="S2511" s="14">
        <f>SUM(Table2[[#This Row],[M3B]],Table2[[#This Row],[M3B_h]])</f>
        <v>0</v>
      </c>
      <c r="T2511" s="14">
        <f>SUM(Table2[[#This Row],[M4B]],Table2[[#This Row],[M4B_h]])</f>
        <v>0</v>
      </c>
    </row>
    <row r="2512" spans="1:20">
      <c r="A2512" s="13" t="str">
        <f>IF(Table2[[#This Row],[TT]]=0,"",ROW())</f>
        <v/>
      </c>
      <c r="B2512" s="13" t="str">
        <f>LOWER(SUBSTITUTE(SUBSTITUTE(SUBSTITUTE(SUBSTITUTE(SUBSTITUTE(SUBSTITUTE(SUBSTITUTE(SUBSTITUTE(Table2[[#This Row],[NAMA BARANG]]," ",""),"""",""),"-",""),"/",""),"(",""),")",""),"&amp;",""),",",""))</f>
        <v>bptg346c</v>
      </c>
      <c r="C2512" s="16" t="s">
        <v>3397</v>
      </c>
      <c r="D2512" s="18">
        <v>0</v>
      </c>
      <c r="E2512" s="47" t="s">
        <v>2567</v>
      </c>
      <c r="F2512" s="43">
        <f>IF(Table2[[#This Row],[M5B]]="",Table2[[#This Row],[M5B_h]],SUM(Table2[[#This Row],[M5B_h]],Table2[[#This Row],[M5B]]))</f>
        <v>0</v>
      </c>
      <c r="H2512" s="14" t="str">
        <f>IF(Table2[[#This Row],[M1A]]="","",Table2[[#This Row],[M1A]]-Table2[[#This Row],[AWAL]])</f>
        <v/>
      </c>
      <c r="J2512" s="14" t="str">
        <f>IF(Table2[[#This Row],[M2A]]="","",SUM(Table2[[#This Row],[M2A]]-Table2[[#This Row],[M2B_h]]))</f>
        <v/>
      </c>
      <c r="L2512" s="14" t="str">
        <f>IF(Table2[[#This Row],[M3A]]="","",SUM(Table2[[#This Row],[M3A]]-Table2[[#This Row],[M3B_h]]))</f>
        <v/>
      </c>
      <c r="N2512" s="14" t="str">
        <f>IF(Table2[[#This Row],[M4A]]="","",SUM(Table2[[#This Row],[M4A]]-Table2[[#This Row],[M4B_h]]))</f>
        <v/>
      </c>
      <c r="O2512" s="14"/>
      <c r="P2512" s="14" t="str">
        <f>IF(Table2[[#This Row],[M5A]]="","",SUM(Table2[[#This Row],[M5A]]-Table2[[#This Row],[M5B_h]]))</f>
        <v/>
      </c>
      <c r="Q2512" s="14">
        <f>SUM(Table2[[#This Row],[AWAL]],Table2[[#This Row],[M1B]])</f>
        <v>0</v>
      </c>
      <c r="R2512" s="14">
        <f>SUM(Table2[[#This Row],[M2B]],Table2[[#This Row],[M2B_h]])</f>
        <v>0</v>
      </c>
      <c r="S2512" s="14">
        <f>SUM(Table2[[#This Row],[M3B]],Table2[[#This Row],[M3B_h]])</f>
        <v>0</v>
      </c>
      <c r="T2512" s="14">
        <f>SUM(Table2[[#This Row],[M4B]],Table2[[#This Row],[M4B_h]])</f>
        <v>0</v>
      </c>
    </row>
    <row r="2513" spans="1:20">
      <c r="A2513" s="13" t="str">
        <f>IF(Table2[[#This Row],[TT]]=0,"",ROW())</f>
        <v/>
      </c>
      <c r="B2513" s="13" t="str">
        <f>LOWER(SUBSTITUTE(SUBSTITUTE(SUBSTITUTE(SUBSTITUTE(SUBSTITUTE(SUBSTITUTE(SUBSTITUTE(SUBSTITUTE(Table2[[#This Row],[NAMA BARANG]]," ",""),"""",""),"-",""),"/",""),"(",""),")",""),"&amp;",""),",",""))</f>
        <v>bptg346e</v>
      </c>
      <c r="C2513" s="16" t="s">
        <v>4362</v>
      </c>
      <c r="D2513" s="18">
        <v>0</v>
      </c>
      <c r="E2513" s="47" t="s">
        <v>2567</v>
      </c>
      <c r="F2513" s="43">
        <f>IF(Table2[[#This Row],[M5B]]="",Table2[[#This Row],[M5B_h]],SUM(Table2[[#This Row],[M5B_h]],Table2[[#This Row],[M5B]]))</f>
        <v>0</v>
      </c>
      <c r="H2513" s="14" t="str">
        <f>IF(Table2[[#This Row],[M1A]]="","",Table2[[#This Row],[M1A]]-Table2[[#This Row],[AWAL]])</f>
        <v/>
      </c>
      <c r="J2513" s="14" t="str">
        <f>IF(Table2[[#This Row],[M2A]]="","",SUM(Table2[[#This Row],[M2A]]-Table2[[#This Row],[M2B_h]]))</f>
        <v/>
      </c>
      <c r="L2513" s="14" t="str">
        <f>IF(Table2[[#This Row],[M3A]]="","",SUM(Table2[[#This Row],[M3A]]-Table2[[#This Row],[M3B_h]]))</f>
        <v/>
      </c>
      <c r="N2513" s="14" t="str">
        <f>IF(Table2[[#This Row],[M4A]]="","",SUM(Table2[[#This Row],[M4A]]-Table2[[#This Row],[M4B_h]]))</f>
        <v/>
      </c>
      <c r="O2513" s="14"/>
      <c r="P2513" s="14" t="str">
        <f>IF(Table2[[#This Row],[M5A]]="","",SUM(Table2[[#This Row],[M5A]]-Table2[[#This Row],[M5B_h]]))</f>
        <v/>
      </c>
      <c r="Q2513" s="14">
        <f>SUM(Table2[[#This Row],[AWAL]],Table2[[#This Row],[M1B]])</f>
        <v>0</v>
      </c>
      <c r="R2513" s="14">
        <f>SUM(Table2[[#This Row],[M2B]],Table2[[#This Row],[M2B_h]])</f>
        <v>0</v>
      </c>
      <c r="S2513" s="14">
        <f>SUM(Table2[[#This Row],[M3B]],Table2[[#This Row],[M3B_h]])</f>
        <v>0</v>
      </c>
      <c r="T2513" s="14">
        <f>SUM(Table2[[#This Row],[M4B]],Table2[[#This Row],[M4B_h]])</f>
        <v>0</v>
      </c>
    </row>
    <row r="2514" spans="1:20">
      <c r="A2514" s="11" t="str">
        <f>IF(Table2[[#This Row],[TT]]=0,"",ROW())</f>
        <v/>
      </c>
      <c r="B2514" s="11" t="str">
        <f>LOWER(SUBSTITUTE(SUBSTITUTE(SUBSTITUTE(SUBSTITUTE(SUBSTITUTE(SUBSTITUTE(SUBSTITUTE(SUBSTITUTE(Table2[[#This Row],[NAMA BARANG]]," ",""),"""",""),"-",""),"/",""),"(",""),")",""),"&amp;",""),",",""))</f>
        <v>bptgsg09</v>
      </c>
      <c r="C2514" s="17" t="s">
        <v>692</v>
      </c>
      <c r="D2514" s="18">
        <v>0</v>
      </c>
      <c r="E2514" s="22" t="s">
        <v>14</v>
      </c>
      <c r="F2514" s="43">
        <f>IF(Table2[[#This Row],[M5B]]="",Table2[[#This Row],[M5B_h]],SUM(Table2[[#This Row],[M5B_h]],Table2[[#This Row],[M5B]]))</f>
        <v>0</v>
      </c>
      <c r="H2514" s="12" t="str">
        <f>IF(Table2[[#This Row],[M1A]]="","",Table2[[#This Row],[M1A]]-Table2[[#This Row],[AWAL]])</f>
        <v/>
      </c>
      <c r="J2514" s="12" t="str">
        <f>IF(Table2[[#This Row],[M2A]]="","",SUM(Table2[[#This Row],[M2A]]-Table2[[#This Row],[M2B_h]]))</f>
        <v/>
      </c>
      <c r="L2514" s="12" t="str">
        <f>IF(Table2[[#This Row],[M3A]]="","",SUM(Table2[[#This Row],[M3A]]-Table2[[#This Row],[M3B_h]]))</f>
        <v/>
      </c>
      <c r="N2514" s="12" t="str">
        <f>IF(Table2[[#This Row],[M4A]]="","",SUM(Table2[[#This Row],[M4A]]-Table2[[#This Row],[M4B_h]]))</f>
        <v/>
      </c>
      <c r="O2514" s="14"/>
      <c r="P2514" s="14" t="str">
        <f>IF(Table2[[#This Row],[M5A]]="","",SUM(Table2[[#This Row],[M5A]]-Table2[[#This Row],[M5B_h]]))</f>
        <v/>
      </c>
      <c r="Q2514" s="14">
        <f>SUM(Table2[[#This Row],[AWAL]],Table2[[#This Row],[M1B]])</f>
        <v>0</v>
      </c>
      <c r="R2514" s="14">
        <f>SUM(Table2[[#This Row],[M2B]],Table2[[#This Row],[M2B_h]])</f>
        <v>0</v>
      </c>
      <c r="S2514" s="14">
        <f>SUM(Table2[[#This Row],[M3B]],Table2[[#This Row],[M3B_h]])</f>
        <v>0</v>
      </c>
      <c r="T2514" s="14">
        <f>SUM(Table2[[#This Row],[M4B]],Table2[[#This Row],[M4B_h]])</f>
        <v>0</v>
      </c>
    </row>
    <row r="2515" spans="1:20">
      <c r="A2515" s="13" t="str">
        <f>IF(Table2[[#This Row],[TT]]=0,"",ROW())</f>
        <v/>
      </c>
      <c r="B2515" s="13" t="str">
        <f>LOWER(SUBSTITUTE(SUBSTITUTE(SUBSTITUTE(SUBSTITUTE(SUBSTITUTE(SUBSTITUTE(SUBSTITUTE(SUBSTITUTE(Table2[[#This Row],[NAMA BARANG]]," ",""),"""",""),"-",""),"/",""),"(",""),")",""),"&amp;",""),",",""))</f>
        <v>bptizo340bfaktur</v>
      </c>
      <c r="C2515" s="16" t="s">
        <v>3020</v>
      </c>
      <c r="D2515" s="18">
        <v>0</v>
      </c>
      <c r="E2515" s="47" t="s">
        <v>2615</v>
      </c>
      <c r="F2515" s="43">
        <f>IF(Table2[[#This Row],[M5B]]="",Table2[[#This Row],[M5B_h]],SUM(Table2[[#This Row],[M5B_h]],Table2[[#This Row],[M5B]]))</f>
        <v>0</v>
      </c>
      <c r="H2515" s="14" t="str">
        <f>IF(Table2[[#This Row],[M1A]]="","",Table2[[#This Row],[M1A]]-Table2[[#This Row],[AWAL]])</f>
        <v/>
      </c>
      <c r="J2515" s="14" t="str">
        <f>IF(Table2[[#This Row],[M2A]]="","",SUM(Table2[[#This Row],[M2A]]-Table2[[#This Row],[M2B_h]]))</f>
        <v/>
      </c>
      <c r="L2515" s="14" t="str">
        <f>IF(Table2[[#This Row],[M3A]]="","",SUM(Table2[[#This Row],[M3A]]-Table2[[#This Row],[M3B_h]]))</f>
        <v/>
      </c>
      <c r="N2515" s="14" t="str">
        <f>IF(Table2[[#This Row],[M4A]]="","",SUM(Table2[[#This Row],[M4A]]-Table2[[#This Row],[M4B_h]]))</f>
        <v/>
      </c>
      <c r="O2515" s="14"/>
      <c r="P2515" s="14" t="str">
        <f>IF(Table2[[#This Row],[M5A]]="","",SUM(Table2[[#This Row],[M5A]]-Table2[[#This Row],[M5B_h]]))</f>
        <v/>
      </c>
      <c r="Q2515" s="14">
        <f>SUM(Table2[[#This Row],[AWAL]],Table2[[#This Row],[M1B]])</f>
        <v>0</v>
      </c>
      <c r="R2515" s="14">
        <f>SUM(Table2[[#This Row],[M2B]],Table2[[#This Row],[M2B_h]])</f>
        <v>0</v>
      </c>
      <c r="S2515" s="14">
        <f>SUM(Table2[[#This Row],[M3B]],Table2[[#This Row],[M3B_h]])</f>
        <v>0</v>
      </c>
      <c r="T2515" s="14">
        <f>SUM(Table2[[#This Row],[M4B]],Table2[[#This Row],[M4B_h]])</f>
        <v>0</v>
      </c>
    </row>
    <row r="2516" spans="1:20">
      <c r="A2516" s="13" t="str">
        <f>IF(Table2[[#This Row],[TT]]=0,"",ROW())</f>
        <v/>
      </c>
      <c r="B2516" s="13" t="str">
        <f>LOWER(SUBSTITUTE(SUBSTITUTE(SUBSTITUTE(SUBSTITUTE(SUBSTITUTE(SUBSTITUTE(SUBSTITUTE(SUBSTITUTE(Table2[[#This Row],[NAMA BARANG]]," ",""),"""",""),"-",""),"/",""),"(",""),")",""),"&amp;",""),",",""))</f>
        <v>bptizo340biru</v>
      </c>
      <c r="C2516" s="16" t="s">
        <v>2855</v>
      </c>
      <c r="D2516" s="18">
        <v>0</v>
      </c>
      <c r="E2516" s="47" t="s">
        <v>2615</v>
      </c>
      <c r="F2516" s="43">
        <f>IF(Table2[[#This Row],[M5B]]="",Table2[[#This Row],[M5B_h]],SUM(Table2[[#This Row],[M5B_h]],Table2[[#This Row],[M5B]]))</f>
        <v>0</v>
      </c>
      <c r="H2516" s="14" t="str">
        <f>IF(Table2[[#This Row],[M1A]]="","",Table2[[#This Row],[M1A]]-Table2[[#This Row],[AWAL]])</f>
        <v/>
      </c>
      <c r="J2516" s="14" t="str">
        <f>IF(Table2[[#This Row],[M2A]]="","",SUM(Table2[[#This Row],[M2A]]-Table2[[#This Row],[M2B_h]]))</f>
        <v/>
      </c>
      <c r="L2516" s="14" t="str">
        <f>IF(Table2[[#This Row],[M3A]]="","",SUM(Table2[[#This Row],[M3A]]-Table2[[#This Row],[M3B_h]]))</f>
        <v/>
      </c>
      <c r="N2516" s="14" t="str">
        <f>IF(Table2[[#This Row],[M4A]]="","",SUM(Table2[[#This Row],[M4A]]-Table2[[#This Row],[M4B_h]]))</f>
        <v/>
      </c>
      <c r="O2516" s="14"/>
      <c r="P2516" s="14" t="str">
        <f>IF(Table2[[#This Row],[M5A]]="","",SUM(Table2[[#This Row],[M5A]]-Table2[[#This Row],[M5B_h]]))</f>
        <v/>
      </c>
      <c r="Q2516" s="14">
        <f>SUM(Table2[[#This Row],[AWAL]],Table2[[#This Row],[M1B]])</f>
        <v>0</v>
      </c>
      <c r="R2516" s="14">
        <f>SUM(Table2[[#This Row],[M2B]],Table2[[#This Row],[M2B_h]])</f>
        <v>0</v>
      </c>
      <c r="S2516" s="14">
        <f>SUM(Table2[[#This Row],[M3B]],Table2[[#This Row],[M3B_h]])</f>
        <v>0</v>
      </c>
      <c r="T2516" s="14">
        <f>SUM(Table2[[#This Row],[M4B]],Table2[[#This Row],[M4B_h]])</f>
        <v>0</v>
      </c>
    </row>
    <row r="2517" spans="1:20">
      <c r="A2517" s="13" t="str">
        <f>IF(Table2[[#This Row],[TT]]=0,"",ROW())</f>
        <v/>
      </c>
      <c r="B2517" s="13" t="str">
        <f>LOWER(SUBSTITUTE(SUBSTITUTE(SUBSTITUTE(SUBSTITUTE(SUBSTITUTE(SUBSTITUTE(SUBSTITUTE(SUBSTITUTE(Table2[[#This Row],[NAMA BARANG]]," ",""),"""",""),"-",""),"/",""),"(",""),")",""),"&amp;",""),",",""))</f>
        <v>bptizotg30630</v>
      </c>
      <c r="C2517" s="16" t="s">
        <v>2932</v>
      </c>
      <c r="D2517" s="18">
        <v>0</v>
      </c>
      <c r="E2517" s="47" t="s">
        <v>2567</v>
      </c>
      <c r="F2517" s="43">
        <f>IF(Table2[[#This Row],[M5B]]="",Table2[[#This Row],[M5B_h]],SUM(Table2[[#This Row],[M5B_h]],Table2[[#This Row],[M5B]]))</f>
        <v>0</v>
      </c>
      <c r="H2517" s="14" t="str">
        <f>IF(Table2[[#This Row],[M1A]]="","",Table2[[#This Row],[M1A]]-Table2[[#This Row],[AWAL]])</f>
        <v/>
      </c>
      <c r="J2517" s="14" t="str">
        <f>IF(Table2[[#This Row],[M2A]]="","",SUM(Table2[[#This Row],[M2A]]-Table2[[#This Row],[M2B_h]]))</f>
        <v/>
      </c>
      <c r="L2517" s="14" t="str">
        <f>IF(Table2[[#This Row],[M3A]]="","",SUM(Table2[[#This Row],[M3A]]-Table2[[#This Row],[M3B_h]]))</f>
        <v/>
      </c>
      <c r="N2517" s="14" t="str">
        <f>IF(Table2[[#This Row],[M4A]]="","",SUM(Table2[[#This Row],[M4A]]-Table2[[#This Row],[M4B_h]]))</f>
        <v/>
      </c>
      <c r="O2517" s="14"/>
      <c r="P2517" s="14" t="str">
        <f>IF(Table2[[#This Row],[M5A]]="","",SUM(Table2[[#This Row],[M5A]]-Table2[[#This Row],[M5B_h]]))</f>
        <v/>
      </c>
      <c r="Q2517" s="14">
        <f>SUM(Table2[[#This Row],[AWAL]],Table2[[#This Row],[M1B]])</f>
        <v>0</v>
      </c>
      <c r="R2517" s="14">
        <f>SUM(Table2[[#This Row],[M2B]],Table2[[#This Row],[M2B_h]])</f>
        <v>0</v>
      </c>
      <c r="S2517" s="14">
        <f>SUM(Table2[[#This Row],[M3B]],Table2[[#This Row],[M3B_h]])</f>
        <v>0</v>
      </c>
      <c r="T2517" s="14">
        <f>SUM(Table2[[#This Row],[M4B]],Table2[[#This Row],[M4B_h]])</f>
        <v>0</v>
      </c>
    </row>
    <row r="2518" spans="1:20">
      <c r="A2518" s="13" t="str">
        <f>IF(Table2[[#This Row],[TT]]=0,"",ROW())</f>
        <v/>
      </c>
      <c r="B2518" s="13" t="str">
        <f>LOWER(SUBSTITUTE(SUBSTITUTE(SUBSTITUTE(SUBSTITUTE(SUBSTITUTE(SUBSTITUTE(SUBSTITUTE(SUBSTITUTE(Table2[[#This Row],[NAMA BARANG]]," ",""),"""",""),"-",""),"/",""),"(",""),")",""),"&amp;",""),",",""))</f>
        <v>bptizotg30735</v>
      </c>
      <c r="C2518" s="16" t="s">
        <v>2844</v>
      </c>
      <c r="D2518" s="25">
        <v>0</v>
      </c>
      <c r="E2518" s="47" t="s">
        <v>2567</v>
      </c>
      <c r="F2518" s="43">
        <f>IF(Table2[[#This Row],[M5B]]="",Table2[[#This Row],[M5B_h]],SUM(Table2[[#This Row],[M5B_h]],Table2[[#This Row],[M5B]]))</f>
        <v>0</v>
      </c>
      <c r="H2518" s="14" t="str">
        <f>IF(Table2[[#This Row],[M1A]]="","",Table2[[#This Row],[M1A]]-Table2[[#This Row],[AWAL]])</f>
        <v/>
      </c>
      <c r="J2518" s="14" t="str">
        <f>IF(Table2[[#This Row],[M2A]]="","",SUM(Table2[[#This Row],[M2A]]-Table2[[#This Row],[M2B_h]]))</f>
        <v/>
      </c>
      <c r="L2518" s="14" t="str">
        <f>IF(Table2[[#This Row],[M3A]]="","",SUM(Table2[[#This Row],[M3A]]-Table2[[#This Row],[M3B_h]]))</f>
        <v/>
      </c>
      <c r="N2518" s="14" t="str">
        <f>IF(Table2[[#This Row],[M4A]]="","",SUM(Table2[[#This Row],[M4A]]-Table2[[#This Row],[M4B_h]]))</f>
        <v/>
      </c>
      <c r="O2518" s="14"/>
      <c r="P2518" s="14" t="str">
        <f>IF(Table2[[#This Row],[M5A]]="","",SUM(Table2[[#This Row],[M5A]]-Table2[[#This Row],[M5B_h]]))</f>
        <v/>
      </c>
      <c r="Q2518" s="14">
        <f>SUM(Table2[[#This Row],[AWAL]],Table2[[#This Row],[M1B]])</f>
        <v>0</v>
      </c>
      <c r="R2518" s="14">
        <f>SUM(Table2[[#This Row],[M2B]],Table2[[#This Row],[M2B_h]])</f>
        <v>0</v>
      </c>
      <c r="S2518" s="14">
        <f>SUM(Table2[[#This Row],[M3B]],Table2[[#This Row],[M3B_h]])</f>
        <v>0</v>
      </c>
      <c r="T2518" s="14">
        <f>SUM(Table2[[#This Row],[M4B]],Table2[[#This Row],[M4B_h]])</f>
        <v>0</v>
      </c>
    </row>
    <row r="2519" spans="1:20">
      <c r="A2519" s="13" t="str">
        <f>IF(Table2[[#This Row],[TT]]=0,"",ROW())</f>
        <v/>
      </c>
      <c r="B2519" s="13" t="str">
        <f>LOWER(SUBSTITUTE(SUBSTITUTE(SUBSTITUTE(SUBSTITUTE(SUBSTITUTE(SUBSTITUTE(SUBSTITUTE(SUBSTITUTE(Table2[[#This Row],[NAMA BARANG]]," ",""),"""",""),"-",""),"/",""),"(",""),")",""),"&amp;",""),",",""))</f>
        <v>bptizotg3091faktur</v>
      </c>
      <c r="C2519" s="16" t="s">
        <v>2957</v>
      </c>
      <c r="D2519" s="25">
        <v>0</v>
      </c>
      <c r="E2519" s="47" t="s">
        <v>2567</v>
      </c>
      <c r="F2519" s="43">
        <f>IF(Table2[[#This Row],[M5B]]="",Table2[[#This Row],[M5B_h]],SUM(Table2[[#This Row],[M5B_h]],Table2[[#This Row],[M5B]]))</f>
        <v>0</v>
      </c>
      <c r="H2519" s="14" t="str">
        <f>IF(Table2[[#This Row],[M1A]]="","",Table2[[#This Row],[M1A]]-Table2[[#This Row],[AWAL]])</f>
        <v/>
      </c>
      <c r="J2519" s="14" t="str">
        <f>IF(Table2[[#This Row],[M2A]]="","",SUM(Table2[[#This Row],[M2A]]-Table2[[#This Row],[M2B_h]]))</f>
        <v/>
      </c>
      <c r="L2519" s="14" t="str">
        <f>IF(Table2[[#This Row],[M3A]]="","",SUM(Table2[[#This Row],[M3A]]-Table2[[#This Row],[M3B_h]]))</f>
        <v/>
      </c>
      <c r="N2519" s="14" t="str">
        <f>IF(Table2[[#This Row],[M4A]]="","",SUM(Table2[[#This Row],[M4A]]-Table2[[#This Row],[M4B_h]]))</f>
        <v/>
      </c>
      <c r="O2519" s="14"/>
      <c r="P2519" s="14" t="str">
        <f>IF(Table2[[#This Row],[M5A]]="","",SUM(Table2[[#This Row],[M5A]]-Table2[[#This Row],[M5B_h]]))</f>
        <v/>
      </c>
      <c r="Q2519" s="14">
        <f>SUM(Table2[[#This Row],[AWAL]],Table2[[#This Row],[M1B]])</f>
        <v>0</v>
      </c>
      <c r="R2519" s="14">
        <f>SUM(Table2[[#This Row],[M2B]],Table2[[#This Row],[M2B_h]])</f>
        <v>0</v>
      </c>
      <c r="S2519" s="14">
        <f>SUM(Table2[[#This Row],[M3B]],Table2[[#This Row],[M3B_h]])</f>
        <v>0</v>
      </c>
      <c r="T2519" s="14">
        <f>SUM(Table2[[#This Row],[M4B]],Table2[[#This Row],[M4B_h]])</f>
        <v>0</v>
      </c>
    </row>
    <row r="2520" spans="1:20">
      <c r="A2520" s="13" t="str">
        <f>IF(Table2[[#This Row],[TT]]=0,"",ROW())</f>
        <v/>
      </c>
      <c r="B2520" s="13" t="str">
        <f>LOWER(SUBSTITUTE(SUBSTITUTE(SUBSTITUTE(SUBSTITUTE(SUBSTITUTE(SUBSTITUTE(SUBSTITUTE(SUBSTITUTE(Table2[[#This Row],[NAMA BARANG]]," ",""),"""",""),"-",""),"/",""),"(",""),")",""),"&amp;",""),",",""))</f>
        <v>bptizotg31220</v>
      </c>
      <c r="C2520" s="16" t="s">
        <v>2984</v>
      </c>
      <c r="D2520" s="18">
        <v>0</v>
      </c>
      <c r="E2520" s="47" t="s">
        <v>2567</v>
      </c>
      <c r="F2520" s="43">
        <f>IF(Table2[[#This Row],[M5B]]="",Table2[[#This Row],[M5B_h]],SUM(Table2[[#This Row],[M5B_h]],Table2[[#This Row],[M5B]]))</f>
        <v>0</v>
      </c>
      <c r="H2520" s="14" t="str">
        <f>IF(Table2[[#This Row],[M1A]]="","",Table2[[#This Row],[M1A]]-Table2[[#This Row],[AWAL]])</f>
        <v/>
      </c>
      <c r="J2520" s="14" t="str">
        <f>IF(Table2[[#This Row],[M2A]]="","",SUM(Table2[[#This Row],[M2A]]-Table2[[#This Row],[M2B_h]]))</f>
        <v/>
      </c>
      <c r="L2520" s="14" t="str">
        <f>IF(Table2[[#This Row],[M3A]]="","",SUM(Table2[[#This Row],[M3A]]-Table2[[#This Row],[M3B_h]]))</f>
        <v/>
      </c>
      <c r="N2520" s="14" t="str">
        <f>IF(Table2[[#This Row],[M4A]]="","",SUM(Table2[[#This Row],[M4A]]-Table2[[#This Row],[M4B_h]]))</f>
        <v/>
      </c>
      <c r="O2520" s="14"/>
      <c r="P2520" s="14" t="str">
        <f>IF(Table2[[#This Row],[M5A]]="","",SUM(Table2[[#This Row],[M5A]]-Table2[[#This Row],[M5B_h]]))</f>
        <v/>
      </c>
      <c r="Q2520" s="14">
        <f>SUM(Table2[[#This Row],[AWAL]],Table2[[#This Row],[M1B]])</f>
        <v>0</v>
      </c>
      <c r="R2520" s="14">
        <f>SUM(Table2[[#This Row],[M2B]],Table2[[#This Row],[M2B_h]])</f>
        <v>0</v>
      </c>
      <c r="S2520" s="14">
        <f>SUM(Table2[[#This Row],[M3B]],Table2[[#This Row],[M3B_h]])</f>
        <v>0</v>
      </c>
      <c r="T2520" s="14">
        <f>SUM(Table2[[#This Row],[M4B]],Table2[[#This Row],[M4B_h]])</f>
        <v>0</v>
      </c>
    </row>
    <row r="2521" spans="1:20">
      <c r="A2521" s="13" t="str">
        <f>IF(Table2[[#This Row],[TT]]=0,"",ROW())</f>
        <v/>
      </c>
      <c r="B2521" s="13" t="str">
        <f>LOWER(SUBSTITUTE(SUBSTITUTE(SUBSTITUTE(SUBSTITUTE(SUBSTITUTE(SUBSTITUTE(SUBSTITUTE(SUBSTITUTE(Table2[[#This Row],[NAMA BARANG]]," ",""),"""",""),"-",""),"/",""),"(",""),")",""),"&amp;",""),",",""))</f>
        <v>bptizotg31763biasa</v>
      </c>
      <c r="C2521" s="16" t="s">
        <v>2988</v>
      </c>
      <c r="D2521" s="25">
        <v>0</v>
      </c>
      <c r="E2521" s="47" t="s">
        <v>2567</v>
      </c>
      <c r="F2521" s="43">
        <f>IF(Table2[[#This Row],[M5B]]="",Table2[[#This Row],[M5B_h]],SUM(Table2[[#This Row],[M5B_h]],Table2[[#This Row],[M5B]]))</f>
        <v>0</v>
      </c>
      <c r="H2521" s="14" t="str">
        <f>IF(Table2[[#This Row],[M1A]]="","",Table2[[#This Row],[M1A]]-Table2[[#This Row],[AWAL]])</f>
        <v/>
      </c>
      <c r="J2521" s="14" t="str">
        <f>IF(Table2[[#This Row],[M2A]]="","",SUM(Table2[[#This Row],[M2A]]-Table2[[#This Row],[M2B_h]]))</f>
        <v/>
      </c>
      <c r="L2521" s="14" t="str">
        <f>IF(Table2[[#This Row],[M3A]]="","",SUM(Table2[[#This Row],[M3A]]-Table2[[#This Row],[M3B_h]]))</f>
        <v/>
      </c>
      <c r="N2521" s="14" t="str">
        <f>IF(Table2[[#This Row],[M4A]]="","",SUM(Table2[[#This Row],[M4A]]-Table2[[#This Row],[M4B_h]]))</f>
        <v/>
      </c>
      <c r="O2521" s="14"/>
      <c r="P2521" s="14" t="str">
        <f>IF(Table2[[#This Row],[M5A]]="","",SUM(Table2[[#This Row],[M5A]]-Table2[[#This Row],[M5B_h]]))</f>
        <v/>
      </c>
      <c r="Q2521" s="14">
        <f>SUM(Table2[[#This Row],[AWAL]],Table2[[#This Row],[M1B]])</f>
        <v>0</v>
      </c>
      <c r="R2521" s="14">
        <f>SUM(Table2[[#This Row],[M2B]],Table2[[#This Row],[M2B_h]])</f>
        <v>0</v>
      </c>
      <c r="S2521" s="14">
        <f>SUM(Table2[[#This Row],[M3B]],Table2[[#This Row],[M3B_h]])</f>
        <v>0</v>
      </c>
      <c r="T2521" s="14">
        <f>SUM(Table2[[#This Row],[M4B]],Table2[[#This Row],[M4B_h]])</f>
        <v>0</v>
      </c>
    </row>
    <row r="2522" spans="1:20">
      <c r="A2522" s="13" t="str">
        <f>IF(Table2[[#This Row],[TT]]=0,"",ROW())</f>
        <v/>
      </c>
      <c r="B2522" s="13" t="str">
        <f>LOWER(SUBSTITUTE(SUBSTITUTE(SUBSTITUTE(SUBSTITUTE(SUBSTITUTE(SUBSTITUTE(SUBSTITUTE(SUBSTITUTE(Table2[[#This Row],[NAMA BARANG]]," ",""),"""",""),"-",""),"/",""),"(",""),")",""),"&amp;",""),",",""))</f>
        <v>bptizotg348dfaktur</v>
      </c>
      <c r="C2522" s="16" t="s">
        <v>2804</v>
      </c>
      <c r="D2522" s="25">
        <v>0</v>
      </c>
      <c r="E2522" s="47" t="s">
        <v>2567</v>
      </c>
      <c r="F2522" s="43">
        <f>IF(Table2[[#This Row],[M5B]]="",Table2[[#This Row],[M5B_h]],SUM(Table2[[#This Row],[M5B_h]],Table2[[#This Row],[M5B]]))</f>
        <v>0</v>
      </c>
      <c r="H2522" s="14" t="str">
        <f>IF(Table2[[#This Row],[M1A]]="","",Table2[[#This Row],[M1A]]-Table2[[#This Row],[AWAL]])</f>
        <v/>
      </c>
      <c r="J2522" s="14" t="str">
        <f>IF(Table2[[#This Row],[M2A]]="","",SUM(Table2[[#This Row],[M2A]]-Table2[[#This Row],[M2B_h]]))</f>
        <v/>
      </c>
      <c r="L2522" s="14" t="str">
        <f>IF(Table2[[#This Row],[M3A]]="","",SUM(Table2[[#This Row],[M3A]]-Table2[[#This Row],[M3B_h]]))</f>
        <v/>
      </c>
      <c r="N2522" s="14" t="str">
        <f>IF(Table2[[#This Row],[M4A]]="","",SUM(Table2[[#This Row],[M4A]]-Table2[[#This Row],[M4B_h]]))</f>
        <v/>
      </c>
      <c r="O2522" s="14"/>
      <c r="P2522" s="14" t="str">
        <f>IF(Table2[[#This Row],[M5A]]="","",SUM(Table2[[#This Row],[M5A]]-Table2[[#This Row],[M5B_h]]))</f>
        <v/>
      </c>
      <c r="Q2522" s="14">
        <f>SUM(Table2[[#This Row],[AWAL]],Table2[[#This Row],[M1B]])</f>
        <v>0</v>
      </c>
      <c r="R2522" s="14">
        <f>SUM(Table2[[#This Row],[M2B]],Table2[[#This Row],[M2B_h]])</f>
        <v>0</v>
      </c>
      <c r="S2522" s="14">
        <f>SUM(Table2[[#This Row],[M3B]],Table2[[#This Row],[M3B_h]])</f>
        <v>0</v>
      </c>
      <c r="T2522" s="14">
        <f>SUM(Table2[[#This Row],[M4B]],Table2[[#This Row],[M4B_h]])</f>
        <v>0</v>
      </c>
    </row>
    <row r="2523" spans="1:20">
      <c r="A2523" s="83" t="str">
        <f>IF(Table2[[#This Row],[TT]]=0,"",ROW())</f>
        <v/>
      </c>
      <c r="B2523" s="83" t="str">
        <f>LOWER(SUBSTITUTE(SUBSTITUTE(SUBSTITUTE(SUBSTITUTE(SUBSTITUTE(SUBSTITUTE(SUBSTITUTE(SUBSTITUTE(Table2[[#This Row],[NAMA BARANG]]," ",""),"""",""),"-",""),"/",""),"(",""),")",""),"&amp;",""),",",""))</f>
        <v>bptizotg395f</v>
      </c>
      <c r="C2523" s="84" t="s">
        <v>4562</v>
      </c>
      <c r="D2523" s="85">
        <v>1</v>
      </c>
      <c r="E2523" s="86" t="s">
        <v>2567</v>
      </c>
      <c r="F2523" s="87">
        <f>IF(Table2[[#This Row],[M5B]]="",Table2[[#This Row],[M5B_h]],SUM(Table2[[#This Row],[M5B_h]],Table2[[#This Row],[M5B]]))</f>
        <v>0</v>
      </c>
      <c r="G2523" s="88"/>
      <c r="H2523" s="89" t="str">
        <f>IF(Table2[[#This Row],[M1A]]="","",Table2[[#This Row],[M1A]]-Table2[[#This Row],[AWAL]])</f>
        <v/>
      </c>
      <c r="I2523" s="88">
        <v>0</v>
      </c>
      <c r="J2523" s="89">
        <f>IF(Table2[[#This Row],[M2A]]="","",SUM(Table2[[#This Row],[M2A]]-Table2[[#This Row],[M2B_h]]))</f>
        <v>-1</v>
      </c>
      <c r="K2523" s="88"/>
      <c r="L2523" s="89" t="str">
        <f>IF(Table2[[#This Row],[M3A]]="","",SUM(Table2[[#This Row],[M3A]]-Table2[[#This Row],[M3B_h]]))</f>
        <v/>
      </c>
      <c r="M2523" s="88"/>
      <c r="N2523" s="89" t="str">
        <f>IF(Table2[[#This Row],[M4A]]="","",SUM(Table2[[#This Row],[M4A]]-Table2[[#This Row],[M4B_h]]))</f>
        <v/>
      </c>
      <c r="O2523" s="89"/>
      <c r="P2523" s="89" t="str">
        <f>IF(Table2[[#This Row],[M5A]]="","",SUM(Table2[[#This Row],[M5A]]-Table2[[#This Row],[M5B_h]]))</f>
        <v/>
      </c>
      <c r="Q2523" s="89">
        <f>SUM(Table2[[#This Row],[AWAL]],Table2[[#This Row],[M1B]])</f>
        <v>1</v>
      </c>
      <c r="R2523" s="89">
        <f>SUM(Table2[[#This Row],[M2B]],Table2[[#This Row],[M2B_h]])</f>
        <v>0</v>
      </c>
      <c r="S2523" s="89">
        <f>SUM(Table2[[#This Row],[M3B]],Table2[[#This Row],[M3B_h]])</f>
        <v>0</v>
      </c>
      <c r="T2523" s="89">
        <f>SUM(Table2[[#This Row],[M4B]],Table2[[#This Row],[M4B_h]])</f>
        <v>0</v>
      </c>
    </row>
    <row r="2524" spans="1:20">
      <c r="A2524" s="11" t="str">
        <f>IF(Table2[[#This Row],[TT]]=0,"",ROW())</f>
        <v/>
      </c>
      <c r="B2524" s="11" t="str">
        <f>LOWER(SUBSTITUTE(SUBSTITUTE(SUBSTITUTE(SUBSTITUTE(SUBSTITUTE(SUBSTITUTE(SUBSTITUTE(SUBSTITUTE(Table2[[#This Row],[NAMA BARANG]]," ",""),"""",""),"-",""),"/",""),"(",""),")",""),"&amp;",""),",",""))</f>
        <v>bptylof271fountainmarmer</v>
      </c>
      <c r="C2524" s="17" t="s">
        <v>698</v>
      </c>
      <c r="D2524" s="18">
        <v>0</v>
      </c>
      <c r="E2524" s="22" t="s">
        <v>131</v>
      </c>
      <c r="F2524" s="43">
        <f>IF(Table2[[#This Row],[M5B]]="",Table2[[#This Row],[M5B_h]],SUM(Table2[[#This Row],[M5B_h]],Table2[[#This Row],[M5B]]))</f>
        <v>0</v>
      </c>
      <c r="H2524" s="12" t="str">
        <f>IF(Table2[[#This Row],[M1A]]="","",Table2[[#This Row],[M1A]]-Table2[[#This Row],[AWAL]])</f>
        <v/>
      </c>
      <c r="J2524" s="12" t="str">
        <f>IF(Table2[[#This Row],[M2A]]="","",SUM(Table2[[#This Row],[M2A]]-Table2[[#This Row],[M2B_h]]))</f>
        <v/>
      </c>
      <c r="L2524" s="12" t="str">
        <f>IF(Table2[[#This Row],[M3A]]="","",SUM(Table2[[#This Row],[M3A]]-Table2[[#This Row],[M3B_h]]))</f>
        <v/>
      </c>
      <c r="N2524" s="12" t="str">
        <f>IF(Table2[[#This Row],[M4A]]="","",SUM(Table2[[#This Row],[M4A]]-Table2[[#This Row],[M4B_h]]))</f>
        <v/>
      </c>
      <c r="O2524" s="14"/>
      <c r="P2524" s="14" t="str">
        <f>IF(Table2[[#This Row],[M5A]]="","",SUM(Table2[[#This Row],[M5A]]-Table2[[#This Row],[M5B_h]]))</f>
        <v/>
      </c>
      <c r="Q2524" s="14">
        <f>SUM(Table2[[#This Row],[AWAL]],Table2[[#This Row],[M1B]])</f>
        <v>0</v>
      </c>
      <c r="R2524" s="14">
        <f>SUM(Table2[[#This Row],[M2B]],Table2[[#This Row],[M2B_h]])</f>
        <v>0</v>
      </c>
      <c r="S2524" s="14">
        <f>SUM(Table2[[#This Row],[M3B]],Table2[[#This Row],[M3B_h]])</f>
        <v>0</v>
      </c>
      <c r="T2524" s="14">
        <f>SUM(Table2[[#This Row],[M4B]],Table2[[#This Row],[M4B_h]])</f>
        <v>0</v>
      </c>
    </row>
    <row r="2525" spans="1:20">
      <c r="A2525" s="11" t="str">
        <f>IF(Table2[[#This Row],[TT]]=0,"",ROW())</f>
        <v/>
      </c>
      <c r="B2525" s="11" t="str">
        <f>LOWER(SUBSTITUTE(SUBSTITUTE(SUBSTITUTE(SUBSTITUTE(SUBSTITUTE(SUBSTITUTE(SUBSTITUTE(SUBSTITUTE(Table2[[#This Row],[NAMA BARANG]]," ",""),"""",""),"-",""),"/",""),"(",""),")",""),"&amp;",""),",",""))</f>
        <v>bpvtro213bt21</v>
      </c>
      <c r="C2525" s="17" t="s">
        <v>702</v>
      </c>
      <c r="D2525" s="18">
        <v>0</v>
      </c>
      <c r="E2525" s="22" t="s">
        <v>14</v>
      </c>
      <c r="F2525" s="43">
        <f>IF(Table2[[#This Row],[M5B]]="",Table2[[#This Row],[M5B_h]],SUM(Table2[[#This Row],[M5B_h]],Table2[[#This Row],[M5B]]))</f>
        <v>0</v>
      </c>
      <c r="H2525" s="12" t="str">
        <f>IF(Table2[[#This Row],[M1A]]="","",Table2[[#This Row],[M1A]]-Table2[[#This Row],[AWAL]])</f>
        <v/>
      </c>
      <c r="J2525" s="12" t="str">
        <f>IF(Table2[[#This Row],[M2A]]="","",SUM(Table2[[#This Row],[M2A]]-Table2[[#This Row],[M2B_h]]))</f>
        <v/>
      </c>
      <c r="L2525" s="12" t="str">
        <f>IF(Table2[[#This Row],[M3A]]="","",SUM(Table2[[#This Row],[M3A]]-Table2[[#This Row],[M3B_h]]))</f>
        <v/>
      </c>
      <c r="N2525" s="12" t="str">
        <f>IF(Table2[[#This Row],[M4A]]="","",SUM(Table2[[#This Row],[M4A]]-Table2[[#This Row],[M4B_h]]))</f>
        <v/>
      </c>
      <c r="O2525" s="14"/>
      <c r="P2525" s="14" t="str">
        <f>IF(Table2[[#This Row],[M5A]]="","",SUM(Table2[[#This Row],[M5A]]-Table2[[#This Row],[M5B_h]]))</f>
        <v/>
      </c>
      <c r="Q2525" s="14">
        <f>SUM(Table2[[#This Row],[AWAL]],Table2[[#This Row],[M1B]])</f>
        <v>0</v>
      </c>
      <c r="R2525" s="14">
        <f>SUM(Table2[[#This Row],[M2B]],Table2[[#This Row],[M2B_h]])</f>
        <v>0</v>
      </c>
      <c r="S2525" s="14">
        <f>SUM(Table2[[#This Row],[M3B]],Table2[[#This Row],[M3B_h]])</f>
        <v>0</v>
      </c>
      <c r="T2525" s="14">
        <f>SUM(Table2[[#This Row],[M4B]],Table2[[#This Row],[M4B_h]])</f>
        <v>0</v>
      </c>
    </row>
    <row r="2526" spans="1:20">
      <c r="A2526" s="11" t="str">
        <f>IF(Table2[[#This Row],[TT]]=0,"",ROW())</f>
        <v/>
      </c>
      <c r="B2526" s="11" t="str">
        <f>LOWER(SUBSTITUTE(SUBSTITUTE(SUBSTITUTE(SUBSTITUTE(SUBSTITUTE(SUBSTITUTE(SUBSTITUTE(SUBSTITUTE(Table2[[#This Row],[NAMA BARANG]]," ",""),"""",""),"-",""),"/",""),"(",""),")",""),"&amp;",""),",",""))</f>
        <v>bpvtro223bts</v>
      </c>
      <c r="C2526" s="17" t="s">
        <v>704</v>
      </c>
      <c r="D2526" s="18">
        <v>0</v>
      </c>
      <c r="E2526" s="22" t="s">
        <v>14</v>
      </c>
      <c r="F2526" s="43">
        <f>IF(Table2[[#This Row],[M5B]]="",Table2[[#This Row],[M5B_h]],SUM(Table2[[#This Row],[M5B_h]],Table2[[#This Row],[M5B]]))</f>
        <v>0</v>
      </c>
      <c r="H2526" s="12" t="str">
        <f>IF(Table2[[#This Row],[M1A]]="","",Table2[[#This Row],[M1A]]-Table2[[#This Row],[AWAL]])</f>
        <v/>
      </c>
      <c r="J2526" s="12" t="str">
        <f>IF(Table2[[#This Row],[M2A]]="","",SUM(Table2[[#This Row],[M2A]]-Table2[[#This Row],[M2B_h]]))</f>
        <v/>
      </c>
      <c r="L2526" s="12" t="str">
        <f>IF(Table2[[#This Row],[M3A]]="","",SUM(Table2[[#This Row],[M3A]]-Table2[[#This Row],[M3B_h]]))</f>
        <v/>
      </c>
      <c r="N2526" s="12" t="str">
        <f>IF(Table2[[#This Row],[M4A]]="","",SUM(Table2[[#This Row],[M4A]]-Table2[[#This Row],[M4B_h]]))</f>
        <v/>
      </c>
      <c r="O2526" s="14"/>
      <c r="P2526" s="14" t="str">
        <f>IF(Table2[[#This Row],[M5A]]="","",SUM(Table2[[#This Row],[M5A]]-Table2[[#This Row],[M5B_h]]))</f>
        <v/>
      </c>
      <c r="Q2526" s="14">
        <f>SUM(Table2[[#This Row],[AWAL]],Table2[[#This Row],[M1B]])</f>
        <v>0</v>
      </c>
      <c r="R2526" s="14">
        <f>SUM(Table2[[#This Row],[M2B]],Table2[[#This Row],[M2B_h]])</f>
        <v>0</v>
      </c>
      <c r="S2526" s="14">
        <f>SUM(Table2[[#This Row],[M3B]],Table2[[#This Row],[M3B_h]])</f>
        <v>0</v>
      </c>
      <c r="T2526" s="14">
        <f>SUM(Table2[[#This Row],[M4B]],Table2[[#This Row],[M4B_h]])</f>
        <v>0</v>
      </c>
    </row>
    <row r="2527" spans="1:20">
      <c r="A2527" s="11" t="str">
        <f>IF(Table2[[#This Row],[TT]]=0,"",ROW())</f>
        <v/>
      </c>
      <c r="B2527" s="11" t="str">
        <f>LOWER(SUBSTITUTE(SUBSTITUTE(SUBSTITUTE(SUBSTITUTE(SUBSTITUTE(SUBSTITUTE(SUBSTITUTE(SUBSTITUTE(Table2[[#This Row],[NAMA BARANG]]," ",""),"""",""),"-",""),"/",""),"(",""),")",""),"&amp;",""),",",""))</f>
        <v>bpweiyadae681</v>
      </c>
      <c r="C2527" s="17" t="s">
        <v>4425</v>
      </c>
      <c r="D2527" s="18">
        <v>1</v>
      </c>
      <c r="E2527" s="22" t="s">
        <v>2615</v>
      </c>
      <c r="F2527" s="43">
        <f>IF(Table2[[#This Row],[M5B]]="",Table2[[#This Row],[M5B_h]],SUM(Table2[[#This Row],[M5B_h]],Table2[[#This Row],[M5B]]))</f>
        <v>0</v>
      </c>
      <c r="H2527" s="12" t="str">
        <f>IF(Table2[[#This Row],[M1A]]="","",Table2[[#This Row],[M1A]]-Table2[[#This Row],[AWAL]])</f>
        <v/>
      </c>
      <c r="I2527" s="12">
        <v>0</v>
      </c>
      <c r="J2527" s="12">
        <f>IF(Table2[[#This Row],[M2A]]="","",SUM(Table2[[#This Row],[M2A]]-Table2[[#This Row],[M2B_h]]))</f>
        <v>-1</v>
      </c>
      <c r="L2527" s="12" t="str">
        <f>IF(Table2[[#This Row],[M3A]]="","",SUM(Table2[[#This Row],[M3A]]-Table2[[#This Row],[M3B_h]]))</f>
        <v/>
      </c>
      <c r="N2527" s="12" t="str">
        <f>IF(Table2[[#This Row],[M4A]]="","",SUM(Table2[[#This Row],[M4A]]-Table2[[#This Row],[M4B_h]]))</f>
        <v/>
      </c>
      <c r="O2527" s="14"/>
      <c r="P2527" s="14" t="str">
        <f>IF(Table2[[#This Row],[M5A]]="","",SUM(Table2[[#This Row],[M5A]]-Table2[[#This Row],[M5B_h]]))</f>
        <v/>
      </c>
      <c r="Q2527" s="14">
        <f>SUM(Table2[[#This Row],[AWAL]],Table2[[#This Row],[M1B]])</f>
        <v>1</v>
      </c>
      <c r="R2527" s="14">
        <f>SUM(Table2[[#This Row],[M2B]],Table2[[#This Row],[M2B_h]])</f>
        <v>0</v>
      </c>
      <c r="S2527" s="14">
        <f>SUM(Table2[[#This Row],[M3B]],Table2[[#This Row],[M3B_h]])</f>
        <v>0</v>
      </c>
      <c r="T2527" s="14">
        <f>SUM(Table2[[#This Row],[M4B]],Table2[[#This Row],[M4B_h]])</f>
        <v>0</v>
      </c>
    </row>
    <row r="2528" spans="1:20">
      <c r="A2528" s="11" t="str">
        <f>IF(Table2[[#This Row],[TT]]=0,"",ROW())</f>
        <v/>
      </c>
      <c r="B2528" s="11" t="str">
        <f>LOWER(SUBSTITUTE(SUBSTITUTE(SUBSTITUTE(SUBSTITUTE(SUBSTITUTE(SUBSTITUTE(SUBSTITUTE(SUBSTITUTE(Table2[[#This Row],[NAMA BARANG]]," ",""),"""",""),"-",""),"/",""),"(",""),")",""),"&amp;",""),",",""))</f>
        <v>bpxdatax2</v>
      </c>
      <c r="C2528" s="17" t="s">
        <v>3500</v>
      </c>
      <c r="D2528" s="18">
        <v>0</v>
      </c>
      <c r="E2528" s="22" t="s">
        <v>2559</v>
      </c>
      <c r="F2528" s="43">
        <f>IF(Table2[[#This Row],[M5B]]="",Table2[[#This Row],[M5B_h]],SUM(Table2[[#This Row],[M5B_h]],Table2[[#This Row],[M5B]]))</f>
        <v>0</v>
      </c>
      <c r="H2528" s="12" t="str">
        <f>IF(Table2[[#This Row],[M1A]]="","",Table2[[#This Row],[M1A]]-Table2[[#This Row],[AWAL]])</f>
        <v/>
      </c>
      <c r="J2528" s="12" t="str">
        <f>IF(Table2[[#This Row],[M2A]]="","",SUM(Table2[[#This Row],[M2A]]-Table2[[#This Row],[M2B_h]]))</f>
        <v/>
      </c>
      <c r="L2528" s="12" t="str">
        <f>IF(Table2[[#This Row],[M3A]]="","",SUM(Table2[[#This Row],[M3A]]-Table2[[#This Row],[M3B_h]]))</f>
        <v/>
      </c>
      <c r="N2528" s="12" t="str">
        <f>IF(Table2[[#This Row],[M4A]]="","",SUM(Table2[[#This Row],[M4A]]-Table2[[#This Row],[M4B_h]]))</f>
        <v/>
      </c>
      <c r="O2528" s="14"/>
      <c r="P2528" s="14" t="str">
        <f>IF(Table2[[#This Row],[M5A]]="","",SUM(Table2[[#This Row],[M5A]]-Table2[[#This Row],[M5B_h]]))</f>
        <v/>
      </c>
      <c r="Q2528" s="14">
        <f>SUM(Table2[[#This Row],[AWAL]],Table2[[#This Row],[M1B]])</f>
        <v>0</v>
      </c>
      <c r="R2528" s="14">
        <f>SUM(Table2[[#This Row],[M2B]],Table2[[#This Row],[M2B_h]])</f>
        <v>0</v>
      </c>
      <c r="S2528" s="14">
        <f>SUM(Table2[[#This Row],[M3B]],Table2[[#This Row],[M3B_h]])</f>
        <v>0</v>
      </c>
      <c r="T2528" s="14">
        <f>SUM(Table2[[#This Row],[M4B]],Table2[[#This Row],[M4B_h]])</f>
        <v>0</v>
      </c>
    </row>
    <row r="2529" spans="1:20">
      <c r="A2529" s="11" t="str">
        <f>IF(Table2[[#This Row],[TT]]=0,"",ROW())</f>
        <v/>
      </c>
      <c r="B2529" s="11" t="str">
        <f>LOWER(SUBSTITUTE(SUBSTITUTE(SUBSTITUTE(SUBSTITUTE(SUBSTITUTE(SUBSTITUTE(SUBSTITUTE(SUBSTITUTE(Table2[[#This Row],[NAMA BARANG]]," ",""),"""",""),"-",""),"/",""),"(",""),")",""),"&amp;",""),",",""))</f>
        <v>bpxdm860</v>
      </c>
      <c r="C2529" s="17" t="s">
        <v>710</v>
      </c>
      <c r="D2529" s="18">
        <v>0</v>
      </c>
      <c r="E2529" s="22" t="s">
        <v>32</v>
      </c>
      <c r="F2529" s="43">
        <f>IF(Table2[[#This Row],[M5B]]="",Table2[[#This Row],[M5B_h]],SUM(Table2[[#This Row],[M5B_h]],Table2[[#This Row],[M5B]]))</f>
        <v>0</v>
      </c>
      <c r="H2529" s="12" t="str">
        <f>IF(Table2[[#This Row],[M1A]]="","",Table2[[#This Row],[M1A]]-Table2[[#This Row],[AWAL]])</f>
        <v/>
      </c>
      <c r="J2529" s="12" t="str">
        <f>IF(Table2[[#This Row],[M2A]]="","",SUM(Table2[[#This Row],[M2A]]-Table2[[#This Row],[M2B_h]]))</f>
        <v/>
      </c>
      <c r="L2529" s="12" t="str">
        <f>IF(Table2[[#This Row],[M3A]]="","",SUM(Table2[[#This Row],[M3A]]-Table2[[#This Row],[M3B_h]]))</f>
        <v/>
      </c>
      <c r="N2529" s="12" t="str">
        <f>IF(Table2[[#This Row],[M4A]]="","",SUM(Table2[[#This Row],[M4A]]-Table2[[#This Row],[M4B_h]]))</f>
        <v/>
      </c>
      <c r="O2529" s="14"/>
      <c r="P2529" s="14" t="str">
        <f>IF(Table2[[#This Row],[M5A]]="","",SUM(Table2[[#This Row],[M5A]]-Table2[[#This Row],[M5B_h]]))</f>
        <v/>
      </c>
      <c r="Q2529" s="14">
        <f>SUM(Table2[[#This Row],[AWAL]],Table2[[#This Row],[M1B]])</f>
        <v>0</v>
      </c>
      <c r="R2529" s="14">
        <f>SUM(Table2[[#This Row],[M2B]],Table2[[#This Row],[M2B_h]])</f>
        <v>0</v>
      </c>
      <c r="S2529" s="14">
        <f>SUM(Table2[[#This Row],[M3B]],Table2[[#This Row],[M3B_h]])</f>
        <v>0</v>
      </c>
      <c r="T2529" s="14">
        <f>SUM(Table2[[#This Row],[M4B]],Table2[[#This Row],[M4B_h]])</f>
        <v>0</v>
      </c>
    </row>
    <row r="2530" spans="1:20">
      <c r="A2530" s="11" t="str">
        <f>IF(Table2[[#This Row],[TT]]=0,"",ROW())</f>
        <v/>
      </c>
      <c r="B2530" s="11" t="str">
        <f>LOWER(SUBSTITUTE(SUBSTITUTE(SUBSTITUTE(SUBSTITUTE(SUBSTITUTE(SUBSTITUTE(SUBSTITUTE(SUBSTITUTE(Table2[[#This Row],[NAMA BARANG]]," ",""),"""",""),"-",""),"/",""),"(",""),")",""),"&amp;",""),",",""))</f>
        <v>bpxdmgp.851</v>
      </c>
      <c r="C2530" s="17" t="s">
        <v>713</v>
      </c>
      <c r="D2530" s="18">
        <v>0</v>
      </c>
      <c r="E2530" s="22" t="s">
        <v>32</v>
      </c>
      <c r="F2530" s="43">
        <f>IF(Table2[[#This Row],[M5B]]="",Table2[[#This Row],[M5B_h]],SUM(Table2[[#This Row],[M5B_h]],Table2[[#This Row],[M5B]]))</f>
        <v>0</v>
      </c>
      <c r="H2530" s="12" t="str">
        <f>IF(Table2[[#This Row],[M1A]]="","",Table2[[#This Row],[M1A]]-Table2[[#This Row],[AWAL]])</f>
        <v/>
      </c>
      <c r="J2530" s="12" t="str">
        <f>IF(Table2[[#This Row],[M2A]]="","",SUM(Table2[[#This Row],[M2A]]-Table2[[#This Row],[M2B_h]]))</f>
        <v/>
      </c>
      <c r="L2530" s="12" t="str">
        <f>IF(Table2[[#This Row],[M3A]]="","",SUM(Table2[[#This Row],[M3A]]-Table2[[#This Row],[M3B_h]]))</f>
        <v/>
      </c>
      <c r="N2530" s="12" t="str">
        <f>IF(Table2[[#This Row],[M4A]]="","",SUM(Table2[[#This Row],[M4A]]-Table2[[#This Row],[M4B_h]]))</f>
        <v/>
      </c>
      <c r="O2530" s="14"/>
      <c r="P2530" s="14" t="str">
        <f>IF(Table2[[#This Row],[M5A]]="","",SUM(Table2[[#This Row],[M5A]]-Table2[[#This Row],[M5B_h]]))</f>
        <v/>
      </c>
      <c r="Q2530" s="14">
        <f>SUM(Table2[[#This Row],[AWAL]],Table2[[#This Row],[M1B]])</f>
        <v>0</v>
      </c>
      <c r="R2530" s="14">
        <f>SUM(Table2[[#This Row],[M2B]],Table2[[#This Row],[M2B_h]])</f>
        <v>0</v>
      </c>
      <c r="S2530" s="14">
        <f>SUM(Table2[[#This Row],[M3B]],Table2[[#This Row],[M3B_h]])</f>
        <v>0</v>
      </c>
      <c r="T2530" s="14">
        <f>SUM(Table2[[#This Row],[M4B]],Table2[[#This Row],[M4B_h]])</f>
        <v>0</v>
      </c>
    </row>
    <row r="2531" spans="1:20">
      <c r="A2531" s="11" t="str">
        <f>IF(Table2[[#This Row],[TT]]=0,"",ROW())</f>
        <v/>
      </c>
      <c r="B2531" s="11" t="str">
        <f>LOWER(SUBSTITUTE(SUBSTITUTE(SUBSTITUTE(SUBSTITUTE(SUBSTITUTE(SUBSTITUTE(SUBSTITUTE(SUBSTITUTE(Table2[[#This Row],[NAMA BARANG]]," ",""),"""",""),"-",""),"/",""),"(",""),")",""),"&amp;",""),",",""))</f>
        <v>bpzhixin2963</v>
      </c>
      <c r="C2531" s="17" t="s">
        <v>716</v>
      </c>
      <c r="D2531" s="18">
        <v>0</v>
      </c>
      <c r="E2531" s="22" t="s">
        <v>19</v>
      </c>
      <c r="F2531" s="43">
        <f>IF(Table2[[#This Row],[M5B]]="",Table2[[#This Row],[M5B_h]],SUM(Table2[[#This Row],[M5B_h]],Table2[[#This Row],[M5B]]))</f>
        <v>0</v>
      </c>
      <c r="H2531" s="12" t="str">
        <f>IF(Table2[[#This Row],[M1A]]="","",Table2[[#This Row],[M1A]]-Table2[[#This Row],[AWAL]])</f>
        <v/>
      </c>
      <c r="J2531" s="12" t="str">
        <f>IF(Table2[[#This Row],[M2A]]="","",SUM(Table2[[#This Row],[M2A]]-Table2[[#This Row],[M2B_h]]))</f>
        <v/>
      </c>
      <c r="L2531" s="12" t="str">
        <f>IF(Table2[[#This Row],[M3A]]="","",SUM(Table2[[#This Row],[M3A]]-Table2[[#This Row],[M3B_h]]))</f>
        <v/>
      </c>
      <c r="N2531" s="12" t="str">
        <f>IF(Table2[[#This Row],[M4A]]="","",SUM(Table2[[#This Row],[M4A]]-Table2[[#This Row],[M4B_h]]))</f>
        <v/>
      </c>
      <c r="O2531" s="14"/>
      <c r="P2531" s="14" t="str">
        <f>IF(Table2[[#This Row],[M5A]]="","",SUM(Table2[[#This Row],[M5A]]-Table2[[#This Row],[M5B_h]]))</f>
        <v/>
      </c>
      <c r="Q2531" s="14">
        <f>SUM(Table2[[#This Row],[AWAL]],Table2[[#This Row],[M1B]])</f>
        <v>0</v>
      </c>
      <c r="R2531" s="14">
        <f>SUM(Table2[[#This Row],[M2B]],Table2[[#This Row],[M2B_h]])</f>
        <v>0</v>
      </c>
      <c r="S2531" s="14">
        <f>SUM(Table2[[#This Row],[M3B]],Table2[[#This Row],[M3B_h]])</f>
        <v>0</v>
      </c>
      <c r="T2531" s="14">
        <f>SUM(Table2[[#This Row],[M4B]],Table2[[#This Row],[M4B_h]])</f>
        <v>0</v>
      </c>
    </row>
    <row r="2532" spans="1:20">
      <c r="A2532" s="11" t="str">
        <f>IF(Table2[[#This Row],[TT]]=0,"",ROW())</f>
        <v/>
      </c>
      <c r="B2532" s="11" t="str">
        <f>LOWER(SUBSTITUTE(SUBSTITUTE(SUBSTITUTE(SUBSTITUTE(SUBSTITUTE(SUBSTITUTE(SUBSTITUTE(SUBSTITUTE(Table2[[#This Row],[NAMA BARANG]]," ",""),"""",""),"-",""),"/",""),"(",""),")",""),"&amp;",""),",",""))</f>
        <v>bpzhixin30272</v>
      </c>
      <c r="C2532" s="17" t="s">
        <v>2589</v>
      </c>
      <c r="D2532" s="18">
        <v>0</v>
      </c>
      <c r="E2532" s="22" t="s">
        <v>2467</v>
      </c>
      <c r="F2532" s="43">
        <f>IF(Table2[[#This Row],[M5B]]="",Table2[[#This Row],[M5B_h]],SUM(Table2[[#This Row],[M5B_h]],Table2[[#This Row],[M5B]]))</f>
        <v>0</v>
      </c>
      <c r="H2532" s="12" t="str">
        <f>IF(Table2[[#This Row],[M1A]]="","",Table2[[#This Row],[M1A]]-Table2[[#This Row],[AWAL]])</f>
        <v/>
      </c>
      <c r="J2532" s="12" t="str">
        <f>IF(Table2[[#This Row],[M2A]]="","",SUM(Table2[[#This Row],[M2A]]-Table2[[#This Row],[M2B_h]]))</f>
        <v/>
      </c>
      <c r="L2532" s="12" t="str">
        <f>IF(Table2[[#This Row],[M3A]]="","",SUM(Table2[[#This Row],[M3A]]-Table2[[#This Row],[M3B_h]]))</f>
        <v/>
      </c>
      <c r="N2532" s="12" t="str">
        <f>IF(Table2[[#This Row],[M4A]]="","",SUM(Table2[[#This Row],[M4A]]-Table2[[#This Row],[M4B_h]]))</f>
        <v/>
      </c>
      <c r="O2532" s="14"/>
      <c r="P2532" s="14" t="str">
        <f>IF(Table2[[#This Row],[M5A]]="","",SUM(Table2[[#This Row],[M5A]]-Table2[[#This Row],[M5B_h]]))</f>
        <v/>
      </c>
      <c r="Q2532" s="14">
        <f>SUM(Table2[[#This Row],[AWAL]],Table2[[#This Row],[M1B]])</f>
        <v>0</v>
      </c>
      <c r="R2532" s="14">
        <f>SUM(Table2[[#This Row],[M2B]],Table2[[#This Row],[M2B_h]])</f>
        <v>0</v>
      </c>
      <c r="S2532" s="14">
        <f>SUM(Table2[[#This Row],[M3B]],Table2[[#This Row],[M3B_h]])</f>
        <v>0</v>
      </c>
      <c r="T2532" s="14">
        <f>SUM(Table2[[#This Row],[M4B]],Table2[[#This Row],[M4B_h]])</f>
        <v>0</v>
      </c>
    </row>
    <row r="2533" spans="1:20">
      <c r="A2533" s="11" t="str">
        <f>IF(Table2[[#This Row],[TT]]=0,"",ROW())</f>
        <v/>
      </c>
      <c r="B2533" s="11" t="str">
        <f>LOWER(SUBSTITUTE(SUBSTITUTE(SUBSTITUTE(SUBSTITUTE(SUBSTITUTE(SUBSTITUTE(SUBSTITUTE(SUBSTITUTE(Table2[[#This Row],[NAMA BARANG]]," ",""),"""",""),"-",""),"/",""),"(",""),")",""),"&amp;",""),",",""))</f>
        <v>bpzhixin3033230371</v>
      </c>
      <c r="C2533" s="17" t="s">
        <v>2689</v>
      </c>
      <c r="D2533" s="18">
        <v>0</v>
      </c>
      <c r="E2533" s="22" t="s">
        <v>2616</v>
      </c>
      <c r="F2533" s="43">
        <f>IF(Table2[[#This Row],[M5B]]="",Table2[[#This Row],[M5B_h]],SUM(Table2[[#This Row],[M5B_h]],Table2[[#This Row],[M5B]]))</f>
        <v>0</v>
      </c>
      <c r="H2533" s="12" t="str">
        <f>IF(Table2[[#This Row],[M1A]]="","",Table2[[#This Row],[M1A]]-Table2[[#This Row],[AWAL]])</f>
        <v/>
      </c>
      <c r="J2533" s="12" t="str">
        <f>IF(Table2[[#This Row],[M2A]]="","",SUM(Table2[[#This Row],[M2A]]-Table2[[#This Row],[M2B_h]]))</f>
        <v/>
      </c>
      <c r="L2533" s="12" t="str">
        <f>IF(Table2[[#This Row],[M3A]]="","",SUM(Table2[[#This Row],[M3A]]-Table2[[#This Row],[M3B_h]]))</f>
        <v/>
      </c>
      <c r="N2533" s="12" t="str">
        <f>IF(Table2[[#This Row],[M4A]]="","",SUM(Table2[[#This Row],[M4A]]-Table2[[#This Row],[M4B_h]]))</f>
        <v/>
      </c>
      <c r="O2533" s="14"/>
      <c r="P2533" s="14" t="str">
        <f>IF(Table2[[#This Row],[M5A]]="","",SUM(Table2[[#This Row],[M5A]]-Table2[[#This Row],[M5B_h]]))</f>
        <v/>
      </c>
      <c r="Q2533" s="14">
        <f>SUM(Table2[[#This Row],[AWAL]],Table2[[#This Row],[M1B]])</f>
        <v>0</v>
      </c>
      <c r="R2533" s="14">
        <f>SUM(Table2[[#This Row],[M2B]],Table2[[#This Row],[M2B_h]])</f>
        <v>0</v>
      </c>
      <c r="S2533" s="14">
        <f>SUM(Table2[[#This Row],[M3B]],Table2[[#This Row],[M3B_h]])</f>
        <v>0</v>
      </c>
      <c r="T2533" s="14">
        <f>SUM(Table2[[#This Row],[M4B]],Table2[[#This Row],[M4B_h]])</f>
        <v>0</v>
      </c>
    </row>
    <row r="2534" spans="1:20">
      <c r="A2534" s="11" t="str">
        <f>IF(Table2[[#This Row],[TT]]=0,"",ROW())</f>
        <v/>
      </c>
      <c r="B2534" s="11" t="str">
        <f>LOWER(SUBSTITUTE(SUBSTITUTE(SUBSTITUTE(SUBSTITUTE(SUBSTITUTE(SUBSTITUTE(SUBSTITUTE(SUBSTITUTE(Table2[[#This Row],[NAMA BARANG]]," ",""),"""",""),"-",""),"/",""),"(",""),")",""),"&amp;",""),",",""))</f>
        <v>bpzhixin3035</v>
      </c>
      <c r="C2534" s="17" t="s">
        <v>2693</v>
      </c>
      <c r="D2534" s="18">
        <v>0</v>
      </c>
      <c r="E2534" s="22" t="s">
        <v>2622</v>
      </c>
      <c r="F2534" s="43">
        <f>IF(Table2[[#This Row],[M5B]]="",Table2[[#This Row],[M5B_h]],SUM(Table2[[#This Row],[M5B_h]],Table2[[#This Row],[M5B]]))</f>
        <v>0</v>
      </c>
      <c r="H2534" s="12" t="str">
        <f>IF(Table2[[#This Row],[M1A]]="","",Table2[[#This Row],[M1A]]-Table2[[#This Row],[AWAL]])</f>
        <v/>
      </c>
      <c r="J2534" s="12" t="str">
        <f>IF(Table2[[#This Row],[M2A]]="","",SUM(Table2[[#This Row],[M2A]]-Table2[[#This Row],[M2B_h]]))</f>
        <v/>
      </c>
      <c r="L2534" s="12" t="str">
        <f>IF(Table2[[#This Row],[M3A]]="","",SUM(Table2[[#This Row],[M3A]]-Table2[[#This Row],[M3B_h]]))</f>
        <v/>
      </c>
      <c r="N2534" s="12" t="str">
        <f>IF(Table2[[#This Row],[M4A]]="","",SUM(Table2[[#This Row],[M4A]]-Table2[[#This Row],[M4B_h]]))</f>
        <v/>
      </c>
      <c r="O2534" s="14"/>
      <c r="P2534" s="14" t="str">
        <f>IF(Table2[[#This Row],[M5A]]="","",SUM(Table2[[#This Row],[M5A]]-Table2[[#This Row],[M5B_h]]))</f>
        <v/>
      </c>
      <c r="Q2534" s="14">
        <f>SUM(Table2[[#This Row],[AWAL]],Table2[[#This Row],[M1B]])</f>
        <v>0</v>
      </c>
      <c r="R2534" s="14">
        <f>SUM(Table2[[#This Row],[M2B]],Table2[[#This Row],[M2B_h]])</f>
        <v>0</v>
      </c>
      <c r="S2534" s="14">
        <f>SUM(Table2[[#This Row],[M3B]],Table2[[#This Row],[M3B_h]])</f>
        <v>0</v>
      </c>
      <c r="T2534" s="14">
        <f>SUM(Table2[[#This Row],[M4B]],Table2[[#This Row],[M4B_h]])</f>
        <v>0</v>
      </c>
    </row>
    <row r="2535" spans="1:20">
      <c r="A2535" s="11" t="str">
        <f>IF(Table2[[#This Row],[TT]]=0,"",ROW())</f>
        <v/>
      </c>
      <c r="B2535" s="11" t="str">
        <f>LOWER(SUBSTITUTE(SUBSTITUTE(SUBSTITUTE(SUBSTITUTE(SUBSTITUTE(SUBSTITUTE(SUBSTITUTE(SUBSTITUTE(Table2[[#This Row],[NAMA BARANG]]," ",""),"""",""),"-",""),"/",""),"(",""),")",""),"&amp;",""),",",""))</f>
        <v>bpzhixin3036130781</v>
      </c>
      <c r="C2535" s="17" t="s">
        <v>2590</v>
      </c>
      <c r="D2535" s="18">
        <v>0</v>
      </c>
      <c r="E2535" s="22" t="s">
        <v>2617</v>
      </c>
      <c r="F2535" s="43">
        <f>IF(Table2[[#This Row],[M5B]]="",Table2[[#This Row],[M5B_h]],SUM(Table2[[#This Row],[M5B_h]],Table2[[#This Row],[M5B]]))</f>
        <v>0</v>
      </c>
      <c r="H2535" s="12" t="str">
        <f>IF(Table2[[#This Row],[M1A]]="","",Table2[[#This Row],[M1A]]-Table2[[#This Row],[AWAL]])</f>
        <v/>
      </c>
      <c r="J2535" s="12" t="str">
        <f>IF(Table2[[#This Row],[M2A]]="","",SUM(Table2[[#This Row],[M2A]]-Table2[[#This Row],[M2B_h]]))</f>
        <v/>
      </c>
      <c r="L2535" s="12" t="str">
        <f>IF(Table2[[#This Row],[M3A]]="","",SUM(Table2[[#This Row],[M3A]]-Table2[[#This Row],[M3B_h]]))</f>
        <v/>
      </c>
      <c r="N2535" s="12" t="str">
        <f>IF(Table2[[#This Row],[M4A]]="","",SUM(Table2[[#This Row],[M4A]]-Table2[[#This Row],[M4B_h]]))</f>
        <v/>
      </c>
      <c r="O2535" s="14"/>
      <c r="P2535" s="14" t="str">
        <f>IF(Table2[[#This Row],[M5A]]="","",SUM(Table2[[#This Row],[M5A]]-Table2[[#This Row],[M5B_h]]))</f>
        <v/>
      </c>
      <c r="Q2535" s="14">
        <f>SUM(Table2[[#This Row],[AWAL]],Table2[[#This Row],[M1B]])</f>
        <v>0</v>
      </c>
      <c r="R2535" s="14">
        <f>SUM(Table2[[#This Row],[M2B]],Table2[[#This Row],[M2B_h]])</f>
        <v>0</v>
      </c>
      <c r="S2535" s="14">
        <f>SUM(Table2[[#This Row],[M3B]],Table2[[#This Row],[M3B_h]])</f>
        <v>0</v>
      </c>
      <c r="T2535" s="14">
        <f>SUM(Table2[[#This Row],[M4B]],Table2[[#This Row],[M4B_h]])</f>
        <v>0</v>
      </c>
    </row>
    <row r="2536" spans="1:20">
      <c r="A2536" s="11" t="str">
        <f>IF(Table2[[#This Row],[TT]]=0,"",ROW())</f>
        <v/>
      </c>
      <c r="B2536" s="11" t="str">
        <f>LOWER(SUBSTITUTE(SUBSTITUTE(SUBSTITUTE(SUBSTITUTE(SUBSTITUTE(SUBSTITUTE(SUBSTITUTE(SUBSTITUTE(Table2[[#This Row],[NAMA BARANG]]," ",""),"""",""),"-",""),"/",""),"(",""),")",""),"&amp;",""),",",""))</f>
        <v>bpzhixin303930503053</v>
      </c>
      <c r="C2536" s="17" t="s">
        <v>2421</v>
      </c>
      <c r="D2536" s="18">
        <v>0</v>
      </c>
      <c r="E2536" s="22" t="s">
        <v>2618</v>
      </c>
      <c r="F2536" s="43">
        <f>IF(Table2[[#This Row],[M5B]]="",Table2[[#This Row],[M5B_h]],SUM(Table2[[#This Row],[M5B_h]],Table2[[#This Row],[M5B]]))</f>
        <v>0</v>
      </c>
      <c r="H2536" s="12" t="str">
        <f>IF(Table2[[#This Row],[M1A]]="","",Table2[[#This Row],[M1A]]-Table2[[#This Row],[AWAL]])</f>
        <v/>
      </c>
      <c r="J2536" s="12" t="str">
        <f>IF(Table2[[#This Row],[M2A]]="","",SUM(Table2[[#This Row],[M2A]]-Table2[[#This Row],[M2B_h]]))</f>
        <v/>
      </c>
      <c r="L2536" s="12" t="str">
        <f>IF(Table2[[#This Row],[M3A]]="","",SUM(Table2[[#This Row],[M3A]]-Table2[[#This Row],[M3B_h]]))</f>
        <v/>
      </c>
      <c r="N2536" s="12" t="str">
        <f>IF(Table2[[#This Row],[M4A]]="","",SUM(Table2[[#This Row],[M4A]]-Table2[[#This Row],[M4B_h]]))</f>
        <v/>
      </c>
      <c r="O2536" s="14"/>
      <c r="P2536" s="14" t="str">
        <f>IF(Table2[[#This Row],[M5A]]="","",SUM(Table2[[#This Row],[M5A]]-Table2[[#This Row],[M5B_h]]))</f>
        <v/>
      </c>
      <c r="Q2536" s="14">
        <f>SUM(Table2[[#This Row],[AWAL]],Table2[[#This Row],[M1B]])</f>
        <v>0</v>
      </c>
      <c r="R2536" s="14">
        <f>SUM(Table2[[#This Row],[M2B]],Table2[[#This Row],[M2B_h]])</f>
        <v>0</v>
      </c>
      <c r="S2536" s="14">
        <f>SUM(Table2[[#This Row],[M3B]],Table2[[#This Row],[M3B_h]])</f>
        <v>0</v>
      </c>
      <c r="T2536" s="14">
        <f>SUM(Table2[[#This Row],[M4B]],Table2[[#This Row],[M4B_h]])</f>
        <v>0</v>
      </c>
    </row>
    <row r="2537" spans="1:20">
      <c r="A2537" s="11" t="str">
        <f>IF(Table2[[#This Row],[TT]]=0,"",ROW())</f>
        <v/>
      </c>
      <c r="B2537" s="11" t="str">
        <f>LOWER(SUBSTITUTE(SUBSTITUTE(SUBSTITUTE(SUBSTITUTE(SUBSTITUTE(SUBSTITUTE(SUBSTITUTE(SUBSTITUTE(Table2[[#This Row],[NAMA BARANG]]," ",""),"""",""),"-",""),"/",""),"(",""),")",""),"&amp;",""),",",""))</f>
        <v>bpzhixin3060130622</v>
      </c>
      <c r="C2537" s="17" t="s">
        <v>2690</v>
      </c>
      <c r="D2537" s="18">
        <v>0</v>
      </c>
      <c r="E2537" s="22" t="s">
        <v>2619</v>
      </c>
      <c r="F2537" s="43">
        <f>IF(Table2[[#This Row],[M5B]]="",Table2[[#This Row],[M5B_h]],SUM(Table2[[#This Row],[M5B_h]],Table2[[#This Row],[M5B]]))</f>
        <v>0</v>
      </c>
      <c r="H2537" s="12" t="str">
        <f>IF(Table2[[#This Row],[M1A]]="","",Table2[[#This Row],[M1A]]-Table2[[#This Row],[AWAL]])</f>
        <v/>
      </c>
      <c r="J2537" s="12" t="str">
        <f>IF(Table2[[#This Row],[M2A]]="","",SUM(Table2[[#This Row],[M2A]]-Table2[[#This Row],[M2B_h]]))</f>
        <v/>
      </c>
      <c r="L2537" s="12" t="str">
        <f>IF(Table2[[#This Row],[M3A]]="","",SUM(Table2[[#This Row],[M3A]]-Table2[[#This Row],[M3B_h]]))</f>
        <v/>
      </c>
      <c r="N2537" s="12" t="str">
        <f>IF(Table2[[#This Row],[M4A]]="","",SUM(Table2[[#This Row],[M4A]]-Table2[[#This Row],[M4B_h]]))</f>
        <v/>
      </c>
      <c r="O2537" s="14"/>
      <c r="P2537" s="14" t="str">
        <f>IF(Table2[[#This Row],[M5A]]="","",SUM(Table2[[#This Row],[M5A]]-Table2[[#This Row],[M5B_h]]))</f>
        <v/>
      </c>
      <c r="Q2537" s="14">
        <f>SUM(Table2[[#This Row],[AWAL]],Table2[[#This Row],[M1B]])</f>
        <v>0</v>
      </c>
      <c r="R2537" s="14">
        <f>SUM(Table2[[#This Row],[M2B]],Table2[[#This Row],[M2B_h]])</f>
        <v>0</v>
      </c>
      <c r="S2537" s="14">
        <f>SUM(Table2[[#This Row],[M3B]],Table2[[#This Row],[M3B_h]])</f>
        <v>0</v>
      </c>
      <c r="T2537" s="14">
        <f>SUM(Table2[[#This Row],[M4B]],Table2[[#This Row],[M4B_h]])</f>
        <v>0</v>
      </c>
    </row>
    <row r="2538" spans="1:20">
      <c r="A2538" s="11" t="str">
        <f>IF(Table2[[#This Row],[TT]]=0,"",ROW())</f>
        <v/>
      </c>
      <c r="B2538" s="11" t="str">
        <f>LOWER(SUBSTITUTE(SUBSTITUTE(SUBSTITUTE(SUBSTITUTE(SUBSTITUTE(SUBSTITUTE(SUBSTITUTE(SUBSTITUTE(Table2[[#This Row],[NAMA BARANG]]," ",""),"""",""),"-",""),"/",""),"(",""),")",""),"&amp;",""),",",""))</f>
        <v>bpzhixin30683086</v>
      </c>
      <c r="C2538" s="17" t="s">
        <v>2691</v>
      </c>
      <c r="D2538" s="18">
        <v>0</v>
      </c>
      <c r="E2538" s="22" t="s">
        <v>2620</v>
      </c>
      <c r="F2538" s="43">
        <f>IF(Table2[[#This Row],[M5B]]="",Table2[[#This Row],[M5B_h]],SUM(Table2[[#This Row],[M5B_h]],Table2[[#This Row],[M5B]]))</f>
        <v>0</v>
      </c>
      <c r="H2538" s="12" t="str">
        <f>IF(Table2[[#This Row],[M1A]]="","",Table2[[#This Row],[M1A]]-Table2[[#This Row],[AWAL]])</f>
        <v/>
      </c>
      <c r="J2538" s="12" t="str">
        <f>IF(Table2[[#This Row],[M2A]]="","",SUM(Table2[[#This Row],[M2A]]-Table2[[#This Row],[M2B_h]]))</f>
        <v/>
      </c>
      <c r="L2538" s="12" t="str">
        <f>IF(Table2[[#This Row],[M3A]]="","",SUM(Table2[[#This Row],[M3A]]-Table2[[#This Row],[M3B_h]]))</f>
        <v/>
      </c>
      <c r="N2538" s="12" t="str">
        <f>IF(Table2[[#This Row],[M4A]]="","",SUM(Table2[[#This Row],[M4A]]-Table2[[#This Row],[M4B_h]]))</f>
        <v/>
      </c>
      <c r="O2538" s="14"/>
      <c r="P2538" s="14" t="str">
        <f>IF(Table2[[#This Row],[M5A]]="","",SUM(Table2[[#This Row],[M5A]]-Table2[[#This Row],[M5B_h]]))</f>
        <v/>
      </c>
      <c r="Q2538" s="14">
        <f>SUM(Table2[[#This Row],[AWAL]],Table2[[#This Row],[M1B]])</f>
        <v>0</v>
      </c>
      <c r="R2538" s="14">
        <f>SUM(Table2[[#This Row],[M2B]],Table2[[#This Row],[M2B_h]])</f>
        <v>0</v>
      </c>
      <c r="S2538" s="14">
        <f>SUM(Table2[[#This Row],[M3B]],Table2[[#This Row],[M3B_h]])</f>
        <v>0</v>
      </c>
      <c r="T2538" s="14">
        <f>SUM(Table2[[#This Row],[M4B]],Table2[[#This Row],[M4B_h]])</f>
        <v>0</v>
      </c>
    </row>
    <row r="2539" spans="1:20">
      <c r="A2539" s="11" t="str">
        <f>IF(Table2[[#This Row],[TT]]=0,"",ROW())</f>
        <v/>
      </c>
      <c r="B2539" s="11" t="str">
        <f>LOWER(SUBSTITUTE(SUBSTITUTE(SUBSTITUTE(SUBSTITUTE(SUBSTITUTE(SUBSTITUTE(SUBSTITUTE(SUBSTITUTE(Table2[[#This Row],[NAMA BARANG]]," ",""),"""",""),"-",""),"/",""),"(",""),")",""),"&amp;",""),",",""))</f>
        <v>bpzhixin3087</v>
      </c>
      <c r="C2539" s="17" t="s">
        <v>2692</v>
      </c>
      <c r="D2539" s="18">
        <v>0</v>
      </c>
      <c r="E2539" s="22" t="s">
        <v>2621</v>
      </c>
      <c r="F2539" s="43">
        <f>IF(Table2[[#This Row],[M5B]]="",Table2[[#This Row],[M5B_h]],SUM(Table2[[#This Row],[M5B_h]],Table2[[#This Row],[M5B]]))</f>
        <v>0</v>
      </c>
      <c r="H2539" s="12" t="str">
        <f>IF(Table2[[#This Row],[M1A]]="","",Table2[[#This Row],[M1A]]-Table2[[#This Row],[AWAL]])</f>
        <v/>
      </c>
      <c r="J2539" s="12" t="str">
        <f>IF(Table2[[#This Row],[M2A]]="","",SUM(Table2[[#This Row],[M2A]]-Table2[[#This Row],[M2B_h]]))</f>
        <v/>
      </c>
      <c r="L2539" s="12" t="str">
        <f>IF(Table2[[#This Row],[M3A]]="","",SUM(Table2[[#This Row],[M3A]]-Table2[[#This Row],[M3B_h]]))</f>
        <v/>
      </c>
      <c r="N2539" s="12" t="str">
        <f>IF(Table2[[#This Row],[M4A]]="","",SUM(Table2[[#This Row],[M4A]]-Table2[[#This Row],[M4B_h]]))</f>
        <v/>
      </c>
      <c r="O2539" s="14"/>
      <c r="P2539" s="14" t="str">
        <f>IF(Table2[[#This Row],[M5A]]="","",SUM(Table2[[#This Row],[M5A]]-Table2[[#This Row],[M5B_h]]))</f>
        <v/>
      </c>
      <c r="Q2539" s="14">
        <f>SUM(Table2[[#This Row],[AWAL]],Table2[[#This Row],[M1B]])</f>
        <v>0</v>
      </c>
      <c r="R2539" s="14">
        <f>SUM(Table2[[#This Row],[M2B]],Table2[[#This Row],[M2B_h]])</f>
        <v>0</v>
      </c>
      <c r="S2539" s="14">
        <f>SUM(Table2[[#This Row],[M3B]],Table2[[#This Row],[M3B_h]])</f>
        <v>0</v>
      </c>
      <c r="T2539" s="14">
        <f>SUM(Table2[[#This Row],[M4B]],Table2[[#This Row],[M4B_h]])</f>
        <v>0</v>
      </c>
    </row>
    <row r="2540" spans="1:20">
      <c r="A2540" s="13" t="str">
        <f>IF(Table2[[#This Row],[TT]]=0,"",ROW())</f>
        <v/>
      </c>
      <c r="B2540" s="13" t="str">
        <f>LOWER(SUBSTITUTE(SUBSTITUTE(SUBSTITUTE(SUBSTITUTE(SUBSTITUTE(SUBSTITUTE(SUBSTITUTE(SUBSTITUTE(Table2[[#This Row],[NAMA BARANG]]," ",""),"""",""),"-",""),"/",""),"(",""),")",""),"&amp;",""),",",""))</f>
        <v>bpzhixin3096</v>
      </c>
      <c r="C2540" s="16" t="s">
        <v>3440</v>
      </c>
      <c r="D2540" s="18">
        <v>0</v>
      </c>
      <c r="E2540" s="47" t="s">
        <v>2467</v>
      </c>
      <c r="F2540" s="43">
        <f>IF(Table2[[#This Row],[M5B]]="",Table2[[#This Row],[M5B_h]],SUM(Table2[[#This Row],[M5B_h]],Table2[[#This Row],[M5B]]))</f>
        <v>0</v>
      </c>
      <c r="H2540" s="14" t="str">
        <f>IF(Table2[[#This Row],[M1A]]="","",Table2[[#This Row],[M1A]]-Table2[[#This Row],[AWAL]])</f>
        <v/>
      </c>
      <c r="J2540" s="14" t="str">
        <f>IF(Table2[[#This Row],[M2A]]="","",SUM(Table2[[#This Row],[M2A]]-Table2[[#This Row],[M2B_h]]))</f>
        <v/>
      </c>
      <c r="L2540" s="14" t="str">
        <f>IF(Table2[[#This Row],[M3A]]="","",SUM(Table2[[#This Row],[M3A]]-Table2[[#This Row],[M3B_h]]))</f>
        <v/>
      </c>
      <c r="N2540" s="14" t="str">
        <f>IF(Table2[[#This Row],[M4A]]="","",SUM(Table2[[#This Row],[M4A]]-Table2[[#This Row],[M4B_h]]))</f>
        <v/>
      </c>
      <c r="O2540" s="14"/>
      <c r="P2540" s="14" t="str">
        <f>IF(Table2[[#This Row],[M5A]]="","",SUM(Table2[[#This Row],[M5A]]-Table2[[#This Row],[M5B_h]]))</f>
        <v/>
      </c>
      <c r="Q2540" s="14">
        <f>SUM(Table2[[#This Row],[AWAL]],Table2[[#This Row],[M1B]])</f>
        <v>0</v>
      </c>
      <c r="R2540" s="14">
        <f>SUM(Table2[[#This Row],[M2B]],Table2[[#This Row],[M2B_h]])</f>
        <v>0</v>
      </c>
      <c r="S2540" s="14">
        <f>SUM(Table2[[#This Row],[M3B]],Table2[[#This Row],[M3B_h]])</f>
        <v>0</v>
      </c>
      <c r="T2540" s="14">
        <f>SUM(Table2[[#This Row],[M4B]],Table2[[#This Row],[M4B_h]])</f>
        <v>0</v>
      </c>
    </row>
    <row r="2541" spans="1:20">
      <c r="A2541" s="13" t="str">
        <f>IF(Table2[[#This Row],[TT]]=0,"",ROW())</f>
        <v/>
      </c>
      <c r="B2541" s="13" t="str">
        <f>LOWER(SUBSTITUTE(SUBSTITUTE(SUBSTITUTE(SUBSTITUTE(SUBSTITUTE(SUBSTITUTE(SUBSTITUTE(SUBSTITUTE(Table2[[#This Row],[NAMA BARANG]]," ",""),"""",""),"-",""),"/",""),"(",""),")",""),"&amp;",""),",",""))</f>
        <v>bpzhixin3102</v>
      </c>
      <c r="C2541" s="16" t="s">
        <v>3448</v>
      </c>
      <c r="D2541" s="18">
        <v>0</v>
      </c>
      <c r="E2541" s="47" t="s">
        <v>2467</v>
      </c>
      <c r="F2541" s="43">
        <f>IF(Table2[[#This Row],[M5B]]="",Table2[[#This Row],[M5B_h]],SUM(Table2[[#This Row],[M5B_h]],Table2[[#This Row],[M5B]]))</f>
        <v>0</v>
      </c>
      <c r="H2541" s="14" t="str">
        <f>IF(Table2[[#This Row],[M1A]]="","",Table2[[#This Row],[M1A]]-Table2[[#This Row],[AWAL]])</f>
        <v/>
      </c>
      <c r="J2541" s="14" t="str">
        <f>IF(Table2[[#This Row],[M2A]]="","",SUM(Table2[[#This Row],[M2A]]-Table2[[#This Row],[M2B_h]]))</f>
        <v/>
      </c>
      <c r="L2541" s="14" t="str">
        <f>IF(Table2[[#This Row],[M3A]]="","",SUM(Table2[[#This Row],[M3A]]-Table2[[#This Row],[M3B_h]]))</f>
        <v/>
      </c>
      <c r="N2541" s="14" t="str">
        <f>IF(Table2[[#This Row],[M4A]]="","",SUM(Table2[[#This Row],[M4A]]-Table2[[#This Row],[M4B_h]]))</f>
        <v/>
      </c>
      <c r="O2541" s="14"/>
      <c r="P2541" s="14" t="str">
        <f>IF(Table2[[#This Row],[M5A]]="","",SUM(Table2[[#This Row],[M5A]]-Table2[[#This Row],[M5B_h]]))</f>
        <v/>
      </c>
      <c r="Q2541" s="14">
        <f>SUM(Table2[[#This Row],[AWAL]],Table2[[#This Row],[M1B]])</f>
        <v>0</v>
      </c>
      <c r="R2541" s="14">
        <f>SUM(Table2[[#This Row],[M2B]],Table2[[#This Row],[M2B_h]])</f>
        <v>0</v>
      </c>
      <c r="S2541" s="14">
        <f>SUM(Table2[[#This Row],[M3B]],Table2[[#This Row],[M3B_h]])</f>
        <v>0</v>
      </c>
      <c r="T2541" s="14">
        <f>SUM(Table2[[#This Row],[M4B]],Table2[[#This Row],[M4B_h]])</f>
        <v>0</v>
      </c>
    </row>
    <row r="2542" spans="1:20">
      <c r="A2542" s="13" t="str">
        <f>IF(Table2[[#This Row],[TT]]=0,"",ROW())</f>
        <v/>
      </c>
      <c r="B2542" s="13" t="str">
        <f>LOWER(SUBSTITUTE(SUBSTITUTE(SUBSTITUTE(SUBSTITUTE(SUBSTITUTE(SUBSTITUTE(SUBSTITUTE(SUBSTITUTE(Table2[[#This Row],[NAMA BARANG]]," ",""),"""",""),"-",""),"/",""),"(",""),")",""),"&amp;",""),",",""))</f>
        <v>bpzhixin3108131173</v>
      </c>
      <c r="C2542" s="16" t="s">
        <v>3472</v>
      </c>
      <c r="D2542" s="18">
        <v>0</v>
      </c>
      <c r="E2542" s="47" t="s">
        <v>2467</v>
      </c>
      <c r="F2542" s="43">
        <f>IF(Table2[[#This Row],[M5B]]="",Table2[[#This Row],[M5B_h]],SUM(Table2[[#This Row],[M5B_h]],Table2[[#This Row],[M5B]]))</f>
        <v>0</v>
      </c>
      <c r="H2542" s="14" t="str">
        <f>IF(Table2[[#This Row],[M1A]]="","",Table2[[#This Row],[M1A]]-Table2[[#This Row],[AWAL]])</f>
        <v/>
      </c>
      <c r="J2542" s="14" t="str">
        <f>IF(Table2[[#This Row],[M2A]]="","",SUM(Table2[[#This Row],[M2A]]-Table2[[#This Row],[M2B_h]]))</f>
        <v/>
      </c>
      <c r="L2542" s="14" t="str">
        <f>IF(Table2[[#This Row],[M3A]]="","",SUM(Table2[[#This Row],[M3A]]-Table2[[#This Row],[M3B_h]]))</f>
        <v/>
      </c>
      <c r="N2542" s="14" t="str">
        <f>IF(Table2[[#This Row],[M4A]]="","",SUM(Table2[[#This Row],[M4A]]-Table2[[#This Row],[M4B_h]]))</f>
        <v/>
      </c>
      <c r="O2542" s="14"/>
      <c r="P2542" s="14" t="str">
        <f>IF(Table2[[#This Row],[M5A]]="","",SUM(Table2[[#This Row],[M5A]]-Table2[[#This Row],[M5B_h]]))</f>
        <v/>
      </c>
      <c r="Q2542" s="14">
        <f>SUM(Table2[[#This Row],[AWAL]],Table2[[#This Row],[M1B]])</f>
        <v>0</v>
      </c>
      <c r="R2542" s="14">
        <f>SUM(Table2[[#This Row],[M2B]],Table2[[#This Row],[M2B_h]])</f>
        <v>0</v>
      </c>
      <c r="S2542" s="14">
        <f>SUM(Table2[[#This Row],[M3B]],Table2[[#This Row],[M3B_h]])</f>
        <v>0</v>
      </c>
      <c r="T2542" s="14">
        <f>SUM(Table2[[#This Row],[M4B]],Table2[[#This Row],[M4B_h]])</f>
        <v>0</v>
      </c>
    </row>
    <row r="2543" spans="1:20">
      <c r="A2543" s="13" t="str">
        <f>IF(Table2[[#This Row],[TT]]=0,"",ROW())</f>
        <v/>
      </c>
      <c r="B2543" s="13" t="str">
        <f>LOWER(SUBSTITUTE(SUBSTITUTE(SUBSTITUTE(SUBSTITUTE(SUBSTITUTE(SUBSTITUTE(SUBSTITUTE(SUBSTITUTE(Table2[[#This Row],[NAMA BARANG]]," ",""),"""",""),"-",""),"/",""),"(",""),")",""),"&amp;",""),",",""))</f>
        <v>bpzhixin3109131291</v>
      </c>
      <c r="C2543" s="16" t="s">
        <v>3394</v>
      </c>
      <c r="D2543" s="18">
        <v>0</v>
      </c>
      <c r="E2543" s="47" t="s">
        <v>2467</v>
      </c>
      <c r="F2543" s="43">
        <f>IF(Table2[[#This Row],[M5B]]="",Table2[[#This Row],[M5B_h]],SUM(Table2[[#This Row],[M5B_h]],Table2[[#This Row],[M5B]]))</f>
        <v>0</v>
      </c>
      <c r="H2543" s="14" t="str">
        <f>IF(Table2[[#This Row],[M1A]]="","",Table2[[#This Row],[M1A]]-Table2[[#This Row],[AWAL]])</f>
        <v/>
      </c>
      <c r="J2543" s="14" t="str">
        <f>IF(Table2[[#This Row],[M2A]]="","",SUM(Table2[[#This Row],[M2A]]-Table2[[#This Row],[M2B_h]]))</f>
        <v/>
      </c>
      <c r="L2543" s="14" t="str">
        <f>IF(Table2[[#This Row],[M3A]]="","",SUM(Table2[[#This Row],[M3A]]-Table2[[#This Row],[M3B_h]]))</f>
        <v/>
      </c>
      <c r="N2543" s="14" t="str">
        <f>IF(Table2[[#This Row],[M4A]]="","",SUM(Table2[[#This Row],[M4A]]-Table2[[#This Row],[M4B_h]]))</f>
        <v/>
      </c>
      <c r="O2543" s="14"/>
      <c r="P2543" s="14" t="str">
        <f>IF(Table2[[#This Row],[M5A]]="","",SUM(Table2[[#This Row],[M5A]]-Table2[[#This Row],[M5B_h]]))</f>
        <v/>
      </c>
      <c r="Q2543" s="14">
        <f>SUM(Table2[[#This Row],[AWAL]],Table2[[#This Row],[M1B]])</f>
        <v>0</v>
      </c>
      <c r="R2543" s="14">
        <f>SUM(Table2[[#This Row],[M2B]],Table2[[#This Row],[M2B_h]])</f>
        <v>0</v>
      </c>
      <c r="S2543" s="14">
        <f>SUM(Table2[[#This Row],[M3B]],Table2[[#This Row],[M3B_h]])</f>
        <v>0</v>
      </c>
      <c r="T2543" s="14">
        <f>SUM(Table2[[#This Row],[M4B]],Table2[[#This Row],[M4B_h]])</f>
        <v>0</v>
      </c>
    </row>
    <row r="2544" spans="1:20">
      <c r="A2544" s="13" t="str">
        <f>IF(Table2[[#This Row],[TT]]=0,"",ROW())</f>
        <v/>
      </c>
      <c r="B2544" s="13" t="str">
        <f>LOWER(SUBSTITUTE(SUBSTITUTE(SUBSTITUTE(SUBSTITUTE(SUBSTITUTE(SUBSTITUTE(SUBSTITUTE(SUBSTITUTE(Table2[[#This Row],[NAMA BARANG]]," ",""),"""",""),"-",""),"/",""),"(",""),")",""),"&amp;",""),",",""))</f>
        <v>bpzhixin3110131121</v>
      </c>
      <c r="C2544" s="16" t="s">
        <v>3393</v>
      </c>
      <c r="D2544" s="18">
        <v>0</v>
      </c>
      <c r="E2544" s="47" t="s">
        <v>2467</v>
      </c>
      <c r="F2544" s="43">
        <f>IF(Table2[[#This Row],[M5B]]="",Table2[[#This Row],[M5B_h]],SUM(Table2[[#This Row],[M5B_h]],Table2[[#This Row],[M5B]]))</f>
        <v>0</v>
      </c>
      <c r="H2544" s="14" t="str">
        <f>IF(Table2[[#This Row],[M1A]]="","",Table2[[#This Row],[M1A]]-Table2[[#This Row],[AWAL]])</f>
        <v/>
      </c>
      <c r="J2544" s="14" t="str">
        <f>IF(Table2[[#This Row],[M2A]]="","",SUM(Table2[[#This Row],[M2A]]-Table2[[#This Row],[M2B_h]]))</f>
        <v/>
      </c>
      <c r="L2544" s="14" t="str">
        <f>IF(Table2[[#This Row],[M3A]]="","",SUM(Table2[[#This Row],[M3A]]-Table2[[#This Row],[M3B_h]]))</f>
        <v/>
      </c>
      <c r="N2544" s="14" t="str">
        <f>IF(Table2[[#This Row],[M4A]]="","",SUM(Table2[[#This Row],[M4A]]-Table2[[#This Row],[M4B_h]]))</f>
        <v/>
      </c>
      <c r="O2544" s="14"/>
      <c r="P2544" s="14" t="str">
        <f>IF(Table2[[#This Row],[M5A]]="","",SUM(Table2[[#This Row],[M5A]]-Table2[[#This Row],[M5B_h]]))</f>
        <v/>
      </c>
      <c r="Q2544" s="14">
        <f>SUM(Table2[[#This Row],[AWAL]],Table2[[#This Row],[M1B]])</f>
        <v>0</v>
      </c>
      <c r="R2544" s="14">
        <f>SUM(Table2[[#This Row],[M2B]],Table2[[#This Row],[M2B_h]])</f>
        <v>0</v>
      </c>
      <c r="S2544" s="14">
        <f>SUM(Table2[[#This Row],[M3B]],Table2[[#This Row],[M3B_h]])</f>
        <v>0</v>
      </c>
      <c r="T2544" s="14">
        <f>SUM(Table2[[#This Row],[M4B]],Table2[[#This Row],[M4B_h]])</f>
        <v>0</v>
      </c>
    </row>
    <row r="2545" spans="1:20">
      <c r="A2545" s="13" t="str">
        <f>IF(Table2[[#This Row],[TT]]=0,"",ROW())</f>
        <v/>
      </c>
      <c r="B2545" s="13" t="str">
        <f>LOWER(SUBSTITUTE(SUBSTITUTE(SUBSTITUTE(SUBSTITUTE(SUBSTITUTE(SUBSTITUTE(SUBSTITUTE(SUBSTITUTE(Table2[[#This Row],[NAMA BARANG]]," ",""),"""",""),"-",""),"/",""),"(",""),")",""),"&amp;",""),",",""))</f>
        <v>bpzhixin3115</v>
      </c>
      <c r="C2545" s="16" t="s">
        <v>3449</v>
      </c>
      <c r="D2545" s="18">
        <v>0</v>
      </c>
      <c r="E2545" s="47" t="s">
        <v>2467</v>
      </c>
      <c r="F2545" s="43">
        <f>IF(Table2[[#This Row],[M5B]]="",Table2[[#This Row],[M5B_h]],SUM(Table2[[#This Row],[M5B_h]],Table2[[#This Row],[M5B]]))</f>
        <v>0</v>
      </c>
      <c r="H2545" s="14" t="str">
        <f>IF(Table2[[#This Row],[M1A]]="","",Table2[[#This Row],[M1A]]-Table2[[#This Row],[AWAL]])</f>
        <v/>
      </c>
      <c r="J2545" s="14" t="str">
        <f>IF(Table2[[#This Row],[M2A]]="","",SUM(Table2[[#This Row],[M2A]]-Table2[[#This Row],[M2B_h]]))</f>
        <v/>
      </c>
      <c r="L2545" s="14" t="str">
        <f>IF(Table2[[#This Row],[M3A]]="","",SUM(Table2[[#This Row],[M3A]]-Table2[[#This Row],[M3B_h]]))</f>
        <v/>
      </c>
      <c r="N2545" s="14" t="str">
        <f>IF(Table2[[#This Row],[M4A]]="","",SUM(Table2[[#This Row],[M4A]]-Table2[[#This Row],[M4B_h]]))</f>
        <v/>
      </c>
      <c r="O2545" s="14"/>
      <c r="P2545" s="14" t="str">
        <f>IF(Table2[[#This Row],[M5A]]="","",SUM(Table2[[#This Row],[M5A]]-Table2[[#This Row],[M5B_h]]))</f>
        <v/>
      </c>
      <c r="Q2545" s="14">
        <f>SUM(Table2[[#This Row],[AWAL]],Table2[[#This Row],[M1B]])</f>
        <v>0</v>
      </c>
      <c r="R2545" s="14">
        <f>SUM(Table2[[#This Row],[M2B]],Table2[[#This Row],[M2B_h]])</f>
        <v>0</v>
      </c>
      <c r="S2545" s="14">
        <f>SUM(Table2[[#This Row],[M3B]],Table2[[#This Row],[M3B_h]])</f>
        <v>0</v>
      </c>
      <c r="T2545" s="14">
        <f>SUM(Table2[[#This Row],[M4B]],Table2[[#This Row],[M4B_h]])</f>
        <v>0</v>
      </c>
    </row>
    <row r="2546" spans="1:20">
      <c r="A2546" s="13" t="str">
        <f>IF(Table2[[#This Row],[TT]]=0,"",ROW())</f>
        <v/>
      </c>
      <c r="B2546" s="13" t="str">
        <f>LOWER(SUBSTITUTE(SUBSTITUTE(SUBSTITUTE(SUBSTITUTE(SUBSTITUTE(SUBSTITUTE(SUBSTITUTE(SUBSTITUTE(Table2[[#This Row],[NAMA BARANG]]," ",""),"""",""),"-",""),"/",""),"(",""),")",""),"&amp;",""),",",""))</f>
        <v>bpzhixin31173118</v>
      </c>
      <c r="C2546" s="16" t="s">
        <v>4348</v>
      </c>
      <c r="D2546" s="18">
        <v>0</v>
      </c>
      <c r="E2546" s="47" t="s">
        <v>2467</v>
      </c>
      <c r="F2546" s="43">
        <f>IF(Table2[[#This Row],[M5B]]="",Table2[[#This Row],[M5B_h]],SUM(Table2[[#This Row],[M5B_h]],Table2[[#This Row],[M5B]]))</f>
        <v>0</v>
      </c>
      <c r="H2546" s="14" t="str">
        <f>IF(Table2[[#This Row],[M1A]]="","",Table2[[#This Row],[M1A]]-Table2[[#This Row],[AWAL]])</f>
        <v/>
      </c>
      <c r="J2546" s="14" t="str">
        <f>IF(Table2[[#This Row],[M2A]]="","",SUM(Table2[[#This Row],[M2A]]-Table2[[#This Row],[M2B_h]]))</f>
        <v/>
      </c>
      <c r="L2546" s="14" t="str">
        <f>IF(Table2[[#This Row],[M3A]]="","",SUM(Table2[[#This Row],[M3A]]-Table2[[#This Row],[M3B_h]]))</f>
        <v/>
      </c>
      <c r="N2546" s="14" t="str">
        <f>IF(Table2[[#This Row],[M4A]]="","",SUM(Table2[[#This Row],[M4A]]-Table2[[#This Row],[M4B_h]]))</f>
        <v/>
      </c>
      <c r="O2546" s="14"/>
      <c r="P2546" s="14" t="str">
        <f>IF(Table2[[#This Row],[M5A]]="","",SUM(Table2[[#This Row],[M5A]]-Table2[[#This Row],[M5B_h]]))</f>
        <v/>
      </c>
      <c r="Q2546" s="14">
        <f>SUM(Table2[[#This Row],[AWAL]],Table2[[#This Row],[M1B]])</f>
        <v>0</v>
      </c>
      <c r="R2546" s="14">
        <f>SUM(Table2[[#This Row],[M2B]],Table2[[#This Row],[M2B_h]])</f>
        <v>0</v>
      </c>
      <c r="S2546" s="14">
        <f>SUM(Table2[[#This Row],[M3B]],Table2[[#This Row],[M3B_h]])</f>
        <v>0</v>
      </c>
      <c r="T2546" s="14">
        <f>SUM(Table2[[#This Row],[M4B]],Table2[[#This Row],[M4B_h]])</f>
        <v>0</v>
      </c>
    </row>
    <row r="2547" spans="1:20">
      <c r="A2547" s="13" t="str">
        <f>IF(Table2[[#This Row],[TT]]=0,"",ROW())</f>
        <v/>
      </c>
      <c r="B2547" s="13" t="str">
        <f>LOWER(SUBSTITUTE(SUBSTITUTE(SUBSTITUTE(SUBSTITUTE(SUBSTITUTE(SUBSTITUTE(SUBSTITUTE(SUBSTITUTE(Table2[[#This Row],[NAMA BARANG]]," ",""),"""",""),"-",""),"/",""),"(",""),")",""),"&amp;",""),",",""))</f>
        <v>bpzhixin3119</v>
      </c>
      <c r="C2547" s="16" t="s">
        <v>3450</v>
      </c>
      <c r="D2547" s="18">
        <v>0</v>
      </c>
      <c r="E2547" s="47" t="s">
        <v>2467</v>
      </c>
      <c r="F2547" s="43">
        <f>IF(Table2[[#This Row],[M5B]]="",Table2[[#This Row],[M5B_h]],SUM(Table2[[#This Row],[M5B_h]],Table2[[#This Row],[M5B]]))</f>
        <v>0</v>
      </c>
      <c r="H2547" s="14" t="str">
        <f>IF(Table2[[#This Row],[M1A]]="","",Table2[[#This Row],[M1A]]-Table2[[#This Row],[AWAL]])</f>
        <v/>
      </c>
      <c r="J2547" s="14" t="str">
        <f>IF(Table2[[#This Row],[M2A]]="","",SUM(Table2[[#This Row],[M2A]]-Table2[[#This Row],[M2B_h]]))</f>
        <v/>
      </c>
      <c r="L2547" s="14" t="str">
        <f>IF(Table2[[#This Row],[M3A]]="","",SUM(Table2[[#This Row],[M3A]]-Table2[[#This Row],[M3B_h]]))</f>
        <v/>
      </c>
      <c r="N2547" s="14" t="str">
        <f>IF(Table2[[#This Row],[M4A]]="","",SUM(Table2[[#This Row],[M4A]]-Table2[[#This Row],[M4B_h]]))</f>
        <v/>
      </c>
      <c r="O2547" s="14"/>
      <c r="P2547" s="14" t="str">
        <f>IF(Table2[[#This Row],[M5A]]="","",SUM(Table2[[#This Row],[M5A]]-Table2[[#This Row],[M5B_h]]))</f>
        <v/>
      </c>
      <c r="Q2547" s="14">
        <f>SUM(Table2[[#This Row],[AWAL]],Table2[[#This Row],[M1B]])</f>
        <v>0</v>
      </c>
      <c r="R2547" s="14">
        <f>SUM(Table2[[#This Row],[M2B]],Table2[[#This Row],[M2B_h]])</f>
        <v>0</v>
      </c>
      <c r="S2547" s="14">
        <f>SUM(Table2[[#This Row],[M3B]],Table2[[#This Row],[M3B_h]])</f>
        <v>0</v>
      </c>
      <c r="T2547" s="14">
        <f>SUM(Table2[[#This Row],[M4B]],Table2[[#This Row],[M4B_h]])</f>
        <v>0</v>
      </c>
    </row>
    <row r="2548" spans="1:20">
      <c r="A2548" s="13" t="str">
        <f>IF(Table2[[#This Row],[TT]]=0,"",ROW())</f>
        <v/>
      </c>
      <c r="B2548" s="13" t="str">
        <f>LOWER(SUBSTITUTE(SUBSTITUTE(SUBSTITUTE(SUBSTITUTE(SUBSTITUTE(SUBSTITUTE(SUBSTITUTE(SUBSTITUTE(Table2[[#This Row],[NAMA BARANG]]," ",""),"""",""),"-",""),"/",""),"(",""),")",""),"&amp;",""),",",""))</f>
        <v>bpzhixin3120131212</v>
      </c>
      <c r="C2548" s="16" t="s">
        <v>3392</v>
      </c>
      <c r="D2548" s="18">
        <v>0</v>
      </c>
      <c r="E2548" s="47" t="s">
        <v>2467</v>
      </c>
      <c r="F2548" s="43">
        <f>IF(Table2[[#This Row],[M5B]]="",Table2[[#This Row],[M5B_h]],SUM(Table2[[#This Row],[M5B_h]],Table2[[#This Row],[M5B]]))</f>
        <v>0</v>
      </c>
      <c r="H2548" s="14" t="str">
        <f>IF(Table2[[#This Row],[M1A]]="","",Table2[[#This Row],[M1A]]-Table2[[#This Row],[AWAL]])</f>
        <v/>
      </c>
      <c r="J2548" s="14" t="str">
        <f>IF(Table2[[#This Row],[M2A]]="","",SUM(Table2[[#This Row],[M2A]]-Table2[[#This Row],[M2B_h]]))</f>
        <v/>
      </c>
      <c r="L2548" s="14" t="str">
        <f>IF(Table2[[#This Row],[M3A]]="","",SUM(Table2[[#This Row],[M3A]]-Table2[[#This Row],[M3B_h]]))</f>
        <v/>
      </c>
      <c r="N2548" s="14" t="str">
        <f>IF(Table2[[#This Row],[M4A]]="","",SUM(Table2[[#This Row],[M4A]]-Table2[[#This Row],[M4B_h]]))</f>
        <v/>
      </c>
      <c r="O2548" s="14"/>
      <c r="P2548" s="14" t="str">
        <f>IF(Table2[[#This Row],[M5A]]="","",SUM(Table2[[#This Row],[M5A]]-Table2[[#This Row],[M5B_h]]))</f>
        <v/>
      </c>
      <c r="Q2548" s="14">
        <f>SUM(Table2[[#This Row],[AWAL]],Table2[[#This Row],[M1B]])</f>
        <v>0</v>
      </c>
      <c r="R2548" s="14">
        <f>SUM(Table2[[#This Row],[M2B]],Table2[[#This Row],[M2B_h]])</f>
        <v>0</v>
      </c>
      <c r="S2548" s="14">
        <f>SUM(Table2[[#This Row],[M3B]],Table2[[#This Row],[M3B_h]])</f>
        <v>0</v>
      </c>
      <c r="T2548" s="14">
        <f>SUM(Table2[[#This Row],[M4B]],Table2[[#This Row],[M4B_h]])</f>
        <v>0</v>
      </c>
    </row>
    <row r="2549" spans="1:20">
      <c r="A2549" s="13" t="str">
        <f>IF(Table2[[#This Row],[TT]]=0,"",ROW())</f>
        <v/>
      </c>
      <c r="B2549" s="13" t="str">
        <f>LOWER(SUBSTITUTE(SUBSTITUTE(SUBSTITUTE(SUBSTITUTE(SUBSTITUTE(SUBSTITUTE(SUBSTITUTE(SUBSTITUTE(Table2[[#This Row],[NAMA BARANG]]," ",""),"""",""),"-",""),"/",""),"(",""),")",""),"&amp;",""),",",""))</f>
        <v>bpzhixin3123</v>
      </c>
      <c r="C2549" s="16" t="s">
        <v>3451</v>
      </c>
      <c r="D2549" s="18">
        <v>0</v>
      </c>
      <c r="E2549" s="47" t="s">
        <v>2467</v>
      </c>
      <c r="F2549" s="43">
        <f>IF(Table2[[#This Row],[M5B]]="",Table2[[#This Row],[M5B_h]],SUM(Table2[[#This Row],[M5B_h]],Table2[[#This Row],[M5B]]))</f>
        <v>0</v>
      </c>
      <c r="H2549" s="14" t="str">
        <f>IF(Table2[[#This Row],[M1A]]="","",Table2[[#This Row],[M1A]]-Table2[[#This Row],[AWAL]])</f>
        <v/>
      </c>
      <c r="J2549" s="14" t="str">
        <f>IF(Table2[[#This Row],[M2A]]="","",SUM(Table2[[#This Row],[M2A]]-Table2[[#This Row],[M2B_h]]))</f>
        <v/>
      </c>
      <c r="L2549" s="14" t="str">
        <f>IF(Table2[[#This Row],[M3A]]="","",SUM(Table2[[#This Row],[M3A]]-Table2[[#This Row],[M3B_h]]))</f>
        <v/>
      </c>
      <c r="N2549" s="14" t="str">
        <f>IF(Table2[[#This Row],[M4A]]="","",SUM(Table2[[#This Row],[M4A]]-Table2[[#This Row],[M4B_h]]))</f>
        <v/>
      </c>
      <c r="O2549" s="14"/>
      <c r="P2549" s="14" t="str">
        <f>IF(Table2[[#This Row],[M5A]]="","",SUM(Table2[[#This Row],[M5A]]-Table2[[#This Row],[M5B_h]]))</f>
        <v/>
      </c>
      <c r="Q2549" s="14">
        <f>SUM(Table2[[#This Row],[AWAL]],Table2[[#This Row],[M1B]])</f>
        <v>0</v>
      </c>
      <c r="R2549" s="14">
        <f>SUM(Table2[[#This Row],[M2B]],Table2[[#This Row],[M2B_h]])</f>
        <v>0</v>
      </c>
      <c r="S2549" s="14">
        <f>SUM(Table2[[#This Row],[M3B]],Table2[[#This Row],[M3B_h]])</f>
        <v>0</v>
      </c>
      <c r="T2549" s="14">
        <f>SUM(Table2[[#This Row],[M4B]],Table2[[#This Row],[M4B_h]])</f>
        <v>0</v>
      </c>
    </row>
    <row r="2550" spans="1:20">
      <c r="A2550" s="13" t="str">
        <f>IF(Table2[[#This Row],[TT]]=0,"",ROW())</f>
        <v/>
      </c>
      <c r="B2550" s="13" t="str">
        <f>LOWER(SUBSTITUTE(SUBSTITUTE(SUBSTITUTE(SUBSTITUTE(SUBSTITUTE(SUBSTITUTE(SUBSTITUTE(SUBSTITUTE(Table2[[#This Row],[NAMA BARANG]]," ",""),"""",""),"-",""),"/",""),"(",""),")",""),"&amp;",""),",",""))</f>
        <v>bpzhixin3125231261</v>
      </c>
      <c r="C2550" s="16" t="s">
        <v>3473</v>
      </c>
      <c r="D2550" s="18">
        <v>0</v>
      </c>
      <c r="E2550" s="47" t="s">
        <v>2467</v>
      </c>
      <c r="F2550" s="43">
        <f>IF(Table2[[#This Row],[M5B]]="",Table2[[#This Row],[M5B_h]],SUM(Table2[[#This Row],[M5B_h]],Table2[[#This Row],[M5B]]))</f>
        <v>0</v>
      </c>
      <c r="H2550" s="14" t="str">
        <f>IF(Table2[[#This Row],[M1A]]="","",Table2[[#This Row],[M1A]]-Table2[[#This Row],[AWAL]])</f>
        <v/>
      </c>
      <c r="J2550" s="14" t="str">
        <f>IF(Table2[[#This Row],[M2A]]="","",SUM(Table2[[#This Row],[M2A]]-Table2[[#This Row],[M2B_h]]))</f>
        <v/>
      </c>
      <c r="L2550" s="14" t="str">
        <f>IF(Table2[[#This Row],[M3A]]="","",SUM(Table2[[#This Row],[M3A]]-Table2[[#This Row],[M3B_h]]))</f>
        <v/>
      </c>
      <c r="N2550" s="14" t="str">
        <f>IF(Table2[[#This Row],[M4A]]="","",SUM(Table2[[#This Row],[M4A]]-Table2[[#This Row],[M4B_h]]))</f>
        <v/>
      </c>
      <c r="O2550" s="14"/>
      <c r="P2550" s="14" t="str">
        <f>IF(Table2[[#This Row],[M5A]]="","",SUM(Table2[[#This Row],[M5A]]-Table2[[#This Row],[M5B_h]]))</f>
        <v/>
      </c>
      <c r="Q2550" s="14">
        <f>SUM(Table2[[#This Row],[AWAL]],Table2[[#This Row],[M1B]])</f>
        <v>0</v>
      </c>
      <c r="R2550" s="14">
        <f>SUM(Table2[[#This Row],[M2B]],Table2[[#This Row],[M2B_h]])</f>
        <v>0</v>
      </c>
      <c r="S2550" s="14">
        <f>SUM(Table2[[#This Row],[M3B]],Table2[[#This Row],[M3B_h]])</f>
        <v>0</v>
      </c>
      <c r="T2550" s="14">
        <f>SUM(Table2[[#This Row],[M4B]],Table2[[#This Row],[M4B_h]])</f>
        <v>0</v>
      </c>
    </row>
    <row r="2551" spans="1:20">
      <c r="A2551" s="13" t="str">
        <f>IF(Table2[[#This Row],[TT]]=0,"",ROW())</f>
        <v/>
      </c>
      <c r="B2551" s="13" t="str">
        <f>LOWER(SUBSTITUTE(SUBSTITUTE(SUBSTITUTE(SUBSTITUTE(SUBSTITUTE(SUBSTITUTE(SUBSTITUTE(SUBSTITUTE(Table2[[#This Row],[NAMA BARANG]]," ",""),"""",""),"-",""),"/",""),"(",""),")",""),"&amp;",""),",",""))</f>
        <v>bpzhixin3126</v>
      </c>
      <c r="C2551" s="16" t="s">
        <v>3329</v>
      </c>
      <c r="D2551" s="18">
        <v>0</v>
      </c>
      <c r="E2551" s="47" t="s">
        <v>2467</v>
      </c>
      <c r="F2551" s="43">
        <f>IF(Table2[[#This Row],[M5B]]="",Table2[[#This Row],[M5B_h]],SUM(Table2[[#This Row],[M5B_h]],Table2[[#This Row],[M5B]]))</f>
        <v>0</v>
      </c>
      <c r="H2551" s="14" t="str">
        <f>IF(Table2[[#This Row],[M1A]]="","",Table2[[#This Row],[M1A]]-Table2[[#This Row],[AWAL]])</f>
        <v/>
      </c>
      <c r="J2551" s="14" t="str">
        <f>IF(Table2[[#This Row],[M2A]]="","",SUM(Table2[[#This Row],[M2A]]-Table2[[#This Row],[M2B_h]]))</f>
        <v/>
      </c>
      <c r="L2551" s="14" t="str">
        <f>IF(Table2[[#This Row],[M3A]]="","",SUM(Table2[[#This Row],[M3A]]-Table2[[#This Row],[M3B_h]]))</f>
        <v/>
      </c>
      <c r="N2551" s="14" t="str">
        <f>IF(Table2[[#This Row],[M4A]]="","",SUM(Table2[[#This Row],[M4A]]-Table2[[#This Row],[M4B_h]]))</f>
        <v/>
      </c>
      <c r="O2551" s="14"/>
      <c r="P2551" s="14" t="str">
        <f>IF(Table2[[#This Row],[M5A]]="","",SUM(Table2[[#This Row],[M5A]]-Table2[[#This Row],[M5B_h]]))</f>
        <v/>
      </c>
      <c r="Q2551" s="14">
        <f>SUM(Table2[[#This Row],[AWAL]],Table2[[#This Row],[M1B]])</f>
        <v>0</v>
      </c>
      <c r="R2551" s="14">
        <f>SUM(Table2[[#This Row],[M2B]],Table2[[#This Row],[M2B_h]])</f>
        <v>0</v>
      </c>
      <c r="S2551" s="14">
        <f>SUM(Table2[[#This Row],[M3B]],Table2[[#This Row],[M3B_h]])</f>
        <v>0</v>
      </c>
      <c r="T2551" s="14">
        <f>SUM(Table2[[#This Row],[M4B]],Table2[[#This Row],[M4B_h]])</f>
        <v>0</v>
      </c>
    </row>
    <row r="2552" spans="1:20">
      <c r="A2552" s="13" t="str">
        <f>IF(Table2[[#This Row],[TT]]=0,"",ROW())</f>
        <v/>
      </c>
      <c r="B2552" s="13" t="str">
        <f>LOWER(SUBSTITUTE(SUBSTITUTE(SUBSTITUTE(SUBSTITUTE(SUBSTITUTE(SUBSTITUTE(SUBSTITUTE(SUBSTITUTE(Table2[[#This Row],[NAMA BARANG]]," ",""),"""",""),"-",""),"/",""),"(",""),")",""),"&amp;",""),",",""))</f>
        <v>bpzhixin31263129</v>
      </c>
      <c r="C2552" s="16" t="s">
        <v>3260</v>
      </c>
      <c r="D2552" s="18">
        <v>0</v>
      </c>
      <c r="E2552" s="47" t="s">
        <v>2467</v>
      </c>
      <c r="F2552" s="43">
        <f>IF(Table2[[#This Row],[M5B]]="",Table2[[#This Row],[M5B_h]],SUM(Table2[[#This Row],[M5B_h]],Table2[[#This Row],[M5B]]))</f>
        <v>0</v>
      </c>
      <c r="H2552" s="14" t="str">
        <f>IF(Table2[[#This Row],[M1A]]="","",Table2[[#This Row],[M1A]]-Table2[[#This Row],[AWAL]])</f>
        <v/>
      </c>
      <c r="J2552" s="14" t="str">
        <f>IF(Table2[[#This Row],[M2A]]="","",SUM(Table2[[#This Row],[M2A]]-Table2[[#This Row],[M2B_h]]))</f>
        <v/>
      </c>
      <c r="L2552" s="14" t="str">
        <f>IF(Table2[[#This Row],[M3A]]="","",SUM(Table2[[#This Row],[M3A]]-Table2[[#This Row],[M3B_h]]))</f>
        <v/>
      </c>
      <c r="N2552" s="14" t="str">
        <f>IF(Table2[[#This Row],[M4A]]="","",SUM(Table2[[#This Row],[M4A]]-Table2[[#This Row],[M4B_h]]))</f>
        <v/>
      </c>
      <c r="P2552" s="14" t="str">
        <f>IF(Table2[[#This Row],[M5A]]="","",SUM(Table2[[#This Row],[M5A]]-Table2[[#This Row],[M5B_h]]))</f>
        <v/>
      </c>
      <c r="Q2552" s="14">
        <f>SUM(Table2[[#This Row],[AWAL]],Table2[[#This Row],[M1B]])</f>
        <v>0</v>
      </c>
      <c r="R2552" s="14">
        <f>SUM(Table2[[#This Row],[M2B]],Table2[[#This Row],[M2B_h]])</f>
        <v>0</v>
      </c>
      <c r="S2552" s="14">
        <f>SUM(Table2[[#This Row],[M3B]],Table2[[#This Row],[M3B_h]])</f>
        <v>0</v>
      </c>
      <c r="T2552" s="14">
        <f>SUM(Table2[[#This Row],[M4B]],Table2[[#This Row],[M4B_h]])</f>
        <v>0</v>
      </c>
    </row>
    <row r="2553" spans="1:20">
      <c r="A2553" s="13" t="str">
        <f>IF(Table2[[#This Row],[TT]]=0,"",ROW())</f>
        <v/>
      </c>
      <c r="B2553" s="13" t="str">
        <f>LOWER(SUBSTITUTE(SUBSTITUTE(SUBSTITUTE(SUBSTITUTE(SUBSTITUTE(SUBSTITUTE(SUBSTITUTE(SUBSTITUTE(Table2[[#This Row],[NAMA BARANG]]," ",""),"""",""),"-",""),"/",""),"(",""),")",""),"&amp;",""),",",""))</f>
        <v>bpzhixin3555a</v>
      </c>
      <c r="C2553" s="16" t="s">
        <v>3441</v>
      </c>
      <c r="D2553" s="18">
        <v>0</v>
      </c>
      <c r="E2553" s="47" t="s">
        <v>2467</v>
      </c>
      <c r="F2553" s="43">
        <f>IF(Table2[[#This Row],[M5B]]="",Table2[[#This Row],[M5B_h]],SUM(Table2[[#This Row],[M5B_h]],Table2[[#This Row],[M5B]]))</f>
        <v>0</v>
      </c>
      <c r="H2553" s="14" t="str">
        <f>IF(Table2[[#This Row],[M1A]]="","",Table2[[#This Row],[M1A]]-Table2[[#This Row],[AWAL]])</f>
        <v/>
      </c>
      <c r="J2553" s="14" t="str">
        <f>IF(Table2[[#This Row],[M2A]]="","",SUM(Table2[[#This Row],[M2A]]-Table2[[#This Row],[M2B_h]]))</f>
        <v/>
      </c>
      <c r="L2553" s="14" t="str">
        <f>IF(Table2[[#This Row],[M3A]]="","",SUM(Table2[[#This Row],[M3A]]-Table2[[#This Row],[M3B_h]]))</f>
        <v/>
      </c>
      <c r="N2553" s="14" t="str">
        <f>IF(Table2[[#This Row],[M4A]]="","",SUM(Table2[[#This Row],[M4A]]-Table2[[#This Row],[M4B_h]]))</f>
        <v/>
      </c>
      <c r="O2553" s="14"/>
      <c r="P2553" s="14" t="str">
        <f>IF(Table2[[#This Row],[M5A]]="","",SUM(Table2[[#This Row],[M5A]]-Table2[[#This Row],[M5B_h]]))</f>
        <v/>
      </c>
      <c r="Q2553" s="14">
        <f>SUM(Table2[[#This Row],[AWAL]],Table2[[#This Row],[M1B]])</f>
        <v>0</v>
      </c>
      <c r="R2553" s="14">
        <f>SUM(Table2[[#This Row],[M2B]],Table2[[#This Row],[M2B_h]])</f>
        <v>0</v>
      </c>
      <c r="S2553" s="14">
        <f>SUM(Table2[[#This Row],[M3B]],Table2[[#This Row],[M3B_h]])</f>
        <v>0</v>
      </c>
      <c r="T2553" s="14">
        <f>SUM(Table2[[#This Row],[M4B]],Table2[[#This Row],[M4B_h]])</f>
        <v>0</v>
      </c>
    </row>
    <row r="2554" spans="1:20">
      <c r="A2554" s="13" t="str">
        <f>IF(Table2[[#This Row],[TT]]=0,"",ROW())</f>
        <v/>
      </c>
      <c r="B2554" s="13" t="str">
        <f>LOWER(SUBSTITUTE(SUBSTITUTE(SUBSTITUTE(SUBSTITUTE(SUBSTITUTE(SUBSTITUTE(SUBSTITUTE(SUBSTITUTE(Table2[[#This Row],[NAMA BARANG]]," ",""),"""",""),"-",""),"/",""),"(",""),")",""),"&amp;",""),",",""))</f>
        <v>bpzhixin3567</v>
      </c>
      <c r="C2554" s="16" t="s">
        <v>3395</v>
      </c>
      <c r="D2554" s="18">
        <v>0</v>
      </c>
      <c r="E2554" s="47" t="s">
        <v>2567</v>
      </c>
      <c r="F2554" s="43">
        <f>IF(Table2[[#This Row],[M5B]]="",Table2[[#This Row],[M5B_h]],SUM(Table2[[#This Row],[M5B_h]],Table2[[#This Row],[M5B]]))</f>
        <v>0</v>
      </c>
      <c r="H2554" s="14" t="str">
        <f>IF(Table2[[#This Row],[M1A]]="","",Table2[[#This Row],[M1A]]-Table2[[#This Row],[AWAL]])</f>
        <v/>
      </c>
      <c r="J2554" s="14" t="str">
        <f>IF(Table2[[#This Row],[M2A]]="","",SUM(Table2[[#This Row],[M2A]]-Table2[[#This Row],[M2B_h]]))</f>
        <v/>
      </c>
      <c r="L2554" s="14" t="str">
        <f>IF(Table2[[#This Row],[M3A]]="","",SUM(Table2[[#This Row],[M3A]]-Table2[[#This Row],[M3B_h]]))</f>
        <v/>
      </c>
      <c r="N2554" s="14" t="str">
        <f>IF(Table2[[#This Row],[M4A]]="","",SUM(Table2[[#This Row],[M4A]]-Table2[[#This Row],[M4B_h]]))</f>
        <v/>
      </c>
      <c r="O2554" s="14"/>
      <c r="P2554" s="14" t="str">
        <f>IF(Table2[[#This Row],[M5A]]="","",SUM(Table2[[#This Row],[M5A]]-Table2[[#This Row],[M5B_h]]))</f>
        <v/>
      </c>
      <c r="Q2554" s="14">
        <f>SUM(Table2[[#This Row],[AWAL]],Table2[[#This Row],[M1B]])</f>
        <v>0</v>
      </c>
      <c r="R2554" s="14">
        <f>SUM(Table2[[#This Row],[M2B]],Table2[[#This Row],[M2B_h]])</f>
        <v>0</v>
      </c>
      <c r="S2554" s="14">
        <f>SUM(Table2[[#This Row],[M3B]],Table2[[#This Row],[M3B_h]])</f>
        <v>0</v>
      </c>
      <c r="T2554" s="14">
        <f>SUM(Table2[[#This Row],[M4B]],Table2[[#This Row],[M4B_h]])</f>
        <v>0</v>
      </c>
    </row>
    <row r="2555" spans="1:20">
      <c r="A2555" s="13" t="str">
        <f>IF(Table2[[#This Row],[TT]]=0,"",ROW())</f>
        <v/>
      </c>
      <c r="B2555" s="13" t="str">
        <f>LOWER(SUBSTITUTE(SUBSTITUTE(SUBSTITUTE(SUBSTITUTE(SUBSTITUTE(SUBSTITUTE(SUBSTITUTE(SUBSTITUTE(Table2[[#This Row],[NAMA BARANG]]," ",""),"""",""),"-",""),"/",""),"(",""),")",""),"&amp;",""),",",""))</f>
        <v>bpzhuizhuahy1020</v>
      </c>
      <c r="C2555" s="16" t="s">
        <v>3181</v>
      </c>
      <c r="D2555" s="18">
        <v>0</v>
      </c>
      <c r="E2555" s="47" t="s">
        <v>2652</v>
      </c>
      <c r="F2555" s="43">
        <f>IF(Table2[[#This Row],[M5B]]="",Table2[[#This Row],[M5B_h]],SUM(Table2[[#This Row],[M5B_h]],Table2[[#This Row],[M5B]]))</f>
        <v>0</v>
      </c>
      <c r="H2555" s="14" t="str">
        <f>IF(Table2[[#This Row],[M1A]]="","",Table2[[#This Row],[M1A]]-Table2[[#This Row],[AWAL]])</f>
        <v/>
      </c>
      <c r="J2555" s="14" t="str">
        <f>IF(Table2[[#This Row],[M2A]]="","",SUM(Table2[[#This Row],[M2A]]-Table2[[#This Row],[M2B_h]]))</f>
        <v/>
      </c>
      <c r="L2555" s="14" t="str">
        <f>IF(Table2[[#This Row],[M3A]]="","",SUM(Table2[[#This Row],[M3A]]-Table2[[#This Row],[M3B_h]]))</f>
        <v/>
      </c>
      <c r="N2555" s="14" t="str">
        <f>IF(Table2[[#This Row],[M4A]]="","",SUM(Table2[[#This Row],[M4A]]-Table2[[#This Row],[M4B_h]]))</f>
        <v/>
      </c>
      <c r="O2555" s="14"/>
      <c r="P2555" s="14" t="str">
        <f>IF(Table2[[#This Row],[M5A]]="","",SUM(Table2[[#This Row],[M5A]]-Table2[[#This Row],[M5B_h]]))</f>
        <v/>
      </c>
      <c r="Q2555" s="14">
        <f>SUM(Table2[[#This Row],[AWAL]],Table2[[#This Row],[M1B]])</f>
        <v>0</v>
      </c>
      <c r="R2555" s="14">
        <f>SUM(Table2[[#This Row],[M2B]],Table2[[#This Row],[M2B_h]])</f>
        <v>0</v>
      </c>
      <c r="S2555" s="14">
        <f>SUM(Table2[[#This Row],[M3B]],Table2[[#This Row],[M3B_h]])</f>
        <v>0</v>
      </c>
      <c r="T2555" s="14">
        <f>SUM(Table2[[#This Row],[M4B]],Table2[[#This Row],[M4B_h]])</f>
        <v>0</v>
      </c>
    </row>
    <row r="2556" spans="1:20">
      <c r="A2556" s="13" t="str">
        <f>IF(Table2[[#This Row],[TT]]=0,"",ROW())</f>
        <v/>
      </c>
      <c r="B2556" s="13" t="str">
        <f>LOWER(SUBSTITUTE(SUBSTITUTE(SUBSTITUTE(SUBSTITUTE(SUBSTITUTE(SUBSTITUTE(SUBSTITUTE(SUBSTITUTE(Table2[[#This Row],[NAMA BARANG]]," ",""),"""",""),"-",""),"/",""),"(",""),")",""),"&amp;",""),",",""))</f>
        <v>bpzhxin3112</v>
      </c>
      <c r="C2556" s="16" t="s">
        <v>3299</v>
      </c>
      <c r="D2556" s="18">
        <v>0</v>
      </c>
      <c r="E2556" s="47" t="s">
        <v>2467</v>
      </c>
      <c r="F2556" s="43">
        <f>IF(Table2[[#This Row],[M5B]]="",Table2[[#This Row],[M5B_h]],SUM(Table2[[#This Row],[M5B_h]],Table2[[#This Row],[M5B]]))</f>
        <v>0</v>
      </c>
      <c r="H2556" s="14" t="str">
        <f>IF(Table2[[#This Row],[M1A]]="","",Table2[[#This Row],[M1A]]-Table2[[#This Row],[AWAL]])</f>
        <v/>
      </c>
      <c r="J2556" s="14" t="str">
        <f>IF(Table2[[#This Row],[M2A]]="","",SUM(Table2[[#This Row],[M2A]]-Table2[[#This Row],[M2B_h]]))</f>
        <v/>
      </c>
      <c r="L2556" s="14" t="str">
        <f>IF(Table2[[#This Row],[M3A]]="","",SUM(Table2[[#This Row],[M3A]]-Table2[[#This Row],[M3B_h]]))</f>
        <v/>
      </c>
      <c r="N2556" s="14" t="str">
        <f>IF(Table2[[#This Row],[M4A]]="","",SUM(Table2[[#This Row],[M4A]]-Table2[[#This Row],[M4B_h]]))</f>
        <v/>
      </c>
      <c r="P2556" s="14" t="str">
        <f>IF(Table2[[#This Row],[M5A]]="","",SUM(Table2[[#This Row],[M5A]]-Table2[[#This Row],[M5B_h]]))</f>
        <v/>
      </c>
      <c r="Q2556" s="14">
        <f>SUM(Table2[[#This Row],[AWAL]],Table2[[#This Row],[M1B]])</f>
        <v>0</v>
      </c>
      <c r="R2556" s="14">
        <f>SUM(Table2[[#This Row],[M2B]],Table2[[#This Row],[M2B_h]])</f>
        <v>0</v>
      </c>
      <c r="S2556" s="14">
        <f>SUM(Table2[[#This Row],[M3B]],Table2[[#This Row],[M3B_h]])</f>
        <v>0</v>
      </c>
      <c r="T2556" s="14">
        <f>SUM(Table2[[#This Row],[M4B]],Table2[[#This Row],[M4B_h]])</f>
        <v>0</v>
      </c>
    </row>
    <row r="2557" spans="1:20">
      <c r="A2557" s="11" t="str">
        <f>IF(Table2[[#This Row],[TT]]=0,"",ROW())</f>
        <v/>
      </c>
      <c r="B2557" s="11" t="str">
        <f>LOWER(SUBSTITUTE(SUBSTITUTE(SUBSTITUTE(SUBSTITUTE(SUBSTITUTE(SUBSTITUTE(SUBSTITUTE(SUBSTITUTE(Table2[[#This Row],[NAMA BARANG]]," ",""),"""",""),"-",""),"/",""),"(",""),")",""),"&amp;",""),",",""))</f>
        <v>bpzinzhuaht1020</v>
      </c>
      <c r="C2557" s="16" t="s">
        <v>2651</v>
      </c>
      <c r="D2557" s="25">
        <v>0</v>
      </c>
      <c r="E2557" s="47" t="s">
        <v>2652</v>
      </c>
      <c r="F2557" s="43">
        <f>IF(Table2[[#This Row],[M5B]]="",Table2[[#This Row],[M5B_h]],SUM(Table2[[#This Row],[M5B_h]],Table2[[#This Row],[M5B]]))</f>
        <v>0</v>
      </c>
      <c r="H2557" s="12" t="str">
        <f>IF(Table2[[#This Row],[M1A]]="","",Table2[[#This Row],[M1A]]-Table2[[#This Row],[AWAL]])</f>
        <v/>
      </c>
      <c r="J2557" s="12" t="str">
        <f>IF(Table2[[#This Row],[M2A]]="","",SUM(Table2[[#This Row],[M2A]]-Table2[[#This Row],[M2B_h]]))</f>
        <v/>
      </c>
      <c r="L2557" s="12" t="str">
        <f>IF(Table2[[#This Row],[M3A]]="","",SUM(Table2[[#This Row],[M3A]]-Table2[[#This Row],[M3B_h]]))</f>
        <v/>
      </c>
      <c r="N2557" s="12" t="str">
        <f>IF(Table2[[#This Row],[M4A]]="","",SUM(Table2[[#This Row],[M4A]]-Table2[[#This Row],[M4B_h]]))</f>
        <v/>
      </c>
      <c r="O2557" s="14"/>
      <c r="P2557" s="14" t="str">
        <f>IF(Table2[[#This Row],[M5A]]="","",SUM(Table2[[#This Row],[M5A]]-Table2[[#This Row],[M5B_h]]))</f>
        <v/>
      </c>
      <c r="Q2557" s="14">
        <f>SUM(Table2[[#This Row],[AWAL]],Table2[[#This Row],[M1B]])</f>
        <v>0</v>
      </c>
      <c r="R2557" s="14">
        <f>SUM(Table2[[#This Row],[M2B]],Table2[[#This Row],[M2B_h]])</f>
        <v>0</v>
      </c>
      <c r="S2557" s="14">
        <f>SUM(Table2[[#This Row],[M3B]],Table2[[#This Row],[M3B_h]])</f>
        <v>0</v>
      </c>
      <c r="T2557" s="14">
        <f>SUM(Table2[[#This Row],[M4B]],Table2[[#This Row],[M4B_h]])</f>
        <v>0</v>
      </c>
    </row>
    <row r="2558" spans="1:20">
      <c r="A2558" s="11" t="str">
        <f>IF(Table2[[#This Row],[TT]]=0,"",ROW())</f>
        <v/>
      </c>
      <c r="B2558" s="11" t="str">
        <f>LOWER(SUBSTITUTE(SUBSTITUTE(SUBSTITUTE(SUBSTITUTE(SUBSTITUTE(SUBSTITUTE(SUBSTITUTE(SUBSTITUTE(Table2[[#This Row],[NAMA BARANG]]," ",""),"""",""),"-",""),"/",""),"(",""),")",""),"&amp;",""),",",""))</f>
        <v>bpvullpen3096</v>
      </c>
      <c r="C2558" s="17" t="s">
        <v>721</v>
      </c>
      <c r="D2558" s="18">
        <v>0</v>
      </c>
      <c r="E2558" s="22" t="s">
        <v>43</v>
      </c>
      <c r="F2558" s="43">
        <f>IF(Table2[[#This Row],[M5B]]="",Table2[[#This Row],[M5B_h]],SUM(Table2[[#This Row],[M5B_h]],Table2[[#This Row],[M5B]]))</f>
        <v>0</v>
      </c>
      <c r="H2558" s="12" t="str">
        <f>IF(Table2[[#This Row],[M1A]]="","",Table2[[#This Row],[M1A]]-Table2[[#This Row],[AWAL]])</f>
        <v/>
      </c>
      <c r="J2558" s="12" t="str">
        <f>IF(Table2[[#This Row],[M2A]]="","",SUM(Table2[[#This Row],[M2A]]-Table2[[#This Row],[M2B_h]]))</f>
        <v/>
      </c>
      <c r="L2558" s="12" t="str">
        <f>IF(Table2[[#This Row],[M3A]]="","",SUM(Table2[[#This Row],[M3A]]-Table2[[#This Row],[M3B_h]]))</f>
        <v/>
      </c>
      <c r="N2558" s="12" t="str">
        <f>IF(Table2[[#This Row],[M4A]]="","",SUM(Table2[[#This Row],[M4A]]-Table2[[#This Row],[M4B_h]]))</f>
        <v/>
      </c>
      <c r="O2558" s="14"/>
      <c r="P2558" s="14" t="str">
        <f>IF(Table2[[#This Row],[M5A]]="","",SUM(Table2[[#This Row],[M5A]]-Table2[[#This Row],[M5B_h]]))</f>
        <v/>
      </c>
      <c r="Q2558" s="14">
        <f>SUM(Table2[[#This Row],[AWAL]],Table2[[#This Row],[M1B]])</f>
        <v>0</v>
      </c>
      <c r="R2558" s="14">
        <f>SUM(Table2[[#This Row],[M2B]],Table2[[#This Row],[M2B_h]])</f>
        <v>0</v>
      </c>
      <c r="S2558" s="14">
        <f>SUM(Table2[[#This Row],[M3B]],Table2[[#This Row],[M3B_h]])</f>
        <v>0</v>
      </c>
      <c r="T2558" s="14">
        <f>SUM(Table2[[#This Row],[M4B]],Table2[[#This Row],[M4B_h]])</f>
        <v>0</v>
      </c>
    </row>
    <row r="2559" spans="1:20">
      <c r="A2559" s="69" t="str">
        <f>IF(Table2[[#This Row],[TT]]=0,"",ROW())</f>
        <v/>
      </c>
      <c r="B2559" s="69" t="str">
        <f>LOWER(SUBSTITUTE(SUBSTITUTE(SUBSTITUTE(SUBSTITUTE(SUBSTITUTE(SUBSTITUTE(SUBSTITUTE(SUBSTITUTE(Table2[[#This Row],[NAMA BARANG]]," ",""),"""",""),"-",""),"/",""),"(",""),")",""),"&amp;",""),",",""))</f>
        <v>btbatikenter</v>
      </c>
      <c r="C2559" s="74" t="s">
        <v>4541</v>
      </c>
      <c r="D2559" s="75">
        <v>0</v>
      </c>
      <c r="E2559" s="70" t="s">
        <v>2452</v>
      </c>
      <c r="F2559" s="71">
        <f>IF(Table2[[#This Row],[M5B]]="",Table2[[#This Row],[M5B_h]],SUM(Table2[[#This Row],[M5B_h]],Table2[[#This Row],[M5B]]))</f>
        <v>0</v>
      </c>
      <c r="G2559" s="72"/>
      <c r="H2559" s="73" t="str">
        <f>IF(Table2[[#This Row],[M1A]]="","",Table2[[#This Row],[M1A]]-Table2[[#This Row],[AWAL]])</f>
        <v/>
      </c>
      <c r="I2559" s="72"/>
      <c r="J2559" s="73" t="str">
        <f>IF(Table2[[#This Row],[M2A]]="","",SUM(Table2[[#This Row],[M2A]]-Table2[[#This Row],[M2B_h]]))</f>
        <v/>
      </c>
      <c r="K2559" s="72"/>
      <c r="L2559" s="73" t="str">
        <f>IF(Table2[[#This Row],[M3A]]="","",SUM(Table2[[#This Row],[M3A]]-Table2[[#This Row],[M3B_h]]))</f>
        <v/>
      </c>
      <c r="M2559" s="72"/>
      <c r="N2559" s="73" t="str">
        <f>IF(Table2[[#This Row],[M4A]]="","",SUM(Table2[[#This Row],[M4A]]-Table2[[#This Row],[M4B_h]]))</f>
        <v/>
      </c>
      <c r="O2559" s="73"/>
      <c r="P2559" s="73" t="str">
        <f>IF(Table2[[#This Row],[M5A]]="","",SUM(Table2[[#This Row],[M5A]]-Table2[[#This Row],[M5B_h]]))</f>
        <v/>
      </c>
      <c r="Q2559" s="73">
        <f>SUM(Table2[[#This Row],[AWAL]],Table2[[#This Row],[M1B]])</f>
        <v>0</v>
      </c>
      <c r="R2559" s="73">
        <f>SUM(Table2[[#This Row],[M2B]],Table2[[#This Row],[M2B_h]])</f>
        <v>0</v>
      </c>
      <c r="S2559" s="73">
        <f>SUM(Table2[[#This Row],[M3B]],Table2[[#This Row],[M3B_h]])</f>
        <v>0</v>
      </c>
      <c r="T2559" s="73">
        <f>SUM(Table2[[#This Row],[M4B]],Table2[[#This Row],[M4B_h]])</f>
        <v>0</v>
      </c>
    </row>
    <row r="2560" spans="1:20">
      <c r="A2560" s="69" t="str">
        <f>IF(Table2[[#This Row],[TT]]=0,"",ROW())</f>
        <v/>
      </c>
      <c r="B2560" s="69" t="str">
        <f>LOWER(SUBSTITUTE(SUBSTITUTE(SUBSTITUTE(SUBSTITUTE(SUBSTITUTE(SUBSTITUTE(SUBSTITUTE(SUBSTITUTE(Table2[[#This Row],[NAMA BARANG]]," ",""),"""",""),"-",""),"/",""),"(",""),")",""),"&amp;",""),",",""))</f>
        <v>btkembangenter</v>
      </c>
      <c r="C2560" s="74" t="s">
        <v>4540</v>
      </c>
      <c r="D2560" s="75">
        <v>1</v>
      </c>
      <c r="E2560" s="70" t="s">
        <v>2628</v>
      </c>
      <c r="F2560" s="71">
        <f>IF(Table2[[#This Row],[M5B]]="",Table2[[#This Row],[M5B_h]],SUM(Table2[[#This Row],[M5B_h]],Table2[[#This Row],[M5B]]))</f>
        <v>0</v>
      </c>
      <c r="G2560" s="72"/>
      <c r="H2560" s="73" t="str">
        <f>IF(Table2[[#This Row],[M1A]]="","",Table2[[#This Row],[M1A]]-Table2[[#This Row],[AWAL]])</f>
        <v/>
      </c>
      <c r="I2560" s="72">
        <v>0</v>
      </c>
      <c r="J2560" s="73">
        <f>IF(Table2[[#This Row],[M2A]]="","",SUM(Table2[[#This Row],[M2A]]-Table2[[#This Row],[M2B_h]]))</f>
        <v>-1</v>
      </c>
      <c r="K2560" s="72"/>
      <c r="L2560" s="73" t="str">
        <f>IF(Table2[[#This Row],[M3A]]="","",SUM(Table2[[#This Row],[M3A]]-Table2[[#This Row],[M3B_h]]))</f>
        <v/>
      </c>
      <c r="M2560" s="72"/>
      <c r="N2560" s="73" t="str">
        <f>IF(Table2[[#This Row],[M4A]]="","",SUM(Table2[[#This Row],[M4A]]-Table2[[#This Row],[M4B_h]]))</f>
        <v/>
      </c>
      <c r="O2560" s="73"/>
      <c r="P2560" s="73" t="str">
        <f>IF(Table2[[#This Row],[M5A]]="","",SUM(Table2[[#This Row],[M5A]]-Table2[[#This Row],[M5B_h]]))</f>
        <v/>
      </c>
      <c r="Q2560" s="73">
        <f>SUM(Table2[[#This Row],[AWAL]],Table2[[#This Row],[M1B]])</f>
        <v>1</v>
      </c>
      <c r="R2560" s="73">
        <f>SUM(Table2[[#This Row],[M2B]],Table2[[#This Row],[M2B_h]])</f>
        <v>0</v>
      </c>
      <c r="S2560" s="73">
        <f>SUM(Table2[[#This Row],[M3B]],Table2[[#This Row],[M3B_h]])</f>
        <v>0</v>
      </c>
      <c r="T2560" s="73">
        <f>SUM(Table2[[#This Row],[M4B]],Table2[[#This Row],[M4B_h]])</f>
        <v>0</v>
      </c>
    </row>
    <row r="2561" spans="1:20">
      <c r="A2561" s="11" t="str">
        <f>IF(Table2[[#This Row],[TT]]=0,"",ROW())</f>
        <v/>
      </c>
      <c r="B2561" s="11" t="str">
        <f>LOWER(SUBSTITUTE(SUBSTITUTE(SUBSTITUTE(SUBSTITUTE(SUBSTITUTE(SUBSTITUTE(SUBSTITUTE(SUBSTITUTE(Table2[[#This Row],[NAMA BARANG]]," ",""),"""",""),"-",""),"/",""),"(",""),")",""),"&amp;",""),",",""))</f>
        <v>btsgastaa6801</v>
      </c>
      <c r="C2561" s="21" t="s">
        <v>4380</v>
      </c>
      <c r="D2561" s="22">
        <v>0</v>
      </c>
      <c r="E2561" s="22">
        <v>216</v>
      </c>
      <c r="F2561" s="43">
        <f>IF(Table2[[#This Row],[M5B]]="",Table2[[#This Row],[M5B_h]],SUM(Table2[[#This Row],[M5B_h]],Table2[[#This Row],[M5B]]))</f>
        <v>0</v>
      </c>
      <c r="H2561" s="12" t="str">
        <f>IF(Table2[[#This Row],[M1A]]="","",Table2[[#This Row],[M1A]]-Table2[[#This Row],[AWAL]])</f>
        <v/>
      </c>
      <c r="J2561" s="12" t="str">
        <f>IF(Table2[[#This Row],[M2A]]="","",SUM(Table2[[#This Row],[M2A]]-Table2[[#This Row],[M2B_h]]))</f>
        <v/>
      </c>
      <c r="L2561" s="12" t="str">
        <f>IF(Table2[[#This Row],[M3A]]="","",SUM(Table2[[#This Row],[M3A]]-Table2[[#This Row],[M3B_h]]))</f>
        <v/>
      </c>
      <c r="N2561" s="12" t="str">
        <f>IF(Table2[[#This Row],[M4A]]="","",SUM(Table2[[#This Row],[M4A]]-Table2[[#This Row],[M4B_h]]))</f>
        <v/>
      </c>
      <c r="O2561" s="14"/>
      <c r="P2561" s="14" t="str">
        <f>IF(Table2[[#This Row],[M5A]]="","",SUM(Table2[[#This Row],[M5A]]-Table2[[#This Row],[M5B_h]]))</f>
        <v/>
      </c>
      <c r="Q2561" s="14">
        <f>SUM(Table2[[#This Row],[AWAL]],Table2[[#This Row],[M1B]])</f>
        <v>0</v>
      </c>
      <c r="R2561" s="14">
        <f>SUM(Table2[[#This Row],[M2B]],Table2[[#This Row],[M2B_h]])</f>
        <v>0</v>
      </c>
      <c r="S2561" s="14">
        <f>SUM(Table2[[#This Row],[M3B]],Table2[[#This Row],[M3B_h]])</f>
        <v>0</v>
      </c>
      <c r="T2561" s="14">
        <f>SUM(Table2[[#This Row],[M4B]],Table2[[#This Row],[M4B_h]])</f>
        <v>0</v>
      </c>
    </row>
    <row r="2562" spans="1:20">
      <c r="A2562" s="11" t="str">
        <f>IF(Table2[[#This Row],[TT]]=0,"",ROW())</f>
        <v/>
      </c>
      <c r="B2562" s="11" t="str">
        <f>LOWER(SUBSTITUTE(SUBSTITUTE(SUBSTITUTE(SUBSTITUTE(SUBSTITUTE(SUBSTITUTE(SUBSTITUTE(SUBSTITUTE(Table2[[#This Row],[NAMA BARANG]]," ",""),"""",""),"-",""),"/",""),"(",""),")",""),"&amp;",""),",",""))</f>
        <v>btsnba666a6</v>
      </c>
      <c r="C2562" s="21" t="s">
        <v>733</v>
      </c>
      <c r="D2562" s="22">
        <v>0</v>
      </c>
      <c r="E2562" s="22" t="s">
        <v>734</v>
      </c>
      <c r="F2562" s="43">
        <f>IF(Table2[[#This Row],[M5B]]="",Table2[[#This Row],[M5B_h]],SUM(Table2[[#This Row],[M5B_h]],Table2[[#This Row],[M5B]]))</f>
        <v>0</v>
      </c>
      <c r="H2562" s="12" t="str">
        <f>IF(Table2[[#This Row],[M1A]]="","",Table2[[#This Row],[M1A]]-Table2[[#This Row],[AWAL]])</f>
        <v/>
      </c>
      <c r="J2562" s="12" t="str">
        <f>IF(Table2[[#This Row],[M2A]]="","",SUM(Table2[[#This Row],[M2A]]-Table2[[#This Row],[M2B_h]]))</f>
        <v/>
      </c>
      <c r="L2562" s="12" t="str">
        <f>IF(Table2[[#This Row],[M3A]]="","",SUM(Table2[[#This Row],[M3A]]-Table2[[#This Row],[M3B_h]]))</f>
        <v/>
      </c>
      <c r="N2562" s="12" t="str">
        <f>IF(Table2[[#This Row],[M4A]]="","",SUM(Table2[[#This Row],[M4A]]-Table2[[#This Row],[M4B_h]]))</f>
        <v/>
      </c>
      <c r="O2562" s="14"/>
      <c r="P2562" s="14" t="str">
        <f>IF(Table2[[#This Row],[M5A]]="","",SUM(Table2[[#This Row],[M5A]]-Table2[[#This Row],[M5B_h]]))</f>
        <v/>
      </c>
      <c r="Q2562" s="14">
        <f>SUM(Table2[[#This Row],[AWAL]],Table2[[#This Row],[M1B]])</f>
        <v>0</v>
      </c>
      <c r="R2562" s="14">
        <f>SUM(Table2[[#This Row],[M2B]],Table2[[#This Row],[M2B_h]])</f>
        <v>0</v>
      </c>
      <c r="S2562" s="14">
        <f>SUM(Table2[[#This Row],[M3B]],Table2[[#This Row],[M3B_h]])</f>
        <v>0</v>
      </c>
      <c r="T2562" s="14">
        <f>SUM(Table2[[#This Row],[M4B]],Table2[[#This Row],[M4B_h]])</f>
        <v>0</v>
      </c>
    </row>
    <row r="2563" spans="1:20">
      <c r="A2563" s="11" t="str">
        <f>IF(Table2[[#This Row],[TT]]=0,"",ROW())</f>
        <v/>
      </c>
      <c r="B2563" s="11" t="str">
        <f>LOWER(SUBSTITUTE(SUBSTITUTE(SUBSTITUTE(SUBSTITUTE(SUBSTITUTE(SUBSTITUTE(SUBSTITUTE(SUBSTITUTE(Table2[[#This Row],[NAMA BARANG]]," ",""),"""",""),"-",""),"/",""),"(",""),")",""),"&amp;",""),",",""))</f>
        <v>btsspiral2510056import</v>
      </c>
      <c r="C2563" s="21" t="s">
        <v>2392</v>
      </c>
      <c r="D2563" s="22">
        <v>0</v>
      </c>
      <c r="E2563" s="22"/>
      <c r="F2563" s="43">
        <f>IF(Table2[[#This Row],[M5B]]="",Table2[[#This Row],[M5B_h]],SUM(Table2[[#This Row],[M5B_h]],Table2[[#This Row],[M5B]]))</f>
        <v>0</v>
      </c>
      <c r="H2563" s="12" t="str">
        <f>IF(Table2[[#This Row],[M1A]]="","",Table2[[#This Row],[M1A]]-Table2[[#This Row],[AWAL]])</f>
        <v/>
      </c>
      <c r="J2563" s="12" t="str">
        <f>IF(Table2[[#This Row],[M2A]]="","",SUM(Table2[[#This Row],[M2A]]-Table2[[#This Row],[M2B_h]]))</f>
        <v/>
      </c>
      <c r="L2563" s="12" t="str">
        <f>IF(Table2[[#This Row],[M3A]]="","",SUM(Table2[[#This Row],[M3A]]-Table2[[#This Row],[M3B_h]]))</f>
        <v/>
      </c>
      <c r="N2563" s="12" t="str">
        <f>IF(Table2[[#This Row],[M4A]]="","",SUM(Table2[[#This Row],[M4A]]-Table2[[#This Row],[M4B_h]]))</f>
        <v/>
      </c>
      <c r="O2563" s="14"/>
      <c r="P2563" s="14" t="str">
        <f>IF(Table2[[#This Row],[M5A]]="","",SUM(Table2[[#This Row],[M5A]]-Table2[[#This Row],[M5B_h]]))</f>
        <v/>
      </c>
      <c r="Q2563" s="14">
        <f>SUM(Table2[[#This Row],[AWAL]],Table2[[#This Row],[M1B]])</f>
        <v>0</v>
      </c>
      <c r="R2563" s="14">
        <f>SUM(Table2[[#This Row],[M2B]],Table2[[#This Row],[M2B_h]])</f>
        <v>0</v>
      </c>
      <c r="S2563" s="14">
        <f>SUM(Table2[[#This Row],[M3B]],Table2[[#This Row],[M3B_h]])</f>
        <v>0</v>
      </c>
      <c r="T2563" s="14">
        <f>SUM(Table2[[#This Row],[M4B]],Table2[[#This Row],[M4B_h]])</f>
        <v>0</v>
      </c>
    </row>
    <row r="2564" spans="1:20">
      <c r="A2564" s="54" t="str">
        <f>IF(Table2[[#This Row],[TT]]=0,"",ROW())</f>
        <v/>
      </c>
      <c r="B2564" s="54" t="str">
        <f>LOWER(SUBSTITUTE(SUBSTITUTE(SUBSTITUTE(SUBSTITUTE(SUBSTITUTE(SUBSTITUTE(SUBSTITUTE(SUBSTITUTE(Table2[[#This Row],[NAMA BARANG]]," ",""),"""",""),"-",""),"/",""),"(",""),")",""),"&amp;",""),",",""))</f>
        <v>btsw2a5802882536</v>
      </c>
      <c r="C2564" s="55" t="s">
        <v>4390</v>
      </c>
      <c r="D2564" s="56">
        <v>0</v>
      </c>
      <c r="E2564" s="57">
        <v>160</v>
      </c>
      <c r="F2564" s="58">
        <f>IF(Table2[[#This Row],[M5B]]="",Table2[[#This Row],[M5B_h]],SUM(Table2[[#This Row],[M5B_h]],Table2[[#This Row],[M5B]]))</f>
        <v>0</v>
      </c>
      <c r="G2564" s="59"/>
      <c r="H2564" s="60" t="str">
        <f>IF(Table2[[#This Row],[M1A]]="","",Table2[[#This Row],[M1A]]-Table2[[#This Row],[AWAL]])</f>
        <v/>
      </c>
      <c r="I2564" s="59"/>
      <c r="J2564" s="60" t="str">
        <f>IF(Table2[[#This Row],[M2A]]="","",SUM(Table2[[#This Row],[M2A]]-Table2[[#This Row],[M2B_h]]))</f>
        <v/>
      </c>
      <c r="K2564" s="59"/>
      <c r="L2564" s="60" t="str">
        <f>IF(Table2[[#This Row],[M3A]]="","",SUM(Table2[[#This Row],[M3A]]-Table2[[#This Row],[M3B_h]]))</f>
        <v/>
      </c>
      <c r="M2564" s="59"/>
      <c r="N2564" s="60" t="str">
        <f>IF(Table2[[#This Row],[M4A]]="","",SUM(Table2[[#This Row],[M4A]]-Table2[[#This Row],[M4B_h]]))</f>
        <v/>
      </c>
      <c r="O2564" s="60"/>
      <c r="P2564" s="60" t="str">
        <f>IF(Table2[[#This Row],[M5A]]="","",SUM(Table2[[#This Row],[M5A]]-Table2[[#This Row],[M5B_h]]))</f>
        <v/>
      </c>
      <c r="Q2564" s="60">
        <f>SUM(Table2[[#This Row],[AWAL]],Table2[[#This Row],[M1B]])</f>
        <v>0</v>
      </c>
      <c r="R2564" s="60">
        <f>SUM(Table2[[#This Row],[M2B]],Table2[[#This Row],[M2B_h]])</f>
        <v>0</v>
      </c>
      <c r="S2564" s="60">
        <f>SUM(Table2[[#This Row],[M3B]],Table2[[#This Row],[M3B_h]])</f>
        <v>0</v>
      </c>
      <c r="T2564" s="60">
        <f>SUM(Table2[[#This Row],[M4B]],Table2[[#This Row],[M4B_h]])</f>
        <v>0</v>
      </c>
    </row>
    <row r="2565" spans="1:20">
      <c r="A2565" s="54" t="str">
        <f>IF(Table2[[#This Row],[TT]]=0,"",ROW())</f>
        <v/>
      </c>
      <c r="B2565" s="54" t="str">
        <f>LOWER(SUBSTITUTE(SUBSTITUTE(SUBSTITUTE(SUBSTITUTE(SUBSTITUTE(SUBSTITUTE(SUBSTITUTE(SUBSTITUTE(Table2[[#This Row],[NAMA BARANG]]," ",""),"""",""),"-",""),"/",""),"(",""),")",""),"&amp;",""),",",""))</f>
        <v>btsw2a5802882550</v>
      </c>
      <c r="C2565" s="55" t="s">
        <v>4391</v>
      </c>
      <c r="D2565" s="56">
        <v>0</v>
      </c>
      <c r="E2565" s="57">
        <v>160</v>
      </c>
      <c r="F2565" s="58">
        <f>IF(Table2[[#This Row],[M5B]]="",Table2[[#This Row],[M5B_h]],SUM(Table2[[#This Row],[M5B_h]],Table2[[#This Row],[M5B]]))</f>
        <v>0</v>
      </c>
      <c r="G2565" s="59"/>
      <c r="H2565" s="60" t="str">
        <f>IF(Table2[[#This Row],[M1A]]="","",Table2[[#This Row],[M1A]]-Table2[[#This Row],[AWAL]])</f>
        <v/>
      </c>
      <c r="I2565" s="59"/>
      <c r="J2565" s="60" t="str">
        <f>IF(Table2[[#This Row],[M2A]]="","",SUM(Table2[[#This Row],[M2A]]-Table2[[#This Row],[M2B_h]]))</f>
        <v/>
      </c>
      <c r="K2565" s="59"/>
      <c r="L2565" s="60" t="str">
        <f>IF(Table2[[#This Row],[M3A]]="","",SUM(Table2[[#This Row],[M3A]]-Table2[[#This Row],[M3B_h]]))</f>
        <v/>
      </c>
      <c r="M2565" s="59"/>
      <c r="N2565" s="60" t="str">
        <f>IF(Table2[[#This Row],[M4A]]="","",SUM(Table2[[#This Row],[M4A]]-Table2[[#This Row],[M4B_h]]))</f>
        <v/>
      </c>
      <c r="O2565" s="60"/>
      <c r="P2565" s="60" t="str">
        <f>IF(Table2[[#This Row],[M5A]]="","",SUM(Table2[[#This Row],[M5A]]-Table2[[#This Row],[M5B_h]]))</f>
        <v/>
      </c>
      <c r="Q2565" s="60">
        <f>SUM(Table2[[#This Row],[AWAL]],Table2[[#This Row],[M1B]])</f>
        <v>0</v>
      </c>
      <c r="R2565" s="60">
        <f>SUM(Table2[[#This Row],[M2B]],Table2[[#This Row],[M2B_h]])</f>
        <v>0</v>
      </c>
      <c r="S2565" s="60">
        <f>SUM(Table2[[#This Row],[M3B]],Table2[[#This Row],[M3B_h]])</f>
        <v>0</v>
      </c>
      <c r="T2565" s="60">
        <f>SUM(Table2[[#This Row],[M4B]],Table2[[#This Row],[M4B_h]])</f>
        <v>0</v>
      </c>
    </row>
    <row r="2566" spans="1:20">
      <c r="A2566" s="54" t="str">
        <f>IF(Table2[[#This Row],[TT]]=0,"",ROW())</f>
        <v/>
      </c>
      <c r="B2566" s="54" t="str">
        <f>LOWER(SUBSTITUTE(SUBSTITUTE(SUBSTITUTE(SUBSTITUTE(SUBSTITUTE(SUBSTITUTE(SUBSTITUTE(SUBSTITUTE(Table2[[#This Row],[NAMA BARANG]]," ",""),"""",""),"-",""),"/",""),"(",""),")",""),"&amp;",""),",",""))</f>
        <v>btsw2a5802882565</v>
      </c>
      <c r="C2566" s="55" t="s">
        <v>4392</v>
      </c>
      <c r="D2566" s="56">
        <v>0</v>
      </c>
      <c r="E2566" s="57">
        <v>160</v>
      </c>
      <c r="F2566" s="58">
        <f>IF(Table2[[#This Row],[M5B]]="",Table2[[#This Row],[M5B_h]],SUM(Table2[[#This Row],[M5B_h]],Table2[[#This Row],[M5B]]))</f>
        <v>0</v>
      </c>
      <c r="G2566" s="59"/>
      <c r="H2566" s="60" t="str">
        <f>IF(Table2[[#This Row],[M1A]]="","",Table2[[#This Row],[M1A]]-Table2[[#This Row],[AWAL]])</f>
        <v/>
      </c>
      <c r="I2566" s="59"/>
      <c r="J2566" s="60" t="str">
        <f>IF(Table2[[#This Row],[M2A]]="","",SUM(Table2[[#This Row],[M2A]]-Table2[[#This Row],[M2B_h]]))</f>
        <v/>
      </c>
      <c r="K2566" s="59"/>
      <c r="L2566" s="60" t="str">
        <f>IF(Table2[[#This Row],[M3A]]="","",SUM(Table2[[#This Row],[M3A]]-Table2[[#This Row],[M3B_h]]))</f>
        <v/>
      </c>
      <c r="M2566" s="59"/>
      <c r="N2566" s="60" t="str">
        <f>IF(Table2[[#This Row],[M4A]]="","",SUM(Table2[[#This Row],[M4A]]-Table2[[#This Row],[M4B_h]]))</f>
        <v/>
      </c>
      <c r="O2566" s="60"/>
      <c r="P2566" s="60" t="str">
        <f>IF(Table2[[#This Row],[M5A]]="","",SUM(Table2[[#This Row],[M5A]]-Table2[[#This Row],[M5B_h]]))</f>
        <v/>
      </c>
      <c r="Q2566" s="60">
        <f>SUM(Table2[[#This Row],[AWAL]],Table2[[#This Row],[M1B]])</f>
        <v>0</v>
      </c>
      <c r="R2566" s="60">
        <f>SUM(Table2[[#This Row],[M2B]],Table2[[#This Row],[M2B_h]])</f>
        <v>0</v>
      </c>
      <c r="S2566" s="60">
        <f>SUM(Table2[[#This Row],[M3B]],Table2[[#This Row],[M3B_h]])</f>
        <v>0</v>
      </c>
      <c r="T2566" s="60">
        <f>SUM(Table2[[#This Row],[M4B]],Table2[[#This Row],[M4B_h]])</f>
        <v>0</v>
      </c>
    </row>
    <row r="2567" spans="1:20">
      <c r="A2567" s="54" t="str">
        <f>IF(Table2[[#This Row],[TT]]=0,"",ROW())</f>
        <v/>
      </c>
      <c r="B2567" s="54" t="str">
        <f>LOWER(SUBSTITUTE(SUBSTITUTE(SUBSTITUTE(SUBSTITUTE(SUBSTITUTE(SUBSTITUTE(SUBSTITUTE(SUBSTITUTE(Table2[[#This Row],[NAMA BARANG]]," ",""),"""",""),"-",""),"/",""),"(",""),")",""),"&amp;",""),",",""))</f>
        <v>btsw2a6805010062w</v>
      </c>
      <c r="C2567" s="55" t="s">
        <v>4393</v>
      </c>
      <c r="D2567" s="56">
        <v>0</v>
      </c>
      <c r="E2567" s="57">
        <v>240</v>
      </c>
      <c r="F2567" s="58">
        <f>IF(Table2[[#This Row],[M5B]]="",Table2[[#This Row],[M5B_h]],SUM(Table2[[#This Row],[M5B_h]],Table2[[#This Row],[M5B]]))</f>
        <v>0</v>
      </c>
      <c r="G2567" s="59"/>
      <c r="H2567" s="60" t="str">
        <f>IF(Table2[[#This Row],[M1A]]="","",Table2[[#This Row],[M1A]]-Table2[[#This Row],[AWAL]])</f>
        <v/>
      </c>
      <c r="I2567" s="59"/>
      <c r="J2567" s="60" t="str">
        <f>IF(Table2[[#This Row],[M2A]]="","",SUM(Table2[[#This Row],[M2A]]-Table2[[#This Row],[M2B_h]]))</f>
        <v/>
      </c>
      <c r="K2567" s="59"/>
      <c r="L2567" s="60" t="str">
        <f>IF(Table2[[#This Row],[M3A]]="","",SUM(Table2[[#This Row],[M3A]]-Table2[[#This Row],[M3B_h]]))</f>
        <v/>
      </c>
      <c r="M2567" s="59"/>
      <c r="N2567" s="60" t="str">
        <f>IF(Table2[[#This Row],[M4A]]="","",SUM(Table2[[#This Row],[M4A]]-Table2[[#This Row],[M4B_h]]))</f>
        <v/>
      </c>
      <c r="O2567" s="60"/>
      <c r="P2567" s="60" t="str">
        <f>IF(Table2[[#This Row],[M5A]]="","",SUM(Table2[[#This Row],[M5A]]-Table2[[#This Row],[M5B_h]]))</f>
        <v/>
      </c>
      <c r="Q2567" s="60">
        <f>SUM(Table2[[#This Row],[AWAL]],Table2[[#This Row],[M1B]])</f>
        <v>0</v>
      </c>
      <c r="R2567" s="60">
        <f>SUM(Table2[[#This Row],[M2B]],Table2[[#This Row],[M2B_h]])</f>
        <v>0</v>
      </c>
      <c r="S2567" s="60">
        <f>SUM(Table2[[#This Row],[M3B]],Table2[[#This Row],[M3B_h]])</f>
        <v>0</v>
      </c>
      <c r="T2567" s="60">
        <f>SUM(Table2[[#This Row],[M4B]],Table2[[#This Row],[M4B_h]])</f>
        <v>0</v>
      </c>
    </row>
    <row r="2568" spans="1:20">
      <c r="A2568" s="54" t="str">
        <f>IF(Table2[[#This Row],[TT]]=0,"",ROW())</f>
        <v/>
      </c>
      <c r="B2568" s="54" t="str">
        <f>LOWER(SUBSTITUTE(SUBSTITUTE(SUBSTITUTE(SUBSTITUTE(SUBSTITUTE(SUBSTITUTE(SUBSTITUTE(SUBSTITUTE(Table2[[#This Row],[NAMA BARANG]]," ",""),"""",""),"-",""),"/",""),"(",""),")",""),"&amp;",""),",",""))</f>
        <v>btsw2a6805010068w</v>
      </c>
      <c r="C2568" s="55" t="s">
        <v>4394</v>
      </c>
      <c r="D2568" s="56">
        <v>0</v>
      </c>
      <c r="E2568" s="57">
        <v>240</v>
      </c>
      <c r="F2568" s="58">
        <f>IF(Table2[[#This Row],[M5B]]="",Table2[[#This Row],[M5B_h]],SUM(Table2[[#This Row],[M5B_h]],Table2[[#This Row],[M5B]]))</f>
        <v>0</v>
      </c>
      <c r="G2568" s="59"/>
      <c r="H2568" s="60" t="str">
        <f>IF(Table2[[#This Row],[M1A]]="","",Table2[[#This Row],[M1A]]-Table2[[#This Row],[AWAL]])</f>
        <v/>
      </c>
      <c r="I2568" s="59"/>
      <c r="J2568" s="60" t="str">
        <f>IF(Table2[[#This Row],[M2A]]="","",SUM(Table2[[#This Row],[M2A]]-Table2[[#This Row],[M2B_h]]))</f>
        <v/>
      </c>
      <c r="K2568" s="59"/>
      <c r="L2568" s="60" t="str">
        <f>IF(Table2[[#This Row],[M3A]]="","",SUM(Table2[[#This Row],[M3A]]-Table2[[#This Row],[M3B_h]]))</f>
        <v/>
      </c>
      <c r="M2568" s="59"/>
      <c r="N2568" s="60" t="str">
        <f>IF(Table2[[#This Row],[M4A]]="","",SUM(Table2[[#This Row],[M4A]]-Table2[[#This Row],[M4B_h]]))</f>
        <v/>
      </c>
      <c r="O2568" s="60"/>
      <c r="P2568" s="60" t="str">
        <f>IF(Table2[[#This Row],[M5A]]="","",SUM(Table2[[#This Row],[M5A]]-Table2[[#This Row],[M5B_h]]))</f>
        <v/>
      </c>
      <c r="Q2568" s="60">
        <f>SUM(Table2[[#This Row],[AWAL]],Table2[[#This Row],[M1B]])</f>
        <v>0</v>
      </c>
      <c r="R2568" s="60">
        <f>SUM(Table2[[#This Row],[M2B]],Table2[[#This Row],[M2B_h]])</f>
        <v>0</v>
      </c>
      <c r="S2568" s="60">
        <f>SUM(Table2[[#This Row],[M3B]],Table2[[#This Row],[M3B_h]])</f>
        <v>0</v>
      </c>
      <c r="T2568" s="60">
        <f>SUM(Table2[[#This Row],[M4B]],Table2[[#This Row],[M4B_h]])</f>
        <v>0</v>
      </c>
    </row>
    <row r="2569" spans="1:20">
      <c r="A2569" s="54" t="str">
        <f>IF(Table2[[#This Row],[TT]]=0,"",ROW())</f>
        <v/>
      </c>
      <c r="B2569" s="54" t="str">
        <f>LOWER(SUBSTITUTE(SUBSTITUTE(SUBSTITUTE(SUBSTITUTE(SUBSTITUTE(SUBSTITUTE(SUBSTITUTE(SUBSTITUTE(Table2[[#This Row],[NAMA BARANG]]," ",""),"""",""),"-",""),"/",""),"(",""),")",""),"&amp;",""),",",""))</f>
        <v>btsw2a6805010072w</v>
      </c>
      <c r="C2569" s="55" t="s">
        <v>4395</v>
      </c>
      <c r="D2569" s="56">
        <v>0</v>
      </c>
      <c r="E2569" s="57">
        <v>240</v>
      </c>
      <c r="F2569" s="58">
        <f>IF(Table2[[#This Row],[M5B]]="",Table2[[#This Row],[M5B_h]],SUM(Table2[[#This Row],[M5B_h]],Table2[[#This Row],[M5B]]))</f>
        <v>0</v>
      </c>
      <c r="G2569" s="59"/>
      <c r="H2569" s="60" t="str">
        <f>IF(Table2[[#This Row],[M1A]]="","",Table2[[#This Row],[M1A]]-Table2[[#This Row],[AWAL]])</f>
        <v/>
      </c>
      <c r="I2569" s="59"/>
      <c r="J2569" s="60" t="str">
        <f>IF(Table2[[#This Row],[M2A]]="","",SUM(Table2[[#This Row],[M2A]]-Table2[[#This Row],[M2B_h]]))</f>
        <v/>
      </c>
      <c r="K2569" s="59"/>
      <c r="L2569" s="60" t="str">
        <f>IF(Table2[[#This Row],[M3A]]="","",SUM(Table2[[#This Row],[M3A]]-Table2[[#This Row],[M3B_h]]))</f>
        <v/>
      </c>
      <c r="M2569" s="59"/>
      <c r="N2569" s="60" t="str">
        <f>IF(Table2[[#This Row],[M4A]]="","",SUM(Table2[[#This Row],[M4A]]-Table2[[#This Row],[M4B_h]]))</f>
        <v/>
      </c>
      <c r="O2569" s="60"/>
      <c r="P2569" s="60" t="str">
        <f>IF(Table2[[#This Row],[M5A]]="","",SUM(Table2[[#This Row],[M5A]]-Table2[[#This Row],[M5B_h]]))</f>
        <v/>
      </c>
      <c r="Q2569" s="60">
        <f>SUM(Table2[[#This Row],[AWAL]],Table2[[#This Row],[M1B]])</f>
        <v>0</v>
      </c>
      <c r="R2569" s="60">
        <f>SUM(Table2[[#This Row],[M2B]],Table2[[#This Row],[M2B_h]])</f>
        <v>0</v>
      </c>
      <c r="S2569" s="60">
        <f>SUM(Table2[[#This Row],[M3B]],Table2[[#This Row],[M3B_h]])</f>
        <v>0</v>
      </c>
      <c r="T2569" s="60">
        <f>SUM(Table2[[#This Row],[M4B]],Table2[[#This Row],[M4B_h]])</f>
        <v>0</v>
      </c>
    </row>
    <row r="2570" spans="1:20">
      <c r="A2570" s="11" t="str">
        <f>IF(Table2[[#This Row],[TT]]=0,"",ROW())</f>
        <v/>
      </c>
      <c r="B2570" s="11" t="str">
        <f>LOWER(SUBSTITUTE(SUBSTITUTE(SUBSTITUTE(SUBSTITUTE(SUBSTITUTE(SUBSTITUTE(SUBSTITUTE(SUBSTITUTE(Table2[[#This Row],[NAMA BARANG]]," ",""),"""",""),"-",""),"/",""),"(",""),")",""),"&amp;",""),",",""))</f>
        <v>btswza680tali511015w</v>
      </c>
      <c r="C2570" s="17" t="s">
        <v>2393</v>
      </c>
      <c r="D2570" s="18">
        <v>0</v>
      </c>
      <c r="E2570" s="22" t="s">
        <v>2623</v>
      </c>
      <c r="F2570" s="43">
        <f>IF(Table2[[#This Row],[M5B]]="",Table2[[#This Row],[M5B_h]],SUM(Table2[[#This Row],[M5B_h]],Table2[[#This Row],[M5B]]))</f>
        <v>0</v>
      </c>
      <c r="H2570" s="12" t="str">
        <f>IF(Table2[[#This Row],[M1A]]="","",Table2[[#This Row],[M1A]]-Table2[[#This Row],[AWAL]])</f>
        <v/>
      </c>
      <c r="J2570" s="12" t="str">
        <f>IF(Table2[[#This Row],[M2A]]="","",SUM(Table2[[#This Row],[M2A]]-Table2[[#This Row],[M2B_h]]))</f>
        <v/>
      </c>
      <c r="L2570" s="12" t="str">
        <f>IF(Table2[[#This Row],[M3A]]="","",SUM(Table2[[#This Row],[M3A]]-Table2[[#This Row],[M3B_h]]))</f>
        <v/>
      </c>
      <c r="N2570" s="12" t="str">
        <f>IF(Table2[[#This Row],[M4A]]="","",SUM(Table2[[#This Row],[M4A]]-Table2[[#This Row],[M4B_h]]))</f>
        <v/>
      </c>
      <c r="O2570" s="14"/>
      <c r="P2570" s="14" t="str">
        <f>IF(Table2[[#This Row],[M5A]]="","",SUM(Table2[[#This Row],[M5A]]-Table2[[#This Row],[M5B_h]]))</f>
        <v/>
      </c>
      <c r="Q2570" s="14">
        <f>SUM(Table2[[#This Row],[AWAL]],Table2[[#This Row],[M1B]])</f>
        <v>0</v>
      </c>
      <c r="R2570" s="14">
        <f>SUM(Table2[[#This Row],[M2B]],Table2[[#This Row],[M2B_h]])</f>
        <v>0</v>
      </c>
      <c r="S2570" s="14">
        <f>SUM(Table2[[#This Row],[M3B]],Table2[[#This Row],[M3B_h]])</f>
        <v>0</v>
      </c>
      <c r="T2570" s="14">
        <f>SUM(Table2[[#This Row],[M4B]],Table2[[#This Row],[M4B_h]])</f>
        <v>0</v>
      </c>
    </row>
    <row r="2571" spans="1:20">
      <c r="A2571" s="13" t="str">
        <f>IF(Table2[[#This Row],[TT]]=0,"",ROW())</f>
        <v/>
      </c>
      <c r="B2571" s="13" t="str">
        <f>LOWER(SUBSTITUTE(SUBSTITUTE(SUBSTITUTE(SUBSTITUTE(SUBSTITUTE(SUBSTITUTE(SUBSTITUTE(SUBSTITUTE(Table2[[#This Row],[NAMA BARANG]]," ",""),"""",""),"-",""),"/",""),"(",""),")",""),"&amp;",""),",",""))</f>
        <v>btswza6802885019w</v>
      </c>
      <c r="C2571" s="16" t="s">
        <v>2977</v>
      </c>
      <c r="D2571" s="18">
        <v>0</v>
      </c>
      <c r="E2571" s="47" t="s">
        <v>2623</v>
      </c>
      <c r="F2571" s="43">
        <f>IF(Table2[[#This Row],[M5B]]="",Table2[[#This Row],[M5B_h]],SUM(Table2[[#This Row],[M5B_h]],Table2[[#This Row],[M5B]]))</f>
        <v>0</v>
      </c>
      <c r="H2571" s="14" t="str">
        <f>IF(Table2[[#This Row],[M1A]]="","",Table2[[#This Row],[M1A]]-Table2[[#This Row],[AWAL]])</f>
        <v/>
      </c>
      <c r="J2571" s="14" t="str">
        <f>IF(Table2[[#This Row],[M2A]]="","",SUM(Table2[[#This Row],[M2A]]-Table2[[#This Row],[M2B_h]]))</f>
        <v/>
      </c>
      <c r="L2571" s="14" t="str">
        <f>IF(Table2[[#This Row],[M3A]]="","",SUM(Table2[[#This Row],[M3A]]-Table2[[#This Row],[M3B_h]]))</f>
        <v/>
      </c>
      <c r="N2571" s="14" t="str">
        <f>IF(Table2[[#This Row],[M4A]]="","",SUM(Table2[[#This Row],[M4A]]-Table2[[#This Row],[M4B_h]]))</f>
        <v/>
      </c>
      <c r="O2571" s="14"/>
      <c r="P2571" s="14" t="str">
        <f>IF(Table2[[#This Row],[M5A]]="","",SUM(Table2[[#This Row],[M5A]]-Table2[[#This Row],[M5B_h]]))</f>
        <v/>
      </c>
      <c r="Q2571" s="14">
        <f>SUM(Table2[[#This Row],[AWAL]],Table2[[#This Row],[M1B]])</f>
        <v>0</v>
      </c>
      <c r="R2571" s="14">
        <f>SUM(Table2[[#This Row],[M2B]],Table2[[#This Row],[M2B_h]])</f>
        <v>0</v>
      </c>
      <c r="S2571" s="14">
        <f>SUM(Table2[[#This Row],[M3B]],Table2[[#This Row],[M3B_h]])</f>
        <v>0</v>
      </c>
      <c r="T2571" s="14">
        <f>SUM(Table2[[#This Row],[M4B]],Table2[[#This Row],[M4B_h]])</f>
        <v>0</v>
      </c>
    </row>
    <row r="2572" spans="1:20">
      <c r="A2572" s="13" t="str">
        <f>IF(Table2[[#This Row],[TT]]=0,"",ROW())</f>
        <v/>
      </c>
      <c r="B2572" s="13" t="str">
        <f>LOWER(SUBSTITUTE(SUBSTITUTE(SUBSTITUTE(SUBSTITUTE(SUBSTITUTE(SUBSTITUTE(SUBSTITUTE(SUBSTITUTE(Table2[[#This Row],[NAMA BARANG]]," ",""),"""",""),"-",""),"/",""),"(",""),")",""),"&amp;",""),",",""))</f>
        <v>btswza6802885041putih</v>
      </c>
      <c r="C2572" s="16" t="s">
        <v>2978</v>
      </c>
      <c r="D2572" s="18">
        <v>0</v>
      </c>
      <c r="E2572" s="47" t="s">
        <v>2623</v>
      </c>
      <c r="F2572" s="43">
        <f>IF(Table2[[#This Row],[M5B]]="",Table2[[#This Row],[M5B_h]],SUM(Table2[[#This Row],[M5B_h]],Table2[[#This Row],[M5B]]))</f>
        <v>0</v>
      </c>
      <c r="H2572" s="14" t="str">
        <f>IF(Table2[[#This Row],[M1A]]="","",Table2[[#This Row],[M1A]]-Table2[[#This Row],[AWAL]])</f>
        <v/>
      </c>
      <c r="J2572" s="14" t="str">
        <f>IF(Table2[[#This Row],[M2A]]="","",SUM(Table2[[#This Row],[M2A]]-Table2[[#This Row],[M2B_h]]))</f>
        <v/>
      </c>
      <c r="L2572" s="14" t="str">
        <f>IF(Table2[[#This Row],[M3A]]="","",SUM(Table2[[#This Row],[M3A]]-Table2[[#This Row],[M3B_h]]))</f>
        <v/>
      </c>
      <c r="N2572" s="14" t="str">
        <f>IF(Table2[[#This Row],[M4A]]="","",SUM(Table2[[#This Row],[M4A]]-Table2[[#This Row],[M4B_h]]))</f>
        <v/>
      </c>
      <c r="O2572" s="14"/>
      <c r="P2572" s="14" t="str">
        <f>IF(Table2[[#This Row],[M5A]]="","",SUM(Table2[[#This Row],[M5A]]-Table2[[#This Row],[M5B_h]]))</f>
        <v/>
      </c>
      <c r="Q2572" s="14">
        <f>SUM(Table2[[#This Row],[AWAL]],Table2[[#This Row],[M1B]])</f>
        <v>0</v>
      </c>
      <c r="R2572" s="14">
        <f>SUM(Table2[[#This Row],[M2B]],Table2[[#This Row],[M2B_h]])</f>
        <v>0</v>
      </c>
      <c r="S2572" s="14">
        <f>SUM(Table2[[#This Row],[M3B]],Table2[[#This Row],[M3B_h]])</f>
        <v>0</v>
      </c>
      <c r="T2572" s="14">
        <f>SUM(Table2[[#This Row],[M4B]],Table2[[#This Row],[M4B_h]])</f>
        <v>0</v>
      </c>
    </row>
    <row r="2573" spans="1:20" ht="15">
      <c r="A2573" s="42" t="str">
        <f>IF(Table2[[#This Row],[TT]]=0,"",ROW())</f>
        <v/>
      </c>
      <c r="B2573" s="13" t="str">
        <f>LOWER(SUBSTITUTE(SUBSTITUTE(SUBSTITUTE(SUBSTITUTE(SUBSTITUTE(SUBSTITUTE(SUBSTITUTE(SUBSTITUTE(Table2[[#This Row],[NAMA BARANG]]," ",""),"""",""),"-",""),"/",""),"(",""),")",""),"&amp;",""),",",""))</f>
        <v>btswza6802885051putih</v>
      </c>
      <c r="C2573" s="16" t="s">
        <v>2979</v>
      </c>
      <c r="D2573" s="18">
        <v>0</v>
      </c>
      <c r="E2573" s="47" t="s">
        <v>2623</v>
      </c>
      <c r="F2573" s="43">
        <f>IF(Table2[[#This Row],[M5B]]="",Table2[[#This Row],[M5B_h]],SUM(Table2[[#This Row],[M5B_h]],Table2[[#This Row],[M5B]]))</f>
        <v>0</v>
      </c>
      <c r="H2573" s="14" t="str">
        <f>IF(Table2[[#This Row],[M1A]]="","",Table2[[#This Row],[M1A]]-Table2[[#This Row],[AWAL]])</f>
        <v/>
      </c>
      <c r="J2573" s="14" t="str">
        <f>IF(Table2[[#This Row],[M2A]]="","",SUM(Table2[[#This Row],[M2A]]-Table2[[#This Row],[M2B_h]]))</f>
        <v/>
      </c>
      <c r="L2573" s="14" t="str">
        <f>IF(Table2[[#This Row],[M3A]]="","",SUM(Table2[[#This Row],[M3A]]-Table2[[#This Row],[M3B_h]]))</f>
        <v/>
      </c>
      <c r="N2573" s="14" t="str">
        <f>IF(Table2[[#This Row],[M4A]]="","",SUM(Table2[[#This Row],[M4A]]-Table2[[#This Row],[M4B_h]]))</f>
        <v/>
      </c>
      <c r="O2573" s="14"/>
      <c r="P2573" s="14" t="str">
        <f>IF(Table2[[#This Row],[M5A]]="","",SUM(Table2[[#This Row],[M5A]]-Table2[[#This Row],[M5B_h]]))</f>
        <v/>
      </c>
      <c r="Q2573" s="14">
        <f>SUM(Table2[[#This Row],[AWAL]],Table2[[#This Row],[M1B]])</f>
        <v>0</v>
      </c>
      <c r="R2573" s="14">
        <f>SUM(Table2[[#This Row],[M2B]],Table2[[#This Row],[M2B_h]])</f>
        <v>0</v>
      </c>
      <c r="S2573" s="14">
        <f>SUM(Table2[[#This Row],[M3B]],Table2[[#This Row],[M3B_h]])</f>
        <v>0</v>
      </c>
      <c r="T2573" s="14">
        <f>SUM(Table2[[#This Row],[M4B]],Table2[[#This Row],[M4B_h]])</f>
        <v>0</v>
      </c>
    </row>
    <row r="2574" spans="1:20">
      <c r="A2574" s="13" t="str">
        <f>IF(Table2[[#This Row],[TT]]=0,"",ROW())</f>
        <v/>
      </c>
      <c r="B2574" s="13" t="str">
        <f>LOWER(SUBSTITUTE(SUBSTITUTE(SUBSTITUTE(SUBSTITUTE(SUBSTITUTE(SUBSTITUTE(SUBSTITUTE(SUBSTITUTE(Table2[[#This Row],[NAMA BARANG]]," ",""),"""",""),"-",""),"/",""),"(",""),")",""),"&amp;",""),",",""))</f>
        <v>btswza6802885064w</v>
      </c>
      <c r="C2574" s="16" t="s">
        <v>2980</v>
      </c>
      <c r="D2574" s="18">
        <v>0</v>
      </c>
      <c r="E2574" s="47" t="s">
        <v>2623</v>
      </c>
      <c r="F2574" s="43">
        <f>IF(Table2[[#This Row],[M5B]]="",Table2[[#This Row],[M5B_h]],SUM(Table2[[#This Row],[M5B_h]],Table2[[#This Row],[M5B]]))</f>
        <v>0</v>
      </c>
      <c r="H2574" s="14" t="str">
        <f>IF(Table2[[#This Row],[M1A]]="","",Table2[[#This Row],[M1A]]-Table2[[#This Row],[AWAL]])</f>
        <v/>
      </c>
      <c r="J2574" s="14" t="str">
        <f>IF(Table2[[#This Row],[M2A]]="","",SUM(Table2[[#This Row],[M2A]]-Table2[[#This Row],[M2B_h]]))</f>
        <v/>
      </c>
      <c r="L2574" s="14" t="str">
        <f>IF(Table2[[#This Row],[M3A]]="","",SUM(Table2[[#This Row],[M3A]]-Table2[[#This Row],[M3B_h]]))</f>
        <v/>
      </c>
      <c r="N2574" s="14" t="str">
        <f>IF(Table2[[#This Row],[M4A]]="","",SUM(Table2[[#This Row],[M4A]]-Table2[[#This Row],[M4B_h]]))</f>
        <v/>
      </c>
      <c r="O2574" s="14"/>
      <c r="P2574" s="14" t="str">
        <f>IF(Table2[[#This Row],[M5A]]="","",SUM(Table2[[#This Row],[M5A]]-Table2[[#This Row],[M5B_h]]))</f>
        <v/>
      </c>
      <c r="Q2574" s="14">
        <f>SUM(Table2[[#This Row],[AWAL]],Table2[[#This Row],[M1B]])</f>
        <v>0</v>
      </c>
      <c r="R2574" s="14">
        <f>SUM(Table2[[#This Row],[M2B]],Table2[[#This Row],[M2B_h]])</f>
        <v>0</v>
      </c>
      <c r="S2574" s="14">
        <f>SUM(Table2[[#This Row],[M3B]],Table2[[#This Row],[M3B_h]])</f>
        <v>0</v>
      </c>
      <c r="T2574" s="14">
        <f>SUM(Table2[[#This Row],[M4B]],Table2[[#This Row],[M4B_h]])</f>
        <v>0</v>
      </c>
    </row>
    <row r="2575" spans="1:20">
      <c r="A2575" s="13" t="str">
        <f>IF(Table2[[#This Row],[TT]]=0,"",ROW())</f>
        <v/>
      </c>
      <c r="B2575" s="13" t="str">
        <f>LOWER(SUBSTITUTE(SUBSTITUTE(SUBSTITUTE(SUBSTITUTE(SUBSTITUTE(SUBSTITUTE(SUBSTITUTE(SUBSTITUTE(Table2[[#This Row],[NAMA BARANG]]," ",""),"""",""),"-",""),"/",""),"(",""),")",""),"&amp;",""),",",""))</f>
        <v>btswza6805010043putih</v>
      </c>
      <c r="C2575" s="16" t="s">
        <v>2981</v>
      </c>
      <c r="D2575" s="18">
        <v>0</v>
      </c>
      <c r="E2575" s="47" t="s">
        <v>2623</v>
      </c>
      <c r="F2575" s="43">
        <f>IF(Table2[[#This Row],[M5B]]="",Table2[[#This Row],[M5B_h]],SUM(Table2[[#This Row],[M5B_h]],Table2[[#This Row],[M5B]]))</f>
        <v>0</v>
      </c>
      <c r="H2575" s="14" t="str">
        <f>IF(Table2[[#This Row],[M1A]]="","",Table2[[#This Row],[M1A]]-Table2[[#This Row],[AWAL]])</f>
        <v/>
      </c>
      <c r="J2575" s="14" t="str">
        <f>IF(Table2[[#This Row],[M2A]]="","",SUM(Table2[[#This Row],[M2A]]-Table2[[#This Row],[M2B_h]]))</f>
        <v/>
      </c>
      <c r="L2575" s="14" t="str">
        <f>IF(Table2[[#This Row],[M3A]]="","",SUM(Table2[[#This Row],[M3A]]-Table2[[#This Row],[M3B_h]]))</f>
        <v/>
      </c>
      <c r="N2575" s="14" t="str">
        <f>IF(Table2[[#This Row],[M4A]]="","",SUM(Table2[[#This Row],[M4A]]-Table2[[#This Row],[M4B_h]]))</f>
        <v/>
      </c>
      <c r="O2575" s="14"/>
      <c r="P2575" s="14" t="str">
        <f>IF(Table2[[#This Row],[M5A]]="","",SUM(Table2[[#This Row],[M5A]]-Table2[[#This Row],[M5B_h]]))</f>
        <v/>
      </c>
      <c r="Q2575" s="14">
        <f>SUM(Table2[[#This Row],[AWAL]],Table2[[#This Row],[M1B]])</f>
        <v>0</v>
      </c>
      <c r="R2575" s="14">
        <f>SUM(Table2[[#This Row],[M2B]],Table2[[#This Row],[M2B_h]])</f>
        <v>0</v>
      </c>
      <c r="S2575" s="14">
        <f>SUM(Table2[[#This Row],[M3B]],Table2[[#This Row],[M3B_h]])</f>
        <v>0</v>
      </c>
      <c r="T2575" s="14">
        <f>SUM(Table2[[#This Row],[M4B]],Table2[[#This Row],[M4B_h]])</f>
        <v>0</v>
      </c>
    </row>
    <row r="2576" spans="1:20">
      <c r="A2576" s="13" t="str">
        <f>IF(Table2[[#This Row],[TT]]=0,"",ROW())</f>
        <v/>
      </c>
      <c r="B2576" s="13" t="str">
        <f>LOWER(SUBSTITUTE(SUBSTITUTE(SUBSTITUTE(SUBSTITUTE(SUBSTITUTE(SUBSTITUTE(SUBSTITUTE(SUBSTITUTE(Table2[[#This Row],[NAMA BARANG]]," ",""),"""",""),"-",""),"/",""),"(",""),")",""),"&amp;",""),",",""))</f>
        <v>btswza6805010058p</v>
      </c>
      <c r="C2576" s="16" t="s">
        <v>2982</v>
      </c>
      <c r="D2576" s="18">
        <v>0</v>
      </c>
      <c r="E2576" s="47" t="s">
        <v>2623</v>
      </c>
      <c r="F2576" s="43">
        <f>IF(Table2[[#This Row],[M5B]]="",Table2[[#This Row],[M5B_h]],SUM(Table2[[#This Row],[M5B_h]],Table2[[#This Row],[M5B]]))</f>
        <v>0</v>
      </c>
      <c r="H2576" s="14" t="str">
        <f>IF(Table2[[#This Row],[M1A]]="","",Table2[[#This Row],[M1A]]-Table2[[#This Row],[AWAL]])</f>
        <v/>
      </c>
      <c r="J2576" s="14" t="str">
        <f>IF(Table2[[#This Row],[M2A]]="","",SUM(Table2[[#This Row],[M2A]]-Table2[[#This Row],[M2B_h]]))</f>
        <v/>
      </c>
      <c r="L2576" s="14" t="str">
        <f>IF(Table2[[#This Row],[M3A]]="","",SUM(Table2[[#This Row],[M3A]]-Table2[[#This Row],[M3B_h]]))</f>
        <v/>
      </c>
      <c r="N2576" s="14" t="str">
        <f>IF(Table2[[#This Row],[M4A]]="","",SUM(Table2[[#This Row],[M4A]]-Table2[[#This Row],[M4B_h]]))</f>
        <v/>
      </c>
      <c r="O2576" s="14"/>
      <c r="P2576" s="14" t="str">
        <f>IF(Table2[[#This Row],[M5A]]="","",SUM(Table2[[#This Row],[M5A]]-Table2[[#This Row],[M5B_h]]))</f>
        <v/>
      </c>
      <c r="Q2576" s="14">
        <f>SUM(Table2[[#This Row],[AWAL]],Table2[[#This Row],[M1B]])</f>
        <v>0</v>
      </c>
      <c r="R2576" s="14">
        <f>SUM(Table2[[#This Row],[M2B]],Table2[[#This Row],[M2B_h]])</f>
        <v>0</v>
      </c>
      <c r="S2576" s="14">
        <f>SUM(Table2[[#This Row],[M3B]],Table2[[#This Row],[M3B_h]])</f>
        <v>0</v>
      </c>
      <c r="T2576" s="14">
        <f>SUM(Table2[[#This Row],[M4B]],Table2[[#This Row],[M4B_h]])</f>
        <v>0</v>
      </c>
    </row>
    <row r="2577" spans="1:20">
      <c r="A2577" s="13" t="str">
        <f>IF(Table2[[#This Row],[TT]]=0,"",ROW())</f>
        <v/>
      </c>
      <c r="B2577" s="13" t="str">
        <f>LOWER(SUBSTITUTE(SUBSTITUTE(SUBSTITUTE(SUBSTITUTE(SUBSTITUTE(SUBSTITUTE(SUBSTITUTE(SUBSTITUTE(Table2[[#This Row],[NAMA BARANG]]," ",""),"""",""),"-",""),"/",""),"(",""),")",""),"&amp;",""),",",""))</f>
        <v>btswza6805010068w</v>
      </c>
      <c r="C2577" s="16" t="s">
        <v>2983</v>
      </c>
      <c r="D2577" s="18">
        <v>0</v>
      </c>
      <c r="E2577" s="47" t="s">
        <v>2623</v>
      </c>
      <c r="F2577" s="43">
        <f>IF(Table2[[#This Row],[M5B]]="",Table2[[#This Row],[M5B_h]],SUM(Table2[[#This Row],[M5B_h]],Table2[[#This Row],[M5B]]))</f>
        <v>0</v>
      </c>
      <c r="H2577" s="14" t="str">
        <f>IF(Table2[[#This Row],[M1A]]="","",Table2[[#This Row],[M1A]]-Table2[[#This Row],[AWAL]])</f>
        <v/>
      </c>
      <c r="J2577" s="14" t="str">
        <f>IF(Table2[[#This Row],[M2A]]="","",SUM(Table2[[#This Row],[M2A]]-Table2[[#This Row],[M2B_h]]))</f>
        <v/>
      </c>
      <c r="L2577" s="14" t="str">
        <f>IF(Table2[[#This Row],[M3A]]="","",SUM(Table2[[#This Row],[M3A]]-Table2[[#This Row],[M3B_h]]))</f>
        <v/>
      </c>
      <c r="N2577" s="14" t="str">
        <f>IF(Table2[[#This Row],[M4A]]="","",SUM(Table2[[#This Row],[M4A]]-Table2[[#This Row],[M4B_h]]))</f>
        <v/>
      </c>
      <c r="O2577" s="14"/>
      <c r="P2577" s="14" t="str">
        <f>IF(Table2[[#This Row],[M5A]]="","",SUM(Table2[[#This Row],[M5A]]-Table2[[#This Row],[M5B_h]]))</f>
        <v/>
      </c>
      <c r="Q2577" s="14">
        <f>SUM(Table2[[#This Row],[AWAL]],Table2[[#This Row],[M1B]])</f>
        <v>0</v>
      </c>
      <c r="R2577" s="14">
        <f>SUM(Table2[[#This Row],[M2B]],Table2[[#This Row],[M2B_h]])</f>
        <v>0</v>
      </c>
      <c r="S2577" s="14">
        <f>SUM(Table2[[#This Row],[M3B]],Table2[[#This Row],[M3B_h]])</f>
        <v>0</v>
      </c>
      <c r="T2577" s="14">
        <f>SUM(Table2[[#This Row],[M4B]],Table2[[#This Row],[M4B_h]])</f>
        <v>0</v>
      </c>
    </row>
    <row r="2578" spans="1:20">
      <c r="A2578" s="13" t="str">
        <f>IF(Table2[[#This Row],[TT]]=0,"",ROW())</f>
        <v/>
      </c>
      <c r="B2578" s="13" t="str">
        <f>LOWER(SUBSTITUTE(SUBSTITUTE(SUBSTITUTE(SUBSTITUTE(SUBSTITUTE(SUBSTITUTE(SUBSTITUTE(SUBSTITUTE(Table2[[#This Row],[NAMA BARANG]]," ",""),"""",""),"-",""),"/",""),"(",""),")",""),"&amp;",""),",",""))</f>
        <v>carddx61213mbiru</v>
      </c>
      <c r="C2578" s="17" t="s">
        <v>742</v>
      </c>
      <c r="D2578" s="18">
        <v>0</v>
      </c>
      <c r="E2578" s="47" t="s">
        <v>141</v>
      </c>
      <c r="F2578" s="43">
        <f>IF(Table2[[#This Row],[M5B]]="",Table2[[#This Row],[M5B_h]],SUM(Table2[[#This Row],[M5B_h]],Table2[[#This Row],[M5B]]))</f>
        <v>0</v>
      </c>
      <c r="H2578" s="14" t="str">
        <f>IF(Table2[[#This Row],[M1A]]="","",Table2[[#This Row],[M1A]]-Table2[[#This Row],[AWAL]])</f>
        <v/>
      </c>
      <c r="J2578" s="14" t="str">
        <f>IF(Table2[[#This Row],[M2A]]="","",SUM(Table2[[#This Row],[M2A]]-Table2[[#This Row],[M2B_h]]))</f>
        <v/>
      </c>
      <c r="L2578" s="14" t="str">
        <f>IF(Table2[[#This Row],[M3A]]="","",SUM(Table2[[#This Row],[M3A]]-Table2[[#This Row],[M3B_h]]))</f>
        <v/>
      </c>
      <c r="N2578" s="14" t="str">
        <f>IF(Table2[[#This Row],[M4A]]="","",SUM(Table2[[#This Row],[M4A]]-Table2[[#This Row],[M4B_h]]))</f>
        <v/>
      </c>
      <c r="O2578" s="14"/>
      <c r="P2578" s="14" t="str">
        <f>IF(Table2[[#This Row],[M5A]]="","",SUM(Table2[[#This Row],[M5A]]-Table2[[#This Row],[M5B_h]]))</f>
        <v/>
      </c>
      <c r="Q2578" s="14">
        <f>SUM(Table2[[#This Row],[AWAL]],Table2[[#This Row],[M1B]])</f>
        <v>0</v>
      </c>
      <c r="R2578" s="14">
        <f>SUM(Table2[[#This Row],[M2B]],Table2[[#This Row],[M2B_h]])</f>
        <v>0</v>
      </c>
      <c r="S2578" s="14">
        <f>SUM(Table2[[#This Row],[M3B]],Table2[[#This Row],[M3B_h]])</f>
        <v>0</v>
      </c>
      <c r="T2578" s="14">
        <f>SUM(Table2[[#This Row],[M4B]],Table2[[#This Row],[M4B_h]])</f>
        <v>0</v>
      </c>
    </row>
    <row r="2579" spans="1:20">
      <c r="A2579" s="13" t="str">
        <f>IF(Table2[[#This Row],[TT]]=0,"",ROW())</f>
        <v/>
      </c>
      <c r="B2579" s="13" t="str">
        <f>LOWER(SUBSTITUTE(SUBSTITUTE(SUBSTITUTE(SUBSTITUTE(SUBSTITUTE(SUBSTITUTE(SUBSTITUTE(SUBSTITUTE(Table2[[#This Row],[NAMA BARANG]]," ",""),"""",""),"-",""),"/",""),"(",""),")",""),"&amp;",""),",",""))</f>
        <v>carddy612jos10m</v>
      </c>
      <c r="C2579" s="17" t="s">
        <v>745</v>
      </c>
      <c r="D2579" s="18">
        <v>0</v>
      </c>
      <c r="E2579" s="22" t="s">
        <v>387</v>
      </c>
      <c r="F2579" s="43">
        <f>IF(Table2[[#This Row],[M5B]]="",Table2[[#This Row],[M5B_h]],SUM(Table2[[#This Row],[M5B_h]],Table2[[#This Row],[M5B]]))</f>
        <v>0</v>
      </c>
      <c r="H2579" s="14" t="str">
        <f>IF(Table2[[#This Row],[M1A]]="","",Table2[[#This Row],[M1A]]-Table2[[#This Row],[AWAL]])</f>
        <v/>
      </c>
      <c r="J2579" s="14" t="str">
        <f>IF(Table2[[#This Row],[M2A]]="","",SUM(Table2[[#This Row],[M2A]]-Table2[[#This Row],[M2B_h]]))</f>
        <v/>
      </c>
      <c r="L2579" s="14" t="str">
        <f>IF(Table2[[#This Row],[M3A]]="","",SUM(Table2[[#This Row],[M3A]]-Table2[[#This Row],[M3B_h]]))</f>
        <v/>
      </c>
      <c r="N2579" s="14" t="str">
        <f>IF(Table2[[#This Row],[M4A]]="","",SUM(Table2[[#This Row],[M4A]]-Table2[[#This Row],[M4B_h]]))</f>
        <v/>
      </c>
      <c r="O2579" s="14"/>
      <c r="P2579" s="14" t="str">
        <f>IF(Table2[[#This Row],[M5A]]="","",SUM(Table2[[#This Row],[M5A]]-Table2[[#This Row],[M5B_h]]))</f>
        <v/>
      </c>
      <c r="Q2579" s="14">
        <f>SUM(Table2[[#This Row],[AWAL]],Table2[[#This Row],[M1B]])</f>
        <v>0</v>
      </c>
      <c r="R2579" s="14">
        <f>SUM(Table2[[#This Row],[M2B]],Table2[[#This Row],[M2B_h]])</f>
        <v>0</v>
      </c>
      <c r="S2579" s="14">
        <f>SUM(Table2[[#This Row],[M3B]],Table2[[#This Row],[M3B_h]])</f>
        <v>0</v>
      </c>
      <c r="T2579" s="14">
        <f>SUM(Table2[[#This Row],[M4B]],Table2[[#This Row],[M4B_h]])</f>
        <v>0</v>
      </c>
    </row>
    <row r="2580" spans="1:20">
      <c r="A2580" s="11" t="str">
        <f>IF(Table2[[#This Row],[TT]]=0,"",ROW())</f>
        <v/>
      </c>
      <c r="B2580" s="11" t="str">
        <f>LOWER(SUBSTITUTE(SUBSTITUTE(SUBSTITUTE(SUBSTITUTE(SUBSTITUTE(SUBSTITUTE(SUBSTITUTE(SUBSTITUTE(Table2[[#This Row],[NAMA BARANG]]," ",""),"""",""),"-",""),"/",""),"(",""),")",""),"&amp;",""),",",""))</f>
        <v>carryfiletopla8830hjmerah</v>
      </c>
      <c r="C2580" s="17" t="s">
        <v>4411</v>
      </c>
      <c r="D2580" s="18">
        <v>0</v>
      </c>
      <c r="E2580" s="22">
        <v>30</v>
      </c>
      <c r="F2580" s="43">
        <f>IF(Table2[[#This Row],[M5B]]="",Table2[[#This Row],[M5B_h]],SUM(Table2[[#This Row],[M5B_h]],Table2[[#This Row],[M5B]]))</f>
        <v>0</v>
      </c>
      <c r="H2580" s="12" t="str">
        <f>IF(Table2[[#This Row],[M1A]]="","",Table2[[#This Row],[M1A]]-Table2[[#This Row],[AWAL]])</f>
        <v/>
      </c>
      <c r="J2580" s="12" t="str">
        <f>IF(Table2[[#This Row],[M2A]]="","",SUM(Table2[[#This Row],[M2A]]-Table2[[#This Row],[M2B_h]]))</f>
        <v/>
      </c>
      <c r="L2580" s="12" t="str">
        <f>IF(Table2[[#This Row],[M3A]]="","",SUM(Table2[[#This Row],[M3A]]-Table2[[#This Row],[M3B_h]]))</f>
        <v/>
      </c>
      <c r="N2580" s="12" t="str">
        <f>IF(Table2[[#This Row],[M4A]]="","",SUM(Table2[[#This Row],[M4A]]-Table2[[#This Row],[M4B_h]]))</f>
        <v/>
      </c>
      <c r="O2580" s="14"/>
      <c r="P2580" s="14" t="str">
        <f>IF(Table2[[#This Row],[M5A]]="","",SUM(Table2[[#This Row],[M5A]]-Table2[[#This Row],[M5B_h]]))</f>
        <v/>
      </c>
      <c r="Q2580" s="14">
        <f>SUM(Table2[[#This Row],[AWAL]],Table2[[#This Row],[M1B]])</f>
        <v>0</v>
      </c>
      <c r="R2580" s="14">
        <f>SUM(Table2[[#This Row],[M2B]],Table2[[#This Row],[M2B_h]])</f>
        <v>0</v>
      </c>
      <c r="S2580" s="14">
        <f>SUM(Table2[[#This Row],[M3B]],Table2[[#This Row],[M3B_h]])</f>
        <v>0</v>
      </c>
      <c r="T2580" s="14">
        <f>SUM(Table2[[#This Row],[M4B]],Table2[[#This Row],[M4B_h]])</f>
        <v>0</v>
      </c>
    </row>
    <row r="2581" spans="1:20">
      <c r="A2581" s="11" t="str">
        <f>IF(Table2[[#This Row],[TT]]=0,"",ROW())</f>
        <v/>
      </c>
      <c r="B2581" s="11" t="str">
        <f>LOWER(SUBSTITUTE(SUBSTITUTE(SUBSTITUTE(SUBSTITUTE(SUBSTITUTE(SUBSTITUTE(SUBSTITUTE(SUBSTITUTE(Table2[[#This Row],[NAMA BARANG]]," ",""),"""",""),"-",""),"/",""),"(",""),")",""),"&amp;",""),",",""))</f>
        <v>carryfiletopla8830knbr</v>
      </c>
      <c r="C2581" s="17" t="s">
        <v>4412</v>
      </c>
      <c r="D2581" s="18">
        <v>0</v>
      </c>
      <c r="E2581" s="22">
        <v>30</v>
      </c>
      <c r="F2581" s="43">
        <f>IF(Table2[[#This Row],[M5B]]="",Table2[[#This Row],[M5B_h]],SUM(Table2[[#This Row],[M5B_h]],Table2[[#This Row],[M5B]]))</f>
        <v>0</v>
      </c>
      <c r="H2581" s="12" t="str">
        <f>IF(Table2[[#This Row],[M1A]]="","",Table2[[#This Row],[M1A]]-Table2[[#This Row],[AWAL]])</f>
        <v/>
      </c>
      <c r="J2581" s="12" t="str">
        <f>IF(Table2[[#This Row],[M2A]]="","",SUM(Table2[[#This Row],[M2A]]-Table2[[#This Row],[M2B_h]]))</f>
        <v/>
      </c>
      <c r="L2581" s="12" t="str">
        <f>IF(Table2[[#This Row],[M3A]]="","",SUM(Table2[[#This Row],[M3A]]-Table2[[#This Row],[M3B_h]]))</f>
        <v/>
      </c>
      <c r="N2581" s="12" t="str">
        <f>IF(Table2[[#This Row],[M4A]]="","",SUM(Table2[[#This Row],[M4A]]-Table2[[#This Row],[M4B_h]]))</f>
        <v/>
      </c>
      <c r="O2581" s="14"/>
      <c r="P2581" s="14" t="str">
        <f>IF(Table2[[#This Row],[M5A]]="","",SUM(Table2[[#This Row],[M5A]]-Table2[[#This Row],[M5B_h]]))</f>
        <v/>
      </c>
      <c r="Q2581" s="14">
        <f>SUM(Table2[[#This Row],[AWAL]],Table2[[#This Row],[M1B]])</f>
        <v>0</v>
      </c>
      <c r="R2581" s="14">
        <f>SUM(Table2[[#This Row],[M2B]],Table2[[#This Row],[M2B_h]])</f>
        <v>0</v>
      </c>
      <c r="S2581" s="14">
        <f>SUM(Table2[[#This Row],[M3B]],Table2[[#This Row],[M3B_h]])</f>
        <v>0</v>
      </c>
      <c r="T2581" s="14">
        <f>SUM(Table2[[#This Row],[M4B]],Table2[[#This Row],[M4B_h]])</f>
        <v>0</v>
      </c>
    </row>
    <row r="2582" spans="1:20">
      <c r="A2582" s="13" t="str">
        <f>IF(Table2[[#This Row],[TT]]=0,"",ROW())</f>
        <v/>
      </c>
      <c r="B2582" s="13" t="str">
        <f>LOWER(SUBSTITUTE(SUBSTITUTE(SUBSTITUTE(SUBSTITUTE(SUBSTITUTE(SUBSTITUTE(SUBSTITUTE(SUBSTITUTE(Table2[[#This Row],[NAMA BARANG]]," ",""),"""",""),"-",""),"/",""),"(",""),")",""),"&amp;",""),",",""))</f>
        <v>catairopini110</v>
      </c>
      <c r="C2582" s="16" t="s">
        <v>2379</v>
      </c>
      <c r="D2582" s="18">
        <v>0</v>
      </c>
      <c r="E2582" s="47" t="s">
        <v>2624</v>
      </c>
      <c r="F2582" s="43">
        <f>IF(Table2[[#This Row],[M5B]]="",Table2[[#This Row],[M5B_h]],SUM(Table2[[#This Row],[M5B_h]],Table2[[#This Row],[M5B]]))</f>
        <v>0</v>
      </c>
      <c r="H2582" s="14" t="str">
        <f>IF(Table2[[#This Row],[M1A]]="","",Table2[[#This Row],[M1A]]-Table2[[#This Row],[AWAL]])</f>
        <v/>
      </c>
      <c r="J2582" s="14" t="str">
        <f>IF(Table2[[#This Row],[M2A]]="","",SUM(Table2[[#This Row],[M2A]]-Table2[[#This Row],[M2B_h]]))</f>
        <v/>
      </c>
      <c r="L2582" s="14" t="str">
        <f>IF(Table2[[#This Row],[M3A]]="","",SUM(Table2[[#This Row],[M3A]]-Table2[[#This Row],[M3B_h]]))</f>
        <v/>
      </c>
      <c r="N2582" s="14" t="str">
        <f>IF(Table2[[#This Row],[M4A]]="","",SUM(Table2[[#This Row],[M4A]]-Table2[[#This Row],[M4B_h]]))</f>
        <v/>
      </c>
      <c r="P2582" s="14" t="str">
        <f>IF(Table2[[#This Row],[M5A]]="","",SUM(Table2[[#This Row],[M5A]]-Table2[[#This Row],[M5B_h]]))</f>
        <v/>
      </c>
      <c r="Q2582" s="14">
        <f>SUM(Table2[[#This Row],[AWAL]],Table2[[#This Row],[M1B]])</f>
        <v>0</v>
      </c>
      <c r="R2582" s="14">
        <f>SUM(Table2[[#This Row],[M2B]],Table2[[#This Row],[M2B_h]])</f>
        <v>0</v>
      </c>
      <c r="S2582" s="14">
        <f>SUM(Table2[[#This Row],[M3B]],Table2[[#This Row],[M3B_h]])</f>
        <v>0</v>
      </c>
      <c r="T2582" s="14">
        <f>SUM(Table2[[#This Row],[M4B]],Table2[[#This Row],[M4B_h]])</f>
        <v>0</v>
      </c>
    </row>
    <row r="2583" spans="1:20">
      <c r="A2583" s="11" t="str">
        <f>IF(Table2[[#This Row],[TT]]=0,"",ROW())</f>
        <v/>
      </c>
      <c r="B2583" s="11" t="str">
        <f>LOWER(SUBSTITUTE(SUBSTITUTE(SUBSTITUTE(SUBSTITUTE(SUBSTITUTE(SUBSTITUTE(SUBSTITUTE(SUBSTITUTE(Table2[[#This Row],[NAMA BARANG]]," ",""),"""",""),"-",""),"/",""),"(",""),")",""),"&amp;",""),",",""))</f>
        <v>celenganbulat310</v>
      </c>
      <c r="C2583" s="21" t="s">
        <v>3337</v>
      </c>
      <c r="D2583" s="22">
        <v>0</v>
      </c>
      <c r="E2583" s="22">
        <v>72</v>
      </c>
      <c r="F2583" s="43">
        <f>IF(Table2[[#This Row],[M5B]]="",Table2[[#This Row],[M5B_h]],SUM(Table2[[#This Row],[M5B_h]],Table2[[#This Row],[M5B]]))</f>
        <v>0</v>
      </c>
      <c r="H2583" s="12" t="str">
        <f>IF(Table2[[#This Row],[M1A]]="","",Table2[[#This Row],[M1A]]-Table2[[#This Row],[AWAL]])</f>
        <v/>
      </c>
      <c r="J2583" s="12" t="str">
        <f>IF(Table2[[#This Row],[M2A]]="","",SUM(Table2[[#This Row],[M2A]]-Table2[[#This Row],[M2B_h]]))</f>
        <v/>
      </c>
      <c r="L2583" s="12" t="str">
        <f>IF(Table2[[#This Row],[M3A]]="","",SUM(Table2[[#This Row],[M3A]]-Table2[[#This Row],[M3B_h]]))</f>
        <v/>
      </c>
      <c r="N2583" s="12" t="str">
        <f>IF(Table2[[#This Row],[M4A]]="","",SUM(Table2[[#This Row],[M4A]]-Table2[[#This Row],[M4B_h]]))</f>
        <v/>
      </c>
      <c r="O2583" s="14"/>
      <c r="P2583" s="14" t="str">
        <f>IF(Table2[[#This Row],[M5A]]="","",SUM(Table2[[#This Row],[M5A]]-Table2[[#This Row],[M5B_h]]))</f>
        <v/>
      </c>
      <c r="Q2583" s="14">
        <f>SUM(Table2[[#This Row],[AWAL]],Table2[[#This Row],[M1B]])</f>
        <v>0</v>
      </c>
      <c r="R2583" s="14">
        <f>SUM(Table2[[#This Row],[M2B]],Table2[[#This Row],[M2B_h]])</f>
        <v>0</v>
      </c>
      <c r="S2583" s="14">
        <f>SUM(Table2[[#This Row],[M3B]],Table2[[#This Row],[M3B_h]])</f>
        <v>0</v>
      </c>
      <c r="T2583" s="14">
        <f>SUM(Table2[[#This Row],[M4B]],Table2[[#This Row],[M4B_h]])</f>
        <v>0</v>
      </c>
    </row>
    <row r="2584" spans="1:20">
      <c r="A2584" s="69" t="str">
        <f>IF(Table2[[#This Row],[TT]]=0,"",ROW())</f>
        <v/>
      </c>
      <c r="B2584" s="69" t="str">
        <f>LOWER(SUBSTITUTE(SUBSTITUTE(SUBSTITUTE(SUBSTITUTE(SUBSTITUTE(SUBSTITUTE(SUBSTITUTE(SUBSTITUTE(Table2[[#This Row],[NAMA BARANG]]," ",""),"""",""),"-",""),"/",""),"(",""),")",""),"&amp;",""),",",""))</f>
        <v>celenganl</v>
      </c>
      <c r="C2584" s="21" t="s">
        <v>4524</v>
      </c>
      <c r="D2584" s="70">
        <v>1</v>
      </c>
      <c r="E2584" s="70" t="s">
        <v>2452</v>
      </c>
      <c r="F2584" s="71">
        <f>IF(Table2[[#This Row],[M5B]]="",Table2[[#This Row],[M5B_h]],SUM(Table2[[#This Row],[M5B_h]],Table2[[#This Row],[M5B]]))</f>
        <v>0</v>
      </c>
      <c r="G2584" s="72">
        <v>0</v>
      </c>
      <c r="H2584" s="73">
        <f>IF(Table2[[#This Row],[M1A]]="","",Table2[[#This Row],[M1A]]-Table2[[#This Row],[AWAL]])</f>
        <v>-1</v>
      </c>
      <c r="I2584" s="72"/>
      <c r="J2584" s="73" t="str">
        <f>IF(Table2[[#This Row],[M2A]]="","",SUM(Table2[[#This Row],[M2A]]-Table2[[#This Row],[M2B_h]]))</f>
        <v/>
      </c>
      <c r="K2584" s="72"/>
      <c r="L2584" s="73" t="str">
        <f>IF(Table2[[#This Row],[M3A]]="","",SUM(Table2[[#This Row],[M3A]]-Table2[[#This Row],[M3B_h]]))</f>
        <v/>
      </c>
      <c r="M2584" s="72"/>
      <c r="N2584" s="73" t="str">
        <f>IF(Table2[[#This Row],[M4A]]="","",SUM(Table2[[#This Row],[M4A]]-Table2[[#This Row],[M4B_h]]))</f>
        <v/>
      </c>
      <c r="O2584" s="73"/>
      <c r="P2584" s="73" t="str">
        <f>IF(Table2[[#This Row],[M5A]]="","",SUM(Table2[[#This Row],[M5A]]-Table2[[#This Row],[M5B_h]]))</f>
        <v/>
      </c>
      <c r="Q2584" s="73">
        <f>SUM(Table2[[#This Row],[AWAL]],Table2[[#This Row],[M1B]])</f>
        <v>0</v>
      </c>
      <c r="R2584" s="73">
        <f>SUM(Table2[[#This Row],[M2B]],Table2[[#This Row],[M2B_h]])</f>
        <v>0</v>
      </c>
      <c r="S2584" s="73">
        <f>SUM(Table2[[#This Row],[M3B]],Table2[[#This Row],[M3B_h]])</f>
        <v>0</v>
      </c>
      <c r="T2584" s="73">
        <f>SUM(Table2[[#This Row],[M4B]],Table2[[#This Row],[M4B_h]])</f>
        <v>0</v>
      </c>
    </row>
    <row r="2585" spans="1:20">
      <c r="A2585" s="11" t="str">
        <f>IF(Table2[[#This Row],[TT]]=0,"",ROW())</f>
        <v/>
      </c>
      <c r="B2585" s="11" t="str">
        <f>LOWER(SUBSTITUTE(SUBSTITUTE(SUBSTITUTE(SUBSTITUTE(SUBSTITUTE(SUBSTITUTE(SUBSTITUTE(SUBSTITUTE(Table2[[#This Row],[NAMA BARANG]]," ",""),"""",""),"-",""),"/",""),"(",""),")",""),"&amp;",""),",",""))</f>
        <v>celenganm</v>
      </c>
      <c r="C2585" s="23" t="s">
        <v>3332</v>
      </c>
      <c r="D2585" s="24">
        <v>0</v>
      </c>
      <c r="E2585" s="48" t="s">
        <v>794</v>
      </c>
      <c r="F2585" s="43">
        <f>IF(Table2[[#This Row],[M5B]]="",Table2[[#This Row],[M5B_h]],SUM(Table2[[#This Row],[M5B_h]],Table2[[#This Row],[M5B]]))</f>
        <v>0</v>
      </c>
      <c r="H2585" s="12" t="str">
        <f>IF(Table2[[#This Row],[M1A]]="","",Table2[[#This Row],[M1A]]-Table2[[#This Row],[AWAL]])</f>
        <v/>
      </c>
      <c r="J2585" s="12" t="str">
        <f>IF(Table2[[#This Row],[M2A]]="","",SUM(Table2[[#This Row],[M2A]]-Table2[[#This Row],[M2B_h]]))</f>
        <v/>
      </c>
      <c r="L2585" s="12" t="str">
        <f>IF(Table2[[#This Row],[M3A]]="","",SUM(Table2[[#This Row],[M3A]]-Table2[[#This Row],[M3B_h]]))</f>
        <v/>
      </c>
      <c r="N2585" s="12" t="str">
        <f>IF(Table2[[#This Row],[M4A]]="","",SUM(Table2[[#This Row],[M4A]]-Table2[[#This Row],[M4B_h]]))</f>
        <v/>
      </c>
      <c r="O2585" s="14"/>
      <c r="P2585" s="14" t="str">
        <f>IF(Table2[[#This Row],[M5A]]="","",SUM(Table2[[#This Row],[M5A]]-Table2[[#This Row],[M5B_h]]))</f>
        <v/>
      </c>
      <c r="Q2585" s="14">
        <f>SUM(Table2[[#This Row],[AWAL]],Table2[[#This Row],[M1B]])</f>
        <v>0</v>
      </c>
      <c r="R2585" s="14">
        <f>SUM(Table2[[#This Row],[M2B]],Table2[[#This Row],[M2B_h]])</f>
        <v>0</v>
      </c>
      <c r="S2585" s="14">
        <f>SUM(Table2[[#This Row],[M3B]],Table2[[#This Row],[M3B_h]])</f>
        <v>0</v>
      </c>
      <c r="T2585" s="14">
        <f>SUM(Table2[[#This Row],[M4B]],Table2[[#This Row],[M4B_h]])</f>
        <v>0</v>
      </c>
    </row>
    <row r="2586" spans="1:20">
      <c r="A2586" s="11" t="str">
        <f>IF(Table2[[#This Row],[TT]]=0,"",ROW())</f>
        <v/>
      </c>
      <c r="B2586" s="11" t="str">
        <f>LOWER(SUBSTITUTE(SUBSTITUTE(SUBSTITUTE(SUBSTITUTE(SUBSTITUTE(SUBSTITUTE(SUBSTITUTE(SUBSTITUTE(Table2[[#This Row],[NAMA BARANG]]," ",""),"""",""),"-",""),"/",""),"(",""),")",""),"&amp;",""),",",""))</f>
        <v>celengans</v>
      </c>
      <c r="C2586" s="21" t="s">
        <v>3480</v>
      </c>
      <c r="D2586" s="22">
        <v>1</v>
      </c>
      <c r="E2586" s="22" t="s">
        <v>2628</v>
      </c>
      <c r="F2586" s="43">
        <f>IF(Table2[[#This Row],[M5B]]="",Table2[[#This Row],[M5B_h]],SUM(Table2[[#This Row],[M5B_h]],Table2[[#This Row],[M5B]]))</f>
        <v>0</v>
      </c>
      <c r="G2586" s="12">
        <v>0</v>
      </c>
      <c r="H2586" s="12">
        <f>IF(Table2[[#This Row],[M1A]]="","",Table2[[#This Row],[M1A]]-Table2[[#This Row],[AWAL]])</f>
        <v>-1</v>
      </c>
      <c r="J2586" s="12" t="str">
        <f>IF(Table2[[#This Row],[M2A]]="","",SUM(Table2[[#This Row],[M2A]]-Table2[[#This Row],[M2B_h]]))</f>
        <v/>
      </c>
      <c r="L2586" s="12" t="str">
        <f>IF(Table2[[#This Row],[M3A]]="","",SUM(Table2[[#This Row],[M3A]]-Table2[[#This Row],[M3B_h]]))</f>
        <v/>
      </c>
      <c r="N2586" s="12" t="str">
        <f>IF(Table2[[#This Row],[M4A]]="","",SUM(Table2[[#This Row],[M4A]]-Table2[[#This Row],[M4B_h]]))</f>
        <v/>
      </c>
      <c r="O2586" s="14"/>
      <c r="P2586" s="14" t="str">
        <f>IF(Table2[[#This Row],[M5A]]="","",SUM(Table2[[#This Row],[M5A]]-Table2[[#This Row],[M5B_h]]))</f>
        <v/>
      </c>
      <c r="Q2586" s="14">
        <f>SUM(Table2[[#This Row],[AWAL]],Table2[[#This Row],[M1B]])</f>
        <v>0</v>
      </c>
      <c r="R2586" s="14">
        <f>SUM(Table2[[#This Row],[M2B]],Table2[[#This Row],[M2B_h]])</f>
        <v>0</v>
      </c>
      <c r="S2586" s="14">
        <f>SUM(Table2[[#This Row],[M3B]],Table2[[#This Row],[M3B_h]])</f>
        <v>0</v>
      </c>
      <c r="T2586" s="14">
        <f>SUM(Table2[[#This Row],[M4B]],Table2[[#This Row],[M4B_h]])</f>
        <v>0</v>
      </c>
    </row>
    <row r="2587" spans="1:20">
      <c r="A2587" s="13" t="str">
        <f>IF(Table2[[#This Row],[TT]]=0,"",ROW())</f>
        <v/>
      </c>
      <c r="B2587" s="13" t="str">
        <f>LOWER(SUBSTITUTE(SUBSTITUTE(SUBSTITUTE(SUBSTITUTE(SUBSTITUTE(SUBSTITUTE(SUBSTITUTE(SUBSTITUTE(Table2[[#This Row],[NAMA BARANG]]," ",""),"""",""),"-",""),"/",""),"(",""),")",""),"&amp;",""),",",""))</f>
        <v>celenganxl</v>
      </c>
      <c r="C2587" s="16" t="s">
        <v>2934</v>
      </c>
      <c r="D2587" s="18">
        <v>0</v>
      </c>
      <c r="E2587" s="47" t="s">
        <v>2574</v>
      </c>
      <c r="F2587" s="43">
        <f>IF(Table2[[#This Row],[M5B]]="",Table2[[#This Row],[M5B_h]],SUM(Table2[[#This Row],[M5B_h]],Table2[[#This Row],[M5B]]))</f>
        <v>0</v>
      </c>
      <c r="H2587" s="14" t="str">
        <f>IF(Table2[[#This Row],[M1A]]="","",Table2[[#This Row],[M1A]]-Table2[[#This Row],[AWAL]])</f>
        <v/>
      </c>
      <c r="J2587" s="14" t="str">
        <f>IF(Table2[[#This Row],[M2A]]="","",SUM(Table2[[#This Row],[M2A]]-Table2[[#This Row],[M2B_h]]))</f>
        <v/>
      </c>
      <c r="L2587" s="14" t="str">
        <f>IF(Table2[[#This Row],[M3A]]="","",SUM(Table2[[#This Row],[M3A]]-Table2[[#This Row],[M3B_h]]))</f>
        <v/>
      </c>
      <c r="N2587" s="14" t="str">
        <f>IF(Table2[[#This Row],[M4A]]="","",SUM(Table2[[#This Row],[M4A]]-Table2[[#This Row],[M4B_h]]))</f>
        <v/>
      </c>
      <c r="O2587" s="14"/>
      <c r="P2587" s="14" t="str">
        <f>IF(Table2[[#This Row],[M5A]]="","",SUM(Table2[[#This Row],[M5A]]-Table2[[#This Row],[M5B_h]]))</f>
        <v/>
      </c>
      <c r="Q2587" s="14">
        <f>SUM(Table2[[#This Row],[AWAL]],Table2[[#This Row],[M1B]])</f>
        <v>0</v>
      </c>
      <c r="R2587" s="14">
        <f>SUM(Table2[[#This Row],[M2B]],Table2[[#This Row],[M2B_h]])</f>
        <v>0</v>
      </c>
      <c r="S2587" s="14">
        <f>SUM(Table2[[#This Row],[M3B]],Table2[[#This Row],[M3B_h]])</f>
        <v>0</v>
      </c>
      <c r="T2587" s="14">
        <f>SUM(Table2[[#This Row],[M4B]],Table2[[#This Row],[M4B_h]])</f>
        <v>0</v>
      </c>
    </row>
    <row r="2588" spans="1:20">
      <c r="A2588" s="13" t="str">
        <f>IF(Table2[[#This Row],[TT]]=0,"",ROW())</f>
        <v/>
      </c>
      <c r="B2588" s="13" t="str">
        <f>LOWER(SUBSTITUTE(SUBSTITUTE(SUBSTITUTE(SUBSTITUTE(SUBSTITUTE(SUBSTITUTE(SUBSTITUTE(SUBSTITUTE(Table2[[#This Row],[NAMA BARANG]]," ",""),"""",""),"-",""),"/",""),"(",""),")",""),"&amp;",""),",",""))</f>
        <v>cipboardkayukotakcandy</v>
      </c>
      <c r="C2588" s="16" t="s">
        <v>3182</v>
      </c>
      <c r="D2588" s="18">
        <v>0</v>
      </c>
      <c r="E2588" s="47" t="s">
        <v>2480</v>
      </c>
      <c r="F2588" s="43">
        <f>IF(Table2[[#This Row],[M5B]]="",Table2[[#This Row],[M5B_h]],SUM(Table2[[#This Row],[M5B_h]],Table2[[#This Row],[M5B]]))</f>
        <v>0</v>
      </c>
      <c r="H2588" s="14" t="str">
        <f>IF(Table2[[#This Row],[M1A]]="","",Table2[[#This Row],[M1A]]-Table2[[#This Row],[AWAL]])</f>
        <v/>
      </c>
      <c r="J2588" s="14" t="str">
        <f>IF(Table2[[#This Row],[M2A]]="","",SUM(Table2[[#This Row],[M2A]]-Table2[[#This Row],[M2B_h]]))</f>
        <v/>
      </c>
      <c r="L2588" s="14" t="str">
        <f>IF(Table2[[#This Row],[M3A]]="","",SUM(Table2[[#This Row],[M3A]]-Table2[[#This Row],[M3B_h]]))</f>
        <v/>
      </c>
      <c r="N2588" s="14" t="str">
        <f>IF(Table2[[#This Row],[M4A]]="","",SUM(Table2[[#This Row],[M4A]]-Table2[[#This Row],[M4B_h]]))</f>
        <v/>
      </c>
      <c r="O2588" s="14"/>
      <c r="P2588" s="14" t="str">
        <f>IF(Table2[[#This Row],[M5A]]="","",SUM(Table2[[#This Row],[M5A]]-Table2[[#This Row],[M5B_h]]))</f>
        <v/>
      </c>
      <c r="Q2588" s="14">
        <f>SUM(Table2[[#This Row],[AWAL]],Table2[[#This Row],[M1B]])</f>
        <v>0</v>
      </c>
      <c r="R2588" s="14">
        <f>SUM(Table2[[#This Row],[M2B]],Table2[[#This Row],[M2B_h]])</f>
        <v>0</v>
      </c>
      <c r="S2588" s="14">
        <f>SUM(Table2[[#This Row],[M3B]],Table2[[#This Row],[M3B_h]])</f>
        <v>0</v>
      </c>
      <c r="T2588" s="14">
        <f>SUM(Table2[[#This Row],[M4B]],Table2[[#This Row],[M4B_h]])</f>
        <v>0</v>
      </c>
    </row>
    <row r="2589" spans="1:20">
      <c r="A2589" s="11" t="str">
        <f>IF(Table2[[#This Row],[TT]]=0,"",ROW())</f>
        <v/>
      </c>
      <c r="B2589" s="11" t="str">
        <f>LOWER(SUBSTITUTE(SUBSTITUTE(SUBSTITUTE(SUBSTITUTE(SUBSTITUTE(SUBSTITUTE(SUBSTITUTE(SUBSTITUTE(Table2[[#This Row],[NAMA BARANG]]," ",""),"""",""),"-",""),"/",""),"(",""),")",""),"&amp;",""),",",""))</f>
        <v>clearholder20lbgmmerah</v>
      </c>
      <c r="C2589" s="17" t="s">
        <v>762</v>
      </c>
      <c r="D2589" s="18">
        <v>0</v>
      </c>
      <c r="E2589" s="22" t="s">
        <v>88</v>
      </c>
      <c r="F2589" s="43">
        <f>IF(Table2[[#This Row],[M5B]]="",Table2[[#This Row],[M5B_h]],SUM(Table2[[#This Row],[M5B_h]],Table2[[#This Row],[M5B]]))</f>
        <v>0</v>
      </c>
      <c r="H2589" s="12" t="str">
        <f>IF(Table2[[#This Row],[M1A]]="","",Table2[[#This Row],[M1A]]-Table2[[#This Row],[AWAL]])</f>
        <v/>
      </c>
      <c r="J2589" s="12" t="str">
        <f>IF(Table2[[#This Row],[M2A]]="","",SUM(Table2[[#This Row],[M2A]]-Table2[[#This Row],[M2B_h]]))</f>
        <v/>
      </c>
      <c r="L2589" s="12" t="str">
        <f>IF(Table2[[#This Row],[M3A]]="","",SUM(Table2[[#This Row],[M3A]]-Table2[[#This Row],[M3B_h]]))</f>
        <v/>
      </c>
      <c r="N2589" s="12" t="str">
        <f>IF(Table2[[#This Row],[M4A]]="","",SUM(Table2[[#This Row],[M4A]]-Table2[[#This Row],[M4B_h]]))</f>
        <v/>
      </c>
      <c r="O2589" s="14"/>
      <c r="P2589" s="14" t="str">
        <f>IF(Table2[[#This Row],[M5A]]="","",SUM(Table2[[#This Row],[M5A]]-Table2[[#This Row],[M5B_h]]))</f>
        <v/>
      </c>
      <c r="Q2589" s="14">
        <f>SUM(Table2[[#This Row],[AWAL]],Table2[[#This Row],[M1B]])</f>
        <v>0</v>
      </c>
      <c r="R2589" s="14">
        <f>SUM(Table2[[#This Row],[M2B]],Table2[[#This Row],[M2B_h]])</f>
        <v>0</v>
      </c>
      <c r="S2589" s="14">
        <f>SUM(Table2[[#This Row],[M3B]],Table2[[#This Row],[M3B_h]])</f>
        <v>0</v>
      </c>
      <c r="T2589" s="14">
        <f>SUM(Table2[[#This Row],[M4B]],Table2[[#This Row],[M4B_h]])</f>
        <v>0</v>
      </c>
    </row>
    <row r="2590" spans="1:20">
      <c r="A2590" s="11" t="str">
        <f>IF(Table2[[#This Row],[TT]]=0,"",ROW())</f>
        <v/>
      </c>
      <c r="B2590" s="11" t="str">
        <f>LOWER(SUBSTITUTE(SUBSTITUTE(SUBSTITUTE(SUBSTITUTE(SUBSTITUTE(SUBSTITUTE(SUBSTITUTE(SUBSTITUTE(Table2[[#This Row],[NAMA BARANG]]," ",""),"""",""),"-",""),"/",""),"(",""),")",""),"&amp;",""),",",""))</f>
        <v>clipboard307sworrykecil</v>
      </c>
      <c r="C2590" s="17" t="s">
        <v>782</v>
      </c>
      <c r="D2590" s="18">
        <v>0</v>
      </c>
      <c r="E2590" s="22" t="s">
        <v>66</v>
      </c>
      <c r="F2590" s="43">
        <f>IF(Table2[[#This Row],[M5B]]="",Table2[[#This Row],[M5B_h]],SUM(Table2[[#This Row],[M5B_h]],Table2[[#This Row],[M5B]]))</f>
        <v>0</v>
      </c>
      <c r="H2590" s="12" t="str">
        <f>IF(Table2[[#This Row],[M1A]]="","",Table2[[#This Row],[M1A]]-Table2[[#This Row],[AWAL]])</f>
        <v/>
      </c>
      <c r="J2590" s="12" t="str">
        <f>IF(Table2[[#This Row],[M2A]]="","",SUM(Table2[[#This Row],[M2A]]-Table2[[#This Row],[M2B_h]]))</f>
        <v/>
      </c>
      <c r="L2590" s="12" t="str">
        <f>IF(Table2[[#This Row],[M3A]]="","",SUM(Table2[[#This Row],[M3A]]-Table2[[#This Row],[M3B_h]]))</f>
        <v/>
      </c>
      <c r="N2590" s="12" t="str">
        <f>IF(Table2[[#This Row],[M4A]]="","",SUM(Table2[[#This Row],[M4A]]-Table2[[#This Row],[M4B_h]]))</f>
        <v/>
      </c>
      <c r="O2590" s="14"/>
      <c r="P2590" s="14" t="str">
        <f>IF(Table2[[#This Row],[M5A]]="","",SUM(Table2[[#This Row],[M5A]]-Table2[[#This Row],[M5B_h]]))</f>
        <v/>
      </c>
      <c r="Q2590" s="14">
        <f>SUM(Table2[[#This Row],[AWAL]],Table2[[#This Row],[M1B]])</f>
        <v>0</v>
      </c>
      <c r="R2590" s="14">
        <f>SUM(Table2[[#This Row],[M2B]],Table2[[#This Row],[M2B_h]])</f>
        <v>0</v>
      </c>
      <c r="S2590" s="14">
        <f>SUM(Table2[[#This Row],[M3B]],Table2[[#This Row],[M3B_h]])</f>
        <v>0</v>
      </c>
      <c r="T2590" s="14">
        <f>SUM(Table2[[#This Row],[M4B]],Table2[[#This Row],[M4B_h]])</f>
        <v>0</v>
      </c>
    </row>
    <row r="2591" spans="1:20">
      <c r="A2591" s="13" t="str">
        <f>IF(Table2[[#This Row],[TT]]=0,"",ROW())</f>
        <v/>
      </c>
      <c r="B2591" s="13" t="str">
        <f>LOWER(SUBSTITUTE(SUBSTITUTE(SUBSTITUTE(SUBSTITUTE(SUBSTITUTE(SUBSTITUTE(SUBSTITUTE(SUBSTITUTE(Table2[[#This Row],[NAMA BARANG]]," ",""),"""",""),"-",""),"/",""),"(",""),")",""),"&amp;",""),",",""))</f>
        <v>clipboard6688trkoala</v>
      </c>
      <c r="C2591" s="16" t="s">
        <v>2903</v>
      </c>
      <c r="D2591" s="18">
        <v>0</v>
      </c>
      <c r="E2591" s="47" t="s">
        <v>2480</v>
      </c>
      <c r="F2591" s="43">
        <f>IF(Table2[[#This Row],[M5B]]="",Table2[[#This Row],[M5B_h]],SUM(Table2[[#This Row],[M5B_h]],Table2[[#This Row],[M5B]]))</f>
        <v>0</v>
      </c>
      <c r="H2591" s="14" t="str">
        <f>IF(Table2[[#This Row],[M1A]]="","",Table2[[#This Row],[M1A]]-Table2[[#This Row],[AWAL]])</f>
        <v/>
      </c>
      <c r="J2591" s="14" t="str">
        <f>IF(Table2[[#This Row],[M2A]]="","",SUM(Table2[[#This Row],[M2A]]-Table2[[#This Row],[M2B_h]]))</f>
        <v/>
      </c>
      <c r="L2591" s="14" t="str">
        <f>IF(Table2[[#This Row],[M3A]]="","",SUM(Table2[[#This Row],[M3A]]-Table2[[#This Row],[M3B_h]]))</f>
        <v/>
      </c>
      <c r="N2591" s="14" t="str">
        <f>IF(Table2[[#This Row],[M4A]]="","",SUM(Table2[[#This Row],[M4A]]-Table2[[#This Row],[M4B_h]]))</f>
        <v/>
      </c>
      <c r="O2591" s="14"/>
      <c r="P2591" s="14" t="str">
        <f>IF(Table2[[#This Row],[M5A]]="","",SUM(Table2[[#This Row],[M5A]]-Table2[[#This Row],[M5B_h]]))</f>
        <v/>
      </c>
      <c r="Q2591" s="14">
        <f>SUM(Table2[[#This Row],[AWAL]],Table2[[#This Row],[M1B]])</f>
        <v>0</v>
      </c>
      <c r="R2591" s="14">
        <f>SUM(Table2[[#This Row],[M2B]],Table2[[#This Row],[M2B_h]])</f>
        <v>0</v>
      </c>
      <c r="S2591" s="14">
        <f>SUM(Table2[[#This Row],[M3B]],Table2[[#This Row],[M3B_h]])</f>
        <v>0</v>
      </c>
      <c r="T2591" s="14">
        <f>SUM(Table2[[#This Row],[M4B]],Table2[[#This Row],[M4B_h]])</f>
        <v>0</v>
      </c>
    </row>
    <row r="2592" spans="1:20">
      <c r="A2592" s="11" t="str">
        <f>IF(Table2[[#This Row],[TT]]=0,"",ROW())</f>
        <v/>
      </c>
      <c r="B2592" s="11" t="str">
        <f>LOWER(SUBSTITUTE(SUBSTITUTE(SUBSTITUTE(SUBSTITUTE(SUBSTITUTE(SUBSTITUTE(SUBSTITUTE(SUBSTITUTE(Table2[[#This Row],[NAMA BARANG]]," ",""),"""",""),"-",""),"/",""),"(",""),")",""),"&amp;",""),",",""))</f>
        <v>clipboard6688transkoala</v>
      </c>
      <c r="C2592" s="17" t="s">
        <v>4322</v>
      </c>
      <c r="D2592" s="18">
        <v>0</v>
      </c>
      <c r="E2592" s="22" t="s">
        <v>38</v>
      </c>
      <c r="F2592" s="43">
        <f>IF(Table2[[#This Row],[M5B]]="",Table2[[#This Row],[M5B_h]],SUM(Table2[[#This Row],[M5B_h]],Table2[[#This Row],[M5B]]))</f>
        <v>0</v>
      </c>
      <c r="H2592" s="12" t="str">
        <f>IF(Table2[[#This Row],[M1A]]="","",Table2[[#This Row],[M1A]]-Table2[[#This Row],[AWAL]])</f>
        <v/>
      </c>
      <c r="J2592" s="12" t="str">
        <f>IF(Table2[[#This Row],[M2A]]="","",SUM(Table2[[#This Row],[M2A]]-Table2[[#This Row],[M2B_h]]))</f>
        <v/>
      </c>
      <c r="L2592" s="12" t="str">
        <f>IF(Table2[[#This Row],[M3A]]="","",SUM(Table2[[#This Row],[M3A]]-Table2[[#This Row],[M3B_h]]))</f>
        <v/>
      </c>
      <c r="N2592" s="12" t="str">
        <f>IF(Table2[[#This Row],[M4A]]="","",SUM(Table2[[#This Row],[M4A]]-Table2[[#This Row],[M4B_h]]))</f>
        <v/>
      </c>
      <c r="O2592" s="14"/>
      <c r="P2592" s="14" t="str">
        <f>IF(Table2[[#This Row],[M5A]]="","",SUM(Table2[[#This Row],[M5A]]-Table2[[#This Row],[M5B_h]]))</f>
        <v/>
      </c>
      <c r="Q2592" s="14">
        <f>SUM(Table2[[#This Row],[AWAL]],Table2[[#This Row],[M1B]])</f>
        <v>0</v>
      </c>
      <c r="R2592" s="14">
        <f>SUM(Table2[[#This Row],[M2B]],Table2[[#This Row],[M2B_h]])</f>
        <v>0</v>
      </c>
      <c r="S2592" s="14">
        <f>SUM(Table2[[#This Row],[M3B]],Table2[[#This Row],[M3B_h]])</f>
        <v>0</v>
      </c>
      <c r="T2592" s="14">
        <f>SUM(Table2[[#This Row],[M4B]],Table2[[#This Row],[M4B_h]])</f>
        <v>0</v>
      </c>
    </row>
    <row r="2593" spans="1:20">
      <c r="A2593" s="11" t="str">
        <f>IF(Table2[[#This Row],[TT]]=0,"",ROW())</f>
        <v/>
      </c>
      <c r="B2593" s="11" t="str">
        <f>LOWER(SUBSTITUTE(SUBSTITUTE(SUBSTITUTE(SUBSTITUTE(SUBSTITUTE(SUBSTITUTE(SUBSTITUTE(SUBSTITUTE(Table2[[#This Row],[NAMA BARANG]]," ",""),"""",""),"-",""),"/",""),"(",""),")",""),"&amp;",""),",",""))</f>
        <v>clipboardf4moshi²</v>
      </c>
      <c r="C2593" s="17" t="s">
        <v>3454</v>
      </c>
      <c r="D2593" s="18">
        <v>0</v>
      </c>
      <c r="E2593" s="22" t="s">
        <v>2480</v>
      </c>
      <c r="F2593" s="43">
        <f>IF(Table2[[#This Row],[M5B]]="",Table2[[#This Row],[M5B_h]],SUM(Table2[[#This Row],[M5B_h]],Table2[[#This Row],[M5B]]))</f>
        <v>0</v>
      </c>
      <c r="H2593" s="12" t="str">
        <f>IF(Table2[[#This Row],[M1A]]="","",Table2[[#This Row],[M1A]]-Table2[[#This Row],[AWAL]])</f>
        <v/>
      </c>
      <c r="J2593" s="12" t="str">
        <f>IF(Table2[[#This Row],[M2A]]="","",SUM(Table2[[#This Row],[M2A]]-Table2[[#This Row],[M2B_h]]))</f>
        <v/>
      </c>
      <c r="L2593" s="12" t="str">
        <f>IF(Table2[[#This Row],[M3A]]="","",SUM(Table2[[#This Row],[M3A]]-Table2[[#This Row],[M3B_h]]))</f>
        <v/>
      </c>
      <c r="N2593" s="12" t="str">
        <f>IF(Table2[[#This Row],[M4A]]="","",SUM(Table2[[#This Row],[M4A]]-Table2[[#This Row],[M4B_h]]))</f>
        <v/>
      </c>
      <c r="O2593" s="14"/>
      <c r="P2593" s="14" t="str">
        <f>IF(Table2[[#This Row],[M5A]]="","",SUM(Table2[[#This Row],[M5A]]-Table2[[#This Row],[M5B_h]]))</f>
        <v/>
      </c>
      <c r="Q2593" s="14">
        <f>SUM(Table2[[#This Row],[AWAL]],Table2[[#This Row],[M1B]])</f>
        <v>0</v>
      </c>
      <c r="R2593" s="14">
        <f>SUM(Table2[[#This Row],[M2B]],Table2[[#This Row],[M2B_h]])</f>
        <v>0</v>
      </c>
      <c r="S2593" s="14">
        <f>SUM(Table2[[#This Row],[M3B]],Table2[[#This Row],[M3B_h]])</f>
        <v>0</v>
      </c>
      <c r="T2593" s="14">
        <f>SUM(Table2[[#This Row],[M4B]],Table2[[#This Row],[M4B_h]])</f>
        <v>0</v>
      </c>
    </row>
    <row r="2594" spans="1:20">
      <c r="A2594" s="13" t="str">
        <f>IF(Table2[[#This Row],[TT]]=0,"",ROW())</f>
        <v/>
      </c>
      <c r="B2594" s="13" t="str">
        <f>LOWER(SUBSTITUTE(SUBSTITUTE(SUBSTITUTE(SUBSTITUTE(SUBSTITUTE(SUBSTITUTE(SUBSTITUTE(SUBSTITUTE(Table2[[#This Row],[NAMA BARANG]]," ",""),"""",""),"-",""),"/",""),"(",""),")",""),"&amp;",""),",",""))</f>
        <v>clipboardkayu</v>
      </c>
      <c r="C2594" s="16" t="s">
        <v>4286</v>
      </c>
      <c r="D2594" s="25">
        <v>0</v>
      </c>
      <c r="E2594" s="47" t="s">
        <v>2480</v>
      </c>
      <c r="F2594" s="43">
        <f>IF(Table2[[#This Row],[M5B]]="",Table2[[#This Row],[M5B_h]],SUM(Table2[[#This Row],[M5B_h]],Table2[[#This Row],[M5B]]))</f>
        <v>0</v>
      </c>
      <c r="H2594" s="14" t="str">
        <f>IF(Table2[[#This Row],[M1A]]="","",Table2[[#This Row],[M1A]]-Table2[[#This Row],[AWAL]])</f>
        <v/>
      </c>
      <c r="J2594" s="14" t="str">
        <f>IF(Table2[[#This Row],[M2A]]="","",SUM(Table2[[#This Row],[M2A]]-Table2[[#This Row],[M2B_h]]))</f>
        <v/>
      </c>
      <c r="L2594" s="14" t="str">
        <f>IF(Table2[[#This Row],[M3A]]="","",SUM(Table2[[#This Row],[M3A]]-Table2[[#This Row],[M3B_h]]))</f>
        <v/>
      </c>
      <c r="N2594" s="14" t="str">
        <f>IF(Table2[[#This Row],[M4A]]="","",SUM(Table2[[#This Row],[M4A]]-Table2[[#This Row],[M4B_h]]))</f>
        <v/>
      </c>
      <c r="O2594" s="14"/>
      <c r="P2594" s="14" t="str">
        <f>IF(Table2[[#This Row],[M5A]]="","",SUM(Table2[[#This Row],[M5A]]-Table2[[#This Row],[M5B_h]]))</f>
        <v/>
      </c>
      <c r="Q2594" s="14">
        <f>SUM(Table2[[#This Row],[AWAL]],Table2[[#This Row],[M1B]])</f>
        <v>0</v>
      </c>
      <c r="R2594" s="14">
        <f>SUM(Table2[[#This Row],[M2B]],Table2[[#This Row],[M2B_h]])</f>
        <v>0</v>
      </c>
      <c r="S2594" s="14">
        <f>SUM(Table2[[#This Row],[M3B]],Table2[[#This Row],[M3B_h]])</f>
        <v>0</v>
      </c>
      <c r="T2594" s="14">
        <f>SUM(Table2[[#This Row],[M4B]],Table2[[#This Row],[M4B_h]])</f>
        <v>0</v>
      </c>
    </row>
    <row r="2595" spans="1:20">
      <c r="A2595" s="11" t="str">
        <f>IF(Table2[[#This Row],[TT]]=0,"",ROW())</f>
        <v/>
      </c>
      <c r="B2595" s="11" t="str">
        <f>LOWER(SUBSTITUTE(SUBSTITUTE(SUBSTITUTE(SUBSTITUTE(SUBSTITUTE(SUBSTITUTE(SUBSTITUTE(SUBSTITUTE(Table2[[#This Row],[NAMA BARANG]]," ",""),"""",""),"-",""),"/",""),"(",""),")",""),"&amp;",""),",",""))</f>
        <v>clipboardkayucandy</v>
      </c>
      <c r="C2595" s="17" t="s">
        <v>4284</v>
      </c>
      <c r="D2595" s="18">
        <v>0</v>
      </c>
      <c r="E2595" s="22" t="s">
        <v>2480</v>
      </c>
      <c r="F2595" s="43">
        <f>IF(Table2[[#This Row],[M5B]]="",Table2[[#This Row],[M5B_h]],SUM(Table2[[#This Row],[M5B_h]],Table2[[#This Row],[M5B]]))</f>
        <v>0</v>
      </c>
      <c r="H2595" s="12" t="str">
        <f>IF(Table2[[#This Row],[M1A]]="","",Table2[[#This Row],[M1A]]-Table2[[#This Row],[AWAL]])</f>
        <v/>
      </c>
      <c r="J2595" s="12" t="str">
        <f>IF(Table2[[#This Row],[M2A]]="","",SUM(Table2[[#This Row],[M2A]]-Table2[[#This Row],[M2B_h]]))</f>
        <v/>
      </c>
      <c r="L2595" s="12" t="str">
        <f>IF(Table2[[#This Row],[M3A]]="","",SUM(Table2[[#This Row],[M3A]]-Table2[[#This Row],[M3B_h]]))</f>
        <v/>
      </c>
      <c r="N2595" s="12" t="str">
        <f>IF(Table2[[#This Row],[M4A]]="","",SUM(Table2[[#This Row],[M4A]]-Table2[[#This Row],[M4B_h]]))</f>
        <v/>
      </c>
      <c r="O2595" s="14"/>
      <c r="P2595" s="14" t="str">
        <f>IF(Table2[[#This Row],[M5A]]="","",SUM(Table2[[#This Row],[M5A]]-Table2[[#This Row],[M5B_h]]))</f>
        <v/>
      </c>
      <c r="Q2595" s="14">
        <f>SUM(Table2[[#This Row],[AWAL]],Table2[[#This Row],[M1B]])</f>
        <v>0</v>
      </c>
      <c r="R2595" s="14">
        <f>SUM(Table2[[#This Row],[M2B]],Table2[[#This Row],[M2B_h]])</f>
        <v>0</v>
      </c>
      <c r="S2595" s="14">
        <f>SUM(Table2[[#This Row],[M3B]],Table2[[#This Row],[M3B_h]])</f>
        <v>0</v>
      </c>
      <c r="T2595" s="14">
        <f>SUM(Table2[[#This Row],[M4B]],Table2[[#This Row],[M4B_h]])</f>
        <v>0</v>
      </c>
    </row>
    <row r="2596" spans="1:20">
      <c r="A2596" s="13" t="str">
        <f>IF(Table2[[#This Row],[TT]]=0,"",ROW())</f>
        <v/>
      </c>
      <c r="B2596" s="13" t="str">
        <f>LOWER(SUBSTITUTE(SUBSTITUTE(SUBSTITUTE(SUBSTITUTE(SUBSTITUTE(SUBSTITUTE(SUBSTITUTE(SUBSTITUTE(Table2[[#This Row],[NAMA BARANG]]," ",""),"""",""),"-",""),"/",""),"(",""),")",""),"&amp;",""),",",""))</f>
        <v>clipboardkwalitas</v>
      </c>
      <c r="C2596" s="17" t="s">
        <v>792</v>
      </c>
      <c r="D2596" s="18">
        <v>0</v>
      </c>
      <c r="E2596" s="22" t="s">
        <v>38</v>
      </c>
      <c r="F2596" s="43">
        <f>IF(Table2[[#This Row],[M5B]]="",Table2[[#This Row],[M5B_h]],SUM(Table2[[#This Row],[M5B_h]],Table2[[#This Row],[M5B]]))</f>
        <v>0</v>
      </c>
      <c r="H2596" s="14" t="str">
        <f>IF(Table2[[#This Row],[M1A]]="","",Table2[[#This Row],[M1A]]-Table2[[#This Row],[AWAL]])</f>
        <v/>
      </c>
      <c r="J2596" s="12" t="str">
        <f>IF(Table2[[#This Row],[M2A]]="","",SUM(Table2[[#This Row],[M2A]]-Table2[[#This Row],[M2B_h]]))</f>
        <v/>
      </c>
      <c r="L2596" s="12" t="str">
        <f>IF(Table2[[#This Row],[M3A]]="","",SUM(Table2[[#This Row],[M3A]]-Table2[[#This Row],[M3B_h]]))</f>
        <v/>
      </c>
      <c r="N2596" s="12" t="str">
        <f>IF(Table2[[#This Row],[M4A]]="","",SUM(Table2[[#This Row],[M4A]]-Table2[[#This Row],[M4B_h]]))</f>
        <v/>
      </c>
      <c r="O2596" s="14"/>
      <c r="P2596" s="14" t="str">
        <f>IF(Table2[[#This Row],[M5A]]="","",SUM(Table2[[#This Row],[M5A]]-Table2[[#This Row],[M5B_h]]))</f>
        <v/>
      </c>
      <c r="Q2596" s="14">
        <f>SUM(Table2[[#This Row],[AWAL]],Table2[[#This Row],[M1B]])</f>
        <v>0</v>
      </c>
      <c r="R2596" s="14">
        <f>SUM(Table2[[#This Row],[M2B]],Table2[[#This Row],[M2B_h]])</f>
        <v>0</v>
      </c>
      <c r="S2596" s="14">
        <f>SUM(Table2[[#This Row],[M3B]],Table2[[#This Row],[M3B_h]])</f>
        <v>0</v>
      </c>
      <c r="T2596" s="14">
        <f>SUM(Table2[[#This Row],[M4B]],Table2[[#This Row],[M4B_h]])</f>
        <v>0</v>
      </c>
    </row>
    <row r="2597" spans="1:20">
      <c r="A2597" s="11" t="str">
        <f>IF(Table2[[#This Row],[TT]]=0,"",ROW())</f>
        <v/>
      </c>
      <c r="B2597" s="11" t="str">
        <f>LOWER(SUBSTITUTE(SUBSTITUTE(SUBSTITUTE(SUBSTITUTE(SUBSTITUTE(SUBSTITUTE(SUBSTITUTE(SUBSTITUTE(Table2[[#This Row],[NAMA BARANG]]," ",""),"""",""),"-",""),"/",""),"(",""),")",""),"&amp;",""),",",""))</f>
        <v>clipboardmikabatik</v>
      </c>
      <c r="C2597" s="17" t="s">
        <v>795</v>
      </c>
      <c r="D2597" s="18">
        <v>0</v>
      </c>
      <c r="E2597" s="22" t="s">
        <v>58</v>
      </c>
      <c r="F2597" s="43">
        <f>IF(Table2[[#This Row],[M5B]]="",Table2[[#This Row],[M5B_h]],SUM(Table2[[#This Row],[M5B_h]],Table2[[#This Row],[M5B]]))</f>
        <v>0</v>
      </c>
      <c r="H2597" s="12" t="str">
        <f>IF(Table2[[#This Row],[M1A]]="","",Table2[[#This Row],[M1A]]-Table2[[#This Row],[AWAL]])</f>
        <v/>
      </c>
      <c r="J2597" s="12" t="str">
        <f>IF(Table2[[#This Row],[M2A]]="","",SUM(Table2[[#This Row],[M2A]]-Table2[[#This Row],[M2B_h]]))</f>
        <v/>
      </c>
      <c r="L2597" s="12" t="str">
        <f>IF(Table2[[#This Row],[M3A]]="","",SUM(Table2[[#This Row],[M3A]]-Table2[[#This Row],[M3B_h]]))</f>
        <v/>
      </c>
      <c r="N2597" s="12" t="str">
        <f>IF(Table2[[#This Row],[M4A]]="","",SUM(Table2[[#This Row],[M4A]]-Table2[[#This Row],[M4B_h]]))</f>
        <v/>
      </c>
      <c r="O2597" s="14"/>
      <c r="P2597" s="14" t="str">
        <f>IF(Table2[[#This Row],[M5A]]="","",SUM(Table2[[#This Row],[M5A]]-Table2[[#This Row],[M5B_h]]))</f>
        <v/>
      </c>
      <c r="Q2597" s="14">
        <f>SUM(Table2[[#This Row],[AWAL]],Table2[[#This Row],[M1B]])</f>
        <v>0</v>
      </c>
      <c r="R2597" s="14">
        <f>SUM(Table2[[#This Row],[M2B]],Table2[[#This Row],[M2B_h]])</f>
        <v>0</v>
      </c>
      <c r="S2597" s="14">
        <f>SUM(Table2[[#This Row],[M3B]],Table2[[#This Row],[M3B_h]])</f>
        <v>0</v>
      </c>
      <c r="T2597" s="14">
        <f>SUM(Table2[[#This Row],[M4B]],Table2[[#This Row],[M4B_h]])</f>
        <v>0</v>
      </c>
    </row>
    <row r="2598" spans="1:20">
      <c r="A2598" s="11" t="str">
        <f>IF(Table2[[#This Row],[TT]]=0,"",ROW())</f>
        <v/>
      </c>
      <c r="B2598" s="11" t="str">
        <f>LOWER(SUBSTITUTE(SUBSTITUTE(SUBSTITUTE(SUBSTITUTE(SUBSTITUTE(SUBSTITUTE(SUBSTITUTE(SUBSTITUTE(Table2[[#This Row],[NAMA BARANG]]," ",""),"""",""),"-",""),"/",""),"(",""),")",""),"&amp;",""),",",""))</f>
        <v>clipboardpapangambarb5</v>
      </c>
      <c r="C2598" s="17" t="s">
        <v>800</v>
      </c>
      <c r="D2598" s="18">
        <v>0</v>
      </c>
      <c r="E2598" s="22" t="s">
        <v>794</v>
      </c>
      <c r="F2598" s="43">
        <f>IF(Table2[[#This Row],[M5B]]="",Table2[[#This Row],[M5B_h]],SUM(Table2[[#This Row],[M5B_h]],Table2[[#This Row],[M5B]]))</f>
        <v>0</v>
      </c>
      <c r="H2598" s="12" t="str">
        <f>IF(Table2[[#This Row],[M1A]]="","",Table2[[#This Row],[M1A]]-Table2[[#This Row],[AWAL]])</f>
        <v/>
      </c>
      <c r="J2598" s="12" t="str">
        <f>IF(Table2[[#This Row],[M2A]]="","",SUM(Table2[[#This Row],[M2A]]-Table2[[#This Row],[M2B_h]]))</f>
        <v/>
      </c>
      <c r="L2598" s="12" t="str">
        <f>IF(Table2[[#This Row],[M3A]]="","",SUM(Table2[[#This Row],[M3A]]-Table2[[#This Row],[M3B_h]]))</f>
        <v/>
      </c>
      <c r="N2598" s="12" t="str">
        <f>IF(Table2[[#This Row],[M4A]]="","",SUM(Table2[[#This Row],[M4A]]-Table2[[#This Row],[M4B_h]]))</f>
        <v/>
      </c>
      <c r="O2598" s="14"/>
      <c r="P2598" s="14" t="str">
        <f>IF(Table2[[#This Row],[M5A]]="","",SUM(Table2[[#This Row],[M5A]]-Table2[[#This Row],[M5B_h]]))</f>
        <v/>
      </c>
      <c r="Q2598" s="14">
        <f>SUM(Table2[[#This Row],[AWAL]],Table2[[#This Row],[M1B]])</f>
        <v>0</v>
      </c>
      <c r="R2598" s="14">
        <f>SUM(Table2[[#This Row],[M2B]],Table2[[#This Row],[M2B_h]])</f>
        <v>0</v>
      </c>
      <c r="S2598" s="14">
        <f>SUM(Table2[[#This Row],[M3B]],Table2[[#This Row],[M3B_h]])</f>
        <v>0</v>
      </c>
      <c r="T2598" s="14">
        <f>SUM(Table2[[#This Row],[M4B]],Table2[[#This Row],[M4B_h]])</f>
        <v>0</v>
      </c>
    </row>
    <row r="2599" spans="1:20">
      <c r="A2599" s="11" t="str">
        <f>IF(Table2[[#This Row],[TT]]=0,"",ROW())</f>
        <v/>
      </c>
      <c r="B2599" s="11" t="str">
        <f>LOWER(SUBSTITUTE(SUBSTITUTE(SUBSTITUTE(SUBSTITUTE(SUBSTITUTE(SUBSTITUTE(SUBSTITUTE(SUBSTITUTE(Table2[[#This Row],[NAMA BARANG]]," ",""),"""",""),"-",""),"/",""),"(",""),")",""),"&amp;",""),",",""))</f>
        <v>clipfiletoplawrnhjhtmb</v>
      </c>
      <c r="C2599" s="17" t="s">
        <v>802</v>
      </c>
      <c r="D2599" s="18">
        <v>0</v>
      </c>
      <c r="E2599" s="22" t="s">
        <v>803</v>
      </c>
      <c r="F2599" s="43">
        <f>IF(Table2[[#This Row],[M5B]]="",Table2[[#This Row],[M5B_h]],SUM(Table2[[#This Row],[M5B_h]],Table2[[#This Row],[M5B]]))</f>
        <v>0</v>
      </c>
      <c r="H2599" s="12" t="str">
        <f>IF(Table2[[#This Row],[M1A]]="","",Table2[[#This Row],[M1A]]-Table2[[#This Row],[AWAL]])</f>
        <v/>
      </c>
      <c r="J2599" s="12" t="str">
        <f>IF(Table2[[#This Row],[M2A]]="","",SUM(Table2[[#This Row],[M2A]]-Table2[[#This Row],[M2B_h]]))</f>
        <v/>
      </c>
      <c r="L2599" s="12" t="str">
        <f>IF(Table2[[#This Row],[M3A]]="","",SUM(Table2[[#This Row],[M3A]]-Table2[[#This Row],[M3B_h]]))</f>
        <v/>
      </c>
      <c r="N2599" s="12" t="str">
        <f>IF(Table2[[#This Row],[M4A]]="","",SUM(Table2[[#This Row],[M4A]]-Table2[[#This Row],[M4B_h]]))</f>
        <v/>
      </c>
      <c r="O2599" s="14"/>
      <c r="P2599" s="14" t="str">
        <f>IF(Table2[[#This Row],[M5A]]="","",SUM(Table2[[#This Row],[M5A]]-Table2[[#This Row],[M5B_h]]))</f>
        <v/>
      </c>
      <c r="Q2599" s="14">
        <f>SUM(Table2[[#This Row],[AWAL]],Table2[[#This Row],[M1B]])</f>
        <v>0</v>
      </c>
      <c r="R2599" s="14">
        <f>SUM(Table2[[#This Row],[M2B]],Table2[[#This Row],[M2B_h]])</f>
        <v>0</v>
      </c>
      <c r="S2599" s="14">
        <f>SUM(Table2[[#This Row],[M3B]],Table2[[#This Row],[M3B_h]])</f>
        <v>0</v>
      </c>
      <c r="T2599" s="14">
        <f>SUM(Table2[[#This Row],[M4B]],Table2[[#This Row],[M4B_h]])</f>
        <v>0</v>
      </c>
    </row>
    <row r="2600" spans="1:20">
      <c r="A2600" s="11" t="str">
        <f>IF(Table2[[#This Row],[TT]]=0,"",ROW())</f>
        <v/>
      </c>
      <c r="B2600" s="11" t="str">
        <f>LOWER(SUBSTITUTE(SUBSTITUTE(SUBSTITUTE(SUBSTITUTE(SUBSTITUTE(SUBSTITUTE(SUBSTITUTE(SUBSTITUTE(Table2[[#This Row],[NAMA BARANG]]," ",""),"""",""),"-",""),"/",""),"(",""),")",""),"&amp;",""),",",""))</f>
        <v>coinbankbulatbts</v>
      </c>
      <c r="C2600" s="17" t="s">
        <v>805</v>
      </c>
      <c r="D2600" s="18">
        <v>0</v>
      </c>
      <c r="E2600" s="22" t="s">
        <v>11</v>
      </c>
      <c r="F2600" s="43">
        <f>IF(Table2[[#This Row],[M5B]]="",Table2[[#This Row],[M5B_h]],SUM(Table2[[#This Row],[M5B_h]],Table2[[#This Row],[M5B]]))</f>
        <v>0</v>
      </c>
      <c r="H2600" s="12" t="str">
        <f>IF(Table2[[#This Row],[M1A]]="","",Table2[[#This Row],[M1A]]-Table2[[#This Row],[AWAL]])</f>
        <v/>
      </c>
      <c r="J2600" s="12" t="str">
        <f>IF(Table2[[#This Row],[M2A]]="","",SUM(Table2[[#This Row],[M2A]]-Table2[[#This Row],[M2B_h]]))</f>
        <v/>
      </c>
      <c r="L2600" s="12" t="str">
        <f>IF(Table2[[#This Row],[M3A]]="","",SUM(Table2[[#This Row],[M3A]]-Table2[[#This Row],[M3B_h]]))</f>
        <v/>
      </c>
      <c r="N2600" s="12" t="str">
        <f>IF(Table2[[#This Row],[M4A]]="","",SUM(Table2[[#This Row],[M4A]]-Table2[[#This Row],[M4B_h]]))</f>
        <v/>
      </c>
      <c r="O2600" s="14"/>
      <c r="P2600" s="14" t="str">
        <f>IF(Table2[[#This Row],[M5A]]="","",SUM(Table2[[#This Row],[M5A]]-Table2[[#This Row],[M5B_h]]))</f>
        <v/>
      </c>
      <c r="Q2600" s="14">
        <f>SUM(Table2[[#This Row],[AWAL]],Table2[[#This Row],[M1B]])</f>
        <v>0</v>
      </c>
      <c r="R2600" s="14">
        <f>SUM(Table2[[#This Row],[M2B]],Table2[[#This Row],[M2B_h]])</f>
        <v>0</v>
      </c>
      <c r="S2600" s="14">
        <f>SUM(Table2[[#This Row],[M3B]],Table2[[#This Row],[M3B_h]])</f>
        <v>0</v>
      </c>
      <c r="T2600" s="14">
        <f>SUM(Table2[[#This Row],[M4B]],Table2[[#This Row],[M4B_h]])</f>
        <v>0</v>
      </c>
    </row>
    <row r="2601" spans="1:20">
      <c r="A2601" s="13" t="str">
        <f>IF(Table2[[#This Row],[TT]]=0,"",ROW())</f>
        <v/>
      </c>
      <c r="B2601" s="13" t="str">
        <f>LOWER(SUBSTITUTE(SUBSTITUTE(SUBSTITUTE(SUBSTITUTE(SUBSTITUTE(SUBSTITUTE(SUBSTITUTE(SUBSTITUTE(Table2[[#This Row],[NAMA BARANG]]," ",""),"""",""),"-",""),"/",""),"(",""),")",""),"&amp;",""),",",""))</f>
        <v>coinbankl</v>
      </c>
      <c r="C2601" s="16" t="s">
        <v>2856</v>
      </c>
      <c r="D2601" s="18">
        <v>0</v>
      </c>
      <c r="E2601" s="47" t="s">
        <v>2452</v>
      </c>
      <c r="F2601" s="43">
        <f>IF(Table2[[#This Row],[M5B]]="",Table2[[#This Row],[M5B_h]],SUM(Table2[[#This Row],[M5B_h]],Table2[[#This Row],[M5B]]))</f>
        <v>0</v>
      </c>
      <c r="H2601" s="14" t="str">
        <f>IF(Table2[[#This Row],[M1A]]="","",Table2[[#This Row],[M1A]]-Table2[[#This Row],[AWAL]])</f>
        <v/>
      </c>
      <c r="J2601" s="14" t="str">
        <f>IF(Table2[[#This Row],[M2A]]="","",SUM(Table2[[#This Row],[M2A]]-Table2[[#This Row],[M2B_h]]))</f>
        <v/>
      </c>
      <c r="L2601" s="14" t="str">
        <f>IF(Table2[[#This Row],[M3A]]="","",SUM(Table2[[#This Row],[M3A]]-Table2[[#This Row],[M3B_h]]))</f>
        <v/>
      </c>
      <c r="N2601" s="14" t="str">
        <f>IF(Table2[[#This Row],[M4A]]="","",SUM(Table2[[#This Row],[M4A]]-Table2[[#This Row],[M4B_h]]))</f>
        <v/>
      </c>
      <c r="O2601" s="14"/>
      <c r="P2601" s="14" t="str">
        <f>IF(Table2[[#This Row],[M5A]]="","",SUM(Table2[[#This Row],[M5A]]-Table2[[#This Row],[M5B_h]]))</f>
        <v/>
      </c>
      <c r="Q2601" s="14">
        <f>SUM(Table2[[#This Row],[AWAL]],Table2[[#This Row],[M1B]])</f>
        <v>0</v>
      </c>
      <c r="R2601" s="14">
        <f>SUM(Table2[[#This Row],[M2B]],Table2[[#This Row],[M2B_h]])</f>
        <v>0</v>
      </c>
      <c r="S2601" s="14">
        <f>SUM(Table2[[#This Row],[M3B]],Table2[[#This Row],[M3B_h]])</f>
        <v>0</v>
      </c>
      <c r="T2601" s="14">
        <f>SUM(Table2[[#This Row],[M4B]],Table2[[#This Row],[M4B_h]])</f>
        <v>0</v>
      </c>
    </row>
    <row r="2602" spans="1:20">
      <c r="A2602" s="11" t="str">
        <f>IF(Table2[[#This Row],[TT]]=0,"",ROW())</f>
        <v/>
      </c>
      <c r="B2602" s="11" t="str">
        <f>LOWER(SUBSTITUTE(SUBSTITUTE(SUBSTITUTE(SUBSTITUTE(SUBSTITUTE(SUBSTITUTE(SUBSTITUTE(SUBSTITUTE(Table2[[#This Row],[NAMA BARANG]]," ",""),"""",""),"-",""),"/",""),"(",""),")",""),"&amp;",""),",",""))</f>
        <v>coinbanksblk</v>
      </c>
      <c r="C2602" s="17" t="s">
        <v>808</v>
      </c>
      <c r="D2602" s="18">
        <v>0</v>
      </c>
      <c r="E2602" s="22" t="s">
        <v>794</v>
      </c>
      <c r="F2602" s="43">
        <f>IF(Table2[[#This Row],[M5B]]="",Table2[[#This Row],[M5B_h]],SUM(Table2[[#This Row],[M5B_h]],Table2[[#This Row],[M5B]]))</f>
        <v>0</v>
      </c>
      <c r="H2602" s="12" t="str">
        <f>IF(Table2[[#This Row],[M1A]]="","",Table2[[#This Row],[M1A]]-Table2[[#This Row],[AWAL]])</f>
        <v/>
      </c>
      <c r="J2602" s="12" t="str">
        <f>IF(Table2[[#This Row],[M2A]]="","",SUM(Table2[[#This Row],[M2A]]-Table2[[#This Row],[M2B_h]]))</f>
        <v/>
      </c>
      <c r="L2602" s="12" t="str">
        <f>IF(Table2[[#This Row],[M3A]]="","",SUM(Table2[[#This Row],[M3A]]-Table2[[#This Row],[M3B_h]]))</f>
        <v/>
      </c>
      <c r="N2602" s="12" t="str">
        <f>IF(Table2[[#This Row],[M4A]]="","",SUM(Table2[[#This Row],[M4A]]-Table2[[#This Row],[M4B_h]]))</f>
        <v/>
      </c>
      <c r="O2602" s="14"/>
      <c r="P2602" s="14" t="str">
        <f>IF(Table2[[#This Row],[M5A]]="","",SUM(Table2[[#This Row],[M5A]]-Table2[[#This Row],[M5B_h]]))</f>
        <v/>
      </c>
      <c r="Q2602" s="14">
        <f>SUM(Table2[[#This Row],[AWAL]],Table2[[#This Row],[M1B]])</f>
        <v>0</v>
      </c>
      <c r="R2602" s="14">
        <f>SUM(Table2[[#This Row],[M2B]],Table2[[#This Row],[M2B_h]])</f>
        <v>0</v>
      </c>
      <c r="S2602" s="14">
        <f>SUM(Table2[[#This Row],[M3B]],Table2[[#This Row],[M3B_h]])</f>
        <v>0</v>
      </c>
      <c r="T2602" s="14">
        <f>SUM(Table2[[#This Row],[M4B]],Table2[[#This Row],[M4B_h]])</f>
        <v>0</v>
      </c>
    </row>
    <row r="2603" spans="1:20">
      <c r="A2603" s="11" t="str">
        <f>IF(Table2[[#This Row],[TT]]=0,"",ROW())</f>
        <v/>
      </c>
      <c r="B2603" s="11" t="str">
        <f>LOWER(SUBSTITUTE(SUBSTITUTE(SUBSTITUTE(SUBSTITUTE(SUBSTITUTE(SUBSTITUTE(SUBSTITUTE(SUBSTITUTE(Table2[[#This Row],[NAMA BARANG]]," ",""),"""",""),"-",""),"/",""),"(",""),")",""),"&amp;",""),",",""))</f>
        <v>crayon12wpdkfancy1011</v>
      </c>
      <c r="C2603" s="17" t="s">
        <v>815</v>
      </c>
      <c r="D2603" s="18">
        <v>0</v>
      </c>
      <c r="E2603" s="22" t="s">
        <v>63</v>
      </c>
      <c r="F2603" s="43">
        <f>IF(Table2[[#This Row],[M5B]]="",Table2[[#This Row],[M5B_h]],SUM(Table2[[#This Row],[M5B_h]],Table2[[#This Row],[M5B]]))</f>
        <v>0</v>
      </c>
      <c r="H2603" s="12" t="str">
        <f>IF(Table2[[#This Row],[M1A]]="","",Table2[[#This Row],[M1A]]-Table2[[#This Row],[AWAL]])</f>
        <v/>
      </c>
      <c r="J2603" s="12" t="str">
        <f>IF(Table2[[#This Row],[M2A]]="","",SUM(Table2[[#This Row],[M2A]]-Table2[[#This Row],[M2B_h]]))</f>
        <v/>
      </c>
      <c r="L2603" s="12" t="str">
        <f>IF(Table2[[#This Row],[M3A]]="","",SUM(Table2[[#This Row],[M3A]]-Table2[[#This Row],[M3B_h]]))</f>
        <v/>
      </c>
      <c r="N2603" s="12" t="str">
        <f>IF(Table2[[#This Row],[M4A]]="","",SUM(Table2[[#This Row],[M4A]]-Table2[[#This Row],[M4B_h]]))</f>
        <v/>
      </c>
      <c r="O2603" s="14"/>
      <c r="P2603" s="14" t="str">
        <f>IF(Table2[[#This Row],[M5A]]="","",SUM(Table2[[#This Row],[M5A]]-Table2[[#This Row],[M5B_h]]))</f>
        <v/>
      </c>
      <c r="Q2603" s="14">
        <f>SUM(Table2[[#This Row],[AWAL]],Table2[[#This Row],[M1B]])</f>
        <v>0</v>
      </c>
      <c r="R2603" s="14">
        <f>SUM(Table2[[#This Row],[M2B]],Table2[[#This Row],[M2B_h]])</f>
        <v>0</v>
      </c>
      <c r="S2603" s="14">
        <f>SUM(Table2[[#This Row],[M3B]],Table2[[#This Row],[M3B_h]])</f>
        <v>0</v>
      </c>
      <c r="T2603" s="14">
        <f>SUM(Table2[[#This Row],[M4B]],Table2[[#This Row],[M4B_h]])</f>
        <v>0</v>
      </c>
    </row>
    <row r="2604" spans="1:20">
      <c r="A2604" s="11" t="str">
        <f>IF(Table2[[#This Row],[TT]]=0,"",ROW())</f>
        <v/>
      </c>
      <c r="B2604" s="11" t="str">
        <f>LOWER(SUBSTITUTE(SUBSTITUTE(SUBSTITUTE(SUBSTITUTE(SUBSTITUTE(SUBSTITUTE(SUBSTITUTE(SUBSTITUTE(Table2[[#This Row],[NAMA BARANG]]," ",""),"""",""),"-",""),"/",""),"(",""),")",""),"&amp;",""),",",""))</f>
        <v>crayon12wsqueezy</v>
      </c>
      <c r="C2604" s="17" t="s">
        <v>2958</v>
      </c>
      <c r="D2604" s="18">
        <v>0</v>
      </c>
      <c r="E2604" s="22" t="s">
        <v>88</v>
      </c>
      <c r="F2604" s="43">
        <f>IF(Table2[[#This Row],[M5B]]="",Table2[[#This Row],[M5B_h]],SUM(Table2[[#This Row],[M5B_h]],Table2[[#This Row],[M5B]]))</f>
        <v>0</v>
      </c>
      <c r="H2604" s="12" t="str">
        <f>IF(Table2[[#This Row],[M1A]]="","",Table2[[#This Row],[M1A]]-Table2[[#This Row],[AWAL]])</f>
        <v/>
      </c>
      <c r="J2604" s="12" t="str">
        <f>IF(Table2[[#This Row],[M2A]]="","",SUM(Table2[[#This Row],[M2A]]-Table2[[#This Row],[M2B_h]]))</f>
        <v/>
      </c>
      <c r="L2604" s="12" t="str">
        <f>IF(Table2[[#This Row],[M3A]]="","",SUM(Table2[[#This Row],[M3A]]-Table2[[#This Row],[M3B_h]]))</f>
        <v/>
      </c>
      <c r="N2604" s="12" t="str">
        <f>IF(Table2[[#This Row],[M4A]]="","",SUM(Table2[[#This Row],[M4A]]-Table2[[#This Row],[M4B_h]]))</f>
        <v/>
      </c>
      <c r="O2604" s="14"/>
      <c r="P2604" s="14" t="str">
        <f>IF(Table2[[#This Row],[M5A]]="","",SUM(Table2[[#This Row],[M5A]]-Table2[[#This Row],[M5B_h]]))</f>
        <v/>
      </c>
      <c r="Q2604" s="14">
        <f>SUM(Table2[[#This Row],[AWAL]],Table2[[#This Row],[M1B]])</f>
        <v>0</v>
      </c>
      <c r="R2604" s="14">
        <f>SUM(Table2[[#This Row],[M2B]],Table2[[#This Row],[M2B_h]])</f>
        <v>0</v>
      </c>
      <c r="S2604" s="14">
        <f>SUM(Table2[[#This Row],[M3B]],Table2[[#This Row],[M3B_h]])</f>
        <v>0</v>
      </c>
      <c r="T2604" s="14">
        <f>SUM(Table2[[#This Row],[M4B]],Table2[[#This Row],[M4B_h]])</f>
        <v>0</v>
      </c>
    </row>
    <row r="2605" spans="1:20">
      <c r="A2605" s="13" t="str">
        <f>IF(Table2[[#This Row],[TT]]=0,"",ROW())</f>
        <v/>
      </c>
      <c r="B2605" s="13" t="str">
        <f>LOWER(SUBSTITUTE(SUBSTITUTE(SUBSTITUTE(SUBSTITUTE(SUBSTITUTE(SUBSTITUTE(SUBSTITUTE(SUBSTITUTE(Table2[[#This Row],[NAMA BARANG]]," ",""),"""",""),"-",""),"/",""),"(",""),")",""),"&amp;",""),",",""))</f>
        <v>crayon12wvanartnew</v>
      </c>
      <c r="C2605" s="16" t="s">
        <v>2989</v>
      </c>
      <c r="D2605" s="18">
        <v>0</v>
      </c>
      <c r="E2605" s="47" t="s">
        <v>2638</v>
      </c>
      <c r="F2605" s="43">
        <f>IF(Table2[[#This Row],[M5B]]="",Table2[[#This Row],[M5B_h]],SUM(Table2[[#This Row],[M5B_h]],Table2[[#This Row],[M5B]]))</f>
        <v>0</v>
      </c>
      <c r="H2605" s="14" t="str">
        <f>IF(Table2[[#This Row],[M1A]]="","",Table2[[#This Row],[M1A]]-Table2[[#This Row],[AWAL]])</f>
        <v/>
      </c>
      <c r="J2605" s="14" t="str">
        <f>IF(Table2[[#This Row],[M2A]]="","",SUM(Table2[[#This Row],[M2A]]-Table2[[#This Row],[M2B_h]]))</f>
        <v/>
      </c>
      <c r="L2605" s="14" t="str">
        <f>IF(Table2[[#This Row],[M3A]]="","",SUM(Table2[[#This Row],[M3A]]-Table2[[#This Row],[M3B_h]]))</f>
        <v/>
      </c>
      <c r="N2605" s="14" t="str">
        <f>IF(Table2[[#This Row],[M4A]]="","",SUM(Table2[[#This Row],[M4A]]-Table2[[#This Row],[M4B_h]]))</f>
        <v/>
      </c>
      <c r="O2605" s="14"/>
      <c r="P2605" s="14" t="str">
        <f>IF(Table2[[#This Row],[M5A]]="","",SUM(Table2[[#This Row],[M5A]]-Table2[[#This Row],[M5B_h]]))</f>
        <v/>
      </c>
      <c r="Q2605" s="14">
        <f>SUM(Table2[[#This Row],[AWAL]],Table2[[#This Row],[M1B]])</f>
        <v>0</v>
      </c>
      <c r="R2605" s="14">
        <f>SUM(Table2[[#This Row],[M2B]],Table2[[#This Row],[M2B_h]])</f>
        <v>0</v>
      </c>
      <c r="S2605" s="14">
        <f>SUM(Table2[[#This Row],[M3B]],Table2[[#This Row],[M3B_h]])</f>
        <v>0</v>
      </c>
      <c r="T2605" s="14">
        <f>SUM(Table2[[#This Row],[M4B]],Table2[[#This Row],[M4B_h]])</f>
        <v>0</v>
      </c>
    </row>
    <row r="2606" spans="1:20">
      <c r="A2606" s="13" t="str">
        <f>IF(Table2[[#This Row],[TT]]=0,"",ROW())</f>
        <v/>
      </c>
      <c r="B2606" s="13" t="str">
        <f>LOWER(SUBSTITUTE(SUBSTITUTE(SUBSTITUTE(SUBSTITUTE(SUBSTITUTE(SUBSTITUTE(SUBSTITUTE(SUBSTITUTE(Table2[[#This Row],[NAMA BARANG]]," ",""),"""",""),"-",""),"/",""),"(",""),")",""),"&amp;",""),",",""))</f>
        <v>crayonputar1012gading</v>
      </c>
      <c r="C2606" s="16" t="s">
        <v>2755</v>
      </c>
      <c r="D2606" s="25">
        <v>0</v>
      </c>
      <c r="E2606" s="47" t="s">
        <v>2727</v>
      </c>
      <c r="F2606" s="43">
        <f>IF(Table2[[#This Row],[M5B]]="",Table2[[#This Row],[M5B_h]],SUM(Table2[[#This Row],[M5B_h]],Table2[[#This Row],[M5B]]))</f>
        <v>0</v>
      </c>
      <c r="H2606" s="14" t="str">
        <f>IF(Table2[[#This Row],[M1A]]="","",Table2[[#This Row],[M1A]]-Table2[[#This Row],[AWAL]])</f>
        <v/>
      </c>
      <c r="J2606" s="14" t="str">
        <f>IF(Table2[[#This Row],[M2A]]="","",SUM(Table2[[#This Row],[M2A]]-Table2[[#This Row],[M2B_h]]))</f>
        <v/>
      </c>
      <c r="L2606" s="14" t="str">
        <f>IF(Table2[[#This Row],[M3A]]="","",SUM(Table2[[#This Row],[M3A]]-Table2[[#This Row],[M3B_h]]))</f>
        <v/>
      </c>
      <c r="N2606" s="14" t="str">
        <f>IF(Table2[[#This Row],[M4A]]="","",SUM(Table2[[#This Row],[M4A]]-Table2[[#This Row],[M4B_h]]))</f>
        <v/>
      </c>
      <c r="O2606" s="14"/>
      <c r="P2606" s="14" t="str">
        <f>IF(Table2[[#This Row],[M5A]]="","",SUM(Table2[[#This Row],[M5A]]-Table2[[#This Row],[M5B_h]]))</f>
        <v/>
      </c>
      <c r="Q2606" s="14">
        <f>SUM(Table2[[#This Row],[AWAL]],Table2[[#This Row],[M1B]])</f>
        <v>0</v>
      </c>
      <c r="R2606" s="14">
        <f>SUM(Table2[[#This Row],[M2B]],Table2[[#This Row],[M2B_h]])</f>
        <v>0</v>
      </c>
      <c r="S2606" s="14">
        <f>SUM(Table2[[#This Row],[M3B]],Table2[[#This Row],[M3B_h]])</f>
        <v>0</v>
      </c>
      <c r="T2606" s="14">
        <f>SUM(Table2[[#This Row],[M4B]],Table2[[#This Row],[M4B_h]])</f>
        <v>0</v>
      </c>
    </row>
    <row r="2607" spans="1:20">
      <c r="A2607" s="13" t="str">
        <f>IF(Table2[[#This Row],[TT]]=0,"",ROW())</f>
        <v/>
      </c>
      <c r="B2607" s="13" t="str">
        <f>LOWER(SUBSTITUTE(SUBSTITUTE(SUBSTITUTE(SUBSTITUTE(SUBSTITUTE(SUBSTITUTE(SUBSTITUTE(SUBSTITUTE(Table2[[#This Row],[NAMA BARANG]]," ",""),"""",""),"-",""),"/",""),"(",""),")",""),"&amp;",""),",",""))</f>
        <v>crayonputarpanjangsq12l1012</v>
      </c>
      <c r="C2607" s="16" t="s">
        <v>2904</v>
      </c>
      <c r="D2607" s="18">
        <v>0</v>
      </c>
      <c r="E2607" s="47">
        <v>192</v>
      </c>
      <c r="F2607" s="43">
        <f>IF(Table2[[#This Row],[M5B]]="",Table2[[#This Row],[M5B_h]],SUM(Table2[[#This Row],[M5B_h]],Table2[[#This Row],[M5B]]))</f>
        <v>0</v>
      </c>
      <c r="H2607" s="14" t="str">
        <f>IF(Table2[[#This Row],[M1A]]="","",Table2[[#This Row],[M1A]]-Table2[[#This Row],[AWAL]])</f>
        <v/>
      </c>
      <c r="J2607" s="14" t="str">
        <f>IF(Table2[[#This Row],[M2A]]="","",SUM(Table2[[#This Row],[M2A]]-Table2[[#This Row],[M2B_h]]))</f>
        <v/>
      </c>
      <c r="L2607" s="14" t="str">
        <f>IF(Table2[[#This Row],[M3A]]="","",SUM(Table2[[#This Row],[M3A]]-Table2[[#This Row],[M3B_h]]))</f>
        <v/>
      </c>
      <c r="N2607" s="14" t="str">
        <f>IF(Table2[[#This Row],[M4A]]="","",SUM(Table2[[#This Row],[M4A]]-Table2[[#This Row],[M4B_h]]))</f>
        <v/>
      </c>
      <c r="O2607" s="14"/>
      <c r="P2607" s="14" t="str">
        <f>IF(Table2[[#This Row],[M5A]]="","",SUM(Table2[[#This Row],[M5A]]-Table2[[#This Row],[M5B_h]]))</f>
        <v/>
      </c>
      <c r="Q2607" s="14">
        <f>SUM(Table2[[#This Row],[AWAL]],Table2[[#This Row],[M1B]])</f>
        <v>0</v>
      </c>
      <c r="R2607" s="14">
        <f>SUM(Table2[[#This Row],[M2B]],Table2[[#This Row],[M2B_h]])</f>
        <v>0</v>
      </c>
      <c r="S2607" s="14">
        <f>SUM(Table2[[#This Row],[M3B]],Table2[[#This Row],[M3B_h]])</f>
        <v>0</v>
      </c>
      <c r="T2607" s="14">
        <f>SUM(Table2[[#This Row],[M4B]],Table2[[#This Row],[M4B_h]])</f>
        <v>0</v>
      </c>
    </row>
    <row r="2608" spans="1:20">
      <c r="A2608" s="13" t="str">
        <f>IF(Table2[[#This Row],[TT]]=0,"",ROW())</f>
        <v/>
      </c>
      <c r="B2608" s="13" t="str">
        <f>LOWER(SUBSTITUTE(SUBSTITUTE(SUBSTITUTE(SUBSTITUTE(SUBSTITUTE(SUBSTITUTE(SUBSTITUTE(SUBSTITUTE(Table2[[#This Row],[NAMA BARANG]]," ",""),"""",""),"-",""),"/",""),"(",""),")",""),"&amp;",""),",",""))</f>
        <v>cuttera18transparangunindo</v>
      </c>
      <c r="C2608" s="16" t="s">
        <v>3333</v>
      </c>
      <c r="D2608" s="18">
        <v>0</v>
      </c>
      <c r="E2608" s="47" t="s">
        <v>2430</v>
      </c>
      <c r="F2608" s="43">
        <f>IF(Table2[[#This Row],[M5B]]="",Table2[[#This Row],[M5B_h]],SUM(Table2[[#This Row],[M5B_h]],Table2[[#This Row],[M5B]]))</f>
        <v>0</v>
      </c>
      <c r="H2608" s="14" t="str">
        <f>IF(Table2[[#This Row],[M1A]]="","",Table2[[#This Row],[M1A]]-Table2[[#This Row],[AWAL]])</f>
        <v/>
      </c>
      <c r="J2608" s="14" t="str">
        <f>IF(Table2[[#This Row],[M2A]]="","",SUM(Table2[[#This Row],[M2A]]-Table2[[#This Row],[M2B_h]]))</f>
        <v/>
      </c>
      <c r="L2608" s="14" t="str">
        <f>IF(Table2[[#This Row],[M3A]]="","",SUM(Table2[[#This Row],[M3A]]-Table2[[#This Row],[M3B_h]]))</f>
        <v/>
      </c>
      <c r="N2608" s="14" t="str">
        <f>IF(Table2[[#This Row],[M4A]]="","",SUM(Table2[[#This Row],[M4A]]-Table2[[#This Row],[M4B_h]]))</f>
        <v/>
      </c>
      <c r="O2608" s="14"/>
      <c r="P2608" s="14" t="str">
        <f>IF(Table2[[#This Row],[M5A]]="","",SUM(Table2[[#This Row],[M5A]]-Table2[[#This Row],[M5B_h]]))</f>
        <v/>
      </c>
      <c r="Q2608" s="14">
        <f>SUM(Table2[[#This Row],[AWAL]],Table2[[#This Row],[M1B]])</f>
        <v>0</v>
      </c>
      <c r="R2608" s="14">
        <f>SUM(Table2[[#This Row],[M2B]],Table2[[#This Row],[M2B_h]])</f>
        <v>0</v>
      </c>
      <c r="S2608" s="14">
        <f>SUM(Table2[[#This Row],[M3B]],Table2[[#This Row],[M3B_h]])</f>
        <v>0</v>
      </c>
      <c r="T2608" s="14">
        <f>SUM(Table2[[#This Row],[M4B]],Table2[[#This Row],[M4B_h]])</f>
        <v>0</v>
      </c>
    </row>
    <row r="2609" spans="1:20">
      <c r="A2609" s="11" t="str">
        <f>IF(Table2[[#This Row],[TT]]=0,"",ROW())</f>
        <v/>
      </c>
      <c r="B2609" s="11" t="str">
        <f>LOWER(SUBSTITUTE(SUBSTITUTE(SUBSTITUTE(SUBSTITUTE(SUBSTITUTE(SUBSTITUTE(SUBSTITUTE(SUBSTITUTE(Table2[[#This Row],[NAMA BARANG]]," ",""),"""",""),"-",""),"/",""),"(",""),")",""),"&amp;",""),",",""))</f>
        <v>cuttergolden888b</v>
      </c>
      <c r="C2609" s="17" t="s">
        <v>2592</v>
      </c>
      <c r="D2609" s="18">
        <v>0</v>
      </c>
      <c r="E2609" s="22" t="s">
        <v>2430</v>
      </c>
      <c r="F2609" s="43">
        <f>IF(Table2[[#This Row],[M5B]]="",Table2[[#This Row],[M5B_h]],SUM(Table2[[#This Row],[M5B_h]],Table2[[#This Row],[M5B]]))</f>
        <v>0</v>
      </c>
      <c r="H2609" s="12" t="str">
        <f>IF(Table2[[#This Row],[M1A]]="","",Table2[[#This Row],[M1A]]-Table2[[#This Row],[AWAL]])</f>
        <v/>
      </c>
      <c r="J2609" s="12" t="str">
        <f>IF(Table2[[#This Row],[M2A]]="","",SUM(Table2[[#This Row],[M2A]]-Table2[[#This Row],[M2B_h]]))</f>
        <v/>
      </c>
      <c r="L2609" s="12" t="str">
        <f>IF(Table2[[#This Row],[M3A]]="","",SUM(Table2[[#This Row],[M3A]]-Table2[[#This Row],[M3B_h]]))</f>
        <v/>
      </c>
      <c r="N2609" s="12" t="str">
        <f>IF(Table2[[#This Row],[M4A]]="","",SUM(Table2[[#This Row],[M4A]]-Table2[[#This Row],[M4B_h]]))</f>
        <v/>
      </c>
      <c r="O2609" s="14"/>
      <c r="P2609" s="14" t="str">
        <f>IF(Table2[[#This Row],[M5A]]="","",SUM(Table2[[#This Row],[M5A]]-Table2[[#This Row],[M5B_h]]))</f>
        <v/>
      </c>
      <c r="Q2609" s="14">
        <f>SUM(Table2[[#This Row],[AWAL]],Table2[[#This Row],[M1B]])</f>
        <v>0</v>
      </c>
      <c r="R2609" s="14">
        <f>SUM(Table2[[#This Row],[M2B]],Table2[[#This Row],[M2B_h]])</f>
        <v>0</v>
      </c>
      <c r="S2609" s="14">
        <f>SUM(Table2[[#This Row],[M3B]],Table2[[#This Row],[M3B_h]])</f>
        <v>0</v>
      </c>
      <c r="T2609" s="14">
        <f>SUM(Table2[[#This Row],[M4B]],Table2[[#This Row],[M4B_h]])</f>
        <v>0</v>
      </c>
    </row>
    <row r="2610" spans="1:20">
      <c r="A2610" s="11" t="str">
        <f>IF(Table2[[#This Row],[TT]]=0,"",ROW())</f>
        <v/>
      </c>
      <c r="B2610" s="11" t="str">
        <f>LOWER(SUBSTITUTE(SUBSTITUTE(SUBSTITUTE(SUBSTITUTE(SUBSTITUTE(SUBSTITUTE(SUBSTITUTE(SUBSTITUTE(Table2[[#This Row],[NAMA BARANG]]," ",""),"""",""),"-",""),"/",""),"(",""),")",""),"&amp;",""),",",""))</f>
        <v>cuttergunindoa18trans</v>
      </c>
      <c r="C2610" s="17" t="s">
        <v>3479</v>
      </c>
      <c r="D2610" s="18">
        <v>0</v>
      </c>
      <c r="E2610" s="22" t="s">
        <v>2430</v>
      </c>
      <c r="F2610" s="43">
        <f>IF(Table2[[#This Row],[M5B]]="",Table2[[#This Row],[M5B_h]],SUM(Table2[[#This Row],[M5B_h]],Table2[[#This Row],[M5B]]))</f>
        <v>0</v>
      </c>
      <c r="H2610" s="12" t="str">
        <f>IF(Table2[[#This Row],[M1A]]="","",Table2[[#This Row],[M1A]]-Table2[[#This Row],[AWAL]])</f>
        <v/>
      </c>
      <c r="J2610" s="12" t="str">
        <f>IF(Table2[[#This Row],[M2A]]="","",SUM(Table2[[#This Row],[M2A]]-Table2[[#This Row],[M2B_h]]))</f>
        <v/>
      </c>
      <c r="L2610" s="12" t="str">
        <f>IF(Table2[[#This Row],[M3A]]="","",SUM(Table2[[#This Row],[M3A]]-Table2[[#This Row],[M3B_h]]))</f>
        <v/>
      </c>
      <c r="N2610" s="12" t="str">
        <f>IF(Table2[[#This Row],[M4A]]="","",SUM(Table2[[#This Row],[M4A]]-Table2[[#This Row],[M4B_h]]))</f>
        <v/>
      </c>
      <c r="O2610" s="14"/>
      <c r="P2610" s="14" t="str">
        <f>IF(Table2[[#This Row],[M5A]]="","",SUM(Table2[[#This Row],[M5A]]-Table2[[#This Row],[M5B_h]]))</f>
        <v/>
      </c>
      <c r="Q2610" s="14">
        <f>SUM(Table2[[#This Row],[AWAL]],Table2[[#This Row],[M1B]])</f>
        <v>0</v>
      </c>
      <c r="R2610" s="14">
        <f>SUM(Table2[[#This Row],[M2B]],Table2[[#This Row],[M2B_h]])</f>
        <v>0</v>
      </c>
      <c r="S2610" s="14">
        <f>SUM(Table2[[#This Row],[M3B]],Table2[[#This Row],[M3B_h]])</f>
        <v>0</v>
      </c>
      <c r="T2610" s="14">
        <f>SUM(Table2[[#This Row],[M4B]],Table2[[#This Row],[M4B_h]])</f>
        <v>0</v>
      </c>
    </row>
    <row r="2611" spans="1:20">
      <c r="A2611" s="11" t="str">
        <f>IF(Table2[[#This Row],[TT]]=0,"",ROW())</f>
        <v/>
      </c>
      <c r="B2611" s="11" t="str">
        <f>LOWER(SUBSTITUTE(SUBSTITUTE(SUBSTITUTE(SUBSTITUTE(SUBSTITUTE(SUBSTITUTE(SUBSTITUTE(SUBSTITUTE(Table2[[#This Row],[NAMA BARANG]]," ",""),"""",""),"-",""),"/",""),"(",""),")",""),"&amp;",""),",",""))</f>
        <v>cuttertacob</v>
      </c>
      <c r="C2611" s="17" t="s">
        <v>832</v>
      </c>
      <c r="D2611" s="18">
        <v>0</v>
      </c>
      <c r="E2611" s="22" t="s">
        <v>83</v>
      </c>
      <c r="F2611" s="43">
        <f>IF(Table2[[#This Row],[M5B]]="",Table2[[#This Row],[M5B_h]],SUM(Table2[[#This Row],[M5B_h]],Table2[[#This Row],[M5B]]))</f>
        <v>0</v>
      </c>
      <c r="H2611" s="12" t="str">
        <f>IF(Table2[[#This Row],[M1A]]="","",Table2[[#This Row],[M1A]]-Table2[[#This Row],[AWAL]])</f>
        <v/>
      </c>
      <c r="J2611" s="12" t="str">
        <f>IF(Table2[[#This Row],[M2A]]="","",SUM(Table2[[#This Row],[M2A]]-Table2[[#This Row],[M2B_h]]))</f>
        <v/>
      </c>
      <c r="L2611" s="12" t="str">
        <f>IF(Table2[[#This Row],[M3A]]="","",SUM(Table2[[#This Row],[M3A]]-Table2[[#This Row],[M3B_h]]))</f>
        <v/>
      </c>
      <c r="N2611" s="12" t="str">
        <f>IF(Table2[[#This Row],[M4A]]="","",SUM(Table2[[#This Row],[M4A]]-Table2[[#This Row],[M4B_h]]))</f>
        <v/>
      </c>
      <c r="O2611" s="14"/>
      <c r="P2611" s="14" t="str">
        <f>IF(Table2[[#This Row],[M5A]]="","",SUM(Table2[[#This Row],[M5A]]-Table2[[#This Row],[M5B_h]]))</f>
        <v/>
      </c>
      <c r="Q2611" s="14">
        <f>SUM(Table2[[#This Row],[AWAL]],Table2[[#This Row],[M1B]])</f>
        <v>0</v>
      </c>
      <c r="R2611" s="14">
        <f>SUM(Table2[[#This Row],[M2B]],Table2[[#This Row],[M2B_h]])</f>
        <v>0</v>
      </c>
      <c r="S2611" s="14">
        <f>SUM(Table2[[#This Row],[M3B]],Table2[[#This Row],[M3B_h]])</f>
        <v>0</v>
      </c>
      <c r="T2611" s="14">
        <f>SUM(Table2[[#This Row],[M4B]],Table2[[#This Row],[M4B_h]])</f>
        <v>0</v>
      </c>
    </row>
    <row r="2612" spans="1:20">
      <c r="A2612" s="13" t="str">
        <f>IF(Table2[[#This Row],[TT]]=0,"",ROW())</f>
        <v/>
      </c>
      <c r="B2612" s="13" t="str">
        <f>LOWER(SUBSTITUTE(SUBSTITUTE(SUBSTITUTE(SUBSTITUTE(SUBSTITUTE(SUBSTITUTE(SUBSTITUTE(SUBSTITUTE(Table2[[#This Row],[NAMA BARANG]]," ",""),"""",""),"-",""),"/",""),"(",""),")",""),"&amp;",""),",",""))</f>
        <v>cuttertacokecil78</v>
      </c>
      <c r="C2612" s="16" t="s">
        <v>2838</v>
      </c>
      <c r="D2612" s="25">
        <v>0</v>
      </c>
      <c r="E2612" s="47" t="s">
        <v>2467</v>
      </c>
      <c r="F2612" s="43">
        <f>IF(Table2[[#This Row],[M5B]]="",Table2[[#This Row],[M5B_h]],SUM(Table2[[#This Row],[M5B_h]],Table2[[#This Row],[M5B]]))</f>
        <v>0</v>
      </c>
      <c r="H2612" s="14" t="str">
        <f>IF(Table2[[#This Row],[M1A]]="","",Table2[[#This Row],[M1A]]-Table2[[#This Row],[AWAL]])</f>
        <v/>
      </c>
      <c r="J2612" s="14" t="str">
        <f>IF(Table2[[#This Row],[M2A]]="","",SUM(Table2[[#This Row],[M2A]]-Table2[[#This Row],[M2B_h]]))</f>
        <v/>
      </c>
      <c r="L2612" s="14" t="str">
        <f>IF(Table2[[#This Row],[M3A]]="","",SUM(Table2[[#This Row],[M3A]]-Table2[[#This Row],[M3B_h]]))</f>
        <v/>
      </c>
      <c r="N2612" s="14" t="str">
        <f>IF(Table2[[#This Row],[M4A]]="","",SUM(Table2[[#This Row],[M4A]]-Table2[[#This Row],[M4B_h]]))</f>
        <v/>
      </c>
      <c r="O2612" s="14"/>
      <c r="P2612" s="14" t="str">
        <f>IF(Table2[[#This Row],[M5A]]="","",SUM(Table2[[#This Row],[M5A]]-Table2[[#This Row],[M5B_h]]))</f>
        <v/>
      </c>
      <c r="Q2612" s="14">
        <f>SUM(Table2[[#This Row],[AWAL]],Table2[[#This Row],[M1B]])</f>
        <v>0</v>
      </c>
      <c r="R2612" s="14">
        <f>SUM(Table2[[#This Row],[M2B]],Table2[[#This Row],[M2B_h]])</f>
        <v>0</v>
      </c>
      <c r="S2612" s="14">
        <f>SUM(Table2[[#This Row],[M3B]],Table2[[#This Row],[M3B_h]])</f>
        <v>0</v>
      </c>
      <c r="T2612" s="14">
        <f>SUM(Table2[[#This Row],[M4B]],Table2[[#This Row],[M4B_h]])</f>
        <v>0</v>
      </c>
    </row>
    <row r="2613" spans="1:20">
      <c r="A2613" s="11" t="str">
        <f>IF(Table2[[#This Row],[TT]]=0,"",ROW())</f>
        <v/>
      </c>
      <c r="B2613" s="11" t="str">
        <f>LOWER(SUBSTITUTE(SUBSTITUTE(SUBSTITUTE(SUBSTITUTE(SUBSTITUTE(SUBSTITUTE(SUBSTITUTE(SUBSTITUTE(Table2[[#This Row],[NAMA BARANG]]," ",""),"""",""),"-",""),"/",""),"(",""),")",""),"&amp;",""),",",""))</f>
        <v>cuttervancou750</v>
      </c>
      <c r="C2613" s="17" t="s">
        <v>3456</v>
      </c>
      <c r="D2613" s="18">
        <v>0</v>
      </c>
      <c r="E2613" s="22" t="s">
        <v>2623</v>
      </c>
      <c r="F2613" s="43">
        <f>IF(Table2[[#This Row],[M5B]]="",Table2[[#This Row],[M5B_h]],SUM(Table2[[#This Row],[M5B_h]],Table2[[#This Row],[M5B]]))</f>
        <v>0</v>
      </c>
      <c r="H2613" s="12" t="str">
        <f>IF(Table2[[#This Row],[M1A]]="","",Table2[[#This Row],[M1A]]-Table2[[#This Row],[AWAL]])</f>
        <v/>
      </c>
      <c r="J2613" s="12" t="str">
        <f>IF(Table2[[#This Row],[M2A]]="","",SUM(Table2[[#This Row],[M2A]]-Table2[[#This Row],[M2B_h]]))</f>
        <v/>
      </c>
      <c r="L2613" s="12" t="str">
        <f>IF(Table2[[#This Row],[M3A]]="","",SUM(Table2[[#This Row],[M3A]]-Table2[[#This Row],[M3B_h]]))</f>
        <v/>
      </c>
      <c r="N2613" s="12" t="str">
        <f>IF(Table2[[#This Row],[M4A]]="","",SUM(Table2[[#This Row],[M4A]]-Table2[[#This Row],[M4B_h]]))</f>
        <v/>
      </c>
      <c r="O2613" s="14"/>
      <c r="P2613" s="14" t="str">
        <f>IF(Table2[[#This Row],[M5A]]="","",SUM(Table2[[#This Row],[M5A]]-Table2[[#This Row],[M5B_h]]))</f>
        <v/>
      </c>
      <c r="Q2613" s="14">
        <f>SUM(Table2[[#This Row],[AWAL]],Table2[[#This Row],[M1B]])</f>
        <v>0</v>
      </c>
      <c r="R2613" s="14">
        <f>SUM(Table2[[#This Row],[M2B]],Table2[[#This Row],[M2B_h]])</f>
        <v>0</v>
      </c>
      <c r="S2613" s="14">
        <f>SUM(Table2[[#This Row],[M3B]],Table2[[#This Row],[M3B_h]])</f>
        <v>0</v>
      </c>
      <c r="T2613" s="14">
        <f>SUM(Table2[[#This Row],[M4B]],Table2[[#This Row],[M4B_h]])</f>
        <v>0</v>
      </c>
    </row>
    <row r="2614" spans="1:20">
      <c r="A2614" s="13" t="str">
        <f>IF(Table2[[#This Row],[TT]]=0,"",ROW())</f>
        <v/>
      </c>
      <c r="B2614" s="13" t="str">
        <f>LOWER(SUBSTITUTE(SUBSTITUTE(SUBSTITUTE(SUBSTITUTE(SUBSTITUTE(SUBSTITUTE(SUBSTITUTE(SUBSTITUTE(Table2[[#This Row],[NAMA BARANG]]," ",""),"""",""),"-",""),"/",""),"(",""),")",""),"&amp;",""),",",""))</f>
        <v>deskset9058mt113besi</v>
      </c>
      <c r="C2614" s="16" t="s">
        <v>2756</v>
      </c>
      <c r="D2614" s="25">
        <v>0</v>
      </c>
      <c r="E2614" s="47" t="s">
        <v>2703</v>
      </c>
      <c r="F2614" s="43">
        <f>IF(Table2[[#This Row],[M5B]]="",Table2[[#This Row],[M5B_h]],SUM(Table2[[#This Row],[M5B_h]],Table2[[#This Row],[M5B]]))</f>
        <v>0</v>
      </c>
      <c r="H2614" s="14" t="str">
        <f>IF(Table2[[#This Row],[M1A]]="","",Table2[[#This Row],[M1A]]-Table2[[#This Row],[AWAL]])</f>
        <v/>
      </c>
      <c r="J2614" s="14" t="str">
        <f>IF(Table2[[#This Row],[M2A]]="","",SUM(Table2[[#This Row],[M2A]]-Table2[[#This Row],[M2B_h]]))</f>
        <v/>
      </c>
      <c r="L2614" s="14" t="str">
        <f>IF(Table2[[#This Row],[M3A]]="","",SUM(Table2[[#This Row],[M3A]]-Table2[[#This Row],[M3B_h]]))</f>
        <v/>
      </c>
      <c r="N2614" s="14" t="str">
        <f>IF(Table2[[#This Row],[M4A]]="","",SUM(Table2[[#This Row],[M4A]]-Table2[[#This Row],[M4B_h]]))</f>
        <v/>
      </c>
      <c r="O2614" s="14"/>
      <c r="P2614" s="14" t="str">
        <f>IF(Table2[[#This Row],[M5A]]="","",SUM(Table2[[#This Row],[M5A]]-Table2[[#This Row],[M5B_h]]))</f>
        <v/>
      </c>
      <c r="Q2614" s="14">
        <f>SUM(Table2[[#This Row],[AWAL]],Table2[[#This Row],[M1B]])</f>
        <v>0</v>
      </c>
      <c r="R2614" s="14">
        <f>SUM(Table2[[#This Row],[M2B]],Table2[[#This Row],[M2B_h]])</f>
        <v>0</v>
      </c>
      <c r="S2614" s="14">
        <f>SUM(Table2[[#This Row],[M3B]],Table2[[#This Row],[M3B_h]])</f>
        <v>0</v>
      </c>
      <c r="T2614" s="14">
        <f>SUM(Table2[[#This Row],[M4B]],Table2[[#This Row],[M4B_h]])</f>
        <v>0</v>
      </c>
    </row>
    <row r="2615" spans="1:20">
      <c r="A2615" s="11" t="str">
        <f>IF(Table2[[#This Row],[TT]]=0,"",ROW())</f>
        <v/>
      </c>
      <c r="B2615" s="11" t="str">
        <f>LOWER(SUBSTITUTE(SUBSTITUTE(SUBSTITUTE(SUBSTITUTE(SUBSTITUTE(SUBSTITUTE(SUBSTITUTE(SUBSTITUTE(Table2[[#This Row],[NAMA BARANG]]," ",""),"""",""),"-",""),"/",""),"(",""),")",""),"&amp;",""),",",""))</f>
        <v>diaryspiralcoverppa6</v>
      </c>
      <c r="C2615" s="17" t="s">
        <v>860</v>
      </c>
      <c r="D2615" s="18">
        <v>0</v>
      </c>
      <c r="E2615" s="22" t="s">
        <v>2994</v>
      </c>
      <c r="F2615" s="43">
        <f>IF(Table2[[#This Row],[M5B]]="",Table2[[#This Row],[M5B_h]],SUM(Table2[[#This Row],[M5B_h]],Table2[[#This Row],[M5B]]))</f>
        <v>0</v>
      </c>
      <c r="H2615" s="12" t="str">
        <f>IF(Table2[[#This Row],[M1A]]="","",Table2[[#This Row],[M1A]]-Table2[[#This Row],[AWAL]])</f>
        <v/>
      </c>
      <c r="J2615" s="12" t="str">
        <f>IF(Table2[[#This Row],[M2A]]="","",SUM(Table2[[#This Row],[M2A]]-Table2[[#This Row],[M2B_h]]))</f>
        <v/>
      </c>
      <c r="L2615" s="12" t="str">
        <f>IF(Table2[[#This Row],[M3A]]="","",SUM(Table2[[#This Row],[M3A]]-Table2[[#This Row],[M3B_h]]))</f>
        <v/>
      </c>
      <c r="N2615" s="12" t="str">
        <f>IF(Table2[[#This Row],[M4A]]="","",SUM(Table2[[#This Row],[M4A]]-Table2[[#This Row],[M4B_h]]))</f>
        <v/>
      </c>
      <c r="O2615" s="14"/>
      <c r="P2615" s="14" t="str">
        <f>IF(Table2[[#This Row],[M5A]]="","",SUM(Table2[[#This Row],[M5A]]-Table2[[#This Row],[M5B_h]]))</f>
        <v/>
      </c>
      <c r="Q2615" s="14">
        <f>SUM(Table2[[#This Row],[AWAL]],Table2[[#This Row],[M1B]])</f>
        <v>0</v>
      </c>
      <c r="R2615" s="14">
        <f>SUM(Table2[[#This Row],[M2B]],Table2[[#This Row],[M2B_h]])</f>
        <v>0</v>
      </c>
      <c r="S2615" s="14">
        <f>SUM(Table2[[#This Row],[M3B]],Table2[[#This Row],[M3B_h]])</f>
        <v>0</v>
      </c>
      <c r="T2615" s="14">
        <f>SUM(Table2[[#This Row],[M4B]],Table2[[#This Row],[M4B_h]])</f>
        <v>0</v>
      </c>
    </row>
    <row r="2616" spans="1:20">
      <c r="A2616" s="11" t="str">
        <f>IF(Table2[[#This Row],[TT]]=0,"",ROW())</f>
        <v/>
      </c>
      <c r="B2616" s="11" t="str">
        <f>LOWER(SUBSTITUTE(SUBSTITUTE(SUBSTITUTE(SUBSTITUTE(SUBSTITUTE(SUBSTITUTE(SUBSTITUTE(SUBSTITUTE(Table2[[#This Row],[NAMA BARANG]]," ",""),"""",""),"-",""),"/",""),"(",""),")",""),"&amp;",""),",",""))</f>
        <v>dispenser06881000gj</v>
      </c>
      <c r="C2616" s="17" t="s">
        <v>869</v>
      </c>
      <c r="D2616" s="18">
        <v>0</v>
      </c>
      <c r="E2616" s="22">
        <v>400</v>
      </c>
      <c r="F2616" s="43">
        <f>IF(Table2[[#This Row],[M5B]]="",Table2[[#This Row],[M5B_h]],SUM(Table2[[#This Row],[M5B_h]],Table2[[#This Row],[M5B]]))</f>
        <v>0</v>
      </c>
      <c r="H2616" s="12" t="str">
        <f>IF(Table2[[#This Row],[M1A]]="","",Table2[[#This Row],[M1A]]-Table2[[#This Row],[AWAL]])</f>
        <v/>
      </c>
      <c r="J2616" s="12" t="str">
        <f>IF(Table2[[#This Row],[M2A]]="","",SUM(Table2[[#This Row],[M2A]]-Table2[[#This Row],[M2B_h]]))</f>
        <v/>
      </c>
      <c r="L2616" s="12" t="str">
        <f>IF(Table2[[#This Row],[M3A]]="","",SUM(Table2[[#This Row],[M3A]]-Table2[[#This Row],[M3B_h]]))</f>
        <v/>
      </c>
      <c r="N2616" s="12" t="str">
        <f>IF(Table2[[#This Row],[M4A]]="","",SUM(Table2[[#This Row],[M4A]]-Table2[[#This Row],[M4B_h]]))</f>
        <v/>
      </c>
      <c r="O2616" s="14"/>
      <c r="P2616" s="14" t="str">
        <f>IF(Table2[[#This Row],[M5A]]="","",SUM(Table2[[#This Row],[M5A]]-Table2[[#This Row],[M5B_h]]))</f>
        <v/>
      </c>
      <c r="Q2616" s="14">
        <f>SUM(Table2[[#This Row],[AWAL]],Table2[[#This Row],[M1B]])</f>
        <v>0</v>
      </c>
      <c r="R2616" s="14">
        <f>SUM(Table2[[#This Row],[M2B]],Table2[[#This Row],[M2B_h]])</f>
        <v>0</v>
      </c>
      <c r="S2616" s="14">
        <f>SUM(Table2[[#This Row],[M3B]],Table2[[#This Row],[M3B_h]])</f>
        <v>0</v>
      </c>
      <c r="T2616" s="14">
        <f>SUM(Table2[[#This Row],[M4B]],Table2[[#This Row],[M4B_h]])</f>
        <v>0</v>
      </c>
    </row>
    <row r="2617" spans="1:20">
      <c r="A2617" s="11" t="str">
        <f>IF(Table2[[#This Row],[TT]]=0,"",ROW())</f>
        <v/>
      </c>
      <c r="B2617" s="11" t="str">
        <f>LOWER(SUBSTITUTE(SUBSTITUTE(SUBSTITUTE(SUBSTITUTE(SUBSTITUTE(SUBSTITUTE(SUBSTITUTE(SUBSTITUTE(Table2[[#This Row],[NAMA BARANG]]," ",""),"""",""),"-",""),"/",""),"(",""),")",""),"&amp;",""),",",""))</f>
        <v>dispenserdtd888889</v>
      </c>
      <c r="C2617" s="17" t="s">
        <v>872</v>
      </c>
      <c r="D2617" s="18">
        <v>0</v>
      </c>
      <c r="E2617" s="22" t="s">
        <v>873</v>
      </c>
      <c r="F2617" s="43">
        <f>IF(Table2[[#This Row],[M5B]]="",Table2[[#This Row],[M5B_h]],SUM(Table2[[#This Row],[M5B_h]],Table2[[#This Row],[M5B]]))</f>
        <v>0</v>
      </c>
      <c r="H2617" s="12" t="str">
        <f>IF(Table2[[#This Row],[M1A]]="","",Table2[[#This Row],[M1A]]-Table2[[#This Row],[AWAL]])</f>
        <v/>
      </c>
      <c r="J2617" s="12" t="str">
        <f>IF(Table2[[#This Row],[M2A]]="","",SUM(Table2[[#This Row],[M2A]]-Table2[[#This Row],[M2B_h]]))</f>
        <v/>
      </c>
      <c r="L2617" s="12" t="str">
        <f>IF(Table2[[#This Row],[M3A]]="","",SUM(Table2[[#This Row],[M3A]]-Table2[[#This Row],[M3B_h]]))</f>
        <v/>
      </c>
      <c r="N2617" s="12" t="str">
        <f>IF(Table2[[#This Row],[M4A]]="","",SUM(Table2[[#This Row],[M4A]]-Table2[[#This Row],[M4B_h]]))</f>
        <v/>
      </c>
      <c r="O2617" s="14"/>
      <c r="P2617" s="14" t="str">
        <f>IF(Table2[[#This Row],[M5A]]="","",SUM(Table2[[#This Row],[M5A]]-Table2[[#This Row],[M5B_h]]))</f>
        <v/>
      </c>
      <c r="Q2617" s="14">
        <f>SUM(Table2[[#This Row],[AWAL]],Table2[[#This Row],[M1B]])</f>
        <v>0</v>
      </c>
      <c r="R2617" s="14">
        <f>SUM(Table2[[#This Row],[M2B]],Table2[[#This Row],[M2B_h]])</f>
        <v>0</v>
      </c>
      <c r="S2617" s="14">
        <f>SUM(Table2[[#This Row],[M3B]],Table2[[#This Row],[M3B_h]])</f>
        <v>0</v>
      </c>
      <c r="T2617" s="14">
        <f>SUM(Table2[[#This Row],[M4B]],Table2[[#This Row],[M4B_h]])</f>
        <v>0</v>
      </c>
    </row>
    <row r="2618" spans="1:20">
      <c r="A2618" s="13" t="str">
        <f>IF(Table2[[#This Row],[TT]]=0,"",ROW())</f>
        <v/>
      </c>
      <c r="B2618" s="13" t="str">
        <f>LOWER(SUBSTITUTE(SUBSTITUTE(SUBSTITUTE(SUBSTITUTE(SUBSTITUTE(SUBSTITUTE(SUBSTITUTE(SUBSTITUTE(Table2[[#This Row],[NAMA BARANG]]," ",""),"""",""),"-",""),"/",""),"(",""),")",""),"&amp;",""),",",""))</f>
        <v>dispensermicrotopm700</v>
      </c>
      <c r="C2618" s="16" t="s">
        <v>2985</v>
      </c>
      <c r="D2618" s="18">
        <v>0</v>
      </c>
      <c r="E2618" s="47" t="s">
        <v>2562</v>
      </c>
      <c r="F2618" s="43">
        <f>IF(Table2[[#This Row],[M5B]]="",Table2[[#This Row],[M5B_h]],SUM(Table2[[#This Row],[M5B_h]],Table2[[#This Row],[M5B]]))</f>
        <v>0</v>
      </c>
      <c r="H2618" s="14" t="str">
        <f>IF(Table2[[#This Row],[M1A]]="","",Table2[[#This Row],[M1A]]-Table2[[#This Row],[AWAL]])</f>
        <v/>
      </c>
      <c r="J2618" s="14" t="str">
        <f>IF(Table2[[#This Row],[M2A]]="","",SUM(Table2[[#This Row],[M2A]]-Table2[[#This Row],[M2B_h]]))</f>
        <v/>
      </c>
      <c r="L2618" s="14" t="str">
        <f>IF(Table2[[#This Row],[M3A]]="","",SUM(Table2[[#This Row],[M3A]]-Table2[[#This Row],[M3B_h]]))</f>
        <v/>
      </c>
      <c r="N2618" s="14" t="str">
        <f>IF(Table2[[#This Row],[M4A]]="","",SUM(Table2[[#This Row],[M4A]]-Table2[[#This Row],[M4B_h]]))</f>
        <v/>
      </c>
      <c r="O2618" s="14"/>
      <c r="P2618" s="14" t="str">
        <f>IF(Table2[[#This Row],[M5A]]="","",SUM(Table2[[#This Row],[M5A]]-Table2[[#This Row],[M5B_h]]))</f>
        <v/>
      </c>
      <c r="Q2618" s="14">
        <f>SUM(Table2[[#This Row],[AWAL]],Table2[[#This Row],[M1B]])</f>
        <v>0</v>
      </c>
      <c r="R2618" s="14">
        <f>SUM(Table2[[#This Row],[M2B]],Table2[[#This Row],[M2B_h]])</f>
        <v>0</v>
      </c>
      <c r="S2618" s="14">
        <f>SUM(Table2[[#This Row],[M3B]],Table2[[#This Row],[M3B_h]])</f>
        <v>0</v>
      </c>
      <c r="T2618" s="14">
        <f>SUM(Table2[[#This Row],[M4B]],Table2[[#This Row],[M4B_h]])</f>
        <v>0</v>
      </c>
    </row>
    <row r="2619" spans="1:20">
      <c r="A2619" s="11" t="str">
        <f>IF(Table2[[#This Row],[TT]]=0,"",ROW())</f>
        <v/>
      </c>
      <c r="B2619" s="11" t="str">
        <f>LOWER(SUBSTITUTE(SUBSTITUTE(SUBSTITUTE(SUBSTITUTE(SUBSTITUTE(SUBSTITUTE(SUBSTITUTE(SUBSTITUTE(Table2[[#This Row],[NAMA BARANG]]," ",""),"""",""),"-",""),"/",""),"(",""),")",""),"&amp;",""),",",""))</f>
        <v>dispensersrm2066faktur</v>
      </c>
      <c r="C2619" s="17" t="s">
        <v>880</v>
      </c>
      <c r="D2619" s="18">
        <v>0</v>
      </c>
      <c r="E2619" s="22" t="s">
        <v>45</v>
      </c>
      <c r="F2619" s="43">
        <f>IF(Table2[[#This Row],[M5B]]="",Table2[[#This Row],[M5B_h]],SUM(Table2[[#This Row],[M5B_h]],Table2[[#This Row],[M5B]]))</f>
        <v>0</v>
      </c>
      <c r="H2619" s="12" t="str">
        <f>IF(Table2[[#This Row],[M1A]]="","",Table2[[#This Row],[M1A]]-Table2[[#This Row],[AWAL]])</f>
        <v/>
      </c>
      <c r="J2619" s="12" t="str">
        <f>IF(Table2[[#This Row],[M2A]]="","",SUM(Table2[[#This Row],[M2A]]-Table2[[#This Row],[M2B_h]]))</f>
        <v/>
      </c>
      <c r="L2619" s="12" t="str">
        <f>IF(Table2[[#This Row],[M3A]]="","",SUM(Table2[[#This Row],[M3A]]-Table2[[#This Row],[M3B_h]]))</f>
        <v/>
      </c>
      <c r="N2619" s="12" t="str">
        <f>IF(Table2[[#This Row],[M4A]]="","",SUM(Table2[[#This Row],[M4A]]-Table2[[#This Row],[M4B_h]]))</f>
        <v/>
      </c>
      <c r="O2619" s="14"/>
      <c r="P2619" s="14" t="str">
        <f>IF(Table2[[#This Row],[M5A]]="","",SUM(Table2[[#This Row],[M5A]]-Table2[[#This Row],[M5B_h]]))</f>
        <v/>
      </c>
      <c r="Q2619" s="14">
        <f>SUM(Table2[[#This Row],[AWAL]],Table2[[#This Row],[M1B]])</f>
        <v>0</v>
      </c>
      <c r="R2619" s="14">
        <f>SUM(Table2[[#This Row],[M2B]],Table2[[#This Row],[M2B_h]])</f>
        <v>0</v>
      </c>
      <c r="S2619" s="14">
        <f>SUM(Table2[[#This Row],[M3B]],Table2[[#This Row],[M3B_h]])</f>
        <v>0</v>
      </c>
      <c r="T2619" s="14">
        <f>SUM(Table2[[#This Row],[M4B]],Table2[[#This Row],[M4B_h]])</f>
        <v>0</v>
      </c>
    </row>
    <row r="2620" spans="1:20">
      <c r="A2620" s="11" t="str">
        <f>IF(Table2[[#This Row],[TT]]=0,"",ROW())</f>
        <v/>
      </c>
      <c r="B2620" s="11" t="str">
        <f>LOWER(SUBSTITUTE(SUBSTITUTE(SUBSTITUTE(SUBSTITUTE(SUBSTITUTE(SUBSTITUTE(SUBSTITUTE(SUBSTITUTE(Table2[[#This Row],[NAMA BARANG]]," ",""),"""",""),"-",""),"/",""),"(",""),")",""),"&amp;",""),",",""))</f>
        <v>dokretdiplomat</v>
      </c>
      <c r="C2620" s="17" t="s">
        <v>889</v>
      </c>
      <c r="D2620" s="18">
        <v>0</v>
      </c>
      <c r="E2620" s="22" t="s">
        <v>890</v>
      </c>
      <c r="F2620" s="43">
        <f>IF(Table2[[#This Row],[M5B]]="",Table2[[#This Row],[M5B_h]],SUM(Table2[[#This Row],[M5B_h]],Table2[[#This Row],[M5B]]))</f>
        <v>0</v>
      </c>
      <c r="H2620" s="12" t="str">
        <f>IF(Table2[[#This Row],[M1A]]="","",Table2[[#This Row],[M1A]]-Table2[[#This Row],[AWAL]])</f>
        <v/>
      </c>
      <c r="J2620" s="12" t="str">
        <f>IF(Table2[[#This Row],[M2A]]="","",SUM(Table2[[#This Row],[M2A]]-Table2[[#This Row],[M2B_h]]))</f>
        <v/>
      </c>
      <c r="L2620" s="12" t="str">
        <f>IF(Table2[[#This Row],[M3A]]="","",SUM(Table2[[#This Row],[M3A]]-Table2[[#This Row],[M3B_h]]))</f>
        <v/>
      </c>
      <c r="N2620" s="12" t="str">
        <f>IF(Table2[[#This Row],[M4A]]="","",SUM(Table2[[#This Row],[M4A]]-Table2[[#This Row],[M4B_h]]))</f>
        <v/>
      </c>
      <c r="O2620" s="14"/>
      <c r="P2620" s="14" t="str">
        <f>IF(Table2[[#This Row],[M5A]]="","",SUM(Table2[[#This Row],[M5A]]-Table2[[#This Row],[M5B_h]]))</f>
        <v/>
      </c>
      <c r="Q2620" s="14">
        <f>SUM(Table2[[#This Row],[AWAL]],Table2[[#This Row],[M1B]])</f>
        <v>0</v>
      </c>
      <c r="R2620" s="14">
        <f>SUM(Table2[[#This Row],[M2B]],Table2[[#This Row],[M2B_h]])</f>
        <v>0</v>
      </c>
      <c r="S2620" s="14">
        <f>SUM(Table2[[#This Row],[M3B]],Table2[[#This Row],[M3B_h]])</f>
        <v>0</v>
      </c>
      <c r="T2620" s="14">
        <f>SUM(Table2[[#This Row],[M4B]],Table2[[#This Row],[M4B_h]])</f>
        <v>0</v>
      </c>
    </row>
    <row r="2621" spans="1:20">
      <c r="A2621" s="11" t="str">
        <f>IF(Table2[[#This Row],[TT]]=0,"",ROW())</f>
        <v/>
      </c>
      <c r="B2621" s="11" t="str">
        <f>LOWER(SUBSTITUTE(SUBSTITUTE(SUBSTITUTE(SUBSTITUTE(SUBSTITUTE(SUBSTITUTE(SUBSTITUTE(SUBSTITUTE(Table2[[#This Row],[NAMA BARANG]]," ",""),"""",""),"-",""),"/",""),"(",""),")",""),"&amp;",""),",",""))</f>
        <v>dokretoptima</v>
      </c>
      <c r="C2621" s="17" t="s">
        <v>4319</v>
      </c>
      <c r="D2621" s="18">
        <v>0</v>
      </c>
      <c r="E2621" s="47" t="s">
        <v>2626</v>
      </c>
      <c r="F2621" s="43">
        <f>IF(Table2[[#This Row],[M5B]]="",Table2[[#This Row],[M5B_h]],SUM(Table2[[#This Row],[M5B_h]],Table2[[#This Row],[M5B]]))</f>
        <v>0</v>
      </c>
      <c r="H2621" s="12" t="str">
        <f>IF(Table2[[#This Row],[M1A]]="","",Table2[[#This Row],[M1A]]-Table2[[#This Row],[AWAL]])</f>
        <v/>
      </c>
      <c r="J2621" s="12" t="str">
        <f>IF(Table2[[#This Row],[M2A]]="","",SUM(Table2[[#This Row],[M2A]]-Table2[[#This Row],[M2B_h]]))</f>
        <v/>
      </c>
      <c r="L2621" s="12" t="str">
        <f>IF(Table2[[#This Row],[M3A]]="","",SUM(Table2[[#This Row],[M3A]]-Table2[[#This Row],[M3B_h]]))</f>
        <v/>
      </c>
      <c r="N2621" s="12" t="str">
        <f>IF(Table2[[#This Row],[M4A]]="","",SUM(Table2[[#This Row],[M4A]]-Table2[[#This Row],[M4B_h]]))</f>
        <v/>
      </c>
      <c r="O2621" s="14"/>
      <c r="P2621" s="14" t="str">
        <f>IF(Table2[[#This Row],[M5A]]="","",SUM(Table2[[#This Row],[M5A]]-Table2[[#This Row],[M5B_h]]))</f>
        <v/>
      </c>
      <c r="Q2621" s="14">
        <f>SUM(Table2[[#This Row],[AWAL]],Table2[[#This Row],[M1B]])</f>
        <v>0</v>
      </c>
      <c r="R2621" s="14">
        <f>SUM(Table2[[#This Row],[M2B]],Table2[[#This Row],[M2B_h]])</f>
        <v>0</v>
      </c>
      <c r="S2621" s="14">
        <f>SUM(Table2[[#This Row],[M3B]],Table2[[#This Row],[M3B_h]])</f>
        <v>0</v>
      </c>
      <c r="T2621" s="14">
        <f>SUM(Table2[[#This Row],[M4B]],Table2[[#This Row],[M4B_h]])</f>
        <v>0</v>
      </c>
    </row>
    <row r="2622" spans="1:20">
      <c r="A2622" s="11" t="str">
        <f>IF(Table2[[#This Row],[TT]]=0,"",ROW())</f>
        <v/>
      </c>
      <c r="B2622" s="11" t="str">
        <f>LOWER(SUBSTITUTE(SUBSTITUTE(SUBSTITUTE(SUBSTITUTE(SUBSTITUTE(SUBSTITUTE(SUBSTITUTE(SUBSTITUTE(Table2[[#This Row],[NAMA BARANG]]," ",""),"""",""),"-",""),"/",""),"(",""),")",""),"&amp;",""),",",""))</f>
        <v>dokumenkeeperhd50</v>
      </c>
      <c r="C2622" s="17" t="s">
        <v>891</v>
      </c>
      <c r="D2622" s="18">
        <v>0</v>
      </c>
      <c r="E2622" s="22" t="s">
        <v>781</v>
      </c>
      <c r="F2622" s="43">
        <f>IF(Table2[[#This Row],[M5B]]="",Table2[[#This Row],[M5B_h]],SUM(Table2[[#This Row],[M5B_h]],Table2[[#This Row],[M5B]]))</f>
        <v>0</v>
      </c>
      <c r="H2622" s="12" t="str">
        <f>IF(Table2[[#This Row],[M1A]]="","",Table2[[#This Row],[M1A]]-Table2[[#This Row],[AWAL]])</f>
        <v/>
      </c>
      <c r="J2622" s="12" t="str">
        <f>IF(Table2[[#This Row],[M2A]]="","",SUM(Table2[[#This Row],[M2A]]-Table2[[#This Row],[M2B_h]]))</f>
        <v/>
      </c>
      <c r="L2622" s="12" t="str">
        <f>IF(Table2[[#This Row],[M3A]]="","",SUM(Table2[[#This Row],[M3A]]-Table2[[#This Row],[M3B_h]]))</f>
        <v/>
      </c>
      <c r="N2622" s="12" t="str">
        <f>IF(Table2[[#This Row],[M4A]]="","",SUM(Table2[[#This Row],[M4A]]-Table2[[#This Row],[M4B_h]]))</f>
        <v/>
      </c>
      <c r="O2622" s="14"/>
      <c r="P2622" s="14" t="str">
        <f>IF(Table2[[#This Row],[M5A]]="","",SUM(Table2[[#This Row],[M5A]]-Table2[[#This Row],[M5B_h]]))</f>
        <v/>
      </c>
      <c r="Q2622" s="14">
        <f>SUM(Table2[[#This Row],[AWAL]],Table2[[#This Row],[M1B]])</f>
        <v>0</v>
      </c>
      <c r="R2622" s="14">
        <f>SUM(Table2[[#This Row],[M2B]],Table2[[#This Row],[M2B_h]])</f>
        <v>0</v>
      </c>
      <c r="S2622" s="14">
        <f>SUM(Table2[[#This Row],[M3B]],Table2[[#This Row],[M3B_h]])</f>
        <v>0</v>
      </c>
      <c r="T2622" s="14">
        <f>SUM(Table2[[#This Row],[M4B]],Table2[[#This Row],[M4B_h]])</f>
        <v>0</v>
      </c>
    </row>
    <row r="2623" spans="1:20">
      <c r="A2623" s="11" t="str">
        <f>IF(Table2[[#This Row],[TT]]=0,"",ROW())</f>
        <v/>
      </c>
      <c r="B2623" s="11" t="str">
        <f>LOWER(SUBSTITUTE(SUBSTITUTE(SUBSTITUTE(SUBSTITUTE(SUBSTITUTE(SUBSTITUTE(SUBSTITUTE(SUBSTITUTE(Table2[[#This Row],[NAMA BARANG]]," ",""),"""",""),"-",""),"/",""),"(",""),")",""),"&amp;",""),",",""))</f>
        <v>dokumenutn201</v>
      </c>
      <c r="C2623" s="17" t="s">
        <v>893</v>
      </c>
      <c r="D2623" s="18">
        <v>0</v>
      </c>
      <c r="E2623" s="22" t="s">
        <v>890</v>
      </c>
      <c r="F2623" s="43">
        <f>IF(Table2[[#This Row],[M5B]]="",Table2[[#This Row],[M5B_h]],SUM(Table2[[#This Row],[M5B_h]],Table2[[#This Row],[M5B]]))</f>
        <v>0</v>
      </c>
      <c r="H2623" s="12" t="str">
        <f>IF(Table2[[#This Row],[M1A]]="","",Table2[[#This Row],[M1A]]-Table2[[#This Row],[AWAL]])</f>
        <v/>
      </c>
      <c r="J2623" s="12" t="str">
        <f>IF(Table2[[#This Row],[M2A]]="","",SUM(Table2[[#This Row],[M2A]]-Table2[[#This Row],[M2B_h]]))</f>
        <v/>
      </c>
      <c r="L2623" s="12" t="str">
        <f>IF(Table2[[#This Row],[M3A]]="","",SUM(Table2[[#This Row],[M3A]]-Table2[[#This Row],[M3B_h]]))</f>
        <v/>
      </c>
      <c r="N2623" s="12" t="str">
        <f>IF(Table2[[#This Row],[M4A]]="","",SUM(Table2[[#This Row],[M4A]]-Table2[[#This Row],[M4B_h]]))</f>
        <v/>
      </c>
      <c r="O2623" s="14"/>
      <c r="P2623" s="14" t="str">
        <f>IF(Table2[[#This Row],[M5A]]="","",SUM(Table2[[#This Row],[M5A]]-Table2[[#This Row],[M5B_h]]))</f>
        <v/>
      </c>
      <c r="Q2623" s="14">
        <f>SUM(Table2[[#This Row],[AWAL]],Table2[[#This Row],[M1B]])</f>
        <v>0</v>
      </c>
      <c r="R2623" s="14">
        <f>SUM(Table2[[#This Row],[M2B]],Table2[[#This Row],[M2B_h]])</f>
        <v>0</v>
      </c>
      <c r="S2623" s="14">
        <f>SUM(Table2[[#This Row],[M3B]],Table2[[#This Row],[M3B_h]])</f>
        <v>0</v>
      </c>
      <c r="T2623" s="14">
        <f>SUM(Table2[[#This Row],[M4B]],Table2[[#This Row],[M4B_h]])</f>
        <v>0</v>
      </c>
    </row>
    <row r="2624" spans="1:20">
      <c r="A2624" s="11" t="str">
        <f>IF(Table2[[#This Row],[TT]]=0,"",ROW())</f>
        <v/>
      </c>
      <c r="B2624" s="11" t="str">
        <f>LOWER(SUBSTITUTE(SUBSTITUTE(SUBSTITUTE(SUBSTITUTE(SUBSTITUTE(SUBSTITUTE(SUBSTITUTE(SUBSTITUTE(Table2[[#This Row],[NAMA BARANG]]," ",""),"""",""),"-",""),"/",""),"(",""),")",""),"&amp;",""),",",""))</f>
        <v>doublefoamkojiko2</v>
      </c>
      <c r="C2624" s="17" t="s">
        <v>894</v>
      </c>
      <c r="D2624" s="18">
        <v>0</v>
      </c>
      <c r="E2624" s="22">
        <v>150</v>
      </c>
      <c r="F2624" s="43">
        <f>IF(Table2[[#This Row],[M5B]]="",Table2[[#This Row],[M5B_h]],SUM(Table2[[#This Row],[M5B_h]],Table2[[#This Row],[M5B]]))</f>
        <v>0</v>
      </c>
      <c r="H2624" s="12" t="str">
        <f>IF(Table2[[#This Row],[M1A]]="","",Table2[[#This Row],[M1A]]-Table2[[#This Row],[AWAL]])</f>
        <v/>
      </c>
      <c r="J2624" s="12" t="str">
        <f>IF(Table2[[#This Row],[M2A]]="","",SUM(Table2[[#This Row],[M2A]]-Table2[[#This Row],[M2B_h]]))</f>
        <v/>
      </c>
      <c r="L2624" s="12" t="str">
        <f>IF(Table2[[#This Row],[M3A]]="","",SUM(Table2[[#This Row],[M3A]]-Table2[[#This Row],[M3B_h]]))</f>
        <v/>
      </c>
      <c r="N2624" s="12" t="str">
        <f>IF(Table2[[#This Row],[M4A]]="","",SUM(Table2[[#This Row],[M4A]]-Table2[[#This Row],[M4B_h]]))</f>
        <v/>
      </c>
      <c r="O2624" s="14"/>
      <c r="P2624" s="14" t="str">
        <f>IF(Table2[[#This Row],[M5A]]="","",SUM(Table2[[#This Row],[M5A]]-Table2[[#This Row],[M5B_h]]))</f>
        <v/>
      </c>
      <c r="Q2624" s="14">
        <f>SUM(Table2[[#This Row],[AWAL]],Table2[[#This Row],[M1B]])</f>
        <v>0</v>
      </c>
      <c r="R2624" s="14">
        <f>SUM(Table2[[#This Row],[M2B]],Table2[[#This Row],[M2B_h]])</f>
        <v>0</v>
      </c>
      <c r="S2624" s="14">
        <f>SUM(Table2[[#This Row],[M3B]],Table2[[#This Row],[M3B_h]])</f>
        <v>0</v>
      </c>
      <c r="T2624" s="14">
        <f>SUM(Table2[[#This Row],[M4B]],Table2[[#This Row],[M4B_h]])</f>
        <v>0</v>
      </c>
    </row>
    <row r="2625" spans="1:20">
      <c r="A2625" s="13" t="str">
        <f>IF(Table2[[#This Row],[TT]]=0,"",ROW())</f>
        <v/>
      </c>
      <c r="B2625" s="13" t="str">
        <f>LOWER(SUBSTITUTE(SUBSTITUTE(SUBSTITUTE(SUBSTITUTE(SUBSTITUTE(SUBSTITUTE(SUBSTITUTE(SUBSTITUTE(Table2[[#This Row],[NAMA BARANG]]," ",""),"""",""),"-",""),"/",""),"(",""),")",""),"&amp;",""),",",""))</f>
        <v>drawingboard216</v>
      </c>
      <c r="C2625" s="16" t="s">
        <v>2857</v>
      </c>
      <c r="D2625" s="18">
        <v>0</v>
      </c>
      <c r="E2625" s="47" t="s">
        <v>2858</v>
      </c>
      <c r="F2625" s="43">
        <f>IF(Table2[[#This Row],[M5B]]="",Table2[[#This Row],[M5B_h]],SUM(Table2[[#This Row],[M5B_h]],Table2[[#This Row],[M5B]]))</f>
        <v>0</v>
      </c>
      <c r="H2625" s="14" t="str">
        <f>IF(Table2[[#This Row],[M1A]]="","",Table2[[#This Row],[M1A]]-Table2[[#This Row],[AWAL]])</f>
        <v/>
      </c>
      <c r="J2625" s="14" t="str">
        <f>IF(Table2[[#This Row],[M2A]]="","",SUM(Table2[[#This Row],[M2A]]-Table2[[#This Row],[M2B_h]]))</f>
        <v/>
      </c>
      <c r="L2625" s="14" t="str">
        <f>IF(Table2[[#This Row],[M3A]]="","",SUM(Table2[[#This Row],[M3A]]-Table2[[#This Row],[M3B_h]]))</f>
        <v/>
      </c>
      <c r="N2625" s="14" t="str">
        <f>IF(Table2[[#This Row],[M4A]]="","",SUM(Table2[[#This Row],[M4A]]-Table2[[#This Row],[M4B_h]]))</f>
        <v/>
      </c>
      <c r="O2625" s="14"/>
      <c r="P2625" s="14" t="str">
        <f>IF(Table2[[#This Row],[M5A]]="","",SUM(Table2[[#This Row],[M5A]]-Table2[[#This Row],[M5B_h]]))</f>
        <v/>
      </c>
      <c r="Q2625" s="14">
        <f>SUM(Table2[[#This Row],[AWAL]],Table2[[#This Row],[M1B]])</f>
        <v>0</v>
      </c>
      <c r="R2625" s="14">
        <f>SUM(Table2[[#This Row],[M2B]],Table2[[#This Row],[M2B_h]])</f>
        <v>0</v>
      </c>
      <c r="S2625" s="14">
        <f>SUM(Table2[[#This Row],[M3B]],Table2[[#This Row],[M3B_h]])</f>
        <v>0</v>
      </c>
      <c r="T2625" s="14">
        <f>SUM(Table2[[#This Row],[M4B]],Table2[[#This Row],[M4B_h]])</f>
        <v>0</v>
      </c>
    </row>
    <row r="2626" spans="1:20">
      <c r="A2626" s="11" t="str">
        <f>IF(Table2[[#This Row],[TT]]=0,"",ROW())</f>
        <v/>
      </c>
      <c r="B2626" s="11" t="str">
        <f>LOWER(SUBSTITUTE(SUBSTITUTE(SUBSTITUTE(SUBSTITUTE(SUBSTITUTE(SUBSTITUTE(SUBSTITUTE(SUBSTITUTE(Table2[[#This Row],[NAMA BARANG]]," ",""),"""",""),"-",""),"/",""),"(",""),")",""),"&amp;",""),",",""))</f>
        <v>elevatedtraymicrotop603</v>
      </c>
      <c r="C2626" s="17" t="s">
        <v>904</v>
      </c>
      <c r="D2626" s="18">
        <v>0</v>
      </c>
      <c r="E2626" s="22" t="s">
        <v>905</v>
      </c>
      <c r="F2626" s="43">
        <f>IF(Table2[[#This Row],[M5B]]="",Table2[[#This Row],[M5B_h]],SUM(Table2[[#This Row],[M5B_h]],Table2[[#This Row],[M5B]]))</f>
        <v>0</v>
      </c>
      <c r="H2626" s="12" t="str">
        <f>IF(Table2[[#This Row],[M1A]]="","",Table2[[#This Row],[M1A]]-Table2[[#This Row],[AWAL]])</f>
        <v/>
      </c>
      <c r="J2626" s="12" t="str">
        <f>IF(Table2[[#This Row],[M2A]]="","",SUM(Table2[[#This Row],[M2A]]-Table2[[#This Row],[M2B_h]]))</f>
        <v/>
      </c>
      <c r="L2626" s="12" t="str">
        <f>IF(Table2[[#This Row],[M3A]]="","",SUM(Table2[[#This Row],[M3A]]-Table2[[#This Row],[M3B_h]]))</f>
        <v/>
      </c>
      <c r="N2626" s="12" t="str">
        <f>IF(Table2[[#This Row],[M4A]]="","",SUM(Table2[[#This Row],[M4A]]-Table2[[#This Row],[M4B_h]]))</f>
        <v/>
      </c>
      <c r="O2626" s="14"/>
      <c r="P2626" s="14" t="str">
        <f>IF(Table2[[#This Row],[M5A]]="","",SUM(Table2[[#This Row],[M5A]]-Table2[[#This Row],[M5B_h]]))</f>
        <v/>
      </c>
      <c r="Q2626" s="14">
        <f>SUM(Table2[[#This Row],[AWAL]],Table2[[#This Row],[M1B]])</f>
        <v>0</v>
      </c>
      <c r="R2626" s="14">
        <f>SUM(Table2[[#This Row],[M2B]],Table2[[#This Row],[M2B_h]])</f>
        <v>0</v>
      </c>
      <c r="S2626" s="14">
        <f>SUM(Table2[[#This Row],[M3B]],Table2[[#This Row],[M3B_h]])</f>
        <v>0</v>
      </c>
      <c r="T2626" s="14">
        <f>SUM(Table2[[#This Row],[M4B]],Table2[[#This Row],[M4B_h]])</f>
        <v>0</v>
      </c>
    </row>
    <row r="2627" spans="1:20">
      <c r="A2627" s="11" t="str">
        <f>IF(Table2[[#This Row],[TT]]=0,"",ROW())</f>
        <v/>
      </c>
      <c r="B2627" s="11" t="str">
        <f>LOWER(SUBSTITUTE(SUBSTITUTE(SUBSTITUTE(SUBSTITUTE(SUBSTITUTE(SUBSTITUTE(SUBSTITUTE(SUBSTITUTE(Table2[[#This Row],[NAMA BARANG]]," ",""),"""",""),"-",""),"/",""),"(",""),")",""),"&amp;",""),",",""))</f>
        <v>fabriccolourca1309ml</v>
      </c>
      <c r="C2627" s="17" t="s">
        <v>910</v>
      </c>
      <c r="D2627" s="18">
        <v>0</v>
      </c>
      <c r="E2627" s="22" t="s">
        <v>911</v>
      </c>
      <c r="F2627" s="43">
        <f>IF(Table2[[#This Row],[M5B]]="",Table2[[#This Row],[M5B_h]],SUM(Table2[[#This Row],[M5B_h]],Table2[[#This Row],[M5B]]))</f>
        <v>0</v>
      </c>
      <c r="H2627" s="12" t="str">
        <f>IF(Table2[[#This Row],[M1A]]="","",Table2[[#This Row],[M1A]]-Table2[[#This Row],[AWAL]])</f>
        <v/>
      </c>
      <c r="J2627" s="12" t="str">
        <f>IF(Table2[[#This Row],[M2A]]="","",SUM(Table2[[#This Row],[M2A]]-Table2[[#This Row],[M2B_h]]))</f>
        <v/>
      </c>
      <c r="L2627" s="12" t="str">
        <f>IF(Table2[[#This Row],[M3A]]="","",SUM(Table2[[#This Row],[M3A]]-Table2[[#This Row],[M3B_h]]))</f>
        <v/>
      </c>
      <c r="N2627" s="12" t="str">
        <f>IF(Table2[[#This Row],[M4A]]="","",SUM(Table2[[#This Row],[M4A]]-Table2[[#This Row],[M4B_h]]))</f>
        <v/>
      </c>
      <c r="O2627" s="14"/>
      <c r="P2627" s="14" t="str">
        <f>IF(Table2[[#This Row],[M5A]]="","",SUM(Table2[[#This Row],[M5A]]-Table2[[#This Row],[M5B_h]]))</f>
        <v/>
      </c>
      <c r="Q2627" s="14">
        <f>SUM(Table2[[#This Row],[AWAL]],Table2[[#This Row],[M1B]])</f>
        <v>0</v>
      </c>
      <c r="R2627" s="14">
        <f>SUM(Table2[[#This Row],[M2B]],Table2[[#This Row],[M2B_h]])</f>
        <v>0</v>
      </c>
      <c r="S2627" s="14">
        <f>SUM(Table2[[#This Row],[M3B]],Table2[[#This Row],[M3B_h]])</f>
        <v>0</v>
      </c>
      <c r="T2627" s="14">
        <f>SUM(Table2[[#This Row],[M4B]],Table2[[#This Row],[M4B_h]])</f>
        <v>0</v>
      </c>
    </row>
    <row r="2628" spans="1:20">
      <c r="A2628" s="11" t="str">
        <f>IF(Table2[[#This Row],[TT]]=0,"",ROW())</f>
        <v/>
      </c>
      <c r="B2628" s="11" t="str">
        <f>LOWER(SUBSTITUTE(SUBSTITUTE(SUBSTITUTE(SUBSTITUTE(SUBSTITUTE(SUBSTITUTE(SUBSTITUTE(SUBSTITUTE(Table2[[#This Row],[NAMA BARANG]]," ",""),"""",""),"-",""),"/",""),"(",""),")",""),"&amp;",""),",",""))</f>
        <v>fancysetrs2008+pcmab</v>
      </c>
      <c r="C2628" s="17" t="s">
        <v>919</v>
      </c>
      <c r="D2628" s="18">
        <v>0</v>
      </c>
      <c r="E2628" s="22" t="s">
        <v>173</v>
      </c>
      <c r="F2628" s="43">
        <f>IF(Table2[[#This Row],[M5B]]="",Table2[[#This Row],[M5B_h]],SUM(Table2[[#This Row],[M5B_h]],Table2[[#This Row],[M5B]]))</f>
        <v>0</v>
      </c>
      <c r="H2628" s="12" t="str">
        <f>IF(Table2[[#This Row],[M1A]]="","",Table2[[#This Row],[M1A]]-Table2[[#This Row],[AWAL]])</f>
        <v/>
      </c>
      <c r="J2628" s="12" t="str">
        <f>IF(Table2[[#This Row],[M2A]]="","",SUM(Table2[[#This Row],[M2A]]-Table2[[#This Row],[M2B_h]]))</f>
        <v/>
      </c>
      <c r="L2628" s="12" t="str">
        <f>IF(Table2[[#This Row],[M3A]]="","",SUM(Table2[[#This Row],[M3A]]-Table2[[#This Row],[M3B_h]]))</f>
        <v/>
      </c>
      <c r="N2628" s="12" t="str">
        <f>IF(Table2[[#This Row],[M4A]]="","",SUM(Table2[[#This Row],[M4A]]-Table2[[#This Row],[M4B_h]]))</f>
        <v/>
      </c>
      <c r="O2628" s="14"/>
      <c r="P2628" s="14" t="str">
        <f>IF(Table2[[#This Row],[M5A]]="","",SUM(Table2[[#This Row],[M5A]]-Table2[[#This Row],[M5B_h]]))</f>
        <v/>
      </c>
      <c r="Q2628" s="14">
        <f>SUM(Table2[[#This Row],[AWAL]],Table2[[#This Row],[M1B]])</f>
        <v>0</v>
      </c>
      <c r="R2628" s="14">
        <f>SUM(Table2[[#This Row],[M2B]],Table2[[#This Row],[M2B_h]])</f>
        <v>0</v>
      </c>
      <c r="S2628" s="14">
        <f>SUM(Table2[[#This Row],[M3B]],Table2[[#This Row],[M3B_h]])</f>
        <v>0</v>
      </c>
      <c r="T2628" s="14">
        <f>SUM(Table2[[#This Row],[M4B]],Table2[[#This Row],[M4B_h]])</f>
        <v>0</v>
      </c>
    </row>
    <row r="2629" spans="1:20">
      <c r="A2629" s="11" t="str">
        <f>IF(Table2[[#This Row],[TT]]=0,"",ROW())</f>
        <v/>
      </c>
      <c r="B2629" s="11" t="str">
        <f>LOWER(SUBSTITUTE(SUBSTITUTE(SUBSTITUTE(SUBSTITUTE(SUBSTITUTE(SUBSTITUTE(SUBSTITUTE(SUBSTITUTE(Table2[[#This Row],[NAMA BARANG]]," ",""),"""",""),"-",""),"/",""),"(",""),")",""),"&amp;",""),",",""))</f>
        <v>fancysetrs3000</v>
      </c>
      <c r="C2629" s="17" t="s">
        <v>920</v>
      </c>
      <c r="D2629" s="18">
        <v>0</v>
      </c>
      <c r="E2629" s="22">
        <v>240</v>
      </c>
      <c r="F2629" s="43">
        <f>IF(Table2[[#This Row],[M5B]]="",Table2[[#This Row],[M5B_h]],SUM(Table2[[#This Row],[M5B_h]],Table2[[#This Row],[M5B]]))</f>
        <v>0</v>
      </c>
      <c r="H2629" s="12" t="str">
        <f>IF(Table2[[#This Row],[M1A]]="","",Table2[[#This Row],[M1A]]-Table2[[#This Row],[AWAL]])</f>
        <v/>
      </c>
      <c r="J2629" s="12" t="str">
        <f>IF(Table2[[#This Row],[M2A]]="","",SUM(Table2[[#This Row],[M2A]]-Table2[[#This Row],[M2B_h]]))</f>
        <v/>
      </c>
      <c r="L2629" s="12" t="str">
        <f>IF(Table2[[#This Row],[M3A]]="","",SUM(Table2[[#This Row],[M3A]]-Table2[[#This Row],[M3B_h]]))</f>
        <v/>
      </c>
      <c r="N2629" s="12" t="str">
        <f>IF(Table2[[#This Row],[M4A]]="","",SUM(Table2[[#This Row],[M4A]]-Table2[[#This Row],[M4B_h]]))</f>
        <v/>
      </c>
      <c r="O2629" s="14"/>
      <c r="P2629" s="14" t="str">
        <f>IF(Table2[[#This Row],[M5A]]="","",SUM(Table2[[#This Row],[M5A]]-Table2[[#This Row],[M5B_h]]))</f>
        <v/>
      </c>
      <c r="Q2629" s="14">
        <f>SUM(Table2[[#This Row],[AWAL]],Table2[[#This Row],[M1B]])</f>
        <v>0</v>
      </c>
      <c r="R2629" s="14">
        <f>SUM(Table2[[#This Row],[M2B]],Table2[[#This Row],[M2B_h]])</f>
        <v>0</v>
      </c>
      <c r="S2629" s="14">
        <f>SUM(Table2[[#This Row],[M3B]],Table2[[#This Row],[M3B_h]])</f>
        <v>0</v>
      </c>
      <c r="T2629" s="14">
        <f>SUM(Table2[[#This Row],[M4B]],Table2[[#This Row],[M4B_h]])</f>
        <v>0</v>
      </c>
    </row>
    <row r="2630" spans="1:20">
      <c r="A2630" s="11" t="str">
        <f>IF(Table2[[#This Row],[TT]]=0,"",ROW())</f>
        <v/>
      </c>
      <c r="B2630" s="11" t="str">
        <f>LOWER(SUBSTITUTE(SUBSTITUTE(SUBSTITUTE(SUBSTITUTE(SUBSTITUTE(SUBSTITUTE(SUBSTITUTE(SUBSTITUTE(Table2[[#This Row],[NAMA BARANG]]," ",""),"""",""),"-",""),"/",""),"(",""),")",""),"&amp;",""),",",""))</f>
        <v>garisan100cmbesitf</v>
      </c>
      <c r="C2630" s="21" t="s">
        <v>4460</v>
      </c>
      <c r="D2630" s="22">
        <v>0</v>
      </c>
      <c r="E2630" s="22" t="s">
        <v>2452</v>
      </c>
      <c r="F2630" s="43">
        <f>IF(Table2[[#This Row],[M5B]]="",Table2[[#This Row],[M5B_h]],SUM(Table2[[#This Row],[M5B_h]],Table2[[#This Row],[M5B]]))</f>
        <v>0</v>
      </c>
      <c r="H2630" s="12" t="str">
        <f>IF(Table2[[#This Row],[M1A]]="","",Table2[[#This Row],[M1A]]-Table2[[#This Row],[AWAL]])</f>
        <v/>
      </c>
      <c r="J2630" s="12" t="str">
        <f>IF(Table2[[#This Row],[M2A]]="","",SUM(Table2[[#This Row],[M2A]]-Table2[[#This Row],[M2B_h]]))</f>
        <v/>
      </c>
      <c r="L2630" s="12" t="str">
        <f>IF(Table2[[#This Row],[M3A]]="","",SUM(Table2[[#This Row],[M3A]]-Table2[[#This Row],[M3B_h]]))</f>
        <v/>
      </c>
      <c r="N2630" s="12" t="str">
        <f>IF(Table2[[#This Row],[M4A]]="","",SUM(Table2[[#This Row],[M4A]]-Table2[[#This Row],[M4B_h]]))</f>
        <v/>
      </c>
      <c r="O2630" s="14"/>
      <c r="P2630" s="14" t="str">
        <f>IF(Table2[[#This Row],[M5A]]="","",SUM(Table2[[#This Row],[M5A]]-Table2[[#This Row],[M5B_h]]))</f>
        <v/>
      </c>
      <c r="Q2630" s="14">
        <f>SUM(Table2[[#This Row],[AWAL]],Table2[[#This Row],[M1B]])</f>
        <v>0</v>
      </c>
      <c r="R2630" s="14">
        <f>SUM(Table2[[#This Row],[M2B]],Table2[[#This Row],[M2B_h]])</f>
        <v>0</v>
      </c>
      <c r="S2630" s="14">
        <f>SUM(Table2[[#This Row],[M3B]],Table2[[#This Row],[M3B_h]])</f>
        <v>0</v>
      </c>
      <c r="T2630" s="14">
        <f>SUM(Table2[[#This Row],[M4B]],Table2[[#This Row],[M4B_h]])</f>
        <v>0</v>
      </c>
    </row>
    <row r="2631" spans="1:20">
      <c r="A2631" s="11" t="str">
        <f>IF(Table2[[#This Row],[TT]]=0,"",ROW())</f>
        <v/>
      </c>
      <c r="B2631" s="11" t="str">
        <f>LOWER(SUBSTITUTE(SUBSTITUTE(SUBSTITUTE(SUBSTITUTE(SUBSTITUTE(SUBSTITUTE(SUBSTITUTE(SUBSTITUTE(Table2[[#This Row],[NAMA BARANG]]," ",""),"""",""),"-",""),"/",""),"(",""),")",""),"&amp;",""),",",""))</f>
        <v>garisan30cmbesi5030yoekerorange</v>
      </c>
      <c r="C2631" s="17" t="s">
        <v>965</v>
      </c>
      <c r="D2631" s="18">
        <v>0</v>
      </c>
      <c r="E2631" s="22" t="s">
        <v>131</v>
      </c>
      <c r="F2631" s="43">
        <f>IF(Table2[[#This Row],[M5B]]="",Table2[[#This Row],[M5B_h]],SUM(Table2[[#This Row],[M5B_h]],Table2[[#This Row],[M5B]]))</f>
        <v>0</v>
      </c>
      <c r="H2631" s="12" t="str">
        <f>IF(Table2[[#This Row],[M1A]]="","",Table2[[#This Row],[M1A]]-Table2[[#This Row],[AWAL]])</f>
        <v/>
      </c>
      <c r="J2631" s="12" t="str">
        <f>IF(Table2[[#This Row],[M2A]]="","",SUM(Table2[[#This Row],[M2A]]-Table2[[#This Row],[M2B_h]]))</f>
        <v/>
      </c>
      <c r="L2631" s="12" t="str">
        <f>IF(Table2[[#This Row],[M3A]]="","",SUM(Table2[[#This Row],[M3A]]-Table2[[#This Row],[M3B_h]]))</f>
        <v/>
      </c>
      <c r="N2631" s="12" t="str">
        <f>IF(Table2[[#This Row],[M4A]]="","",SUM(Table2[[#This Row],[M4A]]-Table2[[#This Row],[M4B_h]]))</f>
        <v/>
      </c>
      <c r="O2631" s="14"/>
      <c r="P2631" s="14" t="str">
        <f>IF(Table2[[#This Row],[M5A]]="","",SUM(Table2[[#This Row],[M5A]]-Table2[[#This Row],[M5B_h]]))</f>
        <v/>
      </c>
      <c r="Q2631" s="14">
        <f>SUM(Table2[[#This Row],[AWAL]],Table2[[#This Row],[M1B]])</f>
        <v>0</v>
      </c>
      <c r="R2631" s="14">
        <f>SUM(Table2[[#This Row],[M2B]],Table2[[#This Row],[M2B_h]])</f>
        <v>0</v>
      </c>
      <c r="S2631" s="14">
        <f>SUM(Table2[[#This Row],[M3B]],Table2[[#This Row],[M3B_h]])</f>
        <v>0</v>
      </c>
      <c r="T2631" s="14">
        <f>SUM(Table2[[#This Row],[M4B]],Table2[[#This Row],[M4B_h]])</f>
        <v>0</v>
      </c>
    </row>
    <row r="2632" spans="1:20">
      <c r="A2632" s="11" t="str">
        <f>IF(Table2[[#This Row],[TT]]=0,"",ROW())</f>
        <v/>
      </c>
      <c r="B2632" s="11" t="str">
        <f>LOWER(SUBSTITUTE(SUBSTITUTE(SUBSTITUTE(SUBSTITUTE(SUBSTITUTE(SUBSTITUTE(SUBSTITUTE(SUBSTITUTE(Table2[[#This Row],[NAMA BARANG]]," ",""),"""",""),"-",""),"/",""),"(",""),")",""),"&amp;",""),",",""))</f>
        <v>garisan30cmbesigliterhs19069030</v>
      </c>
      <c r="C2632" s="17" t="s">
        <v>966</v>
      </c>
      <c r="D2632" s="18">
        <v>0</v>
      </c>
      <c r="E2632" s="22" t="s">
        <v>967</v>
      </c>
      <c r="F2632" s="43">
        <f>IF(Table2[[#This Row],[M5B]]="",Table2[[#This Row],[M5B_h]],SUM(Table2[[#This Row],[M5B_h]],Table2[[#This Row],[M5B]]))</f>
        <v>0</v>
      </c>
      <c r="H2632" s="12" t="str">
        <f>IF(Table2[[#This Row],[M1A]]="","",Table2[[#This Row],[M1A]]-Table2[[#This Row],[AWAL]])</f>
        <v/>
      </c>
      <c r="J2632" s="12" t="str">
        <f>IF(Table2[[#This Row],[M2A]]="","",SUM(Table2[[#This Row],[M2A]]-Table2[[#This Row],[M2B_h]]))</f>
        <v/>
      </c>
      <c r="L2632" s="12" t="str">
        <f>IF(Table2[[#This Row],[M3A]]="","",SUM(Table2[[#This Row],[M3A]]-Table2[[#This Row],[M3B_h]]))</f>
        <v/>
      </c>
      <c r="N2632" s="12" t="str">
        <f>IF(Table2[[#This Row],[M4A]]="","",SUM(Table2[[#This Row],[M4A]]-Table2[[#This Row],[M4B_h]]))</f>
        <v/>
      </c>
      <c r="O2632" s="14"/>
      <c r="P2632" s="14" t="str">
        <f>IF(Table2[[#This Row],[M5A]]="","",SUM(Table2[[#This Row],[M5A]]-Table2[[#This Row],[M5B_h]]))</f>
        <v/>
      </c>
      <c r="Q2632" s="14">
        <f>SUM(Table2[[#This Row],[AWAL]],Table2[[#This Row],[M1B]])</f>
        <v>0</v>
      </c>
      <c r="R2632" s="14">
        <f>SUM(Table2[[#This Row],[M2B]],Table2[[#This Row],[M2B_h]])</f>
        <v>0</v>
      </c>
      <c r="S2632" s="14">
        <f>SUM(Table2[[#This Row],[M3B]],Table2[[#This Row],[M3B_h]])</f>
        <v>0</v>
      </c>
      <c r="T2632" s="14">
        <f>SUM(Table2[[#This Row],[M4B]],Table2[[#This Row],[M4B_h]])</f>
        <v>0</v>
      </c>
    </row>
    <row r="2633" spans="1:20">
      <c r="A2633" s="11" t="str">
        <f>IF(Table2[[#This Row],[TT]]=0,"",ROW())</f>
        <v/>
      </c>
      <c r="B2633" s="11" t="str">
        <f>LOWER(SUBSTITUTE(SUBSTITUTE(SUBSTITUTE(SUBSTITUTE(SUBSTITUTE(SUBSTITUTE(SUBSTITUTE(SUBSTITUTE(Table2[[#This Row],[NAMA BARANG]]," ",""),"""",""),"-",""),"/",""),"(",""),")",""),"&amp;",""),",",""))</f>
        <v>garisan30cmbesitf</v>
      </c>
      <c r="C2633" s="17" t="s">
        <v>970</v>
      </c>
      <c r="D2633" s="18">
        <v>0</v>
      </c>
      <c r="E2633" s="22" t="s">
        <v>131</v>
      </c>
      <c r="F2633" s="43">
        <f>IF(Table2[[#This Row],[M5B]]="",Table2[[#This Row],[M5B_h]],SUM(Table2[[#This Row],[M5B_h]],Table2[[#This Row],[M5B]]))</f>
        <v>0</v>
      </c>
      <c r="H2633" s="12" t="str">
        <f>IF(Table2[[#This Row],[M1A]]="","",Table2[[#This Row],[M1A]]-Table2[[#This Row],[AWAL]])</f>
        <v/>
      </c>
      <c r="J2633" s="12" t="str">
        <f>IF(Table2[[#This Row],[M2A]]="","",SUM(Table2[[#This Row],[M2A]]-Table2[[#This Row],[M2B_h]]))</f>
        <v/>
      </c>
      <c r="L2633" s="12" t="str">
        <f>IF(Table2[[#This Row],[M3A]]="","",SUM(Table2[[#This Row],[M3A]]-Table2[[#This Row],[M3B_h]]))</f>
        <v/>
      </c>
      <c r="N2633" s="12" t="str">
        <f>IF(Table2[[#This Row],[M4A]]="","",SUM(Table2[[#This Row],[M4A]]-Table2[[#This Row],[M4B_h]]))</f>
        <v/>
      </c>
      <c r="O2633" s="14"/>
      <c r="P2633" s="14" t="str">
        <f>IF(Table2[[#This Row],[M5A]]="","",SUM(Table2[[#This Row],[M5A]]-Table2[[#This Row],[M5B_h]]))</f>
        <v/>
      </c>
      <c r="Q2633" s="14">
        <f>SUM(Table2[[#This Row],[AWAL]],Table2[[#This Row],[M1B]])</f>
        <v>0</v>
      </c>
      <c r="R2633" s="14">
        <f>SUM(Table2[[#This Row],[M2B]],Table2[[#This Row],[M2B_h]])</f>
        <v>0</v>
      </c>
      <c r="S2633" s="14">
        <f>SUM(Table2[[#This Row],[M3B]],Table2[[#This Row],[M3B_h]])</f>
        <v>0</v>
      </c>
      <c r="T2633" s="14">
        <f>SUM(Table2[[#This Row],[M4B]],Table2[[#This Row],[M4B_h]])</f>
        <v>0</v>
      </c>
    </row>
    <row r="2634" spans="1:20">
      <c r="A2634" s="11" t="str">
        <f>IF(Table2[[#This Row],[TT]]=0,"",ROW())</f>
        <v/>
      </c>
      <c r="B2634" s="11" t="str">
        <f>LOWER(SUBSTITUTE(SUBSTITUTE(SUBSTITUTE(SUBSTITUTE(SUBSTITUTE(SUBSTITUTE(SUBSTITUTE(SUBSTITUTE(Table2[[#This Row],[NAMA BARANG]]," ",""),"""",""),"-",""),"/",""),"(",""),")",""),"&amp;",""),",",""))</f>
        <v>garisan30cmbt</v>
      </c>
      <c r="C2634" s="17" t="s">
        <v>4364</v>
      </c>
      <c r="D2634" s="18">
        <v>0</v>
      </c>
      <c r="E2634" s="22" t="s">
        <v>2723</v>
      </c>
      <c r="F2634" s="43">
        <f>IF(Table2[[#This Row],[M5B]]="",Table2[[#This Row],[M5B_h]],SUM(Table2[[#This Row],[M5B_h]],Table2[[#This Row],[M5B]]))</f>
        <v>0</v>
      </c>
      <c r="H2634" s="12" t="str">
        <f>IF(Table2[[#This Row],[M1A]]="","",Table2[[#This Row],[M1A]]-Table2[[#This Row],[AWAL]])</f>
        <v/>
      </c>
      <c r="J2634" s="12" t="str">
        <f>IF(Table2[[#This Row],[M2A]]="","",SUM(Table2[[#This Row],[M2A]]-Table2[[#This Row],[M2B_h]]))</f>
        <v/>
      </c>
      <c r="L2634" s="12" t="str">
        <f>IF(Table2[[#This Row],[M3A]]="","",SUM(Table2[[#This Row],[M3A]]-Table2[[#This Row],[M3B_h]]))</f>
        <v/>
      </c>
      <c r="N2634" s="12" t="str">
        <f>IF(Table2[[#This Row],[M4A]]="","",SUM(Table2[[#This Row],[M4A]]-Table2[[#This Row],[M4B_h]]))</f>
        <v/>
      </c>
      <c r="O2634" s="14"/>
      <c r="P2634" s="14" t="str">
        <f>IF(Table2[[#This Row],[M5A]]="","",SUM(Table2[[#This Row],[M5A]]-Table2[[#This Row],[M5B_h]]))</f>
        <v/>
      </c>
      <c r="Q2634" s="14">
        <f>SUM(Table2[[#This Row],[AWAL]],Table2[[#This Row],[M1B]])</f>
        <v>0</v>
      </c>
      <c r="R2634" s="14">
        <f>SUM(Table2[[#This Row],[M2B]],Table2[[#This Row],[M2B_h]])</f>
        <v>0</v>
      </c>
      <c r="S2634" s="14">
        <f>SUM(Table2[[#This Row],[M3B]],Table2[[#This Row],[M3B_h]])</f>
        <v>0</v>
      </c>
      <c r="T2634" s="14">
        <f>SUM(Table2[[#This Row],[M4B]],Table2[[#This Row],[M4B_h]])</f>
        <v>0</v>
      </c>
    </row>
    <row r="2635" spans="1:20">
      <c r="A2635" s="13" t="str">
        <f>IF(Table2[[#This Row],[TT]]=0,"",ROW())</f>
        <v/>
      </c>
      <c r="B2635" s="13" t="str">
        <f>LOWER(SUBSTITUTE(SUBSTITUTE(SUBSTITUTE(SUBSTITUTE(SUBSTITUTE(SUBSTITUTE(SUBSTITUTE(SUBSTITUTE(Table2[[#This Row],[NAMA BARANG]]," ",""),"""",""),"-",""),"/",""),"(",""),")",""),"&amp;",""),",",""))</f>
        <v>garisan30cmkayagi3127b</v>
      </c>
      <c r="C2635" s="16" t="s">
        <v>4290</v>
      </c>
      <c r="D2635" s="18">
        <v>0</v>
      </c>
      <c r="E2635" s="47" t="s">
        <v>2656</v>
      </c>
      <c r="F2635" s="43">
        <f>IF(Table2[[#This Row],[M5B]]="",Table2[[#This Row],[M5B_h]],SUM(Table2[[#This Row],[M5B_h]],Table2[[#This Row],[M5B]]))</f>
        <v>0</v>
      </c>
      <c r="H2635" s="14" t="str">
        <f>IF(Table2[[#This Row],[M1A]]="","",Table2[[#This Row],[M1A]]-Table2[[#This Row],[AWAL]])</f>
        <v/>
      </c>
      <c r="J2635" s="14" t="str">
        <f>IF(Table2[[#This Row],[M2A]]="","",SUM(Table2[[#This Row],[M2A]]-Table2[[#This Row],[M2B_h]]))</f>
        <v/>
      </c>
      <c r="L2635" s="14" t="str">
        <f>IF(Table2[[#This Row],[M3A]]="","",SUM(Table2[[#This Row],[M3A]]-Table2[[#This Row],[M3B_h]]))</f>
        <v/>
      </c>
      <c r="N2635" s="14" t="str">
        <f>IF(Table2[[#This Row],[M4A]]="","",SUM(Table2[[#This Row],[M4A]]-Table2[[#This Row],[M4B_h]]))</f>
        <v/>
      </c>
      <c r="O2635" s="14"/>
      <c r="P2635" s="14" t="str">
        <f>IF(Table2[[#This Row],[M5A]]="","",SUM(Table2[[#This Row],[M5A]]-Table2[[#This Row],[M5B_h]]))</f>
        <v/>
      </c>
      <c r="Q2635" s="14">
        <f>SUM(Table2[[#This Row],[AWAL]],Table2[[#This Row],[M1B]])</f>
        <v>0</v>
      </c>
      <c r="R2635" s="14">
        <f>SUM(Table2[[#This Row],[M2B]],Table2[[#This Row],[M2B_h]])</f>
        <v>0</v>
      </c>
      <c r="S2635" s="14">
        <f>SUM(Table2[[#This Row],[M3B]],Table2[[#This Row],[M3B_h]])</f>
        <v>0</v>
      </c>
      <c r="T2635" s="14">
        <f>SUM(Table2[[#This Row],[M4B]],Table2[[#This Row],[M4B_h]])</f>
        <v>0</v>
      </c>
    </row>
    <row r="2636" spans="1:20">
      <c r="A2636" s="13" t="str">
        <f>IF(Table2[[#This Row],[TT]]=0,"",ROW())</f>
        <v/>
      </c>
      <c r="B2636" s="13" t="str">
        <f>LOWER(SUBSTITUTE(SUBSTITUTE(SUBSTITUTE(SUBSTITUTE(SUBSTITUTE(SUBSTITUTE(SUBSTITUTE(SUBSTITUTE(Table2[[#This Row],[NAMA BARANG]]," ",""),"""",""),"-",""),"/",""),"(",""),")",""),"&amp;",""),",",""))</f>
        <v>garisan30cmkayagi3139</v>
      </c>
      <c r="C2636" s="16" t="s">
        <v>4291</v>
      </c>
      <c r="D2636" s="18">
        <v>0</v>
      </c>
      <c r="E2636" s="47" t="s">
        <v>2656</v>
      </c>
      <c r="F2636" s="43">
        <f>IF(Table2[[#This Row],[M5B]]="",Table2[[#This Row],[M5B_h]],SUM(Table2[[#This Row],[M5B_h]],Table2[[#This Row],[M5B]]))</f>
        <v>0</v>
      </c>
      <c r="H2636" s="14" t="str">
        <f>IF(Table2[[#This Row],[M1A]]="","",Table2[[#This Row],[M1A]]-Table2[[#This Row],[AWAL]])</f>
        <v/>
      </c>
      <c r="J2636" s="14" t="str">
        <f>IF(Table2[[#This Row],[M2A]]="","",SUM(Table2[[#This Row],[M2A]]-Table2[[#This Row],[M2B_h]]))</f>
        <v/>
      </c>
      <c r="L2636" s="14" t="str">
        <f>IF(Table2[[#This Row],[M3A]]="","",SUM(Table2[[#This Row],[M3A]]-Table2[[#This Row],[M3B_h]]))</f>
        <v/>
      </c>
      <c r="N2636" s="14" t="str">
        <f>IF(Table2[[#This Row],[M4A]]="","",SUM(Table2[[#This Row],[M4A]]-Table2[[#This Row],[M4B_h]]))</f>
        <v/>
      </c>
      <c r="O2636" s="14"/>
      <c r="P2636" s="14" t="str">
        <f>IF(Table2[[#This Row],[M5A]]="","",SUM(Table2[[#This Row],[M5A]]-Table2[[#This Row],[M5B_h]]))</f>
        <v/>
      </c>
      <c r="Q2636" s="14">
        <f>SUM(Table2[[#This Row],[AWAL]],Table2[[#This Row],[M1B]])</f>
        <v>0</v>
      </c>
      <c r="R2636" s="14">
        <f>SUM(Table2[[#This Row],[M2B]],Table2[[#This Row],[M2B_h]])</f>
        <v>0</v>
      </c>
      <c r="S2636" s="14">
        <f>SUM(Table2[[#This Row],[M3B]],Table2[[#This Row],[M3B_h]])</f>
        <v>0</v>
      </c>
      <c r="T2636" s="14">
        <f>SUM(Table2[[#This Row],[M4B]],Table2[[#This Row],[M4B_h]])</f>
        <v>0</v>
      </c>
    </row>
    <row r="2637" spans="1:20">
      <c r="A2637" s="13" t="str">
        <f>IF(Table2[[#This Row],[TT]]=0,"",ROW())</f>
        <v/>
      </c>
      <c r="B2637" s="13" t="str">
        <f>LOWER(SUBSTITUTE(SUBSTITUTE(SUBSTITUTE(SUBSTITUTE(SUBSTITUTE(SUBSTITUTE(SUBSTITUTE(SUBSTITUTE(Table2[[#This Row],[NAMA BARANG]]," ",""),"""",""),"-",""),"/",""),"(",""),")",""),"&amp;",""),",",""))</f>
        <v>garisan30cmkayagi3140</v>
      </c>
      <c r="C2637" s="16" t="s">
        <v>4292</v>
      </c>
      <c r="D2637" s="18">
        <v>0</v>
      </c>
      <c r="E2637" s="47" t="s">
        <v>2656</v>
      </c>
      <c r="F2637" s="43">
        <f>IF(Table2[[#This Row],[M5B]]="",Table2[[#This Row],[M5B_h]],SUM(Table2[[#This Row],[M5B_h]],Table2[[#This Row],[M5B]]))</f>
        <v>0</v>
      </c>
      <c r="H2637" s="14" t="str">
        <f>IF(Table2[[#This Row],[M1A]]="","",Table2[[#This Row],[M1A]]-Table2[[#This Row],[AWAL]])</f>
        <v/>
      </c>
      <c r="J2637" s="14" t="str">
        <f>IF(Table2[[#This Row],[M2A]]="","",SUM(Table2[[#This Row],[M2A]]-Table2[[#This Row],[M2B_h]]))</f>
        <v/>
      </c>
      <c r="L2637" s="14" t="str">
        <f>IF(Table2[[#This Row],[M3A]]="","",SUM(Table2[[#This Row],[M3A]]-Table2[[#This Row],[M3B_h]]))</f>
        <v/>
      </c>
      <c r="N2637" s="14" t="str">
        <f>IF(Table2[[#This Row],[M4A]]="","",SUM(Table2[[#This Row],[M4A]]-Table2[[#This Row],[M4B_h]]))</f>
        <v/>
      </c>
      <c r="O2637" s="14"/>
      <c r="P2637" s="14" t="str">
        <f>IF(Table2[[#This Row],[M5A]]="","",SUM(Table2[[#This Row],[M5A]]-Table2[[#This Row],[M5B_h]]))</f>
        <v/>
      </c>
      <c r="Q2637" s="14">
        <f>SUM(Table2[[#This Row],[AWAL]],Table2[[#This Row],[M1B]])</f>
        <v>0</v>
      </c>
      <c r="R2637" s="14">
        <f>SUM(Table2[[#This Row],[M2B]],Table2[[#This Row],[M2B_h]])</f>
        <v>0</v>
      </c>
      <c r="S2637" s="14">
        <f>SUM(Table2[[#This Row],[M3B]],Table2[[#This Row],[M3B_h]])</f>
        <v>0</v>
      </c>
      <c r="T2637" s="14">
        <f>SUM(Table2[[#This Row],[M4B]],Table2[[#This Row],[M4B_h]])</f>
        <v>0</v>
      </c>
    </row>
    <row r="2638" spans="1:20">
      <c r="A2638" s="13" t="str">
        <f>IF(Table2[[#This Row],[TT]]=0,"",ROW())</f>
        <v/>
      </c>
      <c r="B2638" s="13" t="str">
        <f>LOWER(SUBSTITUTE(SUBSTITUTE(SUBSTITUTE(SUBSTITUTE(SUBSTITUTE(SUBSTITUTE(SUBSTITUTE(SUBSTITUTE(Table2[[#This Row],[NAMA BARANG]]," ",""),"""",""),"-",""),"/",""),"(",""),")",""),"&amp;",""),",",""))</f>
        <v>garisan30cmkayagi3141</v>
      </c>
      <c r="C2638" s="16" t="s">
        <v>4293</v>
      </c>
      <c r="D2638" s="18">
        <v>0</v>
      </c>
      <c r="E2638" s="47" t="s">
        <v>2656</v>
      </c>
      <c r="F2638" s="43">
        <f>IF(Table2[[#This Row],[M5B]]="",Table2[[#This Row],[M5B_h]],SUM(Table2[[#This Row],[M5B_h]],Table2[[#This Row],[M5B]]))</f>
        <v>0</v>
      </c>
      <c r="H2638" s="14" t="str">
        <f>IF(Table2[[#This Row],[M1A]]="","",Table2[[#This Row],[M1A]]-Table2[[#This Row],[AWAL]])</f>
        <v/>
      </c>
      <c r="J2638" s="14" t="str">
        <f>IF(Table2[[#This Row],[M2A]]="","",SUM(Table2[[#This Row],[M2A]]-Table2[[#This Row],[M2B_h]]))</f>
        <v/>
      </c>
      <c r="L2638" s="14" t="str">
        <f>IF(Table2[[#This Row],[M3A]]="","",SUM(Table2[[#This Row],[M3A]]-Table2[[#This Row],[M3B_h]]))</f>
        <v/>
      </c>
      <c r="N2638" s="14" t="str">
        <f>IF(Table2[[#This Row],[M4A]]="","",SUM(Table2[[#This Row],[M4A]]-Table2[[#This Row],[M4B_h]]))</f>
        <v/>
      </c>
      <c r="O2638" s="14"/>
      <c r="P2638" s="14" t="str">
        <f>IF(Table2[[#This Row],[M5A]]="","",SUM(Table2[[#This Row],[M5A]]-Table2[[#This Row],[M5B_h]]))</f>
        <v/>
      </c>
      <c r="Q2638" s="14">
        <f>SUM(Table2[[#This Row],[AWAL]],Table2[[#This Row],[M1B]])</f>
        <v>0</v>
      </c>
      <c r="R2638" s="14">
        <f>SUM(Table2[[#This Row],[M2B]],Table2[[#This Row],[M2B_h]])</f>
        <v>0</v>
      </c>
      <c r="S2638" s="14">
        <f>SUM(Table2[[#This Row],[M3B]],Table2[[#This Row],[M3B_h]])</f>
        <v>0</v>
      </c>
      <c r="T2638" s="14">
        <f>SUM(Table2[[#This Row],[M4B]],Table2[[#This Row],[M4B_h]])</f>
        <v>0</v>
      </c>
    </row>
    <row r="2639" spans="1:20">
      <c r="A2639" s="11" t="str">
        <f>IF(Table2[[#This Row],[TT]]=0,"",ROW())</f>
        <v/>
      </c>
      <c r="B2639" s="11" t="str">
        <f>LOWER(SUBSTITUTE(SUBSTITUTE(SUBSTITUTE(SUBSTITUTE(SUBSTITUTE(SUBSTITUTE(SUBSTITUTE(SUBSTITUTE(Table2[[#This Row],[NAMA BARANG]]," ",""),"""",""),"-",""),"/",""),"(",""),")",""),"&amp;",""),",",""))</f>
        <v>garisan30cmlenturfancy0030</v>
      </c>
      <c r="C2639" s="17" t="s">
        <v>990</v>
      </c>
      <c r="D2639" s="18">
        <v>0</v>
      </c>
      <c r="E2639" s="22" t="s">
        <v>79</v>
      </c>
      <c r="F2639" s="43">
        <f>IF(Table2[[#This Row],[M5B]]="",Table2[[#This Row],[M5B_h]],SUM(Table2[[#This Row],[M5B_h]],Table2[[#This Row],[M5B]]))</f>
        <v>0</v>
      </c>
      <c r="H2639" s="12" t="str">
        <f>IF(Table2[[#This Row],[M1A]]="","",Table2[[#This Row],[M1A]]-Table2[[#This Row],[AWAL]])</f>
        <v/>
      </c>
      <c r="J2639" s="12" t="str">
        <f>IF(Table2[[#This Row],[M2A]]="","",SUM(Table2[[#This Row],[M2A]]-Table2[[#This Row],[M2B_h]]))</f>
        <v/>
      </c>
      <c r="L2639" s="12" t="str">
        <f>IF(Table2[[#This Row],[M3A]]="","",SUM(Table2[[#This Row],[M3A]]-Table2[[#This Row],[M3B_h]]))</f>
        <v/>
      </c>
      <c r="N2639" s="12" t="str">
        <f>IF(Table2[[#This Row],[M4A]]="","",SUM(Table2[[#This Row],[M4A]]-Table2[[#This Row],[M4B_h]]))</f>
        <v/>
      </c>
      <c r="O2639" s="14"/>
      <c r="P2639" s="14" t="str">
        <f>IF(Table2[[#This Row],[M5A]]="","",SUM(Table2[[#This Row],[M5A]]-Table2[[#This Row],[M5B_h]]))</f>
        <v/>
      </c>
      <c r="Q2639" s="14">
        <f>SUM(Table2[[#This Row],[AWAL]],Table2[[#This Row],[M1B]])</f>
        <v>0</v>
      </c>
      <c r="R2639" s="14">
        <f>SUM(Table2[[#This Row],[M2B]],Table2[[#This Row],[M2B_h]])</f>
        <v>0</v>
      </c>
      <c r="S2639" s="14">
        <f>SUM(Table2[[#This Row],[M3B]],Table2[[#This Row],[M3B_h]])</f>
        <v>0</v>
      </c>
      <c r="T2639" s="14">
        <f>SUM(Table2[[#This Row],[M4B]],Table2[[#This Row],[M4B_h]])</f>
        <v>0</v>
      </c>
    </row>
    <row r="2640" spans="1:20">
      <c r="A2640" s="11" t="str">
        <f>IF(Table2[[#This Row],[TT]]=0,"",ROW())</f>
        <v/>
      </c>
      <c r="B2640" s="11" t="str">
        <f>LOWER(SUBSTITUTE(SUBSTITUTE(SUBSTITUTE(SUBSTITUTE(SUBSTITUTE(SUBSTITUTE(SUBSTITUTE(SUBSTITUTE(Table2[[#This Row],[NAMA BARANG]]," ",""),"""",""),"-",""),"/",""),"(",""),")",""),"&amp;",""),",",""))</f>
        <v>garisan30cmlenturfancy0031</v>
      </c>
      <c r="C2640" s="17" t="s">
        <v>991</v>
      </c>
      <c r="D2640" s="18">
        <v>0</v>
      </c>
      <c r="E2640" s="22" t="s">
        <v>79</v>
      </c>
      <c r="F2640" s="43">
        <f>IF(Table2[[#This Row],[M5B]]="",Table2[[#This Row],[M5B_h]],SUM(Table2[[#This Row],[M5B_h]],Table2[[#This Row],[M5B]]))</f>
        <v>0</v>
      </c>
      <c r="H2640" s="12" t="str">
        <f>IF(Table2[[#This Row],[M1A]]="","",Table2[[#This Row],[M1A]]-Table2[[#This Row],[AWAL]])</f>
        <v/>
      </c>
      <c r="J2640" s="12" t="str">
        <f>IF(Table2[[#This Row],[M2A]]="","",SUM(Table2[[#This Row],[M2A]]-Table2[[#This Row],[M2B_h]]))</f>
        <v/>
      </c>
      <c r="L2640" s="12" t="str">
        <f>IF(Table2[[#This Row],[M3A]]="","",SUM(Table2[[#This Row],[M3A]]-Table2[[#This Row],[M3B_h]]))</f>
        <v/>
      </c>
      <c r="N2640" s="12" t="str">
        <f>IF(Table2[[#This Row],[M4A]]="","",SUM(Table2[[#This Row],[M4A]]-Table2[[#This Row],[M4B_h]]))</f>
        <v/>
      </c>
      <c r="O2640" s="14"/>
      <c r="P2640" s="14" t="str">
        <f>IF(Table2[[#This Row],[M5A]]="","",SUM(Table2[[#This Row],[M5A]]-Table2[[#This Row],[M5B_h]]))</f>
        <v/>
      </c>
      <c r="Q2640" s="14">
        <f>SUM(Table2[[#This Row],[AWAL]],Table2[[#This Row],[M1B]])</f>
        <v>0</v>
      </c>
      <c r="R2640" s="14">
        <f>SUM(Table2[[#This Row],[M2B]],Table2[[#This Row],[M2B_h]])</f>
        <v>0</v>
      </c>
      <c r="S2640" s="14">
        <f>SUM(Table2[[#This Row],[M3B]],Table2[[#This Row],[M3B_h]])</f>
        <v>0</v>
      </c>
      <c r="T2640" s="14">
        <f>SUM(Table2[[#This Row],[M4B]],Table2[[#This Row],[M4B_h]])</f>
        <v>0</v>
      </c>
    </row>
    <row r="2641" spans="1:20">
      <c r="A2641" s="11" t="str">
        <f>IF(Table2[[#This Row],[TT]]=0,"",ROW())</f>
        <v/>
      </c>
      <c r="B2641" s="11" t="str">
        <f>LOWER(SUBSTITUTE(SUBSTITUTE(SUBSTITUTE(SUBSTITUTE(SUBSTITUTE(SUBSTITUTE(SUBSTITUTE(SUBSTITUTE(Table2[[#This Row],[NAMA BARANG]]," ",""),"""",""),"-",""),"/",""),"(",""),")",""),"&amp;",""),",",""))</f>
        <v>garisan30cmlipatn000840</v>
      </c>
      <c r="C2641" s="17" t="s">
        <v>993</v>
      </c>
      <c r="D2641" s="18">
        <v>0</v>
      </c>
      <c r="E2641" s="22" t="s">
        <v>93</v>
      </c>
      <c r="F2641" s="43">
        <f>IF(Table2[[#This Row],[M5B]]="",Table2[[#This Row],[M5B_h]],SUM(Table2[[#This Row],[M5B_h]],Table2[[#This Row],[M5B]]))</f>
        <v>0</v>
      </c>
      <c r="H2641" s="12" t="str">
        <f>IF(Table2[[#This Row],[M1A]]="","",Table2[[#This Row],[M1A]]-Table2[[#This Row],[AWAL]])</f>
        <v/>
      </c>
      <c r="J2641" s="12" t="str">
        <f>IF(Table2[[#This Row],[M2A]]="","",SUM(Table2[[#This Row],[M2A]]-Table2[[#This Row],[M2B_h]]))</f>
        <v/>
      </c>
      <c r="L2641" s="12" t="str">
        <f>IF(Table2[[#This Row],[M3A]]="","",SUM(Table2[[#This Row],[M3A]]-Table2[[#This Row],[M3B_h]]))</f>
        <v/>
      </c>
      <c r="N2641" s="12" t="str">
        <f>IF(Table2[[#This Row],[M4A]]="","",SUM(Table2[[#This Row],[M4A]]-Table2[[#This Row],[M4B_h]]))</f>
        <v/>
      </c>
      <c r="O2641" s="14"/>
      <c r="P2641" s="14" t="str">
        <f>IF(Table2[[#This Row],[M5A]]="","",SUM(Table2[[#This Row],[M5A]]-Table2[[#This Row],[M5B_h]]))</f>
        <v/>
      </c>
      <c r="Q2641" s="14">
        <f>SUM(Table2[[#This Row],[AWAL]],Table2[[#This Row],[M1B]])</f>
        <v>0</v>
      </c>
      <c r="R2641" s="14">
        <f>SUM(Table2[[#This Row],[M2B]],Table2[[#This Row],[M2B_h]])</f>
        <v>0</v>
      </c>
      <c r="S2641" s="14">
        <f>SUM(Table2[[#This Row],[M3B]],Table2[[#This Row],[M3B_h]])</f>
        <v>0</v>
      </c>
      <c r="T2641" s="14">
        <f>SUM(Table2[[#This Row],[M4B]],Table2[[#This Row],[M4B_h]])</f>
        <v>0</v>
      </c>
    </row>
    <row r="2642" spans="1:20">
      <c r="A2642" s="13" t="str">
        <f>IF(Table2[[#This Row],[TT]]=0,"",ROW())</f>
        <v/>
      </c>
      <c r="B2642" s="13" t="str">
        <f>LOWER(SUBSTITUTE(SUBSTITUTE(SUBSTITUTE(SUBSTITUTE(SUBSTITUTE(SUBSTITUTE(SUBSTITUTE(SUBSTITUTE(Table2[[#This Row],[NAMA BARANG]]," ",""),"""",""),"-",""),"/",""),"(",""),")",""),"&amp;",""),",",""))</f>
        <v>garisanbesi100yoeker70100</v>
      </c>
      <c r="C2642" s="16" t="s">
        <v>2986</v>
      </c>
      <c r="D2642" s="18">
        <v>0</v>
      </c>
      <c r="E2642" s="47" t="s">
        <v>2452</v>
      </c>
      <c r="F2642" s="43">
        <f>IF(Table2[[#This Row],[M5B]]="",Table2[[#This Row],[M5B_h]],SUM(Table2[[#This Row],[M5B_h]],Table2[[#This Row],[M5B]]))</f>
        <v>0</v>
      </c>
      <c r="H2642" s="14" t="str">
        <f>IF(Table2[[#This Row],[M1A]]="","",Table2[[#This Row],[M1A]]-Table2[[#This Row],[AWAL]])</f>
        <v/>
      </c>
      <c r="J2642" s="14" t="str">
        <f>IF(Table2[[#This Row],[M2A]]="","",SUM(Table2[[#This Row],[M2A]]-Table2[[#This Row],[M2B_h]]))</f>
        <v/>
      </c>
      <c r="L2642" s="14" t="str">
        <f>IF(Table2[[#This Row],[M3A]]="","",SUM(Table2[[#This Row],[M3A]]-Table2[[#This Row],[M3B_h]]))</f>
        <v/>
      </c>
      <c r="N2642" s="14" t="str">
        <f>IF(Table2[[#This Row],[M4A]]="","",SUM(Table2[[#This Row],[M4A]]-Table2[[#This Row],[M4B_h]]))</f>
        <v/>
      </c>
      <c r="O2642" s="14"/>
      <c r="P2642" s="14" t="str">
        <f>IF(Table2[[#This Row],[M5A]]="","",SUM(Table2[[#This Row],[M5A]]-Table2[[#This Row],[M5B_h]]))</f>
        <v/>
      </c>
      <c r="Q2642" s="14">
        <f>SUM(Table2[[#This Row],[AWAL]],Table2[[#This Row],[M1B]])</f>
        <v>0</v>
      </c>
      <c r="R2642" s="14">
        <f>SUM(Table2[[#This Row],[M2B]],Table2[[#This Row],[M2B_h]])</f>
        <v>0</v>
      </c>
      <c r="S2642" s="14">
        <f>SUM(Table2[[#This Row],[M3B]],Table2[[#This Row],[M3B_h]])</f>
        <v>0</v>
      </c>
      <c r="T2642" s="14">
        <f>SUM(Table2[[#This Row],[M4B]],Table2[[#This Row],[M4B_h]])</f>
        <v>0</v>
      </c>
    </row>
    <row r="2643" spans="1:20">
      <c r="A2643" s="13" t="str">
        <f>IF(Table2[[#This Row],[TT]]=0,"",ROW())</f>
        <v/>
      </c>
      <c r="B2643" s="13" t="str">
        <f>LOWER(SUBSTITUTE(SUBSTITUTE(SUBSTITUTE(SUBSTITUTE(SUBSTITUTE(SUBSTITUTE(SUBSTITUTE(SUBSTITUTE(Table2[[#This Row],[NAMA BARANG]]," ",""),"""",""),"-",""),"/",""),"(",""),")",""),"&amp;",""),",",""))</f>
        <v>garisanbt15cm</v>
      </c>
      <c r="C2643" s="16" t="s">
        <v>2653</v>
      </c>
      <c r="D2643" s="25">
        <v>0</v>
      </c>
      <c r="E2643" s="47" t="s">
        <v>2627</v>
      </c>
      <c r="F2643" s="43">
        <f>IF(Table2[[#This Row],[M5B]]="",Table2[[#This Row],[M5B_h]],SUM(Table2[[#This Row],[M5B_h]],Table2[[#This Row],[M5B]]))</f>
        <v>0</v>
      </c>
      <c r="H2643" s="14" t="str">
        <f>IF(Table2[[#This Row],[M1A]]="","",Table2[[#This Row],[M1A]]-Table2[[#This Row],[AWAL]])</f>
        <v/>
      </c>
      <c r="J2643" s="14" t="str">
        <f>IF(Table2[[#This Row],[M2A]]="","",SUM(Table2[[#This Row],[M2A]]-Table2[[#This Row],[M2B_h]]))</f>
        <v/>
      </c>
      <c r="L2643" s="14" t="str">
        <f>IF(Table2[[#This Row],[M3A]]="","",SUM(Table2[[#This Row],[M3A]]-Table2[[#This Row],[M3B_h]]))</f>
        <v/>
      </c>
      <c r="N2643" s="14" t="str">
        <f>IF(Table2[[#This Row],[M4A]]="","",SUM(Table2[[#This Row],[M4A]]-Table2[[#This Row],[M4B_h]]))</f>
        <v/>
      </c>
      <c r="O2643" s="14"/>
      <c r="P2643" s="14" t="str">
        <f>IF(Table2[[#This Row],[M5A]]="","",SUM(Table2[[#This Row],[M5A]]-Table2[[#This Row],[M5B_h]]))</f>
        <v/>
      </c>
      <c r="Q2643" s="14">
        <f>SUM(Table2[[#This Row],[AWAL]],Table2[[#This Row],[M1B]])</f>
        <v>0</v>
      </c>
      <c r="R2643" s="14">
        <f>SUM(Table2[[#This Row],[M2B]],Table2[[#This Row],[M2B_h]])</f>
        <v>0</v>
      </c>
      <c r="S2643" s="14">
        <f>SUM(Table2[[#This Row],[M3B]],Table2[[#This Row],[M3B_h]])</f>
        <v>0</v>
      </c>
      <c r="T2643" s="14">
        <f>SUM(Table2[[#This Row],[M4B]],Table2[[#This Row],[M4B_h]])</f>
        <v>0</v>
      </c>
    </row>
    <row r="2644" spans="1:20">
      <c r="A2644" s="13" t="str">
        <f>IF(Table2[[#This Row],[TT]]=0,"",ROW())</f>
        <v/>
      </c>
      <c r="B2644" s="13" t="str">
        <f>LOWER(SUBSTITUTE(SUBSTITUTE(SUBSTITUTE(SUBSTITUTE(SUBSTITUTE(SUBSTITUTE(SUBSTITUTE(SUBSTITUTE(Table2[[#This Row],[NAMA BARANG]]," ",""),"""",""),"-",""),"/",""),"(",""),")",""),"&amp;",""),",",""))</f>
        <v>garisanbt180'12cm</v>
      </c>
      <c r="C2644" s="16" t="s">
        <v>3401</v>
      </c>
      <c r="D2644" s="18">
        <v>0</v>
      </c>
      <c r="E2644" s="47" t="s">
        <v>2656</v>
      </c>
      <c r="F2644" s="43">
        <f>IF(Table2[[#This Row],[M5B]]="",Table2[[#This Row],[M5B_h]],SUM(Table2[[#This Row],[M5B_h]],Table2[[#This Row],[M5B]]))</f>
        <v>0</v>
      </c>
      <c r="H2644" s="14" t="str">
        <f>IF(Table2[[#This Row],[M1A]]="","",Table2[[#This Row],[M1A]]-Table2[[#This Row],[AWAL]])</f>
        <v/>
      </c>
      <c r="J2644" s="14" t="str">
        <f>IF(Table2[[#This Row],[M2A]]="","",SUM(Table2[[#This Row],[M2A]]-Table2[[#This Row],[M2B_h]]))</f>
        <v/>
      </c>
      <c r="L2644" s="14" t="str">
        <f>IF(Table2[[#This Row],[M3A]]="","",SUM(Table2[[#This Row],[M3A]]-Table2[[#This Row],[M3B_h]]))</f>
        <v/>
      </c>
      <c r="N2644" s="14" t="str">
        <f>IF(Table2[[#This Row],[M4A]]="","",SUM(Table2[[#This Row],[M4A]]-Table2[[#This Row],[M4B_h]]))</f>
        <v/>
      </c>
      <c r="O2644" s="14"/>
      <c r="P2644" s="14" t="str">
        <f>IF(Table2[[#This Row],[M5A]]="","",SUM(Table2[[#This Row],[M5A]]-Table2[[#This Row],[M5B_h]]))</f>
        <v/>
      </c>
      <c r="Q2644" s="14">
        <f>SUM(Table2[[#This Row],[AWAL]],Table2[[#This Row],[M1B]])</f>
        <v>0</v>
      </c>
      <c r="R2644" s="14">
        <f>SUM(Table2[[#This Row],[M2B]],Table2[[#This Row],[M2B_h]])</f>
        <v>0</v>
      </c>
      <c r="S2644" s="14">
        <f>SUM(Table2[[#This Row],[M3B]],Table2[[#This Row],[M3B_h]])</f>
        <v>0</v>
      </c>
      <c r="T2644" s="14">
        <f>SUM(Table2[[#This Row],[M4B]],Table2[[#This Row],[M4B_h]])</f>
        <v>0</v>
      </c>
    </row>
    <row r="2645" spans="1:20">
      <c r="A2645" s="13" t="str">
        <f>IF(Table2[[#This Row],[TT]]=0,"",ROW())</f>
        <v/>
      </c>
      <c r="B2645" s="13" t="str">
        <f>LOWER(SUBSTITUTE(SUBSTITUTE(SUBSTITUTE(SUBSTITUTE(SUBSTITUTE(SUBSTITUTE(SUBSTITUTE(SUBSTITUTE(Table2[[#This Row],[NAMA BARANG]]," ",""),"""",""),"-",""),"/",""),"(",""),")",""),"&amp;",""),",",""))</f>
        <v>garisanbt30cm</v>
      </c>
      <c r="C2645" s="16" t="s">
        <v>4563</v>
      </c>
      <c r="D2645" s="25">
        <v>0</v>
      </c>
      <c r="E2645" s="47" t="s">
        <v>2723</v>
      </c>
      <c r="F2645" s="43">
        <f>IF(Table2[[#This Row],[M5B]]="",Table2[[#This Row],[M5B_h]],SUM(Table2[[#This Row],[M5B_h]],Table2[[#This Row],[M5B]]))</f>
        <v>0</v>
      </c>
      <c r="H2645" s="14" t="str">
        <f>IF(Table2[[#This Row],[M1A]]="","",Table2[[#This Row],[M1A]]-Table2[[#This Row],[AWAL]])</f>
        <v/>
      </c>
      <c r="J2645" s="14" t="str">
        <f>IF(Table2[[#This Row],[M2A]]="","",SUM(Table2[[#This Row],[M2A]]-Table2[[#This Row],[M2B_h]]))</f>
        <v/>
      </c>
      <c r="L2645" s="14" t="str">
        <f>IF(Table2[[#This Row],[M3A]]="","",SUM(Table2[[#This Row],[M3A]]-Table2[[#This Row],[M3B_h]]))</f>
        <v/>
      </c>
      <c r="N2645" s="14" t="str">
        <f>IF(Table2[[#This Row],[M4A]]="","",SUM(Table2[[#This Row],[M4A]]-Table2[[#This Row],[M4B_h]]))</f>
        <v/>
      </c>
      <c r="O2645" s="14"/>
      <c r="P2645" s="14" t="str">
        <f>IF(Table2[[#This Row],[M5A]]="","",SUM(Table2[[#This Row],[M5A]]-Table2[[#This Row],[M5B_h]]))</f>
        <v/>
      </c>
      <c r="Q2645" s="14">
        <f>SUM(Table2[[#This Row],[AWAL]],Table2[[#This Row],[M1B]])</f>
        <v>0</v>
      </c>
      <c r="R2645" s="14">
        <f>SUM(Table2[[#This Row],[M2B]],Table2[[#This Row],[M2B_h]])</f>
        <v>0</v>
      </c>
      <c r="S2645" s="14">
        <f>SUM(Table2[[#This Row],[M3B]],Table2[[#This Row],[M3B_h]])</f>
        <v>0</v>
      </c>
      <c r="T2645" s="14">
        <f>SUM(Table2[[#This Row],[M4B]],Table2[[#This Row],[M4B_h]])</f>
        <v>0</v>
      </c>
    </row>
    <row r="2646" spans="1:20">
      <c r="A2646" s="11" t="str">
        <f>IF(Table2[[#This Row],[TT]]=0,"",ROW())</f>
        <v/>
      </c>
      <c r="B2646" s="11" t="str">
        <f>LOWER(SUBSTITUTE(SUBSTITUTE(SUBSTITUTE(SUBSTITUTE(SUBSTITUTE(SUBSTITUTE(SUBSTITUTE(SUBSTITUTE(Table2[[#This Row],[NAMA BARANG]]," ",""),"""",""),"-",""),"/",""),"(",""),")",""),"&amp;",""),",",""))</f>
        <v>garisanbtno15δ</v>
      </c>
      <c r="C2646" s="17" t="s">
        <v>1003</v>
      </c>
      <c r="D2646" s="18">
        <v>0</v>
      </c>
      <c r="E2646" s="22" t="s">
        <v>108</v>
      </c>
      <c r="F2646" s="43">
        <f>IF(Table2[[#This Row],[M5B]]="",Table2[[#This Row],[M5B_h]],SUM(Table2[[#This Row],[M5B_h]],Table2[[#This Row],[M5B]]))</f>
        <v>0</v>
      </c>
      <c r="H2646" s="12" t="str">
        <f>IF(Table2[[#This Row],[M1A]]="","",Table2[[#This Row],[M1A]]-Table2[[#This Row],[AWAL]])</f>
        <v/>
      </c>
      <c r="J2646" s="12" t="str">
        <f>IF(Table2[[#This Row],[M2A]]="","",SUM(Table2[[#This Row],[M2A]]-Table2[[#This Row],[M2B_h]]))</f>
        <v/>
      </c>
      <c r="L2646" s="12" t="str">
        <f>IF(Table2[[#This Row],[M3A]]="","",SUM(Table2[[#This Row],[M3A]]-Table2[[#This Row],[M3B_h]]))</f>
        <v/>
      </c>
      <c r="N2646" s="12" t="str">
        <f>IF(Table2[[#This Row],[M4A]]="","",SUM(Table2[[#This Row],[M4A]]-Table2[[#This Row],[M4B_h]]))</f>
        <v/>
      </c>
      <c r="O2646" s="14"/>
      <c r="P2646" s="14" t="str">
        <f>IF(Table2[[#This Row],[M5A]]="","",SUM(Table2[[#This Row],[M5A]]-Table2[[#This Row],[M5B_h]]))</f>
        <v/>
      </c>
      <c r="Q2646" s="14">
        <f>SUM(Table2[[#This Row],[AWAL]],Table2[[#This Row],[M1B]])</f>
        <v>0</v>
      </c>
      <c r="R2646" s="14">
        <f>SUM(Table2[[#This Row],[M2B]],Table2[[#This Row],[M2B_h]])</f>
        <v>0</v>
      </c>
      <c r="S2646" s="14">
        <f>SUM(Table2[[#This Row],[M3B]],Table2[[#This Row],[M3B_h]])</f>
        <v>0</v>
      </c>
      <c r="T2646" s="14">
        <f>SUM(Table2[[#This Row],[M4B]],Table2[[#This Row],[M4B_h]])</f>
        <v>0</v>
      </c>
    </row>
    <row r="2647" spans="1:20">
      <c r="A2647" s="11" t="str">
        <f>IF(Table2[[#This Row],[TT]]=0,"",ROW())</f>
        <v/>
      </c>
      <c r="B2647" s="11" t="str">
        <f>LOWER(SUBSTITUTE(SUBSTITUTE(SUBSTITUTE(SUBSTITUTE(SUBSTITUTE(SUBSTITUTE(SUBSTITUTE(SUBSTITUTE(Table2[[#This Row],[NAMA BARANG]]," ",""),"""",""),"-",""),"/",""),"(",""),")",""),"&amp;",""),",",""))</f>
        <v>garisanbtno.10</v>
      </c>
      <c r="C2647" s="17" t="s">
        <v>2411</v>
      </c>
      <c r="D2647" s="18">
        <v>0</v>
      </c>
      <c r="E2647" s="22" t="s">
        <v>2628</v>
      </c>
      <c r="F2647" s="43">
        <f>IF(Table2[[#This Row],[M5B]]="",Table2[[#This Row],[M5B_h]],SUM(Table2[[#This Row],[M5B_h]],Table2[[#This Row],[M5B]]))</f>
        <v>0</v>
      </c>
      <c r="H2647" s="12" t="str">
        <f>IF(Table2[[#This Row],[M1A]]="","",Table2[[#This Row],[M1A]]-Table2[[#This Row],[AWAL]])</f>
        <v/>
      </c>
      <c r="J2647" s="12" t="str">
        <f>IF(Table2[[#This Row],[M2A]]="","",SUM(Table2[[#This Row],[M2A]]-Table2[[#This Row],[M2B_h]]))</f>
        <v/>
      </c>
      <c r="L2647" s="12" t="str">
        <f>IF(Table2[[#This Row],[M3A]]="","",SUM(Table2[[#This Row],[M3A]]-Table2[[#This Row],[M3B_h]]))</f>
        <v/>
      </c>
      <c r="N2647" s="12" t="str">
        <f>IF(Table2[[#This Row],[M4A]]="","",SUM(Table2[[#This Row],[M4A]]-Table2[[#This Row],[M4B_h]]))</f>
        <v/>
      </c>
      <c r="O2647" s="14"/>
      <c r="P2647" s="14" t="str">
        <f>IF(Table2[[#This Row],[M5A]]="","",SUM(Table2[[#This Row],[M5A]]-Table2[[#This Row],[M5B_h]]))</f>
        <v/>
      </c>
      <c r="Q2647" s="14">
        <f>SUM(Table2[[#This Row],[AWAL]],Table2[[#This Row],[M1B]])</f>
        <v>0</v>
      </c>
      <c r="R2647" s="14">
        <f>SUM(Table2[[#This Row],[M2B]],Table2[[#This Row],[M2B_h]])</f>
        <v>0</v>
      </c>
      <c r="S2647" s="14">
        <f>SUM(Table2[[#This Row],[M3B]],Table2[[#This Row],[M3B_h]])</f>
        <v>0</v>
      </c>
      <c r="T2647" s="14">
        <f>SUM(Table2[[#This Row],[M4B]],Table2[[#This Row],[M4B_h]])</f>
        <v>0</v>
      </c>
    </row>
    <row r="2648" spans="1:20">
      <c r="A2648" s="11" t="str">
        <f>IF(Table2[[#This Row],[TT]]=0,"",ROW())</f>
        <v/>
      </c>
      <c r="B2648" s="11" t="str">
        <f>LOWER(SUBSTITUTE(SUBSTITUTE(SUBSTITUTE(SUBSTITUTE(SUBSTITUTE(SUBSTITUTE(SUBSTITUTE(SUBSTITUTE(Table2[[#This Row],[NAMA BARANG]]," ",""),"""",""),"-",""),"/",""),"(",""),")",""),"&amp;",""),",",""))</f>
        <v>garisanbtno.12</v>
      </c>
      <c r="C2648" s="17" t="s">
        <v>2593</v>
      </c>
      <c r="D2648" s="18">
        <v>0</v>
      </c>
      <c r="E2648" s="22" t="s">
        <v>2628</v>
      </c>
      <c r="F2648" s="43">
        <f>IF(Table2[[#This Row],[M5B]]="",Table2[[#This Row],[M5B_h]],SUM(Table2[[#This Row],[M5B_h]],Table2[[#This Row],[M5B]]))</f>
        <v>0</v>
      </c>
      <c r="H2648" s="12" t="str">
        <f>IF(Table2[[#This Row],[M1A]]="","",Table2[[#This Row],[M1A]]-Table2[[#This Row],[AWAL]])</f>
        <v/>
      </c>
      <c r="J2648" s="12" t="str">
        <f>IF(Table2[[#This Row],[M2A]]="","",SUM(Table2[[#This Row],[M2A]]-Table2[[#This Row],[M2B_h]]))</f>
        <v/>
      </c>
      <c r="L2648" s="12" t="str">
        <f>IF(Table2[[#This Row],[M3A]]="","",SUM(Table2[[#This Row],[M3A]]-Table2[[#This Row],[M3B_h]]))</f>
        <v/>
      </c>
      <c r="N2648" s="12" t="str">
        <f>IF(Table2[[#This Row],[M4A]]="","",SUM(Table2[[#This Row],[M4A]]-Table2[[#This Row],[M4B_h]]))</f>
        <v/>
      </c>
      <c r="O2648" s="14"/>
      <c r="P2648" s="14" t="str">
        <f>IF(Table2[[#This Row],[M5A]]="","",SUM(Table2[[#This Row],[M5A]]-Table2[[#This Row],[M5B_h]]))</f>
        <v/>
      </c>
      <c r="Q2648" s="14">
        <f>SUM(Table2[[#This Row],[AWAL]],Table2[[#This Row],[M1B]])</f>
        <v>0</v>
      </c>
      <c r="R2648" s="14">
        <f>SUM(Table2[[#This Row],[M2B]],Table2[[#This Row],[M2B_h]])</f>
        <v>0</v>
      </c>
      <c r="S2648" s="14">
        <f>SUM(Table2[[#This Row],[M3B]],Table2[[#This Row],[M3B_h]])</f>
        <v>0</v>
      </c>
      <c r="T2648" s="14">
        <f>SUM(Table2[[#This Row],[M4B]],Table2[[#This Row],[M4B_h]])</f>
        <v>0</v>
      </c>
    </row>
    <row r="2649" spans="1:20">
      <c r="A2649" s="11" t="str">
        <f>IF(Table2[[#This Row],[TT]]=0,"",ROW())</f>
        <v/>
      </c>
      <c r="B2649" s="11" t="str">
        <f>LOWER(SUBSTITUTE(SUBSTITUTE(SUBSTITUTE(SUBSTITUTE(SUBSTITUTE(SUBSTITUTE(SUBSTITUTE(SUBSTITUTE(Table2[[#This Row],[NAMA BARANG]]," ",""),"""",""),"-",""),"/",""),"(",""),")",""),"&amp;",""),",",""))</f>
        <v>garisanbtno.8</v>
      </c>
      <c r="C2649" s="17" t="s">
        <v>2410</v>
      </c>
      <c r="D2649" s="18">
        <v>0</v>
      </c>
      <c r="E2649" s="22" t="s">
        <v>2628</v>
      </c>
      <c r="F2649" s="43">
        <f>IF(Table2[[#This Row],[M5B]]="",Table2[[#This Row],[M5B_h]],SUM(Table2[[#This Row],[M5B_h]],Table2[[#This Row],[M5B]]))</f>
        <v>0</v>
      </c>
      <c r="H2649" s="12" t="str">
        <f>IF(Table2[[#This Row],[M1A]]="","",Table2[[#This Row],[M1A]]-Table2[[#This Row],[AWAL]])</f>
        <v/>
      </c>
      <c r="J2649" s="12" t="str">
        <f>IF(Table2[[#This Row],[M2A]]="","",SUM(Table2[[#This Row],[M2A]]-Table2[[#This Row],[M2B_h]]))</f>
        <v/>
      </c>
      <c r="L2649" s="12" t="str">
        <f>IF(Table2[[#This Row],[M3A]]="","",SUM(Table2[[#This Row],[M3A]]-Table2[[#This Row],[M3B_h]]))</f>
        <v/>
      </c>
      <c r="N2649" s="12" t="str">
        <f>IF(Table2[[#This Row],[M4A]]="","",SUM(Table2[[#This Row],[M4A]]-Table2[[#This Row],[M4B_h]]))</f>
        <v/>
      </c>
      <c r="O2649" s="14"/>
      <c r="P2649" s="14" t="str">
        <f>IF(Table2[[#This Row],[M5A]]="","",SUM(Table2[[#This Row],[M5A]]-Table2[[#This Row],[M5B_h]]))</f>
        <v/>
      </c>
      <c r="Q2649" s="14">
        <f>SUM(Table2[[#This Row],[AWAL]],Table2[[#This Row],[M1B]])</f>
        <v>0</v>
      </c>
      <c r="R2649" s="14">
        <f>SUM(Table2[[#This Row],[M2B]],Table2[[#This Row],[M2B_h]])</f>
        <v>0</v>
      </c>
      <c r="S2649" s="14">
        <f>SUM(Table2[[#This Row],[M3B]],Table2[[#This Row],[M3B_h]])</f>
        <v>0</v>
      </c>
      <c r="T2649" s="14">
        <f>SUM(Table2[[#This Row],[M4B]],Table2[[#This Row],[M4B_h]])</f>
        <v>0</v>
      </c>
    </row>
    <row r="2650" spans="1:20">
      <c r="A2650" s="13" t="str">
        <f>IF(Table2[[#This Row],[TT]]=0,"",ROW())</f>
        <v/>
      </c>
      <c r="B2650" s="13" t="str">
        <f>LOWER(SUBSTITUTE(SUBSTITUTE(SUBSTITUTE(SUBSTITUTE(SUBSTITUTE(SUBSTITUTE(SUBSTITUTE(SUBSTITUTE(Table2[[#This Row],[NAMA BARANG]]," ",""),"""",""),"-",""),"/",""),"(",""),")",""),"&amp;",""),",",""))</f>
        <v>garisanbusur18010cm</v>
      </c>
      <c r="C2650" s="16" t="s">
        <v>4295</v>
      </c>
      <c r="D2650" s="25">
        <v>0</v>
      </c>
      <c r="E2650" s="47" t="s">
        <v>2656</v>
      </c>
      <c r="F2650" s="43">
        <f>IF(Table2[[#This Row],[M5B]]="",Table2[[#This Row],[M5B_h]],SUM(Table2[[#This Row],[M5B_h]],Table2[[#This Row],[M5B]]))</f>
        <v>0</v>
      </c>
      <c r="H2650" s="14" t="str">
        <f>IF(Table2[[#This Row],[M1A]]="","",Table2[[#This Row],[M1A]]-Table2[[#This Row],[AWAL]])</f>
        <v/>
      </c>
      <c r="J2650" s="14" t="str">
        <f>IF(Table2[[#This Row],[M2A]]="","",SUM(Table2[[#This Row],[M2A]]-Table2[[#This Row],[M2B_h]]))</f>
        <v/>
      </c>
      <c r="L2650" s="14" t="str">
        <f>IF(Table2[[#This Row],[M3A]]="","",SUM(Table2[[#This Row],[M3A]]-Table2[[#This Row],[M3B_h]]))</f>
        <v/>
      </c>
      <c r="N2650" s="14" t="str">
        <f>IF(Table2[[#This Row],[M4A]]="","",SUM(Table2[[#This Row],[M4A]]-Table2[[#This Row],[M4B_h]]))</f>
        <v/>
      </c>
      <c r="O2650" s="14"/>
      <c r="P2650" s="14" t="str">
        <f>IF(Table2[[#This Row],[M5A]]="","",SUM(Table2[[#This Row],[M5A]]-Table2[[#This Row],[M5B_h]]))</f>
        <v/>
      </c>
      <c r="Q2650" s="14">
        <f>SUM(Table2[[#This Row],[AWAL]],Table2[[#This Row],[M1B]])</f>
        <v>0</v>
      </c>
      <c r="R2650" s="14">
        <f>SUM(Table2[[#This Row],[M2B]],Table2[[#This Row],[M2B_h]])</f>
        <v>0</v>
      </c>
      <c r="S2650" s="14">
        <f>SUM(Table2[[#This Row],[M3B]],Table2[[#This Row],[M3B_h]])</f>
        <v>0</v>
      </c>
      <c r="T2650" s="14">
        <f>SUM(Table2[[#This Row],[M4B]],Table2[[#This Row],[M4B_h]])</f>
        <v>0</v>
      </c>
    </row>
    <row r="2651" spans="1:20">
      <c r="A2651" s="11" t="str">
        <f>IF(Table2[[#This Row],[TT]]=0,"",ROW())</f>
        <v/>
      </c>
      <c r="B2651" s="11" t="str">
        <f>LOWER(SUBSTITUTE(SUBSTITUTE(SUBSTITUTE(SUBSTITUTE(SUBSTITUTE(SUBSTITUTE(SUBSTITUTE(SUBSTITUTE(Table2[[#This Row],[NAMA BARANG]]," ",""),"""",""),"-",""),"/",""),"(",""),")",""),"&amp;",""),",",""))</f>
        <v>garisanhkxm7010</v>
      </c>
      <c r="C2651" s="17" t="s">
        <v>1009</v>
      </c>
      <c r="D2651" s="18">
        <v>0</v>
      </c>
      <c r="E2651" s="22" t="s">
        <v>1010</v>
      </c>
      <c r="F2651" s="43">
        <f>IF(Table2[[#This Row],[M5B]]="",Table2[[#This Row],[M5B_h]],SUM(Table2[[#This Row],[M5B_h]],Table2[[#This Row],[M5B]]))</f>
        <v>0</v>
      </c>
      <c r="H2651" s="12" t="str">
        <f>IF(Table2[[#This Row],[M1A]]="","",Table2[[#This Row],[M1A]]-Table2[[#This Row],[AWAL]])</f>
        <v/>
      </c>
      <c r="J2651" s="12" t="str">
        <f>IF(Table2[[#This Row],[M2A]]="","",SUM(Table2[[#This Row],[M2A]]-Table2[[#This Row],[M2B_h]]))</f>
        <v/>
      </c>
      <c r="L2651" s="12" t="str">
        <f>IF(Table2[[#This Row],[M3A]]="","",SUM(Table2[[#This Row],[M3A]]-Table2[[#This Row],[M3B_h]]))</f>
        <v/>
      </c>
      <c r="N2651" s="12" t="str">
        <f>IF(Table2[[#This Row],[M4A]]="","",SUM(Table2[[#This Row],[M4A]]-Table2[[#This Row],[M4B_h]]))</f>
        <v/>
      </c>
      <c r="O2651" s="14"/>
      <c r="P2651" s="14" t="str">
        <f>IF(Table2[[#This Row],[M5A]]="","",SUM(Table2[[#This Row],[M5A]]-Table2[[#This Row],[M5B_h]]))</f>
        <v/>
      </c>
      <c r="Q2651" s="14">
        <f>SUM(Table2[[#This Row],[AWAL]],Table2[[#This Row],[M1B]])</f>
        <v>0</v>
      </c>
      <c r="R2651" s="14">
        <f>SUM(Table2[[#This Row],[M2B]],Table2[[#This Row],[M2B_h]])</f>
        <v>0</v>
      </c>
      <c r="S2651" s="14">
        <f>SUM(Table2[[#This Row],[M3B]],Table2[[#This Row],[M3B_h]])</f>
        <v>0</v>
      </c>
      <c r="T2651" s="14">
        <f>SUM(Table2[[#This Row],[M4B]],Table2[[#This Row],[M4B_h]])</f>
        <v>0</v>
      </c>
    </row>
    <row r="2652" spans="1:20">
      <c r="A2652" s="11" t="str">
        <f>IF(Table2[[#This Row],[TT]]=0,"",ROW())</f>
        <v/>
      </c>
      <c r="B2652" s="11" t="str">
        <f>LOWER(SUBSTITUTE(SUBSTITUTE(SUBSTITUTE(SUBSTITUTE(SUBSTITUTE(SUBSTITUTE(SUBSTITUTE(SUBSTITUTE(Table2[[#This Row],[NAMA BARANG]]," ",""),"""",""),"-",""),"/",""),"(",""),")",""),"&amp;",""),",",""))</f>
        <v>garisankayagi30cm3127</v>
      </c>
      <c r="C2652" s="16" t="s">
        <v>2655</v>
      </c>
      <c r="D2652" s="25">
        <v>0</v>
      </c>
      <c r="E2652" s="47" t="s">
        <v>2656</v>
      </c>
      <c r="F2652" s="43">
        <f>IF(Table2[[#This Row],[M5B]]="",Table2[[#This Row],[M5B_h]],SUM(Table2[[#This Row],[M5B_h]],Table2[[#This Row],[M5B]]))</f>
        <v>0</v>
      </c>
      <c r="H2652" s="12" t="str">
        <f>IF(Table2[[#This Row],[M1A]]="","",Table2[[#This Row],[M1A]]-Table2[[#This Row],[AWAL]])</f>
        <v/>
      </c>
      <c r="J2652" s="12" t="str">
        <f>IF(Table2[[#This Row],[M2A]]="","",SUM(Table2[[#This Row],[M2A]]-Table2[[#This Row],[M2B_h]]))</f>
        <v/>
      </c>
      <c r="L2652" s="12" t="str">
        <f>IF(Table2[[#This Row],[M3A]]="","",SUM(Table2[[#This Row],[M3A]]-Table2[[#This Row],[M3B_h]]))</f>
        <v/>
      </c>
      <c r="N2652" s="12" t="str">
        <f>IF(Table2[[#This Row],[M4A]]="","",SUM(Table2[[#This Row],[M4A]]-Table2[[#This Row],[M4B_h]]))</f>
        <v/>
      </c>
      <c r="O2652" s="14"/>
      <c r="P2652" s="14" t="str">
        <f>IF(Table2[[#This Row],[M5A]]="","",SUM(Table2[[#This Row],[M5A]]-Table2[[#This Row],[M5B_h]]))</f>
        <v/>
      </c>
      <c r="Q2652" s="14">
        <f>SUM(Table2[[#This Row],[AWAL]],Table2[[#This Row],[M1B]])</f>
        <v>0</v>
      </c>
      <c r="R2652" s="14">
        <f>SUM(Table2[[#This Row],[M2B]],Table2[[#This Row],[M2B_h]])</f>
        <v>0</v>
      </c>
      <c r="S2652" s="14">
        <f>SUM(Table2[[#This Row],[M3B]],Table2[[#This Row],[M3B_h]])</f>
        <v>0</v>
      </c>
      <c r="T2652" s="14">
        <f>SUM(Table2[[#This Row],[M4B]],Table2[[#This Row],[M4B_h]])</f>
        <v>0</v>
      </c>
    </row>
    <row r="2653" spans="1:20">
      <c r="A2653" s="11" t="str">
        <f>IF(Table2[[#This Row],[TT]]=0,"",ROW())</f>
        <v/>
      </c>
      <c r="B2653" s="11" t="str">
        <f>LOWER(SUBSTITUTE(SUBSTITUTE(SUBSTITUTE(SUBSTITUTE(SUBSTITUTE(SUBSTITUTE(SUBSTITUTE(SUBSTITUTE(Table2[[#This Row],[NAMA BARANG]]," ",""),"""",""),"-",""),"/",""),"(",""),")",""),"&amp;",""),",",""))</f>
        <v>garisankayagi30cm3136</v>
      </c>
      <c r="C2653" s="16" t="s">
        <v>2658</v>
      </c>
      <c r="D2653" s="25">
        <v>0</v>
      </c>
      <c r="E2653" s="47" t="s">
        <v>2656</v>
      </c>
      <c r="F2653" s="43">
        <f>IF(Table2[[#This Row],[M5B]]="",Table2[[#This Row],[M5B_h]],SUM(Table2[[#This Row],[M5B_h]],Table2[[#This Row],[M5B]]))</f>
        <v>0</v>
      </c>
      <c r="H2653" s="12" t="str">
        <f>IF(Table2[[#This Row],[M1A]]="","",Table2[[#This Row],[M1A]]-Table2[[#This Row],[AWAL]])</f>
        <v/>
      </c>
      <c r="J2653" s="12" t="str">
        <f>IF(Table2[[#This Row],[M2A]]="","",SUM(Table2[[#This Row],[M2A]]-Table2[[#This Row],[M2B_h]]))</f>
        <v/>
      </c>
      <c r="L2653" s="12" t="str">
        <f>IF(Table2[[#This Row],[M3A]]="","",SUM(Table2[[#This Row],[M3A]]-Table2[[#This Row],[M3B_h]]))</f>
        <v/>
      </c>
      <c r="N2653" s="12" t="str">
        <f>IF(Table2[[#This Row],[M4A]]="","",SUM(Table2[[#This Row],[M4A]]-Table2[[#This Row],[M4B_h]]))</f>
        <v/>
      </c>
      <c r="O2653" s="14"/>
      <c r="P2653" s="14" t="str">
        <f>IF(Table2[[#This Row],[M5A]]="","",SUM(Table2[[#This Row],[M5A]]-Table2[[#This Row],[M5B_h]]))</f>
        <v/>
      </c>
      <c r="Q2653" s="14">
        <f>SUM(Table2[[#This Row],[AWAL]],Table2[[#This Row],[M1B]])</f>
        <v>0</v>
      </c>
      <c r="R2653" s="14">
        <f>SUM(Table2[[#This Row],[M2B]],Table2[[#This Row],[M2B_h]])</f>
        <v>0</v>
      </c>
      <c r="S2653" s="14">
        <f>SUM(Table2[[#This Row],[M3B]],Table2[[#This Row],[M3B_h]])</f>
        <v>0</v>
      </c>
      <c r="T2653" s="14">
        <f>SUM(Table2[[#This Row],[M4B]],Table2[[#This Row],[M4B_h]])</f>
        <v>0</v>
      </c>
    </row>
    <row r="2654" spans="1:20">
      <c r="A2654" s="11" t="str">
        <f>IF(Table2[[#This Row],[TT]]=0,"",ROW())</f>
        <v/>
      </c>
      <c r="B2654" s="11" t="str">
        <f>LOWER(SUBSTITUTE(SUBSTITUTE(SUBSTITUTE(SUBSTITUTE(SUBSTITUTE(SUBSTITUTE(SUBSTITUTE(SUBSTITUTE(Table2[[#This Row],[NAMA BARANG]]," ",""),"""",""),"-",""),"/",""),"(",""),")",""),"&amp;",""),",",""))</f>
        <v>garisankayagi30cm3139</v>
      </c>
      <c r="C2654" s="16" t="s">
        <v>2659</v>
      </c>
      <c r="D2654" s="25">
        <v>0</v>
      </c>
      <c r="E2654" s="47" t="s">
        <v>2656</v>
      </c>
      <c r="F2654" s="43">
        <f>IF(Table2[[#This Row],[M5B]]="",Table2[[#This Row],[M5B_h]],SUM(Table2[[#This Row],[M5B_h]],Table2[[#This Row],[M5B]]))</f>
        <v>0</v>
      </c>
      <c r="H2654" s="12" t="str">
        <f>IF(Table2[[#This Row],[M1A]]="","",Table2[[#This Row],[M1A]]-Table2[[#This Row],[AWAL]])</f>
        <v/>
      </c>
      <c r="J2654" s="12" t="str">
        <f>IF(Table2[[#This Row],[M2A]]="","",SUM(Table2[[#This Row],[M2A]]-Table2[[#This Row],[M2B_h]]))</f>
        <v/>
      </c>
      <c r="L2654" s="12" t="str">
        <f>IF(Table2[[#This Row],[M3A]]="","",SUM(Table2[[#This Row],[M3A]]-Table2[[#This Row],[M3B_h]]))</f>
        <v/>
      </c>
      <c r="N2654" s="12" t="str">
        <f>IF(Table2[[#This Row],[M4A]]="","",SUM(Table2[[#This Row],[M4A]]-Table2[[#This Row],[M4B_h]]))</f>
        <v/>
      </c>
      <c r="O2654" s="14"/>
      <c r="P2654" s="14" t="str">
        <f>IF(Table2[[#This Row],[M5A]]="","",SUM(Table2[[#This Row],[M5A]]-Table2[[#This Row],[M5B_h]]))</f>
        <v/>
      </c>
      <c r="Q2654" s="14">
        <f>SUM(Table2[[#This Row],[AWAL]],Table2[[#This Row],[M1B]])</f>
        <v>0</v>
      </c>
      <c r="R2654" s="14">
        <f>SUM(Table2[[#This Row],[M2B]],Table2[[#This Row],[M2B_h]])</f>
        <v>0</v>
      </c>
      <c r="S2654" s="14">
        <f>SUM(Table2[[#This Row],[M3B]],Table2[[#This Row],[M3B_h]])</f>
        <v>0</v>
      </c>
      <c r="T2654" s="14">
        <f>SUM(Table2[[#This Row],[M4B]],Table2[[#This Row],[M4B_h]])</f>
        <v>0</v>
      </c>
    </row>
    <row r="2655" spans="1:20">
      <c r="A2655" s="11" t="str">
        <f>IF(Table2[[#This Row],[TT]]=0,"",ROW())</f>
        <v/>
      </c>
      <c r="B2655" s="11" t="str">
        <f>LOWER(SUBSTITUTE(SUBSTITUTE(SUBSTITUTE(SUBSTITUTE(SUBSTITUTE(SUBSTITUTE(SUBSTITUTE(SUBSTITUTE(Table2[[#This Row],[NAMA BARANG]]," ",""),"""",""),"-",""),"/",""),"(",""),")",""),"&amp;",""),",",""))</f>
        <v>garisankayagi30cm3151</v>
      </c>
      <c r="C2655" s="16" t="s">
        <v>2657</v>
      </c>
      <c r="D2655" s="25">
        <v>0</v>
      </c>
      <c r="E2655" s="47" t="s">
        <v>2656</v>
      </c>
      <c r="F2655" s="43">
        <f>IF(Table2[[#This Row],[M5B]]="",Table2[[#This Row],[M5B_h]],SUM(Table2[[#This Row],[M5B_h]],Table2[[#This Row],[M5B]]))</f>
        <v>0</v>
      </c>
      <c r="H2655" s="12" t="str">
        <f>IF(Table2[[#This Row],[M1A]]="","",Table2[[#This Row],[M1A]]-Table2[[#This Row],[AWAL]])</f>
        <v/>
      </c>
      <c r="J2655" s="12" t="str">
        <f>IF(Table2[[#This Row],[M2A]]="","",SUM(Table2[[#This Row],[M2A]]-Table2[[#This Row],[M2B_h]]))</f>
        <v/>
      </c>
      <c r="L2655" s="12" t="str">
        <f>IF(Table2[[#This Row],[M3A]]="","",SUM(Table2[[#This Row],[M3A]]-Table2[[#This Row],[M3B_h]]))</f>
        <v/>
      </c>
      <c r="N2655" s="12" t="str">
        <f>IF(Table2[[#This Row],[M4A]]="","",SUM(Table2[[#This Row],[M4A]]-Table2[[#This Row],[M4B_h]]))</f>
        <v/>
      </c>
      <c r="O2655" s="14"/>
      <c r="P2655" s="14" t="str">
        <f>IF(Table2[[#This Row],[M5A]]="","",SUM(Table2[[#This Row],[M5A]]-Table2[[#This Row],[M5B_h]]))</f>
        <v/>
      </c>
      <c r="Q2655" s="14">
        <f>SUM(Table2[[#This Row],[AWAL]],Table2[[#This Row],[M1B]])</f>
        <v>0</v>
      </c>
      <c r="R2655" s="14">
        <f>SUM(Table2[[#This Row],[M2B]],Table2[[#This Row],[M2B_h]])</f>
        <v>0</v>
      </c>
      <c r="S2655" s="14">
        <f>SUM(Table2[[#This Row],[M3B]],Table2[[#This Row],[M3B_h]])</f>
        <v>0</v>
      </c>
      <c r="T2655" s="14">
        <f>SUM(Table2[[#This Row],[M4B]],Table2[[#This Row],[M4B_h]])</f>
        <v>0</v>
      </c>
    </row>
    <row r="2656" spans="1:20">
      <c r="A2656" s="13" t="str">
        <f>IF(Table2[[#This Row],[TT]]=0,"",ROW())</f>
        <v/>
      </c>
      <c r="B2656" s="13" t="str">
        <f>LOWER(SUBSTITUTE(SUBSTITUTE(SUBSTITUTE(SUBSTITUTE(SUBSTITUTE(SUBSTITUTE(SUBSTITUTE(SUBSTITUTE(Table2[[#This Row],[NAMA BARANG]]," ",""),"""",""),"-",""),"/",""),"(",""),")",""),"&amp;",""),",",""))</f>
        <v>garisankayagi30cmky3131</v>
      </c>
      <c r="C2656" s="16" t="s">
        <v>2859</v>
      </c>
      <c r="D2656" s="18">
        <v>0</v>
      </c>
      <c r="E2656" s="47" t="s">
        <v>2656</v>
      </c>
      <c r="F2656" s="43">
        <f>IF(Table2[[#This Row],[M5B]]="",Table2[[#This Row],[M5B_h]],SUM(Table2[[#This Row],[M5B_h]],Table2[[#This Row],[M5B]]))</f>
        <v>0</v>
      </c>
      <c r="H2656" s="14" t="str">
        <f>IF(Table2[[#This Row],[M1A]]="","",Table2[[#This Row],[M1A]]-Table2[[#This Row],[AWAL]])</f>
        <v/>
      </c>
      <c r="J2656" s="14" t="str">
        <f>IF(Table2[[#This Row],[M2A]]="","",SUM(Table2[[#This Row],[M2A]]-Table2[[#This Row],[M2B_h]]))</f>
        <v/>
      </c>
      <c r="L2656" s="14" t="str">
        <f>IF(Table2[[#This Row],[M3A]]="","",SUM(Table2[[#This Row],[M3A]]-Table2[[#This Row],[M3B_h]]))</f>
        <v/>
      </c>
      <c r="N2656" s="14" t="str">
        <f>IF(Table2[[#This Row],[M4A]]="","",SUM(Table2[[#This Row],[M4A]]-Table2[[#This Row],[M4B_h]]))</f>
        <v/>
      </c>
      <c r="O2656" s="14"/>
      <c r="P2656" s="14" t="str">
        <f>IF(Table2[[#This Row],[M5A]]="","",SUM(Table2[[#This Row],[M5A]]-Table2[[#This Row],[M5B_h]]))</f>
        <v/>
      </c>
      <c r="Q2656" s="14">
        <f>SUM(Table2[[#This Row],[AWAL]],Table2[[#This Row],[M1B]])</f>
        <v>0</v>
      </c>
      <c r="R2656" s="14">
        <f>SUM(Table2[[#This Row],[M2B]],Table2[[#This Row],[M2B_h]])</f>
        <v>0</v>
      </c>
      <c r="S2656" s="14">
        <f>SUM(Table2[[#This Row],[M3B]],Table2[[#This Row],[M3B_h]])</f>
        <v>0</v>
      </c>
      <c r="T2656" s="14">
        <f>SUM(Table2[[#This Row],[M4B]],Table2[[#This Row],[M4B_h]])</f>
        <v>0</v>
      </c>
    </row>
    <row r="2657" spans="1:20">
      <c r="A2657" s="13" t="str">
        <f>IF(Table2[[#This Row],[TT]]=0,"",ROW())</f>
        <v/>
      </c>
      <c r="B2657" s="13" t="str">
        <f>LOWER(SUBSTITUTE(SUBSTITUTE(SUBSTITUTE(SUBSTITUTE(SUBSTITUTE(SUBSTITUTE(SUBSTITUTE(SUBSTITUTE(Table2[[#This Row],[NAMA BARANG]]," ",""),"""",""),"-",""),"/",""),"(",""),")",""),"&amp;",""),",",""))</f>
        <v>garisankayu1meter</v>
      </c>
      <c r="C2657" s="16" t="s">
        <v>3183</v>
      </c>
      <c r="D2657" s="18">
        <v>0</v>
      </c>
      <c r="E2657" s="47" t="s">
        <v>2577</v>
      </c>
      <c r="F2657" s="43">
        <f>IF(Table2[[#This Row],[M5B]]="",Table2[[#This Row],[M5B_h]],SUM(Table2[[#This Row],[M5B_h]],Table2[[#This Row],[M5B]]))</f>
        <v>0</v>
      </c>
      <c r="H2657" s="14" t="str">
        <f>IF(Table2[[#This Row],[M1A]]="","",Table2[[#This Row],[M1A]]-Table2[[#This Row],[AWAL]])</f>
        <v/>
      </c>
      <c r="J2657" s="14" t="str">
        <f>IF(Table2[[#This Row],[M2A]]="","",SUM(Table2[[#This Row],[M2A]]-Table2[[#This Row],[M2B_h]]))</f>
        <v/>
      </c>
      <c r="L2657" s="14" t="str">
        <f>IF(Table2[[#This Row],[M3A]]="","",SUM(Table2[[#This Row],[M3A]]-Table2[[#This Row],[M3B_h]]))</f>
        <v/>
      </c>
      <c r="N2657" s="14" t="str">
        <f>IF(Table2[[#This Row],[M4A]]="","",SUM(Table2[[#This Row],[M4A]]-Table2[[#This Row],[M4B_h]]))</f>
        <v/>
      </c>
      <c r="O2657" s="14"/>
      <c r="P2657" s="14" t="str">
        <f>IF(Table2[[#This Row],[M5A]]="","",SUM(Table2[[#This Row],[M5A]]-Table2[[#This Row],[M5B_h]]))</f>
        <v/>
      </c>
      <c r="Q2657" s="14">
        <f>SUM(Table2[[#This Row],[AWAL]],Table2[[#This Row],[M1B]])</f>
        <v>0</v>
      </c>
      <c r="R2657" s="14">
        <f>SUM(Table2[[#This Row],[M2B]],Table2[[#This Row],[M2B_h]])</f>
        <v>0</v>
      </c>
      <c r="S2657" s="14">
        <f>SUM(Table2[[#This Row],[M3B]],Table2[[#This Row],[M3B_h]])</f>
        <v>0</v>
      </c>
      <c r="T2657" s="14">
        <f>SUM(Table2[[#This Row],[M4B]],Table2[[#This Row],[M4B_h]])</f>
        <v>0</v>
      </c>
    </row>
    <row r="2658" spans="1:20">
      <c r="A2658" s="11" t="str">
        <f>IF(Table2[[#This Row],[TT]]=0,"",ROW())</f>
        <v/>
      </c>
      <c r="B2658" s="11" t="str">
        <f>LOWER(SUBSTITUTE(SUBSTITUTE(SUBSTITUTE(SUBSTITUTE(SUBSTITUTE(SUBSTITUTE(SUBSTITUTE(SUBSTITUTE(Table2[[#This Row],[NAMA BARANG]]," ",""),"""",""),"-",""),"/",""),"(",""),")",""),"&amp;",""),",",""))</f>
        <v>garisansablon290</v>
      </c>
      <c r="C2658" s="17" t="s">
        <v>1019</v>
      </c>
      <c r="D2658" s="18">
        <v>0</v>
      </c>
      <c r="E2658" s="22" t="s">
        <v>181</v>
      </c>
      <c r="F2658" s="43">
        <f>IF(Table2[[#This Row],[M5B]]="",Table2[[#This Row],[M5B_h]],SUM(Table2[[#This Row],[M5B_h]],Table2[[#This Row],[M5B]]))</f>
        <v>0</v>
      </c>
      <c r="H2658" s="12" t="str">
        <f>IF(Table2[[#This Row],[M1A]]="","",Table2[[#This Row],[M1A]]-Table2[[#This Row],[AWAL]])</f>
        <v/>
      </c>
      <c r="J2658" s="12" t="str">
        <f>IF(Table2[[#This Row],[M2A]]="","",SUM(Table2[[#This Row],[M2A]]-Table2[[#This Row],[M2B_h]]))</f>
        <v/>
      </c>
      <c r="L2658" s="12" t="str">
        <f>IF(Table2[[#This Row],[M3A]]="","",SUM(Table2[[#This Row],[M3A]]-Table2[[#This Row],[M3B_h]]))</f>
        <v/>
      </c>
      <c r="N2658" s="12" t="str">
        <f>IF(Table2[[#This Row],[M4A]]="","",SUM(Table2[[#This Row],[M4A]]-Table2[[#This Row],[M4B_h]]))</f>
        <v/>
      </c>
      <c r="O2658" s="14"/>
      <c r="P2658" s="14" t="str">
        <f>IF(Table2[[#This Row],[M5A]]="","",SUM(Table2[[#This Row],[M5A]]-Table2[[#This Row],[M5B_h]]))</f>
        <v/>
      </c>
      <c r="Q2658" s="14">
        <f>SUM(Table2[[#This Row],[AWAL]],Table2[[#This Row],[M1B]])</f>
        <v>0</v>
      </c>
      <c r="R2658" s="14">
        <f>SUM(Table2[[#This Row],[M2B]],Table2[[#This Row],[M2B_h]])</f>
        <v>0</v>
      </c>
      <c r="S2658" s="14">
        <f>SUM(Table2[[#This Row],[M3B]],Table2[[#This Row],[M3B_h]])</f>
        <v>0</v>
      </c>
      <c r="T2658" s="14">
        <f>SUM(Table2[[#This Row],[M4B]],Table2[[#This Row],[M4B_h]])</f>
        <v>0</v>
      </c>
    </row>
    <row r="2659" spans="1:20">
      <c r="A2659" s="11" t="str">
        <f>IF(Table2[[#This Row],[TT]]=0,"",ROW())</f>
        <v/>
      </c>
      <c r="B2659" s="11" t="str">
        <f>LOWER(SUBSTITUTE(SUBSTITUTE(SUBSTITUTE(SUBSTITUTE(SUBSTITUTE(SUBSTITUTE(SUBSTITUTE(SUBSTITUTE(Table2[[#This Row],[NAMA BARANG]]," ",""),"""",""),"-",""),"/",""),"(",""),")",""),"&amp;",""),",",""))</f>
        <v>garisansablon430</v>
      </c>
      <c r="C2659" s="17" t="s">
        <v>1020</v>
      </c>
      <c r="D2659" s="18">
        <v>0</v>
      </c>
      <c r="E2659" s="22" t="s">
        <v>1021</v>
      </c>
      <c r="F2659" s="43">
        <f>IF(Table2[[#This Row],[M5B]]="",Table2[[#This Row],[M5B_h]],SUM(Table2[[#This Row],[M5B_h]],Table2[[#This Row],[M5B]]))</f>
        <v>0</v>
      </c>
      <c r="H2659" s="12" t="str">
        <f>IF(Table2[[#This Row],[M1A]]="","",Table2[[#This Row],[M1A]]-Table2[[#This Row],[AWAL]])</f>
        <v/>
      </c>
      <c r="J2659" s="12" t="str">
        <f>IF(Table2[[#This Row],[M2A]]="","",SUM(Table2[[#This Row],[M2A]]-Table2[[#This Row],[M2B_h]]))</f>
        <v/>
      </c>
      <c r="L2659" s="12" t="str">
        <f>IF(Table2[[#This Row],[M3A]]="","",SUM(Table2[[#This Row],[M3A]]-Table2[[#This Row],[M3B_h]]))</f>
        <v/>
      </c>
      <c r="N2659" s="12" t="str">
        <f>IF(Table2[[#This Row],[M4A]]="","",SUM(Table2[[#This Row],[M4A]]-Table2[[#This Row],[M4B_h]]))</f>
        <v/>
      </c>
      <c r="O2659" s="14"/>
      <c r="P2659" s="14" t="str">
        <f>IF(Table2[[#This Row],[M5A]]="","",SUM(Table2[[#This Row],[M5A]]-Table2[[#This Row],[M5B_h]]))</f>
        <v/>
      </c>
      <c r="Q2659" s="14">
        <f>SUM(Table2[[#This Row],[AWAL]],Table2[[#This Row],[M1B]])</f>
        <v>0</v>
      </c>
      <c r="R2659" s="14">
        <f>SUM(Table2[[#This Row],[M2B]],Table2[[#This Row],[M2B_h]])</f>
        <v>0</v>
      </c>
      <c r="S2659" s="14">
        <f>SUM(Table2[[#This Row],[M3B]],Table2[[#This Row],[M3B_h]])</f>
        <v>0</v>
      </c>
      <c r="T2659" s="14">
        <f>SUM(Table2[[#This Row],[M4B]],Table2[[#This Row],[M4B_h]])</f>
        <v>0</v>
      </c>
    </row>
    <row r="2660" spans="1:20">
      <c r="A2660" s="11" t="str">
        <f>IF(Table2[[#This Row],[TT]]=0,"",ROW())</f>
        <v/>
      </c>
      <c r="B2660" s="11" t="str">
        <f>LOWER(SUBSTITUTE(SUBSTITUTE(SUBSTITUTE(SUBSTITUTE(SUBSTITUTE(SUBSTITUTE(SUBSTITUTE(SUBSTITUTE(Table2[[#This Row],[NAMA BARANG]]," ",""),"""",""),"-",""),"/",""),"(",""),")",""),"&amp;",""),",",""))</f>
        <v>garisanset1206bc61860</v>
      </c>
      <c r="C2660" s="17" t="s">
        <v>1024</v>
      </c>
      <c r="D2660" s="18">
        <v>0</v>
      </c>
      <c r="E2660" s="22" t="s">
        <v>272</v>
      </c>
      <c r="F2660" s="43">
        <f>IF(Table2[[#This Row],[M5B]]="",Table2[[#This Row],[M5B_h]],SUM(Table2[[#This Row],[M5B_h]],Table2[[#This Row],[M5B]]))</f>
        <v>0</v>
      </c>
      <c r="H2660" s="12" t="str">
        <f>IF(Table2[[#This Row],[M1A]]="","",Table2[[#This Row],[M1A]]-Table2[[#This Row],[AWAL]])</f>
        <v/>
      </c>
      <c r="J2660" s="12" t="str">
        <f>IF(Table2[[#This Row],[M2A]]="","",SUM(Table2[[#This Row],[M2A]]-Table2[[#This Row],[M2B_h]]))</f>
        <v/>
      </c>
      <c r="L2660" s="12" t="str">
        <f>IF(Table2[[#This Row],[M3A]]="","",SUM(Table2[[#This Row],[M3A]]-Table2[[#This Row],[M3B_h]]))</f>
        <v/>
      </c>
      <c r="N2660" s="12" t="str">
        <f>IF(Table2[[#This Row],[M4A]]="","",SUM(Table2[[#This Row],[M4A]]-Table2[[#This Row],[M4B_h]]))</f>
        <v/>
      </c>
      <c r="O2660" s="14"/>
      <c r="P2660" s="14" t="str">
        <f>IF(Table2[[#This Row],[M5A]]="","",SUM(Table2[[#This Row],[M5A]]-Table2[[#This Row],[M5B_h]]))</f>
        <v/>
      </c>
      <c r="Q2660" s="14">
        <f>SUM(Table2[[#This Row],[AWAL]],Table2[[#This Row],[M1B]])</f>
        <v>0</v>
      </c>
      <c r="R2660" s="14">
        <f>SUM(Table2[[#This Row],[M2B]],Table2[[#This Row],[M2B_h]])</f>
        <v>0</v>
      </c>
      <c r="S2660" s="14">
        <f>SUM(Table2[[#This Row],[M3B]],Table2[[#This Row],[M3B_h]])</f>
        <v>0</v>
      </c>
      <c r="T2660" s="14">
        <f>SUM(Table2[[#This Row],[M4B]],Table2[[#This Row],[M4B_h]])</f>
        <v>0</v>
      </c>
    </row>
    <row r="2661" spans="1:20">
      <c r="A2661" s="13" t="str">
        <f>IF(Table2[[#This Row],[TT]]=0,"",ROW())</f>
        <v/>
      </c>
      <c r="B2661" s="13" t="str">
        <f>LOWER(SUBSTITUTE(SUBSTITUTE(SUBSTITUTE(SUBSTITUTE(SUBSTITUTE(SUBSTITUTE(SUBSTITUTE(SUBSTITUTE(Table2[[#This Row],[NAMA BARANG]]," ",""),"""",""),"-",""),"/",""),"(",""),")",""),"&amp;",""),",",""))</f>
        <v>garisansetb.013b.01950</v>
      </c>
      <c r="C2661" s="16" t="s">
        <v>3021</v>
      </c>
      <c r="D2661" s="18">
        <v>0</v>
      </c>
      <c r="E2661" s="47" t="s">
        <v>3022</v>
      </c>
      <c r="F2661" s="43">
        <f>IF(Table2[[#This Row],[M5B]]="",Table2[[#This Row],[M5B_h]],SUM(Table2[[#This Row],[M5B_h]],Table2[[#This Row],[M5B]]))</f>
        <v>0</v>
      </c>
      <c r="H2661" s="14" t="str">
        <f>IF(Table2[[#This Row],[M1A]]="","",Table2[[#This Row],[M1A]]-Table2[[#This Row],[AWAL]])</f>
        <v/>
      </c>
      <c r="J2661" s="14" t="str">
        <f>IF(Table2[[#This Row],[M2A]]="","",SUM(Table2[[#This Row],[M2A]]-Table2[[#This Row],[M2B_h]]))</f>
        <v/>
      </c>
      <c r="L2661" s="14" t="str">
        <f>IF(Table2[[#This Row],[M3A]]="","",SUM(Table2[[#This Row],[M3A]]-Table2[[#This Row],[M3B_h]]))</f>
        <v/>
      </c>
      <c r="N2661" s="14" t="str">
        <f>IF(Table2[[#This Row],[M4A]]="","",SUM(Table2[[#This Row],[M4A]]-Table2[[#This Row],[M4B_h]]))</f>
        <v/>
      </c>
      <c r="O2661" s="14"/>
      <c r="P2661" s="14" t="str">
        <f>IF(Table2[[#This Row],[M5A]]="","",SUM(Table2[[#This Row],[M5A]]-Table2[[#This Row],[M5B_h]]))</f>
        <v/>
      </c>
      <c r="Q2661" s="14">
        <f>SUM(Table2[[#This Row],[AWAL]],Table2[[#This Row],[M1B]])</f>
        <v>0</v>
      </c>
      <c r="R2661" s="14">
        <f>SUM(Table2[[#This Row],[M2B]],Table2[[#This Row],[M2B_h]])</f>
        <v>0</v>
      </c>
      <c r="S2661" s="14">
        <f>SUM(Table2[[#This Row],[M3B]],Table2[[#This Row],[M3B_h]])</f>
        <v>0</v>
      </c>
      <c r="T2661" s="14">
        <f>SUM(Table2[[#This Row],[M4B]],Table2[[#This Row],[M4B_h]])</f>
        <v>0</v>
      </c>
    </row>
    <row r="2662" spans="1:20">
      <c r="A2662" s="83" t="str">
        <f>IF(Table2[[#This Row],[TT]]=0,"",ROW())</f>
        <v/>
      </c>
      <c r="B2662" s="83" t="str">
        <f>LOWER(SUBSTITUTE(SUBSTITUTE(SUBSTITUTE(SUBSTITUTE(SUBSTITUTE(SUBSTITUTE(SUBSTITUTE(SUBSTITUTE(Table2[[#This Row],[NAMA BARANG]]," ",""),"""",""),"-",""),"/",""),"(",""),")",""),"&amp;",""),",",""))</f>
        <v>garisansetpayu8905</v>
      </c>
      <c r="C2662" s="84" t="s">
        <v>4566</v>
      </c>
      <c r="D2662" s="85">
        <v>0</v>
      </c>
      <c r="E2662" s="86" t="s">
        <v>3022</v>
      </c>
      <c r="F2662" s="87">
        <f>IF(Table2[[#This Row],[M5B]]="",Table2[[#This Row],[M5B_h]],SUM(Table2[[#This Row],[M5B_h]],Table2[[#This Row],[M5B]]))</f>
        <v>0</v>
      </c>
      <c r="G2662" s="88"/>
      <c r="H2662" s="89" t="str">
        <f>IF(Table2[[#This Row],[M1A]]="","",Table2[[#This Row],[M1A]]-Table2[[#This Row],[AWAL]])</f>
        <v/>
      </c>
      <c r="I2662" s="88"/>
      <c r="J2662" s="89" t="str">
        <f>IF(Table2[[#This Row],[M2A]]="","",SUM(Table2[[#This Row],[M2A]]-Table2[[#This Row],[M2B_h]]))</f>
        <v/>
      </c>
      <c r="K2662" s="88"/>
      <c r="L2662" s="89" t="str">
        <f>IF(Table2[[#This Row],[M3A]]="","",SUM(Table2[[#This Row],[M3A]]-Table2[[#This Row],[M3B_h]]))</f>
        <v/>
      </c>
      <c r="M2662" s="88"/>
      <c r="N2662" s="89" t="str">
        <f>IF(Table2[[#This Row],[M4A]]="","",SUM(Table2[[#This Row],[M4A]]-Table2[[#This Row],[M4B_h]]))</f>
        <v/>
      </c>
      <c r="O2662" s="89"/>
      <c r="P2662" s="89" t="str">
        <f>IF(Table2[[#This Row],[M5A]]="","",SUM(Table2[[#This Row],[M5A]]-Table2[[#This Row],[M5B_h]]))</f>
        <v/>
      </c>
      <c r="Q2662" s="89">
        <f>SUM(Table2[[#This Row],[AWAL]],Table2[[#This Row],[M1B]])</f>
        <v>0</v>
      </c>
      <c r="R2662" s="89">
        <f>SUM(Table2[[#This Row],[M2B]],Table2[[#This Row],[M2B_h]])</f>
        <v>0</v>
      </c>
      <c r="S2662" s="89">
        <f>SUM(Table2[[#This Row],[M3B]],Table2[[#This Row],[M3B_h]])</f>
        <v>0</v>
      </c>
      <c r="T2662" s="89">
        <f>SUM(Table2[[#This Row],[M4B]],Table2[[#This Row],[M4B_h]])</f>
        <v>0</v>
      </c>
    </row>
    <row r="2663" spans="1:20">
      <c r="A2663" s="83" t="str">
        <f>IF(Table2[[#This Row],[TT]]=0,"",ROW())</f>
        <v/>
      </c>
      <c r="B2663" s="83" t="str">
        <f>LOWER(SUBSTITUTE(SUBSTITUTE(SUBSTITUTE(SUBSTITUTE(SUBSTITUTE(SUBSTITUTE(SUBSTITUTE(SUBSTITUTE(Table2[[#This Row],[NAMA BARANG]]," ",""),"""",""),"-",""),"/",""),"(",""),")",""),"&amp;",""),",",""))</f>
        <v>garisansetpayu98109811</v>
      </c>
      <c r="C2663" s="84" t="s">
        <v>4567</v>
      </c>
      <c r="D2663" s="85">
        <v>0</v>
      </c>
      <c r="E2663" s="86" t="s">
        <v>3022</v>
      </c>
      <c r="F2663" s="87">
        <f>IF(Table2[[#This Row],[M5B]]="",Table2[[#This Row],[M5B_h]],SUM(Table2[[#This Row],[M5B_h]],Table2[[#This Row],[M5B]]))</f>
        <v>0</v>
      </c>
      <c r="G2663" s="88"/>
      <c r="H2663" s="89" t="str">
        <f>IF(Table2[[#This Row],[M1A]]="","",Table2[[#This Row],[M1A]]-Table2[[#This Row],[AWAL]])</f>
        <v/>
      </c>
      <c r="I2663" s="88"/>
      <c r="J2663" s="89" t="str">
        <f>IF(Table2[[#This Row],[M2A]]="","",SUM(Table2[[#This Row],[M2A]]-Table2[[#This Row],[M2B_h]]))</f>
        <v/>
      </c>
      <c r="K2663" s="88"/>
      <c r="L2663" s="89" t="str">
        <f>IF(Table2[[#This Row],[M3A]]="","",SUM(Table2[[#This Row],[M3A]]-Table2[[#This Row],[M3B_h]]))</f>
        <v/>
      </c>
      <c r="M2663" s="88"/>
      <c r="N2663" s="89" t="str">
        <f>IF(Table2[[#This Row],[M4A]]="","",SUM(Table2[[#This Row],[M4A]]-Table2[[#This Row],[M4B_h]]))</f>
        <v/>
      </c>
      <c r="O2663" s="89"/>
      <c r="P2663" s="89" t="str">
        <f>IF(Table2[[#This Row],[M5A]]="","",SUM(Table2[[#This Row],[M5A]]-Table2[[#This Row],[M5B_h]]))</f>
        <v/>
      </c>
      <c r="Q2663" s="89">
        <f>SUM(Table2[[#This Row],[AWAL]],Table2[[#This Row],[M1B]])</f>
        <v>0</v>
      </c>
      <c r="R2663" s="89">
        <f>SUM(Table2[[#This Row],[M2B]],Table2[[#This Row],[M2B_h]])</f>
        <v>0</v>
      </c>
      <c r="S2663" s="89">
        <f>SUM(Table2[[#This Row],[M3B]],Table2[[#This Row],[M3B_h]])</f>
        <v>0</v>
      </c>
      <c r="T2663" s="89">
        <f>SUM(Table2[[#This Row],[M4B]],Table2[[#This Row],[M4B_h]])</f>
        <v>0</v>
      </c>
    </row>
    <row r="2664" spans="1:20">
      <c r="A2664" s="83" t="str">
        <f>IF(Table2[[#This Row],[TT]]=0,"",ROW())</f>
        <v/>
      </c>
      <c r="B2664" s="83" t="str">
        <f>LOWER(SUBSTITUTE(SUBSTITUTE(SUBSTITUTE(SUBSTITUTE(SUBSTITUTE(SUBSTITUTE(SUBSTITUTE(SUBSTITUTE(Table2[[#This Row],[NAMA BARANG]]," ",""),"""",""),"-",""),"/",""),"(",""),")",""),"&amp;",""),",",""))</f>
        <v>garisansetpayu9812</v>
      </c>
      <c r="C2664" s="84" t="s">
        <v>4568</v>
      </c>
      <c r="D2664" s="85">
        <v>0</v>
      </c>
      <c r="E2664" s="86" t="s">
        <v>3022</v>
      </c>
      <c r="F2664" s="87">
        <f>IF(Table2[[#This Row],[M5B]]="",Table2[[#This Row],[M5B_h]],SUM(Table2[[#This Row],[M5B_h]],Table2[[#This Row],[M5B]]))</f>
        <v>0</v>
      </c>
      <c r="G2664" s="88"/>
      <c r="H2664" s="89" t="str">
        <f>IF(Table2[[#This Row],[M1A]]="","",Table2[[#This Row],[M1A]]-Table2[[#This Row],[AWAL]])</f>
        <v/>
      </c>
      <c r="I2664" s="88"/>
      <c r="J2664" s="89" t="str">
        <f>IF(Table2[[#This Row],[M2A]]="","",SUM(Table2[[#This Row],[M2A]]-Table2[[#This Row],[M2B_h]]))</f>
        <v/>
      </c>
      <c r="K2664" s="88"/>
      <c r="L2664" s="89" t="str">
        <f>IF(Table2[[#This Row],[M3A]]="","",SUM(Table2[[#This Row],[M3A]]-Table2[[#This Row],[M3B_h]]))</f>
        <v/>
      </c>
      <c r="M2664" s="88"/>
      <c r="N2664" s="89" t="str">
        <f>IF(Table2[[#This Row],[M4A]]="","",SUM(Table2[[#This Row],[M4A]]-Table2[[#This Row],[M4B_h]]))</f>
        <v/>
      </c>
      <c r="O2664" s="89"/>
      <c r="P2664" s="89" t="str">
        <f>IF(Table2[[#This Row],[M5A]]="","",SUM(Table2[[#This Row],[M5A]]-Table2[[#This Row],[M5B_h]]))</f>
        <v/>
      </c>
      <c r="Q2664" s="89">
        <f>SUM(Table2[[#This Row],[AWAL]],Table2[[#This Row],[M1B]])</f>
        <v>0</v>
      </c>
      <c r="R2664" s="89">
        <f>SUM(Table2[[#This Row],[M2B]],Table2[[#This Row],[M2B_h]])</f>
        <v>0</v>
      </c>
      <c r="S2664" s="89">
        <f>SUM(Table2[[#This Row],[M3B]],Table2[[#This Row],[M3B_h]])</f>
        <v>0</v>
      </c>
      <c r="T2664" s="89">
        <f>SUM(Table2[[#This Row],[M4B]],Table2[[#This Row],[M4B_h]])</f>
        <v>0</v>
      </c>
    </row>
    <row r="2665" spans="1:20">
      <c r="A2665" s="83" t="str">
        <f>IF(Table2[[#This Row],[TT]]=0,"",ROW())</f>
        <v/>
      </c>
      <c r="B2665" s="83" t="str">
        <f>LOWER(SUBSTITUTE(SUBSTITUTE(SUBSTITUTE(SUBSTITUTE(SUBSTITUTE(SUBSTITUTE(SUBSTITUTE(SUBSTITUTE(Table2[[#This Row],[NAMA BARANG]]," ",""),"""",""),"-",""),"/",""),"(",""),")",""),"&amp;",""),",",""))</f>
        <v>garisansetpayups89010240</v>
      </c>
      <c r="C2665" s="84" t="s">
        <v>4564</v>
      </c>
      <c r="D2665" s="85">
        <v>0</v>
      </c>
      <c r="E2665" s="86" t="s">
        <v>3022</v>
      </c>
      <c r="F2665" s="87">
        <f>IF(Table2[[#This Row],[M5B]]="",Table2[[#This Row],[M5B_h]],SUM(Table2[[#This Row],[M5B_h]],Table2[[#This Row],[M5B]]))</f>
        <v>0</v>
      </c>
      <c r="G2665" s="88"/>
      <c r="H2665" s="89" t="str">
        <f>IF(Table2[[#This Row],[M1A]]="","",Table2[[#This Row],[M1A]]-Table2[[#This Row],[AWAL]])</f>
        <v/>
      </c>
      <c r="I2665" s="88"/>
      <c r="J2665" s="89" t="str">
        <f>IF(Table2[[#This Row],[M2A]]="","",SUM(Table2[[#This Row],[M2A]]-Table2[[#This Row],[M2B_h]]))</f>
        <v/>
      </c>
      <c r="K2665" s="88"/>
      <c r="L2665" s="89" t="str">
        <f>IF(Table2[[#This Row],[M3A]]="","",SUM(Table2[[#This Row],[M3A]]-Table2[[#This Row],[M3B_h]]))</f>
        <v/>
      </c>
      <c r="M2665" s="88"/>
      <c r="N2665" s="89" t="str">
        <f>IF(Table2[[#This Row],[M4A]]="","",SUM(Table2[[#This Row],[M4A]]-Table2[[#This Row],[M4B_h]]))</f>
        <v/>
      </c>
      <c r="O2665" s="89"/>
      <c r="P2665" s="89" t="str">
        <f>IF(Table2[[#This Row],[M5A]]="","",SUM(Table2[[#This Row],[M5A]]-Table2[[#This Row],[M5B_h]]))</f>
        <v/>
      </c>
      <c r="Q2665" s="89">
        <f>SUM(Table2[[#This Row],[AWAL]],Table2[[#This Row],[M1B]])</f>
        <v>0</v>
      </c>
      <c r="R2665" s="89">
        <f>SUM(Table2[[#This Row],[M2B]],Table2[[#This Row],[M2B_h]])</f>
        <v>0</v>
      </c>
      <c r="S2665" s="89">
        <f>SUM(Table2[[#This Row],[M3B]],Table2[[#This Row],[M3B_h]])</f>
        <v>0</v>
      </c>
      <c r="T2665" s="89">
        <f>SUM(Table2[[#This Row],[M4B]],Table2[[#This Row],[M4B_h]])</f>
        <v>0</v>
      </c>
    </row>
    <row r="2666" spans="1:20">
      <c r="A2666" s="83" t="str">
        <f>IF(Table2[[#This Row],[TT]]=0,"",ROW())</f>
        <v/>
      </c>
      <c r="B2666" s="83" t="str">
        <f>LOWER(SUBSTITUTE(SUBSTITUTE(SUBSTITUTE(SUBSTITUTE(SUBSTITUTE(SUBSTITUTE(SUBSTITUTE(SUBSTITUTE(Table2[[#This Row],[NAMA BARANG]]," ",""),"""",""),"-",""),"/",""),"(",""),")",""),"&amp;",""),",",""))</f>
        <v>garisansetpayups890304</v>
      </c>
      <c r="C2666" s="84" t="s">
        <v>4565</v>
      </c>
      <c r="D2666" s="85">
        <v>0</v>
      </c>
      <c r="E2666" s="86" t="s">
        <v>3022</v>
      </c>
      <c r="F2666" s="87">
        <f>IF(Table2[[#This Row],[M5B]]="",Table2[[#This Row],[M5B_h]],SUM(Table2[[#This Row],[M5B_h]],Table2[[#This Row],[M5B]]))</f>
        <v>0</v>
      </c>
      <c r="G2666" s="88"/>
      <c r="H2666" s="89" t="str">
        <f>IF(Table2[[#This Row],[M1A]]="","",Table2[[#This Row],[M1A]]-Table2[[#This Row],[AWAL]])</f>
        <v/>
      </c>
      <c r="I2666" s="88"/>
      <c r="J2666" s="89" t="str">
        <f>IF(Table2[[#This Row],[M2A]]="","",SUM(Table2[[#This Row],[M2A]]-Table2[[#This Row],[M2B_h]]))</f>
        <v/>
      </c>
      <c r="K2666" s="88"/>
      <c r="L2666" s="89" t="str">
        <f>IF(Table2[[#This Row],[M3A]]="","",SUM(Table2[[#This Row],[M3A]]-Table2[[#This Row],[M3B_h]]))</f>
        <v/>
      </c>
      <c r="M2666" s="88"/>
      <c r="N2666" s="89" t="str">
        <f>IF(Table2[[#This Row],[M4A]]="","",SUM(Table2[[#This Row],[M4A]]-Table2[[#This Row],[M4B_h]]))</f>
        <v/>
      </c>
      <c r="O2666" s="89"/>
      <c r="P2666" s="89" t="str">
        <f>IF(Table2[[#This Row],[M5A]]="","",SUM(Table2[[#This Row],[M5A]]-Table2[[#This Row],[M5B_h]]))</f>
        <v/>
      </c>
      <c r="Q2666" s="89">
        <f>SUM(Table2[[#This Row],[AWAL]],Table2[[#This Row],[M1B]])</f>
        <v>0</v>
      </c>
      <c r="R2666" s="89">
        <f>SUM(Table2[[#This Row],[M2B]],Table2[[#This Row],[M2B_h]])</f>
        <v>0</v>
      </c>
      <c r="S2666" s="89">
        <f>SUM(Table2[[#This Row],[M3B]],Table2[[#This Row],[M3B_h]])</f>
        <v>0</v>
      </c>
      <c r="T2666" s="89">
        <f>SUM(Table2[[#This Row],[M4B]],Table2[[#This Row],[M4B_h]])</f>
        <v>0</v>
      </c>
    </row>
    <row r="2667" spans="1:20">
      <c r="A2667" s="13" t="str">
        <f>IF(Table2[[#This Row],[TT]]=0,"",ROW())</f>
        <v/>
      </c>
      <c r="B2667" s="13" t="str">
        <f>LOWER(SUBSTITUTE(SUBSTITUTE(SUBSTITUTE(SUBSTITUTE(SUBSTITUTE(SUBSTITUTE(SUBSTITUTE(SUBSTITUTE(Table2[[#This Row],[NAMA BARANG]]," ",""),"""",""),"-",""),"/",""),"(",""),")",""),"&amp;",""),",",""))</f>
        <v>garisantf1190busur180b</v>
      </c>
      <c r="C2667" s="17" t="s">
        <v>4299</v>
      </c>
      <c r="D2667" s="18">
        <v>0</v>
      </c>
      <c r="E2667" s="22" t="s">
        <v>2627</v>
      </c>
      <c r="F2667" s="43">
        <f>IF(Table2[[#This Row],[M5B]]="",Table2[[#This Row],[M5B_h]],SUM(Table2[[#This Row],[M5B_h]],Table2[[#This Row],[M5B]]))</f>
        <v>0</v>
      </c>
      <c r="H2667" s="14" t="str">
        <f>IF(Table2[[#This Row],[M1A]]="","",Table2[[#This Row],[M1A]]-Table2[[#This Row],[AWAL]])</f>
        <v/>
      </c>
      <c r="J2667" s="14" t="str">
        <f>IF(Table2[[#This Row],[M2A]]="","",SUM(Table2[[#This Row],[M2A]]-Table2[[#This Row],[M2B_h]]))</f>
        <v/>
      </c>
      <c r="K2667" s="14"/>
      <c r="L2667" s="14" t="str">
        <f>IF(Table2[[#This Row],[M3A]]="","",SUM(Table2[[#This Row],[M3A]]-Table2[[#This Row],[M3B_h]]))</f>
        <v/>
      </c>
      <c r="M2667" s="14"/>
      <c r="N2667" s="14" t="str">
        <f>IF(Table2[[#This Row],[M4A]]="","",SUM(Table2[[#This Row],[M4A]]-Table2[[#This Row],[M4B_h]]))</f>
        <v/>
      </c>
      <c r="O2667" s="14"/>
      <c r="P2667" s="14" t="str">
        <f>IF(Table2[[#This Row],[M5A]]="","",SUM(Table2[[#This Row],[M5A]]-Table2[[#This Row],[M5B_h]]))</f>
        <v/>
      </c>
      <c r="Q2667" s="14">
        <f>SUM(Table2[[#This Row],[AWAL]],Table2[[#This Row],[M1B]])</f>
        <v>0</v>
      </c>
      <c r="R2667" s="14">
        <f>SUM(Table2[[#This Row],[M2B]],Table2[[#This Row],[M2B_h]])</f>
        <v>0</v>
      </c>
      <c r="S2667" s="14">
        <f>SUM(Table2[[#This Row],[M3B]],Table2[[#This Row],[M3B_h]])</f>
        <v>0</v>
      </c>
      <c r="T2667" s="14">
        <f>SUM(Table2[[#This Row],[M4B]],Table2[[#This Row],[M4B_h]])</f>
        <v>0</v>
      </c>
    </row>
    <row r="2668" spans="1:20">
      <c r="A2668" s="13" t="str">
        <f>IF(Table2[[#This Row],[TT]]=0,"",ROW())</f>
        <v/>
      </c>
      <c r="B2668" s="13" t="str">
        <f>LOWER(SUBSTITUTE(SUBSTITUTE(SUBSTITUTE(SUBSTITUTE(SUBSTITUTE(SUBSTITUTE(SUBSTITUTE(SUBSTITUTE(Table2[[#This Row],[NAMA BARANG]]," ",""),"""",""),"-",""),"/",""),"(",""),")",""),"&amp;",""),",",""))</f>
        <v>garisantf1191busur360k</v>
      </c>
      <c r="C2668" s="17" t="s">
        <v>4300</v>
      </c>
      <c r="D2668" s="18">
        <v>0</v>
      </c>
      <c r="E2668" s="22" t="s">
        <v>2461</v>
      </c>
      <c r="F2668" s="43">
        <f>IF(Table2[[#This Row],[M5B]]="",Table2[[#This Row],[M5B_h]],SUM(Table2[[#This Row],[M5B_h]],Table2[[#This Row],[M5B]]))</f>
        <v>0</v>
      </c>
      <c r="H2668" s="14" t="str">
        <f>IF(Table2[[#This Row],[M1A]]="","",Table2[[#This Row],[M1A]]-Table2[[#This Row],[AWAL]])</f>
        <v/>
      </c>
      <c r="J2668" s="14" t="str">
        <f>IF(Table2[[#This Row],[M2A]]="","",SUM(Table2[[#This Row],[M2A]]-Table2[[#This Row],[M2B_h]]))</f>
        <v/>
      </c>
      <c r="K2668" s="14"/>
      <c r="L2668" s="14" t="str">
        <f>IF(Table2[[#This Row],[M3A]]="","",SUM(Table2[[#This Row],[M3A]]-Table2[[#This Row],[M3B_h]]))</f>
        <v/>
      </c>
      <c r="M2668" s="14"/>
      <c r="N2668" s="14" t="str">
        <f>IF(Table2[[#This Row],[M4A]]="","",SUM(Table2[[#This Row],[M4A]]-Table2[[#This Row],[M4B_h]]))</f>
        <v/>
      </c>
      <c r="O2668" s="14"/>
      <c r="P2668" s="14" t="str">
        <f>IF(Table2[[#This Row],[M5A]]="","",SUM(Table2[[#This Row],[M5A]]-Table2[[#This Row],[M5B_h]]))</f>
        <v/>
      </c>
      <c r="Q2668" s="14">
        <f>SUM(Table2[[#This Row],[AWAL]],Table2[[#This Row],[M1B]])</f>
        <v>0</v>
      </c>
      <c r="R2668" s="14">
        <f>SUM(Table2[[#This Row],[M2B]],Table2[[#This Row],[M2B_h]])</f>
        <v>0</v>
      </c>
      <c r="S2668" s="14">
        <f>SUM(Table2[[#This Row],[M3B]],Table2[[#This Row],[M3B_h]])</f>
        <v>0</v>
      </c>
      <c r="T2668" s="14">
        <f>SUM(Table2[[#This Row],[M4B]],Table2[[#This Row],[M4B_h]])</f>
        <v>0</v>
      </c>
    </row>
    <row r="2669" spans="1:20">
      <c r="A2669" s="13" t="str">
        <f>IF(Table2[[#This Row],[TT]]=0,"",ROW())</f>
        <v/>
      </c>
      <c r="B2669" s="13" t="str">
        <f>LOWER(SUBSTITUTE(SUBSTITUTE(SUBSTITUTE(SUBSTITUTE(SUBSTITUTE(SUBSTITUTE(SUBSTITUTE(SUBSTITUTE(Table2[[#This Row],[NAMA BARANG]]," ",""),"""",""),"-",""),"/",""),"(",""),")",""),"&amp;",""),",",""))</f>
        <v>garisantf1192busur360b</v>
      </c>
      <c r="C2669" s="17" t="s">
        <v>4301</v>
      </c>
      <c r="D2669" s="18">
        <v>0</v>
      </c>
      <c r="E2669" s="22" t="s">
        <v>2641</v>
      </c>
      <c r="F2669" s="43">
        <f>IF(Table2[[#This Row],[M5B]]="",Table2[[#This Row],[M5B_h]],SUM(Table2[[#This Row],[M5B_h]],Table2[[#This Row],[M5B]]))</f>
        <v>0</v>
      </c>
      <c r="H2669" s="14" t="str">
        <f>IF(Table2[[#This Row],[M1A]]="","",Table2[[#This Row],[M1A]]-Table2[[#This Row],[AWAL]])</f>
        <v/>
      </c>
      <c r="J2669" s="14" t="str">
        <f>IF(Table2[[#This Row],[M2A]]="","",SUM(Table2[[#This Row],[M2A]]-Table2[[#This Row],[M2B_h]]))</f>
        <v/>
      </c>
      <c r="K2669" s="14"/>
      <c r="L2669" s="14" t="str">
        <f>IF(Table2[[#This Row],[M3A]]="","",SUM(Table2[[#This Row],[M3A]]-Table2[[#This Row],[M3B_h]]))</f>
        <v/>
      </c>
      <c r="M2669" s="14"/>
      <c r="N2669" s="14" t="str">
        <f>IF(Table2[[#This Row],[M4A]]="","",SUM(Table2[[#This Row],[M4A]]-Table2[[#This Row],[M4B_h]]))</f>
        <v/>
      </c>
      <c r="O2669" s="14"/>
      <c r="P2669" s="14" t="str">
        <f>IF(Table2[[#This Row],[M5A]]="","",SUM(Table2[[#This Row],[M5A]]-Table2[[#This Row],[M5B_h]]))</f>
        <v/>
      </c>
      <c r="Q2669" s="14">
        <f>SUM(Table2[[#This Row],[AWAL]],Table2[[#This Row],[M1B]])</f>
        <v>0</v>
      </c>
      <c r="R2669" s="14">
        <f>SUM(Table2[[#This Row],[M2B]],Table2[[#This Row],[M2B_h]])</f>
        <v>0</v>
      </c>
      <c r="S2669" s="14">
        <f>SUM(Table2[[#This Row],[M3B]],Table2[[#This Row],[M3B_h]])</f>
        <v>0</v>
      </c>
      <c r="T2669" s="14">
        <f>SUM(Table2[[#This Row],[M4B]],Table2[[#This Row],[M4B_h]])</f>
        <v>0</v>
      </c>
    </row>
    <row r="2670" spans="1:20">
      <c r="A2670" s="13" t="str">
        <f>IF(Table2[[#This Row],[TT]]=0,"",ROW())</f>
        <v/>
      </c>
      <c r="B2670" s="13" t="str">
        <f>LOWER(SUBSTITUTE(SUBSTITUTE(SUBSTITUTE(SUBSTITUTE(SUBSTITUTE(SUBSTITUTE(SUBSTITUTE(SUBSTITUTE(Table2[[#This Row],[NAMA BARANG]]," ",""),"""",""),"-",""),"/",""),"(",""),")",""),"&amp;",""),",",""))</f>
        <v>garisanδno.10kojiko</v>
      </c>
      <c r="C2670" s="16" t="s">
        <v>2905</v>
      </c>
      <c r="D2670" s="18">
        <v>0</v>
      </c>
      <c r="E2670" s="47" t="s">
        <v>2628</v>
      </c>
      <c r="F2670" s="43">
        <f>IF(Table2[[#This Row],[M5B]]="",Table2[[#This Row],[M5B_h]],SUM(Table2[[#This Row],[M5B_h]],Table2[[#This Row],[M5B]]))</f>
        <v>0</v>
      </c>
      <c r="H2670" s="14" t="str">
        <f>IF(Table2[[#This Row],[M1A]]="","",Table2[[#This Row],[M1A]]-Table2[[#This Row],[AWAL]])</f>
        <v/>
      </c>
      <c r="J2670" s="14" t="str">
        <f>IF(Table2[[#This Row],[M2A]]="","",SUM(Table2[[#This Row],[M2A]]-Table2[[#This Row],[M2B_h]]))</f>
        <v/>
      </c>
      <c r="L2670" s="14" t="str">
        <f>IF(Table2[[#This Row],[M3A]]="","",SUM(Table2[[#This Row],[M3A]]-Table2[[#This Row],[M3B_h]]))</f>
        <v/>
      </c>
      <c r="N2670" s="14" t="str">
        <f>IF(Table2[[#This Row],[M4A]]="","",SUM(Table2[[#This Row],[M4A]]-Table2[[#This Row],[M4B_h]]))</f>
        <v/>
      </c>
      <c r="O2670" s="14"/>
      <c r="P2670" s="14" t="str">
        <f>IF(Table2[[#This Row],[M5A]]="","",SUM(Table2[[#This Row],[M5A]]-Table2[[#This Row],[M5B_h]]))</f>
        <v/>
      </c>
      <c r="Q2670" s="14">
        <f>SUM(Table2[[#This Row],[AWAL]],Table2[[#This Row],[M1B]])</f>
        <v>0</v>
      </c>
      <c r="R2670" s="14">
        <f>SUM(Table2[[#This Row],[M2B]],Table2[[#This Row],[M2B_h]])</f>
        <v>0</v>
      </c>
      <c r="S2670" s="14">
        <f>SUM(Table2[[#This Row],[M3B]],Table2[[#This Row],[M3B_h]])</f>
        <v>0</v>
      </c>
      <c r="T2670" s="14">
        <f>SUM(Table2[[#This Row],[M4B]],Table2[[#This Row],[M4B_h]])</f>
        <v>0</v>
      </c>
    </row>
    <row r="2671" spans="1:20">
      <c r="A2671" s="11" t="str">
        <f>IF(Table2[[#This Row],[TT]]=0,"",ROW())</f>
        <v/>
      </c>
      <c r="B2671" s="11" t="str">
        <f>LOWER(SUBSTITUTE(SUBSTITUTE(SUBSTITUTE(SUBSTITUTE(SUBSTITUTE(SUBSTITUTE(SUBSTITUTE(SUBSTITUTE(Table2[[#This Row],[NAMA BARANG]]," ",""),"""",""),"-",""),"/",""),"(",""),")",""),"&amp;",""),",",""))</f>
        <v>garisanδno.12kojiko</v>
      </c>
      <c r="C2671" s="17" t="s">
        <v>4468</v>
      </c>
      <c r="D2671" s="18">
        <v>1</v>
      </c>
      <c r="E2671" s="22" t="s">
        <v>2628</v>
      </c>
      <c r="F2671" s="43">
        <f>IF(Table2[[#This Row],[M5B]]="",Table2[[#This Row],[M5B_h]],SUM(Table2[[#This Row],[M5B_h]],Table2[[#This Row],[M5B]]))</f>
        <v>0</v>
      </c>
      <c r="H2671" s="12" t="str">
        <f>IF(Table2[[#This Row],[M1A]]="","",Table2[[#This Row],[M1A]]-Table2[[#This Row],[AWAL]])</f>
        <v/>
      </c>
      <c r="I2671" s="12">
        <v>0</v>
      </c>
      <c r="J2671" s="12">
        <f>IF(Table2[[#This Row],[M2A]]="","",SUM(Table2[[#This Row],[M2A]]-Table2[[#This Row],[M2B_h]]))</f>
        <v>-1</v>
      </c>
      <c r="L2671" s="12" t="str">
        <f>IF(Table2[[#This Row],[M3A]]="","",SUM(Table2[[#This Row],[M3A]]-Table2[[#This Row],[M3B_h]]))</f>
        <v/>
      </c>
      <c r="N2671" s="12" t="str">
        <f>IF(Table2[[#This Row],[M4A]]="","",SUM(Table2[[#This Row],[M4A]]-Table2[[#This Row],[M4B_h]]))</f>
        <v/>
      </c>
      <c r="O2671" s="14"/>
      <c r="P2671" s="14" t="str">
        <f>IF(Table2[[#This Row],[M5A]]="","",SUM(Table2[[#This Row],[M5A]]-Table2[[#This Row],[M5B_h]]))</f>
        <v/>
      </c>
      <c r="Q2671" s="14">
        <f>SUM(Table2[[#This Row],[AWAL]],Table2[[#This Row],[M1B]])</f>
        <v>1</v>
      </c>
      <c r="R2671" s="14">
        <f>SUM(Table2[[#This Row],[M2B]],Table2[[#This Row],[M2B_h]])</f>
        <v>0</v>
      </c>
      <c r="S2671" s="14">
        <f>SUM(Table2[[#This Row],[M3B]],Table2[[#This Row],[M3B_h]])</f>
        <v>0</v>
      </c>
      <c r="T2671" s="14">
        <f>SUM(Table2[[#This Row],[M4B]],Table2[[#This Row],[M4B_h]])</f>
        <v>0</v>
      </c>
    </row>
    <row r="2672" spans="1:20">
      <c r="A2672" s="13" t="str">
        <f>IF(Table2[[#This Row],[TT]]=0,"",ROW())</f>
        <v/>
      </c>
      <c r="B2672" s="13" t="str">
        <f>LOWER(SUBSTITUTE(SUBSTITUTE(SUBSTITUTE(SUBSTITUTE(SUBSTITUTE(SUBSTITUTE(SUBSTITUTE(SUBSTITUTE(Table2[[#This Row],[NAMA BARANG]]," ",""),"""",""),"-",""),"/",""),"(",""),")",""),"&amp;",""),",",""))</f>
        <v>garisanδno.8kojiko</v>
      </c>
      <c r="C2672" s="16" t="s">
        <v>2906</v>
      </c>
      <c r="D2672" s="18">
        <v>0</v>
      </c>
      <c r="E2672" s="47" t="s">
        <v>2457</v>
      </c>
      <c r="F2672" s="43">
        <f>IF(Table2[[#This Row],[M5B]]="",Table2[[#This Row],[M5B_h]],SUM(Table2[[#This Row],[M5B_h]],Table2[[#This Row],[M5B]]))</f>
        <v>0</v>
      </c>
      <c r="H2672" s="14" t="str">
        <f>IF(Table2[[#This Row],[M1A]]="","",Table2[[#This Row],[M1A]]-Table2[[#This Row],[AWAL]])</f>
        <v/>
      </c>
      <c r="J2672" s="14" t="str">
        <f>IF(Table2[[#This Row],[M2A]]="","",SUM(Table2[[#This Row],[M2A]]-Table2[[#This Row],[M2B_h]]))</f>
        <v/>
      </c>
      <c r="L2672" s="14" t="str">
        <f>IF(Table2[[#This Row],[M3A]]="","",SUM(Table2[[#This Row],[M3A]]-Table2[[#This Row],[M3B_h]]))</f>
        <v/>
      </c>
      <c r="N2672" s="14" t="str">
        <f>IF(Table2[[#This Row],[M4A]]="","",SUM(Table2[[#This Row],[M4A]]-Table2[[#This Row],[M4B_h]]))</f>
        <v/>
      </c>
      <c r="O2672" s="14"/>
      <c r="P2672" s="14" t="str">
        <f>IF(Table2[[#This Row],[M5A]]="","",SUM(Table2[[#This Row],[M5A]]-Table2[[#This Row],[M5B_h]]))</f>
        <v/>
      </c>
      <c r="Q2672" s="14">
        <f>SUM(Table2[[#This Row],[AWAL]],Table2[[#This Row],[M1B]])</f>
        <v>0</v>
      </c>
      <c r="R2672" s="14">
        <f>SUM(Table2[[#This Row],[M2B]],Table2[[#This Row],[M2B_h]])</f>
        <v>0</v>
      </c>
      <c r="S2672" s="14">
        <f>SUM(Table2[[#This Row],[M3B]],Table2[[#This Row],[M3B_h]])</f>
        <v>0</v>
      </c>
      <c r="T2672" s="14">
        <f>SUM(Table2[[#This Row],[M4B]],Table2[[#This Row],[M4B_h]])</f>
        <v>0</v>
      </c>
    </row>
    <row r="2673" spans="1:20">
      <c r="A2673" s="11" t="str">
        <f>IF(Table2[[#This Row],[TT]]=0,"",ROW())</f>
        <v/>
      </c>
      <c r="B2673" s="11" t="str">
        <f>LOWER(SUBSTITUTE(SUBSTITUTE(SUBSTITUTE(SUBSTITUTE(SUBSTITUTE(SUBSTITUTE(SUBSTITUTE(SUBSTITUTE(Table2[[#This Row],[NAMA BARANG]]," ",""),"""",""),"-",""),"/",""),"(",""),")",""),"&amp;",""),",",""))</f>
        <v>guntingbbl4401set3</v>
      </c>
      <c r="C2673" s="17" t="s">
        <v>1070</v>
      </c>
      <c r="D2673" s="18">
        <v>0</v>
      </c>
      <c r="E2673" s="22"/>
      <c r="F2673" s="43">
        <f>IF(Table2[[#This Row],[M5B]]="",Table2[[#This Row],[M5B_h]],SUM(Table2[[#This Row],[M5B_h]],Table2[[#This Row],[M5B]]))</f>
        <v>0</v>
      </c>
      <c r="H2673" s="12" t="str">
        <f>IF(Table2[[#This Row],[M1A]]="","",Table2[[#This Row],[M1A]]-Table2[[#This Row],[AWAL]])</f>
        <v/>
      </c>
      <c r="J2673" s="12" t="str">
        <f>IF(Table2[[#This Row],[M2A]]="","",SUM(Table2[[#This Row],[M2A]]-Table2[[#This Row],[M2B_h]]))</f>
        <v/>
      </c>
      <c r="L2673" s="12" t="str">
        <f>IF(Table2[[#This Row],[M3A]]="","",SUM(Table2[[#This Row],[M3A]]-Table2[[#This Row],[M3B_h]]))</f>
        <v/>
      </c>
      <c r="N2673" s="12" t="str">
        <f>IF(Table2[[#This Row],[M4A]]="","",SUM(Table2[[#This Row],[M4A]]-Table2[[#This Row],[M4B_h]]))</f>
        <v/>
      </c>
      <c r="O2673" s="14"/>
      <c r="P2673" s="14" t="str">
        <f>IF(Table2[[#This Row],[M5A]]="","",SUM(Table2[[#This Row],[M5A]]-Table2[[#This Row],[M5B_h]]))</f>
        <v/>
      </c>
      <c r="Q2673" s="14">
        <f>SUM(Table2[[#This Row],[AWAL]],Table2[[#This Row],[M1B]])</f>
        <v>0</v>
      </c>
      <c r="R2673" s="14">
        <f>SUM(Table2[[#This Row],[M2B]],Table2[[#This Row],[M2B_h]])</f>
        <v>0</v>
      </c>
      <c r="S2673" s="14">
        <f>SUM(Table2[[#This Row],[M3B]],Table2[[#This Row],[M3B_h]])</f>
        <v>0</v>
      </c>
      <c r="T2673" s="14">
        <f>SUM(Table2[[#This Row],[M4B]],Table2[[#This Row],[M4B_h]])</f>
        <v>0</v>
      </c>
    </row>
    <row r="2674" spans="1:20">
      <c r="A2674" s="13" t="str">
        <f>IF(Table2[[#This Row],[TT]]=0,"",ROW())</f>
        <v/>
      </c>
      <c r="B2674" s="13" t="str">
        <f>LOWER(SUBSTITUTE(SUBSTITUTE(SUBSTITUTE(SUBSTITUTE(SUBSTITUTE(SUBSTITUTE(SUBSTITUTE(SUBSTITUTE(Table2[[#This Row],[NAMA BARANG]]," ",""),"""",""),"-",""),"/",""),"(",""),")",""),"&amp;",""),",",""))</f>
        <v>guntingfmcoklat</v>
      </c>
      <c r="C2674" s="16" t="s">
        <v>3265</v>
      </c>
      <c r="D2674" s="18">
        <v>0</v>
      </c>
      <c r="E2674" s="47" t="s">
        <v>2451</v>
      </c>
      <c r="F2674" s="43">
        <f>IF(Table2[[#This Row],[M5B]]="",Table2[[#This Row],[M5B_h]],SUM(Table2[[#This Row],[M5B_h]],Table2[[#This Row],[M5B]]))</f>
        <v>0</v>
      </c>
      <c r="H2674" s="14" t="str">
        <f>IF(Table2[[#This Row],[M1A]]="","",Table2[[#This Row],[M1A]]-Table2[[#This Row],[AWAL]])</f>
        <v/>
      </c>
      <c r="J2674" s="14" t="str">
        <f>IF(Table2[[#This Row],[M2A]]="","",SUM(Table2[[#This Row],[M2A]]-Table2[[#This Row],[M2B_h]]))</f>
        <v/>
      </c>
      <c r="L2674" s="14" t="str">
        <f>IF(Table2[[#This Row],[M3A]]="","",SUM(Table2[[#This Row],[M3A]]-Table2[[#This Row],[M3B_h]]))</f>
        <v/>
      </c>
      <c r="N2674" s="14" t="str">
        <f>IF(Table2[[#This Row],[M4A]]="","",SUM(Table2[[#This Row],[M4A]]-Table2[[#This Row],[M4B_h]]))</f>
        <v/>
      </c>
      <c r="P2674" s="14" t="str">
        <f>IF(Table2[[#This Row],[M5A]]="","",SUM(Table2[[#This Row],[M5A]]-Table2[[#This Row],[M5B_h]]))</f>
        <v/>
      </c>
      <c r="Q2674" s="14">
        <f>SUM(Table2[[#This Row],[AWAL]],Table2[[#This Row],[M1B]])</f>
        <v>0</v>
      </c>
      <c r="R2674" s="14">
        <f>SUM(Table2[[#This Row],[M2B]],Table2[[#This Row],[M2B_h]])</f>
        <v>0</v>
      </c>
      <c r="S2674" s="14">
        <f>SUM(Table2[[#This Row],[M3B]],Table2[[#This Row],[M3B_h]])</f>
        <v>0</v>
      </c>
      <c r="T2674" s="14">
        <f>SUM(Table2[[#This Row],[M4B]],Table2[[#This Row],[M4B_h]])</f>
        <v>0</v>
      </c>
    </row>
    <row r="2675" spans="1:20">
      <c r="A2675" s="13" t="str">
        <f>IF(Table2[[#This Row],[TT]]=0,"",ROW())</f>
        <v/>
      </c>
      <c r="B2675" s="13" t="str">
        <f>LOWER(SUBSTITUTE(SUBSTITUTE(SUBSTITUTE(SUBSTITUTE(SUBSTITUTE(SUBSTITUTE(SUBSTITUTE(SUBSTITUTE(Table2[[#This Row],[NAMA BARANG]]," ",""),"""",""),"-",""),"/",""),"(",""),")",""),"&amp;",""),",",""))</f>
        <v>guntinggunindoflcoklat</v>
      </c>
      <c r="C2675" s="16" t="s">
        <v>3431</v>
      </c>
      <c r="D2675" s="18">
        <v>0</v>
      </c>
      <c r="E2675" s="47" t="s">
        <v>2434</v>
      </c>
      <c r="F2675" s="43">
        <f>IF(Table2[[#This Row],[M5B]]="",Table2[[#This Row],[M5B_h]],SUM(Table2[[#This Row],[M5B_h]],Table2[[#This Row],[M5B]]))</f>
        <v>0</v>
      </c>
      <c r="H2675" s="14" t="str">
        <f>IF(Table2[[#This Row],[M1A]]="","",Table2[[#This Row],[M1A]]-Table2[[#This Row],[AWAL]])</f>
        <v/>
      </c>
      <c r="J2675" s="14" t="str">
        <f>IF(Table2[[#This Row],[M2A]]="","",SUM(Table2[[#This Row],[M2A]]-Table2[[#This Row],[M2B_h]]))</f>
        <v/>
      </c>
      <c r="L2675" s="14" t="str">
        <f>IF(Table2[[#This Row],[M3A]]="","",SUM(Table2[[#This Row],[M3A]]-Table2[[#This Row],[M3B_h]]))</f>
        <v/>
      </c>
      <c r="N2675" s="14" t="str">
        <f>IF(Table2[[#This Row],[M4A]]="","",SUM(Table2[[#This Row],[M4A]]-Table2[[#This Row],[M4B_h]]))</f>
        <v/>
      </c>
      <c r="O2675" s="14"/>
      <c r="P2675" s="14" t="str">
        <f>IF(Table2[[#This Row],[M5A]]="","",SUM(Table2[[#This Row],[M5A]]-Table2[[#This Row],[M5B_h]]))</f>
        <v/>
      </c>
      <c r="Q2675" s="14">
        <f>SUM(Table2[[#This Row],[AWAL]],Table2[[#This Row],[M1B]])</f>
        <v>0</v>
      </c>
      <c r="R2675" s="14">
        <f>SUM(Table2[[#This Row],[M2B]],Table2[[#This Row],[M2B_h]])</f>
        <v>0</v>
      </c>
      <c r="S2675" s="14">
        <f>SUM(Table2[[#This Row],[M3B]],Table2[[#This Row],[M3B_h]])</f>
        <v>0</v>
      </c>
      <c r="T2675" s="14">
        <f>SUM(Table2[[#This Row],[M4B]],Table2[[#This Row],[M4B_h]])</f>
        <v>0</v>
      </c>
    </row>
    <row r="2676" spans="1:20">
      <c r="A2676" s="13" t="str">
        <f>IF(Table2[[#This Row],[TT]]=0,"",ROW())</f>
        <v/>
      </c>
      <c r="B2676" s="13" t="str">
        <f>LOWER(SUBSTITUTE(SUBSTITUTE(SUBSTITUTE(SUBSTITUTE(SUBSTITUTE(SUBSTITUTE(SUBSTITUTE(SUBSTITUTE(Table2[[#This Row],[NAMA BARANG]]," ",""),"""",""),"-",""),"/",""),"(",""),")",""),"&amp;",""),",",""))</f>
        <v>guntinggunindofmcoklat</v>
      </c>
      <c r="C2676" s="16" t="s">
        <v>3432</v>
      </c>
      <c r="D2676" s="18">
        <v>0</v>
      </c>
      <c r="E2676" s="47" t="s">
        <v>2434</v>
      </c>
      <c r="F2676" s="43">
        <f>IF(Table2[[#This Row],[M5B]]="",Table2[[#This Row],[M5B_h]],SUM(Table2[[#This Row],[M5B_h]],Table2[[#This Row],[M5B]]))</f>
        <v>0</v>
      </c>
      <c r="H2676" s="14" t="str">
        <f>IF(Table2[[#This Row],[M1A]]="","",Table2[[#This Row],[M1A]]-Table2[[#This Row],[AWAL]])</f>
        <v/>
      </c>
      <c r="J2676" s="14" t="str">
        <f>IF(Table2[[#This Row],[M2A]]="","",SUM(Table2[[#This Row],[M2A]]-Table2[[#This Row],[M2B_h]]))</f>
        <v/>
      </c>
      <c r="L2676" s="14" t="str">
        <f>IF(Table2[[#This Row],[M3A]]="","",SUM(Table2[[#This Row],[M3A]]-Table2[[#This Row],[M3B_h]]))</f>
        <v/>
      </c>
      <c r="N2676" s="14" t="str">
        <f>IF(Table2[[#This Row],[M4A]]="","",SUM(Table2[[#This Row],[M4A]]-Table2[[#This Row],[M4B_h]]))</f>
        <v/>
      </c>
      <c r="O2676" s="14"/>
      <c r="P2676" s="14" t="str">
        <f>IF(Table2[[#This Row],[M5A]]="","",SUM(Table2[[#This Row],[M5A]]-Table2[[#This Row],[M5B_h]]))</f>
        <v/>
      </c>
      <c r="Q2676" s="14">
        <f>SUM(Table2[[#This Row],[AWAL]],Table2[[#This Row],[M1B]])</f>
        <v>0</v>
      </c>
      <c r="R2676" s="14">
        <f>SUM(Table2[[#This Row],[M2B]],Table2[[#This Row],[M2B_h]])</f>
        <v>0</v>
      </c>
      <c r="S2676" s="14">
        <f>SUM(Table2[[#This Row],[M3B]],Table2[[#This Row],[M3B_h]])</f>
        <v>0</v>
      </c>
      <c r="T2676" s="14">
        <f>SUM(Table2[[#This Row],[M4B]],Table2[[#This Row],[M4B_h]])</f>
        <v>0</v>
      </c>
    </row>
    <row r="2677" spans="1:20">
      <c r="A2677" s="13" t="str">
        <f>IF(Table2[[#This Row],[TT]]=0,"",ROW())</f>
        <v/>
      </c>
      <c r="B2677" s="13" t="str">
        <f>LOWER(SUBSTITUTE(SUBSTITUTE(SUBSTITUTE(SUBSTITUTE(SUBSTITUTE(SUBSTITUTE(SUBSTITUTE(SUBSTITUTE(Table2[[#This Row],[NAMA BARANG]]," ",""),"""",""),"-",""),"/",""),"(",""),")",""),"&amp;",""),",",""))</f>
        <v>guntinggunindooll</v>
      </c>
      <c r="C2677" s="16" t="s">
        <v>2907</v>
      </c>
      <c r="D2677" s="18">
        <v>0</v>
      </c>
      <c r="E2677" s="47" t="s">
        <v>2451</v>
      </c>
      <c r="F2677" s="43">
        <f>IF(Table2[[#This Row],[M5B]]="",Table2[[#This Row],[M5B_h]],SUM(Table2[[#This Row],[M5B_h]],Table2[[#This Row],[M5B]]))</f>
        <v>0</v>
      </c>
      <c r="G2677" s="12">
        <v>3</v>
      </c>
      <c r="H2677" s="14">
        <f>IF(Table2[[#This Row],[M1A]]="","",Table2[[#This Row],[M1A]]-Table2[[#This Row],[AWAL]])</f>
        <v>3</v>
      </c>
      <c r="I2677" s="12">
        <v>0</v>
      </c>
      <c r="J2677" s="14">
        <f>IF(Table2[[#This Row],[M2A]]="","",SUM(Table2[[#This Row],[M2A]]-Table2[[#This Row],[M2B_h]]))</f>
        <v>-3</v>
      </c>
      <c r="L2677" s="14" t="str">
        <f>IF(Table2[[#This Row],[M3A]]="","",SUM(Table2[[#This Row],[M3A]]-Table2[[#This Row],[M3B_h]]))</f>
        <v/>
      </c>
      <c r="N2677" s="14" t="str">
        <f>IF(Table2[[#This Row],[M4A]]="","",SUM(Table2[[#This Row],[M4A]]-Table2[[#This Row],[M4B_h]]))</f>
        <v/>
      </c>
      <c r="O2677" s="14"/>
      <c r="P2677" s="14" t="str">
        <f>IF(Table2[[#This Row],[M5A]]="","",SUM(Table2[[#This Row],[M5A]]-Table2[[#This Row],[M5B_h]]))</f>
        <v/>
      </c>
      <c r="Q2677" s="14">
        <f>SUM(Table2[[#This Row],[AWAL]],Table2[[#This Row],[M1B]])</f>
        <v>3</v>
      </c>
      <c r="R2677" s="14">
        <f>SUM(Table2[[#This Row],[M2B]],Table2[[#This Row],[M2B_h]])</f>
        <v>0</v>
      </c>
      <c r="S2677" s="14">
        <f>SUM(Table2[[#This Row],[M3B]],Table2[[#This Row],[M3B_h]])</f>
        <v>0</v>
      </c>
      <c r="T2677" s="14">
        <f>SUM(Table2[[#This Row],[M4B]],Table2[[#This Row],[M4B_h]])</f>
        <v>0</v>
      </c>
    </row>
    <row r="2678" spans="1:20">
      <c r="A2678" s="13" t="str">
        <f>IF(Table2[[#This Row],[TT]]=0,"",ROW())</f>
        <v/>
      </c>
      <c r="B2678" s="13" t="str">
        <f>LOWER(SUBSTITUTE(SUBSTITUTE(SUBSTITUTE(SUBSTITUTE(SUBSTITUTE(SUBSTITUTE(SUBSTITUTE(SUBSTITUTE(Table2[[#This Row],[NAMA BARANG]]," ",""),"""",""),"-",""),"/",""),"(",""),")",""),"&amp;",""),",",""))</f>
        <v>guntinggunindoomm</v>
      </c>
      <c r="C2678" s="16" t="s">
        <v>2935</v>
      </c>
      <c r="D2678" s="18">
        <v>0</v>
      </c>
      <c r="E2678" s="47" t="s">
        <v>2430</v>
      </c>
      <c r="F2678" s="43">
        <f>IF(Table2[[#This Row],[M5B]]="",Table2[[#This Row],[M5B_h]],SUM(Table2[[#This Row],[M5B_h]],Table2[[#This Row],[M5B]]))</f>
        <v>0</v>
      </c>
      <c r="H2678" s="14" t="str">
        <f>IF(Table2[[#This Row],[M1A]]="","",Table2[[#This Row],[M1A]]-Table2[[#This Row],[AWAL]])</f>
        <v/>
      </c>
      <c r="J2678" s="14" t="str">
        <f>IF(Table2[[#This Row],[M2A]]="","",SUM(Table2[[#This Row],[M2A]]-Table2[[#This Row],[M2B_h]]))</f>
        <v/>
      </c>
      <c r="L2678" s="14" t="str">
        <f>IF(Table2[[#This Row],[M3A]]="","",SUM(Table2[[#This Row],[M3A]]-Table2[[#This Row],[M3B_h]]))</f>
        <v/>
      </c>
      <c r="N2678" s="14" t="str">
        <f>IF(Table2[[#This Row],[M4A]]="","",SUM(Table2[[#This Row],[M4A]]-Table2[[#This Row],[M4B_h]]))</f>
        <v/>
      </c>
      <c r="O2678" s="14"/>
      <c r="P2678" s="14" t="str">
        <f>IF(Table2[[#This Row],[M5A]]="","",SUM(Table2[[#This Row],[M5A]]-Table2[[#This Row],[M5B_h]]))</f>
        <v/>
      </c>
      <c r="Q2678" s="14">
        <f>SUM(Table2[[#This Row],[AWAL]],Table2[[#This Row],[M1B]])</f>
        <v>0</v>
      </c>
      <c r="R2678" s="14">
        <f>SUM(Table2[[#This Row],[M2B]],Table2[[#This Row],[M2B_h]])</f>
        <v>0</v>
      </c>
      <c r="S2678" s="14">
        <f>SUM(Table2[[#This Row],[M3B]],Table2[[#This Row],[M3B_h]])</f>
        <v>0</v>
      </c>
      <c r="T2678" s="14">
        <f>SUM(Table2[[#This Row],[M4B]],Table2[[#This Row],[M4B_h]])</f>
        <v>0</v>
      </c>
    </row>
    <row r="2679" spans="1:20">
      <c r="A2679" s="11" t="str">
        <f>IF(Table2[[#This Row],[TT]]=0,"",ROW())</f>
        <v/>
      </c>
      <c r="B2679" s="11" t="str">
        <f>LOWER(SUBSTITUTE(SUBSTITUTE(SUBSTITUTE(SUBSTITUTE(SUBSTITUTE(SUBSTITUTE(SUBSTITUTE(SUBSTITUTE(Table2[[#This Row],[NAMA BARANG]]," ",""),"""",""),"-",""),"/",""),"(",""),")",""),"&amp;",""),",",""))</f>
        <v>guntinglipatm</v>
      </c>
      <c r="C2679" s="17" t="s">
        <v>1093</v>
      </c>
      <c r="D2679" s="18">
        <v>0</v>
      </c>
      <c r="E2679" s="22" t="s">
        <v>116</v>
      </c>
      <c r="F2679" s="43">
        <f>IF(Table2[[#This Row],[M5B]]="",Table2[[#This Row],[M5B_h]],SUM(Table2[[#This Row],[M5B_h]],Table2[[#This Row],[M5B]]))</f>
        <v>0</v>
      </c>
      <c r="H2679" s="12" t="str">
        <f>IF(Table2[[#This Row],[M1A]]="","",Table2[[#This Row],[M1A]]-Table2[[#This Row],[AWAL]])</f>
        <v/>
      </c>
      <c r="J2679" s="12" t="str">
        <f>IF(Table2[[#This Row],[M2A]]="","",SUM(Table2[[#This Row],[M2A]]-Table2[[#This Row],[M2B_h]]))</f>
        <v/>
      </c>
      <c r="L2679" s="12" t="str">
        <f>IF(Table2[[#This Row],[M3A]]="","",SUM(Table2[[#This Row],[M3A]]-Table2[[#This Row],[M3B_h]]))</f>
        <v/>
      </c>
      <c r="N2679" s="12" t="str">
        <f>IF(Table2[[#This Row],[M4A]]="","",SUM(Table2[[#This Row],[M4A]]-Table2[[#This Row],[M4B_h]]))</f>
        <v/>
      </c>
      <c r="O2679" s="14"/>
      <c r="P2679" s="14" t="str">
        <f>IF(Table2[[#This Row],[M5A]]="","",SUM(Table2[[#This Row],[M5A]]-Table2[[#This Row],[M5B_h]]))</f>
        <v/>
      </c>
      <c r="Q2679" s="14">
        <f>SUM(Table2[[#This Row],[AWAL]],Table2[[#This Row],[M1B]])</f>
        <v>0</v>
      </c>
      <c r="R2679" s="14">
        <f>SUM(Table2[[#This Row],[M2B]],Table2[[#This Row],[M2B_h]])</f>
        <v>0</v>
      </c>
      <c r="S2679" s="14">
        <f>SUM(Table2[[#This Row],[M3B]],Table2[[#This Row],[M3B_h]])</f>
        <v>0</v>
      </c>
      <c r="T2679" s="14">
        <f>SUM(Table2[[#This Row],[M4B]],Table2[[#This Row],[M4B_h]])</f>
        <v>0</v>
      </c>
    </row>
    <row r="2680" spans="1:20">
      <c r="A2680" s="13" t="str">
        <f>IF(Table2[[#This Row],[TT]]=0,"",ROW())</f>
        <v/>
      </c>
      <c r="B2680" s="13" t="str">
        <f>LOWER(SUBSTITUTE(SUBSTITUTE(SUBSTITUTE(SUBSTITUTE(SUBSTITUTE(SUBSTITUTE(SUBSTITUTE(SUBSTITUTE(Table2[[#This Row],[NAMA BARANG]]," ",""),"""",""),"-",""),"/",""),"(",""),")",""),"&amp;",""),",",""))</f>
        <v>guntingsplcoklat</v>
      </c>
      <c r="C2680" s="16" t="s">
        <v>3264</v>
      </c>
      <c r="D2680" s="18">
        <v>0</v>
      </c>
      <c r="E2680" s="47" t="s">
        <v>2451</v>
      </c>
      <c r="F2680" s="43">
        <f>IF(Table2[[#This Row],[M5B]]="",Table2[[#This Row],[M5B_h]],SUM(Table2[[#This Row],[M5B_h]],Table2[[#This Row],[M5B]]))</f>
        <v>0</v>
      </c>
      <c r="H2680" s="14" t="str">
        <f>IF(Table2[[#This Row],[M1A]]="","",Table2[[#This Row],[M1A]]-Table2[[#This Row],[AWAL]])</f>
        <v/>
      </c>
      <c r="J2680" s="14" t="str">
        <f>IF(Table2[[#This Row],[M2A]]="","",SUM(Table2[[#This Row],[M2A]]-Table2[[#This Row],[M2B_h]]))</f>
        <v/>
      </c>
      <c r="L2680" s="14" t="str">
        <f>IF(Table2[[#This Row],[M3A]]="","",SUM(Table2[[#This Row],[M3A]]-Table2[[#This Row],[M3B_h]]))</f>
        <v/>
      </c>
      <c r="N2680" s="14" t="str">
        <f>IF(Table2[[#This Row],[M4A]]="","",SUM(Table2[[#This Row],[M4A]]-Table2[[#This Row],[M4B_h]]))</f>
        <v/>
      </c>
      <c r="P2680" s="14" t="str">
        <f>IF(Table2[[#This Row],[M5A]]="","",SUM(Table2[[#This Row],[M5A]]-Table2[[#This Row],[M5B_h]]))</f>
        <v/>
      </c>
      <c r="Q2680" s="14">
        <f>SUM(Table2[[#This Row],[AWAL]],Table2[[#This Row],[M1B]])</f>
        <v>0</v>
      </c>
      <c r="R2680" s="14">
        <f>SUM(Table2[[#This Row],[M2B]],Table2[[#This Row],[M2B_h]])</f>
        <v>0</v>
      </c>
      <c r="S2680" s="14">
        <f>SUM(Table2[[#This Row],[M3B]],Table2[[#This Row],[M3B_h]])</f>
        <v>0</v>
      </c>
      <c r="T2680" s="14">
        <f>SUM(Table2[[#This Row],[M4B]],Table2[[#This Row],[M4B_h]])</f>
        <v>0</v>
      </c>
    </row>
    <row r="2681" spans="1:20">
      <c r="A2681" s="11" t="str">
        <f>IF(Table2[[#This Row],[TT]]=0,"",ROW())</f>
        <v/>
      </c>
      <c r="B2681" s="11" t="str">
        <f>LOWER(SUBSTITUTE(SUBSTITUTE(SUBSTITUTE(SUBSTITUTE(SUBSTITUTE(SUBSTITUTE(SUBSTITUTE(SUBSTITUTE(Table2[[#This Row],[NAMA BARANG]]," ",""),"""",""),"-",""),"/",""),"(",""),")",""),"&amp;",""),",",""))</f>
        <v>guntingspmmix</v>
      </c>
      <c r="C2681" s="17" t="s">
        <v>1103</v>
      </c>
      <c r="D2681" s="18">
        <v>0</v>
      </c>
      <c r="E2681" s="22" t="s">
        <v>83</v>
      </c>
      <c r="F2681" s="43">
        <f>IF(Table2[[#This Row],[M5B]]="",Table2[[#This Row],[M5B_h]],SUM(Table2[[#This Row],[M5B_h]],Table2[[#This Row],[M5B]]))</f>
        <v>0</v>
      </c>
      <c r="H2681" s="12" t="str">
        <f>IF(Table2[[#This Row],[M1A]]="","",Table2[[#This Row],[M1A]]-Table2[[#This Row],[AWAL]])</f>
        <v/>
      </c>
      <c r="J2681" s="12" t="str">
        <f>IF(Table2[[#This Row],[M2A]]="","",SUM(Table2[[#This Row],[M2A]]-Table2[[#This Row],[M2B_h]]))</f>
        <v/>
      </c>
      <c r="L2681" s="12" t="str">
        <f>IF(Table2[[#This Row],[M3A]]="","",SUM(Table2[[#This Row],[M3A]]-Table2[[#This Row],[M3B_h]]))</f>
        <v/>
      </c>
      <c r="N2681" s="12" t="str">
        <f>IF(Table2[[#This Row],[M4A]]="","",SUM(Table2[[#This Row],[M4A]]-Table2[[#This Row],[M4B_h]]))</f>
        <v/>
      </c>
      <c r="O2681" s="14"/>
      <c r="P2681" s="14" t="str">
        <f>IF(Table2[[#This Row],[M5A]]="","",SUM(Table2[[#This Row],[M5A]]-Table2[[#This Row],[M5B_h]]))</f>
        <v/>
      </c>
      <c r="Q2681" s="14">
        <f>SUM(Table2[[#This Row],[AWAL]],Table2[[#This Row],[M1B]])</f>
        <v>0</v>
      </c>
      <c r="R2681" s="14">
        <f>SUM(Table2[[#This Row],[M2B]],Table2[[#This Row],[M2B_h]])</f>
        <v>0</v>
      </c>
      <c r="S2681" s="14">
        <f>SUM(Table2[[#This Row],[M3B]],Table2[[#This Row],[M3B_h]])</f>
        <v>0</v>
      </c>
      <c r="T2681" s="14">
        <f>SUM(Table2[[#This Row],[M4B]],Table2[[#This Row],[M4B_h]])</f>
        <v>0</v>
      </c>
    </row>
    <row r="2682" spans="1:20">
      <c r="A2682" s="11" t="str">
        <f>IF(Table2[[#This Row],[TT]]=0,"",ROW())</f>
        <v/>
      </c>
      <c r="B2682" s="11" t="str">
        <f>LOWER(SUBSTITUTE(SUBSTITUTE(SUBSTITUTE(SUBSTITUTE(SUBSTITUTE(SUBSTITUTE(SUBSTITUTE(SUBSTITUTE(Table2[[#This Row],[NAMA BARANG]]," ",""),"""",""),"-",""),"/",""),"(",""),")",""),"&amp;",""),",",""))</f>
        <v>guntingtrendmm</v>
      </c>
      <c r="C2682" s="17" t="s">
        <v>1105</v>
      </c>
      <c r="D2682" s="18">
        <v>0</v>
      </c>
      <c r="E2682" s="22" t="s">
        <v>83</v>
      </c>
      <c r="F2682" s="43">
        <f>IF(Table2[[#This Row],[M5B]]="",Table2[[#This Row],[M5B_h]],SUM(Table2[[#This Row],[M5B_h]],Table2[[#This Row],[M5B]]))</f>
        <v>0</v>
      </c>
      <c r="H2682" s="12" t="str">
        <f>IF(Table2[[#This Row],[M1A]]="","",Table2[[#This Row],[M1A]]-Table2[[#This Row],[AWAL]])</f>
        <v/>
      </c>
      <c r="J2682" s="12" t="str">
        <f>IF(Table2[[#This Row],[M2A]]="","",SUM(Table2[[#This Row],[M2A]]-Table2[[#This Row],[M2B_h]]))</f>
        <v/>
      </c>
      <c r="L2682" s="12" t="str">
        <f>IF(Table2[[#This Row],[M3A]]="","",SUM(Table2[[#This Row],[M3A]]-Table2[[#This Row],[M3B_h]]))</f>
        <v/>
      </c>
      <c r="N2682" s="12" t="str">
        <f>IF(Table2[[#This Row],[M4A]]="","",SUM(Table2[[#This Row],[M4A]]-Table2[[#This Row],[M4B_h]]))</f>
        <v/>
      </c>
      <c r="O2682" s="14"/>
      <c r="P2682" s="14" t="str">
        <f>IF(Table2[[#This Row],[M5A]]="","",SUM(Table2[[#This Row],[M5A]]-Table2[[#This Row],[M5B_h]]))</f>
        <v/>
      </c>
      <c r="Q2682" s="14">
        <f>SUM(Table2[[#This Row],[AWAL]],Table2[[#This Row],[M1B]])</f>
        <v>0</v>
      </c>
      <c r="R2682" s="14">
        <f>SUM(Table2[[#This Row],[M2B]],Table2[[#This Row],[M2B_h]])</f>
        <v>0</v>
      </c>
      <c r="S2682" s="14">
        <f>SUM(Table2[[#This Row],[M3B]],Table2[[#This Row],[M3B_h]])</f>
        <v>0</v>
      </c>
      <c r="T2682" s="14">
        <f>SUM(Table2[[#This Row],[M4B]],Table2[[#This Row],[M4B_h]])</f>
        <v>0</v>
      </c>
    </row>
    <row r="2683" spans="1:20">
      <c r="A2683" s="11" t="str">
        <f>IF(Table2[[#This Row],[TT]]=0,"",ROW())</f>
        <v/>
      </c>
      <c r="B2683" s="11" t="str">
        <f>LOWER(SUBSTITUTE(SUBSTITUTE(SUBSTITUTE(SUBSTITUTE(SUBSTITUTE(SUBSTITUTE(SUBSTITUTE(SUBSTITUTE(Table2[[#This Row],[NAMA BARANG]]," ",""),"""",""),"-",""),"/",""),"(",""),")",""),"&amp;",""),",",""))</f>
        <v>guntingtrendxl</v>
      </c>
      <c r="C2683" s="17" t="s">
        <v>1107</v>
      </c>
      <c r="D2683" s="18">
        <v>0</v>
      </c>
      <c r="E2683" s="22" t="s">
        <v>32</v>
      </c>
      <c r="F2683" s="43">
        <f>IF(Table2[[#This Row],[M5B]]="",Table2[[#This Row],[M5B_h]],SUM(Table2[[#This Row],[M5B_h]],Table2[[#This Row],[M5B]]))</f>
        <v>0</v>
      </c>
      <c r="H2683" s="12" t="str">
        <f>IF(Table2[[#This Row],[M1A]]="","",Table2[[#This Row],[M1A]]-Table2[[#This Row],[AWAL]])</f>
        <v/>
      </c>
      <c r="J2683" s="12" t="str">
        <f>IF(Table2[[#This Row],[M2A]]="","",SUM(Table2[[#This Row],[M2A]]-Table2[[#This Row],[M2B_h]]))</f>
        <v/>
      </c>
      <c r="L2683" s="12" t="str">
        <f>IF(Table2[[#This Row],[M3A]]="","",SUM(Table2[[#This Row],[M3A]]-Table2[[#This Row],[M3B_h]]))</f>
        <v/>
      </c>
      <c r="N2683" s="12" t="str">
        <f>IF(Table2[[#This Row],[M4A]]="","",SUM(Table2[[#This Row],[M4A]]-Table2[[#This Row],[M4B_h]]))</f>
        <v/>
      </c>
      <c r="O2683" s="14"/>
      <c r="P2683" s="14" t="str">
        <f>IF(Table2[[#This Row],[M5A]]="","",SUM(Table2[[#This Row],[M5A]]-Table2[[#This Row],[M5B_h]]))</f>
        <v/>
      </c>
      <c r="Q2683" s="14">
        <f>SUM(Table2[[#This Row],[AWAL]],Table2[[#This Row],[M1B]])</f>
        <v>0</v>
      </c>
      <c r="R2683" s="14">
        <f>SUM(Table2[[#This Row],[M2B]],Table2[[#This Row],[M2B_h]])</f>
        <v>0</v>
      </c>
      <c r="S2683" s="14">
        <f>SUM(Table2[[#This Row],[M3B]],Table2[[#This Row],[M3B_h]])</f>
        <v>0</v>
      </c>
      <c r="T2683" s="14">
        <f>SUM(Table2[[#This Row],[M4B]],Table2[[#This Row],[M4B_h]])</f>
        <v>0</v>
      </c>
    </row>
    <row r="2684" spans="1:20">
      <c r="A2684" s="11" t="str">
        <f>IF(Table2[[#This Row],[TT]]=0,"",ROW())</f>
        <v/>
      </c>
      <c r="B2684" s="11" t="str">
        <f>LOWER(SUBSTITUTE(SUBSTITUTE(SUBSTITUTE(SUBSTITUTE(SUBSTITUTE(SUBSTITUTE(SUBSTITUTE(SUBSTITUTE(Table2[[#This Row],[NAMA BARANG]]," ",""),"""",""),"-",""),"/",""),"(",""),")",""),"&amp;",""),",",""))</f>
        <v>idcardb4gading</v>
      </c>
      <c r="C2684" s="17" t="s">
        <v>1117</v>
      </c>
      <c r="D2684" s="18">
        <v>3</v>
      </c>
      <c r="E2684" s="22" t="s">
        <v>1118</v>
      </c>
      <c r="F2684" s="43">
        <f>IF(Table2[[#This Row],[M5B]]="",Table2[[#This Row],[M5B_h]],SUM(Table2[[#This Row],[M5B_h]],Table2[[#This Row],[M5B]]))</f>
        <v>0</v>
      </c>
      <c r="H2684" s="12" t="str">
        <f>IF(Table2[[#This Row],[M1A]]="","",Table2[[#This Row],[M1A]]-Table2[[#This Row],[AWAL]])</f>
        <v/>
      </c>
      <c r="I2684" s="12">
        <v>0</v>
      </c>
      <c r="J2684" s="12">
        <f>IF(Table2[[#This Row],[M2A]]="","",SUM(Table2[[#This Row],[M2A]]-Table2[[#This Row],[M2B_h]]))</f>
        <v>-3</v>
      </c>
      <c r="L2684" s="12" t="str">
        <f>IF(Table2[[#This Row],[M3A]]="","",SUM(Table2[[#This Row],[M3A]]-Table2[[#This Row],[M3B_h]]))</f>
        <v/>
      </c>
      <c r="N2684" s="12" t="str">
        <f>IF(Table2[[#This Row],[M4A]]="","",SUM(Table2[[#This Row],[M4A]]-Table2[[#This Row],[M4B_h]]))</f>
        <v/>
      </c>
      <c r="O2684" s="14"/>
      <c r="P2684" s="14" t="str">
        <f>IF(Table2[[#This Row],[M5A]]="","",SUM(Table2[[#This Row],[M5A]]-Table2[[#This Row],[M5B_h]]))</f>
        <v/>
      </c>
      <c r="Q2684" s="14">
        <f>SUM(Table2[[#This Row],[AWAL]],Table2[[#This Row],[M1B]])</f>
        <v>3</v>
      </c>
      <c r="R2684" s="14">
        <f>SUM(Table2[[#This Row],[M2B]],Table2[[#This Row],[M2B_h]])</f>
        <v>0</v>
      </c>
      <c r="S2684" s="14">
        <f>SUM(Table2[[#This Row],[M3B]],Table2[[#This Row],[M3B_h]])</f>
        <v>0</v>
      </c>
      <c r="T2684" s="14">
        <f>SUM(Table2[[#This Row],[M4B]],Table2[[#This Row],[M4B_h]])</f>
        <v>0</v>
      </c>
    </row>
    <row r="2685" spans="1:20">
      <c r="A2685" s="13" t="str">
        <f>IF(Table2[[#This Row],[TT]]=0,"",ROW())</f>
        <v/>
      </c>
      <c r="B2685" s="13" t="str">
        <f>LOWER(SUBSTITUTE(SUBSTITUTE(SUBSTITUTE(SUBSTITUTE(SUBSTITUTE(SUBSTITUTE(SUBSTITUTE(SUBSTITUTE(Table2[[#This Row],[NAMA BARANG]]," ",""),"""",""),"-",""),"/",""),"(",""),")",""),"&amp;",""),",",""))</f>
        <v>idcardtalicantolb</v>
      </c>
      <c r="C2685" s="16" t="s">
        <v>2758</v>
      </c>
      <c r="D2685" s="25">
        <v>0</v>
      </c>
      <c r="E2685" s="47">
        <v>500</v>
      </c>
      <c r="F2685" s="43">
        <f>IF(Table2[[#This Row],[M5B]]="",Table2[[#This Row],[M5B_h]],SUM(Table2[[#This Row],[M5B_h]],Table2[[#This Row],[M5B]]))</f>
        <v>0</v>
      </c>
      <c r="H2685" s="14" t="str">
        <f>IF(Table2[[#This Row],[M1A]]="","",Table2[[#This Row],[M1A]]-Table2[[#This Row],[AWAL]])</f>
        <v/>
      </c>
      <c r="J2685" s="14" t="str">
        <f>IF(Table2[[#This Row],[M2A]]="","",SUM(Table2[[#This Row],[M2A]]-Table2[[#This Row],[M2B_h]]))</f>
        <v/>
      </c>
      <c r="L2685" s="14" t="str">
        <f>IF(Table2[[#This Row],[M3A]]="","",SUM(Table2[[#This Row],[M3A]]-Table2[[#This Row],[M3B_h]]))</f>
        <v/>
      </c>
      <c r="N2685" s="14" t="str">
        <f>IF(Table2[[#This Row],[M4A]]="","",SUM(Table2[[#This Row],[M4A]]-Table2[[#This Row],[M4B_h]]))</f>
        <v/>
      </c>
      <c r="O2685" s="14"/>
      <c r="P2685" s="14" t="str">
        <f>IF(Table2[[#This Row],[M5A]]="","",SUM(Table2[[#This Row],[M5A]]-Table2[[#This Row],[M5B_h]]))</f>
        <v/>
      </c>
      <c r="Q2685" s="14">
        <f>SUM(Table2[[#This Row],[AWAL]],Table2[[#This Row],[M1B]])</f>
        <v>0</v>
      </c>
      <c r="R2685" s="14">
        <f>SUM(Table2[[#This Row],[M2B]],Table2[[#This Row],[M2B_h]])</f>
        <v>0</v>
      </c>
      <c r="S2685" s="14">
        <f>SUM(Table2[[#This Row],[M3B]],Table2[[#This Row],[M3B_h]])</f>
        <v>0</v>
      </c>
      <c r="T2685" s="14">
        <f>SUM(Table2[[#This Row],[M4B]],Table2[[#This Row],[M4B_h]])</f>
        <v>0</v>
      </c>
    </row>
    <row r="2686" spans="1:20">
      <c r="A2686" s="13" t="str">
        <f>IF(Table2[[#This Row],[TT]]=0,"",ROW())</f>
        <v/>
      </c>
      <c r="B2686" s="13" t="str">
        <f>LOWER(SUBSTITUTE(SUBSTITUTE(SUBSTITUTE(SUBSTITUTE(SUBSTITUTE(SUBSTITUTE(SUBSTITUTE(SUBSTITUTE(Table2[[#This Row],[NAMA BARANG]]," ",""),"""",""),"-",""),"/",""),"(",""),")",""),"&amp;",""),",",""))</f>
        <v>idcardtalicantolht</v>
      </c>
      <c r="C2686" s="16" t="s">
        <v>2759</v>
      </c>
      <c r="D2686" s="25">
        <v>0</v>
      </c>
      <c r="E2686" s="47">
        <v>500</v>
      </c>
      <c r="F2686" s="43">
        <f>IF(Table2[[#This Row],[M5B]]="",Table2[[#This Row],[M5B_h]],SUM(Table2[[#This Row],[M5B_h]],Table2[[#This Row],[M5B]]))</f>
        <v>0</v>
      </c>
      <c r="H2686" s="14" t="str">
        <f>IF(Table2[[#This Row],[M1A]]="","",Table2[[#This Row],[M1A]]-Table2[[#This Row],[AWAL]])</f>
        <v/>
      </c>
      <c r="J2686" s="14" t="str">
        <f>IF(Table2[[#This Row],[M2A]]="","",SUM(Table2[[#This Row],[M2A]]-Table2[[#This Row],[M2B_h]]))</f>
        <v/>
      </c>
      <c r="L2686" s="14" t="str">
        <f>IF(Table2[[#This Row],[M3A]]="","",SUM(Table2[[#This Row],[M3A]]-Table2[[#This Row],[M3B_h]]))</f>
        <v/>
      </c>
      <c r="N2686" s="14" t="str">
        <f>IF(Table2[[#This Row],[M4A]]="","",SUM(Table2[[#This Row],[M4A]]-Table2[[#This Row],[M4B_h]]))</f>
        <v/>
      </c>
      <c r="O2686" s="14"/>
      <c r="P2686" s="14" t="str">
        <f>IF(Table2[[#This Row],[M5A]]="","",SUM(Table2[[#This Row],[M5A]]-Table2[[#This Row],[M5B_h]]))</f>
        <v/>
      </c>
      <c r="Q2686" s="14">
        <f>SUM(Table2[[#This Row],[AWAL]],Table2[[#This Row],[M1B]])</f>
        <v>0</v>
      </c>
      <c r="R2686" s="14">
        <f>SUM(Table2[[#This Row],[M2B]],Table2[[#This Row],[M2B_h]])</f>
        <v>0</v>
      </c>
      <c r="S2686" s="14">
        <f>SUM(Table2[[#This Row],[M3B]],Table2[[#This Row],[M3B_h]])</f>
        <v>0</v>
      </c>
      <c r="T2686" s="14">
        <f>SUM(Table2[[#This Row],[M4B]],Table2[[#This Row],[M4B_h]])</f>
        <v>0</v>
      </c>
    </row>
    <row r="2687" spans="1:20">
      <c r="A2687" s="13" t="str">
        <f>IF(Table2[[#This Row],[TT]]=0,"",ROW())</f>
        <v/>
      </c>
      <c r="B2687" s="13" t="str">
        <f>LOWER(SUBSTITUTE(SUBSTITUTE(SUBSTITUTE(SUBSTITUTE(SUBSTITUTE(SUBSTITUTE(SUBSTITUTE(SUBSTITUTE(Table2[[#This Row],[NAMA BARANG]]," ",""),"""",""),"-",""),"/",""),"(",""),")",""),"&amp;",""),",",""))</f>
        <v>idcardtalipeonyhtsbs</v>
      </c>
      <c r="C2687" s="16" t="s">
        <v>3184</v>
      </c>
      <c r="D2687" s="18">
        <v>0</v>
      </c>
      <c r="E2687" s="47">
        <v>5000</v>
      </c>
      <c r="F2687" s="43">
        <f>IF(Table2[[#This Row],[M5B]]="",Table2[[#This Row],[M5B_h]],SUM(Table2[[#This Row],[M5B_h]],Table2[[#This Row],[M5B]]))</f>
        <v>0</v>
      </c>
      <c r="H2687" s="14" t="str">
        <f>IF(Table2[[#This Row],[M1A]]="","",Table2[[#This Row],[M1A]]-Table2[[#This Row],[AWAL]])</f>
        <v/>
      </c>
      <c r="J2687" s="14" t="str">
        <f>IF(Table2[[#This Row],[M2A]]="","",SUM(Table2[[#This Row],[M2A]]-Table2[[#This Row],[M2B_h]]))</f>
        <v/>
      </c>
      <c r="L2687" s="14" t="str">
        <f>IF(Table2[[#This Row],[M3A]]="","",SUM(Table2[[#This Row],[M3A]]-Table2[[#This Row],[M3B_h]]))</f>
        <v/>
      </c>
      <c r="N2687" s="14" t="str">
        <f>IF(Table2[[#This Row],[M4A]]="","",SUM(Table2[[#This Row],[M4A]]-Table2[[#This Row],[M4B_h]]))</f>
        <v/>
      </c>
      <c r="O2687" s="14"/>
      <c r="P2687" s="14" t="str">
        <f>IF(Table2[[#This Row],[M5A]]="","",SUM(Table2[[#This Row],[M5A]]-Table2[[#This Row],[M5B_h]]))</f>
        <v/>
      </c>
      <c r="Q2687" s="14">
        <f>SUM(Table2[[#This Row],[AWAL]],Table2[[#This Row],[M1B]])</f>
        <v>0</v>
      </c>
      <c r="R2687" s="14">
        <f>SUM(Table2[[#This Row],[M2B]],Table2[[#This Row],[M2B_h]])</f>
        <v>0</v>
      </c>
      <c r="S2687" s="14">
        <f>SUM(Table2[[#This Row],[M3B]],Table2[[#This Row],[M3B_h]])</f>
        <v>0</v>
      </c>
      <c r="T2687" s="14">
        <f>SUM(Table2[[#This Row],[M4B]],Table2[[#This Row],[M4B_h]])</f>
        <v>0</v>
      </c>
    </row>
    <row r="2688" spans="1:20">
      <c r="A2688" s="11" t="str">
        <f>IF(Table2[[#This Row],[TT]]=0,"",ROW())</f>
        <v/>
      </c>
      <c r="B2688" s="11" t="str">
        <f>LOWER(SUBSTITUTE(SUBSTITUTE(SUBSTITUTE(SUBSTITUTE(SUBSTITUTE(SUBSTITUTE(SUBSTITUTE(SUBSTITUTE(Table2[[#This Row],[NAMA BARANG]]," ",""),"""",""),"-",""),"/",""),"(",""),")",""),"&amp;",""),",",""))</f>
        <v>isibensiazc201</v>
      </c>
      <c r="C2688" s="21" t="s">
        <v>1124</v>
      </c>
      <c r="D2688" s="22">
        <v>0</v>
      </c>
      <c r="E2688" s="22" t="s">
        <v>1125</v>
      </c>
      <c r="F2688" s="43">
        <f>IF(Table2[[#This Row],[M5B]]="",Table2[[#This Row],[M5B_h]],SUM(Table2[[#This Row],[M5B_h]],Table2[[#This Row],[M5B]]))</f>
        <v>0</v>
      </c>
      <c r="H2688" s="12" t="str">
        <f>IF(Table2[[#This Row],[M1A]]="","",Table2[[#This Row],[M1A]]-Table2[[#This Row],[AWAL]])</f>
        <v/>
      </c>
      <c r="J2688" s="12" t="str">
        <f>IF(Table2[[#This Row],[M2A]]="","",SUM(Table2[[#This Row],[M2A]]-Table2[[#This Row],[M2B_h]]))</f>
        <v/>
      </c>
      <c r="L2688" s="12" t="str">
        <f>IF(Table2[[#This Row],[M3A]]="","",SUM(Table2[[#This Row],[M3A]]-Table2[[#This Row],[M3B_h]]))</f>
        <v/>
      </c>
      <c r="N2688" s="12" t="str">
        <f>IF(Table2[[#This Row],[M4A]]="","",SUM(Table2[[#This Row],[M4A]]-Table2[[#This Row],[M4B_h]]))</f>
        <v/>
      </c>
      <c r="O2688" s="14"/>
      <c r="P2688" s="14" t="str">
        <f>IF(Table2[[#This Row],[M5A]]="","",SUM(Table2[[#This Row],[M5A]]-Table2[[#This Row],[M5B_h]]))</f>
        <v/>
      </c>
      <c r="Q2688" s="14">
        <f>SUM(Table2[[#This Row],[AWAL]],Table2[[#This Row],[M1B]])</f>
        <v>0</v>
      </c>
      <c r="R2688" s="14">
        <f>SUM(Table2[[#This Row],[M2B]],Table2[[#This Row],[M2B_h]])</f>
        <v>0</v>
      </c>
      <c r="S2688" s="14">
        <f>SUM(Table2[[#This Row],[M3B]],Table2[[#This Row],[M3B_h]])</f>
        <v>0</v>
      </c>
      <c r="T2688" s="14">
        <f>SUM(Table2[[#This Row],[M4B]],Table2[[#This Row],[M4B_h]])</f>
        <v>0</v>
      </c>
    </row>
    <row r="2689" spans="1:20">
      <c r="A2689" s="11" t="str">
        <f>IF(Table2[[#This Row],[TT]]=0,"",ROW())</f>
        <v/>
      </c>
      <c r="B2689" s="11" t="str">
        <f>LOWER(SUBSTITUTE(SUBSTITUTE(SUBSTITUTE(SUBSTITUTE(SUBSTITUTE(SUBSTITUTE(SUBSTITUTE(SUBSTITUTE(Table2[[#This Row],[NAMA BARANG]]," ",""),"""",""),"-",""),"/",""),"(",""),")",""),"&amp;",""),",",""))</f>
        <v>isigel1.0tc308ht</v>
      </c>
      <c r="C2689" s="17" t="s">
        <v>2397</v>
      </c>
      <c r="D2689" s="18">
        <v>0</v>
      </c>
      <c r="E2689" s="22" t="s">
        <v>2629</v>
      </c>
      <c r="F2689" s="43">
        <f>IF(Table2[[#This Row],[M5B]]="",Table2[[#This Row],[M5B_h]],SUM(Table2[[#This Row],[M5B_h]],Table2[[#This Row],[M5B]]))</f>
        <v>0</v>
      </c>
      <c r="H2689" s="12" t="str">
        <f>IF(Table2[[#This Row],[M1A]]="","",Table2[[#This Row],[M1A]]-Table2[[#This Row],[AWAL]])</f>
        <v/>
      </c>
      <c r="J2689" s="12" t="str">
        <f>IF(Table2[[#This Row],[M2A]]="","",SUM(Table2[[#This Row],[M2A]]-Table2[[#This Row],[M2B_h]]))</f>
        <v/>
      </c>
      <c r="L2689" s="12" t="str">
        <f>IF(Table2[[#This Row],[M3A]]="","",SUM(Table2[[#This Row],[M3A]]-Table2[[#This Row],[M3B_h]]))</f>
        <v/>
      </c>
      <c r="N2689" s="12" t="str">
        <f>IF(Table2[[#This Row],[M4A]]="","",SUM(Table2[[#This Row],[M4A]]-Table2[[#This Row],[M4B_h]]))</f>
        <v/>
      </c>
      <c r="O2689" s="14"/>
      <c r="P2689" s="14" t="str">
        <f>IF(Table2[[#This Row],[M5A]]="","",SUM(Table2[[#This Row],[M5A]]-Table2[[#This Row],[M5B_h]]))</f>
        <v/>
      </c>
      <c r="Q2689" s="14">
        <f>SUM(Table2[[#This Row],[AWAL]],Table2[[#This Row],[M1B]])</f>
        <v>0</v>
      </c>
      <c r="R2689" s="14">
        <f>SUM(Table2[[#This Row],[M2B]],Table2[[#This Row],[M2B_h]])</f>
        <v>0</v>
      </c>
      <c r="S2689" s="14">
        <f>SUM(Table2[[#This Row],[M3B]],Table2[[#This Row],[M3B_h]])</f>
        <v>0</v>
      </c>
      <c r="T2689" s="14">
        <f>SUM(Table2[[#This Row],[M4B]],Table2[[#This Row],[M4B_h]])</f>
        <v>0</v>
      </c>
    </row>
    <row r="2690" spans="1:20">
      <c r="A2690" s="13" t="str">
        <f>IF(Table2[[#This Row],[TT]]=0,"",ROW())</f>
        <v/>
      </c>
      <c r="B2690" s="13" t="str">
        <f>LOWER(SUBSTITUTE(SUBSTITUTE(SUBSTITUTE(SUBSTITUTE(SUBSTITUTE(SUBSTITUTE(SUBSTITUTE(SUBSTITUTE(Table2[[#This Row],[NAMA BARANG]]," ",""),"""",""),"-",""),"/",""),"(",""),")",""),"&amp;",""),",",""))</f>
        <v>isigel2020hijablove</v>
      </c>
      <c r="C2690" s="16" t="s">
        <v>4607</v>
      </c>
      <c r="D2690" s="18">
        <v>0</v>
      </c>
      <c r="E2690" s="47"/>
      <c r="F2690" s="43">
        <f>IF(Table2[[#This Row],[M5B]]="",Table2[[#This Row],[M5B_h]],SUM(Table2[[#This Row],[M5B_h]],Table2[[#This Row],[M5B]]))</f>
        <v>0</v>
      </c>
      <c r="H2690" s="14" t="str">
        <f>IF(Table2[[#This Row],[M1A]]="","",Table2[[#This Row],[M1A]]-Table2[[#This Row],[AWAL]])</f>
        <v/>
      </c>
      <c r="J2690" s="14" t="str">
        <f>IF(Table2[[#This Row],[M2A]]="","",SUM(Table2[[#This Row],[M2A]]-Table2[[#This Row],[M2B_h]]))</f>
        <v/>
      </c>
      <c r="L2690" s="14" t="str">
        <f>IF(Table2[[#This Row],[M3A]]="","",SUM(Table2[[#This Row],[M3A]]-Table2[[#This Row],[M3B_h]]))</f>
        <v/>
      </c>
      <c r="N2690" s="14" t="str">
        <f>IF(Table2[[#This Row],[M4A]]="","",SUM(Table2[[#This Row],[M4A]]-Table2[[#This Row],[M4B_h]]))</f>
        <v/>
      </c>
      <c r="O2690" s="14"/>
      <c r="P2690" s="14" t="str">
        <f>IF(Table2[[#This Row],[M5A]]="","",SUM(Table2[[#This Row],[M5A]]-Table2[[#This Row],[M5B_h]]))</f>
        <v/>
      </c>
      <c r="Q2690" s="14">
        <f>SUM(Table2[[#This Row],[AWAL]],Table2[[#This Row],[M1B]])</f>
        <v>0</v>
      </c>
      <c r="R2690" s="14">
        <f>SUM(Table2[[#This Row],[M2B]],Table2[[#This Row],[M2B_h]])</f>
        <v>0</v>
      </c>
      <c r="S2690" s="14">
        <f>SUM(Table2[[#This Row],[M3B]],Table2[[#This Row],[M3B_h]])</f>
        <v>0</v>
      </c>
      <c r="T2690" s="14">
        <f>SUM(Table2[[#This Row],[M4B]],Table2[[#This Row],[M4B_h]])</f>
        <v>0</v>
      </c>
    </row>
    <row r="2691" spans="1:20">
      <c r="A2691" s="13" t="str">
        <f>IF(Table2[[#This Row],[TT]]=0,"",ROW())</f>
        <v/>
      </c>
      <c r="B2691" s="13" t="str">
        <f>LOWER(SUBSTITUTE(SUBSTITUTE(SUBSTITUTE(SUBSTITUTE(SUBSTITUTE(SUBSTITUTE(SUBSTITUTE(SUBSTITUTE(Table2[[#This Row],[NAMA BARANG]]," ",""),"""",""),"-",""),"/",""),"(",""),")",""),"&amp;",""),",",""))</f>
        <v>isigel501ht</v>
      </c>
      <c r="C2691" s="16" t="s">
        <v>3402</v>
      </c>
      <c r="D2691" s="18">
        <v>0</v>
      </c>
      <c r="E2691" s="47" t="s">
        <v>2615</v>
      </c>
      <c r="F2691" s="43">
        <f>IF(Table2[[#This Row],[M5B]]="",Table2[[#This Row],[M5B_h]],SUM(Table2[[#This Row],[M5B_h]],Table2[[#This Row],[M5B]]))</f>
        <v>0</v>
      </c>
      <c r="H2691" s="14" t="str">
        <f>IF(Table2[[#This Row],[M1A]]="","",Table2[[#This Row],[M1A]]-Table2[[#This Row],[AWAL]])</f>
        <v/>
      </c>
      <c r="J2691" s="14" t="str">
        <f>IF(Table2[[#This Row],[M2A]]="","",SUM(Table2[[#This Row],[M2A]]-Table2[[#This Row],[M2B_h]]))</f>
        <v/>
      </c>
      <c r="L2691" s="14" t="str">
        <f>IF(Table2[[#This Row],[M3A]]="","",SUM(Table2[[#This Row],[M3A]]-Table2[[#This Row],[M3B_h]]))</f>
        <v/>
      </c>
      <c r="N2691" s="14" t="str">
        <f>IF(Table2[[#This Row],[M4A]]="","",SUM(Table2[[#This Row],[M4A]]-Table2[[#This Row],[M4B_h]]))</f>
        <v/>
      </c>
      <c r="O2691" s="14"/>
      <c r="P2691" s="14" t="str">
        <f>IF(Table2[[#This Row],[M5A]]="","",SUM(Table2[[#This Row],[M5A]]-Table2[[#This Row],[M5B_h]]))</f>
        <v/>
      </c>
      <c r="Q2691" s="14">
        <f>SUM(Table2[[#This Row],[AWAL]],Table2[[#This Row],[M1B]])</f>
        <v>0</v>
      </c>
      <c r="R2691" s="14">
        <f>SUM(Table2[[#This Row],[M2B]],Table2[[#This Row],[M2B_h]])</f>
        <v>0</v>
      </c>
      <c r="S2691" s="14">
        <f>SUM(Table2[[#This Row],[M3B]],Table2[[#This Row],[M3B_h]])</f>
        <v>0</v>
      </c>
      <c r="T2691" s="14">
        <f>SUM(Table2[[#This Row],[M4B]],Table2[[#This Row],[M4B_h]])</f>
        <v>0</v>
      </c>
    </row>
    <row r="2692" spans="1:20">
      <c r="A2692" s="13" t="str">
        <f>IF(Table2[[#This Row],[TT]]=0,"",ROW())</f>
        <v/>
      </c>
      <c r="B2692" s="13" t="str">
        <f>LOWER(SUBSTITUTE(SUBSTITUTE(SUBSTITUTE(SUBSTITUTE(SUBSTITUTE(SUBSTITUTE(SUBSTITUTE(SUBSTITUTE(Table2[[#This Row],[NAMA BARANG]]," ",""),"""",""),"-",""),"/",""),"(",""),")",""),"&amp;",""),",",""))</f>
        <v>isigelfancyvtro2013</v>
      </c>
      <c r="C2692" s="16" t="s">
        <v>3338</v>
      </c>
      <c r="D2692" s="18">
        <v>0</v>
      </c>
      <c r="E2692" s="47">
        <v>240</v>
      </c>
      <c r="F2692" s="43">
        <f>IF(Table2[[#This Row],[M5B]]="",Table2[[#This Row],[M5B_h]],SUM(Table2[[#This Row],[M5B_h]],Table2[[#This Row],[M5B]]))</f>
        <v>0</v>
      </c>
      <c r="H2692" s="14" t="str">
        <f>IF(Table2[[#This Row],[M1A]]="","",Table2[[#This Row],[M1A]]-Table2[[#This Row],[AWAL]])</f>
        <v/>
      </c>
      <c r="J2692" s="14" t="str">
        <f>IF(Table2[[#This Row],[M2A]]="","",SUM(Table2[[#This Row],[M2A]]-Table2[[#This Row],[M2B_h]]))</f>
        <v/>
      </c>
      <c r="L2692" s="14" t="str">
        <f>IF(Table2[[#This Row],[M3A]]="","",SUM(Table2[[#This Row],[M3A]]-Table2[[#This Row],[M3B_h]]))</f>
        <v/>
      </c>
      <c r="N2692" s="14" t="str">
        <f>IF(Table2[[#This Row],[M4A]]="","",SUM(Table2[[#This Row],[M4A]]-Table2[[#This Row],[M4B_h]]))</f>
        <v/>
      </c>
      <c r="P2692" s="14" t="str">
        <f>IF(Table2[[#This Row],[M5A]]="","",SUM(Table2[[#This Row],[M5A]]-Table2[[#This Row],[M5B_h]]))</f>
        <v/>
      </c>
      <c r="Q2692" s="14">
        <f>SUM(Table2[[#This Row],[AWAL]],Table2[[#This Row],[M1B]])</f>
        <v>0</v>
      </c>
      <c r="R2692" s="14">
        <f>SUM(Table2[[#This Row],[M2B]],Table2[[#This Row],[M2B_h]])</f>
        <v>0</v>
      </c>
      <c r="S2692" s="14">
        <f>SUM(Table2[[#This Row],[M3B]],Table2[[#This Row],[M3B_h]])</f>
        <v>0</v>
      </c>
      <c r="T2692" s="14">
        <f>SUM(Table2[[#This Row],[M4B]],Table2[[#This Row],[M4B_h]])</f>
        <v>0</v>
      </c>
    </row>
    <row r="2693" spans="1:20">
      <c r="A2693" s="13" t="str">
        <f>IF(Table2[[#This Row],[TT]]=0,"",ROW())</f>
        <v/>
      </c>
      <c r="B2693" s="13" t="str">
        <f>LOWER(SUBSTITUTE(SUBSTITUTE(SUBSTITUTE(SUBSTITUTE(SUBSTITUTE(SUBSTITUTE(SUBSTITUTE(SUBSTITUTE(Table2[[#This Row],[NAMA BARANG]]," ",""),"""",""),"-",""),"/",""),"(",""),")",""),"&amp;",""),",",""))</f>
        <v>isigelfancyvtro2015</v>
      </c>
      <c r="C2693" s="16" t="s">
        <v>3339</v>
      </c>
      <c r="D2693" s="18">
        <v>0</v>
      </c>
      <c r="E2693" s="47">
        <v>240</v>
      </c>
      <c r="F2693" s="43">
        <f>IF(Table2[[#This Row],[M5B]]="",Table2[[#This Row],[M5B_h]],SUM(Table2[[#This Row],[M5B_h]],Table2[[#This Row],[M5B]]))</f>
        <v>0</v>
      </c>
      <c r="H2693" s="14" t="str">
        <f>IF(Table2[[#This Row],[M1A]]="","",Table2[[#This Row],[M1A]]-Table2[[#This Row],[AWAL]])</f>
        <v/>
      </c>
      <c r="J2693" s="14" t="str">
        <f>IF(Table2[[#This Row],[M2A]]="","",SUM(Table2[[#This Row],[M2A]]-Table2[[#This Row],[M2B_h]]))</f>
        <v/>
      </c>
      <c r="L2693" s="14" t="str">
        <f>IF(Table2[[#This Row],[M3A]]="","",SUM(Table2[[#This Row],[M3A]]-Table2[[#This Row],[M3B_h]]))</f>
        <v/>
      </c>
      <c r="N2693" s="14" t="str">
        <f>IF(Table2[[#This Row],[M4A]]="","",SUM(Table2[[#This Row],[M4A]]-Table2[[#This Row],[M4B_h]]))</f>
        <v/>
      </c>
      <c r="P2693" s="14" t="str">
        <f>IF(Table2[[#This Row],[M5A]]="","",SUM(Table2[[#This Row],[M5A]]-Table2[[#This Row],[M5B_h]]))</f>
        <v/>
      </c>
      <c r="Q2693" s="14">
        <f>SUM(Table2[[#This Row],[AWAL]],Table2[[#This Row],[M1B]])</f>
        <v>0</v>
      </c>
      <c r="R2693" s="14">
        <f>SUM(Table2[[#This Row],[M2B]],Table2[[#This Row],[M2B_h]])</f>
        <v>0</v>
      </c>
      <c r="S2693" s="14">
        <f>SUM(Table2[[#This Row],[M3B]],Table2[[#This Row],[M3B_h]])</f>
        <v>0</v>
      </c>
      <c r="T2693" s="14">
        <f>SUM(Table2[[#This Row],[M4B]],Table2[[#This Row],[M4B_h]])</f>
        <v>0</v>
      </c>
    </row>
    <row r="2694" spans="1:20">
      <c r="A2694" s="13" t="str">
        <f>IF(Table2[[#This Row],[TT]]=0,"",ROW())</f>
        <v/>
      </c>
      <c r="B2694" s="13" t="str">
        <f>LOWER(SUBSTITUTE(SUBSTITUTE(SUBSTITUTE(SUBSTITUTE(SUBSTITUTE(SUBSTITUTE(SUBSTITUTE(SUBSTITUTE(Table2[[#This Row],[NAMA BARANG]]," ",""),"""",""),"-",""),"/",""),"(",""),")",""),"&amp;",""),",",""))</f>
        <v>isigelfancyvtro2018</v>
      </c>
      <c r="C2694" s="16" t="s">
        <v>3340</v>
      </c>
      <c r="D2694" s="18">
        <v>0</v>
      </c>
      <c r="E2694" s="47">
        <v>240</v>
      </c>
      <c r="F2694" s="43">
        <f>IF(Table2[[#This Row],[M5B]]="",Table2[[#This Row],[M5B_h]],SUM(Table2[[#This Row],[M5B_h]],Table2[[#This Row],[M5B]]))</f>
        <v>0</v>
      </c>
      <c r="H2694" s="14" t="str">
        <f>IF(Table2[[#This Row],[M1A]]="","",Table2[[#This Row],[M1A]]-Table2[[#This Row],[AWAL]])</f>
        <v/>
      </c>
      <c r="J2694" s="14" t="str">
        <f>IF(Table2[[#This Row],[M2A]]="","",SUM(Table2[[#This Row],[M2A]]-Table2[[#This Row],[M2B_h]]))</f>
        <v/>
      </c>
      <c r="L2694" s="14" t="str">
        <f>IF(Table2[[#This Row],[M3A]]="","",SUM(Table2[[#This Row],[M3A]]-Table2[[#This Row],[M3B_h]]))</f>
        <v/>
      </c>
      <c r="N2694" s="14" t="str">
        <f>IF(Table2[[#This Row],[M4A]]="","",SUM(Table2[[#This Row],[M4A]]-Table2[[#This Row],[M4B_h]]))</f>
        <v/>
      </c>
      <c r="P2694" s="14" t="str">
        <f>IF(Table2[[#This Row],[M5A]]="","",SUM(Table2[[#This Row],[M5A]]-Table2[[#This Row],[M5B_h]]))</f>
        <v/>
      </c>
      <c r="Q2694" s="14">
        <f>SUM(Table2[[#This Row],[AWAL]],Table2[[#This Row],[M1B]])</f>
        <v>0</v>
      </c>
      <c r="R2694" s="14">
        <f>SUM(Table2[[#This Row],[M2B]],Table2[[#This Row],[M2B_h]])</f>
        <v>0</v>
      </c>
      <c r="S2694" s="14">
        <f>SUM(Table2[[#This Row],[M3B]],Table2[[#This Row],[M3B_h]])</f>
        <v>0</v>
      </c>
      <c r="T2694" s="14">
        <f>SUM(Table2[[#This Row],[M4B]],Table2[[#This Row],[M4B_h]])</f>
        <v>0</v>
      </c>
    </row>
    <row r="2695" spans="1:20">
      <c r="A2695" s="11" t="str">
        <f>IF(Table2[[#This Row],[TT]]=0,"",ROW())</f>
        <v/>
      </c>
      <c r="B2695" s="11" t="str">
        <f>LOWER(SUBSTITUTE(SUBSTITUTE(SUBSTITUTE(SUBSTITUTE(SUBSTITUTE(SUBSTITUTE(SUBSTITUTE(SUBSTITUTE(Table2[[#This Row],[NAMA BARANG]]," ",""),"""",""),"-",""),"/",""),"(",""),")",""),"&amp;",""),",",""))</f>
        <v>isigelfancyvtroisi20dos4seri</v>
      </c>
      <c r="C2695" s="17" t="s">
        <v>2422</v>
      </c>
      <c r="D2695" s="18">
        <v>0</v>
      </c>
      <c r="E2695" s="22" t="s">
        <v>2630</v>
      </c>
      <c r="F2695" s="43">
        <f>IF(Table2[[#This Row],[M5B]]="",Table2[[#This Row],[M5B_h]],SUM(Table2[[#This Row],[M5B_h]],Table2[[#This Row],[M5B]]))</f>
        <v>0</v>
      </c>
      <c r="H2695" s="12" t="str">
        <f>IF(Table2[[#This Row],[M1A]]="","",Table2[[#This Row],[M1A]]-Table2[[#This Row],[AWAL]])</f>
        <v/>
      </c>
      <c r="J2695" s="12" t="str">
        <f>IF(Table2[[#This Row],[M2A]]="","",SUM(Table2[[#This Row],[M2A]]-Table2[[#This Row],[M2B_h]]))</f>
        <v/>
      </c>
      <c r="L2695" s="12" t="str">
        <f>IF(Table2[[#This Row],[M3A]]="","",SUM(Table2[[#This Row],[M3A]]-Table2[[#This Row],[M3B_h]]))</f>
        <v/>
      </c>
      <c r="N2695" s="12" t="str">
        <f>IF(Table2[[#This Row],[M4A]]="","",SUM(Table2[[#This Row],[M4A]]-Table2[[#This Row],[M4B_h]]))</f>
        <v/>
      </c>
      <c r="O2695" s="14"/>
      <c r="P2695" s="14" t="str">
        <f>IF(Table2[[#This Row],[M5A]]="","",SUM(Table2[[#This Row],[M5A]]-Table2[[#This Row],[M5B_h]]))</f>
        <v/>
      </c>
      <c r="Q2695" s="14">
        <f>SUM(Table2[[#This Row],[AWAL]],Table2[[#This Row],[M1B]])</f>
        <v>0</v>
      </c>
      <c r="R2695" s="14">
        <f>SUM(Table2[[#This Row],[M2B]],Table2[[#This Row],[M2B_h]])</f>
        <v>0</v>
      </c>
      <c r="S2695" s="14">
        <f>SUM(Table2[[#This Row],[M3B]],Table2[[#This Row],[M3B_h]])</f>
        <v>0</v>
      </c>
      <c r="T2695" s="14">
        <f>SUM(Table2[[#This Row],[M4B]],Table2[[#This Row],[M4B_h]])</f>
        <v>0</v>
      </c>
    </row>
    <row r="2696" spans="1:20">
      <c r="A2696" s="11" t="str">
        <f>IF(Table2[[#This Row],[TT]]=0,"",ROW())</f>
        <v/>
      </c>
      <c r="B2696" s="11" t="str">
        <f>LOWER(SUBSTITUTE(SUBSTITUTE(SUBSTITUTE(SUBSTITUTE(SUBSTITUTE(SUBSTITUTE(SUBSTITUTE(SUBSTITUTE(Table2[[#This Row],[NAMA BARANG]]," ",""),"""",""),"-",""),"/",""),"(",""),")",""),"&amp;",""),",",""))</f>
        <v>isigeltg308b</v>
      </c>
      <c r="C2696" s="16" t="s">
        <v>2661</v>
      </c>
      <c r="D2696" s="25">
        <v>0</v>
      </c>
      <c r="E2696" s="47" t="s">
        <v>2629</v>
      </c>
      <c r="F2696" s="43">
        <f>IF(Table2[[#This Row],[M5B]]="",Table2[[#This Row],[M5B_h]],SUM(Table2[[#This Row],[M5B_h]],Table2[[#This Row],[M5B]]))</f>
        <v>0</v>
      </c>
      <c r="H2696" s="12" t="str">
        <f>IF(Table2[[#This Row],[M1A]]="","",Table2[[#This Row],[M1A]]-Table2[[#This Row],[AWAL]])</f>
        <v/>
      </c>
      <c r="J2696" s="12" t="str">
        <f>IF(Table2[[#This Row],[M2A]]="","",SUM(Table2[[#This Row],[M2A]]-Table2[[#This Row],[M2B_h]]))</f>
        <v/>
      </c>
      <c r="L2696" s="12" t="str">
        <f>IF(Table2[[#This Row],[M3A]]="","",SUM(Table2[[#This Row],[M3A]]-Table2[[#This Row],[M3B_h]]))</f>
        <v/>
      </c>
      <c r="N2696" s="12" t="str">
        <f>IF(Table2[[#This Row],[M4A]]="","",SUM(Table2[[#This Row],[M4A]]-Table2[[#This Row],[M4B_h]]))</f>
        <v/>
      </c>
      <c r="O2696" s="14"/>
      <c r="P2696" s="14" t="str">
        <f>IF(Table2[[#This Row],[M5A]]="","",SUM(Table2[[#This Row],[M5A]]-Table2[[#This Row],[M5B_h]]))</f>
        <v/>
      </c>
      <c r="Q2696" s="14">
        <f>SUM(Table2[[#This Row],[AWAL]],Table2[[#This Row],[M1B]])</f>
        <v>0</v>
      </c>
      <c r="R2696" s="14">
        <f>SUM(Table2[[#This Row],[M2B]],Table2[[#This Row],[M2B_h]])</f>
        <v>0</v>
      </c>
      <c r="S2696" s="14">
        <f>SUM(Table2[[#This Row],[M3B]],Table2[[#This Row],[M3B_h]])</f>
        <v>0</v>
      </c>
      <c r="T2696" s="14">
        <f>SUM(Table2[[#This Row],[M4B]],Table2[[#This Row],[M4B_h]])</f>
        <v>0</v>
      </c>
    </row>
    <row r="2697" spans="1:20">
      <c r="A2697" s="13" t="str">
        <f>IF(Table2[[#This Row],[TT]]=0,"",ROW())</f>
        <v/>
      </c>
      <c r="B2697" s="13" t="str">
        <f>LOWER(SUBSTITUTE(SUBSTITUTE(SUBSTITUTE(SUBSTITUTE(SUBSTITUTE(SUBSTITUTE(SUBSTITUTE(SUBSTITUTE(Table2[[#This Row],[NAMA BARANG]]," ",""),"""",""),"-",""),"/",""),"(",""),")",""),"&amp;",""),",",""))</f>
        <v>isigelvtro2016220151</v>
      </c>
      <c r="C2697" s="16" t="s">
        <v>3188</v>
      </c>
      <c r="D2697" s="18">
        <v>0</v>
      </c>
      <c r="E2697" s="47">
        <v>240</v>
      </c>
      <c r="F2697" s="43">
        <f>IF(Table2[[#This Row],[M5B]]="",Table2[[#This Row],[M5B_h]],SUM(Table2[[#This Row],[M5B_h]],Table2[[#This Row],[M5B]]))</f>
        <v>0</v>
      </c>
      <c r="H2697" s="14" t="str">
        <f>IF(Table2[[#This Row],[M1A]]="","",Table2[[#This Row],[M1A]]-Table2[[#This Row],[AWAL]])</f>
        <v/>
      </c>
      <c r="J2697" s="14" t="str">
        <f>IF(Table2[[#This Row],[M2A]]="","",SUM(Table2[[#This Row],[M2A]]-Table2[[#This Row],[M2B_h]]))</f>
        <v/>
      </c>
      <c r="L2697" s="14" t="str">
        <f>IF(Table2[[#This Row],[M3A]]="","",SUM(Table2[[#This Row],[M3A]]-Table2[[#This Row],[M3B_h]]))</f>
        <v/>
      </c>
      <c r="N2697" s="14" t="str">
        <f>IF(Table2[[#This Row],[M4A]]="","",SUM(Table2[[#This Row],[M4A]]-Table2[[#This Row],[M4B_h]]))</f>
        <v/>
      </c>
      <c r="O2697" s="14"/>
      <c r="P2697" s="14" t="str">
        <f>IF(Table2[[#This Row],[M5A]]="","",SUM(Table2[[#This Row],[M5A]]-Table2[[#This Row],[M5B_h]]))</f>
        <v/>
      </c>
      <c r="Q2697" s="14">
        <f>SUM(Table2[[#This Row],[AWAL]],Table2[[#This Row],[M1B]])</f>
        <v>0</v>
      </c>
      <c r="R2697" s="14">
        <f>SUM(Table2[[#This Row],[M2B]],Table2[[#This Row],[M2B_h]])</f>
        <v>0</v>
      </c>
      <c r="S2697" s="14">
        <f>SUM(Table2[[#This Row],[M3B]],Table2[[#This Row],[M3B_h]])</f>
        <v>0</v>
      </c>
      <c r="T2697" s="14">
        <f>SUM(Table2[[#This Row],[M4B]],Table2[[#This Row],[M4B_h]])</f>
        <v>0</v>
      </c>
    </row>
    <row r="2698" spans="1:20">
      <c r="A2698" s="13" t="str">
        <f>IF(Table2[[#This Row],[TT]]=0,"",ROW())</f>
        <v/>
      </c>
      <c r="B2698" s="13" t="str">
        <f>LOWER(SUBSTITUTE(SUBSTITUTE(SUBSTITUTE(SUBSTITUTE(SUBSTITUTE(SUBSTITUTE(SUBSTITUTE(SUBSTITUTE(Table2[[#This Row],[NAMA BARANG]]," ",""),"""",""),"-",""),"/",""),"(",""),")",""),"&amp;",""),",",""))</f>
        <v>isigw369</v>
      </c>
      <c r="C2698" s="16" t="s">
        <v>2938</v>
      </c>
      <c r="D2698" s="18">
        <v>0</v>
      </c>
      <c r="E2698" s="47" t="s">
        <v>2939</v>
      </c>
      <c r="F2698" s="43">
        <f>IF(Table2[[#This Row],[M5B]]="",Table2[[#This Row],[M5B_h]],SUM(Table2[[#This Row],[M5B_h]],Table2[[#This Row],[M5B]]))</f>
        <v>0</v>
      </c>
      <c r="H2698" s="14" t="str">
        <f>IF(Table2[[#This Row],[M1A]]="","",Table2[[#This Row],[M1A]]-Table2[[#This Row],[AWAL]])</f>
        <v/>
      </c>
      <c r="J2698" s="14" t="str">
        <f>IF(Table2[[#This Row],[M2A]]="","",SUM(Table2[[#This Row],[M2A]]-Table2[[#This Row],[M2B_h]]))</f>
        <v/>
      </c>
      <c r="L2698" s="14" t="str">
        <f>IF(Table2[[#This Row],[M3A]]="","",SUM(Table2[[#This Row],[M3A]]-Table2[[#This Row],[M3B_h]]))</f>
        <v/>
      </c>
      <c r="N2698" s="14" t="str">
        <f>IF(Table2[[#This Row],[M4A]]="","",SUM(Table2[[#This Row],[M4A]]-Table2[[#This Row],[M4B_h]]))</f>
        <v/>
      </c>
      <c r="O2698" s="14"/>
      <c r="P2698" s="14" t="str">
        <f>IF(Table2[[#This Row],[M5A]]="","",SUM(Table2[[#This Row],[M5A]]-Table2[[#This Row],[M5B_h]]))</f>
        <v/>
      </c>
      <c r="Q2698" s="14">
        <f>SUM(Table2[[#This Row],[AWAL]],Table2[[#This Row],[M1B]])</f>
        <v>0</v>
      </c>
      <c r="R2698" s="14">
        <f>SUM(Table2[[#This Row],[M2B]],Table2[[#This Row],[M2B_h]])</f>
        <v>0</v>
      </c>
      <c r="S2698" s="14">
        <f>SUM(Table2[[#This Row],[M3B]],Table2[[#This Row],[M3B_h]])</f>
        <v>0</v>
      </c>
      <c r="T2698" s="14">
        <f>SUM(Table2[[#This Row],[M4B]],Table2[[#This Row],[M4B_h]])</f>
        <v>0</v>
      </c>
    </row>
    <row r="2699" spans="1:20">
      <c r="A2699" s="11" t="str">
        <f>IF(Table2[[#This Row],[TT]]=0,"",ROW())</f>
        <v/>
      </c>
      <c r="B2699" s="11" t="str">
        <f>LOWER(SUBSTITUTE(SUBSTITUTE(SUBSTITUTE(SUBSTITUTE(SUBSTITUTE(SUBSTITUTE(SUBSTITUTE(SUBSTITUTE(Table2[[#This Row],[NAMA BARANG]]," ",""),"""",""),"-",""),"/",""),"(",""),")",""),"&amp;",""),",",""))</f>
        <v>isigwno.10</v>
      </c>
      <c r="C2699" s="21" t="s">
        <v>2594</v>
      </c>
      <c r="D2699" s="22">
        <v>0</v>
      </c>
      <c r="E2699" s="22">
        <v>100</v>
      </c>
      <c r="F2699" s="43">
        <f>IF(Table2[[#This Row],[M5B]]="",Table2[[#This Row],[M5B_h]],SUM(Table2[[#This Row],[M5B_h]],Table2[[#This Row],[M5B]]))</f>
        <v>0</v>
      </c>
      <c r="H2699" s="12" t="str">
        <f>IF(Table2[[#This Row],[M1A]]="","",Table2[[#This Row],[M1A]]-Table2[[#This Row],[AWAL]])</f>
        <v/>
      </c>
      <c r="J2699" s="12" t="str">
        <f>IF(Table2[[#This Row],[M2A]]="","",SUM(Table2[[#This Row],[M2A]]-Table2[[#This Row],[M2B_h]]))</f>
        <v/>
      </c>
      <c r="L2699" s="12" t="str">
        <f>IF(Table2[[#This Row],[M3A]]="","",SUM(Table2[[#This Row],[M3A]]-Table2[[#This Row],[M3B_h]]))</f>
        <v/>
      </c>
      <c r="N2699" s="12" t="str">
        <f>IF(Table2[[#This Row],[M4A]]="","",SUM(Table2[[#This Row],[M4A]]-Table2[[#This Row],[M4B_h]]))</f>
        <v/>
      </c>
      <c r="O2699" s="14"/>
      <c r="P2699" s="14" t="str">
        <f>IF(Table2[[#This Row],[M5A]]="","",SUM(Table2[[#This Row],[M5A]]-Table2[[#This Row],[M5B_h]]))</f>
        <v/>
      </c>
      <c r="Q2699" s="14">
        <f>SUM(Table2[[#This Row],[AWAL]],Table2[[#This Row],[M1B]])</f>
        <v>0</v>
      </c>
      <c r="R2699" s="14">
        <f>SUM(Table2[[#This Row],[M2B]],Table2[[#This Row],[M2B_h]])</f>
        <v>0</v>
      </c>
      <c r="S2699" s="14">
        <f>SUM(Table2[[#This Row],[M3B]],Table2[[#This Row],[M3B_h]])</f>
        <v>0</v>
      </c>
      <c r="T2699" s="14">
        <f>SUM(Table2[[#This Row],[M4B]],Table2[[#This Row],[M4B_h]])</f>
        <v>0</v>
      </c>
    </row>
    <row r="2700" spans="1:20">
      <c r="A2700" s="13" t="str">
        <f>IF(Table2[[#This Row],[TT]]=0,"",ROW())</f>
        <v/>
      </c>
      <c r="B2700" s="13" t="str">
        <f>LOWER(SUBSTITUTE(SUBSTITUTE(SUBSTITUTE(SUBSTITUTE(SUBSTITUTE(SUBSTITUTE(SUBSTITUTE(SUBSTITUTE(Table2[[#This Row],[NAMA BARANG]]," ",""),"""",""),"-",""),"/",""),"(",""),")",""),"&amp;",""),",",""))</f>
        <v>isigwno.10faktur</v>
      </c>
      <c r="C2700" s="16" t="s">
        <v>2860</v>
      </c>
      <c r="D2700" s="18">
        <v>16</v>
      </c>
      <c r="E2700" s="47">
        <v>100</v>
      </c>
      <c r="F2700" s="43">
        <f>IF(Table2[[#This Row],[M5B]]="",Table2[[#This Row],[M5B_h]],SUM(Table2[[#This Row],[M5B_h]],Table2[[#This Row],[M5B]]))</f>
        <v>0</v>
      </c>
      <c r="G2700" s="12">
        <v>0</v>
      </c>
      <c r="H2700" s="14">
        <f>IF(Table2[[#This Row],[M1A]]="","",Table2[[#This Row],[M1A]]-Table2[[#This Row],[AWAL]])</f>
        <v>-16</v>
      </c>
      <c r="J2700" s="14" t="str">
        <f>IF(Table2[[#This Row],[M2A]]="","",SUM(Table2[[#This Row],[M2A]]-Table2[[#This Row],[M2B_h]]))</f>
        <v/>
      </c>
      <c r="L2700" s="14" t="str">
        <f>IF(Table2[[#This Row],[M3A]]="","",SUM(Table2[[#This Row],[M3A]]-Table2[[#This Row],[M3B_h]]))</f>
        <v/>
      </c>
      <c r="N2700" s="14" t="str">
        <f>IF(Table2[[#This Row],[M4A]]="","",SUM(Table2[[#This Row],[M4A]]-Table2[[#This Row],[M4B_h]]))</f>
        <v/>
      </c>
      <c r="O2700" s="14"/>
      <c r="P2700" s="14" t="str">
        <f>IF(Table2[[#This Row],[M5A]]="","",SUM(Table2[[#This Row],[M5A]]-Table2[[#This Row],[M5B_h]]))</f>
        <v/>
      </c>
      <c r="Q2700" s="14">
        <f>SUM(Table2[[#This Row],[AWAL]],Table2[[#This Row],[M1B]])</f>
        <v>0</v>
      </c>
      <c r="R2700" s="14">
        <f>SUM(Table2[[#This Row],[M2B]],Table2[[#This Row],[M2B_h]])</f>
        <v>0</v>
      </c>
      <c r="S2700" s="14">
        <f>SUM(Table2[[#This Row],[M3B]],Table2[[#This Row],[M3B_h]])</f>
        <v>0</v>
      </c>
      <c r="T2700" s="14">
        <f>SUM(Table2[[#This Row],[M4B]],Table2[[#This Row],[M4B_h]])</f>
        <v>0</v>
      </c>
    </row>
    <row r="2701" spans="1:20">
      <c r="A2701" s="13" t="str">
        <f>IF(Table2[[#This Row],[TT]]=0,"",ROW())</f>
        <v/>
      </c>
      <c r="B2701" s="13" t="str">
        <f>LOWER(SUBSTITUTE(SUBSTITUTE(SUBSTITUTE(SUBSTITUTE(SUBSTITUTE(SUBSTITUTE(SUBSTITUTE(SUBSTITUTE(Table2[[#This Row],[NAMA BARANG]]," ",""),"""",""),"-",""),"/",""),"(",""),")",""),"&amp;",""),",",""))</f>
        <v>isigwno.10faktur</v>
      </c>
      <c r="C2701" s="16" t="s">
        <v>3289</v>
      </c>
      <c r="D2701" s="18">
        <v>0</v>
      </c>
      <c r="E2701" s="47" t="s">
        <v>3290</v>
      </c>
      <c r="F2701" s="43">
        <f>IF(Table2[[#This Row],[M5B]]="",Table2[[#This Row],[M5B_h]],SUM(Table2[[#This Row],[M5B_h]],Table2[[#This Row],[M5B]]))</f>
        <v>0</v>
      </c>
      <c r="H2701" s="14" t="str">
        <f>IF(Table2[[#This Row],[M1A]]="","",Table2[[#This Row],[M1A]]-Table2[[#This Row],[AWAL]])</f>
        <v/>
      </c>
      <c r="J2701" s="14" t="str">
        <f>IF(Table2[[#This Row],[M2A]]="","",SUM(Table2[[#This Row],[M2A]]-Table2[[#This Row],[M2B_h]]))</f>
        <v/>
      </c>
      <c r="L2701" s="14" t="str">
        <f>IF(Table2[[#This Row],[M3A]]="","",SUM(Table2[[#This Row],[M3A]]-Table2[[#This Row],[M3B_h]]))</f>
        <v/>
      </c>
      <c r="N2701" s="14" t="str">
        <f>IF(Table2[[#This Row],[M4A]]="","",SUM(Table2[[#This Row],[M4A]]-Table2[[#This Row],[M4B_h]]))</f>
        <v/>
      </c>
      <c r="O2701" s="14"/>
      <c r="P2701" s="14" t="str">
        <f>IF(Table2[[#This Row],[M5A]]="","",SUM(Table2[[#This Row],[M5A]]-Table2[[#This Row],[M5B_h]]))</f>
        <v/>
      </c>
      <c r="Q2701" s="14">
        <f>SUM(Table2[[#This Row],[AWAL]],Table2[[#This Row],[M1B]])</f>
        <v>0</v>
      </c>
      <c r="R2701" s="14">
        <f>SUM(Table2[[#This Row],[M2B]],Table2[[#This Row],[M2B_h]])</f>
        <v>0</v>
      </c>
      <c r="S2701" s="14">
        <f>SUM(Table2[[#This Row],[M3B]],Table2[[#This Row],[M3B_h]])</f>
        <v>0</v>
      </c>
      <c r="T2701" s="14">
        <f>SUM(Table2[[#This Row],[M4B]],Table2[[#This Row],[M4B_h]])</f>
        <v>0</v>
      </c>
    </row>
    <row r="2702" spans="1:20">
      <c r="A2702" s="11" t="str">
        <f>IF(Table2[[#This Row],[TT]]=0,"",ROW())</f>
        <v/>
      </c>
      <c r="B2702" s="11" t="str">
        <f>LOWER(SUBSTITUTE(SUBSTITUTE(SUBSTITUTE(SUBSTITUTE(SUBSTITUTE(SUBSTITUTE(SUBSTITUTE(SUBSTITUTE(Table2[[#This Row],[NAMA BARANG]]," ",""),"""",""),"-",""),"/",""),"(",""),")",""),"&amp;",""),",",""))</f>
        <v>isigwno.369faktur</v>
      </c>
      <c r="C2702" s="23" t="s">
        <v>4580</v>
      </c>
      <c r="D2702" s="24">
        <v>2</v>
      </c>
      <c r="E2702" s="48">
        <v>50</v>
      </c>
      <c r="F2702" s="43">
        <f>IF(Table2[[#This Row],[M5B]]="",Table2[[#This Row],[M5B_h]],SUM(Table2[[#This Row],[M5B_h]],Table2[[#This Row],[M5B]]))</f>
        <v>0</v>
      </c>
      <c r="G2702" s="12">
        <v>0</v>
      </c>
      <c r="H2702" s="12">
        <f>IF(Table2[[#This Row],[M1A]]="","",Table2[[#This Row],[M1A]]-Table2[[#This Row],[AWAL]])</f>
        <v>-2</v>
      </c>
      <c r="J2702" s="12" t="str">
        <f>IF(Table2[[#This Row],[M2A]]="","",SUM(Table2[[#This Row],[M2A]]-Table2[[#This Row],[M2B_h]]))</f>
        <v/>
      </c>
      <c r="L2702" s="12" t="str">
        <f>IF(Table2[[#This Row],[M3A]]="","",SUM(Table2[[#This Row],[M3A]]-Table2[[#This Row],[M3B_h]]))</f>
        <v/>
      </c>
      <c r="N2702" s="12" t="str">
        <f>IF(Table2[[#This Row],[M4A]]="","",SUM(Table2[[#This Row],[M4A]]-Table2[[#This Row],[M4B_h]]))</f>
        <v/>
      </c>
      <c r="O2702" s="14"/>
      <c r="P2702" s="14" t="str">
        <f>IF(Table2[[#This Row],[M5A]]="","",SUM(Table2[[#This Row],[M5A]]-Table2[[#This Row],[M5B_h]]))</f>
        <v/>
      </c>
      <c r="Q2702" s="14">
        <f>SUM(Table2[[#This Row],[AWAL]],Table2[[#This Row],[M1B]])</f>
        <v>0</v>
      </c>
      <c r="R2702" s="14">
        <f>SUM(Table2[[#This Row],[M2B]],Table2[[#This Row],[M2B_h]])</f>
        <v>0</v>
      </c>
      <c r="S2702" s="14">
        <f>SUM(Table2[[#This Row],[M3B]],Table2[[#This Row],[M3B_h]])</f>
        <v>0</v>
      </c>
      <c r="T2702" s="14">
        <f>SUM(Table2[[#This Row],[M4B]],Table2[[#This Row],[M4B_h]])</f>
        <v>0</v>
      </c>
    </row>
    <row r="2703" spans="1:20">
      <c r="A2703" s="13" t="str">
        <f>IF(Table2[[#This Row],[TT]]=0,"",ROW())</f>
        <v/>
      </c>
      <c r="B2703" s="13" t="str">
        <f>LOWER(SUBSTITUTE(SUBSTITUTE(SUBSTITUTE(SUBSTITUTE(SUBSTITUTE(SUBSTITUTE(SUBSTITUTE(SUBSTITUTE(Table2[[#This Row],[NAMA BARANG]]," ",""),"""",""),"-",""),"/",""),"(",""),")",""),"&amp;",""),",",""))</f>
        <v>isirefillcardcyrfibensia</v>
      </c>
      <c r="C2703" s="16" t="s">
        <v>3157</v>
      </c>
      <c r="D2703" s="18">
        <v>0</v>
      </c>
      <c r="E2703" s="47" t="s">
        <v>3158</v>
      </c>
      <c r="F2703" s="43">
        <f>IF(Table2[[#This Row],[M5B]]="",Table2[[#This Row],[M5B_h]],SUM(Table2[[#This Row],[M5B_h]],Table2[[#This Row],[M5B]]))</f>
        <v>0</v>
      </c>
      <c r="H2703" s="14" t="str">
        <f>IF(Table2[[#This Row],[M1A]]="","",Table2[[#This Row],[M1A]]-Table2[[#This Row],[AWAL]])</f>
        <v/>
      </c>
      <c r="J2703" s="14" t="str">
        <f>IF(Table2[[#This Row],[M2A]]="","",SUM(Table2[[#This Row],[M2A]]-Table2[[#This Row],[M2B_h]]))</f>
        <v/>
      </c>
      <c r="L2703" s="14" t="str">
        <f>IF(Table2[[#This Row],[M3A]]="","",SUM(Table2[[#This Row],[M3A]]-Table2[[#This Row],[M3B_h]]))</f>
        <v/>
      </c>
      <c r="N2703" s="14" t="str">
        <f>IF(Table2[[#This Row],[M4A]]="","",SUM(Table2[[#This Row],[M4A]]-Table2[[#This Row],[M4B_h]]))</f>
        <v/>
      </c>
      <c r="O2703" s="14"/>
      <c r="P2703" s="14" t="str">
        <f>IF(Table2[[#This Row],[M5A]]="","",SUM(Table2[[#This Row],[M5A]]-Table2[[#This Row],[M5B_h]]))</f>
        <v/>
      </c>
      <c r="Q2703" s="14">
        <f>SUM(Table2[[#This Row],[AWAL]],Table2[[#This Row],[M1B]])</f>
        <v>0</v>
      </c>
      <c r="R2703" s="14">
        <f>SUM(Table2[[#This Row],[M2B]],Table2[[#This Row],[M2B_h]])</f>
        <v>0</v>
      </c>
      <c r="S2703" s="14">
        <f>SUM(Table2[[#This Row],[M3B]],Table2[[#This Row],[M3B_h]])</f>
        <v>0</v>
      </c>
      <c r="T2703" s="14">
        <f>SUM(Table2[[#This Row],[M4B]],Table2[[#This Row],[M4B_h]])</f>
        <v>0</v>
      </c>
    </row>
    <row r="2704" spans="1:20">
      <c r="A2704" s="13" t="str">
        <f>IF(Table2[[#This Row],[TT]]=0,"",ROW())</f>
        <v/>
      </c>
      <c r="B2704" s="13" t="str">
        <f>LOWER(SUBSTITUTE(SUBSTITUTE(SUBSTITUTE(SUBSTITUTE(SUBSTITUTE(SUBSTITUTE(SUBSTITUTE(SUBSTITUTE(Table2[[#This Row],[NAMA BARANG]]," ",""),"""",""),"-",""),"/",""),"(",""),")",""),"&amp;",""),",",""))</f>
        <v>isolasitape1.5x3mfancy</v>
      </c>
      <c r="C2704" s="16" t="s">
        <v>2909</v>
      </c>
      <c r="D2704" s="18">
        <v>0</v>
      </c>
      <c r="E2704" s="47">
        <v>200</v>
      </c>
      <c r="F2704" s="43">
        <f>IF(Table2[[#This Row],[M5B]]="",Table2[[#This Row],[M5B_h]],SUM(Table2[[#This Row],[M5B_h]],Table2[[#This Row],[M5B]]))</f>
        <v>0</v>
      </c>
      <c r="H2704" s="14" t="str">
        <f>IF(Table2[[#This Row],[M1A]]="","",Table2[[#This Row],[M1A]]-Table2[[#This Row],[AWAL]])</f>
        <v/>
      </c>
      <c r="J2704" s="14" t="str">
        <f>IF(Table2[[#This Row],[M2A]]="","",SUM(Table2[[#This Row],[M2A]]-Table2[[#This Row],[M2B_h]]))</f>
        <v/>
      </c>
      <c r="L2704" s="14" t="str">
        <f>IF(Table2[[#This Row],[M3A]]="","",SUM(Table2[[#This Row],[M3A]]-Table2[[#This Row],[M3B_h]]))</f>
        <v/>
      </c>
      <c r="N2704" s="14" t="str">
        <f>IF(Table2[[#This Row],[M4A]]="","",SUM(Table2[[#This Row],[M4A]]-Table2[[#This Row],[M4B_h]]))</f>
        <v/>
      </c>
      <c r="O2704" s="14"/>
      <c r="P2704" s="14" t="str">
        <f>IF(Table2[[#This Row],[M5A]]="","",SUM(Table2[[#This Row],[M5A]]-Table2[[#This Row],[M5B_h]]))</f>
        <v/>
      </c>
      <c r="Q2704" s="14">
        <f>SUM(Table2[[#This Row],[AWAL]],Table2[[#This Row],[M1B]])</f>
        <v>0</v>
      </c>
      <c r="R2704" s="14">
        <f>SUM(Table2[[#This Row],[M2B]],Table2[[#This Row],[M2B_h]])</f>
        <v>0</v>
      </c>
      <c r="S2704" s="14">
        <f>SUM(Table2[[#This Row],[M3B]],Table2[[#This Row],[M3B_h]])</f>
        <v>0</v>
      </c>
      <c r="T2704" s="14">
        <f>SUM(Table2[[#This Row],[M4B]],Table2[[#This Row],[M4B_h]])</f>
        <v>0</v>
      </c>
    </row>
    <row r="2705" spans="1:20">
      <c r="A2705" s="11" t="str">
        <f>IF(Table2[[#This Row],[TT]]=0,"",ROW())</f>
        <v/>
      </c>
      <c r="B2705" s="11" t="str">
        <f>LOWER(SUBSTITUTE(SUBSTITUTE(SUBSTITUTE(SUBSTITUTE(SUBSTITUTE(SUBSTITUTE(SUBSTITUTE(SUBSTITUTE(Table2[[#This Row],[NAMA BARANG]]," ",""),"""",""),"-",""),"/",""),"(",""),")",""),"&amp;",""),",",""))</f>
        <v>isolasitapec12hologram</v>
      </c>
      <c r="C2705" s="17" t="s">
        <v>1168</v>
      </c>
      <c r="D2705" s="18">
        <v>0</v>
      </c>
      <c r="E2705" s="22">
        <v>200</v>
      </c>
      <c r="F2705" s="43">
        <f>IF(Table2[[#This Row],[M5B]]="",Table2[[#This Row],[M5B_h]],SUM(Table2[[#This Row],[M5B_h]],Table2[[#This Row],[M5B]]))</f>
        <v>0</v>
      </c>
      <c r="H2705" s="12" t="str">
        <f>IF(Table2[[#This Row],[M1A]]="","",Table2[[#This Row],[M1A]]-Table2[[#This Row],[AWAL]])</f>
        <v/>
      </c>
      <c r="J2705" s="12" t="str">
        <f>IF(Table2[[#This Row],[M2A]]="","",SUM(Table2[[#This Row],[M2A]]-Table2[[#This Row],[M2B_h]]))</f>
        <v/>
      </c>
      <c r="L2705" s="12" t="str">
        <f>IF(Table2[[#This Row],[M3A]]="","",SUM(Table2[[#This Row],[M3A]]-Table2[[#This Row],[M3B_h]]))</f>
        <v/>
      </c>
      <c r="N2705" s="12" t="str">
        <f>IF(Table2[[#This Row],[M4A]]="","",SUM(Table2[[#This Row],[M4A]]-Table2[[#This Row],[M4B_h]]))</f>
        <v/>
      </c>
      <c r="O2705" s="14"/>
      <c r="P2705" s="14" t="str">
        <f>IF(Table2[[#This Row],[M5A]]="","",SUM(Table2[[#This Row],[M5A]]-Table2[[#This Row],[M5B_h]]))</f>
        <v/>
      </c>
      <c r="Q2705" s="14">
        <f>SUM(Table2[[#This Row],[AWAL]],Table2[[#This Row],[M1B]])</f>
        <v>0</v>
      </c>
      <c r="R2705" s="14">
        <f>SUM(Table2[[#This Row],[M2B]],Table2[[#This Row],[M2B_h]])</f>
        <v>0</v>
      </c>
      <c r="S2705" s="14">
        <f>SUM(Table2[[#This Row],[M3B]],Table2[[#This Row],[M3B_h]])</f>
        <v>0</v>
      </c>
      <c r="T2705" s="14">
        <f>SUM(Table2[[#This Row],[M4B]],Table2[[#This Row],[M4B_h]])</f>
        <v>0</v>
      </c>
    </row>
    <row r="2706" spans="1:20">
      <c r="A2706" s="11" t="str">
        <f>IF(Table2[[#This Row],[TT]]=0,"",ROW())</f>
        <v/>
      </c>
      <c r="B2706" s="11" t="str">
        <f>LOWER(SUBSTITUTE(SUBSTITUTE(SUBSTITUTE(SUBSTITUTE(SUBSTITUTE(SUBSTITUTE(SUBSTITUTE(SUBSTITUTE(Table2[[#This Row],[NAMA BARANG]]," ",""),"""",""),"-",""),"/",""),"(",""),")",""),"&amp;",""),",",""))</f>
        <v>jangkabesidbc4001</v>
      </c>
      <c r="C2706" s="17" t="s">
        <v>2398</v>
      </c>
      <c r="D2706" s="18">
        <v>0</v>
      </c>
      <c r="E2706" s="22" t="s">
        <v>2457</v>
      </c>
      <c r="F2706" s="43">
        <f>IF(Table2[[#This Row],[M5B]]="",Table2[[#This Row],[M5B_h]],SUM(Table2[[#This Row],[M5B_h]],Table2[[#This Row],[M5B]]))</f>
        <v>0</v>
      </c>
      <c r="H2706" s="12" t="str">
        <f>IF(Table2[[#This Row],[M1A]]="","",Table2[[#This Row],[M1A]]-Table2[[#This Row],[AWAL]])</f>
        <v/>
      </c>
      <c r="J2706" s="12" t="str">
        <f>IF(Table2[[#This Row],[M2A]]="","",SUM(Table2[[#This Row],[M2A]]-Table2[[#This Row],[M2B_h]]))</f>
        <v/>
      </c>
      <c r="L2706" s="12" t="str">
        <f>IF(Table2[[#This Row],[M3A]]="","",SUM(Table2[[#This Row],[M3A]]-Table2[[#This Row],[M3B_h]]))</f>
        <v/>
      </c>
      <c r="N2706" s="12" t="str">
        <f>IF(Table2[[#This Row],[M4A]]="","",SUM(Table2[[#This Row],[M4A]]-Table2[[#This Row],[M4B_h]]))</f>
        <v/>
      </c>
      <c r="O2706" s="14"/>
      <c r="P2706" s="14" t="str">
        <f>IF(Table2[[#This Row],[M5A]]="","",SUM(Table2[[#This Row],[M5A]]-Table2[[#This Row],[M5B_h]]))</f>
        <v/>
      </c>
      <c r="Q2706" s="14">
        <f>SUM(Table2[[#This Row],[AWAL]],Table2[[#This Row],[M1B]])</f>
        <v>0</v>
      </c>
      <c r="R2706" s="14">
        <f>SUM(Table2[[#This Row],[M2B]],Table2[[#This Row],[M2B_h]])</f>
        <v>0</v>
      </c>
      <c r="S2706" s="14">
        <f>SUM(Table2[[#This Row],[M3B]],Table2[[#This Row],[M3B_h]])</f>
        <v>0</v>
      </c>
      <c r="T2706" s="14">
        <f>SUM(Table2[[#This Row],[M4B]],Table2[[#This Row],[M4B_h]])</f>
        <v>0</v>
      </c>
    </row>
    <row r="2707" spans="1:20">
      <c r="A2707" s="13" t="str">
        <f>IF(Table2[[#This Row],[TT]]=0,"",ROW())</f>
        <v/>
      </c>
      <c r="B2707" s="13" t="str">
        <f>LOWER(SUBSTITUTE(SUBSTITUTE(SUBSTITUTE(SUBSTITUTE(SUBSTITUTE(SUBSTITUTE(SUBSTITUTE(SUBSTITUTE(Table2[[#This Row],[NAMA BARANG]]," ",""),"""",""),"-",""),"/",""),"(",""),")",""),"&amp;",""),",",""))</f>
        <v>jangkagm8186</v>
      </c>
      <c r="C2707" s="16" t="s">
        <v>1172</v>
      </c>
      <c r="D2707" s="18">
        <v>1</v>
      </c>
      <c r="E2707" s="47" t="s">
        <v>77</v>
      </c>
      <c r="F2707" s="43">
        <f>IF(Table2[[#This Row],[M5B]]="",Table2[[#This Row],[M5B_h]],SUM(Table2[[#This Row],[M5B_h]],Table2[[#This Row],[M5B]]))</f>
        <v>0</v>
      </c>
      <c r="H2707" s="14" t="str">
        <f>IF(Table2[[#This Row],[M1A]]="","",Table2[[#This Row],[M1A]]-Table2[[#This Row],[AWAL]])</f>
        <v/>
      </c>
      <c r="I2707" s="12">
        <v>0</v>
      </c>
      <c r="J2707" s="14">
        <f>IF(Table2[[#This Row],[M2A]]="","",SUM(Table2[[#This Row],[M2A]]-Table2[[#This Row],[M2B_h]]))</f>
        <v>-1</v>
      </c>
      <c r="L2707" s="14" t="str">
        <f>IF(Table2[[#This Row],[M3A]]="","",SUM(Table2[[#This Row],[M3A]]-Table2[[#This Row],[M3B_h]]))</f>
        <v/>
      </c>
      <c r="N2707" s="14" t="str">
        <f>IF(Table2[[#This Row],[M4A]]="","",SUM(Table2[[#This Row],[M4A]]-Table2[[#This Row],[M4B_h]]))</f>
        <v/>
      </c>
      <c r="O2707" s="14"/>
      <c r="P2707" s="14" t="str">
        <f>IF(Table2[[#This Row],[M5A]]="","",SUM(Table2[[#This Row],[M5A]]-Table2[[#This Row],[M5B_h]]))</f>
        <v/>
      </c>
      <c r="Q2707" s="14">
        <f>SUM(Table2[[#This Row],[AWAL]],Table2[[#This Row],[M1B]])</f>
        <v>1</v>
      </c>
      <c r="R2707" s="14">
        <f>SUM(Table2[[#This Row],[M2B]],Table2[[#This Row],[M2B_h]])</f>
        <v>0</v>
      </c>
      <c r="S2707" s="14">
        <f>SUM(Table2[[#This Row],[M3B]],Table2[[#This Row],[M3B_h]])</f>
        <v>0</v>
      </c>
      <c r="T2707" s="14">
        <f>SUM(Table2[[#This Row],[M4B]],Table2[[#This Row],[M4B_h]])</f>
        <v>0</v>
      </c>
    </row>
    <row r="2708" spans="1:20">
      <c r="A2708" s="11" t="str">
        <f>IF(Table2[[#This Row],[TT]]=0,"",ROW())</f>
        <v/>
      </c>
      <c r="B2708" s="11" t="str">
        <f>LOWER(SUBSTITUTE(SUBSTITUTE(SUBSTITUTE(SUBSTITUTE(SUBSTITUTE(SUBSTITUTE(SUBSTITUTE(SUBSTITUTE(Table2[[#This Row],[NAMA BARANG]]," ",""),"""",""),"-",""),"/",""),"(",""),")",""),"&amp;",""),",",""))</f>
        <v>jangkav90</v>
      </c>
      <c r="C2708" s="17" t="s">
        <v>1175</v>
      </c>
      <c r="D2708" s="18">
        <v>3</v>
      </c>
      <c r="E2708" s="22" t="s">
        <v>66</v>
      </c>
      <c r="F2708" s="43">
        <f>IF(Table2[[#This Row],[M5B]]="",Table2[[#This Row],[M5B_h]],SUM(Table2[[#This Row],[M5B_h]],Table2[[#This Row],[M5B]]))</f>
        <v>0</v>
      </c>
      <c r="G2708" s="12">
        <v>0</v>
      </c>
      <c r="H2708" s="12">
        <f>IF(Table2[[#This Row],[M1A]]="","",Table2[[#This Row],[M1A]]-Table2[[#This Row],[AWAL]])</f>
        <v>-3</v>
      </c>
      <c r="J2708" s="12" t="str">
        <f>IF(Table2[[#This Row],[M2A]]="","",SUM(Table2[[#This Row],[M2A]]-Table2[[#This Row],[M2B_h]]))</f>
        <v/>
      </c>
      <c r="L2708" s="12" t="str">
        <f>IF(Table2[[#This Row],[M3A]]="","",SUM(Table2[[#This Row],[M3A]]-Table2[[#This Row],[M3B_h]]))</f>
        <v/>
      </c>
      <c r="N2708" s="12" t="str">
        <f>IF(Table2[[#This Row],[M4A]]="","",SUM(Table2[[#This Row],[M4A]]-Table2[[#This Row],[M4B_h]]))</f>
        <v/>
      </c>
      <c r="O2708" s="14"/>
      <c r="P2708" s="14" t="str">
        <f>IF(Table2[[#This Row],[M5A]]="","",SUM(Table2[[#This Row],[M5A]]-Table2[[#This Row],[M5B_h]]))</f>
        <v/>
      </c>
      <c r="Q2708" s="14">
        <f>SUM(Table2[[#This Row],[AWAL]],Table2[[#This Row],[M1B]])</f>
        <v>0</v>
      </c>
      <c r="R2708" s="14">
        <f>SUM(Table2[[#This Row],[M2B]],Table2[[#This Row],[M2B_h]])</f>
        <v>0</v>
      </c>
      <c r="S2708" s="14">
        <f>SUM(Table2[[#This Row],[M3B]],Table2[[#This Row],[M3B_h]])</f>
        <v>0</v>
      </c>
      <c r="T2708" s="14">
        <f>SUM(Table2[[#This Row],[M4B]],Table2[[#This Row],[M4B_h]])</f>
        <v>0</v>
      </c>
    </row>
    <row r="2709" spans="1:20">
      <c r="A2709" s="11" t="str">
        <f>IF(Table2[[#This Row],[TT]]=0,"",ROW())</f>
        <v/>
      </c>
      <c r="B2709" s="11" t="str">
        <f>LOWER(SUBSTITUTE(SUBSTITUTE(SUBSTITUTE(SUBSTITUTE(SUBSTITUTE(SUBSTITUTE(SUBSTITUTE(SUBSTITUTE(Table2[[#This Row],[NAMA BARANG]]," ",""),"""",""),"-",""),"/",""),"(",""),")",""),"&amp;",""),",",""))</f>
        <v>jarumjahit902</v>
      </c>
      <c r="C2709" s="17" t="s">
        <v>1178</v>
      </c>
      <c r="D2709" s="18">
        <v>0</v>
      </c>
      <c r="E2709" s="22" t="s">
        <v>212</v>
      </c>
      <c r="F2709" s="43">
        <f>IF(Table2[[#This Row],[M5B]]="",Table2[[#This Row],[M5B_h]],SUM(Table2[[#This Row],[M5B_h]],Table2[[#This Row],[M5B]]))</f>
        <v>0</v>
      </c>
      <c r="H2709" s="12" t="str">
        <f>IF(Table2[[#This Row],[M1A]]="","",Table2[[#This Row],[M1A]]-Table2[[#This Row],[AWAL]])</f>
        <v/>
      </c>
      <c r="J2709" s="12" t="str">
        <f>IF(Table2[[#This Row],[M2A]]="","",SUM(Table2[[#This Row],[M2A]]-Table2[[#This Row],[M2B_h]]))</f>
        <v/>
      </c>
      <c r="L2709" s="12" t="str">
        <f>IF(Table2[[#This Row],[M3A]]="","",SUM(Table2[[#This Row],[M3A]]-Table2[[#This Row],[M3B_h]]))</f>
        <v/>
      </c>
      <c r="N2709" s="12" t="str">
        <f>IF(Table2[[#This Row],[M4A]]="","",SUM(Table2[[#This Row],[M4A]]-Table2[[#This Row],[M4B_h]]))</f>
        <v/>
      </c>
      <c r="O2709" s="14"/>
      <c r="P2709" s="14" t="str">
        <f>IF(Table2[[#This Row],[M5A]]="","",SUM(Table2[[#This Row],[M5A]]-Table2[[#This Row],[M5B_h]]))</f>
        <v/>
      </c>
      <c r="Q2709" s="14">
        <f>SUM(Table2[[#This Row],[AWAL]],Table2[[#This Row],[M1B]])</f>
        <v>0</v>
      </c>
      <c r="R2709" s="14">
        <f>SUM(Table2[[#This Row],[M2B]],Table2[[#This Row],[M2B_h]])</f>
        <v>0</v>
      </c>
      <c r="S2709" s="14">
        <f>SUM(Table2[[#This Row],[M3B]],Table2[[#This Row],[M3B_h]])</f>
        <v>0</v>
      </c>
      <c r="T2709" s="14">
        <f>SUM(Table2[[#This Row],[M4B]],Table2[[#This Row],[M4B_h]])</f>
        <v>0</v>
      </c>
    </row>
    <row r="2710" spans="1:20">
      <c r="A2710" s="11" t="str">
        <f>IF(Table2[[#This Row],[TT]]=0,"",ROW())</f>
        <v/>
      </c>
      <c r="B2710" s="11" t="str">
        <f>LOWER(SUBSTITUTE(SUBSTITUTE(SUBSTITUTE(SUBSTITUTE(SUBSTITUTE(SUBSTITUTE(SUBSTITUTE(SUBSTITUTE(Table2[[#This Row],[NAMA BARANG]]," ",""),"""",""),"-",""),"/",""),"(",""),")",""),"&amp;",""),",",""))</f>
        <v>klipatfluorescent12x12</v>
      </c>
      <c r="C2710" s="17" t="s">
        <v>1185</v>
      </c>
      <c r="D2710" s="18">
        <v>0</v>
      </c>
      <c r="E2710" s="22">
        <v>1200</v>
      </c>
      <c r="F2710" s="43">
        <f>IF(Table2[[#This Row],[M5B]]="",Table2[[#This Row],[M5B_h]],SUM(Table2[[#This Row],[M5B_h]],Table2[[#This Row],[M5B]]))</f>
        <v>0</v>
      </c>
      <c r="H2710" s="12" t="str">
        <f>IF(Table2[[#This Row],[M1A]]="","",Table2[[#This Row],[M1A]]-Table2[[#This Row],[AWAL]])</f>
        <v/>
      </c>
      <c r="J2710" s="12" t="str">
        <f>IF(Table2[[#This Row],[M2A]]="","",SUM(Table2[[#This Row],[M2A]]-Table2[[#This Row],[M2B_h]]))</f>
        <v/>
      </c>
      <c r="L2710" s="12" t="str">
        <f>IF(Table2[[#This Row],[M3A]]="","",SUM(Table2[[#This Row],[M3A]]-Table2[[#This Row],[M3B_h]]))</f>
        <v/>
      </c>
      <c r="N2710" s="12" t="str">
        <f>IF(Table2[[#This Row],[M4A]]="","",SUM(Table2[[#This Row],[M4A]]-Table2[[#This Row],[M4B_h]]))</f>
        <v/>
      </c>
      <c r="O2710" s="14"/>
      <c r="P2710" s="14" t="str">
        <f>IF(Table2[[#This Row],[M5A]]="","",SUM(Table2[[#This Row],[M5A]]-Table2[[#This Row],[M5B_h]]))</f>
        <v/>
      </c>
      <c r="Q2710" s="14">
        <f>SUM(Table2[[#This Row],[AWAL]],Table2[[#This Row],[M1B]])</f>
        <v>0</v>
      </c>
      <c r="R2710" s="14">
        <f>SUM(Table2[[#This Row],[M2B]],Table2[[#This Row],[M2B_h]])</f>
        <v>0</v>
      </c>
      <c r="S2710" s="14">
        <f>SUM(Table2[[#This Row],[M3B]],Table2[[#This Row],[M3B_h]])</f>
        <v>0</v>
      </c>
      <c r="T2710" s="14">
        <f>SUM(Table2[[#This Row],[M4B]],Table2[[#This Row],[M4B_h]])</f>
        <v>0</v>
      </c>
    </row>
    <row r="2711" spans="1:20">
      <c r="A2711" s="11" t="str">
        <f>IF(Table2[[#This Row],[TT]]=0,"",ROW())</f>
        <v/>
      </c>
      <c r="B2711" s="11" t="str">
        <f>LOWER(SUBSTITUTE(SUBSTITUTE(SUBSTITUTE(SUBSTITUTE(SUBSTITUTE(SUBSTITUTE(SUBSTITUTE(SUBSTITUTE(Table2[[#This Row],[NAMA BARANG]]," ",""),"""",""),"-",""),"/",""),"(",""),")",""),"&amp;",""),",",""))</f>
        <v>klipatfluorescent14x14</v>
      </c>
      <c r="C2711" s="17" t="s">
        <v>1186</v>
      </c>
      <c r="D2711" s="18">
        <v>0</v>
      </c>
      <c r="E2711" s="22">
        <v>900</v>
      </c>
      <c r="F2711" s="43">
        <f>IF(Table2[[#This Row],[M5B]]="",Table2[[#This Row],[M5B_h]],SUM(Table2[[#This Row],[M5B_h]],Table2[[#This Row],[M5B]]))</f>
        <v>0</v>
      </c>
      <c r="H2711" s="12" t="str">
        <f>IF(Table2[[#This Row],[M1A]]="","",Table2[[#This Row],[M1A]]-Table2[[#This Row],[AWAL]])</f>
        <v/>
      </c>
      <c r="J2711" s="12" t="str">
        <f>IF(Table2[[#This Row],[M2A]]="","",SUM(Table2[[#This Row],[M2A]]-Table2[[#This Row],[M2B_h]]))</f>
        <v/>
      </c>
      <c r="L2711" s="12" t="str">
        <f>IF(Table2[[#This Row],[M3A]]="","",SUM(Table2[[#This Row],[M3A]]-Table2[[#This Row],[M3B_h]]))</f>
        <v/>
      </c>
      <c r="N2711" s="12" t="str">
        <f>IF(Table2[[#This Row],[M4A]]="","",SUM(Table2[[#This Row],[M4A]]-Table2[[#This Row],[M4B_h]]))</f>
        <v/>
      </c>
      <c r="O2711" s="14"/>
      <c r="P2711" s="14" t="str">
        <f>IF(Table2[[#This Row],[M5A]]="","",SUM(Table2[[#This Row],[M5A]]-Table2[[#This Row],[M5B_h]]))</f>
        <v/>
      </c>
      <c r="Q2711" s="14">
        <f>SUM(Table2[[#This Row],[AWAL]],Table2[[#This Row],[M1B]])</f>
        <v>0</v>
      </c>
      <c r="R2711" s="14">
        <f>SUM(Table2[[#This Row],[M2B]],Table2[[#This Row],[M2B_h]])</f>
        <v>0</v>
      </c>
      <c r="S2711" s="14">
        <f>SUM(Table2[[#This Row],[M3B]],Table2[[#This Row],[M3B_h]])</f>
        <v>0</v>
      </c>
      <c r="T2711" s="14">
        <f>SUM(Table2[[#This Row],[M4B]],Table2[[#This Row],[M4B_h]])</f>
        <v>0</v>
      </c>
    </row>
    <row r="2712" spans="1:20">
      <c r="A2712" s="11" t="str">
        <f>IF(Table2[[#This Row],[TT]]=0,"",ROW())</f>
        <v/>
      </c>
      <c r="B2712" s="11" t="str">
        <f>LOWER(SUBSTITUTE(SUBSTITUTE(SUBSTITUTE(SUBSTITUTE(SUBSTITUTE(SUBSTITUTE(SUBSTITUTE(SUBSTITUTE(Table2[[#This Row],[NAMA BARANG]]," ",""),"""",""),"-",""),"/",""),"(",""),")",""),"&amp;",""),",",""))</f>
        <v>klipatfluorescent16x16</v>
      </c>
      <c r="C2712" s="17" t="s">
        <v>1187</v>
      </c>
      <c r="D2712" s="18">
        <v>0</v>
      </c>
      <c r="E2712" s="22">
        <v>750</v>
      </c>
      <c r="F2712" s="43">
        <f>IF(Table2[[#This Row],[M5B]]="",Table2[[#This Row],[M5B_h]],SUM(Table2[[#This Row],[M5B_h]],Table2[[#This Row],[M5B]]))</f>
        <v>0</v>
      </c>
      <c r="H2712" s="12" t="str">
        <f>IF(Table2[[#This Row],[M1A]]="","",Table2[[#This Row],[M1A]]-Table2[[#This Row],[AWAL]])</f>
        <v/>
      </c>
      <c r="J2712" s="12" t="str">
        <f>IF(Table2[[#This Row],[M2A]]="","",SUM(Table2[[#This Row],[M2A]]-Table2[[#This Row],[M2B_h]]))</f>
        <v/>
      </c>
      <c r="L2712" s="12" t="str">
        <f>IF(Table2[[#This Row],[M3A]]="","",SUM(Table2[[#This Row],[M3A]]-Table2[[#This Row],[M3B_h]]))</f>
        <v/>
      </c>
      <c r="N2712" s="12" t="str">
        <f>IF(Table2[[#This Row],[M4A]]="","",SUM(Table2[[#This Row],[M4A]]-Table2[[#This Row],[M4B_h]]))</f>
        <v/>
      </c>
      <c r="O2712" s="14"/>
      <c r="P2712" s="14" t="str">
        <f>IF(Table2[[#This Row],[M5A]]="","",SUM(Table2[[#This Row],[M5A]]-Table2[[#This Row],[M5B_h]]))</f>
        <v/>
      </c>
      <c r="Q2712" s="14">
        <f>SUM(Table2[[#This Row],[AWAL]],Table2[[#This Row],[M1B]])</f>
        <v>0</v>
      </c>
      <c r="R2712" s="14">
        <f>SUM(Table2[[#This Row],[M2B]],Table2[[#This Row],[M2B_h]])</f>
        <v>0</v>
      </c>
      <c r="S2712" s="14">
        <f>SUM(Table2[[#This Row],[M3B]],Table2[[#This Row],[M3B_h]])</f>
        <v>0</v>
      </c>
      <c r="T2712" s="14">
        <f>SUM(Table2[[#This Row],[M4B]],Table2[[#This Row],[M4B_h]])</f>
        <v>0</v>
      </c>
    </row>
    <row r="2713" spans="1:20">
      <c r="A2713" s="11" t="str">
        <f>IF(Table2[[#This Row],[TT]]=0,"",ROW())</f>
        <v/>
      </c>
      <c r="B2713" s="11" t="str">
        <f>LOWER(SUBSTITUTE(SUBSTITUTE(SUBSTITUTE(SUBSTITUTE(SUBSTITUTE(SUBSTITUTE(SUBSTITUTE(SUBSTITUTE(Table2[[#This Row],[NAMA BARANG]]," ",""),"""",""),"-",""),"/",""),"(",""),")",""),"&amp;",""),",",""))</f>
        <v>klipatfluorescent20x20</v>
      </c>
      <c r="C2713" s="17" t="s">
        <v>1188</v>
      </c>
      <c r="D2713" s="18">
        <v>0</v>
      </c>
      <c r="E2713" s="22">
        <v>500</v>
      </c>
      <c r="F2713" s="43">
        <f>IF(Table2[[#This Row],[M5B]]="",Table2[[#This Row],[M5B_h]],SUM(Table2[[#This Row],[M5B_h]],Table2[[#This Row],[M5B]]))</f>
        <v>0</v>
      </c>
      <c r="H2713" s="12" t="str">
        <f>IF(Table2[[#This Row],[M1A]]="","",Table2[[#This Row],[M1A]]-Table2[[#This Row],[AWAL]])</f>
        <v/>
      </c>
      <c r="J2713" s="12" t="str">
        <f>IF(Table2[[#This Row],[M2A]]="","",SUM(Table2[[#This Row],[M2A]]-Table2[[#This Row],[M2B_h]]))</f>
        <v/>
      </c>
      <c r="L2713" s="12" t="str">
        <f>IF(Table2[[#This Row],[M3A]]="","",SUM(Table2[[#This Row],[M3A]]-Table2[[#This Row],[M3B_h]]))</f>
        <v/>
      </c>
      <c r="N2713" s="12" t="str">
        <f>IF(Table2[[#This Row],[M4A]]="","",SUM(Table2[[#This Row],[M4A]]-Table2[[#This Row],[M4B_h]]))</f>
        <v/>
      </c>
      <c r="O2713" s="14"/>
      <c r="P2713" s="14" t="str">
        <f>IF(Table2[[#This Row],[M5A]]="","",SUM(Table2[[#This Row],[M5A]]-Table2[[#This Row],[M5B_h]]))</f>
        <v/>
      </c>
      <c r="Q2713" s="14">
        <f>SUM(Table2[[#This Row],[AWAL]],Table2[[#This Row],[M1B]])</f>
        <v>0</v>
      </c>
      <c r="R2713" s="14">
        <f>SUM(Table2[[#This Row],[M2B]],Table2[[#This Row],[M2B_h]])</f>
        <v>0</v>
      </c>
      <c r="S2713" s="14">
        <f>SUM(Table2[[#This Row],[M3B]],Table2[[#This Row],[M3B_h]])</f>
        <v>0</v>
      </c>
      <c r="T2713" s="14">
        <f>SUM(Table2[[#This Row],[M4B]],Table2[[#This Row],[M4B_h]])</f>
        <v>0</v>
      </c>
    </row>
    <row r="2714" spans="1:20">
      <c r="A2714" s="13" t="str">
        <f>IF(Table2[[#This Row],[TT]]=0,"",ROW())</f>
        <v/>
      </c>
      <c r="B2714" s="13" t="str">
        <f>LOWER(SUBSTITUTE(SUBSTITUTE(SUBSTITUTE(SUBSTITUTE(SUBSTITUTE(SUBSTITUTE(SUBSTITUTE(SUBSTITUTE(Table2[[#This Row],[NAMA BARANG]]," ",""),"""",""),"-",""),"/",""),"(",""),")",""),"&amp;",""),",",""))</f>
        <v>kacapembesartfbiasa60</v>
      </c>
      <c r="C2714" s="16" t="s">
        <v>3023</v>
      </c>
      <c r="D2714" s="18">
        <v>0</v>
      </c>
      <c r="E2714" s="47" t="s">
        <v>2434</v>
      </c>
      <c r="F2714" s="43">
        <f>IF(Table2[[#This Row],[M5B]]="",Table2[[#This Row],[M5B_h]],SUM(Table2[[#This Row],[M5B_h]],Table2[[#This Row],[M5B]]))</f>
        <v>0</v>
      </c>
      <c r="H2714" s="14" t="str">
        <f>IF(Table2[[#This Row],[M1A]]="","",Table2[[#This Row],[M1A]]-Table2[[#This Row],[AWAL]])</f>
        <v/>
      </c>
      <c r="J2714" s="14" t="str">
        <f>IF(Table2[[#This Row],[M2A]]="","",SUM(Table2[[#This Row],[M2A]]-Table2[[#This Row],[M2B_h]]))</f>
        <v/>
      </c>
      <c r="L2714" s="14" t="str">
        <f>IF(Table2[[#This Row],[M3A]]="","",SUM(Table2[[#This Row],[M3A]]-Table2[[#This Row],[M3B_h]]))</f>
        <v/>
      </c>
      <c r="N2714" s="14" t="str">
        <f>IF(Table2[[#This Row],[M4A]]="","",SUM(Table2[[#This Row],[M4A]]-Table2[[#This Row],[M4B_h]]))</f>
        <v/>
      </c>
      <c r="O2714" s="14"/>
      <c r="P2714" s="14" t="str">
        <f>IF(Table2[[#This Row],[M5A]]="","",SUM(Table2[[#This Row],[M5A]]-Table2[[#This Row],[M5B_h]]))</f>
        <v/>
      </c>
      <c r="Q2714" s="14">
        <f>SUM(Table2[[#This Row],[AWAL]],Table2[[#This Row],[M1B]])</f>
        <v>0</v>
      </c>
      <c r="R2714" s="14">
        <f>SUM(Table2[[#This Row],[M2B]],Table2[[#This Row],[M2B_h]])</f>
        <v>0</v>
      </c>
      <c r="S2714" s="14">
        <f>SUM(Table2[[#This Row],[M3B]],Table2[[#This Row],[M3B_h]])</f>
        <v>0</v>
      </c>
      <c r="T2714" s="14">
        <f>SUM(Table2[[#This Row],[M4B]],Table2[[#This Row],[M4B_h]])</f>
        <v>0</v>
      </c>
    </row>
    <row r="2715" spans="1:20">
      <c r="A2715" s="13" t="str">
        <f>IF(Table2[[#This Row],[TT]]=0,"",ROW())</f>
        <v/>
      </c>
      <c r="B2715" s="13" t="str">
        <f>LOWER(SUBSTITUTE(SUBSTITUTE(SUBSTITUTE(SUBSTITUTE(SUBSTITUTE(SUBSTITUTE(SUBSTITUTE(SUBSTITUTE(Table2[[#This Row],[NAMA BARANG]]," ",""),"""",""),"-",""),"/",""),"(",""),")",""),"&amp;",""),",",""))</f>
        <v>kantongopp18x36</v>
      </c>
      <c r="C2715" s="16" t="s">
        <v>2799</v>
      </c>
      <c r="D2715" s="25">
        <v>0</v>
      </c>
      <c r="E2715" s="47" t="s">
        <v>2800</v>
      </c>
      <c r="F2715" s="43">
        <f>IF(Table2[[#This Row],[M5B]]="",Table2[[#This Row],[M5B_h]],SUM(Table2[[#This Row],[M5B_h]],Table2[[#This Row],[M5B]]))</f>
        <v>0</v>
      </c>
      <c r="H2715" s="14" t="str">
        <f>IF(Table2[[#This Row],[M1A]]="","",Table2[[#This Row],[M1A]]-Table2[[#This Row],[AWAL]])</f>
        <v/>
      </c>
      <c r="J2715" s="14" t="str">
        <f>IF(Table2[[#This Row],[M2A]]="","",SUM(Table2[[#This Row],[M2A]]-Table2[[#This Row],[M2B_h]]))</f>
        <v/>
      </c>
      <c r="L2715" s="14" t="str">
        <f>IF(Table2[[#This Row],[M3A]]="","",SUM(Table2[[#This Row],[M3A]]-Table2[[#This Row],[M3B_h]]))</f>
        <v/>
      </c>
      <c r="N2715" s="14" t="str">
        <f>IF(Table2[[#This Row],[M4A]]="","",SUM(Table2[[#This Row],[M4A]]-Table2[[#This Row],[M4B_h]]))</f>
        <v/>
      </c>
      <c r="O2715" s="14"/>
      <c r="P2715" s="14" t="str">
        <f>IF(Table2[[#This Row],[M5A]]="","",SUM(Table2[[#This Row],[M5A]]-Table2[[#This Row],[M5B_h]]))</f>
        <v/>
      </c>
      <c r="Q2715" s="14">
        <f>SUM(Table2[[#This Row],[AWAL]],Table2[[#This Row],[M1B]])</f>
        <v>0</v>
      </c>
      <c r="R2715" s="14">
        <f>SUM(Table2[[#This Row],[M2B]],Table2[[#This Row],[M2B_h]])</f>
        <v>0</v>
      </c>
      <c r="S2715" s="14">
        <f>SUM(Table2[[#This Row],[M3B]],Table2[[#This Row],[M3B_h]])</f>
        <v>0</v>
      </c>
      <c r="T2715" s="14">
        <f>SUM(Table2[[#This Row],[M4B]],Table2[[#This Row],[M4B_h]])</f>
        <v>0</v>
      </c>
    </row>
    <row r="2716" spans="1:20">
      <c r="A2716" s="11" t="str">
        <f>IF(Table2[[#This Row],[TT]]=0,"",ROW())</f>
        <v/>
      </c>
      <c r="B2716" s="11" t="str">
        <f>LOWER(SUBSTITUTE(SUBSTITUTE(SUBSTITUTE(SUBSTITUTE(SUBSTITUTE(SUBSTITUTE(SUBSTITUTE(SUBSTITUTE(Table2[[#This Row],[NAMA BARANG]]," ",""),"""",""),"-",""),"/",""),"(",""),")",""),"&amp;",""),",",""))</f>
        <v>kantongopp20x40</v>
      </c>
      <c r="C2716" s="17" t="s">
        <v>1199</v>
      </c>
      <c r="D2716" s="18">
        <v>0</v>
      </c>
      <c r="E2716" s="22">
        <v>700</v>
      </c>
      <c r="F2716" s="43">
        <f>IF(Table2[[#This Row],[M5B]]="",Table2[[#This Row],[M5B_h]],SUM(Table2[[#This Row],[M5B_h]],Table2[[#This Row],[M5B]]))</f>
        <v>0</v>
      </c>
      <c r="H2716" s="12" t="str">
        <f>IF(Table2[[#This Row],[M1A]]="","",Table2[[#This Row],[M1A]]-Table2[[#This Row],[AWAL]])</f>
        <v/>
      </c>
      <c r="J2716" s="12" t="str">
        <f>IF(Table2[[#This Row],[M2A]]="","",SUM(Table2[[#This Row],[M2A]]-Table2[[#This Row],[M2B_h]]))</f>
        <v/>
      </c>
      <c r="L2716" s="12" t="str">
        <f>IF(Table2[[#This Row],[M3A]]="","",SUM(Table2[[#This Row],[M3A]]-Table2[[#This Row],[M3B_h]]))</f>
        <v/>
      </c>
      <c r="N2716" s="12" t="str">
        <f>IF(Table2[[#This Row],[M4A]]="","",SUM(Table2[[#This Row],[M4A]]-Table2[[#This Row],[M4B_h]]))</f>
        <v/>
      </c>
      <c r="O2716" s="14"/>
      <c r="P2716" s="14" t="str">
        <f>IF(Table2[[#This Row],[M5A]]="","",SUM(Table2[[#This Row],[M5A]]-Table2[[#This Row],[M5B_h]]))</f>
        <v/>
      </c>
      <c r="Q2716" s="14">
        <f>SUM(Table2[[#This Row],[AWAL]],Table2[[#This Row],[M1B]])</f>
        <v>0</v>
      </c>
      <c r="R2716" s="14">
        <f>SUM(Table2[[#This Row],[M2B]],Table2[[#This Row],[M2B_h]])</f>
        <v>0</v>
      </c>
      <c r="S2716" s="14">
        <f>SUM(Table2[[#This Row],[M3B]],Table2[[#This Row],[M3B_h]])</f>
        <v>0</v>
      </c>
      <c r="T2716" s="14">
        <f>SUM(Table2[[#This Row],[M4B]],Table2[[#This Row],[M4B_h]])</f>
        <v>0</v>
      </c>
    </row>
    <row r="2717" spans="1:20">
      <c r="A2717" s="11" t="str">
        <f>IF(Table2[[#This Row],[TT]]=0,"",ROW())</f>
        <v/>
      </c>
      <c r="B2717" s="11" t="str">
        <f>LOWER(SUBSTITUTE(SUBSTITUTE(SUBSTITUTE(SUBSTITUTE(SUBSTITUTE(SUBSTITUTE(SUBSTITUTE(SUBSTITUTE(Table2[[#This Row],[NAMA BARANG]]," ",""),"""",""),"-",""),"/",""),"(",""),")",""),"&amp;",""),",",""))</f>
        <v>kantongopp25x50</v>
      </c>
      <c r="C2717" s="21" t="s">
        <v>1200</v>
      </c>
      <c r="D2717" s="22">
        <v>0</v>
      </c>
      <c r="E2717" s="22" t="s">
        <v>1201</v>
      </c>
      <c r="F2717" s="43">
        <f>IF(Table2[[#This Row],[M5B]]="",Table2[[#This Row],[M5B_h]],SUM(Table2[[#This Row],[M5B_h]],Table2[[#This Row],[M5B]]))</f>
        <v>0</v>
      </c>
      <c r="H2717" s="12" t="str">
        <f>IF(Table2[[#This Row],[M1A]]="","",Table2[[#This Row],[M1A]]-Table2[[#This Row],[AWAL]])</f>
        <v/>
      </c>
      <c r="J2717" s="12" t="str">
        <f>IF(Table2[[#This Row],[M2A]]="","",SUM(Table2[[#This Row],[M2A]]-Table2[[#This Row],[M2B_h]]))</f>
        <v/>
      </c>
      <c r="L2717" s="12" t="str">
        <f>IF(Table2[[#This Row],[M3A]]="","",SUM(Table2[[#This Row],[M3A]]-Table2[[#This Row],[M3B_h]]))</f>
        <v/>
      </c>
      <c r="N2717" s="12" t="str">
        <f>IF(Table2[[#This Row],[M4A]]="","",SUM(Table2[[#This Row],[M4A]]-Table2[[#This Row],[M4B_h]]))</f>
        <v/>
      </c>
      <c r="O2717" s="14"/>
      <c r="P2717" s="14" t="str">
        <f>IF(Table2[[#This Row],[M5A]]="","",SUM(Table2[[#This Row],[M5A]]-Table2[[#This Row],[M5B_h]]))</f>
        <v/>
      </c>
      <c r="Q2717" s="14">
        <f>SUM(Table2[[#This Row],[AWAL]],Table2[[#This Row],[M1B]])</f>
        <v>0</v>
      </c>
      <c r="R2717" s="14">
        <f>SUM(Table2[[#This Row],[M2B]],Table2[[#This Row],[M2B_h]])</f>
        <v>0</v>
      </c>
      <c r="S2717" s="14">
        <f>SUM(Table2[[#This Row],[M3B]],Table2[[#This Row],[M3B_h]])</f>
        <v>0</v>
      </c>
      <c r="T2717" s="14">
        <f>SUM(Table2[[#This Row],[M4B]],Table2[[#This Row],[M4B_h]])</f>
        <v>0</v>
      </c>
    </row>
    <row r="2718" spans="1:20">
      <c r="A2718" s="11" t="str">
        <f>IF(Table2[[#This Row],[TT]]=0,"",ROW())</f>
        <v/>
      </c>
      <c r="B2718" s="11" t="str">
        <f>LOWER(SUBSTITUTE(SUBSTITUTE(SUBSTITUTE(SUBSTITUTE(SUBSTITUTE(SUBSTITUTE(SUBSTITUTE(SUBSTITUTE(Table2[[#This Row],[NAMA BARANG]]," ",""),"""",""),"-",""),"/",""),"(",""),")",""),"&amp;",""),",",""))</f>
        <v>karetbbebeksawah</v>
      </c>
      <c r="C2718" s="17" t="s">
        <v>1204</v>
      </c>
      <c r="D2718" s="18">
        <v>0</v>
      </c>
      <c r="E2718" s="22" t="s">
        <v>1205</v>
      </c>
      <c r="F2718" s="43">
        <f>IF(Table2[[#This Row],[M5B]]="",Table2[[#This Row],[M5B_h]],SUM(Table2[[#This Row],[M5B_h]],Table2[[#This Row],[M5B]]))</f>
        <v>0</v>
      </c>
      <c r="H2718" s="12" t="str">
        <f>IF(Table2[[#This Row],[M1A]]="","",Table2[[#This Row],[M1A]]-Table2[[#This Row],[AWAL]])</f>
        <v/>
      </c>
      <c r="J2718" s="12" t="str">
        <f>IF(Table2[[#This Row],[M2A]]="","",SUM(Table2[[#This Row],[M2A]]-Table2[[#This Row],[M2B_h]]))</f>
        <v/>
      </c>
      <c r="L2718" s="12" t="str">
        <f>IF(Table2[[#This Row],[M3A]]="","",SUM(Table2[[#This Row],[M3A]]-Table2[[#This Row],[M3B_h]]))</f>
        <v/>
      </c>
      <c r="N2718" s="12" t="str">
        <f>IF(Table2[[#This Row],[M4A]]="","",SUM(Table2[[#This Row],[M4A]]-Table2[[#This Row],[M4B_h]]))</f>
        <v/>
      </c>
      <c r="O2718" s="14"/>
      <c r="P2718" s="14" t="str">
        <f>IF(Table2[[#This Row],[M5A]]="","",SUM(Table2[[#This Row],[M5A]]-Table2[[#This Row],[M5B_h]]))</f>
        <v/>
      </c>
      <c r="Q2718" s="14">
        <f>SUM(Table2[[#This Row],[AWAL]],Table2[[#This Row],[M1B]])</f>
        <v>0</v>
      </c>
      <c r="R2718" s="14">
        <f>SUM(Table2[[#This Row],[M2B]],Table2[[#This Row],[M2B_h]])</f>
        <v>0</v>
      </c>
      <c r="S2718" s="14">
        <f>SUM(Table2[[#This Row],[M3B]],Table2[[#This Row],[M3B_h]])</f>
        <v>0</v>
      </c>
      <c r="T2718" s="14">
        <f>SUM(Table2[[#This Row],[M4B]],Table2[[#This Row],[M4B_h]])</f>
        <v>0</v>
      </c>
    </row>
    <row r="2719" spans="1:20">
      <c r="A2719" s="13" t="str">
        <f>IF(Table2[[#This Row],[TT]]=0,"",ROW())</f>
        <v/>
      </c>
      <c r="B2719" s="13" t="str">
        <f>LOWER(SUBSTITUTE(SUBSTITUTE(SUBSTITUTE(SUBSTITUTE(SUBSTITUTE(SUBSTITUTE(SUBSTITUTE(SUBSTITUTE(Table2[[#This Row],[NAMA BARANG]]," ",""),"""",""),"-",""),"/",""),"(",""),")",""),"&amp;",""),",",""))</f>
        <v>karetcantikk</v>
      </c>
      <c r="C2719" s="16" t="s">
        <v>3305</v>
      </c>
      <c r="D2719" s="18">
        <v>0</v>
      </c>
      <c r="E2719" s="47">
        <v>500</v>
      </c>
      <c r="F2719" s="43">
        <f>IF(Table2[[#This Row],[M5B]]="",Table2[[#This Row],[M5B_h]],SUM(Table2[[#This Row],[M5B_h]],Table2[[#This Row],[M5B]]))</f>
        <v>0</v>
      </c>
      <c r="H2719" s="14" t="str">
        <f>IF(Table2[[#This Row],[M1A]]="","",Table2[[#This Row],[M1A]]-Table2[[#This Row],[AWAL]])</f>
        <v/>
      </c>
      <c r="J2719" s="14" t="str">
        <f>IF(Table2[[#This Row],[M2A]]="","",SUM(Table2[[#This Row],[M2A]]-Table2[[#This Row],[M2B_h]]))</f>
        <v/>
      </c>
      <c r="L2719" s="14" t="str">
        <f>IF(Table2[[#This Row],[M3A]]="","",SUM(Table2[[#This Row],[M3A]]-Table2[[#This Row],[M3B_h]]))</f>
        <v/>
      </c>
      <c r="N2719" s="14" t="str">
        <f>IF(Table2[[#This Row],[M4A]]="","",SUM(Table2[[#This Row],[M4A]]-Table2[[#This Row],[M4B_h]]))</f>
        <v/>
      </c>
      <c r="O2719" s="14"/>
      <c r="P2719" s="14" t="str">
        <f>IF(Table2[[#This Row],[M5A]]="","",SUM(Table2[[#This Row],[M5A]]-Table2[[#This Row],[M5B_h]]))</f>
        <v/>
      </c>
      <c r="Q2719" s="14">
        <f>SUM(Table2[[#This Row],[AWAL]],Table2[[#This Row],[M1B]])</f>
        <v>0</v>
      </c>
      <c r="R2719" s="14">
        <f>SUM(Table2[[#This Row],[M2B]],Table2[[#This Row],[M2B_h]])</f>
        <v>0</v>
      </c>
      <c r="S2719" s="14">
        <f>SUM(Table2[[#This Row],[M3B]],Table2[[#This Row],[M3B_h]])</f>
        <v>0</v>
      </c>
      <c r="T2719" s="14">
        <f>SUM(Table2[[#This Row],[M4B]],Table2[[#This Row],[M4B_h]])</f>
        <v>0</v>
      </c>
    </row>
    <row r="2720" spans="1:20">
      <c r="A2720" s="11" t="str">
        <f>IF(Table2[[#This Row],[TT]]=0,"",ROW())</f>
        <v/>
      </c>
      <c r="B2720" s="11" t="str">
        <f>LOWER(SUBSTITUTE(SUBSTITUTE(SUBSTITUTE(SUBSTITUTE(SUBSTITUTE(SUBSTITUTE(SUBSTITUTE(SUBSTITUTE(Table2[[#This Row],[NAMA BARANG]]," ",""),"""",""),"-",""),"/",""),"(",""),")",""),"&amp;",""),",",""))</f>
        <v>karetpentilanugrahmandala</v>
      </c>
      <c r="C2720" s="17" t="s">
        <v>3443</v>
      </c>
      <c r="D2720" s="18">
        <v>0</v>
      </c>
      <c r="E2720" s="22" t="s">
        <v>2632</v>
      </c>
      <c r="F2720" s="43">
        <f>IF(Table2[[#This Row],[M5B]]="",Table2[[#This Row],[M5B_h]],SUM(Table2[[#This Row],[M5B_h]],Table2[[#This Row],[M5B]]))</f>
        <v>0</v>
      </c>
      <c r="H2720" s="12" t="str">
        <f>IF(Table2[[#This Row],[M1A]]="","",Table2[[#This Row],[M1A]]-Table2[[#This Row],[AWAL]])</f>
        <v/>
      </c>
      <c r="J2720" s="12" t="str">
        <f>IF(Table2[[#This Row],[M2A]]="","",SUM(Table2[[#This Row],[M2A]]-Table2[[#This Row],[M2B_h]]))</f>
        <v/>
      </c>
      <c r="L2720" s="12" t="str">
        <f>IF(Table2[[#This Row],[M3A]]="","",SUM(Table2[[#This Row],[M3A]]-Table2[[#This Row],[M3B_h]]))</f>
        <v/>
      </c>
      <c r="N2720" s="12" t="str">
        <f>IF(Table2[[#This Row],[M4A]]="","",SUM(Table2[[#This Row],[M4A]]-Table2[[#This Row],[M4B_h]]))</f>
        <v/>
      </c>
      <c r="O2720" s="14"/>
      <c r="P2720" s="14" t="str">
        <f>IF(Table2[[#This Row],[M5A]]="","",SUM(Table2[[#This Row],[M5A]]-Table2[[#This Row],[M5B_h]]))</f>
        <v/>
      </c>
      <c r="Q2720" s="14">
        <f>SUM(Table2[[#This Row],[AWAL]],Table2[[#This Row],[M1B]])</f>
        <v>0</v>
      </c>
      <c r="R2720" s="14">
        <f>SUM(Table2[[#This Row],[M2B]],Table2[[#This Row],[M2B_h]])</f>
        <v>0</v>
      </c>
      <c r="S2720" s="14">
        <f>SUM(Table2[[#This Row],[M3B]],Table2[[#This Row],[M3B_h]])</f>
        <v>0</v>
      </c>
      <c r="T2720" s="14">
        <f>SUM(Table2[[#This Row],[M4B]],Table2[[#This Row],[M4B_h]])</f>
        <v>0</v>
      </c>
    </row>
    <row r="2721" spans="1:20">
      <c r="A2721" s="13" t="str">
        <f>IF(Table2[[#This Row],[TT]]=0,"",ROW())</f>
        <v/>
      </c>
      <c r="B2721" s="13" t="str">
        <f>LOWER(SUBSTITUTE(SUBSTITUTE(SUBSTITUTE(SUBSTITUTE(SUBSTITUTE(SUBSTITUTE(SUBSTITUTE(SUBSTITUTE(Table2[[#This Row],[NAMA BARANG]]," ",""),"""",""),"-",""),"/",""),"(",""),")",""),"&amp;",""),",",""))</f>
        <v>karetpentil12kg</v>
      </c>
      <c r="C2721" s="16" t="s">
        <v>2839</v>
      </c>
      <c r="D2721" s="25">
        <v>0</v>
      </c>
      <c r="E2721" s="47" t="s">
        <v>2840</v>
      </c>
      <c r="F2721" s="43">
        <f>IF(Table2[[#This Row],[M5B]]="",Table2[[#This Row],[M5B_h]],SUM(Table2[[#This Row],[M5B_h]],Table2[[#This Row],[M5B]]))</f>
        <v>0</v>
      </c>
      <c r="H2721" s="14" t="str">
        <f>IF(Table2[[#This Row],[M1A]]="","",Table2[[#This Row],[M1A]]-Table2[[#This Row],[AWAL]])</f>
        <v/>
      </c>
      <c r="J2721" s="14" t="str">
        <f>IF(Table2[[#This Row],[M2A]]="","",SUM(Table2[[#This Row],[M2A]]-Table2[[#This Row],[M2B_h]]))</f>
        <v/>
      </c>
      <c r="L2721" s="14" t="str">
        <f>IF(Table2[[#This Row],[M3A]]="","",SUM(Table2[[#This Row],[M3A]]-Table2[[#This Row],[M3B_h]]))</f>
        <v/>
      </c>
      <c r="N2721" s="14" t="str">
        <f>IF(Table2[[#This Row],[M4A]]="","",SUM(Table2[[#This Row],[M4A]]-Table2[[#This Row],[M4B_h]]))</f>
        <v/>
      </c>
      <c r="O2721" s="14"/>
      <c r="P2721" s="14" t="str">
        <f>IF(Table2[[#This Row],[M5A]]="","",SUM(Table2[[#This Row],[M5A]]-Table2[[#This Row],[M5B_h]]))</f>
        <v/>
      </c>
      <c r="Q2721" s="14">
        <f>SUM(Table2[[#This Row],[AWAL]],Table2[[#This Row],[M1B]])</f>
        <v>0</v>
      </c>
      <c r="R2721" s="14">
        <f>SUM(Table2[[#This Row],[M2B]],Table2[[#This Row],[M2B_h]])</f>
        <v>0</v>
      </c>
      <c r="S2721" s="14">
        <f>SUM(Table2[[#This Row],[M3B]],Table2[[#This Row],[M3B_h]])</f>
        <v>0</v>
      </c>
      <c r="T2721" s="14">
        <f>SUM(Table2[[#This Row],[M4B]],Table2[[#This Row],[M4B_h]])</f>
        <v>0</v>
      </c>
    </row>
    <row r="2722" spans="1:20">
      <c r="A2722" s="11" t="str">
        <f>IF(Table2[[#This Row],[TT]]=0,"",ROW())</f>
        <v/>
      </c>
      <c r="B2722" s="11" t="str">
        <f>LOWER(SUBSTITUTE(SUBSTITUTE(SUBSTITUTE(SUBSTITUTE(SUBSTITUTE(SUBSTITUTE(SUBSTITUTE(SUBSTITUTE(Table2[[#This Row],[NAMA BARANG]]," ",""),"""",""),"-",""),"/",""),"(",""),")",""),"&amp;",""),",",""))</f>
        <v>karetpentilk</v>
      </c>
      <c r="C2722" s="17" t="s">
        <v>1206</v>
      </c>
      <c r="D2722" s="18">
        <v>0</v>
      </c>
      <c r="E2722" s="22" t="s">
        <v>1207</v>
      </c>
      <c r="F2722" s="43">
        <f>IF(Table2[[#This Row],[M5B]]="",Table2[[#This Row],[M5B_h]],SUM(Table2[[#This Row],[M5B_h]],Table2[[#This Row],[M5B]]))</f>
        <v>0</v>
      </c>
      <c r="H2722" s="12" t="str">
        <f>IF(Table2[[#This Row],[M1A]]="","",Table2[[#This Row],[M1A]]-Table2[[#This Row],[AWAL]])</f>
        <v/>
      </c>
      <c r="J2722" s="12" t="str">
        <f>IF(Table2[[#This Row],[M2A]]="","",SUM(Table2[[#This Row],[M2A]]-Table2[[#This Row],[M2B_h]]))</f>
        <v/>
      </c>
      <c r="L2722" s="12" t="str">
        <f>IF(Table2[[#This Row],[M3A]]="","",SUM(Table2[[#This Row],[M3A]]-Table2[[#This Row],[M3B_h]]))</f>
        <v/>
      </c>
      <c r="N2722" s="12" t="str">
        <f>IF(Table2[[#This Row],[M4A]]="","",SUM(Table2[[#This Row],[M4A]]-Table2[[#This Row],[M4B_h]]))</f>
        <v/>
      </c>
      <c r="O2722" s="14"/>
      <c r="P2722" s="14" t="str">
        <f>IF(Table2[[#This Row],[M5A]]="","",SUM(Table2[[#This Row],[M5A]]-Table2[[#This Row],[M5B_h]]))</f>
        <v/>
      </c>
      <c r="Q2722" s="14">
        <f>SUM(Table2[[#This Row],[AWAL]],Table2[[#This Row],[M1B]])</f>
        <v>0</v>
      </c>
      <c r="R2722" s="14">
        <f>SUM(Table2[[#This Row],[M2B]],Table2[[#This Row],[M2B_h]])</f>
        <v>0</v>
      </c>
      <c r="S2722" s="14">
        <f>SUM(Table2[[#This Row],[M3B]],Table2[[#This Row],[M3B_h]])</f>
        <v>0</v>
      </c>
      <c r="T2722" s="14">
        <f>SUM(Table2[[#This Row],[M4B]],Table2[[#This Row],[M4B_h]])</f>
        <v>0</v>
      </c>
    </row>
    <row r="2723" spans="1:20">
      <c r="A2723" s="13" t="str">
        <f>IF(Table2[[#This Row],[TT]]=0,"",ROW())</f>
        <v/>
      </c>
      <c r="B2723" s="13" t="str">
        <f>LOWER(SUBSTITUTE(SUBSTITUTE(SUBSTITUTE(SUBSTITUTE(SUBSTITUTE(SUBSTITUTE(SUBSTITUTE(SUBSTITUTE(Table2[[#This Row],[NAMA BARANG]]," ",""),"""",""),"-",""),"/",""),"(",""),")",""),"&amp;",""),",",""))</f>
        <v>karetputihamandala</v>
      </c>
      <c r="C2723" s="16" t="s">
        <v>3406</v>
      </c>
      <c r="D2723" s="18">
        <v>0</v>
      </c>
      <c r="E2723" s="47" t="s">
        <v>2632</v>
      </c>
      <c r="F2723" s="43">
        <f>IF(Table2[[#This Row],[M5B]]="",Table2[[#This Row],[M5B_h]],SUM(Table2[[#This Row],[M5B_h]],Table2[[#This Row],[M5B]]))</f>
        <v>0</v>
      </c>
      <c r="H2723" s="14" t="str">
        <f>IF(Table2[[#This Row],[M1A]]="","",Table2[[#This Row],[M1A]]-Table2[[#This Row],[AWAL]])</f>
        <v/>
      </c>
      <c r="J2723" s="14" t="str">
        <f>IF(Table2[[#This Row],[M2A]]="","",SUM(Table2[[#This Row],[M2A]]-Table2[[#This Row],[M2B_h]]))</f>
        <v/>
      </c>
      <c r="L2723" s="14" t="str">
        <f>IF(Table2[[#This Row],[M3A]]="","",SUM(Table2[[#This Row],[M3A]]-Table2[[#This Row],[M3B_h]]))</f>
        <v/>
      </c>
      <c r="N2723" s="14" t="str">
        <f>IF(Table2[[#This Row],[M4A]]="","",SUM(Table2[[#This Row],[M4A]]-Table2[[#This Row],[M4B_h]]))</f>
        <v/>
      </c>
      <c r="O2723" s="14"/>
      <c r="P2723" s="14" t="str">
        <f>IF(Table2[[#This Row],[M5A]]="","",SUM(Table2[[#This Row],[M5A]]-Table2[[#This Row],[M5B_h]]))</f>
        <v/>
      </c>
      <c r="Q2723" s="14">
        <f>SUM(Table2[[#This Row],[AWAL]],Table2[[#This Row],[M1B]])</f>
        <v>0</v>
      </c>
      <c r="R2723" s="14">
        <f>SUM(Table2[[#This Row],[M2B]],Table2[[#This Row],[M2B_h]])</f>
        <v>0</v>
      </c>
      <c r="S2723" s="14">
        <f>SUM(Table2[[#This Row],[M3B]],Table2[[#This Row],[M3B_h]])</f>
        <v>0</v>
      </c>
      <c r="T2723" s="14">
        <f>SUM(Table2[[#This Row],[M4B]],Table2[[#This Row],[M4B_h]])</f>
        <v>0</v>
      </c>
    </row>
    <row r="2724" spans="1:20">
      <c r="A2724" s="11" t="str">
        <f>IF(Table2[[#This Row],[TT]]=0,"",ROW())</f>
        <v/>
      </c>
      <c r="B2724" s="11" t="str">
        <f>LOWER(SUBSTITUTE(SUBSTITUTE(SUBSTITUTE(SUBSTITUTE(SUBSTITUTE(SUBSTITUTE(SUBSTITUTE(SUBSTITUTE(Table2[[#This Row],[NAMA BARANG]]," ",""),"""",""),"-",""),"/",""),"(",""),")",""),"&amp;",""),",",""))</f>
        <v>kartustockkwartop</v>
      </c>
      <c r="C2724" s="17" t="s">
        <v>2442</v>
      </c>
      <c r="D2724" s="18">
        <v>0</v>
      </c>
      <c r="E2724" s="22" t="s">
        <v>2632</v>
      </c>
      <c r="F2724" s="43">
        <f>IF(Table2[[#This Row],[M5B]]="",Table2[[#This Row],[M5B_h]],SUM(Table2[[#This Row],[M5B_h]],Table2[[#This Row],[M5B]]))</f>
        <v>0</v>
      </c>
      <c r="H2724" s="12" t="str">
        <f>IF(Table2[[#This Row],[M1A]]="","",Table2[[#This Row],[M1A]]-Table2[[#This Row],[AWAL]])</f>
        <v/>
      </c>
      <c r="J2724" s="12" t="str">
        <f>IF(Table2[[#This Row],[M2A]]="","",SUM(Table2[[#This Row],[M2A]]-Table2[[#This Row],[M2B_h]]))</f>
        <v/>
      </c>
      <c r="L2724" s="12" t="str">
        <f>IF(Table2[[#This Row],[M3A]]="","",SUM(Table2[[#This Row],[M3A]]-Table2[[#This Row],[M3B_h]]))</f>
        <v/>
      </c>
      <c r="N2724" s="12" t="str">
        <f>IF(Table2[[#This Row],[M4A]]="","",SUM(Table2[[#This Row],[M4A]]-Table2[[#This Row],[M4B_h]]))</f>
        <v/>
      </c>
      <c r="O2724" s="14"/>
      <c r="P2724" s="14" t="str">
        <f>IF(Table2[[#This Row],[M5A]]="","",SUM(Table2[[#This Row],[M5A]]-Table2[[#This Row],[M5B_h]]))</f>
        <v/>
      </c>
      <c r="Q2724" s="14">
        <f>SUM(Table2[[#This Row],[AWAL]],Table2[[#This Row],[M1B]])</f>
        <v>0</v>
      </c>
      <c r="R2724" s="14">
        <f>SUM(Table2[[#This Row],[M2B]],Table2[[#This Row],[M2B_h]])</f>
        <v>0</v>
      </c>
      <c r="S2724" s="14">
        <f>SUM(Table2[[#This Row],[M3B]],Table2[[#This Row],[M3B_h]])</f>
        <v>0</v>
      </c>
      <c r="T2724" s="14">
        <f>SUM(Table2[[#This Row],[M4B]],Table2[[#This Row],[M4B_h]])</f>
        <v>0</v>
      </c>
    </row>
    <row r="2725" spans="1:20">
      <c r="A2725" s="11" t="str">
        <f>IF(Table2[[#This Row],[TT]]=0,"",ROW())</f>
        <v/>
      </c>
      <c r="B2725" s="11" t="str">
        <f>LOWER(SUBSTITUTE(SUBSTITUTE(SUBSTITUTE(SUBSTITUTE(SUBSTITUTE(SUBSTITUTE(SUBSTITUTE(SUBSTITUTE(Table2[[#This Row],[NAMA BARANG]]," ",""),"""",""),"-",""),"/",""),"(",""),")",""),"&amp;",""),",",""))</f>
        <v>kartuundangananakalpindo</v>
      </c>
      <c r="C2725" s="17" t="s">
        <v>1211</v>
      </c>
      <c r="D2725" s="18">
        <v>0</v>
      </c>
      <c r="E2725" s="22" t="s">
        <v>1212</v>
      </c>
      <c r="F2725" s="43">
        <f>IF(Table2[[#This Row],[M5B]]="",Table2[[#This Row],[M5B_h]],SUM(Table2[[#This Row],[M5B_h]],Table2[[#This Row],[M5B]]))</f>
        <v>0</v>
      </c>
      <c r="H2725" s="12" t="str">
        <f>IF(Table2[[#This Row],[M1A]]="","",Table2[[#This Row],[M1A]]-Table2[[#This Row],[AWAL]])</f>
        <v/>
      </c>
      <c r="J2725" s="12" t="str">
        <f>IF(Table2[[#This Row],[M2A]]="","",SUM(Table2[[#This Row],[M2A]]-Table2[[#This Row],[M2B_h]]))</f>
        <v/>
      </c>
      <c r="L2725" s="12" t="str">
        <f>IF(Table2[[#This Row],[M3A]]="","",SUM(Table2[[#This Row],[M3A]]-Table2[[#This Row],[M3B_h]]))</f>
        <v/>
      </c>
      <c r="N2725" s="12" t="str">
        <f>IF(Table2[[#This Row],[M4A]]="","",SUM(Table2[[#This Row],[M4A]]-Table2[[#This Row],[M4B_h]]))</f>
        <v/>
      </c>
      <c r="O2725" s="14"/>
      <c r="P2725" s="14" t="str">
        <f>IF(Table2[[#This Row],[M5A]]="","",SUM(Table2[[#This Row],[M5A]]-Table2[[#This Row],[M5B_h]]))</f>
        <v/>
      </c>
      <c r="Q2725" s="14">
        <f>SUM(Table2[[#This Row],[AWAL]],Table2[[#This Row],[M1B]])</f>
        <v>0</v>
      </c>
      <c r="R2725" s="14">
        <f>SUM(Table2[[#This Row],[M2B]],Table2[[#This Row],[M2B_h]])</f>
        <v>0</v>
      </c>
      <c r="S2725" s="14">
        <f>SUM(Table2[[#This Row],[M3B]],Table2[[#This Row],[M3B_h]])</f>
        <v>0</v>
      </c>
      <c r="T2725" s="14">
        <f>SUM(Table2[[#This Row],[M4B]],Table2[[#This Row],[M4B_h]])</f>
        <v>0</v>
      </c>
    </row>
    <row r="2726" spans="1:20">
      <c r="A2726" s="11" t="str">
        <f>IF(Table2[[#This Row],[TT]]=0,"",ROW())</f>
        <v/>
      </c>
      <c r="B2726" s="11" t="str">
        <f>LOWER(SUBSTITUTE(SUBSTITUTE(SUBSTITUTE(SUBSTITUTE(SUBSTITUTE(SUBSTITUTE(SUBSTITUTE(SUBSTITUTE(Table2[[#This Row],[NAMA BARANG]]," ",""),"""",""),"-",""),"/",""),"(",""),")",""),"&amp;",""),",",""))</f>
        <v>kartuundangananakdeluxe</v>
      </c>
      <c r="C2726" s="17" t="s">
        <v>1213</v>
      </c>
      <c r="D2726" s="18">
        <v>0</v>
      </c>
      <c r="E2726" s="22" t="s">
        <v>1214</v>
      </c>
      <c r="F2726" s="43">
        <f>IF(Table2[[#This Row],[M5B]]="",Table2[[#This Row],[M5B_h]],SUM(Table2[[#This Row],[M5B_h]],Table2[[#This Row],[M5B]]))</f>
        <v>0</v>
      </c>
      <c r="H2726" s="12" t="str">
        <f>IF(Table2[[#This Row],[M1A]]="","",Table2[[#This Row],[M1A]]-Table2[[#This Row],[AWAL]])</f>
        <v/>
      </c>
      <c r="J2726" s="12" t="str">
        <f>IF(Table2[[#This Row],[M2A]]="","",SUM(Table2[[#This Row],[M2A]]-Table2[[#This Row],[M2B_h]]))</f>
        <v/>
      </c>
      <c r="L2726" s="12" t="str">
        <f>IF(Table2[[#This Row],[M3A]]="","",SUM(Table2[[#This Row],[M3A]]-Table2[[#This Row],[M3B_h]]))</f>
        <v/>
      </c>
      <c r="N2726" s="12" t="str">
        <f>IF(Table2[[#This Row],[M4A]]="","",SUM(Table2[[#This Row],[M4A]]-Table2[[#This Row],[M4B_h]]))</f>
        <v/>
      </c>
      <c r="O2726" s="14"/>
      <c r="P2726" s="14" t="str">
        <f>IF(Table2[[#This Row],[M5A]]="","",SUM(Table2[[#This Row],[M5A]]-Table2[[#This Row],[M5B_h]]))</f>
        <v/>
      </c>
      <c r="Q2726" s="14">
        <f>SUM(Table2[[#This Row],[AWAL]],Table2[[#This Row],[M1B]])</f>
        <v>0</v>
      </c>
      <c r="R2726" s="14">
        <f>SUM(Table2[[#This Row],[M2B]],Table2[[#This Row],[M2B_h]])</f>
        <v>0</v>
      </c>
      <c r="S2726" s="14">
        <f>SUM(Table2[[#This Row],[M3B]],Table2[[#This Row],[M3B_h]])</f>
        <v>0</v>
      </c>
      <c r="T2726" s="14">
        <f>SUM(Table2[[#This Row],[M4B]],Table2[[#This Row],[M4B_h]])</f>
        <v>0</v>
      </c>
    </row>
    <row r="2727" spans="1:20">
      <c r="A2727" s="13" t="str">
        <f>IF(Table2[[#This Row],[TT]]=0,"",ROW())</f>
        <v/>
      </c>
      <c r="B2727" s="13" t="str">
        <f>LOWER(SUBSTITUTE(SUBSTITUTE(SUBSTITUTE(SUBSTITUTE(SUBSTITUTE(SUBSTITUTE(SUBSTITUTE(SUBSTITUTE(Table2[[#This Row],[NAMA BARANG]]," ",""),"""",""),"-",""),"/",""),"(",""),")",""),"&amp;",""),",",""))</f>
        <v>kertascrepekoalamix</v>
      </c>
      <c r="C2727" s="16" t="s">
        <v>4525</v>
      </c>
      <c r="D2727" s="18">
        <v>0</v>
      </c>
      <c r="E2727" s="47">
        <v>270</v>
      </c>
      <c r="F2727" s="43">
        <f>IF(Table2[[#This Row],[M5B]]="",Table2[[#This Row],[M5B_h]],SUM(Table2[[#This Row],[M5B_h]],Table2[[#This Row],[M5B]]))</f>
        <v>0</v>
      </c>
      <c r="H2727" s="14" t="str">
        <f>IF(Table2[[#This Row],[M1A]]="","",Table2[[#This Row],[M1A]]-Table2[[#This Row],[AWAL]])</f>
        <v/>
      </c>
      <c r="J2727" s="14" t="str">
        <f>IF(Table2[[#This Row],[M2A]]="","",SUM(Table2[[#This Row],[M2A]]-Table2[[#This Row],[M2B_h]]))</f>
        <v/>
      </c>
      <c r="L2727" s="14" t="str">
        <f>IF(Table2[[#This Row],[M3A]]="","",SUM(Table2[[#This Row],[M3A]]-Table2[[#This Row],[M3B_h]]))</f>
        <v/>
      </c>
      <c r="N2727" s="14" t="str">
        <f>IF(Table2[[#This Row],[M4A]]="","",SUM(Table2[[#This Row],[M4A]]-Table2[[#This Row],[M4B_h]]))</f>
        <v/>
      </c>
      <c r="O2727" s="14"/>
      <c r="P2727" s="14" t="str">
        <f>IF(Table2[[#This Row],[M5A]]="","",SUM(Table2[[#This Row],[M5A]]-Table2[[#This Row],[M5B_h]]))</f>
        <v/>
      </c>
      <c r="Q2727" s="14">
        <f>SUM(Table2[[#This Row],[AWAL]],Table2[[#This Row],[M1B]])</f>
        <v>0</v>
      </c>
      <c r="R2727" s="14">
        <f>SUM(Table2[[#This Row],[M2B]],Table2[[#This Row],[M2B_h]])</f>
        <v>0</v>
      </c>
      <c r="S2727" s="14">
        <f>SUM(Table2[[#This Row],[M3B]],Table2[[#This Row],[M3B_h]])</f>
        <v>0</v>
      </c>
      <c r="T2727" s="14">
        <f>SUM(Table2[[#This Row],[M4B]],Table2[[#This Row],[M4B_h]])</f>
        <v>0</v>
      </c>
    </row>
    <row r="2728" spans="1:20">
      <c r="A2728" s="11" t="str">
        <f>IF(Table2[[#This Row],[TT]]=0,"",ROW())</f>
        <v/>
      </c>
      <c r="B2728" s="11" t="str">
        <f>LOWER(SUBSTITUTE(SUBSTITUTE(SUBSTITUTE(SUBSTITUTE(SUBSTITUTE(SUBSTITUTE(SUBSTITUTE(SUBSTITUTE(Table2[[#This Row],[NAMA BARANG]]," ",""),"""",""),"-",""),"/",""),"(",""),")",""),"&amp;",""),",",""))</f>
        <v>kertaskrepmp</v>
      </c>
      <c r="C2728" s="17" t="s">
        <v>1230</v>
      </c>
      <c r="D2728" s="18">
        <v>0</v>
      </c>
      <c r="E2728" s="22">
        <v>240</v>
      </c>
      <c r="F2728" s="43">
        <f>IF(Table2[[#This Row],[M5B]]="",Table2[[#This Row],[M5B_h]],SUM(Table2[[#This Row],[M5B_h]],Table2[[#This Row],[M5B]]))</f>
        <v>0</v>
      </c>
      <c r="H2728" s="12" t="str">
        <f>IF(Table2[[#This Row],[M1A]]="","",Table2[[#This Row],[M1A]]-Table2[[#This Row],[AWAL]])</f>
        <v/>
      </c>
      <c r="J2728" s="12" t="str">
        <f>IF(Table2[[#This Row],[M2A]]="","",SUM(Table2[[#This Row],[M2A]]-Table2[[#This Row],[M2B_h]]))</f>
        <v/>
      </c>
      <c r="L2728" s="12" t="str">
        <f>IF(Table2[[#This Row],[M3A]]="","",SUM(Table2[[#This Row],[M3A]]-Table2[[#This Row],[M3B_h]]))</f>
        <v/>
      </c>
      <c r="N2728" s="12" t="str">
        <f>IF(Table2[[#This Row],[M4A]]="","",SUM(Table2[[#This Row],[M4A]]-Table2[[#This Row],[M4B_h]]))</f>
        <v/>
      </c>
      <c r="O2728" s="14"/>
      <c r="P2728" s="14" t="str">
        <f>IF(Table2[[#This Row],[M5A]]="","",SUM(Table2[[#This Row],[M5A]]-Table2[[#This Row],[M5B_h]]))</f>
        <v/>
      </c>
      <c r="Q2728" s="14">
        <f>SUM(Table2[[#This Row],[AWAL]],Table2[[#This Row],[M1B]])</f>
        <v>0</v>
      </c>
      <c r="R2728" s="14">
        <f>SUM(Table2[[#This Row],[M2B]],Table2[[#This Row],[M2B_h]])</f>
        <v>0</v>
      </c>
      <c r="S2728" s="14">
        <f>SUM(Table2[[#This Row],[M3B]],Table2[[#This Row],[M3B_h]])</f>
        <v>0</v>
      </c>
      <c r="T2728" s="14">
        <f>SUM(Table2[[#This Row],[M4B]],Table2[[#This Row],[M4B_h]])</f>
        <v>0</v>
      </c>
    </row>
    <row r="2729" spans="1:20">
      <c r="A2729" s="11" t="str">
        <f>IF(Table2[[#This Row],[TT]]=0,"",ROW())</f>
        <v/>
      </c>
      <c r="B2729" s="11" t="str">
        <f>LOWER(SUBSTITUTE(SUBSTITUTE(SUBSTITUTE(SUBSTITUTE(SUBSTITUTE(SUBSTITUTE(SUBSTITUTE(SUBSTITUTE(Table2[[#This Row],[NAMA BARANG]]," ",""),"""",""),"-",""),"/",""),"(",""),")",""),"&amp;",""),",",""))</f>
        <v>kertaskrepmixkoala</v>
      </c>
      <c r="C2729" s="17" t="s">
        <v>1231</v>
      </c>
      <c r="D2729" s="18">
        <v>0</v>
      </c>
      <c r="E2729" s="22">
        <v>270</v>
      </c>
      <c r="F2729" s="43">
        <f>IF(Table2[[#This Row],[M5B]]="",Table2[[#This Row],[M5B_h]],SUM(Table2[[#This Row],[M5B_h]],Table2[[#This Row],[M5B]]))</f>
        <v>0</v>
      </c>
      <c r="H2729" s="12" t="str">
        <f>IF(Table2[[#This Row],[M1A]]="","",Table2[[#This Row],[M1A]]-Table2[[#This Row],[AWAL]])</f>
        <v/>
      </c>
      <c r="J2729" s="12" t="str">
        <f>IF(Table2[[#This Row],[M2A]]="","",SUM(Table2[[#This Row],[M2A]]-Table2[[#This Row],[M2B_h]]))</f>
        <v/>
      </c>
      <c r="L2729" s="12" t="str">
        <f>IF(Table2[[#This Row],[M3A]]="","",SUM(Table2[[#This Row],[M3A]]-Table2[[#This Row],[M3B_h]]))</f>
        <v/>
      </c>
      <c r="N2729" s="12" t="str">
        <f>IF(Table2[[#This Row],[M4A]]="","",SUM(Table2[[#This Row],[M4A]]-Table2[[#This Row],[M4B_h]]))</f>
        <v/>
      </c>
      <c r="O2729" s="14"/>
      <c r="P2729" s="14" t="str">
        <f>IF(Table2[[#This Row],[M5A]]="","",SUM(Table2[[#This Row],[M5A]]-Table2[[#This Row],[M5B_h]]))</f>
        <v/>
      </c>
      <c r="Q2729" s="14">
        <f>SUM(Table2[[#This Row],[AWAL]],Table2[[#This Row],[M1B]])</f>
        <v>0</v>
      </c>
      <c r="R2729" s="14">
        <f>SUM(Table2[[#This Row],[M2B]],Table2[[#This Row],[M2B_h]])</f>
        <v>0</v>
      </c>
      <c r="S2729" s="14">
        <f>SUM(Table2[[#This Row],[M3B]],Table2[[#This Row],[M3B_h]])</f>
        <v>0</v>
      </c>
      <c r="T2729" s="14">
        <f>SUM(Table2[[#This Row],[M4B]],Table2[[#This Row],[M4B_h]])</f>
        <v>0</v>
      </c>
    </row>
    <row r="2730" spans="1:20">
      <c r="A2730" s="13" t="str">
        <f>IF(Table2[[#This Row],[TT]]=0,"",ROW())</f>
        <v/>
      </c>
      <c r="B2730" s="13" t="str">
        <f>LOWER(SUBSTITUTE(SUBSTITUTE(SUBSTITUTE(SUBSTITUTE(SUBSTITUTE(SUBSTITUTE(SUBSTITUTE(SUBSTITUTE(Table2[[#This Row],[NAMA BARANG]]," ",""),"""",""),"-",""),"/",""),"(",""),")",""),"&amp;",""),",",""))</f>
        <v>kertaslipatfluorescent16x16</v>
      </c>
      <c r="C2730" s="16" t="s">
        <v>3404</v>
      </c>
      <c r="D2730" s="18">
        <v>0</v>
      </c>
      <c r="E2730" s="47">
        <v>750</v>
      </c>
      <c r="F2730" s="43">
        <f>IF(Table2[[#This Row],[M5B]]="",Table2[[#This Row],[M5B_h]],SUM(Table2[[#This Row],[M5B_h]],Table2[[#This Row],[M5B]]))</f>
        <v>0</v>
      </c>
      <c r="H2730" s="14" t="str">
        <f>IF(Table2[[#This Row],[M1A]]="","",Table2[[#This Row],[M1A]]-Table2[[#This Row],[AWAL]])</f>
        <v/>
      </c>
      <c r="J2730" s="14" t="str">
        <f>IF(Table2[[#This Row],[M2A]]="","",SUM(Table2[[#This Row],[M2A]]-Table2[[#This Row],[M2B_h]]))</f>
        <v/>
      </c>
      <c r="L2730" s="14" t="str">
        <f>IF(Table2[[#This Row],[M3A]]="","",SUM(Table2[[#This Row],[M3A]]-Table2[[#This Row],[M3B_h]]))</f>
        <v/>
      </c>
      <c r="N2730" s="14" t="str">
        <f>IF(Table2[[#This Row],[M4A]]="","",SUM(Table2[[#This Row],[M4A]]-Table2[[#This Row],[M4B_h]]))</f>
        <v/>
      </c>
      <c r="O2730" s="14"/>
      <c r="P2730" s="14" t="str">
        <f>IF(Table2[[#This Row],[M5A]]="","",SUM(Table2[[#This Row],[M5A]]-Table2[[#This Row],[M5B_h]]))</f>
        <v/>
      </c>
      <c r="Q2730" s="14">
        <f>SUM(Table2[[#This Row],[AWAL]],Table2[[#This Row],[M1B]])</f>
        <v>0</v>
      </c>
      <c r="R2730" s="14">
        <f>SUM(Table2[[#This Row],[M2B]],Table2[[#This Row],[M2B_h]])</f>
        <v>0</v>
      </c>
      <c r="S2730" s="14">
        <f>SUM(Table2[[#This Row],[M3B]],Table2[[#This Row],[M3B_h]])</f>
        <v>0</v>
      </c>
      <c r="T2730" s="14">
        <f>SUM(Table2[[#This Row],[M4B]],Table2[[#This Row],[M4B_h]])</f>
        <v>0</v>
      </c>
    </row>
    <row r="2731" spans="1:20">
      <c r="A2731" s="11" t="str">
        <f>IF(Table2[[#This Row],[TT]]=0,"",ROW())</f>
        <v/>
      </c>
      <c r="B2731" s="11" t="str">
        <f>LOWER(SUBSTITUTE(SUBSTITUTE(SUBSTITUTE(SUBSTITUTE(SUBSTITUTE(SUBSTITUTE(SUBSTITUTE(SUBSTITUTE(Table2[[#This Row],[NAMA BARANG]]," ",""),"""",""),"-",""),"/",""),"(",""),")",""),"&amp;",""),",",""))</f>
        <v>kuasenter9291</v>
      </c>
      <c r="C2731" s="17" t="s">
        <v>1259</v>
      </c>
      <c r="D2731" s="18">
        <v>0</v>
      </c>
      <c r="E2731" s="22" t="s">
        <v>120</v>
      </c>
      <c r="F2731" s="43">
        <f>IF(Table2[[#This Row],[M5B]]="",Table2[[#This Row],[M5B_h]],SUM(Table2[[#This Row],[M5B_h]],Table2[[#This Row],[M5B]]))</f>
        <v>0</v>
      </c>
      <c r="H2731" s="12" t="str">
        <f>IF(Table2[[#This Row],[M1A]]="","",Table2[[#This Row],[M1A]]-Table2[[#This Row],[AWAL]])</f>
        <v/>
      </c>
      <c r="J2731" s="12" t="str">
        <f>IF(Table2[[#This Row],[M2A]]="","",SUM(Table2[[#This Row],[M2A]]-Table2[[#This Row],[M2B_h]]))</f>
        <v/>
      </c>
      <c r="L2731" s="12" t="str">
        <f>IF(Table2[[#This Row],[M3A]]="","",SUM(Table2[[#This Row],[M3A]]-Table2[[#This Row],[M3B_h]]))</f>
        <v/>
      </c>
      <c r="N2731" s="12" t="str">
        <f>IF(Table2[[#This Row],[M4A]]="","",SUM(Table2[[#This Row],[M4A]]-Table2[[#This Row],[M4B_h]]))</f>
        <v/>
      </c>
      <c r="O2731" s="14"/>
      <c r="P2731" s="14" t="str">
        <f>IF(Table2[[#This Row],[M5A]]="","",SUM(Table2[[#This Row],[M5A]]-Table2[[#This Row],[M5B_h]]))</f>
        <v/>
      </c>
      <c r="Q2731" s="14">
        <f>SUM(Table2[[#This Row],[AWAL]],Table2[[#This Row],[M1B]])</f>
        <v>0</v>
      </c>
      <c r="R2731" s="14">
        <f>SUM(Table2[[#This Row],[M2B]],Table2[[#This Row],[M2B_h]])</f>
        <v>0</v>
      </c>
      <c r="S2731" s="14">
        <f>SUM(Table2[[#This Row],[M3B]],Table2[[#This Row],[M3B_h]])</f>
        <v>0</v>
      </c>
      <c r="T2731" s="14">
        <f>SUM(Table2[[#This Row],[M4B]],Table2[[#This Row],[M4B_h]])</f>
        <v>0</v>
      </c>
    </row>
    <row r="2732" spans="1:20">
      <c r="A2732" s="11" t="str">
        <f>IF(Table2[[#This Row],[TT]]=0,"",ROW())</f>
        <v/>
      </c>
      <c r="B2732" s="11" t="str">
        <f>LOWER(SUBSTITUTE(SUBSTITUTE(SUBSTITUTE(SUBSTITUTE(SUBSTITUTE(SUBSTITUTE(SUBSTITUTE(SUBSTITUTE(Table2[[#This Row],[NAMA BARANG]]," ",""),"""",""),"-",""),"/",""),"(",""),")",""),"&amp;",""),",",""))</f>
        <v>kuasenter9292</v>
      </c>
      <c r="C2732" s="17" t="s">
        <v>1260</v>
      </c>
      <c r="D2732" s="18">
        <v>0</v>
      </c>
      <c r="E2732" s="22" t="s">
        <v>120</v>
      </c>
      <c r="F2732" s="43">
        <f>IF(Table2[[#This Row],[M5B]]="",Table2[[#This Row],[M5B_h]],SUM(Table2[[#This Row],[M5B_h]],Table2[[#This Row],[M5B]]))</f>
        <v>0</v>
      </c>
      <c r="H2732" s="12" t="str">
        <f>IF(Table2[[#This Row],[M1A]]="","",Table2[[#This Row],[M1A]]-Table2[[#This Row],[AWAL]])</f>
        <v/>
      </c>
      <c r="J2732" s="12" t="str">
        <f>IF(Table2[[#This Row],[M2A]]="","",SUM(Table2[[#This Row],[M2A]]-Table2[[#This Row],[M2B_h]]))</f>
        <v/>
      </c>
      <c r="L2732" s="12" t="str">
        <f>IF(Table2[[#This Row],[M3A]]="","",SUM(Table2[[#This Row],[M3A]]-Table2[[#This Row],[M3B_h]]))</f>
        <v/>
      </c>
      <c r="N2732" s="12" t="str">
        <f>IF(Table2[[#This Row],[M4A]]="","",SUM(Table2[[#This Row],[M4A]]-Table2[[#This Row],[M4B_h]]))</f>
        <v/>
      </c>
      <c r="O2732" s="14"/>
      <c r="P2732" s="14" t="str">
        <f>IF(Table2[[#This Row],[M5A]]="","",SUM(Table2[[#This Row],[M5A]]-Table2[[#This Row],[M5B_h]]))</f>
        <v/>
      </c>
      <c r="Q2732" s="14">
        <f>SUM(Table2[[#This Row],[AWAL]],Table2[[#This Row],[M1B]])</f>
        <v>0</v>
      </c>
      <c r="R2732" s="14">
        <f>SUM(Table2[[#This Row],[M2B]],Table2[[#This Row],[M2B_h]])</f>
        <v>0</v>
      </c>
      <c r="S2732" s="14">
        <f>SUM(Table2[[#This Row],[M3B]],Table2[[#This Row],[M3B_h]])</f>
        <v>0</v>
      </c>
      <c r="T2732" s="14">
        <f>SUM(Table2[[#This Row],[M4B]],Table2[[#This Row],[M4B_h]])</f>
        <v>0</v>
      </c>
    </row>
    <row r="2733" spans="1:20">
      <c r="A2733" s="11" t="str">
        <f>IF(Table2[[#This Row],[TT]]=0,"",ROW())</f>
        <v/>
      </c>
      <c r="B2733" s="11" t="str">
        <f>LOWER(SUBSTITUTE(SUBSTITUTE(SUBSTITUTE(SUBSTITUTE(SUBSTITUTE(SUBSTITUTE(SUBSTITUTE(SUBSTITUTE(Table2[[#This Row],[NAMA BARANG]]," ",""),"""",""),"-",""),"/",""),"(",""),")",""),"&amp;",""),",",""))</f>
        <v>kuaspagodano12511</v>
      </c>
      <c r="C2733" s="21" t="s">
        <v>1277</v>
      </c>
      <c r="D2733" s="22">
        <v>1</v>
      </c>
      <c r="E2733" s="22" t="s">
        <v>1274</v>
      </c>
      <c r="F2733" s="43">
        <f>IF(Table2[[#This Row],[M5B]]="",Table2[[#This Row],[M5B_h]],SUM(Table2[[#This Row],[M5B_h]],Table2[[#This Row],[M5B]]))</f>
        <v>0</v>
      </c>
      <c r="H2733" s="12" t="str">
        <f>IF(Table2[[#This Row],[M1A]]="","",Table2[[#This Row],[M1A]]-Table2[[#This Row],[AWAL]])</f>
        <v/>
      </c>
      <c r="I2733" s="12">
        <v>0</v>
      </c>
      <c r="J2733" s="12">
        <f>IF(Table2[[#This Row],[M2A]]="","",SUM(Table2[[#This Row],[M2A]]-Table2[[#This Row],[M2B_h]]))</f>
        <v>-1</v>
      </c>
      <c r="L2733" s="12" t="str">
        <f>IF(Table2[[#This Row],[M3A]]="","",SUM(Table2[[#This Row],[M3A]]-Table2[[#This Row],[M3B_h]]))</f>
        <v/>
      </c>
      <c r="N2733" s="12" t="str">
        <f>IF(Table2[[#This Row],[M4A]]="","",SUM(Table2[[#This Row],[M4A]]-Table2[[#This Row],[M4B_h]]))</f>
        <v/>
      </c>
      <c r="O2733" s="14"/>
      <c r="P2733" s="14" t="str">
        <f>IF(Table2[[#This Row],[M5A]]="","",SUM(Table2[[#This Row],[M5A]]-Table2[[#This Row],[M5B_h]]))</f>
        <v/>
      </c>
      <c r="Q2733" s="14">
        <f>SUM(Table2[[#This Row],[AWAL]],Table2[[#This Row],[M1B]])</f>
        <v>1</v>
      </c>
      <c r="R2733" s="14">
        <f>SUM(Table2[[#This Row],[M2B]],Table2[[#This Row],[M2B_h]])</f>
        <v>0</v>
      </c>
      <c r="S2733" s="14">
        <f>SUM(Table2[[#This Row],[M3B]],Table2[[#This Row],[M3B_h]])</f>
        <v>0</v>
      </c>
      <c r="T2733" s="14">
        <f>SUM(Table2[[#This Row],[M4B]],Table2[[#This Row],[M4B_h]])</f>
        <v>0</v>
      </c>
    </row>
    <row r="2734" spans="1:20">
      <c r="A2734" s="11" t="str">
        <f>IF(Table2[[#This Row],[TT]]=0,"",ROW())</f>
        <v/>
      </c>
      <c r="B2734" s="11" t="str">
        <f>LOWER(SUBSTITUTE(SUBSTITUTE(SUBSTITUTE(SUBSTITUTE(SUBSTITUTE(SUBSTITUTE(SUBSTITUTE(SUBSTITUTE(Table2[[#This Row],[NAMA BARANG]]," ",""),"""",""),"-",""),"/",""),"(",""),")",""),"&amp;",""),",",""))</f>
        <v>lleafa5100lbrkoalamtkstrimin</v>
      </c>
      <c r="C2734" s="21" t="s">
        <v>3203</v>
      </c>
      <c r="D2734" s="22">
        <v>0</v>
      </c>
      <c r="E2734" s="22">
        <v>60</v>
      </c>
      <c r="F2734" s="43">
        <f>IF(Table2[[#This Row],[M5B]]="",Table2[[#This Row],[M5B_h]],SUM(Table2[[#This Row],[M5B_h]],Table2[[#This Row],[M5B]]))</f>
        <v>0</v>
      </c>
      <c r="H2734" s="12" t="str">
        <f>IF(Table2[[#This Row],[M1A]]="","",Table2[[#This Row],[M1A]]-Table2[[#This Row],[AWAL]])</f>
        <v/>
      </c>
      <c r="J2734" s="12" t="str">
        <f>IF(Table2[[#This Row],[M2A]]="","",SUM(Table2[[#This Row],[M2A]]-Table2[[#This Row],[M2B_h]]))</f>
        <v/>
      </c>
      <c r="L2734" s="12" t="str">
        <f>IF(Table2[[#This Row],[M3A]]="","",SUM(Table2[[#This Row],[M3A]]-Table2[[#This Row],[M3B_h]]))</f>
        <v/>
      </c>
      <c r="N2734" s="12" t="str">
        <f>IF(Table2[[#This Row],[M4A]]="","",SUM(Table2[[#This Row],[M4A]]-Table2[[#This Row],[M4B_h]]))</f>
        <v/>
      </c>
      <c r="O2734" s="14"/>
      <c r="P2734" s="14" t="str">
        <f>IF(Table2[[#This Row],[M5A]]="","",SUM(Table2[[#This Row],[M5A]]-Table2[[#This Row],[M5B_h]]))</f>
        <v/>
      </c>
      <c r="Q2734" s="14">
        <f>SUM(Table2[[#This Row],[AWAL]],Table2[[#This Row],[M1B]])</f>
        <v>0</v>
      </c>
      <c r="R2734" s="14">
        <f>SUM(Table2[[#This Row],[M2B]],Table2[[#This Row],[M2B_h]])</f>
        <v>0</v>
      </c>
      <c r="S2734" s="14">
        <f>SUM(Table2[[#This Row],[M3B]],Table2[[#This Row],[M3B_h]])</f>
        <v>0</v>
      </c>
      <c r="T2734" s="14">
        <f>SUM(Table2[[#This Row],[M4B]],Table2[[#This Row],[M4B_h]])</f>
        <v>0</v>
      </c>
    </row>
    <row r="2735" spans="1:20">
      <c r="A2735" s="11" t="str">
        <f>IF(Table2[[#This Row],[TT]]=0,"",ROW())</f>
        <v/>
      </c>
      <c r="B2735" s="11" t="str">
        <f>LOWER(SUBSTITUTE(SUBSTITUTE(SUBSTITUTE(SUBSTITUTE(SUBSTITUTE(SUBSTITUTE(SUBSTITUTE(SUBSTITUTE(Table2[[#This Row],[NAMA BARANG]]," ",""),"""",""),"-",""),"/",""),"(",""),")",""),"&amp;",""),",",""))</f>
        <v>lleafa5100mtkkotakb</v>
      </c>
      <c r="C2735" s="17" t="s">
        <v>3204</v>
      </c>
      <c r="D2735" s="18">
        <v>0</v>
      </c>
      <c r="E2735" s="22">
        <v>150</v>
      </c>
      <c r="F2735" s="43">
        <f>IF(Table2[[#This Row],[M5B]]="",Table2[[#This Row],[M5B_h]],SUM(Table2[[#This Row],[M5B_h]],Table2[[#This Row],[M5B]]))</f>
        <v>0</v>
      </c>
      <c r="H2735" s="12" t="str">
        <f>IF(Table2[[#This Row],[M1A]]="","",Table2[[#This Row],[M1A]]-Table2[[#This Row],[AWAL]])</f>
        <v/>
      </c>
      <c r="J2735" s="12" t="str">
        <f>IF(Table2[[#This Row],[M2A]]="","",SUM(Table2[[#This Row],[M2A]]-Table2[[#This Row],[M2B_h]]))</f>
        <v/>
      </c>
      <c r="L2735" s="12" t="str">
        <f>IF(Table2[[#This Row],[M3A]]="","",SUM(Table2[[#This Row],[M3A]]-Table2[[#This Row],[M3B_h]]))</f>
        <v/>
      </c>
      <c r="N2735" s="12" t="str">
        <f>IF(Table2[[#This Row],[M4A]]="","",SUM(Table2[[#This Row],[M4A]]-Table2[[#This Row],[M4B_h]]))</f>
        <v/>
      </c>
      <c r="O2735" s="14"/>
      <c r="P2735" s="14" t="str">
        <f>IF(Table2[[#This Row],[M5A]]="","",SUM(Table2[[#This Row],[M5A]]-Table2[[#This Row],[M5B_h]]))</f>
        <v/>
      </c>
      <c r="Q2735" s="14">
        <f>SUM(Table2[[#This Row],[AWAL]],Table2[[#This Row],[M1B]])</f>
        <v>0</v>
      </c>
      <c r="R2735" s="14">
        <f>SUM(Table2[[#This Row],[M2B]],Table2[[#This Row],[M2B_h]])</f>
        <v>0</v>
      </c>
      <c r="S2735" s="14">
        <f>SUM(Table2[[#This Row],[M3B]],Table2[[#This Row],[M3B_h]])</f>
        <v>0</v>
      </c>
      <c r="T2735" s="14">
        <f>SUM(Table2[[#This Row],[M4B]],Table2[[#This Row],[M4B_h]])</f>
        <v>0</v>
      </c>
    </row>
    <row r="2736" spans="1:20">
      <c r="A2736" s="11" t="str">
        <f>IF(Table2[[#This Row],[TT]]=0,"",ROW())</f>
        <v/>
      </c>
      <c r="B2736" s="11" t="str">
        <f>LOWER(SUBSTITUTE(SUBSTITUTE(SUBSTITUTE(SUBSTITUTE(SUBSTITUTE(SUBSTITUTE(SUBSTITUTE(SUBSTITUTE(Table2[[#This Row],[NAMA BARANG]]," ",""),"""",""),"-",""),"/",""),"(",""),")",""),"&amp;",""),",",""))</f>
        <v>lleafa5100rainbowpolos</v>
      </c>
      <c r="C2736" s="17" t="s">
        <v>1288</v>
      </c>
      <c r="D2736" s="18">
        <v>0</v>
      </c>
      <c r="E2736" s="22" t="s">
        <v>34</v>
      </c>
      <c r="F2736" s="43">
        <f>IF(Table2[[#This Row],[M5B]]="",Table2[[#This Row],[M5B_h]],SUM(Table2[[#This Row],[M5B_h]],Table2[[#This Row],[M5B]]))</f>
        <v>0</v>
      </c>
      <c r="H2736" s="12" t="str">
        <f>IF(Table2[[#This Row],[M1A]]="","",Table2[[#This Row],[M1A]]-Table2[[#This Row],[AWAL]])</f>
        <v/>
      </c>
      <c r="J2736" s="12" t="str">
        <f>IF(Table2[[#This Row],[M2A]]="","",SUM(Table2[[#This Row],[M2A]]-Table2[[#This Row],[M2B_h]]))</f>
        <v/>
      </c>
      <c r="L2736" s="12" t="str">
        <f>IF(Table2[[#This Row],[M3A]]="","",SUM(Table2[[#This Row],[M3A]]-Table2[[#This Row],[M3B_h]]))</f>
        <v/>
      </c>
      <c r="N2736" s="12" t="str">
        <f>IF(Table2[[#This Row],[M4A]]="","",SUM(Table2[[#This Row],[M4A]]-Table2[[#This Row],[M4B_h]]))</f>
        <v/>
      </c>
      <c r="O2736" s="14"/>
      <c r="P2736" s="14" t="str">
        <f>IF(Table2[[#This Row],[M5A]]="","",SUM(Table2[[#This Row],[M5A]]-Table2[[#This Row],[M5B_h]]))</f>
        <v/>
      </c>
      <c r="Q2736" s="14">
        <f>SUM(Table2[[#This Row],[AWAL]],Table2[[#This Row],[M1B]])</f>
        <v>0</v>
      </c>
      <c r="R2736" s="14">
        <f>SUM(Table2[[#This Row],[M2B]],Table2[[#This Row],[M2B_h]])</f>
        <v>0</v>
      </c>
      <c r="S2736" s="14">
        <f>SUM(Table2[[#This Row],[M3B]],Table2[[#This Row],[M3B_h]])</f>
        <v>0</v>
      </c>
      <c r="T2736" s="14">
        <f>SUM(Table2[[#This Row],[M4B]],Table2[[#This Row],[M4B_h]])</f>
        <v>0</v>
      </c>
    </row>
    <row r="2737" spans="1:20">
      <c r="A2737" s="11" t="str">
        <f>IF(Table2[[#This Row],[TT]]=0,"",ROW())</f>
        <v/>
      </c>
      <c r="B2737" s="11" t="str">
        <f>LOWER(SUBSTITUTE(SUBSTITUTE(SUBSTITUTE(SUBSTITUTE(SUBSTITUTE(SUBSTITUTE(SUBSTITUTE(SUBSTITUTE(Table2[[#This Row],[NAMA BARANG]]," ",""),"""",""),"-",""),"/",""),"(",""),")",""),"&amp;",""),",",""))</f>
        <v>lleafa550mtkkotakb</v>
      </c>
      <c r="C2737" s="17" t="s">
        <v>3205</v>
      </c>
      <c r="D2737" s="18">
        <v>0</v>
      </c>
      <c r="E2737" s="22">
        <v>300</v>
      </c>
      <c r="F2737" s="43">
        <f>IF(Table2[[#This Row],[M5B]]="",Table2[[#This Row],[M5B_h]],SUM(Table2[[#This Row],[M5B_h]],Table2[[#This Row],[M5B]]))</f>
        <v>0</v>
      </c>
      <c r="H2737" s="12" t="str">
        <f>IF(Table2[[#This Row],[M1A]]="","",Table2[[#This Row],[M1A]]-Table2[[#This Row],[AWAL]])</f>
        <v/>
      </c>
      <c r="J2737" s="12" t="str">
        <f>IF(Table2[[#This Row],[M2A]]="","",SUM(Table2[[#This Row],[M2A]]-Table2[[#This Row],[M2B_h]]))</f>
        <v/>
      </c>
      <c r="L2737" s="12" t="str">
        <f>IF(Table2[[#This Row],[M3A]]="","",SUM(Table2[[#This Row],[M3A]]-Table2[[#This Row],[M3B_h]]))</f>
        <v/>
      </c>
      <c r="N2737" s="12" t="str">
        <f>IF(Table2[[#This Row],[M4A]]="","",SUM(Table2[[#This Row],[M4A]]-Table2[[#This Row],[M4B_h]]))</f>
        <v/>
      </c>
      <c r="O2737" s="14"/>
      <c r="P2737" s="14" t="str">
        <f>IF(Table2[[#This Row],[M5A]]="","",SUM(Table2[[#This Row],[M5A]]-Table2[[#This Row],[M5B_h]]))</f>
        <v/>
      </c>
      <c r="Q2737" s="14">
        <f>SUM(Table2[[#This Row],[AWAL]],Table2[[#This Row],[M1B]])</f>
        <v>0</v>
      </c>
      <c r="R2737" s="14">
        <f>SUM(Table2[[#This Row],[M2B]],Table2[[#This Row],[M2B_h]])</f>
        <v>0</v>
      </c>
      <c r="S2737" s="14">
        <f>SUM(Table2[[#This Row],[M3B]],Table2[[#This Row],[M3B_h]])</f>
        <v>0</v>
      </c>
      <c r="T2737" s="14">
        <f>SUM(Table2[[#This Row],[M4B]],Table2[[#This Row],[M4B_h]])</f>
        <v>0</v>
      </c>
    </row>
    <row r="2738" spans="1:20">
      <c r="A2738" s="11" t="str">
        <f>IF(Table2[[#This Row],[TT]]=0,"",ROW())</f>
        <v/>
      </c>
      <c r="B2738" s="11" t="str">
        <f>LOWER(SUBSTITUTE(SUBSTITUTE(SUBSTITUTE(SUBSTITUTE(SUBSTITUTE(SUBSTITUTE(SUBSTITUTE(SUBSTITUTE(Table2[[#This Row],[NAMA BARANG]]," ",""),"""",""),"-",""),"/",""),"(",""),")",""),"&amp;",""),",",""))</f>
        <v>lleafa550rainbowgaris</v>
      </c>
      <c r="C2738" s="17" t="s">
        <v>1293</v>
      </c>
      <c r="D2738" s="18">
        <v>0</v>
      </c>
      <c r="E2738" s="22">
        <v>200</v>
      </c>
      <c r="F2738" s="43">
        <f>IF(Table2[[#This Row],[M5B]]="",Table2[[#This Row],[M5B_h]],SUM(Table2[[#This Row],[M5B_h]],Table2[[#This Row],[M5B]]))</f>
        <v>0</v>
      </c>
      <c r="H2738" s="12" t="str">
        <f>IF(Table2[[#This Row],[M1A]]="","",Table2[[#This Row],[M1A]]-Table2[[#This Row],[AWAL]])</f>
        <v/>
      </c>
      <c r="J2738" s="12" t="str">
        <f>IF(Table2[[#This Row],[M2A]]="","",SUM(Table2[[#This Row],[M2A]]-Table2[[#This Row],[M2B_h]]))</f>
        <v/>
      </c>
      <c r="L2738" s="12" t="str">
        <f>IF(Table2[[#This Row],[M3A]]="","",SUM(Table2[[#This Row],[M3A]]-Table2[[#This Row],[M3B_h]]))</f>
        <v/>
      </c>
      <c r="N2738" s="12" t="str">
        <f>IF(Table2[[#This Row],[M4A]]="","",SUM(Table2[[#This Row],[M4A]]-Table2[[#This Row],[M4B_h]]))</f>
        <v/>
      </c>
      <c r="O2738" s="14"/>
      <c r="P2738" s="14" t="str">
        <f>IF(Table2[[#This Row],[M5A]]="","",SUM(Table2[[#This Row],[M5A]]-Table2[[#This Row],[M5B_h]]))</f>
        <v/>
      </c>
      <c r="Q2738" s="14">
        <f>SUM(Table2[[#This Row],[AWAL]],Table2[[#This Row],[M1B]])</f>
        <v>0</v>
      </c>
      <c r="R2738" s="14">
        <f>SUM(Table2[[#This Row],[M2B]],Table2[[#This Row],[M2B_h]])</f>
        <v>0</v>
      </c>
      <c r="S2738" s="14">
        <f>SUM(Table2[[#This Row],[M3B]],Table2[[#This Row],[M3B_h]])</f>
        <v>0</v>
      </c>
      <c r="T2738" s="14">
        <f>SUM(Table2[[#This Row],[M4B]],Table2[[#This Row],[M4B_h]])</f>
        <v>0</v>
      </c>
    </row>
    <row r="2739" spans="1:20">
      <c r="A2739" s="13" t="str">
        <f>IF(Table2[[#This Row],[TT]]=0,"",ROW())</f>
        <v/>
      </c>
      <c r="B2739" s="13" t="str">
        <f>LOWER(SUBSTITUTE(SUBSTITUTE(SUBSTITUTE(SUBSTITUTE(SUBSTITUTE(SUBSTITUTE(SUBSTITUTE(SUBSTITUTE(Table2[[#This Row],[NAMA BARANG]]," ",""),"""",""),"-",""),"/",""),"(",""),")",""),"&amp;",""),",",""))</f>
        <v>lcdtab</v>
      </c>
      <c r="C2739" s="16" t="s">
        <v>4438</v>
      </c>
      <c r="D2739" s="18">
        <v>0</v>
      </c>
      <c r="E2739" s="47" t="s">
        <v>2577</v>
      </c>
      <c r="F2739" s="43">
        <f>IF(Table2[[#This Row],[M5B]]="",Table2[[#This Row],[M5B_h]],SUM(Table2[[#This Row],[M5B_h]],Table2[[#This Row],[M5B]]))</f>
        <v>0</v>
      </c>
      <c r="H2739" s="14" t="str">
        <f>IF(Table2[[#This Row],[M1A]]="","",Table2[[#This Row],[M1A]]-Table2[[#This Row],[AWAL]])</f>
        <v/>
      </c>
      <c r="J2739" s="14" t="str">
        <f>IF(Table2[[#This Row],[M2A]]="","",SUM(Table2[[#This Row],[M2A]]-Table2[[#This Row],[M2B_h]]))</f>
        <v/>
      </c>
      <c r="L2739" s="14" t="str">
        <f>IF(Table2[[#This Row],[M3A]]="","",SUM(Table2[[#This Row],[M3A]]-Table2[[#This Row],[M3B_h]]))</f>
        <v/>
      </c>
      <c r="N2739" s="14" t="str">
        <f>IF(Table2[[#This Row],[M4A]]="","",SUM(Table2[[#This Row],[M4A]]-Table2[[#This Row],[M4B_h]]))</f>
        <v/>
      </c>
      <c r="O2739" s="14"/>
      <c r="P2739" s="14" t="str">
        <f>IF(Table2[[#This Row],[M5A]]="","",SUM(Table2[[#This Row],[M5A]]-Table2[[#This Row],[M5B_h]]))</f>
        <v/>
      </c>
      <c r="Q2739" s="14">
        <f>SUM(Table2[[#This Row],[AWAL]],Table2[[#This Row],[M1B]])</f>
        <v>0</v>
      </c>
      <c r="R2739" s="14">
        <f>SUM(Table2[[#This Row],[M2B]],Table2[[#This Row],[M2B_h]])</f>
        <v>0</v>
      </c>
      <c r="S2739" s="14">
        <f>SUM(Table2[[#This Row],[M3B]],Table2[[#This Row],[M3B_h]])</f>
        <v>0</v>
      </c>
      <c r="T2739" s="14">
        <f>SUM(Table2[[#This Row],[M4B]],Table2[[#This Row],[M4B_h]])</f>
        <v>0</v>
      </c>
    </row>
    <row r="2740" spans="1:20">
      <c r="A2740" s="11" t="str">
        <f>IF(Table2[[#This Row],[TT]]=0,"",ROW())</f>
        <v/>
      </c>
      <c r="B2740" s="11" t="str">
        <f>LOWER(SUBSTITUTE(SUBSTITUTE(SUBSTITUTE(SUBSTITUTE(SUBSTITUTE(SUBSTITUTE(SUBSTITUTE(SUBSTITUTE(Table2[[#This Row],[NAMA BARANG]]," ",""),"""",""),"-",""),"/",""),"(",""),")",""),"&amp;",""),",",""))</f>
        <v>lem7x29womy</v>
      </c>
      <c r="C2740" s="17" t="s">
        <v>4304</v>
      </c>
      <c r="D2740" s="18">
        <v>0</v>
      </c>
      <c r="E2740" s="22" t="s">
        <v>2634</v>
      </c>
      <c r="F2740" s="43">
        <f>IF(Table2[[#This Row],[M5B]]="",Table2[[#This Row],[M5B_h]],SUM(Table2[[#This Row],[M5B_h]],Table2[[#This Row],[M5B]]))</f>
        <v>0</v>
      </c>
      <c r="H2740" s="12" t="str">
        <f>IF(Table2[[#This Row],[M1A]]="","",Table2[[#This Row],[M1A]]-Table2[[#This Row],[AWAL]])</f>
        <v/>
      </c>
      <c r="J2740" s="12" t="str">
        <f>IF(Table2[[#This Row],[M2A]]="","",SUM(Table2[[#This Row],[M2A]]-Table2[[#This Row],[M2B_h]]))</f>
        <v/>
      </c>
      <c r="L2740" s="12" t="str">
        <f>IF(Table2[[#This Row],[M3A]]="","",SUM(Table2[[#This Row],[M3A]]-Table2[[#This Row],[M3B_h]]))</f>
        <v/>
      </c>
      <c r="N2740" s="12" t="str">
        <f>IF(Table2[[#This Row],[M4A]]="","",SUM(Table2[[#This Row],[M4A]]-Table2[[#This Row],[M4B_h]]))</f>
        <v/>
      </c>
      <c r="O2740" s="14"/>
      <c r="P2740" s="14" t="str">
        <f>IF(Table2[[#This Row],[M5A]]="","",SUM(Table2[[#This Row],[M5A]]-Table2[[#This Row],[M5B_h]]))</f>
        <v/>
      </c>
      <c r="Q2740" s="14">
        <f>SUM(Table2[[#This Row],[AWAL]],Table2[[#This Row],[M1B]])</f>
        <v>0</v>
      </c>
      <c r="R2740" s="14">
        <f>SUM(Table2[[#This Row],[M2B]],Table2[[#This Row],[M2B_h]])</f>
        <v>0</v>
      </c>
      <c r="S2740" s="14">
        <f>SUM(Table2[[#This Row],[M3B]],Table2[[#This Row],[M3B_h]])</f>
        <v>0</v>
      </c>
      <c r="T2740" s="14">
        <f>SUM(Table2[[#This Row],[M4B]],Table2[[#This Row],[M4B_h]])</f>
        <v>0</v>
      </c>
    </row>
    <row r="2741" spans="1:20">
      <c r="A2741" s="11" t="str">
        <f>IF(Table2[[#This Row],[TT]]=0,"",ROW())</f>
        <v/>
      </c>
      <c r="B2741" s="11" t="str">
        <f>LOWER(SUBSTITUTE(SUBSTITUTE(SUBSTITUTE(SUBSTITUTE(SUBSTITUTE(SUBSTITUTE(SUBSTITUTE(SUBSTITUTE(Table2[[#This Row],[NAMA BARANG]]," ",""),"""",""),"-",""),"/",""),"(",""),")",""),"&amp;",""),",",""))</f>
        <v>lemcairb.glue22mlmini</v>
      </c>
      <c r="C2741" s="17" t="s">
        <v>1326</v>
      </c>
      <c r="D2741" s="18">
        <v>0</v>
      </c>
      <c r="E2741" s="22" t="s">
        <v>83</v>
      </c>
      <c r="F2741" s="43">
        <f>IF(Table2[[#This Row],[M5B]]="",Table2[[#This Row],[M5B_h]],SUM(Table2[[#This Row],[M5B_h]],Table2[[#This Row],[M5B]]))</f>
        <v>0</v>
      </c>
      <c r="H2741" s="12" t="str">
        <f>IF(Table2[[#This Row],[M1A]]="","",Table2[[#This Row],[M1A]]-Table2[[#This Row],[AWAL]])</f>
        <v/>
      </c>
      <c r="J2741" s="12" t="str">
        <f>IF(Table2[[#This Row],[M2A]]="","",SUM(Table2[[#This Row],[M2A]]-Table2[[#This Row],[M2B_h]]))</f>
        <v/>
      </c>
      <c r="L2741" s="12" t="str">
        <f>IF(Table2[[#This Row],[M3A]]="","",SUM(Table2[[#This Row],[M3A]]-Table2[[#This Row],[M3B_h]]))</f>
        <v/>
      </c>
      <c r="N2741" s="12" t="str">
        <f>IF(Table2[[#This Row],[M4A]]="","",SUM(Table2[[#This Row],[M4A]]-Table2[[#This Row],[M4B_h]]))</f>
        <v/>
      </c>
      <c r="O2741" s="14"/>
      <c r="P2741" s="14" t="str">
        <f>IF(Table2[[#This Row],[M5A]]="","",SUM(Table2[[#This Row],[M5A]]-Table2[[#This Row],[M5B_h]]))</f>
        <v/>
      </c>
      <c r="Q2741" s="14">
        <f>SUM(Table2[[#This Row],[AWAL]],Table2[[#This Row],[M1B]])</f>
        <v>0</v>
      </c>
      <c r="R2741" s="14">
        <f>SUM(Table2[[#This Row],[M2B]],Table2[[#This Row],[M2B_h]])</f>
        <v>0</v>
      </c>
      <c r="S2741" s="14">
        <f>SUM(Table2[[#This Row],[M3B]],Table2[[#This Row],[M3B_h]])</f>
        <v>0</v>
      </c>
      <c r="T2741" s="14">
        <f>SUM(Table2[[#This Row],[M4B]],Table2[[#This Row],[M4B_h]])</f>
        <v>0</v>
      </c>
    </row>
    <row r="2742" spans="1:20">
      <c r="A2742" s="13" t="str">
        <f>IF(Table2[[#This Row],[TT]]=0,"",ROW())</f>
        <v/>
      </c>
      <c r="B2742" s="13" t="str">
        <f>LOWER(SUBSTITUTE(SUBSTITUTE(SUBSTITUTE(SUBSTITUTE(SUBSTITUTE(SUBSTITUTE(SUBSTITUTE(SUBSTITUTE(Table2[[#This Row],[NAMA BARANG]]," ",""),"""",""),"-",""),"/",""),"(",""),")",""),"&amp;",""),",",""))</f>
        <v>lemtebakbmsputih</v>
      </c>
      <c r="C2742" s="16" t="s">
        <v>3293</v>
      </c>
      <c r="D2742" s="18">
        <v>0</v>
      </c>
      <c r="E2742" s="47" t="s">
        <v>2634</v>
      </c>
      <c r="F2742" s="43">
        <f>IF(Table2[[#This Row],[M5B]]="",Table2[[#This Row],[M5B_h]],SUM(Table2[[#This Row],[M5B_h]],Table2[[#This Row],[M5B]]))</f>
        <v>0</v>
      </c>
      <c r="H2742" s="14" t="str">
        <f>IF(Table2[[#This Row],[M1A]]="","",Table2[[#This Row],[M1A]]-Table2[[#This Row],[AWAL]])</f>
        <v/>
      </c>
      <c r="J2742" s="14" t="str">
        <f>IF(Table2[[#This Row],[M2A]]="","",SUM(Table2[[#This Row],[M2A]]-Table2[[#This Row],[M2B_h]]))</f>
        <v/>
      </c>
      <c r="L2742" s="14" t="str">
        <f>IF(Table2[[#This Row],[M3A]]="","",SUM(Table2[[#This Row],[M3A]]-Table2[[#This Row],[M3B_h]]))</f>
        <v/>
      </c>
      <c r="N2742" s="14" t="str">
        <f>IF(Table2[[#This Row],[M4A]]="","",SUM(Table2[[#This Row],[M4A]]-Table2[[#This Row],[M4B_h]]))</f>
        <v/>
      </c>
      <c r="O2742" s="14"/>
      <c r="P2742" s="14" t="str">
        <f>IF(Table2[[#This Row],[M5A]]="","",SUM(Table2[[#This Row],[M5A]]-Table2[[#This Row],[M5B_h]]))</f>
        <v/>
      </c>
      <c r="Q2742" s="14">
        <f>SUM(Table2[[#This Row],[AWAL]],Table2[[#This Row],[M1B]])</f>
        <v>0</v>
      </c>
      <c r="R2742" s="14">
        <f>SUM(Table2[[#This Row],[M2B]],Table2[[#This Row],[M2B_h]])</f>
        <v>0</v>
      </c>
      <c r="S2742" s="14">
        <f>SUM(Table2[[#This Row],[M3B]],Table2[[#This Row],[M3B_h]])</f>
        <v>0</v>
      </c>
      <c r="T2742" s="14">
        <f>SUM(Table2[[#This Row],[M4B]],Table2[[#This Row],[M4B_h]])</f>
        <v>0</v>
      </c>
    </row>
    <row r="2743" spans="1:20">
      <c r="A2743" s="11" t="str">
        <f>IF(Table2[[#This Row],[TT]]=0,"",ROW())</f>
        <v/>
      </c>
      <c r="B2743" s="11" t="str">
        <f>LOWER(SUBSTITUTE(SUBSTITUTE(SUBSTITUTE(SUBSTITUTE(SUBSTITUTE(SUBSTITUTE(SUBSTITUTE(SUBSTITUTE(Table2[[#This Row],[NAMA BARANG]]," ",""),"""",""),"-",""),"/",""),"(",""),")",""),"&amp;",""),",",""))</f>
        <v>lettertray2susunlt002besijos</v>
      </c>
      <c r="C2743" s="17" t="s">
        <v>1346</v>
      </c>
      <c r="D2743" s="18">
        <v>0</v>
      </c>
      <c r="E2743" s="22" t="s">
        <v>1347</v>
      </c>
      <c r="F2743" s="43">
        <f>IF(Table2[[#This Row],[M5B]]="",Table2[[#This Row],[M5B_h]],SUM(Table2[[#This Row],[M5B_h]],Table2[[#This Row],[M5B]]))</f>
        <v>0</v>
      </c>
      <c r="H2743" s="12" t="str">
        <f>IF(Table2[[#This Row],[M1A]]="","",Table2[[#This Row],[M1A]]-Table2[[#This Row],[AWAL]])</f>
        <v/>
      </c>
      <c r="J2743" s="12" t="str">
        <f>IF(Table2[[#This Row],[M2A]]="","",SUM(Table2[[#This Row],[M2A]]-Table2[[#This Row],[M2B_h]]))</f>
        <v/>
      </c>
      <c r="L2743" s="12" t="str">
        <f>IF(Table2[[#This Row],[M3A]]="","",SUM(Table2[[#This Row],[M3A]]-Table2[[#This Row],[M3B_h]]))</f>
        <v/>
      </c>
      <c r="N2743" s="12" t="str">
        <f>IF(Table2[[#This Row],[M4A]]="","",SUM(Table2[[#This Row],[M4A]]-Table2[[#This Row],[M4B_h]]))</f>
        <v/>
      </c>
      <c r="O2743" s="14"/>
      <c r="P2743" s="14" t="str">
        <f>IF(Table2[[#This Row],[M5A]]="","",SUM(Table2[[#This Row],[M5A]]-Table2[[#This Row],[M5B_h]]))</f>
        <v/>
      </c>
      <c r="Q2743" s="14">
        <f>SUM(Table2[[#This Row],[AWAL]],Table2[[#This Row],[M1B]])</f>
        <v>0</v>
      </c>
      <c r="R2743" s="14">
        <f>SUM(Table2[[#This Row],[M2B]],Table2[[#This Row],[M2B_h]])</f>
        <v>0</v>
      </c>
      <c r="S2743" s="14">
        <f>SUM(Table2[[#This Row],[M3B]],Table2[[#This Row],[M3B_h]])</f>
        <v>0</v>
      </c>
      <c r="T2743" s="14">
        <f>SUM(Table2[[#This Row],[M4B]],Table2[[#This Row],[M4B_h]])</f>
        <v>0</v>
      </c>
    </row>
    <row r="2744" spans="1:20">
      <c r="A2744" s="11" t="str">
        <f>IF(Table2[[#This Row],[TT]]=0,"",ROW())</f>
        <v/>
      </c>
      <c r="B2744" s="11" t="str">
        <f>LOWER(SUBSTITUTE(SUBSTITUTE(SUBSTITUTE(SUBSTITUTE(SUBSTITUTE(SUBSTITUTE(SUBSTITUTE(SUBSTITUTE(Table2[[#This Row],[NAMA BARANG]]," ",""),"""",""),"-",""),"/",""),"(",""),")",""),"&amp;",""),",",""))</f>
        <v>lettertraybesi3susun2003</v>
      </c>
      <c r="C2744" s="17" t="s">
        <v>2423</v>
      </c>
      <c r="D2744" s="18">
        <v>0</v>
      </c>
      <c r="E2744" s="22" t="s">
        <v>2576</v>
      </c>
      <c r="F2744" s="43">
        <f>IF(Table2[[#This Row],[M5B]]="",Table2[[#This Row],[M5B_h]],SUM(Table2[[#This Row],[M5B_h]],Table2[[#This Row],[M5B]]))</f>
        <v>0</v>
      </c>
      <c r="H2744" s="12" t="str">
        <f>IF(Table2[[#This Row],[M1A]]="","",Table2[[#This Row],[M1A]]-Table2[[#This Row],[AWAL]])</f>
        <v/>
      </c>
      <c r="J2744" s="12" t="str">
        <f>IF(Table2[[#This Row],[M2A]]="","",SUM(Table2[[#This Row],[M2A]]-Table2[[#This Row],[M2B_h]]))</f>
        <v/>
      </c>
      <c r="L2744" s="12" t="str">
        <f>IF(Table2[[#This Row],[M3A]]="","",SUM(Table2[[#This Row],[M3A]]-Table2[[#This Row],[M3B_h]]))</f>
        <v/>
      </c>
      <c r="N2744" s="12" t="str">
        <f>IF(Table2[[#This Row],[M4A]]="","",SUM(Table2[[#This Row],[M4A]]-Table2[[#This Row],[M4B_h]]))</f>
        <v/>
      </c>
      <c r="O2744" s="14"/>
      <c r="P2744" s="14" t="str">
        <f>IF(Table2[[#This Row],[M5A]]="","",SUM(Table2[[#This Row],[M5A]]-Table2[[#This Row],[M5B_h]]))</f>
        <v/>
      </c>
      <c r="Q2744" s="14">
        <f>SUM(Table2[[#This Row],[AWAL]],Table2[[#This Row],[M1B]])</f>
        <v>0</v>
      </c>
      <c r="R2744" s="14">
        <f>SUM(Table2[[#This Row],[M2B]],Table2[[#This Row],[M2B_h]])</f>
        <v>0</v>
      </c>
      <c r="S2744" s="14">
        <f>SUM(Table2[[#This Row],[M3B]],Table2[[#This Row],[M3B_h]])</f>
        <v>0</v>
      </c>
      <c r="T2744" s="14">
        <f>SUM(Table2[[#This Row],[M4B]],Table2[[#This Row],[M4B_h]])</f>
        <v>0</v>
      </c>
    </row>
    <row r="2745" spans="1:20">
      <c r="A2745" s="11" t="str">
        <f>IF(Table2[[#This Row],[TT]]=0,"",ROW())</f>
        <v/>
      </c>
      <c r="B2745" s="11" t="str">
        <f>LOWER(SUBSTITUTE(SUBSTITUTE(SUBSTITUTE(SUBSTITUTE(SUBSTITUTE(SUBSTITUTE(SUBSTITUTE(SUBSTITUTE(Table2[[#This Row],[NAMA BARANG]]," ",""),"""",""),"-",""),"/",""),"(",""),")",""),"&amp;",""),",",""))</f>
        <v>lettertraybesi4susunlt004jos</v>
      </c>
      <c r="C2745" s="17" t="s">
        <v>1348</v>
      </c>
      <c r="D2745" s="18">
        <v>0</v>
      </c>
      <c r="E2745" s="22" t="s">
        <v>903</v>
      </c>
      <c r="F2745" s="43">
        <f>IF(Table2[[#This Row],[M5B]]="",Table2[[#This Row],[M5B_h]],SUM(Table2[[#This Row],[M5B_h]],Table2[[#This Row],[M5B]]))</f>
        <v>0</v>
      </c>
      <c r="H2745" s="12" t="str">
        <f>IF(Table2[[#This Row],[M1A]]="","",Table2[[#This Row],[M1A]]-Table2[[#This Row],[AWAL]])</f>
        <v/>
      </c>
      <c r="J2745" s="12" t="str">
        <f>IF(Table2[[#This Row],[M2A]]="","",SUM(Table2[[#This Row],[M2A]]-Table2[[#This Row],[M2B_h]]))</f>
        <v/>
      </c>
      <c r="L2745" s="12" t="str">
        <f>IF(Table2[[#This Row],[M3A]]="","",SUM(Table2[[#This Row],[M3A]]-Table2[[#This Row],[M3B_h]]))</f>
        <v/>
      </c>
      <c r="N2745" s="12" t="str">
        <f>IF(Table2[[#This Row],[M4A]]="","",SUM(Table2[[#This Row],[M4A]]-Table2[[#This Row],[M4B_h]]))</f>
        <v/>
      </c>
      <c r="O2745" s="14"/>
      <c r="P2745" s="14" t="str">
        <f>IF(Table2[[#This Row],[M5A]]="","",SUM(Table2[[#This Row],[M5A]]-Table2[[#This Row],[M5B_h]]))</f>
        <v/>
      </c>
      <c r="Q2745" s="14">
        <f>SUM(Table2[[#This Row],[AWAL]],Table2[[#This Row],[M1B]])</f>
        <v>0</v>
      </c>
      <c r="R2745" s="14">
        <f>SUM(Table2[[#This Row],[M2B]],Table2[[#This Row],[M2B_h]])</f>
        <v>0</v>
      </c>
      <c r="S2745" s="14">
        <f>SUM(Table2[[#This Row],[M3B]],Table2[[#This Row],[M3B_h]])</f>
        <v>0</v>
      </c>
      <c r="T2745" s="14">
        <f>SUM(Table2[[#This Row],[M4B]],Table2[[#This Row],[M4B_h]])</f>
        <v>0</v>
      </c>
    </row>
    <row r="2746" spans="1:20">
      <c r="A2746" s="13" t="str">
        <f>IF(Table2[[#This Row],[TT]]=0,"",ROW())</f>
        <v/>
      </c>
      <c r="B2746" s="13" t="str">
        <f>LOWER(SUBSTITUTE(SUBSTITUTE(SUBSTITUTE(SUBSTITUTE(SUBSTITUTE(SUBSTITUTE(SUBSTITUTE(SUBSTITUTE(Table2[[#This Row],[NAMA BARANG]]," ",""),"""",""),"-",""),"/",""),"(",""),")",""),"&amp;",""),",",""))</f>
        <v>lettertraybesimicrotop1184</v>
      </c>
      <c r="C2746" s="16" t="s">
        <v>2761</v>
      </c>
      <c r="D2746" s="25">
        <v>0</v>
      </c>
      <c r="E2746" s="47" t="s">
        <v>2576</v>
      </c>
      <c r="F2746" s="43">
        <f>IF(Table2[[#This Row],[M5B]]="",Table2[[#This Row],[M5B_h]],SUM(Table2[[#This Row],[M5B_h]],Table2[[#This Row],[M5B]]))</f>
        <v>0</v>
      </c>
      <c r="H2746" s="14" t="str">
        <f>IF(Table2[[#This Row],[M1A]]="","",Table2[[#This Row],[M1A]]-Table2[[#This Row],[AWAL]])</f>
        <v/>
      </c>
      <c r="J2746" s="14" t="str">
        <f>IF(Table2[[#This Row],[M2A]]="","",SUM(Table2[[#This Row],[M2A]]-Table2[[#This Row],[M2B_h]]))</f>
        <v/>
      </c>
      <c r="L2746" s="14" t="str">
        <f>IF(Table2[[#This Row],[M3A]]="","",SUM(Table2[[#This Row],[M3A]]-Table2[[#This Row],[M3B_h]]))</f>
        <v/>
      </c>
      <c r="N2746" s="14" t="str">
        <f>IF(Table2[[#This Row],[M4A]]="","",SUM(Table2[[#This Row],[M4A]]-Table2[[#This Row],[M4B_h]]))</f>
        <v/>
      </c>
      <c r="O2746" s="14"/>
      <c r="P2746" s="14" t="str">
        <f>IF(Table2[[#This Row],[M5A]]="","",SUM(Table2[[#This Row],[M5A]]-Table2[[#This Row],[M5B_h]]))</f>
        <v/>
      </c>
      <c r="Q2746" s="14">
        <f>SUM(Table2[[#This Row],[AWAL]],Table2[[#This Row],[M1B]])</f>
        <v>0</v>
      </c>
      <c r="R2746" s="14">
        <f>SUM(Table2[[#This Row],[M2B]],Table2[[#This Row],[M2B_h]])</f>
        <v>0</v>
      </c>
      <c r="S2746" s="14">
        <f>SUM(Table2[[#This Row],[M3B]],Table2[[#This Row],[M3B_h]])</f>
        <v>0</v>
      </c>
      <c r="T2746" s="14">
        <f>SUM(Table2[[#This Row],[M4B]],Table2[[#This Row],[M4B_h]])</f>
        <v>0</v>
      </c>
    </row>
    <row r="2747" spans="1:20">
      <c r="A2747" s="13" t="str">
        <f>IF(Table2[[#This Row],[TT]]=0,"",ROW())</f>
        <v/>
      </c>
      <c r="B2747" s="13" t="str">
        <f>LOWER(SUBSTITUTE(SUBSTITUTE(SUBSTITUTE(SUBSTITUTE(SUBSTITUTE(SUBSTITUTE(SUBSTITUTE(SUBSTITUTE(Table2[[#This Row],[NAMA BARANG]]," ",""),"""",""),"-",""),"/",""),"(",""),")",""),"&amp;",""),",",""))</f>
        <v>lettertraybesimicrotop2susun</v>
      </c>
      <c r="C2747" s="16" t="s">
        <v>2760</v>
      </c>
      <c r="D2747" s="25">
        <v>0</v>
      </c>
      <c r="E2747" s="47" t="s">
        <v>2576</v>
      </c>
      <c r="F2747" s="43">
        <f>IF(Table2[[#This Row],[M5B]]="",Table2[[#This Row],[M5B_h]],SUM(Table2[[#This Row],[M5B_h]],Table2[[#This Row],[M5B]]))</f>
        <v>0</v>
      </c>
      <c r="H2747" s="14" t="str">
        <f>IF(Table2[[#This Row],[M1A]]="","",Table2[[#This Row],[M1A]]-Table2[[#This Row],[AWAL]])</f>
        <v/>
      </c>
      <c r="J2747" s="14" t="str">
        <f>IF(Table2[[#This Row],[M2A]]="","",SUM(Table2[[#This Row],[M2A]]-Table2[[#This Row],[M2B_h]]))</f>
        <v/>
      </c>
      <c r="L2747" s="14" t="str">
        <f>IF(Table2[[#This Row],[M3A]]="","",SUM(Table2[[#This Row],[M3A]]-Table2[[#This Row],[M3B_h]]))</f>
        <v/>
      </c>
      <c r="N2747" s="14" t="str">
        <f>IF(Table2[[#This Row],[M4A]]="","",SUM(Table2[[#This Row],[M4A]]-Table2[[#This Row],[M4B_h]]))</f>
        <v/>
      </c>
      <c r="O2747" s="14"/>
      <c r="P2747" s="14" t="str">
        <f>IF(Table2[[#This Row],[M5A]]="","",SUM(Table2[[#This Row],[M5A]]-Table2[[#This Row],[M5B_h]]))</f>
        <v/>
      </c>
      <c r="Q2747" s="14">
        <f>SUM(Table2[[#This Row],[AWAL]],Table2[[#This Row],[M1B]])</f>
        <v>0</v>
      </c>
      <c r="R2747" s="14">
        <f>SUM(Table2[[#This Row],[M2B]],Table2[[#This Row],[M2B_h]])</f>
        <v>0</v>
      </c>
      <c r="S2747" s="14">
        <f>SUM(Table2[[#This Row],[M3B]],Table2[[#This Row],[M3B_h]])</f>
        <v>0</v>
      </c>
      <c r="T2747" s="14">
        <f>SUM(Table2[[#This Row],[M4B]],Table2[[#This Row],[M4B_h]])</f>
        <v>0</v>
      </c>
    </row>
    <row r="2748" spans="1:20">
      <c r="A2748" s="11" t="str">
        <f>IF(Table2[[#This Row],[TT]]=0,"",ROW())</f>
        <v/>
      </c>
      <c r="B2748" s="11" t="str">
        <f>LOWER(SUBSTITUTE(SUBSTITUTE(SUBSTITUTE(SUBSTITUTE(SUBSTITUTE(SUBSTITUTE(SUBSTITUTE(SUBSTITUTE(Table2[[#This Row],[NAMA BARANG]]," ",""),"""",""),"-",""),"/",""),"(",""),")",""),"&amp;",""),",",""))</f>
        <v>lettertraysusun42004besi</v>
      </c>
      <c r="C2748" s="17" t="s">
        <v>1349</v>
      </c>
      <c r="D2748" s="18">
        <v>0</v>
      </c>
      <c r="E2748" s="22" t="s">
        <v>903</v>
      </c>
      <c r="F2748" s="43">
        <f>IF(Table2[[#This Row],[M5B]]="",Table2[[#This Row],[M5B_h]],SUM(Table2[[#This Row],[M5B_h]],Table2[[#This Row],[M5B]]))</f>
        <v>0</v>
      </c>
      <c r="H2748" s="12" t="str">
        <f>IF(Table2[[#This Row],[M1A]]="","",Table2[[#This Row],[M1A]]-Table2[[#This Row],[AWAL]])</f>
        <v/>
      </c>
      <c r="J2748" s="12" t="str">
        <f>IF(Table2[[#This Row],[M2A]]="","",SUM(Table2[[#This Row],[M2A]]-Table2[[#This Row],[M2B_h]]))</f>
        <v/>
      </c>
      <c r="L2748" s="12" t="str">
        <f>IF(Table2[[#This Row],[M3A]]="","",SUM(Table2[[#This Row],[M3A]]-Table2[[#This Row],[M3B_h]]))</f>
        <v/>
      </c>
      <c r="N2748" s="12" t="str">
        <f>IF(Table2[[#This Row],[M4A]]="","",SUM(Table2[[#This Row],[M4A]]-Table2[[#This Row],[M4B_h]]))</f>
        <v/>
      </c>
      <c r="O2748" s="14"/>
      <c r="P2748" s="14" t="str">
        <f>IF(Table2[[#This Row],[M5A]]="","",SUM(Table2[[#This Row],[M5A]]-Table2[[#This Row],[M5B_h]]))</f>
        <v/>
      </c>
      <c r="Q2748" s="14">
        <f>SUM(Table2[[#This Row],[AWAL]],Table2[[#This Row],[M1B]])</f>
        <v>0</v>
      </c>
      <c r="R2748" s="14">
        <f>SUM(Table2[[#This Row],[M2B]],Table2[[#This Row],[M2B_h]])</f>
        <v>0</v>
      </c>
      <c r="S2748" s="14">
        <f>SUM(Table2[[#This Row],[M3B]],Table2[[#This Row],[M3B_h]])</f>
        <v>0</v>
      </c>
      <c r="T2748" s="14">
        <f>SUM(Table2[[#This Row],[M4B]],Table2[[#This Row],[M4B_h]])</f>
        <v>0</v>
      </c>
    </row>
    <row r="2749" spans="1:20">
      <c r="A2749" s="11" t="str">
        <f>IF(Table2[[#This Row],[TT]]=0,"",ROW())</f>
        <v/>
      </c>
      <c r="B2749" s="11" t="str">
        <f>LOWER(SUBSTITUTE(SUBSTITUTE(SUBSTITUTE(SUBSTITUTE(SUBSTITUTE(SUBSTITUTE(SUBSTITUTE(SUBSTITUTE(Table2[[#This Row],[NAMA BARANG]]," ",""),"""",""),"-",""),"/",""),"(",""),")",""),"&amp;",""),",",""))</f>
        <v>looseleafb550rainbowgaris</v>
      </c>
      <c r="C2749" s="17" t="s">
        <v>2399</v>
      </c>
      <c r="D2749" s="18">
        <v>0</v>
      </c>
      <c r="E2749" s="22">
        <v>200</v>
      </c>
      <c r="F2749" s="43">
        <f>IF(Table2[[#This Row],[M5B]]="",Table2[[#This Row],[M5B_h]],SUM(Table2[[#This Row],[M5B_h]],Table2[[#This Row],[M5B]]))</f>
        <v>0</v>
      </c>
      <c r="H2749" s="12" t="str">
        <f>IF(Table2[[#This Row],[M1A]]="","",Table2[[#This Row],[M1A]]-Table2[[#This Row],[AWAL]])</f>
        <v/>
      </c>
      <c r="J2749" s="12" t="str">
        <f>IF(Table2[[#This Row],[M2A]]="","",SUM(Table2[[#This Row],[M2A]]-Table2[[#This Row],[M2B_h]]))</f>
        <v/>
      </c>
      <c r="L2749" s="12" t="str">
        <f>IF(Table2[[#This Row],[M3A]]="","",SUM(Table2[[#This Row],[M3A]]-Table2[[#This Row],[M3B_h]]))</f>
        <v/>
      </c>
      <c r="N2749" s="12" t="str">
        <f>IF(Table2[[#This Row],[M4A]]="","",SUM(Table2[[#This Row],[M4A]]-Table2[[#This Row],[M4B_h]]))</f>
        <v/>
      </c>
      <c r="O2749" s="14"/>
      <c r="P2749" s="14" t="str">
        <f>IF(Table2[[#This Row],[M5A]]="","",SUM(Table2[[#This Row],[M5A]]-Table2[[#This Row],[M5B_h]]))</f>
        <v/>
      </c>
      <c r="Q2749" s="14">
        <f>SUM(Table2[[#This Row],[AWAL]],Table2[[#This Row],[M1B]])</f>
        <v>0</v>
      </c>
      <c r="R2749" s="14">
        <f>SUM(Table2[[#This Row],[M2B]],Table2[[#This Row],[M2B_h]])</f>
        <v>0</v>
      </c>
      <c r="S2749" s="14">
        <f>SUM(Table2[[#This Row],[M3B]],Table2[[#This Row],[M3B_h]])</f>
        <v>0</v>
      </c>
      <c r="T2749" s="14">
        <f>SUM(Table2[[#This Row],[M4B]],Table2[[#This Row],[M4B_h]])</f>
        <v>0</v>
      </c>
    </row>
    <row r="2750" spans="1:20">
      <c r="A2750" s="11" t="str">
        <f>IF(Table2[[#This Row],[TT]]=0,"",ROW())</f>
        <v/>
      </c>
      <c r="B2750" s="11" t="str">
        <f>LOWER(SUBSTITUTE(SUBSTITUTE(SUBSTITUTE(SUBSTITUTE(SUBSTITUTE(SUBSTITUTE(SUBSTITUTE(SUBSTITUTE(Table2[[#This Row],[NAMA BARANG]]," ",""),"""",""),"-",""),"/",""),"(",""),")",""),"&amp;",""),",",""))</f>
        <v>magicboard105house</v>
      </c>
      <c r="C2750" s="17" t="s">
        <v>1357</v>
      </c>
      <c r="D2750" s="18">
        <v>0</v>
      </c>
      <c r="E2750" s="22" t="s">
        <v>39</v>
      </c>
      <c r="F2750" s="43">
        <f>IF(Table2[[#This Row],[M5B]]="",Table2[[#This Row],[M5B_h]],SUM(Table2[[#This Row],[M5B_h]],Table2[[#This Row],[M5B]]))</f>
        <v>0</v>
      </c>
      <c r="H2750" s="12" t="str">
        <f>IF(Table2[[#This Row],[M1A]]="","",Table2[[#This Row],[M1A]]-Table2[[#This Row],[AWAL]])</f>
        <v/>
      </c>
      <c r="J2750" s="12" t="str">
        <f>IF(Table2[[#This Row],[M2A]]="","",SUM(Table2[[#This Row],[M2A]]-Table2[[#This Row],[M2B_h]]))</f>
        <v/>
      </c>
      <c r="L2750" s="12" t="str">
        <f>IF(Table2[[#This Row],[M3A]]="","",SUM(Table2[[#This Row],[M3A]]-Table2[[#This Row],[M3B_h]]))</f>
        <v/>
      </c>
      <c r="N2750" s="12" t="str">
        <f>IF(Table2[[#This Row],[M4A]]="","",SUM(Table2[[#This Row],[M4A]]-Table2[[#This Row],[M4B_h]]))</f>
        <v/>
      </c>
      <c r="O2750" s="14"/>
      <c r="P2750" s="14" t="str">
        <f>IF(Table2[[#This Row],[M5A]]="","",SUM(Table2[[#This Row],[M5A]]-Table2[[#This Row],[M5B_h]]))</f>
        <v/>
      </c>
      <c r="Q2750" s="14">
        <f>SUM(Table2[[#This Row],[AWAL]],Table2[[#This Row],[M1B]])</f>
        <v>0</v>
      </c>
      <c r="R2750" s="14">
        <f>SUM(Table2[[#This Row],[M2B]],Table2[[#This Row],[M2B_h]])</f>
        <v>0</v>
      </c>
      <c r="S2750" s="14">
        <f>SUM(Table2[[#This Row],[M3B]],Table2[[#This Row],[M3B_h]])</f>
        <v>0</v>
      </c>
      <c r="T2750" s="14">
        <f>SUM(Table2[[#This Row],[M4B]],Table2[[#This Row],[M4B_h]])</f>
        <v>0</v>
      </c>
    </row>
    <row r="2751" spans="1:20">
      <c r="A2751" s="11" t="str">
        <f>IF(Table2[[#This Row],[TT]]=0,"",ROW())</f>
        <v/>
      </c>
      <c r="B2751" s="11" t="str">
        <f>LOWER(SUBSTITUTE(SUBSTITUTE(SUBSTITUTE(SUBSTITUTE(SUBSTITUTE(SUBSTITUTE(SUBSTITUTE(SUBSTITUTE(Table2[[#This Row],[NAMA BARANG]]," ",""),"""",""),"-",""),"/",""),"(",""),")",""),"&amp;",""),",",""))</f>
        <v>magicboard106dolphin</v>
      </c>
      <c r="C2751" s="17" t="s">
        <v>1358</v>
      </c>
      <c r="D2751" s="18">
        <v>0</v>
      </c>
      <c r="E2751" s="22">
        <v>96</v>
      </c>
      <c r="F2751" s="43">
        <f>IF(Table2[[#This Row],[M5B]]="",Table2[[#This Row],[M5B_h]],SUM(Table2[[#This Row],[M5B_h]],Table2[[#This Row],[M5B]]))</f>
        <v>0</v>
      </c>
      <c r="H2751" s="12" t="str">
        <f>IF(Table2[[#This Row],[M1A]]="","",Table2[[#This Row],[M1A]]-Table2[[#This Row],[AWAL]])</f>
        <v/>
      </c>
      <c r="J2751" s="12" t="str">
        <f>IF(Table2[[#This Row],[M2A]]="","",SUM(Table2[[#This Row],[M2A]]-Table2[[#This Row],[M2B_h]]))</f>
        <v/>
      </c>
      <c r="L2751" s="12" t="str">
        <f>IF(Table2[[#This Row],[M3A]]="","",SUM(Table2[[#This Row],[M3A]]-Table2[[#This Row],[M3B_h]]))</f>
        <v/>
      </c>
      <c r="N2751" s="12" t="str">
        <f>IF(Table2[[#This Row],[M4A]]="","",SUM(Table2[[#This Row],[M4A]]-Table2[[#This Row],[M4B_h]]))</f>
        <v/>
      </c>
      <c r="O2751" s="14"/>
      <c r="P2751" s="14" t="str">
        <f>IF(Table2[[#This Row],[M5A]]="","",SUM(Table2[[#This Row],[M5A]]-Table2[[#This Row],[M5B_h]]))</f>
        <v/>
      </c>
      <c r="Q2751" s="14">
        <f>SUM(Table2[[#This Row],[AWAL]],Table2[[#This Row],[M1B]])</f>
        <v>0</v>
      </c>
      <c r="R2751" s="14">
        <f>SUM(Table2[[#This Row],[M2B]],Table2[[#This Row],[M2B_h]])</f>
        <v>0</v>
      </c>
      <c r="S2751" s="14">
        <f>SUM(Table2[[#This Row],[M3B]],Table2[[#This Row],[M3B_h]])</f>
        <v>0</v>
      </c>
      <c r="T2751" s="14">
        <f>SUM(Table2[[#This Row],[M4B]],Table2[[#This Row],[M4B_h]])</f>
        <v>0</v>
      </c>
    </row>
    <row r="2752" spans="1:20">
      <c r="A2752" s="11" t="str">
        <f>IF(Table2[[#This Row],[TT]]=0,"",ROW())</f>
        <v/>
      </c>
      <c r="B2752" s="11" t="str">
        <f>LOWER(SUBSTITUTE(SUBSTITUTE(SUBSTITUTE(SUBSTITUTE(SUBSTITUTE(SUBSTITUTE(SUBSTITUTE(SUBSTITUTE(Table2[[#This Row],[NAMA BARANG]]," ",""),"""",""),"-",""),"/",""),"(",""),")",""),"&amp;",""),",",""))</f>
        <v>magicboard108</v>
      </c>
      <c r="C2752" s="17" t="s">
        <v>1359</v>
      </c>
      <c r="D2752" s="18">
        <v>0</v>
      </c>
      <c r="E2752" s="22" t="s">
        <v>39</v>
      </c>
      <c r="F2752" s="43">
        <f>IF(Table2[[#This Row],[M5B]]="",Table2[[#This Row],[M5B_h]],SUM(Table2[[#This Row],[M5B_h]],Table2[[#This Row],[M5B]]))</f>
        <v>0</v>
      </c>
      <c r="H2752" s="12" t="str">
        <f>IF(Table2[[#This Row],[M1A]]="","",Table2[[#This Row],[M1A]]-Table2[[#This Row],[AWAL]])</f>
        <v/>
      </c>
      <c r="J2752" s="12" t="str">
        <f>IF(Table2[[#This Row],[M2A]]="","",SUM(Table2[[#This Row],[M2A]]-Table2[[#This Row],[M2B_h]]))</f>
        <v/>
      </c>
      <c r="L2752" s="12" t="str">
        <f>IF(Table2[[#This Row],[M3A]]="","",SUM(Table2[[#This Row],[M3A]]-Table2[[#This Row],[M3B_h]]))</f>
        <v/>
      </c>
      <c r="N2752" s="12" t="str">
        <f>IF(Table2[[#This Row],[M4A]]="","",SUM(Table2[[#This Row],[M4A]]-Table2[[#This Row],[M4B_h]]))</f>
        <v/>
      </c>
      <c r="O2752" s="14"/>
      <c r="P2752" s="14" t="str">
        <f>IF(Table2[[#This Row],[M5A]]="","",SUM(Table2[[#This Row],[M5A]]-Table2[[#This Row],[M5B_h]]))</f>
        <v/>
      </c>
      <c r="Q2752" s="14">
        <f>SUM(Table2[[#This Row],[AWAL]],Table2[[#This Row],[M1B]])</f>
        <v>0</v>
      </c>
      <c r="R2752" s="14">
        <f>SUM(Table2[[#This Row],[M2B]],Table2[[#This Row],[M2B_h]])</f>
        <v>0</v>
      </c>
      <c r="S2752" s="14">
        <f>SUM(Table2[[#This Row],[M3B]],Table2[[#This Row],[M3B_h]])</f>
        <v>0</v>
      </c>
      <c r="T2752" s="14">
        <f>SUM(Table2[[#This Row],[M4B]],Table2[[#This Row],[M4B_h]])</f>
        <v>0</v>
      </c>
    </row>
    <row r="2753" spans="1:20">
      <c r="A2753" s="13" t="str">
        <f>IF(Table2[[#This Row],[TT]]=0,"",ROW())</f>
        <v/>
      </c>
      <c r="B2753" s="13" t="str">
        <f>LOWER(SUBSTITUTE(SUBSTITUTE(SUBSTITUTE(SUBSTITUTE(SUBSTITUTE(SUBSTITUTE(SUBSTITUTE(SUBSTITUTE(Table2[[#This Row],[NAMA BARANG]]," ",""),"""",""),"-",""),"/",""),"(",""),")",""),"&amp;",""),",",""))</f>
        <v>magicboard9811</v>
      </c>
      <c r="C2753" s="16" t="s">
        <v>3407</v>
      </c>
      <c r="D2753" s="18">
        <v>0</v>
      </c>
      <c r="E2753" s="47" t="s">
        <v>2638</v>
      </c>
      <c r="F2753" s="43">
        <f>IF(Table2[[#This Row],[M5B]]="",Table2[[#This Row],[M5B_h]],SUM(Table2[[#This Row],[M5B_h]],Table2[[#This Row],[M5B]]))</f>
        <v>0</v>
      </c>
      <c r="H2753" s="14" t="str">
        <f>IF(Table2[[#This Row],[M1A]]="","",Table2[[#This Row],[M1A]]-Table2[[#This Row],[AWAL]])</f>
        <v/>
      </c>
      <c r="J2753" s="14" t="str">
        <f>IF(Table2[[#This Row],[M2A]]="","",SUM(Table2[[#This Row],[M2A]]-Table2[[#This Row],[M2B_h]]))</f>
        <v/>
      </c>
      <c r="L2753" s="14" t="str">
        <f>IF(Table2[[#This Row],[M3A]]="","",SUM(Table2[[#This Row],[M3A]]-Table2[[#This Row],[M3B_h]]))</f>
        <v/>
      </c>
      <c r="N2753" s="14" t="str">
        <f>IF(Table2[[#This Row],[M4A]]="","",SUM(Table2[[#This Row],[M4A]]-Table2[[#This Row],[M4B_h]]))</f>
        <v/>
      </c>
      <c r="O2753" s="14"/>
      <c r="P2753" s="14" t="str">
        <f>IF(Table2[[#This Row],[M5A]]="","",SUM(Table2[[#This Row],[M5A]]-Table2[[#This Row],[M5B_h]]))</f>
        <v/>
      </c>
      <c r="Q2753" s="14">
        <f>SUM(Table2[[#This Row],[AWAL]],Table2[[#This Row],[M1B]])</f>
        <v>0</v>
      </c>
      <c r="R2753" s="14">
        <f>SUM(Table2[[#This Row],[M2B]],Table2[[#This Row],[M2B_h]])</f>
        <v>0</v>
      </c>
      <c r="S2753" s="14">
        <f>SUM(Table2[[#This Row],[M3B]],Table2[[#This Row],[M3B_h]])</f>
        <v>0</v>
      </c>
      <c r="T2753" s="14">
        <f>SUM(Table2[[#This Row],[M4B]],Table2[[#This Row],[M4B_h]])</f>
        <v>0</v>
      </c>
    </row>
    <row r="2754" spans="1:20">
      <c r="A2754" s="13" t="str">
        <f>IF(Table2[[#This Row],[TT]]=0,"",ROW())</f>
        <v/>
      </c>
      <c r="B2754" s="13" t="str">
        <f>LOWER(SUBSTITUTE(SUBSTITUTE(SUBSTITUTE(SUBSTITUTE(SUBSTITUTE(SUBSTITUTE(SUBSTITUTE(SUBSTITUTE(Table2[[#This Row],[NAMA BARANG]]," ",""),"""",""),"-",""),"/",""),"(",""),")",""),"&amp;",""),",",""))</f>
        <v>magicboardtk2001</v>
      </c>
      <c r="C2754" s="16" t="s">
        <v>2866</v>
      </c>
      <c r="D2754" s="18">
        <v>0</v>
      </c>
      <c r="E2754" s="47" t="s">
        <v>2613</v>
      </c>
      <c r="F2754" s="43">
        <f>IF(Table2[[#This Row],[M5B]]="",Table2[[#This Row],[M5B_h]],SUM(Table2[[#This Row],[M5B_h]],Table2[[#This Row],[M5B]]))</f>
        <v>0</v>
      </c>
      <c r="H2754" s="14" t="str">
        <f>IF(Table2[[#This Row],[M1A]]="","",Table2[[#This Row],[M1A]]-Table2[[#This Row],[AWAL]])</f>
        <v/>
      </c>
      <c r="J2754" s="14" t="str">
        <f>IF(Table2[[#This Row],[M2A]]="","",SUM(Table2[[#This Row],[M2A]]-Table2[[#This Row],[M2B_h]]))</f>
        <v/>
      </c>
      <c r="L2754" s="14" t="str">
        <f>IF(Table2[[#This Row],[M3A]]="","",SUM(Table2[[#This Row],[M3A]]-Table2[[#This Row],[M3B_h]]))</f>
        <v/>
      </c>
      <c r="N2754" s="14" t="str">
        <f>IF(Table2[[#This Row],[M4A]]="","",SUM(Table2[[#This Row],[M4A]]-Table2[[#This Row],[M4B_h]]))</f>
        <v/>
      </c>
      <c r="O2754" s="14"/>
      <c r="P2754" s="14" t="str">
        <f>IF(Table2[[#This Row],[M5A]]="","",SUM(Table2[[#This Row],[M5A]]-Table2[[#This Row],[M5B_h]]))</f>
        <v/>
      </c>
      <c r="Q2754" s="14">
        <f>SUM(Table2[[#This Row],[AWAL]],Table2[[#This Row],[M1B]])</f>
        <v>0</v>
      </c>
      <c r="R2754" s="14">
        <f>SUM(Table2[[#This Row],[M2B]],Table2[[#This Row],[M2B_h]])</f>
        <v>0</v>
      </c>
      <c r="S2754" s="14">
        <f>SUM(Table2[[#This Row],[M3B]],Table2[[#This Row],[M3B_h]])</f>
        <v>0</v>
      </c>
      <c r="T2754" s="14">
        <f>SUM(Table2[[#This Row],[M4B]],Table2[[#This Row],[M4B_h]])</f>
        <v>0</v>
      </c>
    </row>
    <row r="2755" spans="1:20">
      <c r="A2755" s="13" t="str">
        <f>IF(Table2[[#This Row],[TT]]=0,"",ROW())</f>
        <v/>
      </c>
      <c r="B2755" s="13" t="str">
        <f>LOWER(SUBSTITUTE(SUBSTITUTE(SUBSTITUTE(SUBSTITUTE(SUBSTITUTE(SUBSTITUTE(SUBSTITUTE(SUBSTITUTE(Table2[[#This Row],[NAMA BARANG]]," ",""),"""",""),"-",""),"/",""),"(",""),")",""),"&amp;",""),",",""))</f>
        <v>magicboardtk2002</v>
      </c>
      <c r="C2755" s="16" t="s">
        <v>2867</v>
      </c>
      <c r="D2755" s="18">
        <v>0</v>
      </c>
      <c r="E2755" s="47" t="s">
        <v>2470</v>
      </c>
      <c r="F2755" s="43">
        <f>IF(Table2[[#This Row],[M5B]]="",Table2[[#This Row],[M5B_h]],SUM(Table2[[#This Row],[M5B_h]],Table2[[#This Row],[M5B]]))</f>
        <v>0</v>
      </c>
      <c r="H2755" s="14" t="str">
        <f>IF(Table2[[#This Row],[M1A]]="","",Table2[[#This Row],[M1A]]-Table2[[#This Row],[AWAL]])</f>
        <v/>
      </c>
      <c r="J2755" s="14" t="str">
        <f>IF(Table2[[#This Row],[M2A]]="","",SUM(Table2[[#This Row],[M2A]]-Table2[[#This Row],[M2B_h]]))</f>
        <v/>
      </c>
      <c r="L2755" s="14" t="str">
        <f>IF(Table2[[#This Row],[M3A]]="","",SUM(Table2[[#This Row],[M3A]]-Table2[[#This Row],[M3B_h]]))</f>
        <v/>
      </c>
      <c r="N2755" s="14" t="str">
        <f>IF(Table2[[#This Row],[M4A]]="","",SUM(Table2[[#This Row],[M4A]]-Table2[[#This Row],[M4B_h]]))</f>
        <v/>
      </c>
      <c r="O2755" s="14"/>
      <c r="P2755" s="14" t="str">
        <f>IF(Table2[[#This Row],[M5A]]="","",SUM(Table2[[#This Row],[M5A]]-Table2[[#This Row],[M5B_h]]))</f>
        <v/>
      </c>
      <c r="Q2755" s="14">
        <f>SUM(Table2[[#This Row],[AWAL]],Table2[[#This Row],[M1B]])</f>
        <v>0</v>
      </c>
      <c r="R2755" s="14">
        <f>SUM(Table2[[#This Row],[M2B]],Table2[[#This Row],[M2B_h]])</f>
        <v>0</v>
      </c>
      <c r="S2755" s="14">
        <f>SUM(Table2[[#This Row],[M3B]],Table2[[#This Row],[M3B_h]])</f>
        <v>0</v>
      </c>
      <c r="T2755" s="14">
        <f>SUM(Table2[[#This Row],[M4B]],Table2[[#This Row],[M4B_h]])</f>
        <v>0</v>
      </c>
    </row>
    <row r="2756" spans="1:20">
      <c r="A2756" s="13" t="str">
        <f>IF(Table2[[#This Row],[TT]]=0,"",ROW())</f>
        <v/>
      </c>
      <c r="B2756" s="13" t="str">
        <f>LOWER(SUBSTITUTE(SUBSTITUTE(SUBSTITUTE(SUBSTITUTE(SUBSTITUTE(SUBSTITUTE(SUBSTITUTE(SUBSTITUTE(Table2[[#This Row],[NAMA BARANG]]," ",""),"""",""),"-",""),"/",""),"(",""),")",""),"&amp;",""),",",""))</f>
        <v>magicboardtk207</v>
      </c>
      <c r="C2756" s="16" t="s">
        <v>2868</v>
      </c>
      <c r="D2756" s="18">
        <v>0</v>
      </c>
      <c r="E2756" s="47" t="s">
        <v>2638</v>
      </c>
      <c r="F2756" s="43">
        <f>IF(Table2[[#This Row],[M5B]]="",Table2[[#This Row],[M5B_h]],SUM(Table2[[#This Row],[M5B_h]],Table2[[#This Row],[M5B]]))</f>
        <v>0</v>
      </c>
      <c r="H2756" s="14" t="str">
        <f>IF(Table2[[#This Row],[M1A]]="","",Table2[[#This Row],[M1A]]-Table2[[#This Row],[AWAL]])</f>
        <v/>
      </c>
      <c r="J2756" s="14" t="str">
        <f>IF(Table2[[#This Row],[M2A]]="","",SUM(Table2[[#This Row],[M2A]]-Table2[[#This Row],[M2B_h]]))</f>
        <v/>
      </c>
      <c r="L2756" s="14" t="str">
        <f>IF(Table2[[#This Row],[M3A]]="","",SUM(Table2[[#This Row],[M3A]]-Table2[[#This Row],[M3B_h]]))</f>
        <v/>
      </c>
      <c r="N2756" s="14" t="str">
        <f>IF(Table2[[#This Row],[M4A]]="","",SUM(Table2[[#This Row],[M4A]]-Table2[[#This Row],[M4B_h]]))</f>
        <v/>
      </c>
      <c r="O2756" s="14"/>
      <c r="P2756" s="14" t="str">
        <f>IF(Table2[[#This Row],[M5A]]="","",SUM(Table2[[#This Row],[M5A]]-Table2[[#This Row],[M5B_h]]))</f>
        <v/>
      </c>
      <c r="Q2756" s="14">
        <f>SUM(Table2[[#This Row],[AWAL]],Table2[[#This Row],[M1B]])</f>
        <v>0</v>
      </c>
      <c r="R2756" s="14">
        <f>SUM(Table2[[#This Row],[M2B]],Table2[[#This Row],[M2B_h]])</f>
        <v>0</v>
      </c>
      <c r="S2756" s="14">
        <f>SUM(Table2[[#This Row],[M3B]],Table2[[#This Row],[M3B_h]])</f>
        <v>0</v>
      </c>
      <c r="T2756" s="14">
        <f>SUM(Table2[[#This Row],[M4B]],Table2[[#This Row],[M4B_h]])</f>
        <v>0</v>
      </c>
    </row>
    <row r="2757" spans="1:20">
      <c r="A2757" s="11" t="str">
        <f>IF(Table2[[#This Row],[TT]]=0,"",ROW())</f>
        <v/>
      </c>
      <c r="B2757" s="11" t="str">
        <f>LOWER(SUBSTITUTE(SUBSTITUTE(SUBSTITUTE(SUBSTITUTE(SUBSTITUTE(SUBSTITUTE(SUBSTITUTE(SUBSTITUTE(Table2[[#This Row],[NAMA BARANG]]," ",""),"""",""),"-",""),"/",""),"(",""),")",""),"&amp;",""),",",""))</f>
        <v>magicboardtk606</v>
      </c>
      <c r="C2757" s="17" t="s">
        <v>2869</v>
      </c>
      <c r="D2757" s="18">
        <v>1</v>
      </c>
      <c r="E2757" s="22" t="s">
        <v>2613</v>
      </c>
      <c r="F2757" s="43">
        <f>IF(Table2[[#This Row],[M5B]]="",Table2[[#This Row],[M5B_h]],SUM(Table2[[#This Row],[M5B_h]],Table2[[#This Row],[M5B]]))</f>
        <v>0</v>
      </c>
      <c r="G2757" s="12">
        <v>0</v>
      </c>
      <c r="H2757" s="12">
        <f>IF(Table2[[#This Row],[M1A]]="","",Table2[[#This Row],[M1A]]-Table2[[#This Row],[AWAL]])</f>
        <v>-1</v>
      </c>
      <c r="J2757" s="12" t="str">
        <f>IF(Table2[[#This Row],[M2A]]="","",SUM(Table2[[#This Row],[M2A]]-Table2[[#This Row],[M2B_h]]))</f>
        <v/>
      </c>
      <c r="L2757" s="12" t="str">
        <f>IF(Table2[[#This Row],[M3A]]="","",SUM(Table2[[#This Row],[M3A]]-Table2[[#This Row],[M3B_h]]))</f>
        <v/>
      </c>
      <c r="N2757" s="12" t="str">
        <f>IF(Table2[[#This Row],[M4A]]="","",SUM(Table2[[#This Row],[M4A]]-Table2[[#This Row],[M4B_h]]))</f>
        <v/>
      </c>
      <c r="O2757" s="14"/>
      <c r="P2757" s="14" t="str">
        <f>IF(Table2[[#This Row],[M5A]]="","",SUM(Table2[[#This Row],[M5A]]-Table2[[#This Row],[M5B_h]]))</f>
        <v/>
      </c>
      <c r="Q2757" s="14">
        <f>SUM(Table2[[#This Row],[AWAL]],Table2[[#This Row],[M1B]])</f>
        <v>0</v>
      </c>
      <c r="R2757" s="14">
        <f>SUM(Table2[[#This Row],[M2B]],Table2[[#This Row],[M2B_h]])</f>
        <v>0</v>
      </c>
      <c r="S2757" s="14">
        <f>SUM(Table2[[#This Row],[M3B]],Table2[[#This Row],[M3B_h]])</f>
        <v>0</v>
      </c>
      <c r="T2757" s="14">
        <f>SUM(Table2[[#This Row],[M4B]],Table2[[#This Row],[M4B_h]])</f>
        <v>0</v>
      </c>
    </row>
    <row r="2758" spans="1:20">
      <c r="A2758" s="13" t="str">
        <f>IF(Table2[[#This Row],[TT]]=0,"",ROW())</f>
        <v/>
      </c>
      <c r="B2758" s="13" t="str">
        <f>LOWER(SUBSTITUTE(SUBSTITUTE(SUBSTITUTE(SUBSTITUTE(SUBSTITUTE(SUBSTITUTE(SUBSTITUTE(SUBSTITUTE(Table2[[#This Row],[NAMA BARANG]]," ",""),"""",""),"-",""),"/",""),"(",""),")",""),"&amp;",""),",",""))</f>
        <v>magicboardtk701</v>
      </c>
      <c r="C2758" s="16" t="s">
        <v>2873</v>
      </c>
      <c r="D2758" s="18">
        <v>0</v>
      </c>
      <c r="E2758" s="47" t="s">
        <v>2613</v>
      </c>
      <c r="F2758" s="43">
        <f>IF(Table2[[#This Row],[M5B]]="",Table2[[#This Row],[M5B_h]],SUM(Table2[[#This Row],[M5B_h]],Table2[[#This Row],[M5B]]))</f>
        <v>0</v>
      </c>
      <c r="H2758" s="14" t="str">
        <f>IF(Table2[[#This Row],[M1A]]="","",Table2[[#This Row],[M1A]]-Table2[[#This Row],[AWAL]])</f>
        <v/>
      </c>
      <c r="J2758" s="14" t="str">
        <f>IF(Table2[[#This Row],[M2A]]="","",SUM(Table2[[#This Row],[M2A]]-Table2[[#This Row],[M2B_h]]))</f>
        <v/>
      </c>
      <c r="L2758" s="14" t="str">
        <f>IF(Table2[[#This Row],[M3A]]="","",SUM(Table2[[#This Row],[M3A]]-Table2[[#This Row],[M3B_h]]))</f>
        <v/>
      </c>
      <c r="N2758" s="14" t="str">
        <f>IF(Table2[[#This Row],[M4A]]="","",SUM(Table2[[#This Row],[M4A]]-Table2[[#This Row],[M4B_h]]))</f>
        <v/>
      </c>
      <c r="O2758" s="14"/>
      <c r="P2758" s="14" t="str">
        <f>IF(Table2[[#This Row],[M5A]]="","",SUM(Table2[[#This Row],[M5A]]-Table2[[#This Row],[M5B_h]]))</f>
        <v/>
      </c>
      <c r="Q2758" s="14">
        <f>SUM(Table2[[#This Row],[AWAL]],Table2[[#This Row],[M1B]])</f>
        <v>0</v>
      </c>
      <c r="R2758" s="14">
        <f>SUM(Table2[[#This Row],[M2B]],Table2[[#This Row],[M2B_h]])</f>
        <v>0</v>
      </c>
      <c r="S2758" s="14">
        <f>SUM(Table2[[#This Row],[M3B]],Table2[[#This Row],[M3B_h]])</f>
        <v>0</v>
      </c>
      <c r="T2758" s="14">
        <f>SUM(Table2[[#This Row],[M4B]],Table2[[#This Row],[M4B_h]])</f>
        <v>0</v>
      </c>
    </row>
    <row r="2759" spans="1:20">
      <c r="A2759" s="13" t="str">
        <f>IF(Table2[[#This Row],[TT]]=0,"",ROW())</f>
        <v/>
      </c>
      <c r="B2759" s="13" t="str">
        <f>LOWER(SUBSTITUTE(SUBSTITUTE(SUBSTITUTE(SUBSTITUTE(SUBSTITUTE(SUBSTITUTE(SUBSTITUTE(SUBSTITUTE(Table2[[#This Row],[NAMA BARANG]]," ",""),"""",""),"-",""),"/",""),"(",""),")",""),"&amp;",""),",",""))</f>
        <v>magicboardtk806</v>
      </c>
      <c r="C2759" s="16" t="s">
        <v>2861</v>
      </c>
      <c r="D2759" s="18">
        <v>0</v>
      </c>
      <c r="E2759" s="47" t="s">
        <v>2638</v>
      </c>
      <c r="F2759" s="43">
        <f>IF(Table2[[#This Row],[M5B]]="",Table2[[#This Row],[M5B_h]],SUM(Table2[[#This Row],[M5B_h]],Table2[[#This Row],[M5B]]))</f>
        <v>0</v>
      </c>
      <c r="H2759" s="14" t="str">
        <f>IF(Table2[[#This Row],[M1A]]="","",Table2[[#This Row],[M1A]]-Table2[[#This Row],[AWAL]])</f>
        <v/>
      </c>
      <c r="J2759" s="14" t="str">
        <f>IF(Table2[[#This Row],[M2A]]="","",SUM(Table2[[#This Row],[M2A]]-Table2[[#This Row],[M2B_h]]))</f>
        <v/>
      </c>
      <c r="L2759" s="14" t="str">
        <f>IF(Table2[[#This Row],[M3A]]="","",SUM(Table2[[#This Row],[M3A]]-Table2[[#This Row],[M3B_h]]))</f>
        <v/>
      </c>
      <c r="N2759" s="14" t="str">
        <f>IF(Table2[[#This Row],[M4A]]="","",SUM(Table2[[#This Row],[M4A]]-Table2[[#This Row],[M4B_h]]))</f>
        <v/>
      </c>
      <c r="O2759" s="14"/>
      <c r="P2759" s="14" t="str">
        <f>IF(Table2[[#This Row],[M5A]]="","",SUM(Table2[[#This Row],[M5A]]-Table2[[#This Row],[M5B_h]]))</f>
        <v/>
      </c>
      <c r="Q2759" s="14">
        <f>SUM(Table2[[#This Row],[AWAL]],Table2[[#This Row],[M1B]])</f>
        <v>0</v>
      </c>
      <c r="R2759" s="14">
        <f>SUM(Table2[[#This Row],[M2B]],Table2[[#This Row],[M2B_h]])</f>
        <v>0</v>
      </c>
      <c r="S2759" s="14">
        <f>SUM(Table2[[#This Row],[M3B]],Table2[[#This Row],[M3B_h]])</f>
        <v>0</v>
      </c>
      <c r="T2759" s="14">
        <f>SUM(Table2[[#This Row],[M4B]],Table2[[#This Row],[M4B_h]])</f>
        <v>0</v>
      </c>
    </row>
    <row r="2760" spans="1:20">
      <c r="A2760" s="13" t="str">
        <f>IF(Table2[[#This Row],[TT]]=0,"",ROW())</f>
        <v/>
      </c>
      <c r="B2760" s="13" t="str">
        <f>LOWER(SUBSTITUTE(SUBSTITUTE(SUBSTITUTE(SUBSTITUTE(SUBSTITUTE(SUBSTITUTE(SUBSTITUTE(SUBSTITUTE(Table2[[#This Row],[NAMA BARANG]]," ",""),"""",""),"-",""),"/",""),"(",""),")",""),"&amp;",""),",",""))</f>
        <v>magicboardtk808</v>
      </c>
      <c r="C2760" s="16" t="s">
        <v>2870</v>
      </c>
      <c r="D2760" s="18">
        <v>0</v>
      </c>
      <c r="E2760" s="47" t="s">
        <v>2613</v>
      </c>
      <c r="F2760" s="43">
        <f>IF(Table2[[#This Row],[M5B]]="",Table2[[#This Row],[M5B_h]],SUM(Table2[[#This Row],[M5B_h]],Table2[[#This Row],[M5B]]))</f>
        <v>0</v>
      </c>
      <c r="H2760" s="14" t="str">
        <f>IF(Table2[[#This Row],[M1A]]="","",Table2[[#This Row],[M1A]]-Table2[[#This Row],[AWAL]])</f>
        <v/>
      </c>
      <c r="J2760" s="14" t="str">
        <f>IF(Table2[[#This Row],[M2A]]="","",SUM(Table2[[#This Row],[M2A]]-Table2[[#This Row],[M2B_h]]))</f>
        <v/>
      </c>
      <c r="L2760" s="14" t="str">
        <f>IF(Table2[[#This Row],[M3A]]="","",SUM(Table2[[#This Row],[M3A]]-Table2[[#This Row],[M3B_h]]))</f>
        <v/>
      </c>
      <c r="N2760" s="14" t="str">
        <f>IF(Table2[[#This Row],[M4A]]="","",SUM(Table2[[#This Row],[M4A]]-Table2[[#This Row],[M4B_h]]))</f>
        <v/>
      </c>
      <c r="O2760" s="14"/>
      <c r="P2760" s="14" t="str">
        <f>IF(Table2[[#This Row],[M5A]]="","",SUM(Table2[[#This Row],[M5A]]-Table2[[#This Row],[M5B_h]]))</f>
        <v/>
      </c>
      <c r="Q2760" s="14">
        <f>SUM(Table2[[#This Row],[AWAL]],Table2[[#This Row],[M1B]])</f>
        <v>0</v>
      </c>
      <c r="R2760" s="14">
        <f>SUM(Table2[[#This Row],[M2B]],Table2[[#This Row],[M2B_h]])</f>
        <v>0</v>
      </c>
      <c r="S2760" s="14">
        <f>SUM(Table2[[#This Row],[M3B]],Table2[[#This Row],[M3B_h]])</f>
        <v>0</v>
      </c>
      <c r="T2760" s="14">
        <f>SUM(Table2[[#This Row],[M4B]],Table2[[#This Row],[M4B_h]])</f>
        <v>0</v>
      </c>
    </row>
    <row r="2761" spans="1:20">
      <c r="A2761" s="13" t="str">
        <f>IF(Table2[[#This Row],[TT]]=0,"",ROW())</f>
        <v/>
      </c>
      <c r="B2761" s="13" t="str">
        <f>LOWER(SUBSTITUTE(SUBSTITUTE(SUBSTITUTE(SUBSTITUTE(SUBSTITUTE(SUBSTITUTE(SUBSTITUTE(SUBSTITUTE(Table2[[#This Row],[NAMA BARANG]]," ",""),"""",""),"-",""),"/",""),"(",""),")",""),"&amp;",""),",",""))</f>
        <v>magicboardtk901</v>
      </c>
      <c r="C2761" s="16" t="s">
        <v>2871</v>
      </c>
      <c r="D2761" s="18">
        <v>0</v>
      </c>
      <c r="E2761" s="47" t="s">
        <v>2638</v>
      </c>
      <c r="F2761" s="43">
        <f>IF(Table2[[#This Row],[M5B]]="",Table2[[#This Row],[M5B_h]],SUM(Table2[[#This Row],[M5B_h]],Table2[[#This Row],[M5B]]))</f>
        <v>0</v>
      </c>
      <c r="H2761" s="14" t="str">
        <f>IF(Table2[[#This Row],[M1A]]="","",Table2[[#This Row],[M1A]]-Table2[[#This Row],[AWAL]])</f>
        <v/>
      </c>
      <c r="J2761" s="14" t="str">
        <f>IF(Table2[[#This Row],[M2A]]="","",SUM(Table2[[#This Row],[M2A]]-Table2[[#This Row],[M2B_h]]))</f>
        <v/>
      </c>
      <c r="L2761" s="14" t="str">
        <f>IF(Table2[[#This Row],[M3A]]="","",SUM(Table2[[#This Row],[M3A]]-Table2[[#This Row],[M3B_h]]))</f>
        <v/>
      </c>
      <c r="N2761" s="14" t="str">
        <f>IF(Table2[[#This Row],[M4A]]="","",SUM(Table2[[#This Row],[M4A]]-Table2[[#This Row],[M4B_h]]))</f>
        <v/>
      </c>
      <c r="O2761" s="14"/>
      <c r="P2761" s="14" t="str">
        <f>IF(Table2[[#This Row],[M5A]]="","",SUM(Table2[[#This Row],[M5A]]-Table2[[#This Row],[M5B_h]]))</f>
        <v/>
      </c>
      <c r="Q2761" s="14">
        <f>SUM(Table2[[#This Row],[AWAL]],Table2[[#This Row],[M1B]])</f>
        <v>0</v>
      </c>
      <c r="R2761" s="14">
        <f>SUM(Table2[[#This Row],[M2B]],Table2[[#This Row],[M2B_h]])</f>
        <v>0</v>
      </c>
      <c r="S2761" s="14">
        <f>SUM(Table2[[#This Row],[M3B]],Table2[[#This Row],[M3B_h]])</f>
        <v>0</v>
      </c>
      <c r="T2761" s="14">
        <f>SUM(Table2[[#This Row],[M4B]],Table2[[#This Row],[M4B_h]])</f>
        <v>0</v>
      </c>
    </row>
    <row r="2762" spans="1:20">
      <c r="A2762" s="11" t="str">
        <f>IF(Table2[[#This Row],[TT]]=0,"",ROW())</f>
        <v/>
      </c>
      <c r="B2762" s="11" t="str">
        <f>LOWER(SUBSTITUTE(SUBSTITUTE(SUBSTITUTE(SUBSTITUTE(SUBSTITUTE(SUBSTITUTE(SUBSTITUTE(SUBSTITUTE(Table2[[#This Row],[NAMA BARANG]]," ",""),"""",""),"-",""),"/",""),"(",""),")",""),"&amp;",""),",",""))</f>
        <v>magicboardtk9810</v>
      </c>
      <c r="C2762" s="17" t="s">
        <v>2862</v>
      </c>
      <c r="D2762" s="18">
        <v>1</v>
      </c>
      <c r="E2762" s="22" t="s">
        <v>2472</v>
      </c>
      <c r="F2762" s="43">
        <f>IF(Table2[[#This Row],[M5B]]="",Table2[[#This Row],[M5B_h]],SUM(Table2[[#This Row],[M5B_h]],Table2[[#This Row],[M5B]]))</f>
        <v>0</v>
      </c>
      <c r="G2762" s="12">
        <v>0</v>
      </c>
      <c r="H2762" s="12">
        <f>IF(Table2[[#This Row],[M1A]]="","",Table2[[#This Row],[M1A]]-Table2[[#This Row],[AWAL]])</f>
        <v>-1</v>
      </c>
      <c r="J2762" s="12" t="str">
        <f>IF(Table2[[#This Row],[M2A]]="","",SUM(Table2[[#This Row],[M2A]]-Table2[[#This Row],[M2B_h]]))</f>
        <v/>
      </c>
      <c r="L2762" s="12" t="str">
        <f>IF(Table2[[#This Row],[M3A]]="","",SUM(Table2[[#This Row],[M3A]]-Table2[[#This Row],[M3B_h]]))</f>
        <v/>
      </c>
      <c r="N2762" s="12" t="str">
        <f>IF(Table2[[#This Row],[M4A]]="","",SUM(Table2[[#This Row],[M4A]]-Table2[[#This Row],[M4B_h]]))</f>
        <v/>
      </c>
      <c r="O2762" s="14"/>
      <c r="P2762" s="14" t="str">
        <f>IF(Table2[[#This Row],[M5A]]="","",SUM(Table2[[#This Row],[M5A]]-Table2[[#This Row],[M5B_h]]))</f>
        <v/>
      </c>
      <c r="Q2762" s="14">
        <f>SUM(Table2[[#This Row],[AWAL]],Table2[[#This Row],[M1B]])</f>
        <v>0</v>
      </c>
      <c r="R2762" s="14">
        <f>SUM(Table2[[#This Row],[M2B]],Table2[[#This Row],[M2B_h]])</f>
        <v>0</v>
      </c>
      <c r="S2762" s="14">
        <f>SUM(Table2[[#This Row],[M3B]],Table2[[#This Row],[M3B_h]])</f>
        <v>0</v>
      </c>
      <c r="T2762" s="14">
        <f>SUM(Table2[[#This Row],[M4B]],Table2[[#This Row],[M4B_h]])</f>
        <v>0</v>
      </c>
    </row>
    <row r="2763" spans="1:20">
      <c r="A2763" s="13" t="str">
        <f>IF(Table2[[#This Row],[TT]]=0,"",ROW())</f>
        <v/>
      </c>
      <c r="B2763" s="13" t="str">
        <f>LOWER(SUBSTITUTE(SUBSTITUTE(SUBSTITUTE(SUBSTITUTE(SUBSTITUTE(SUBSTITUTE(SUBSTITUTE(SUBSTITUTE(Table2[[#This Row],[NAMA BARANG]]," ",""),"""",""),"-",""),"/",""),"(",""),")",""),"&amp;",""),",",""))</f>
        <v>magicboardtk9811</v>
      </c>
      <c r="C2763" s="16" t="s">
        <v>2863</v>
      </c>
      <c r="D2763" s="18">
        <v>0</v>
      </c>
      <c r="E2763" s="47" t="s">
        <v>2638</v>
      </c>
      <c r="F2763" s="43">
        <f>IF(Table2[[#This Row],[M5B]]="",Table2[[#This Row],[M5B_h]],SUM(Table2[[#This Row],[M5B_h]],Table2[[#This Row],[M5B]]))</f>
        <v>0</v>
      </c>
      <c r="H2763" s="14" t="str">
        <f>IF(Table2[[#This Row],[M1A]]="","",Table2[[#This Row],[M1A]]-Table2[[#This Row],[AWAL]])</f>
        <v/>
      </c>
      <c r="J2763" s="14" t="str">
        <f>IF(Table2[[#This Row],[M2A]]="","",SUM(Table2[[#This Row],[M2A]]-Table2[[#This Row],[M2B_h]]))</f>
        <v/>
      </c>
      <c r="L2763" s="14" t="str">
        <f>IF(Table2[[#This Row],[M3A]]="","",SUM(Table2[[#This Row],[M3A]]-Table2[[#This Row],[M3B_h]]))</f>
        <v/>
      </c>
      <c r="N2763" s="14" t="str">
        <f>IF(Table2[[#This Row],[M4A]]="","",SUM(Table2[[#This Row],[M4A]]-Table2[[#This Row],[M4B_h]]))</f>
        <v/>
      </c>
      <c r="O2763" s="14"/>
      <c r="P2763" s="14" t="str">
        <f>IF(Table2[[#This Row],[M5A]]="","",SUM(Table2[[#This Row],[M5A]]-Table2[[#This Row],[M5B_h]]))</f>
        <v/>
      </c>
      <c r="Q2763" s="14">
        <f>SUM(Table2[[#This Row],[AWAL]],Table2[[#This Row],[M1B]])</f>
        <v>0</v>
      </c>
      <c r="R2763" s="14">
        <f>SUM(Table2[[#This Row],[M2B]],Table2[[#This Row],[M2B_h]])</f>
        <v>0</v>
      </c>
      <c r="S2763" s="14">
        <f>SUM(Table2[[#This Row],[M3B]],Table2[[#This Row],[M3B_h]])</f>
        <v>0</v>
      </c>
      <c r="T2763" s="14">
        <f>SUM(Table2[[#This Row],[M4B]],Table2[[#This Row],[M4B_h]])</f>
        <v>0</v>
      </c>
    </row>
    <row r="2764" spans="1:20">
      <c r="A2764" s="13" t="str">
        <f>IF(Table2[[#This Row],[TT]]=0,"",ROW())</f>
        <v/>
      </c>
      <c r="B2764" s="13" t="str">
        <f>LOWER(SUBSTITUTE(SUBSTITUTE(SUBSTITUTE(SUBSTITUTE(SUBSTITUTE(SUBSTITUTE(SUBSTITUTE(SUBSTITUTE(Table2[[#This Row],[NAMA BARANG]]," ",""),"""",""),"-",""),"/",""),"(",""),")",""),"&amp;",""),",",""))</f>
        <v>magicboardtk9813</v>
      </c>
      <c r="C2764" s="16" t="s">
        <v>2865</v>
      </c>
      <c r="D2764" s="18">
        <v>0</v>
      </c>
      <c r="E2764" s="47" t="s">
        <v>2561</v>
      </c>
      <c r="F2764" s="43">
        <f>IF(Table2[[#This Row],[M5B]]="",Table2[[#This Row],[M5B_h]],SUM(Table2[[#This Row],[M5B_h]],Table2[[#This Row],[M5B]]))</f>
        <v>0</v>
      </c>
      <c r="H2764" s="14" t="str">
        <f>IF(Table2[[#This Row],[M1A]]="","",Table2[[#This Row],[M1A]]-Table2[[#This Row],[AWAL]])</f>
        <v/>
      </c>
      <c r="J2764" s="14" t="str">
        <f>IF(Table2[[#This Row],[M2A]]="","",SUM(Table2[[#This Row],[M2A]]-Table2[[#This Row],[M2B_h]]))</f>
        <v/>
      </c>
      <c r="L2764" s="14" t="str">
        <f>IF(Table2[[#This Row],[M3A]]="","",SUM(Table2[[#This Row],[M3A]]-Table2[[#This Row],[M3B_h]]))</f>
        <v/>
      </c>
      <c r="N2764" s="14" t="str">
        <f>IF(Table2[[#This Row],[M4A]]="","",SUM(Table2[[#This Row],[M4A]]-Table2[[#This Row],[M4B_h]]))</f>
        <v/>
      </c>
      <c r="O2764" s="14"/>
      <c r="P2764" s="14" t="str">
        <f>IF(Table2[[#This Row],[M5A]]="","",SUM(Table2[[#This Row],[M5A]]-Table2[[#This Row],[M5B_h]]))</f>
        <v/>
      </c>
      <c r="Q2764" s="14">
        <f>SUM(Table2[[#This Row],[AWAL]],Table2[[#This Row],[M1B]])</f>
        <v>0</v>
      </c>
      <c r="R2764" s="14">
        <f>SUM(Table2[[#This Row],[M2B]],Table2[[#This Row],[M2B_h]])</f>
        <v>0</v>
      </c>
      <c r="S2764" s="14">
        <f>SUM(Table2[[#This Row],[M3B]],Table2[[#This Row],[M3B_h]])</f>
        <v>0</v>
      </c>
      <c r="T2764" s="14">
        <f>SUM(Table2[[#This Row],[M4B]],Table2[[#This Row],[M4B_h]])</f>
        <v>0</v>
      </c>
    </row>
    <row r="2765" spans="1:20">
      <c r="A2765" s="13" t="str">
        <f>IF(Table2[[#This Row],[TT]]=0,"",ROW())</f>
        <v/>
      </c>
      <c r="B2765" s="13" t="str">
        <f>LOWER(SUBSTITUTE(SUBSTITUTE(SUBSTITUTE(SUBSTITUTE(SUBSTITUTE(SUBSTITUTE(SUBSTITUTE(SUBSTITUTE(Table2[[#This Row],[NAMA BARANG]]," ",""),"""",""),"-",""),"/",""),"(",""),")",""),"&amp;",""),",",""))</f>
        <v>magicboardtk9903</v>
      </c>
      <c r="C2765" s="16" t="s">
        <v>2872</v>
      </c>
      <c r="D2765" s="18">
        <v>0</v>
      </c>
      <c r="E2765" s="47" t="s">
        <v>2613</v>
      </c>
      <c r="F2765" s="43">
        <f>IF(Table2[[#This Row],[M5B]]="",Table2[[#This Row],[M5B_h]],SUM(Table2[[#This Row],[M5B_h]],Table2[[#This Row],[M5B]]))</f>
        <v>0</v>
      </c>
      <c r="H2765" s="14" t="str">
        <f>IF(Table2[[#This Row],[M1A]]="","",Table2[[#This Row],[M1A]]-Table2[[#This Row],[AWAL]])</f>
        <v/>
      </c>
      <c r="J2765" s="14" t="str">
        <f>IF(Table2[[#This Row],[M2A]]="","",SUM(Table2[[#This Row],[M2A]]-Table2[[#This Row],[M2B_h]]))</f>
        <v/>
      </c>
      <c r="L2765" s="14" t="str">
        <f>IF(Table2[[#This Row],[M3A]]="","",SUM(Table2[[#This Row],[M3A]]-Table2[[#This Row],[M3B_h]]))</f>
        <v/>
      </c>
      <c r="N2765" s="14" t="str">
        <f>IF(Table2[[#This Row],[M4A]]="","",SUM(Table2[[#This Row],[M4A]]-Table2[[#This Row],[M4B_h]]))</f>
        <v/>
      </c>
      <c r="O2765" s="14"/>
      <c r="P2765" s="14" t="str">
        <f>IF(Table2[[#This Row],[M5A]]="","",SUM(Table2[[#This Row],[M5A]]-Table2[[#This Row],[M5B_h]]))</f>
        <v/>
      </c>
      <c r="Q2765" s="14">
        <f>SUM(Table2[[#This Row],[AWAL]],Table2[[#This Row],[M1B]])</f>
        <v>0</v>
      </c>
      <c r="R2765" s="14">
        <f>SUM(Table2[[#This Row],[M2B]],Table2[[#This Row],[M2B_h]])</f>
        <v>0</v>
      </c>
      <c r="S2765" s="14">
        <f>SUM(Table2[[#This Row],[M3B]],Table2[[#This Row],[M3B_h]])</f>
        <v>0</v>
      </c>
      <c r="T2765" s="14">
        <f>SUM(Table2[[#This Row],[M4B]],Table2[[#This Row],[M4B_h]])</f>
        <v>0</v>
      </c>
    </row>
    <row r="2766" spans="1:20">
      <c r="A2766" s="13" t="str">
        <f>IF(Table2[[#This Row],[TT]]=0,"",ROW())</f>
        <v/>
      </c>
      <c r="B2766" s="13" t="str">
        <f>LOWER(SUBSTITUTE(SUBSTITUTE(SUBSTITUTE(SUBSTITUTE(SUBSTITUTE(SUBSTITUTE(SUBSTITUTE(SUBSTITUTE(Table2[[#This Row],[NAMA BARANG]]," ",""),"""",""),"-",""),"/",""),"(",""),")",""),"&amp;",""),",",""))</f>
        <v>magicboardye108</v>
      </c>
      <c r="C2766" s="16" t="s">
        <v>3296</v>
      </c>
      <c r="D2766" s="18">
        <v>0</v>
      </c>
      <c r="E2766" s="47" t="s">
        <v>2470</v>
      </c>
      <c r="F2766" s="43">
        <f>IF(Table2[[#This Row],[M5B]]="",Table2[[#This Row],[M5B_h]],SUM(Table2[[#This Row],[M5B_h]],Table2[[#This Row],[M5B]]))</f>
        <v>0</v>
      </c>
      <c r="H2766" s="14" t="str">
        <f>IF(Table2[[#This Row],[M1A]]="","",Table2[[#This Row],[M1A]]-Table2[[#This Row],[AWAL]])</f>
        <v/>
      </c>
      <c r="J2766" s="14" t="str">
        <f>IF(Table2[[#This Row],[M2A]]="","",SUM(Table2[[#This Row],[M2A]]-Table2[[#This Row],[M2B_h]]))</f>
        <v/>
      </c>
      <c r="L2766" s="14" t="str">
        <f>IF(Table2[[#This Row],[M3A]]="","",SUM(Table2[[#This Row],[M3A]]-Table2[[#This Row],[M3B_h]]))</f>
        <v/>
      </c>
      <c r="N2766" s="14" t="str">
        <f>IF(Table2[[#This Row],[M4A]]="","",SUM(Table2[[#This Row],[M4A]]-Table2[[#This Row],[M4B_h]]))</f>
        <v/>
      </c>
      <c r="O2766" s="14"/>
      <c r="P2766" s="14" t="str">
        <f>IF(Table2[[#This Row],[M5A]]="","",SUM(Table2[[#This Row],[M5A]]-Table2[[#This Row],[M5B_h]]))</f>
        <v/>
      </c>
      <c r="Q2766" s="14">
        <f>SUM(Table2[[#This Row],[AWAL]],Table2[[#This Row],[M1B]])</f>
        <v>0</v>
      </c>
      <c r="R2766" s="14">
        <f>SUM(Table2[[#This Row],[M2B]],Table2[[#This Row],[M2B_h]])</f>
        <v>0</v>
      </c>
      <c r="S2766" s="14">
        <f>SUM(Table2[[#This Row],[M3B]],Table2[[#This Row],[M3B_h]])</f>
        <v>0</v>
      </c>
      <c r="T2766" s="14">
        <f>SUM(Table2[[#This Row],[M4B]],Table2[[#This Row],[M4B_h]])</f>
        <v>0</v>
      </c>
    </row>
    <row r="2767" spans="1:20">
      <c r="A2767" s="11" t="str">
        <f>IF(Table2[[#This Row],[TT]]=0,"",ROW())</f>
        <v/>
      </c>
      <c r="B2767" s="11" t="str">
        <f>LOWER(SUBSTITUTE(SUBSTITUTE(SUBSTITUTE(SUBSTITUTE(SUBSTITUTE(SUBSTITUTE(SUBSTITUTE(SUBSTITUTE(Table2[[#This Row],[NAMA BARANG]]," ",""),"""",""),"-",""),"/",""),"(",""),")",""),"&amp;",""),",",""))</f>
        <v>map2sapallwin2as</v>
      </c>
      <c r="C2767" s="17" t="s">
        <v>1371</v>
      </c>
      <c r="D2767" s="18">
        <v>0</v>
      </c>
      <c r="E2767" s="22" t="s">
        <v>19</v>
      </c>
      <c r="F2767" s="43">
        <f>IF(Table2[[#This Row],[M5B]]="",Table2[[#This Row],[M5B_h]],SUM(Table2[[#This Row],[M5B_h]],Table2[[#This Row],[M5B]]))</f>
        <v>0</v>
      </c>
      <c r="H2767" s="12" t="str">
        <f>IF(Table2[[#This Row],[M1A]]="","",Table2[[#This Row],[M1A]]-Table2[[#This Row],[AWAL]])</f>
        <v/>
      </c>
      <c r="J2767" s="12" t="str">
        <f>IF(Table2[[#This Row],[M2A]]="","",SUM(Table2[[#This Row],[M2A]]-Table2[[#This Row],[M2B_h]]))</f>
        <v/>
      </c>
      <c r="L2767" s="12" t="str">
        <f>IF(Table2[[#This Row],[M3A]]="","",SUM(Table2[[#This Row],[M3A]]-Table2[[#This Row],[M3B_h]]))</f>
        <v/>
      </c>
      <c r="N2767" s="12" t="str">
        <f>IF(Table2[[#This Row],[M4A]]="","",SUM(Table2[[#This Row],[M4A]]-Table2[[#This Row],[M4B_h]]))</f>
        <v/>
      </c>
      <c r="O2767" s="14"/>
      <c r="P2767" s="14" t="str">
        <f>IF(Table2[[#This Row],[M5A]]="","",SUM(Table2[[#This Row],[M5A]]-Table2[[#This Row],[M5B_h]]))</f>
        <v/>
      </c>
      <c r="Q2767" s="14">
        <f>SUM(Table2[[#This Row],[AWAL]],Table2[[#This Row],[M1B]])</f>
        <v>0</v>
      </c>
      <c r="R2767" s="14">
        <f>SUM(Table2[[#This Row],[M2B]],Table2[[#This Row],[M2B_h]])</f>
        <v>0</v>
      </c>
      <c r="S2767" s="14">
        <f>SUM(Table2[[#This Row],[M3B]],Table2[[#This Row],[M3B_h]])</f>
        <v>0</v>
      </c>
      <c r="T2767" s="14">
        <f>SUM(Table2[[#This Row],[M4B]],Table2[[#This Row],[M4B_h]])</f>
        <v>0</v>
      </c>
    </row>
    <row r="2768" spans="1:20">
      <c r="A2768" s="11" t="str">
        <f>IF(Table2[[#This Row],[TT]]=0,"",ROW())</f>
        <v/>
      </c>
      <c r="B2768" s="11" t="str">
        <f>LOWER(SUBSTITUTE(SUBSTITUTE(SUBSTITUTE(SUBSTITUTE(SUBSTITUTE(SUBSTITUTE(SUBSTITUTE(SUBSTITUTE(Table2[[#This Row],[NAMA BARANG]]," ",""),"""",""),"-",""),"/",""),"(",""),")",""),"&amp;",""),",",""))</f>
        <v>map2015csomsi</v>
      </c>
      <c r="C2768" s="17" t="s">
        <v>1372</v>
      </c>
      <c r="D2768" s="18">
        <v>1</v>
      </c>
      <c r="E2768" s="22" t="s">
        <v>39</v>
      </c>
      <c r="F2768" s="43">
        <f>IF(Table2[[#This Row],[M5B]]="",Table2[[#This Row],[M5B_h]],SUM(Table2[[#This Row],[M5B_h]],Table2[[#This Row],[M5B]]))</f>
        <v>0</v>
      </c>
      <c r="G2768" s="12">
        <v>0</v>
      </c>
      <c r="H2768" s="12">
        <f>IF(Table2[[#This Row],[M1A]]="","",Table2[[#This Row],[M1A]]-Table2[[#This Row],[AWAL]])</f>
        <v>-1</v>
      </c>
      <c r="J2768" s="12" t="str">
        <f>IF(Table2[[#This Row],[M2A]]="","",SUM(Table2[[#This Row],[M2A]]-Table2[[#This Row],[M2B_h]]))</f>
        <v/>
      </c>
      <c r="L2768" s="12" t="str">
        <f>IF(Table2[[#This Row],[M3A]]="","",SUM(Table2[[#This Row],[M3A]]-Table2[[#This Row],[M3B_h]]))</f>
        <v/>
      </c>
      <c r="N2768" s="12" t="str">
        <f>IF(Table2[[#This Row],[M4A]]="","",SUM(Table2[[#This Row],[M4A]]-Table2[[#This Row],[M4B_h]]))</f>
        <v/>
      </c>
      <c r="O2768" s="14"/>
      <c r="P2768" s="14" t="str">
        <f>IF(Table2[[#This Row],[M5A]]="","",SUM(Table2[[#This Row],[M5A]]-Table2[[#This Row],[M5B_h]]))</f>
        <v/>
      </c>
      <c r="Q2768" s="14">
        <f>SUM(Table2[[#This Row],[AWAL]],Table2[[#This Row],[M1B]])</f>
        <v>0</v>
      </c>
      <c r="R2768" s="14">
        <f>SUM(Table2[[#This Row],[M2B]],Table2[[#This Row],[M2B_h]])</f>
        <v>0</v>
      </c>
      <c r="S2768" s="14">
        <f>SUM(Table2[[#This Row],[M3B]],Table2[[#This Row],[M3B_h]])</f>
        <v>0</v>
      </c>
      <c r="T2768" s="14">
        <f>SUM(Table2[[#This Row],[M4B]],Table2[[#This Row],[M4B_h]])</f>
        <v>0</v>
      </c>
    </row>
    <row r="2769" spans="1:20">
      <c r="A2769" s="11" t="str">
        <f>IF(Table2[[#This Row],[TT]]=0,"",ROW())</f>
        <v/>
      </c>
      <c r="B2769" s="11" t="str">
        <f>LOWER(SUBSTITUTE(SUBSTITUTE(SUBSTITUTE(SUBSTITUTE(SUBSTITUTE(SUBSTITUTE(SUBSTITUTE(SUBSTITUTE(Table2[[#This Row],[NAMA BARANG]]," ",""),"""",""),"-",""),"/",""),"(",""),")",""),"&amp;",""),",",""))</f>
        <v>mapa6batik</v>
      </c>
      <c r="C2769" s="17" t="s">
        <v>1375</v>
      </c>
      <c r="D2769" s="18">
        <v>0</v>
      </c>
      <c r="E2769" s="22" t="s">
        <v>79</v>
      </c>
      <c r="F2769" s="43">
        <f>IF(Table2[[#This Row],[M5B]]="",Table2[[#This Row],[M5B_h]],SUM(Table2[[#This Row],[M5B_h]],Table2[[#This Row],[M5B]]))</f>
        <v>0</v>
      </c>
      <c r="H2769" s="12" t="str">
        <f>IF(Table2[[#This Row],[M1A]]="","",Table2[[#This Row],[M1A]]-Table2[[#This Row],[AWAL]])</f>
        <v/>
      </c>
      <c r="J2769" s="12" t="str">
        <f>IF(Table2[[#This Row],[M2A]]="","",SUM(Table2[[#This Row],[M2A]]-Table2[[#This Row],[M2B_h]]))</f>
        <v/>
      </c>
      <c r="L2769" s="12" t="str">
        <f>IF(Table2[[#This Row],[M3A]]="","",SUM(Table2[[#This Row],[M3A]]-Table2[[#This Row],[M3B_h]]))</f>
        <v/>
      </c>
      <c r="N2769" s="12" t="str">
        <f>IF(Table2[[#This Row],[M4A]]="","",SUM(Table2[[#This Row],[M4A]]-Table2[[#This Row],[M4B_h]]))</f>
        <v/>
      </c>
      <c r="O2769" s="14"/>
      <c r="P2769" s="14" t="str">
        <f>IF(Table2[[#This Row],[M5A]]="","",SUM(Table2[[#This Row],[M5A]]-Table2[[#This Row],[M5B_h]]))</f>
        <v/>
      </c>
      <c r="Q2769" s="14">
        <f>SUM(Table2[[#This Row],[AWAL]],Table2[[#This Row],[M1B]])</f>
        <v>0</v>
      </c>
      <c r="R2769" s="14">
        <f>SUM(Table2[[#This Row],[M2B]],Table2[[#This Row],[M2B_h]])</f>
        <v>0</v>
      </c>
      <c r="S2769" s="14">
        <f>SUM(Table2[[#This Row],[M3B]],Table2[[#This Row],[M3B_h]])</f>
        <v>0</v>
      </c>
      <c r="T2769" s="14">
        <f>SUM(Table2[[#This Row],[M4B]],Table2[[#This Row],[M4B_h]])</f>
        <v>0</v>
      </c>
    </row>
    <row r="2770" spans="1:20">
      <c r="A2770" s="11" t="str">
        <f>IF(Table2[[#This Row],[TT]]=0,"",ROW())</f>
        <v/>
      </c>
      <c r="B2770" s="11" t="str">
        <f>LOWER(SUBSTITUTE(SUBSTITUTE(SUBSTITUTE(SUBSTITUTE(SUBSTITUTE(SUBSTITUTE(SUBSTITUTE(SUBSTITUTE(Table2[[#This Row],[NAMA BARANG]]," ",""),"""",""),"-",""),"/",""),"(",""),")",""),"&amp;",""),",",""))</f>
        <v>mapa6kotak03</v>
      </c>
      <c r="C2770" s="21" t="s">
        <v>1376</v>
      </c>
      <c r="D2770" s="22">
        <v>0</v>
      </c>
      <c r="E2770" s="22" t="s">
        <v>79</v>
      </c>
      <c r="F2770" s="43">
        <f>IF(Table2[[#This Row],[M5B]]="",Table2[[#This Row],[M5B_h]],SUM(Table2[[#This Row],[M5B_h]],Table2[[#This Row],[M5B]]))</f>
        <v>0</v>
      </c>
      <c r="H2770" s="12" t="str">
        <f>IF(Table2[[#This Row],[M1A]]="","",Table2[[#This Row],[M1A]]-Table2[[#This Row],[AWAL]])</f>
        <v/>
      </c>
      <c r="J2770" s="12" t="str">
        <f>IF(Table2[[#This Row],[M2A]]="","",SUM(Table2[[#This Row],[M2A]]-Table2[[#This Row],[M2B_h]]))</f>
        <v/>
      </c>
      <c r="L2770" s="12" t="str">
        <f>IF(Table2[[#This Row],[M3A]]="","",SUM(Table2[[#This Row],[M3A]]-Table2[[#This Row],[M3B_h]]))</f>
        <v/>
      </c>
      <c r="N2770" s="12" t="str">
        <f>IF(Table2[[#This Row],[M4A]]="","",SUM(Table2[[#This Row],[M4A]]-Table2[[#This Row],[M4B_h]]))</f>
        <v/>
      </c>
      <c r="O2770" s="14"/>
      <c r="P2770" s="14" t="str">
        <f>IF(Table2[[#This Row],[M5A]]="","",SUM(Table2[[#This Row],[M5A]]-Table2[[#This Row],[M5B_h]]))</f>
        <v/>
      </c>
      <c r="Q2770" s="14">
        <f>SUM(Table2[[#This Row],[AWAL]],Table2[[#This Row],[M1B]])</f>
        <v>0</v>
      </c>
      <c r="R2770" s="14">
        <f>SUM(Table2[[#This Row],[M2B]],Table2[[#This Row],[M2B_h]])</f>
        <v>0</v>
      </c>
      <c r="S2770" s="14">
        <f>SUM(Table2[[#This Row],[M3B]],Table2[[#This Row],[M3B_h]])</f>
        <v>0</v>
      </c>
      <c r="T2770" s="14">
        <f>SUM(Table2[[#This Row],[M4B]],Table2[[#This Row],[M4B_h]])</f>
        <v>0</v>
      </c>
    </row>
    <row r="2771" spans="1:20">
      <c r="A2771" s="11" t="str">
        <f>IF(Table2[[#This Row],[TT]]=0,"",ROW())</f>
        <v/>
      </c>
      <c r="B2771" s="11" t="str">
        <f>LOWER(SUBSTITUTE(SUBSTITUTE(SUBSTITUTE(SUBSTITUTE(SUBSTITUTE(SUBSTITUTE(SUBSTITUTE(SUBSTITUTE(Table2[[#This Row],[NAMA BARANG]]," ",""),"""",""),"-",""),"/",""),"(",""),")",""),"&amp;",""),",",""))</f>
        <v>mapfileretbb5b</v>
      </c>
      <c r="C2771" s="23" t="s">
        <v>1409</v>
      </c>
      <c r="D2771" s="24">
        <v>0</v>
      </c>
      <c r="E2771" s="48" t="s">
        <v>83</v>
      </c>
      <c r="F2771" s="43">
        <f>IF(Table2[[#This Row],[M5B]]="",Table2[[#This Row],[M5B_h]],SUM(Table2[[#This Row],[M5B_h]],Table2[[#This Row],[M5B]]))</f>
        <v>0</v>
      </c>
      <c r="H2771" s="12" t="str">
        <f>IF(Table2[[#This Row],[M1A]]="","",Table2[[#This Row],[M1A]]-Table2[[#This Row],[AWAL]])</f>
        <v/>
      </c>
      <c r="J2771" s="12" t="str">
        <f>IF(Table2[[#This Row],[M2A]]="","",SUM(Table2[[#This Row],[M2A]]-Table2[[#This Row],[M2B_h]]))</f>
        <v/>
      </c>
      <c r="L2771" s="12" t="str">
        <f>IF(Table2[[#This Row],[M3A]]="","",SUM(Table2[[#This Row],[M3A]]-Table2[[#This Row],[M3B_h]]))</f>
        <v/>
      </c>
      <c r="N2771" s="12" t="str">
        <f>IF(Table2[[#This Row],[M4A]]="","",SUM(Table2[[#This Row],[M4A]]-Table2[[#This Row],[M4B_h]]))</f>
        <v/>
      </c>
      <c r="O2771" s="14"/>
      <c r="P2771" s="14" t="str">
        <f>IF(Table2[[#This Row],[M5A]]="","",SUM(Table2[[#This Row],[M5A]]-Table2[[#This Row],[M5B_h]]))</f>
        <v/>
      </c>
      <c r="Q2771" s="14">
        <f>SUM(Table2[[#This Row],[AWAL]],Table2[[#This Row],[M1B]])</f>
        <v>0</v>
      </c>
      <c r="R2771" s="14">
        <f>SUM(Table2[[#This Row],[M2B]],Table2[[#This Row],[M2B_h]])</f>
        <v>0</v>
      </c>
      <c r="S2771" s="14">
        <f>SUM(Table2[[#This Row],[M3B]],Table2[[#This Row],[M3B_h]])</f>
        <v>0</v>
      </c>
      <c r="T2771" s="14">
        <f>SUM(Table2[[#This Row],[M4B]],Table2[[#This Row],[M4B_h]])</f>
        <v>0</v>
      </c>
    </row>
    <row r="2772" spans="1:20">
      <c r="A2772" s="11" t="str">
        <f>IF(Table2[[#This Row],[TT]]=0,"",ROW())</f>
        <v/>
      </c>
      <c r="B2772" s="11" t="str">
        <f>LOWER(SUBSTITUTE(SUBSTITUTE(SUBSTITUTE(SUBSTITUTE(SUBSTITUTE(SUBSTITUTE(SUBSTITUTE(SUBSTITUTE(Table2[[#This Row],[NAMA BARANG]]," ",""),"""",""),"-",""),"/",""),"(",""),")",""),"&amp;",""),",",""))</f>
        <v>mapfileretbb5b</v>
      </c>
      <c r="C2772" s="17" t="s">
        <v>1409</v>
      </c>
      <c r="D2772" s="18">
        <v>0</v>
      </c>
      <c r="E2772" s="22" t="s">
        <v>1410</v>
      </c>
      <c r="F2772" s="43">
        <f>IF(Table2[[#This Row],[M5B]]="",Table2[[#This Row],[M5B_h]],SUM(Table2[[#This Row],[M5B_h]],Table2[[#This Row],[M5B]]))</f>
        <v>0</v>
      </c>
      <c r="H2772" s="12" t="str">
        <f>IF(Table2[[#This Row],[M1A]]="","",Table2[[#This Row],[M1A]]-Table2[[#This Row],[AWAL]])</f>
        <v/>
      </c>
      <c r="J2772" s="12" t="str">
        <f>IF(Table2[[#This Row],[M2A]]="","",SUM(Table2[[#This Row],[M2A]]-Table2[[#This Row],[M2B_h]]))</f>
        <v/>
      </c>
      <c r="L2772" s="12" t="str">
        <f>IF(Table2[[#This Row],[M3A]]="","",SUM(Table2[[#This Row],[M3A]]-Table2[[#This Row],[M3B_h]]))</f>
        <v/>
      </c>
      <c r="N2772" s="12" t="str">
        <f>IF(Table2[[#This Row],[M4A]]="","",SUM(Table2[[#This Row],[M4A]]-Table2[[#This Row],[M4B_h]]))</f>
        <v/>
      </c>
      <c r="O2772" s="14"/>
      <c r="P2772" s="14" t="str">
        <f>IF(Table2[[#This Row],[M5A]]="","",SUM(Table2[[#This Row],[M5A]]-Table2[[#This Row],[M5B_h]]))</f>
        <v/>
      </c>
      <c r="Q2772" s="14">
        <f>SUM(Table2[[#This Row],[AWAL]],Table2[[#This Row],[M1B]])</f>
        <v>0</v>
      </c>
      <c r="R2772" s="14">
        <f>SUM(Table2[[#This Row],[M2B]],Table2[[#This Row],[M2B_h]])</f>
        <v>0</v>
      </c>
      <c r="S2772" s="14">
        <f>SUM(Table2[[#This Row],[M3B]],Table2[[#This Row],[M3B_h]])</f>
        <v>0</v>
      </c>
      <c r="T2772" s="14">
        <f>SUM(Table2[[#This Row],[M4B]],Table2[[#This Row],[M4B_h]])</f>
        <v>0</v>
      </c>
    </row>
    <row r="2773" spans="1:20">
      <c r="A2773" s="11" t="str">
        <f>IF(Table2[[#This Row],[TT]]=0,"",ROW())</f>
        <v/>
      </c>
      <c r="B2773" s="11" t="str">
        <f>LOWER(SUBSTITUTE(SUBSTITUTE(SUBSTITUTE(SUBSTITUTE(SUBSTITUTE(SUBSTITUTE(SUBSTITUTE(SUBSTITUTE(Table2[[#This Row],[NAMA BARANG]]," ",""),"""",""),"-",""),"/",""),"(",""),")",""),"&amp;",""),",",""))</f>
        <v>mapfileretv2b5b</v>
      </c>
      <c r="C2773" s="21" t="s">
        <v>1413</v>
      </c>
      <c r="D2773" s="22">
        <v>0</v>
      </c>
      <c r="E2773" s="22" t="s">
        <v>1410</v>
      </c>
      <c r="F2773" s="43">
        <f>IF(Table2[[#This Row],[M5B]]="",Table2[[#This Row],[M5B_h]],SUM(Table2[[#This Row],[M5B_h]],Table2[[#This Row],[M5B]]))</f>
        <v>0</v>
      </c>
      <c r="H2773" s="12" t="str">
        <f>IF(Table2[[#This Row],[M1A]]="","",Table2[[#This Row],[M1A]]-Table2[[#This Row],[AWAL]])</f>
        <v/>
      </c>
      <c r="J2773" s="12" t="str">
        <f>IF(Table2[[#This Row],[M2A]]="","",SUM(Table2[[#This Row],[M2A]]-Table2[[#This Row],[M2B_h]]))</f>
        <v/>
      </c>
      <c r="L2773" s="12" t="str">
        <f>IF(Table2[[#This Row],[M3A]]="","",SUM(Table2[[#This Row],[M3A]]-Table2[[#This Row],[M3B_h]]))</f>
        <v/>
      </c>
      <c r="N2773" s="12" t="str">
        <f>IF(Table2[[#This Row],[M4A]]="","",SUM(Table2[[#This Row],[M4A]]-Table2[[#This Row],[M4B_h]]))</f>
        <v/>
      </c>
      <c r="O2773" s="14"/>
      <c r="P2773" s="14" t="str">
        <f>IF(Table2[[#This Row],[M5A]]="","",SUM(Table2[[#This Row],[M5A]]-Table2[[#This Row],[M5B_h]]))</f>
        <v/>
      </c>
      <c r="Q2773" s="14">
        <f>SUM(Table2[[#This Row],[AWAL]],Table2[[#This Row],[M1B]])</f>
        <v>0</v>
      </c>
      <c r="R2773" s="14">
        <f>SUM(Table2[[#This Row],[M2B]],Table2[[#This Row],[M2B_h]])</f>
        <v>0</v>
      </c>
      <c r="S2773" s="14">
        <f>SUM(Table2[[#This Row],[M3B]],Table2[[#This Row],[M3B_h]])</f>
        <v>0</v>
      </c>
      <c r="T2773" s="14">
        <f>SUM(Table2[[#This Row],[M4B]],Table2[[#This Row],[M4B_h]])</f>
        <v>0</v>
      </c>
    </row>
    <row r="2774" spans="1:20">
      <c r="A2774" s="11" t="str">
        <f>IF(Table2[[#This Row],[TT]]=0,"",ROW())</f>
        <v/>
      </c>
      <c r="B2774" s="11" t="str">
        <f>LOWER(SUBSTITUTE(SUBSTITUTE(SUBSTITUTE(SUBSTITUTE(SUBSTITUTE(SUBSTITUTE(SUBSTITUTE(SUBSTITUTE(Table2[[#This Row],[NAMA BARANG]]," ",""),"""",""),"-",""),"/",""),"(",""),")",""),"&amp;",""),",",""))</f>
        <v>mapgagangkcg2batiknarikohj1m1b1coklat1</v>
      </c>
      <c r="C2774" s="17" t="s">
        <v>3312</v>
      </c>
      <c r="D2774" s="18">
        <v>0</v>
      </c>
      <c r="E2774" s="22">
        <v>240</v>
      </c>
      <c r="F2774" s="43">
        <f>IF(Table2[[#This Row],[M5B]]="",Table2[[#This Row],[M5B_h]],SUM(Table2[[#This Row],[M5B_h]],Table2[[#This Row],[M5B]]))</f>
        <v>0</v>
      </c>
      <c r="H2774" s="12" t="str">
        <f>IF(Table2[[#This Row],[M1A]]="","",Table2[[#This Row],[M1A]]-Table2[[#This Row],[AWAL]])</f>
        <v/>
      </c>
      <c r="J2774" s="12" t="str">
        <f>IF(Table2[[#This Row],[M2A]]="","",SUM(Table2[[#This Row],[M2A]]-Table2[[#This Row],[M2B_h]]))</f>
        <v/>
      </c>
      <c r="L2774" s="12" t="str">
        <f>IF(Table2[[#This Row],[M3A]]="","",SUM(Table2[[#This Row],[M3A]]-Table2[[#This Row],[M3B_h]]))</f>
        <v/>
      </c>
      <c r="N2774" s="12" t="str">
        <f>IF(Table2[[#This Row],[M4A]]="","",SUM(Table2[[#This Row],[M4A]]-Table2[[#This Row],[M4B_h]]))</f>
        <v/>
      </c>
      <c r="O2774" s="14"/>
      <c r="P2774" s="14" t="str">
        <f>IF(Table2[[#This Row],[M5A]]="","",SUM(Table2[[#This Row],[M5A]]-Table2[[#This Row],[M5B_h]]))</f>
        <v/>
      </c>
      <c r="Q2774" s="14">
        <f>SUM(Table2[[#This Row],[AWAL]],Table2[[#This Row],[M1B]])</f>
        <v>0</v>
      </c>
      <c r="R2774" s="14">
        <f>SUM(Table2[[#This Row],[M2B]],Table2[[#This Row],[M2B_h]])</f>
        <v>0</v>
      </c>
      <c r="S2774" s="14">
        <f>SUM(Table2[[#This Row],[M3B]],Table2[[#This Row],[M3B_h]])</f>
        <v>0</v>
      </c>
      <c r="T2774" s="14">
        <f>SUM(Table2[[#This Row],[M4B]],Table2[[#This Row],[M4B_h]])</f>
        <v>0</v>
      </c>
    </row>
    <row r="2775" spans="1:20">
      <c r="A2775" s="11" t="str">
        <f>IF(Table2[[#This Row],[TT]]=0,"",ROW())</f>
        <v/>
      </c>
      <c r="B2775" s="11" t="str">
        <f>LOWER(SUBSTITUTE(SUBSTITUTE(SUBSTITUTE(SUBSTITUTE(SUBSTITUTE(SUBSTITUTE(SUBSTITUTE(SUBSTITUTE(Table2[[#This Row],[NAMA BARANG]]," ",""),"""",""),"-",""),"/",""),"(",""),")",""),"&amp;",""),",",""))</f>
        <v>mapharmonicabatik3603</v>
      </c>
      <c r="C2775" s="17" t="s">
        <v>1416</v>
      </c>
      <c r="D2775" s="18">
        <v>0</v>
      </c>
      <c r="E2775" s="22" t="s">
        <v>58</v>
      </c>
      <c r="F2775" s="43">
        <f>IF(Table2[[#This Row],[M5B]]="",Table2[[#This Row],[M5B_h]],SUM(Table2[[#This Row],[M5B_h]],Table2[[#This Row],[M5B]]))</f>
        <v>0</v>
      </c>
      <c r="H2775" s="12" t="str">
        <f>IF(Table2[[#This Row],[M1A]]="","",Table2[[#This Row],[M1A]]-Table2[[#This Row],[AWAL]])</f>
        <v/>
      </c>
      <c r="J2775" s="12" t="str">
        <f>IF(Table2[[#This Row],[M2A]]="","",SUM(Table2[[#This Row],[M2A]]-Table2[[#This Row],[M2B_h]]))</f>
        <v/>
      </c>
      <c r="L2775" s="12" t="str">
        <f>IF(Table2[[#This Row],[M3A]]="","",SUM(Table2[[#This Row],[M3A]]-Table2[[#This Row],[M3B_h]]))</f>
        <v/>
      </c>
      <c r="N2775" s="12" t="str">
        <f>IF(Table2[[#This Row],[M4A]]="","",SUM(Table2[[#This Row],[M4A]]-Table2[[#This Row],[M4B_h]]))</f>
        <v/>
      </c>
      <c r="O2775" s="14"/>
      <c r="P2775" s="14" t="str">
        <f>IF(Table2[[#This Row],[M5A]]="","",SUM(Table2[[#This Row],[M5A]]-Table2[[#This Row],[M5B_h]]))</f>
        <v/>
      </c>
      <c r="Q2775" s="14">
        <f>SUM(Table2[[#This Row],[AWAL]],Table2[[#This Row],[M1B]])</f>
        <v>0</v>
      </c>
      <c r="R2775" s="14">
        <f>SUM(Table2[[#This Row],[M2B]],Table2[[#This Row],[M2B_h]])</f>
        <v>0</v>
      </c>
      <c r="S2775" s="14">
        <f>SUM(Table2[[#This Row],[M3B]],Table2[[#This Row],[M3B_h]])</f>
        <v>0</v>
      </c>
      <c r="T2775" s="14">
        <f>SUM(Table2[[#This Row],[M4B]],Table2[[#This Row],[M4B_h]])</f>
        <v>0</v>
      </c>
    </row>
    <row r="2776" spans="1:20">
      <c r="A2776" s="13" t="str">
        <f>IF(Table2[[#This Row],[TT]]=0,"",ROW())</f>
        <v/>
      </c>
      <c r="B2776" s="13" t="str">
        <f>LOWER(SUBSTITUTE(SUBSTITUTE(SUBSTITUTE(SUBSTITUTE(SUBSTITUTE(SUBSTITUTE(SUBSTITUTE(SUBSTITUTE(Table2[[#This Row],[NAMA BARANG]]," ",""),"""",""),"-",""),"/",""),"(",""),")",""),"&amp;",""),",",""))</f>
        <v>mapkcg05bp</v>
      </c>
      <c r="C2776" s="16" t="s">
        <v>3271</v>
      </c>
      <c r="D2776" s="18">
        <v>0</v>
      </c>
      <c r="E2776" s="47" t="s">
        <v>2637</v>
      </c>
      <c r="F2776" s="43">
        <f>IF(Table2[[#This Row],[M5B]]="",Table2[[#This Row],[M5B_h]],SUM(Table2[[#This Row],[M5B_h]],Table2[[#This Row],[M5B]]))</f>
        <v>0</v>
      </c>
      <c r="H2776" s="14" t="str">
        <f>IF(Table2[[#This Row],[M1A]]="","",Table2[[#This Row],[M1A]]-Table2[[#This Row],[AWAL]])</f>
        <v/>
      </c>
      <c r="J2776" s="14" t="str">
        <f>IF(Table2[[#This Row],[M2A]]="","",SUM(Table2[[#This Row],[M2A]]-Table2[[#This Row],[M2B_h]]))</f>
        <v/>
      </c>
      <c r="L2776" s="14" t="str">
        <f>IF(Table2[[#This Row],[M3A]]="","",SUM(Table2[[#This Row],[M3A]]-Table2[[#This Row],[M3B_h]]))</f>
        <v/>
      </c>
      <c r="N2776" s="14" t="str">
        <f>IF(Table2[[#This Row],[M4A]]="","",SUM(Table2[[#This Row],[M4A]]-Table2[[#This Row],[M4B_h]]))</f>
        <v/>
      </c>
      <c r="P2776" s="14" t="str">
        <f>IF(Table2[[#This Row],[M5A]]="","",SUM(Table2[[#This Row],[M5A]]-Table2[[#This Row],[M5B_h]]))</f>
        <v/>
      </c>
      <c r="Q2776" s="14">
        <f>SUM(Table2[[#This Row],[AWAL]],Table2[[#This Row],[M1B]])</f>
        <v>0</v>
      </c>
      <c r="R2776" s="14">
        <f>SUM(Table2[[#This Row],[M2B]],Table2[[#This Row],[M2B_h]])</f>
        <v>0</v>
      </c>
      <c r="S2776" s="14">
        <f>SUM(Table2[[#This Row],[M3B]],Table2[[#This Row],[M3B_h]])</f>
        <v>0</v>
      </c>
      <c r="T2776" s="14">
        <f>SUM(Table2[[#This Row],[M4B]],Table2[[#This Row],[M4B_h]])</f>
        <v>0</v>
      </c>
    </row>
    <row r="2777" spans="1:20">
      <c r="A2777" s="11" t="str">
        <f>IF(Table2[[#This Row],[TT]]=0,"",ROW())</f>
        <v/>
      </c>
      <c r="B2777" s="11" t="str">
        <f>LOWER(SUBSTITUTE(SUBSTITUTE(SUBSTITUTE(SUBSTITUTE(SUBSTITUTE(SUBSTITUTE(SUBSTITUTE(SUBSTITUTE(Table2[[#This Row],[NAMA BARANG]]," ",""),"""",""),"-",""),"/",""),"(",""),")",""),"&amp;",""),",",""))</f>
        <v>mapkcg2microtopwarnahj</v>
      </c>
      <c r="C2777" s="17" t="s">
        <v>1436</v>
      </c>
      <c r="D2777" s="18">
        <v>0</v>
      </c>
      <c r="E2777" s="22">
        <v>240</v>
      </c>
      <c r="F2777" s="43">
        <f>IF(Table2[[#This Row],[M5B]]="",Table2[[#This Row],[M5B_h]],SUM(Table2[[#This Row],[M5B_h]],Table2[[#This Row],[M5B]]))</f>
        <v>0</v>
      </c>
      <c r="H2777" s="12" t="str">
        <f>IF(Table2[[#This Row],[M1A]]="","",Table2[[#This Row],[M1A]]-Table2[[#This Row],[AWAL]])</f>
        <v/>
      </c>
      <c r="J2777" s="12" t="str">
        <f>IF(Table2[[#This Row],[M2A]]="","",SUM(Table2[[#This Row],[M2A]]-Table2[[#This Row],[M2B_h]]))</f>
        <v/>
      </c>
      <c r="L2777" s="12" t="str">
        <f>IF(Table2[[#This Row],[M3A]]="","",SUM(Table2[[#This Row],[M3A]]-Table2[[#This Row],[M3B_h]]))</f>
        <v/>
      </c>
      <c r="N2777" s="12" t="str">
        <f>IF(Table2[[#This Row],[M4A]]="","",SUM(Table2[[#This Row],[M4A]]-Table2[[#This Row],[M4B_h]]))</f>
        <v/>
      </c>
      <c r="O2777" s="14"/>
      <c r="P2777" s="14" t="str">
        <f>IF(Table2[[#This Row],[M5A]]="","",SUM(Table2[[#This Row],[M5A]]-Table2[[#This Row],[M5B_h]]))</f>
        <v/>
      </c>
      <c r="Q2777" s="14">
        <f>SUM(Table2[[#This Row],[AWAL]],Table2[[#This Row],[M1B]])</f>
        <v>0</v>
      </c>
      <c r="R2777" s="14">
        <f>SUM(Table2[[#This Row],[M2B]],Table2[[#This Row],[M2B_h]])</f>
        <v>0</v>
      </c>
      <c r="S2777" s="14">
        <f>SUM(Table2[[#This Row],[M3B]],Table2[[#This Row],[M3B_h]])</f>
        <v>0</v>
      </c>
      <c r="T2777" s="14">
        <f>SUM(Table2[[#This Row],[M4B]],Table2[[#This Row],[M4B_h]])</f>
        <v>0</v>
      </c>
    </row>
    <row r="2778" spans="1:20">
      <c r="A2778" s="11" t="str">
        <f>IF(Table2[[#This Row],[TT]]=0,"",ROW())</f>
        <v/>
      </c>
      <c r="B2778" s="11" t="str">
        <f>LOWER(SUBSTITUTE(SUBSTITUTE(SUBSTITUTE(SUBSTITUTE(SUBSTITUTE(SUBSTITUTE(SUBSTITUTE(SUBSTITUTE(Table2[[#This Row],[NAMA BARANG]]," ",""),"""",""),"-",""),"/",""),"(",""),")",""),"&amp;",""),",",""))</f>
        <v>mapkcgcorak2u</v>
      </c>
      <c r="C2778" s="17" t="s">
        <v>1440</v>
      </c>
      <c r="D2778" s="18">
        <v>0</v>
      </c>
      <c r="E2778" s="22" t="s">
        <v>2623</v>
      </c>
      <c r="F2778" s="43">
        <f>IF(Table2[[#This Row],[M5B]]="",Table2[[#This Row],[M5B_h]],SUM(Table2[[#This Row],[M5B_h]],Table2[[#This Row],[M5B]]))</f>
        <v>0</v>
      </c>
      <c r="H2778" s="12" t="str">
        <f>IF(Table2[[#This Row],[M1A]]="","",Table2[[#This Row],[M1A]]-Table2[[#This Row],[AWAL]])</f>
        <v/>
      </c>
      <c r="J2778" s="12" t="str">
        <f>IF(Table2[[#This Row],[M2A]]="","",SUM(Table2[[#This Row],[M2A]]-Table2[[#This Row],[M2B_h]]))</f>
        <v/>
      </c>
      <c r="L2778" s="12" t="str">
        <f>IF(Table2[[#This Row],[M3A]]="","",SUM(Table2[[#This Row],[M3A]]-Table2[[#This Row],[M3B_h]]))</f>
        <v/>
      </c>
      <c r="N2778" s="12" t="str">
        <f>IF(Table2[[#This Row],[M4A]]="","",SUM(Table2[[#This Row],[M4A]]-Table2[[#This Row],[M4B_h]]))</f>
        <v/>
      </c>
      <c r="O2778" s="14"/>
      <c r="P2778" s="14" t="str">
        <f>IF(Table2[[#This Row],[M5A]]="","",SUM(Table2[[#This Row],[M5A]]-Table2[[#This Row],[M5B_h]]))</f>
        <v/>
      </c>
      <c r="Q2778" s="14">
        <f>SUM(Table2[[#This Row],[AWAL]],Table2[[#This Row],[M1B]])</f>
        <v>0</v>
      </c>
      <c r="R2778" s="14">
        <f>SUM(Table2[[#This Row],[M2B]],Table2[[#This Row],[M2B_h]])</f>
        <v>0</v>
      </c>
      <c r="S2778" s="14">
        <f>SUM(Table2[[#This Row],[M3B]],Table2[[#This Row],[M3B_h]])</f>
        <v>0</v>
      </c>
      <c r="T2778" s="14">
        <f>SUM(Table2[[#This Row],[M4B]],Table2[[#This Row],[M4B_h]])</f>
        <v>0</v>
      </c>
    </row>
    <row r="2779" spans="1:20">
      <c r="A2779" s="13" t="str">
        <f>IF(Table2[[#This Row],[TT]]=0,"",ROW())</f>
        <v/>
      </c>
      <c r="B2779" s="13" t="str">
        <f>LOWER(SUBSTITUTE(SUBSTITUTE(SUBSTITUTE(SUBSTITUTE(SUBSTITUTE(SUBSTITUTE(SUBSTITUTE(SUBSTITUTE(Table2[[#This Row],[NAMA BARANG]]," ",""),"""",""),"-",""),"/",""),"(",""),")",""),"&amp;",""),",",""))</f>
        <v>mapkcgsika05merah</v>
      </c>
      <c r="C2779" s="16" t="s">
        <v>3270</v>
      </c>
      <c r="D2779" s="18">
        <v>0</v>
      </c>
      <c r="E2779" s="47" t="s">
        <v>2637</v>
      </c>
      <c r="F2779" s="43">
        <f>IF(Table2[[#This Row],[M5B]]="",Table2[[#This Row],[M5B_h]],SUM(Table2[[#This Row],[M5B_h]],Table2[[#This Row],[M5B]]))</f>
        <v>0</v>
      </c>
      <c r="H2779" s="14" t="str">
        <f>IF(Table2[[#This Row],[M1A]]="","",Table2[[#This Row],[M1A]]-Table2[[#This Row],[AWAL]])</f>
        <v/>
      </c>
      <c r="J2779" s="14" t="str">
        <f>IF(Table2[[#This Row],[M2A]]="","",SUM(Table2[[#This Row],[M2A]]-Table2[[#This Row],[M2B_h]]))</f>
        <v/>
      </c>
      <c r="L2779" s="14" t="str">
        <f>IF(Table2[[#This Row],[M3A]]="","",SUM(Table2[[#This Row],[M3A]]-Table2[[#This Row],[M3B_h]]))</f>
        <v/>
      </c>
      <c r="N2779" s="14" t="str">
        <f>IF(Table2[[#This Row],[M4A]]="","",SUM(Table2[[#This Row],[M4A]]-Table2[[#This Row],[M4B_h]]))</f>
        <v/>
      </c>
      <c r="P2779" s="14" t="str">
        <f>IF(Table2[[#This Row],[M5A]]="","",SUM(Table2[[#This Row],[M5A]]-Table2[[#This Row],[M5B_h]]))</f>
        <v/>
      </c>
      <c r="Q2779" s="14">
        <f>SUM(Table2[[#This Row],[AWAL]],Table2[[#This Row],[M1B]])</f>
        <v>0</v>
      </c>
      <c r="R2779" s="14">
        <f>SUM(Table2[[#This Row],[M2B]],Table2[[#This Row],[M2B_h]])</f>
        <v>0</v>
      </c>
      <c r="S2779" s="14">
        <f>SUM(Table2[[#This Row],[M3B]],Table2[[#This Row],[M3B_h]])</f>
        <v>0</v>
      </c>
      <c r="T2779" s="14">
        <f>SUM(Table2[[#This Row],[M4B]],Table2[[#This Row],[M4B_h]])</f>
        <v>0</v>
      </c>
    </row>
    <row r="2780" spans="1:20">
      <c r="A2780" s="13" t="str">
        <f>IF(Table2[[#This Row],[TT]]=0,"",ROW())</f>
        <v/>
      </c>
      <c r="B2780" s="13" t="str">
        <f>LOWER(SUBSTITUTE(SUBSTITUTE(SUBSTITUTE(SUBSTITUTE(SUBSTITUTE(SUBSTITUTE(SUBSTITUTE(SUBSTITUTE(Table2[[#This Row],[NAMA BARANG]]," ",""),"""",""),"-",""),"/",""),"(",""),")",""),"&amp;",""),",",""))</f>
        <v>mapkcgsika1p</v>
      </c>
      <c r="C2780" s="16" t="s">
        <v>3486</v>
      </c>
      <c r="D2780" s="25">
        <v>0</v>
      </c>
      <c r="E2780" s="47" t="s">
        <v>2637</v>
      </c>
      <c r="F2780" s="43">
        <f>IF(Table2[[#This Row],[M5B]]="",Table2[[#This Row],[M5B_h]],SUM(Table2[[#This Row],[M5B_h]],Table2[[#This Row],[M5B]]))</f>
        <v>0</v>
      </c>
      <c r="H2780" s="14" t="str">
        <f>IF(Table2[[#This Row],[M1A]]="","",Table2[[#This Row],[M1A]]-Table2[[#This Row],[AWAL]])</f>
        <v/>
      </c>
      <c r="J2780" s="14" t="str">
        <f>IF(Table2[[#This Row],[M2A]]="","",SUM(Table2[[#This Row],[M2A]]-Table2[[#This Row],[M2B_h]]))</f>
        <v/>
      </c>
      <c r="L2780" s="14" t="str">
        <f>IF(Table2[[#This Row],[M3A]]="","",SUM(Table2[[#This Row],[M3A]]-Table2[[#This Row],[M3B_h]]))</f>
        <v/>
      </c>
      <c r="N2780" s="14" t="str">
        <f>IF(Table2[[#This Row],[M4A]]="","",SUM(Table2[[#This Row],[M4A]]-Table2[[#This Row],[M4B_h]]))</f>
        <v/>
      </c>
      <c r="O2780" s="14"/>
      <c r="P2780" s="14" t="str">
        <f>IF(Table2[[#This Row],[M5A]]="","",SUM(Table2[[#This Row],[M5A]]-Table2[[#This Row],[M5B_h]]))</f>
        <v/>
      </c>
      <c r="Q2780" s="14">
        <f>SUM(Table2[[#This Row],[AWAL]],Table2[[#This Row],[M1B]])</f>
        <v>0</v>
      </c>
      <c r="R2780" s="14">
        <f>SUM(Table2[[#This Row],[M2B]],Table2[[#This Row],[M2B_h]])</f>
        <v>0</v>
      </c>
      <c r="S2780" s="14">
        <f>SUM(Table2[[#This Row],[M3B]],Table2[[#This Row],[M3B_h]])</f>
        <v>0</v>
      </c>
      <c r="T2780" s="14">
        <f>SUM(Table2[[#This Row],[M4B]],Table2[[#This Row],[M4B_h]])</f>
        <v>0</v>
      </c>
    </row>
    <row r="2781" spans="1:20">
      <c r="A2781" s="13" t="str">
        <f>IF(Table2[[#This Row],[TT]]=0,"",ROW())</f>
        <v/>
      </c>
      <c r="B2781" s="13" t="str">
        <f>LOWER(SUBSTITUTE(SUBSTITUTE(SUBSTITUTE(SUBSTITUTE(SUBSTITUTE(SUBSTITUTE(SUBSTITUTE(SUBSTITUTE(Table2[[#This Row],[NAMA BARANG]]," ",""),"""",""),"-",""),"/",""),"(",""),")",""),"&amp;",""),",",""))</f>
        <v>maplb</v>
      </c>
      <c r="C2781" s="16" t="s">
        <v>3307</v>
      </c>
      <c r="D2781" s="18">
        <v>0</v>
      </c>
      <c r="E2781" s="47" t="s">
        <v>2430</v>
      </c>
      <c r="F2781" s="43">
        <f>IF(Table2[[#This Row],[M5B]]="",Table2[[#This Row],[M5B_h]],SUM(Table2[[#This Row],[M5B_h]],Table2[[#This Row],[M5B]]))</f>
        <v>0</v>
      </c>
      <c r="H2781" s="14" t="str">
        <f>IF(Table2[[#This Row],[M1A]]="","",Table2[[#This Row],[M1A]]-Table2[[#This Row],[AWAL]])</f>
        <v/>
      </c>
      <c r="J2781" s="14" t="str">
        <f>IF(Table2[[#This Row],[M2A]]="","",SUM(Table2[[#This Row],[M2A]]-Table2[[#This Row],[M2B_h]]))</f>
        <v/>
      </c>
      <c r="L2781" s="14" t="str">
        <f>IF(Table2[[#This Row],[M3A]]="","",SUM(Table2[[#This Row],[M3A]]-Table2[[#This Row],[M3B_h]]))</f>
        <v/>
      </c>
      <c r="N2781" s="14" t="str">
        <f>IF(Table2[[#This Row],[M4A]]="","",SUM(Table2[[#This Row],[M4A]]-Table2[[#This Row],[M4B_h]]))</f>
        <v/>
      </c>
      <c r="O2781" s="14"/>
      <c r="P2781" s="14" t="str">
        <f>IF(Table2[[#This Row],[M5A]]="","",SUM(Table2[[#This Row],[M5A]]-Table2[[#This Row],[M5B_h]]))</f>
        <v/>
      </c>
      <c r="Q2781" s="14">
        <f>SUM(Table2[[#This Row],[AWAL]],Table2[[#This Row],[M1B]])</f>
        <v>0</v>
      </c>
      <c r="R2781" s="14">
        <f>SUM(Table2[[#This Row],[M2B]],Table2[[#This Row],[M2B_h]])</f>
        <v>0</v>
      </c>
      <c r="S2781" s="14">
        <f>SUM(Table2[[#This Row],[M3B]],Table2[[#This Row],[M3B_h]])</f>
        <v>0</v>
      </c>
      <c r="T2781" s="14">
        <f>SUM(Table2[[#This Row],[M4B]],Table2[[#This Row],[M4B_h]])</f>
        <v>0</v>
      </c>
    </row>
    <row r="2782" spans="1:20">
      <c r="A2782" s="13" t="str">
        <f>IF(Table2[[#This Row],[TT]]=0,"",ROW())</f>
        <v/>
      </c>
      <c r="B2782" s="13" t="str">
        <f>LOWER(SUBSTITUTE(SUBSTITUTE(SUBSTITUTE(SUBSTITUTE(SUBSTITUTE(SUBSTITUTE(SUBSTITUTE(SUBSTITUTE(Table2[[#This Row],[NAMA BARANG]]," ",""),"""",""),"-",""),"/",""),"(",""),")",""),"&amp;",""),",",""))</f>
        <v>maplhj</v>
      </c>
      <c r="C2782" s="16" t="s">
        <v>3310</v>
      </c>
      <c r="D2782" s="18">
        <v>0</v>
      </c>
      <c r="E2782" s="47" t="s">
        <v>2430</v>
      </c>
      <c r="F2782" s="43">
        <f>IF(Table2[[#This Row],[M5B]]="",Table2[[#This Row],[M5B_h]],SUM(Table2[[#This Row],[M5B_h]],Table2[[#This Row],[M5B]]))</f>
        <v>0</v>
      </c>
      <c r="H2782" s="14" t="str">
        <f>IF(Table2[[#This Row],[M1A]]="","",Table2[[#This Row],[M1A]]-Table2[[#This Row],[AWAL]])</f>
        <v/>
      </c>
      <c r="J2782" s="14" t="str">
        <f>IF(Table2[[#This Row],[M2A]]="","",SUM(Table2[[#This Row],[M2A]]-Table2[[#This Row],[M2B_h]]))</f>
        <v/>
      </c>
      <c r="L2782" s="14" t="str">
        <f>IF(Table2[[#This Row],[M3A]]="","",SUM(Table2[[#This Row],[M3A]]-Table2[[#This Row],[M3B_h]]))</f>
        <v/>
      </c>
      <c r="N2782" s="14" t="str">
        <f>IF(Table2[[#This Row],[M4A]]="","",SUM(Table2[[#This Row],[M4A]]-Table2[[#This Row],[M4B_h]]))</f>
        <v/>
      </c>
      <c r="O2782" s="14"/>
      <c r="P2782" s="14" t="str">
        <f>IF(Table2[[#This Row],[M5A]]="","",SUM(Table2[[#This Row],[M5A]]-Table2[[#This Row],[M5B_h]]))</f>
        <v/>
      </c>
      <c r="Q2782" s="14">
        <f>SUM(Table2[[#This Row],[AWAL]],Table2[[#This Row],[M1B]])</f>
        <v>0</v>
      </c>
      <c r="R2782" s="14">
        <f>SUM(Table2[[#This Row],[M2B]],Table2[[#This Row],[M2B_h]])</f>
        <v>0</v>
      </c>
      <c r="S2782" s="14">
        <f>SUM(Table2[[#This Row],[M3B]],Table2[[#This Row],[M3B_h]])</f>
        <v>0</v>
      </c>
      <c r="T2782" s="14">
        <f>SUM(Table2[[#This Row],[M4B]],Table2[[#This Row],[M4B_h]])</f>
        <v>0</v>
      </c>
    </row>
    <row r="2783" spans="1:20">
      <c r="A2783" s="13" t="str">
        <f>IF(Table2[[#This Row],[TT]]=0,"",ROW())</f>
        <v/>
      </c>
      <c r="B2783" s="13" t="str">
        <f>LOWER(SUBSTITUTE(SUBSTITUTE(SUBSTITUTE(SUBSTITUTE(SUBSTITUTE(SUBSTITUTE(SUBSTITUTE(SUBSTITUTE(Table2[[#This Row],[NAMA BARANG]]," ",""),"""",""),"-",""),"/",""),"(",""),")",""),"&amp;",""),",",""))</f>
        <v>maplk</v>
      </c>
      <c r="C2783" s="16" t="s">
        <v>3308</v>
      </c>
      <c r="D2783" s="18">
        <v>0</v>
      </c>
      <c r="E2783" s="47" t="s">
        <v>2430</v>
      </c>
      <c r="F2783" s="43">
        <f>IF(Table2[[#This Row],[M5B]]="",Table2[[#This Row],[M5B_h]],SUM(Table2[[#This Row],[M5B_h]],Table2[[#This Row],[M5B]]))</f>
        <v>0</v>
      </c>
      <c r="H2783" s="14" t="str">
        <f>IF(Table2[[#This Row],[M1A]]="","",Table2[[#This Row],[M1A]]-Table2[[#This Row],[AWAL]])</f>
        <v/>
      </c>
      <c r="J2783" s="14" t="str">
        <f>IF(Table2[[#This Row],[M2A]]="","",SUM(Table2[[#This Row],[M2A]]-Table2[[#This Row],[M2B_h]]))</f>
        <v/>
      </c>
      <c r="L2783" s="14" t="str">
        <f>IF(Table2[[#This Row],[M3A]]="","",SUM(Table2[[#This Row],[M3A]]-Table2[[#This Row],[M3B_h]]))</f>
        <v/>
      </c>
      <c r="N2783" s="14" t="str">
        <f>IF(Table2[[#This Row],[M4A]]="","",SUM(Table2[[#This Row],[M4A]]-Table2[[#This Row],[M4B_h]]))</f>
        <v/>
      </c>
      <c r="O2783" s="14"/>
      <c r="P2783" s="14" t="str">
        <f>IF(Table2[[#This Row],[M5A]]="","",SUM(Table2[[#This Row],[M5A]]-Table2[[#This Row],[M5B_h]]))</f>
        <v/>
      </c>
      <c r="Q2783" s="14">
        <f>SUM(Table2[[#This Row],[AWAL]],Table2[[#This Row],[M1B]])</f>
        <v>0</v>
      </c>
      <c r="R2783" s="14">
        <f>SUM(Table2[[#This Row],[M2B]],Table2[[#This Row],[M2B_h]])</f>
        <v>0</v>
      </c>
      <c r="S2783" s="14">
        <f>SUM(Table2[[#This Row],[M3B]],Table2[[#This Row],[M3B_h]])</f>
        <v>0</v>
      </c>
      <c r="T2783" s="14">
        <f>SUM(Table2[[#This Row],[M4B]],Table2[[#This Row],[M4B_h]])</f>
        <v>0</v>
      </c>
    </row>
    <row r="2784" spans="1:20">
      <c r="A2784" s="13" t="str">
        <f>IF(Table2[[#This Row],[TT]]=0,"",ROW())</f>
        <v/>
      </c>
      <c r="B2784" s="13" t="str">
        <f>LOWER(SUBSTITUTE(SUBSTITUTE(SUBSTITUTE(SUBSTITUTE(SUBSTITUTE(SUBSTITUTE(SUBSTITUTE(SUBSTITUTE(Table2[[#This Row],[NAMA BARANG]]," ",""),"""",""),"-",""),"/",""),"(",""),")",""),"&amp;",""),",",""))</f>
        <v>maplm</v>
      </c>
      <c r="C2784" s="16" t="s">
        <v>3309</v>
      </c>
      <c r="D2784" s="18">
        <v>0</v>
      </c>
      <c r="E2784" s="47" t="s">
        <v>2430</v>
      </c>
      <c r="F2784" s="43">
        <f>IF(Table2[[#This Row],[M5B]]="",Table2[[#This Row],[M5B_h]],SUM(Table2[[#This Row],[M5B_h]],Table2[[#This Row],[M5B]]))</f>
        <v>0</v>
      </c>
      <c r="H2784" s="14" t="str">
        <f>IF(Table2[[#This Row],[M1A]]="","",Table2[[#This Row],[M1A]]-Table2[[#This Row],[AWAL]])</f>
        <v/>
      </c>
      <c r="J2784" s="14" t="str">
        <f>IF(Table2[[#This Row],[M2A]]="","",SUM(Table2[[#This Row],[M2A]]-Table2[[#This Row],[M2B_h]]))</f>
        <v/>
      </c>
      <c r="L2784" s="14" t="str">
        <f>IF(Table2[[#This Row],[M3A]]="","",SUM(Table2[[#This Row],[M3A]]-Table2[[#This Row],[M3B_h]]))</f>
        <v/>
      </c>
      <c r="N2784" s="14" t="str">
        <f>IF(Table2[[#This Row],[M4A]]="","",SUM(Table2[[#This Row],[M4A]]-Table2[[#This Row],[M4B_h]]))</f>
        <v/>
      </c>
      <c r="O2784" s="14"/>
      <c r="P2784" s="14" t="str">
        <f>IF(Table2[[#This Row],[M5A]]="","",SUM(Table2[[#This Row],[M5A]]-Table2[[#This Row],[M5B_h]]))</f>
        <v/>
      </c>
      <c r="Q2784" s="14">
        <f>SUM(Table2[[#This Row],[AWAL]],Table2[[#This Row],[M1B]])</f>
        <v>0</v>
      </c>
      <c r="R2784" s="14">
        <f>SUM(Table2[[#This Row],[M2B]],Table2[[#This Row],[M2B_h]])</f>
        <v>0</v>
      </c>
      <c r="S2784" s="14">
        <f>SUM(Table2[[#This Row],[M3B]],Table2[[#This Row],[M3B_h]])</f>
        <v>0</v>
      </c>
      <c r="T2784" s="14">
        <f>SUM(Table2[[#This Row],[M4B]],Table2[[#This Row],[M4B_h]])</f>
        <v>0</v>
      </c>
    </row>
    <row r="2785" spans="1:20">
      <c r="A2785" s="11" t="str">
        <f>IF(Table2[[#This Row],[TT]]=0,"",ROW())</f>
        <v/>
      </c>
      <c r="B2785" s="11" t="str">
        <f>LOWER(SUBSTITUTE(SUBSTITUTE(SUBSTITUTE(SUBSTITUTE(SUBSTITUTE(SUBSTITUTE(SUBSTITUTE(SUBSTITUTE(Table2[[#This Row],[NAMA BARANG]]," ",""),"""",""),"-",""),"/",""),"(",""),")",""),"&amp;",""),",",""))</f>
        <v>maplmerahvtro</v>
      </c>
      <c r="C2785" s="17" t="s">
        <v>1442</v>
      </c>
      <c r="D2785" s="18">
        <v>0</v>
      </c>
      <c r="E2785" s="22" t="s">
        <v>116</v>
      </c>
      <c r="F2785" s="43">
        <f>IF(Table2[[#This Row],[M5B]]="",Table2[[#This Row],[M5B_h]],SUM(Table2[[#This Row],[M5B_h]],Table2[[#This Row],[M5B]]))</f>
        <v>0</v>
      </c>
      <c r="H2785" s="12" t="str">
        <f>IF(Table2[[#This Row],[M1A]]="","",Table2[[#This Row],[M1A]]-Table2[[#This Row],[AWAL]])</f>
        <v/>
      </c>
      <c r="J2785" s="12" t="str">
        <f>IF(Table2[[#This Row],[M2A]]="","",SUM(Table2[[#This Row],[M2A]]-Table2[[#This Row],[M2B_h]]))</f>
        <v/>
      </c>
      <c r="L2785" s="12" t="str">
        <f>IF(Table2[[#This Row],[M3A]]="","",SUM(Table2[[#This Row],[M3A]]-Table2[[#This Row],[M3B_h]]))</f>
        <v/>
      </c>
      <c r="N2785" s="12" t="str">
        <f>IF(Table2[[#This Row],[M4A]]="","",SUM(Table2[[#This Row],[M4A]]-Table2[[#This Row],[M4B_h]]))</f>
        <v/>
      </c>
      <c r="O2785" s="14"/>
      <c r="P2785" s="14" t="str">
        <f>IF(Table2[[#This Row],[M5A]]="","",SUM(Table2[[#This Row],[M5A]]-Table2[[#This Row],[M5B_h]]))</f>
        <v/>
      </c>
      <c r="Q2785" s="14">
        <f>SUM(Table2[[#This Row],[AWAL]],Table2[[#This Row],[M1B]])</f>
        <v>0</v>
      </c>
      <c r="R2785" s="14">
        <f>SUM(Table2[[#This Row],[M2B]],Table2[[#This Row],[M2B_h]])</f>
        <v>0</v>
      </c>
      <c r="S2785" s="14">
        <f>SUM(Table2[[#This Row],[M3B]],Table2[[#This Row],[M3B_h]])</f>
        <v>0</v>
      </c>
      <c r="T2785" s="14">
        <f>SUM(Table2[[#This Row],[M4B]],Table2[[#This Row],[M4B_h]])</f>
        <v>0</v>
      </c>
    </row>
    <row r="2786" spans="1:20">
      <c r="A2786" s="83" t="str">
        <f>IF(Table2[[#This Row],[TT]]=0,"",ROW())</f>
        <v/>
      </c>
      <c r="B2786" s="83" t="str">
        <f>LOWER(SUBSTITUTE(SUBSTITUTE(SUBSTITUTE(SUBSTITUTE(SUBSTITUTE(SUBSTITUTE(SUBSTITUTE(SUBSTITUTE(Table2[[#This Row],[NAMA BARANG]]," ",""),"""",""),"-",""),"/",""),"(",""),")",""),"&amp;",""),",",""))</f>
        <v>maplsikaputih27m2</v>
      </c>
      <c r="C2786" s="84" t="s">
        <v>4570</v>
      </c>
      <c r="D2786" s="85">
        <v>0</v>
      </c>
      <c r="E2786" s="86" t="s">
        <v>2430</v>
      </c>
      <c r="F2786" s="87">
        <f>IF(Table2[[#This Row],[M5B]]="",Table2[[#This Row],[M5B_h]],SUM(Table2[[#This Row],[M5B_h]],Table2[[#This Row],[M5B]]))</f>
        <v>0</v>
      </c>
      <c r="G2786" s="88"/>
      <c r="H2786" s="89" t="str">
        <f>IF(Table2[[#This Row],[M1A]]="","",Table2[[#This Row],[M1A]]-Table2[[#This Row],[AWAL]])</f>
        <v/>
      </c>
      <c r="I2786" s="88"/>
      <c r="J2786" s="89" t="str">
        <f>IF(Table2[[#This Row],[M2A]]="","",SUM(Table2[[#This Row],[M2A]]-Table2[[#This Row],[M2B_h]]))</f>
        <v/>
      </c>
      <c r="K2786" s="88"/>
      <c r="L2786" s="89" t="str">
        <f>IF(Table2[[#This Row],[M3A]]="","",SUM(Table2[[#This Row],[M3A]]-Table2[[#This Row],[M3B_h]]))</f>
        <v/>
      </c>
      <c r="M2786" s="88"/>
      <c r="N2786" s="89" t="str">
        <f>IF(Table2[[#This Row],[M4A]]="","",SUM(Table2[[#This Row],[M4A]]-Table2[[#This Row],[M4B_h]]))</f>
        <v/>
      </c>
      <c r="O2786" s="89"/>
      <c r="P2786" s="89" t="str">
        <f>IF(Table2[[#This Row],[M5A]]="","",SUM(Table2[[#This Row],[M5A]]-Table2[[#This Row],[M5B_h]]))</f>
        <v/>
      </c>
      <c r="Q2786" s="89">
        <f>SUM(Table2[[#This Row],[AWAL]],Table2[[#This Row],[M1B]])</f>
        <v>0</v>
      </c>
      <c r="R2786" s="89">
        <f>SUM(Table2[[#This Row],[M2B]],Table2[[#This Row],[M2B_h]])</f>
        <v>0</v>
      </c>
      <c r="S2786" s="89">
        <f>SUM(Table2[[#This Row],[M3B]],Table2[[#This Row],[M3B_h]])</f>
        <v>0</v>
      </c>
      <c r="T2786" s="89">
        <f>SUM(Table2[[#This Row],[M4B]],Table2[[#This Row],[M4B_h]])</f>
        <v>0</v>
      </c>
    </row>
    <row r="2787" spans="1:20">
      <c r="A2787" s="13" t="str">
        <f>IF(Table2[[#This Row],[TT]]=0,"",ROW())</f>
        <v/>
      </c>
      <c r="B2787" s="13" t="str">
        <f>LOWER(SUBSTITUTE(SUBSTITUTE(SUBSTITUTE(SUBSTITUTE(SUBSTITUTE(SUBSTITUTE(SUBSTITUTE(SUBSTITUTE(Table2[[#This Row],[NAMA BARANG]]," ",""),"""",""),"-",""),"/",""),"(",""),")",""),"&amp;",""),",",""))</f>
        <v>mapresletingjalablkm</v>
      </c>
      <c r="C2787" s="16" t="s">
        <v>3268</v>
      </c>
      <c r="D2787" s="18">
        <v>0</v>
      </c>
      <c r="E2787" s="47" t="s">
        <v>2434</v>
      </c>
      <c r="F2787" s="43">
        <f>IF(Table2[[#This Row],[M5B]]="",Table2[[#This Row],[M5B_h]],SUM(Table2[[#This Row],[M5B_h]],Table2[[#This Row],[M5B]]))</f>
        <v>0</v>
      </c>
      <c r="H2787" s="14" t="str">
        <f>IF(Table2[[#This Row],[M1A]]="","",Table2[[#This Row],[M1A]]-Table2[[#This Row],[AWAL]])</f>
        <v/>
      </c>
      <c r="J2787" s="14" t="str">
        <f>IF(Table2[[#This Row],[M2A]]="","",SUM(Table2[[#This Row],[M2A]]-Table2[[#This Row],[M2B_h]]))</f>
        <v/>
      </c>
      <c r="L2787" s="14" t="str">
        <f>IF(Table2[[#This Row],[M3A]]="","",SUM(Table2[[#This Row],[M3A]]-Table2[[#This Row],[M3B_h]]))</f>
        <v/>
      </c>
      <c r="N2787" s="14" t="str">
        <f>IF(Table2[[#This Row],[M4A]]="","",SUM(Table2[[#This Row],[M4A]]-Table2[[#This Row],[M4B_h]]))</f>
        <v/>
      </c>
      <c r="P2787" s="14" t="str">
        <f>IF(Table2[[#This Row],[M5A]]="","",SUM(Table2[[#This Row],[M5A]]-Table2[[#This Row],[M5B_h]]))</f>
        <v/>
      </c>
      <c r="Q2787" s="14">
        <f>SUM(Table2[[#This Row],[AWAL]],Table2[[#This Row],[M1B]])</f>
        <v>0</v>
      </c>
      <c r="R2787" s="14">
        <f>SUM(Table2[[#This Row],[M2B]],Table2[[#This Row],[M2B_h]])</f>
        <v>0</v>
      </c>
      <c r="S2787" s="14">
        <f>SUM(Table2[[#This Row],[M3B]],Table2[[#This Row],[M3B_h]])</f>
        <v>0</v>
      </c>
      <c r="T2787" s="14">
        <f>SUM(Table2[[#This Row],[M4B]],Table2[[#This Row],[M4B_h]])</f>
        <v>0</v>
      </c>
    </row>
    <row r="2788" spans="1:20">
      <c r="A2788" s="13" t="str">
        <f>IF(Table2[[#This Row],[TT]]=0,"",ROW())</f>
        <v/>
      </c>
      <c r="B2788" s="13" t="str">
        <f>LOWER(SUBSTITUTE(SUBSTITUTE(SUBSTITUTE(SUBSTITUTE(SUBSTITUTE(SUBSTITUTE(SUBSTITUTE(SUBSTITUTE(Table2[[#This Row],[NAMA BARANG]]," ",""),"""",""),"-",""),"/",""),"(",""),")",""),"&amp;",""),",",""))</f>
        <v>mapresletingjalahijau</v>
      </c>
      <c r="C2788" s="16" t="s">
        <v>3269</v>
      </c>
      <c r="D2788" s="18">
        <v>0</v>
      </c>
      <c r="E2788" s="47" t="s">
        <v>2434</v>
      </c>
      <c r="F2788" s="43">
        <f>IF(Table2[[#This Row],[M5B]]="",Table2[[#This Row],[M5B_h]],SUM(Table2[[#This Row],[M5B_h]],Table2[[#This Row],[M5B]]))</f>
        <v>0</v>
      </c>
      <c r="H2788" s="14" t="str">
        <f>IF(Table2[[#This Row],[M1A]]="","",Table2[[#This Row],[M1A]]-Table2[[#This Row],[AWAL]])</f>
        <v/>
      </c>
      <c r="J2788" s="14" t="str">
        <f>IF(Table2[[#This Row],[M2A]]="","",SUM(Table2[[#This Row],[M2A]]-Table2[[#This Row],[M2B_h]]))</f>
        <v/>
      </c>
      <c r="L2788" s="14" t="str">
        <f>IF(Table2[[#This Row],[M3A]]="","",SUM(Table2[[#This Row],[M3A]]-Table2[[#This Row],[M3B_h]]))</f>
        <v/>
      </c>
      <c r="N2788" s="14" t="str">
        <f>IF(Table2[[#This Row],[M4A]]="","",SUM(Table2[[#This Row],[M4A]]-Table2[[#This Row],[M4B_h]]))</f>
        <v/>
      </c>
      <c r="P2788" s="14" t="str">
        <f>IF(Table2[[#This Row],[M5A]]="","",SUM(Table2[[#This Row],[M5A]]-Table2[[#This Row],[M5B_h]]))</f>
        <v/>
      </c>
      <c r="Q2788" s="14">
        <f>SUM(Table2[[#This Row],[AWAL]],Table2[[#This Row],[M1B]])</f>
        <v>0</v>
      </c>
      <c r="R2788" s="14">
        <f>SUM(Table2[[#This Row],[M2B]],Table2[[#This Row],[M2B_h]])</f>
        <v>0</v>
      </c>
      <c r="S2788" s="14">
        <f>SUM(Table2[[#This Row],[M3B]],Table2[[#This Row],[M3B_h]])</f>
        <v>0</v>
      </c>
      <c r="T2788" s="14">
        <f>SUM(Table2[[#This Row],[M4B]],Table2[[#This Row],[M4B_h]])</f>
        <v>0</v>
      </c>
    </row>
    <row r="2789" spans="1:20">
      <c r="A2789" s="11" t="str">
        <f>IF(Table2[[#This Row],[TT]]=0,"",ROW())</f>
        <v/>
      </c>
      <c r="B2789" s="11" t="str">
        <f>LOWER(SUBSTITUTE(SUBSTITUTE(SUBSTITUTE(SUBSTITUTE(SUBSTITUTE(SUBSTITUTE(SUBSTITUTE(SUBSTITUTE(Table2[[#This Row],[NAMA BARANG]]," ",""),"""",""),"-",""),"/",""),"(",""),")",""),"&amp;",""),",",""))</f>
        <v>maptalisikaac06biru</v>
      </c>
      <c r="C2789" s="17" t="s">
        <v>3459</v>
      </c>
      <c r="D2789" s="18">
        <v>0</v>
      </c>
      <c r="E2789" s="22" t="s">
        <v>2637</v>
      </c>
      <c r="F2789" s="43">
        <f>IF(Table2[[#This Row],[M5B]]="",Table2[[#This Row],[M5B_h]],SUM(Table2[[#This Row],[M5B_h]],Table2[[#This Row],[M5B]]))</f>
        <v>0</v>
      </c>
      <c r="H2789" s="12" t="str">
        <f>IF(Table2[[#This Row],[M1A]]="","",Table2[[#This Row],[M1A]]-Table2[[#This Row],[AWAL]])</f>
        <v/>
      </c>
      <c r="J2789" s="12" t="str">
        <f>IF(Table2[[#This Row],[M2A]]="","",SUM(Table2[[#This Row],[M2A]]-Table2[[#This Row],[M2B_h]]))</f>
        <v/>
      </c>
      <c r="L2789" s="12" t="str">
        <f>IF(Table2[[#This Row],[M3A]]="","",SUM(Table2[[#This Row],[M3A]]-Table2[[#This Row],[M3B_h]]))</f>
        <v/>
      </c>
      <c r="N2789" s="12" t="str">
        <f>IF(Table2[[#This Row],[M4A]]="","",SUM(Table2[[#This Row],[M4A]]-Table2[[#This Row],[M4B_h]]))</f>
        <v/>
      </c>
      <c r="O2789" s="14"/>
      <c r="P2789" s="14" t="str">
        <f>IF(Table2[[#This Row],[M5A]]="","",SUM(Table2[[#This Row],[M5A]]-Table2[[#This Row],[M5B_h]]))</f>
        <v/>
      </c>
      <c r="Q2789" s="14">
        <f>SUM(Table2[[#This Row],[AWAL]],Table2[[#This Row],[M1B]])</f>
        <v>0</v>
      </c>
      <c r="R2789" s="14">
        <f>SUM(Table2[[#This Row],[M2B]],Table2[[#This Row],[M2B_h]])</f>
        <v>0</v>
      </c>
      <c r="S2789" s="14">
        <f>SUM(Table2[[#This Row],[M3B]],Table2[[#This Row],[M3B_h]])</f>
        <v>0</v>
      </c>
      <c r="T2789" s="14">
        <f>SUM(Table2[[#This Row],[M4B]],Table2[[#This Row],[M4B_h]])</f>
        <v>0</v>
      </c>
    </row>
    <row r="2790" spans="1:20">
      <c r="A2790" s="13" t="str">
        <f>IF(Table2[[#This Row],[TT]]=0,"",ROW())</f>
        <v/>
      </c>
      <c r="B2790" s="13" t="str">
        <f>LOWER(SUBSTITUTE(SUBSTITUTE(SUBSTITUTE(SUBSTITUTE(SUBSTITUTE(SUBSTITUTE(SUBSTITUTE(SUBSTITUTE(Table2[[#This Row],[NAMA BARANG]]," ",""),"""",""),"-",""),"/",""),"(",""),")",""),"&amp;",""),",",""))</f>
        <v>maptopla20lb</v>
      </c>
      <c r="C2790" s="16" t="s">
        <v>2961</v>
      </c>
      <c r="D2790" s="18">
        <v>0</v>
      </c>
      <c r="E2790" s="47" t="s">
        <v>2562</v>
      </c>
      <c r="F2790" s="43">
        <f>IF(Table2[[#This Row],[M5B]]="",Table2[[#This Row],[M5B_h]],SUM(Table2[[#This Row],[M5B_h]],Table2[[#This Row],[M5B]]))</f>
        <v>0</v>
      </c>
      <c r="H2790" s="14" t="str">
        <f>IF(Table2[[#This Row],[M1A]]="","",Table2[[#This Row],[M1A]]-Table2[[#This Row],[AWAL]])</f>
        <v/>
      </c>
      <c r="J2790" s="14" t="str">
        <f>IF(Table2[[#This Row],[M2A]]="","",SUM(Table2[[#This Row],[M2A]]-Table2[[#This Row],[M2B_h]]))</f>
        <v/>
      </c>
      <c r="L2790" s="14" t="str">
        <f>IF(Table2[[#This Row],[M3A]]="","",SUM(Table2[[#This Row],[M3A]]-Table2[[#This Row],[M3B_h]]))</f>
        <v/>
      </c>
      <c r="N2790" s="14" t="str">
        <f>IF(Table2[[#This Row],[M4A]]="","",SUM(Table2[[#This Row],[M4A]]-Table2[[#This Row],[M4B_h]]))</f>
        <v/>
      </c>
      <c r="O2790" s="14"/>
      <c r="P2790" s="14" t="str">
        <f>IF(Table2[[#This Row],[M5A]]="","",SUM(Table2[[#This Row],[M5A]]-Table2[[#This Row],[M5B_h]]))</f>
        <v/>
      </c>
      <c r="Q2790" s="14">
        <f>SUM(Table2[[#This Row],[AWAL]],Table2[[#This Row],[M1B]])</f>
        <v>0</v>
      </c>
      <c r="R2790" s="14">
        <f>SUM(Table2[[#This Row],[M2B]],Table2[[#This Row],[M2B_h]])</f>
        <v>0</v>
      </c>
      <c r="S2790" s="14">
        <f>SUM(Table2[[#This Row],[M3B]],Table2[[#This Row],[M3B_h]])</f>
        <v>0</v>
      </c>
      <c r="T2790" s="14">
        <f>SUM(Table2[[#This Row],[M4B]],Table2[[#This Row],[M4B_h]])</f>
        <v>0</v>
      </c>
    </row>
    <row r="2791" spans="1:20">
      <c r="A2791" s="13" t="str">
        <f>IF(Table2[[#This Row],[TT]]=0,"",ROW())</f>
        <v/>
      </c>
      <c r="B2791" s="13" t="str">
        <f>LOWER(SUBSTITUTE(SUBSTITUTE(SUBSTITUTE(SUBSTITUTE(SUBSTITUTE(SUBSTITUTE(SUBSTITUTE(SUBSTITUTE(Table2[[#This Row],[NAMA BARANG]]," ",""),"""",""),"-",""),"/",""),"(",""),")",""),"&amp;",""),",",""))</f>
        <v>maptopla60lb</v>
      </c>
      <c r="C2791" s="16" t="s">
        <v>1457</v>
      </c>
      <c r="D2791" s="18">
        <v>0</v>
      </c>
      <c r="E2791" s="22" t="s">
        <v>28</v>
      </c>
      <c r="F2791" s="43">
        <f>IF(Table2[[#This Row],[M5B]]="",Table2[[#This Row],[M5B_h]],SUM(Table2[[#This Row],[M5B_h]],Table2[[#This Row],[M5B]]))</f>
        <v>0</v>
      </c>
      <c r="H2791" s="14" t="str">
        <f>IF(Table2[[#This Row],[M1A]]="","",Table2[[#This Row],[M1A]]-Table2[[#This Row],[AWAL]])</f>
        <v/>
      </c>
      <c r="J2791" s="14" t="str">
        <f>IF(Table2[[#This Row],[M2A]]="","",SUM(Table2[[#This Row],[M2A]]-Table2[[#This Row],[M2B_h]]))</f>
        <v/>
      </c>
      <c r="L2791" s="14" t="str">
        <f>IF(Table2[[#This Row],[M3A]]="","",SUM(Table2[[#This Row],[M3A]]-Table2[[#This Row],[M3B_h]]))</f>
        <v/>
      </c>
      <c r="N2791" s="14" t="str">
        <f>IF(Table2[[#This Row],[M4A]]="","",SUM(Table2[[#This Row],[M4A]]-Table2[[#This Row],[M4B_h]]))</f>
        <v/>
      </c>
      <c r="O2791" s="14"/>
      <c r="P2791" s="14" t="str">
        <f>IF(Table2[[#This Row],[M5A]]="","",SUM(Table2[[#This Row],[M5A]]-Table2[[#This Row],[M5B_h]]))</f>
        <v/>
      </c>
      <c r="Q2791" s="14">
        <f>SUM(Table2[[#This Row],[AWAL]],Table2[[#This Row],[M1B]])</f>
        <v>0</v>
      </c>
      <c r="R2791" s="14">
        <f>SUM(Table2[[#This Row],[M2B]],Table2[[#This Row],[M2B_h]])</f>
        <v>0</v>
      </c>
      <c r="S2791" s="14">
        <f>SUM(Table2[[#This Row],[M3B]],Table2[[#This Row],[M3B_h]])</f>
        <v>0</v>
      </c>
      <c r="T2791" s="14">
        <f>SUM(Table2[[#This Row],[M4B]],Table2[[#This Row],[M4B_h]])</f>
        <v>0</v>
      </c>
    </row>
    <row r="2792" spans="1:20">
      <c r="A2792" s="11" t="str">
        <f>IF(Table2[[#This Row],[TT]]=0,"",ROW())</f>
        <v/>
      </c>
      <c r="B2792" s="11" t="str">
        <f>LOWER(SUBSTITUTE(SUBSTITUTE(SUBSTITUTE(SUBSTITUTE(SUBSTITUTE(SUBSTITUTE(SUBSTITUTE(SUBSTITUTE(Table2[[#This Row],[NAMA BARANG]]," ",""),"""",""),"-",""),"/",""),"(",""),")",""),"&amp;",""),",",""))</f>
        <v>mapzipperbindera5kotaktopla</v>
      </c>
      <c r="C2792" s="17" t="s">
        <v>1462</v>
      </c>
      <c r="D2792" s="18">
        <v>0</v>
      </c>
      <c r="E2792" s="22" t="s">
        <v>441</v>
      </c>
      <c r="F2792" s="43">
        <f>IF(Table2[[#This Row],[M5B]]="",Table2[[#This Row],[M5B_h]],SUM(Table2[[#This Row],[M5B_h]],Table2[[#This Row],[M5B]]))</f>
        <v>0</v>
      </c>
      <c r="H2792" s="12" t="str">
        <f>IF(Table2[[#This Row],[M1A]]="","",Table2[[#This Row],[M1A]]-Table2[[#This Row],[AWAL]])</f>
        <v/>
      </c>
      <c r="J2792" s="12" t="str">
        <f>IF(Table2[[#This Row],[M2A]]="","",SUM(Table2[[#This Row],[M2A]]-Table2[[#This Row],[M2B_h]]))</f>
        <v/>
      </c>
      <c r="L2792" s="12" t="str">
        <f>IF(Table2[[#This Row],[M3A]]="","",SUM(Table2[[#This Row],[M3A]]-Table2[[#This Row],[M3B_h]]))</f>
        <v/>
      </c>
      <c r="N2792" s="12" t="str">
        <f>IF(Table2[[#This Row],[M4A]]="","",SUM(Table2[[#This Row],[M4A]]-Table2[[#This Row],[M4B_h]]))</f>
        <v/>
      </c>
      <c r="O2792" s="14"/>
      <c r="P2792" s="14" t="str">
        <f>IF(Table2[[#This Row],[M5A]]="","",SUM(Table2[[#This Row],[M5A]]-Table2[[#This Row],[M5B_h]]))</f>
        <v/>
      </c>
      <c r="Q2792" s="14">
        <f>SUM(Table2[[#This Row],[AWAL]],Table2[[#This Row],[M1B]])</f>
        <v>0</v>
      </c>
      <c r="R2792" s="14">
        <f>SUM(Table2[[#This Row],[M2B]],Table2[[#This Row],[M2B_h]])</f>
        <v>0</v>
      </c>
      <c r="S2792" s="14">
        <f>SUM(Table2[[#This Row],[M3B]],Table2[[#This Row],[M3B_h]])</f>
        <v>0</v>
      </c>
      <c r="T2792" s="14">
        <f>SUM(Table2[[#This Row],[M4B]],Table2[[#This Row],[M4B_h]])</f>
        <v>0</v>
      </c>
    </row>
    <row r="2793" spans="1:20">
      <c r="A2793" s="13" t="str">
        <f>IF(Table2[[#This Row],[TT]]=0,"",ROW())</f>
        <v/>
      </c>
      <c r="B2793" s="13" t="str">
        <f>LOWER(SUBSTITUTE(SUBSTITUTE(SUBSTITUTE(SUBSTITUTE(SUBSTITUTE(SUBSTITUTE(SUBSTITUTE(SUBSTITUTE(Table2[[#This Row],[NAMA BARANG]]," ",""),"""",""),"-",""),"/",""),"(",""),")",""),"&amp;",""),",",""))</f>
        <v>mapzipperjalabrbiasa</v>
      </c>
      <c r="C2793" s="17" t="s">
        <v>4583</v>
      </c>
      <c r="D2793" s="18">
        <v>1</v>
      </c>
      <c r="E2793" s="22" t="s">
        <v>2623</v>
      </c>
      <c r="F2793" s="43">
        <f>IF(Table2[[#This Row],[M5B]]="",Table2[[#This Row],[M5B_h]],SUM(Table2[[#This Row],[M5B_h]],Table2[[#This Row],[M5B]]))</f>
        <v>0</v>
      </c>
      <c r="H2793" s="14" t="str">
        <f>IF(Table2[[#This Row],[M1A]]="","",Table2[[#This Row],[M1A]]-Table2[[#This Row],[AWAL]])</f>
        <v/>
      </c>
      <c r="I2793" s="12">
        <v>0</v>
      </c>
      <c r="J2793" s="14">
        <f>IF(Table2[[#This Row],[M2A]]="","",SUM(Table2[[#This Row],[M2A]]-Table2[[#This Row],[M2B_h]]))</f>
        <v>-1</v>
      </c>
      <c r="L2793" s="14" t="str">
        <f>IF(Table2[[#This Row],[M3A]]="","",SUM(Table2[[#This Row],[M3A]]-Table2[[#This Row],[M3B_h]]))</f>
        <v/>
      </c>
      <c r="N2793" s="14" t="str">
        <f>IF(Table2[[#This Row],[M4A]]="","",SUM(Table2[[#This Row],[M4A]]-Table2[[#This Row],[M4B_h]]))</f>
        <v/>
      </c>
      <c r="O2793" s="14"/>
      <c r="P2793" s="14" t="str">
        <f>IF(Table2[[#This Row],[M5A]]="","",SUM(Table2[[#This Row],[M5A]]-Table2[[#This Row],[M5B_h]]))</f>
        <v/>
      </c>
      <c r="Q2793" s="14">
        <f>SUM(Table2[[#This Row],[AWAL]],Table2[[#This Row],[M1B]])</f>
        <v>1</v>
      </c>
      <c r="R2793" s="14">
        <f>SUM(Table2[[#This Row],[M2B]],Table2[[#This Row],[M2B_h]])</f>
        <v>0</v>
      </c>
      <c r="S2793" s="14">
        <f>SUM(Table2[[#This Row],[M3B]],Table2[[#This Row],[M3B_h]])</f>
        <v>0</v>
      </c>
      <c r="T2793" s="14">
        <f>SUM(Table2[[#This Row],[M4B]],Table2[[#This Row],[M4B_h]])</f>
        <v>0</v>
      </c>
    </row>
    <row r="2794" spans="1:20">
      <c r="A2794" s="11" t="str">
        <f>IF(Table2[[#This Row],[TT]]=0,"",ROW())</f>
        <v/>
      </c>
      <c r="B2794" s="11" t="str">
        <f>LOWER(SUBSTITUTE(SUBSTITUTE(SUBSTITUTE(SUBSTITUTE(SUBSTITUTE(SUBSTITUTE(SUBSTITUTE(SUBSTITUTE(Table2[[#This Row],[NAMA BARANG]]," ",""),"""",""),"-",""),"/",""),"(",""),")",""),"&amp;",""),",",""))</f>
        <v>maskerbonus</v>
      </c>
      <c r="C2794" s="17" t="s">
        <v>2726</v>
      </c>
      <c r="D2794" s="18">
        <v>3</v>
      </c>
      <c r="E2794" s="22" t="s">
        <v>2571</v>
      </c>
      <c r="F2794" s="43">
        <f>IF(Table2[[#This Row],[M5B]]="",Table2[[#This Row],[M5B_h]],SUM(Table2[[#This Row],[M5B_h]],Table2[[#This Row],[M5B]]))</f>
        <v>0</v>
      </c>
      <c r="H2794" s="12" t="str">
        <f>IF(Table2[[#This Row],[M1A]]="","",Table2[[#This Row],[M1A]]-Table2[[#This Row],[AWAL]])</f>
        <v/>
      </c>
      <c r="I2794" s="12">
        <v>0</v>
      </c>
      <c r="J2794" s="12">
        <f>IF(Table2[[#This Row],[M2A]]="","",SUM(Table2[[#This Row],[M2A]]-Table2[[#This Row],[M2B_h]]))</f>
        <v>-3</v>
      </c>
      <c r="L2794" s="12" t="str">
        <f>IF(Table2[[#This Row],[M3A]]="","",SUM(Table2[[#This Row],[M3A]]-Table2[[#This Row],[M3B_h]]))</f>
        <v/>
      </c>
      <c r="N2794" s="12" t="str">
        <f>IF(Table2[[#This Row],[M4A]]="","",SUM(Table2[[#This Row],[M4A]]-Table2[[#This Row],[M4B_h]]))</f>
        <v/>
      </c>
      <c r="O2794" s="14"/>
      <c r="P2794" s="14" t="str">
        <f>IF(Table2[[#This Row],[M5A]]="","",SUM(Table2[[#This Row],[M5A]]-Table2[[#This Row],[M5B_h]]))</f>
        <v/>
      </c>
      <c r="Q2794" s="14">
        <f>SUM(Table2[[#This Row],[AWAL]],Table2[[#This Row],[M1B]])</f>
        <v>3</v>
      </c>
      <c r="R2794" s="14">
        <f>SUM(Table2[[#This Row],[M2B]],Table2[[#This Row],[M2B_h]])</f>
        <v>0</v>
      </c>
      <c r="S2794" s="14">
        <f>SUM(Table2[[#This Row],[M3B]],Table2[[#This Row],[M3B_h]])</f>
        <v>0</v>
      </c>
      <c r="T2794" s="14">
        <f>SUM(Table2[[#This Row],[M4B]],Table2[[#This Row],[M4B_h]])</f>
        <v>0</v>
      </c>
    </row>
    <row r="2795" spans="1:20">
      <c r="A2795" s="11" t="str">
        <f>IF(Table2[[#This Row],[TT]]=0,"",ROW())</f>
        <v/>
      </c>
      <c r="B2795" s="11" t="str">
        <f>LOWER(SUBSTITUTE(SUBSTITUTE(SUBSTITUTE(SUBSTITUTE(SUBSTITUTE(SUBSTITUTE(SUBSTITUTE(SUBSTITUTE(Table2[[#This Row],[NAMA BARANG]]," ",""),"""",""),"-",""),"/",""),"(",""),")",""),"&amp;",""),",",""))</f>
        <v>maskertcare</v>
      </c>
      <c r="C2795" s="17" t="s">
        <v>1483</v>
      </c>
      <c r="D2795" s="18">
        <v>0</v>
      </c>
      <c r="E2795" s="22" t="s">
        <v>1484</v>
      </c>
      <c r="F2795" s="43">
        <f>IF(Table2[[#This Row],[M5B]]="",Table2[[#This Row],[M5B_h]],SUM(Table2[[#This Row],[M5B_h]],Table2[[#This Row],[M5B]]))</f>
        <v>0</v>
      </c>
      <c r="H2795" s="12" t="str">
        <f>IF(Table2[[#This Row],[M1A]]="","",Table2[[#This Row],[M1A]]-Table2[[#This Row],[AWAL]])</f>
        <v/>
      </c>
      <c r="J2795" s="12" t="str">
        <f>IF(Table2[[#This Row],[M2A]]="","",SUM(Table2[[#This Row],[M2A]]-Table2[[#This Row],[M2B_h]]))</f>
        <v/>
      </c>
      <c r="L2795" s="12" t="str">
        <f>IF(Table2[[#This Row],[M3A]]="","",SUM(Table2[[#This Row],[M3A]]-Table2[[#This Row],[M3B_h]]))</f>
        <v/>
      </c>
      <c r="N2795" s="12" t="str">
        <f>IF(Table2[[#This Row],[M4A]]="","",SUM(Table2[[#This Row],[M4A]]-Table2[[#This Row],[M4B_h]]))</f>
        <v/>
      </c>
      <c r="O2795" s="14"/>
      <c r="P2795" s="14" t="str">
        <f>IF(Table2[[#This Row],[M5A]]="","",SUM(Table2[[#This Row],[M5A]]-Table2[[#This Row],[M5B_h]]))</f>
        <v/>
      </c>
      <c r="Q2795" s="14">
        <f>SUM(Table2[[#This Row],[AWAL]],Table2[[#This Row],[M1B]])</f>
        <v>0</v>
      </c>
      <c r="R2795" s="14">
        <f>SUM(Table2[[#This Row],[M2B]],Table2[[#This Row],[M2B_h]])</f>
        <v>0</v>
      </c>
      <c r="S2795" s="14">
        <f>SUM(Table2[[#This Row],[M3B]],Table2[[#This Row],[M3B_h]])</f>
        <v>0</v>
      </c>
      <c r="T2795" s="14">
        <f>SUM(Table2[[#This Row],[M4B]],Table2[[#This Row],[M4B_h]])</f>
        <v>0</v>
      </c>
    </row>
    <row r="2796" spans="1:20">
      <c r="A2796" s="11" t="str">
        <f>IF(Table2[[#This Row],[TT]]=0,"",ROW())</f>
        <v/>
      </c>
      <c r="B2796" s="11" t="str">
        <f>LOWER(SUBSTITUTE(SUBSTITUTE(SUBSTITUTE(SUBSTITUTE(SUBSTITUTE(SUBSTITUTE(SUBSTITUTE(SUBSTITUTE(Table2[[#This Row],[NAMA BARANG]]," ",""),"""",""),"-",""),"/",""),"(",""),")",""),"&amp;",""),",",""))</f>
        <v>mechpeng9001</v>
      </c>
      <c r="C2796" s="16" t="s">
        <v>2662</v>
      </c>
      <c r="D2796" s="25">
        <v>0</v>
      </c>
      <c r="E2796" s="47" t="s">
        <v>2567</v>
      </c>
      <c r="F2796" s="43">
        <f>IF(Table2[[#This Row],[M5B]]="",Table2[[#This Row],[M5B_h]],SUM(Table2[[#This Row],[M5B_h]],Table2[[#This Row],[M5B]]))</f>
        <v>0</v>
      </c>
      <c r="H2796" s="12" t="str">
        <f>IF(Table2[[#This Row],[M1A]]="","",Table2[[#This Row],[M1A]]-Table2[[#This Row],[AWAL]])</f>
        <v/>
      </c>
      <c r="J2796" s="12" t="str">
        <f>IF(Table2[[#This Row],[M2A]]="","",SUM(Table2[[#This Row],[M2A]]-Table2[[#This Row],[M2B_h]]))</f>
        <v/>
      </c>
      <c r="L2796" s="12" t="str">
        <f>IF(Table2[[#This Row],[M3A]]="","",SUM(Table2[[#This Row],[M3A]]-Table2[[#This Row],[M3B_h]]))</f>
        <v/>
      </c>
      <c r="N2796" s="12" t="str">
        <f>IF(Table2[[#This Row],[M4A]]="","",SUM(Table2[[#This Row],[M4A]]-Table2[[#This Row],[M4B_h]]))</f>
        <v/>
      </c>
      <c r="O2796" s="14"/>
      <c r="P2796" s="14" t="str">
        <f>IF(Table2[[#This Row],[M5A]]="","",SUM(Table2[[#This Row],[M5A]]-Table2[[#This Row],[M5B_h]]))</f>
        <v/>
      </c>
      <c r="Q2796" s="14">
        <f>SUM(Table2[[#This Row],[AWAL]],Table2[[#This Row],[M1B]])</f>
        <v>0</v>
      </c>
      <c r="R2796" s="14">
        <f>SUM(Table2[[#This Row],[M2B]],Table2[[#This Row],[M2B_h]])</f>
        <v>0</v>
      </c>
      <c r="S2796" s="14">
        <f>SUM(Table2[[#This Row],[M3B]],Table2[[#This Row],[M3B_h]])</f>
        <v>0</v>
      </c>
      <c r="T2796" s="14">
        <f>SUM(Table2[[#This Row],[M4B]],Table2[[#This Row],[M4B_h]])</f>
        <v>0</v>
      </c>
    </row>
    <row r="2797" spans="1:20">
      <c r="A2797" s="11" t="str">
        <f>IF(Table2[[#This Row],[TT]]=0,"",ROW())</f>
        <v/>
      </c>
      <c r="B2797" s="11" t="str">
        <f>LOWER(SUBSTITUTE(SUBSTITUTE(SUBSTITUTE(SUBSTITUTE(SUBSTITUTE(SUBSTITUTE(SUBSTITUTE(SUBSTITUTE(Table2[[#This Row],[NAMA BARANG]]," ",""),"""",""),"-",""),"/",""),"(",""),")",""),"&amp;",""),",",""))</f>
        <v>mechpeng9002</v>
      </c>
      <c r="C2797" s="16" t="s">
        <v>2663</v>
      </c>
      <c r="D2797" s="25">
        <v>0</v>
      </c>
      <c r="E2797" s="47" t="s">
        <v>2567</v>
      </c>
      <c r="F2797" s="43">
        <f>IF(Table2[[#This Row],[M5B]]="",Table2[[#This Row],[M5B_h]],SUM(Table2[[#This Row],[M5B_h]],Table2[[#This Row],[M5B]]))</f>
        <v>0</v>
      </c>
      <c r="H2797" s="12" t="str">
        <f>IF(Table2[[#This Row],[M1A]]="","",Table2[[#This Row],[M1A]]-Table2[[#This Row],[AWAL]])</f>
        <v/>
      </c>
      <c r="J2797" s="12" t="str">
        <f>IF(Table2[[#This Row],[M2A]]="","",SUM(Table2[[#This Row],[M2A]]-Table2[[#This Row],[M2B_h]]))</f>
        <v/>
      </c>
      <c r="L2797" s="12" t="str">
        <f>IF(Table2[[#This Row],[M3A]]="","",SUM(Table2[[#This Row],[M3A]]-Table2[[#This Row],[M3B_h]]))</f>
        <v/>
      </c>
      <c r="N2797" s="12" t="str">
        <f>IF(Table2[[#This Row],[M4A]]="","",SUM(Table2[[#This Row],[M4A]]-Table2[[#This Row],[M4B_h]]))</f>
        <v/>
      </c>
      <c r="O2797" s="14"/>
      <c r="P2797" s="14" t="str">
        <f>IF(Table2[[#This Row],[M5A]]="","",SUM(Table2[[#This Row],[M5A]]-Table2[[#This Row],[M5B_h]]))</f>
        <v/>
      </c>
      <c r="Q2797" s="14">
        <f>SUM(Table2[[#This Row],[AWAL]],Table2[[#This Row],[M1B]])</f>
        <v>0</v>
      </c>
      <c r="R2797" s="14">
        <f>SUM(Table2[[#This Row],[M2B]],Table2[[#This Row],[M2B_h]])</f>
        <v>0</v>
      </c>
      <c r="S2797" s="14">
        <f>SUM(Table2[[#This Row],[M3B]],Table2[[#This Row],[M3B_h]])</f>
        <v>0</v>
      </c>
      <c r="T2797" s="14">
        <f>SUM(Table2[[#This Row],[M4B]],Table2[[#This Row],[M4B_h]])</f>
        <v>0</v>
      </c>
    </row>
    <row r="2798" spans="1:20">
      <c r="A2798" s="11" t="str">
        <f>IF(Table2[[#This Row],[TT]]=0,"",ROW())</f>
        <v/>
      </c>
      <c r="B2798" s="11" t="str">
        <f>LOWER(SUBSTITUTE(SUBSTITUTE(SUBSTITUTE(SUBSTITUTE(SUBSTITUTE(SUBSTITUTE(SUBSTITUTE(SUBSTITUTE(Table2[[#This Row],[NAMA BARANG]]," ",""),"""",""),"-",""),"/",""),"(",""),")",""),"&amp;",""),",",""))</f>
        <v>mechpeng9003</v>
      </c>
      <c r="C2798" s="16" t="s">
        <v>2664</v>
      </c>
      <c r="D2798" s="25">
        <v>0</v>
      </c>
      <c r="E2798" s="47" t="s">
        <v>2567</v>
      </c>
      <c r="F2798" s="43">
        <f>IF(Table2[[#This Row],[M5B]]="",Table2[[#This Row],[M5B_h]],SUM(Table2[[#This Row],[M5B_h]],Table2[[#This Row],[M5B]]))</f>
        <v>0</v>
      </c>
      <c r="H2798" s="12" t="str">
        <f>IF(Table2[[#This Row],[M1A]]="","",Table2[[#This Row],[M1A]]-Table2[[#This Row],[AWAL]])</f>
        <v/>
      </c>
      <c r="J2798" s="12" t="str">
        <f>IF(Table2[[#This Row],[M2A]]="","",SUM(Table2[[#This Row],[M2A]]-Table2[[#This Row],[M2B_h]]))</f>
        <v/>
      </c>
      <c r="L2798" s="12" t="str">
        <f>IF(Table2[[#This Row],[M3A]]="","",SUM(Table2[[#This Row],[M3A]]-Table2[[#This Row],[M3B_h]]))</f>
        <v/>
      </c>
      <c r="N2798" s="12" t="str">
        <f>IF(Table2[[#This Row],[M4A]]="","",SUM(Table2[[#This Row],[M4A]]-Table2[[#This Row],[M4B_h]]))</f>
        <v/>
      </c>
      <c r="O2798" s="14"/>
      <c r="P2798" s="14" t="str">
        <f>IF(Table2[[#This Row],[M5A]]="","",SUM(Table2[[#This Row],[M5A]]-Table2[[#This Row],[M5B_h]]))</f>
        <v/>
      </c>
      <c r="Q2798" s="14">
        <f>SUM(Table2[[#This Row],[AWAL]],Table2[[#This Row],[M1B]])</f>
        <v>0</v>
      </c>
      <c r="R2798" s="14">
        <f>SUM(Table2[[#This Row],[M2B]],Table2[[#This Row],[M2B_h]])</f>
        <v>0</v>
      </c>
      <c r="S2798" s="14">
        <f>SUM(Table2[[#This Row],[M3B]],Table2[[#This Row],[M3B_h]])</f>
        <v>0</v>
      </c>
      <c r="T2798" s="14">
        <f>SUM(Table2[[#This Row],[M4B]],Table2[[#This Row],[M4B_h]])</f>
        <v>0</v>
      </c>
    </row>
    <row r="2799" spans="1:20">
      <c r="A2799" s="11" t="str">
        <f>IF(Table2[[#This Row],[TT]]=0,"",ROW())</f>
        <v/>
      </c>
      <c r="B2799" s="11" t="str">
        <f>LOWER(SUBSTITUTE(SUBSTITUTE(SUBSTITUTE(SUBSTITUTE(SUBSTITUTE(SUBSTITUTE(SUBSTITUTE(SUBSTITUTE(Table2[[#This Row],[NAMA BARANG]]," ",""),"""",""),"-",""),"/",""),"(",""),")",""),"&amp;",""),",",""))</f>
        <v>mechpeng9004</v>
      </c>
      <c r="C2799" s="16" t="s">
        <v>2665</v>
      </c>
      <c r="D2799" s="25">
        <v>0</v>
      </c>
      <c r="E2799" s="47" t="s">
        <v>2567</v>
      </c>
      <c r="F2799" s="43">
        <f>IF(Table2[[#This Row],[M5B]]="",Table2[[#This Row],[M5B_h]],SUM(Table2[[#This Row],[M5B_h]],Table2[[#This Row],[M5B]]))</f>
        <v>0</v>
      </c>
      <c r="H2799" s="12" t="str">
        <f>IF(Table2[[#This Row],[M1A]]="","",Table2[[#This Row],[M1A]]-Table2[[#This Row],[AWAL]])</f>
        <v/>
      </c>
      <c r="J2799" s="12" t="str">
        <f>IF(Table2[[#This Row],[M2A]]="","",SUM(Table2[[#This Row],[M2A]]-Table2[[#This Row],[M2B_h]]))</f>
        <v/>
      </c>
      <c r="L2799" s="12" t="str">
        <f>IF(Table2[[#This Row],[M3A]]="","",SUM(Table2[[#This Row],[M3A]]-Table2[[#This Row],[M3B_h]]))</f>
        <v/>
      </c>
      <c r="N2799" s="12" t="str">
        <f>IF(Table2[[#This Row],[M4A]]="","",SUM(Table2[[#This Row],[M4A]]-Table2[[#This Row],[M4B_h]]))</f>
        <v/>
      </c>
      <c r="O2799" s="14"/>
      <c r="P2799" s="14" t="str">
        <f>IF(Table2[[#This Row],[M5A]]="","",SUM(Table2[[#This Row],[M5A]]-Table2[[#This Row],[M5B_h]]))</f>
        <v/>
      </c>
      <c r="Q2799" s="14">
        <f>SUM(Table2[[#This Row],[AWAL]],Table2[[#This Row],[M1B]])</f>
        <v>0</v>
      </c>
      <c r="R2799" s="14">
        <f>SUM(Table2[[#This Row],[M2B]],Table2[[#This Row],[M2B_h]])</f>
        <v>0</v>
      </c>
      <c r="S2799" s="14">
        <f>SUM(Table2[[#This Row],[M3B]],Table2[[#This Row],[M3B_h]])</f>
        <v>0</v>
      </c>
      <c r="T2799" s="14">
        <f>SUM(Table2[[#This Row],[M4B]],Table2[[#This Row],[M4B_h]])</f>
        <v>0</v>
      </c>
    </row>
    <row r="2800" spans="1:20">
      <c r="A2800" s="11" t="str">
        <f>IF(Table2[[#This Row],[TT]]=0,"",ROW())</f>
        <v/>
      </c>
      <c r="B2800" s="11" t="str">
        <f>LOWER(SUBSTITUTE(SUBSTITUTE(SUBSTITUTE(SUBSTITUTE(SUBSTITUTE(SUBSTITUTE(SUBSTITUTE(SUBSTITUTE(Table2[[#This Row],[NAMA BARANG]]," ",""),"""",""),"-",""),"/",""),"(",""),")",""),"&amp;",""),",",""))</f>
        <v>mechpeng9005</v>
      </c>
      <c r="C2800" s="16" t="s">
        <v>2666</v>
      </c>
      <c r="D2800" s="25">
        <v>0</v>
      </c>
      <c r="E2800" s="47" t="s">
        <v>2567</v>
      </c>
      <c r="F2800" s="43">
        <f>IF(Table2[[#This Row],[M5B]]="",Table2[[#This Row],[M5B_h]],SUM(Table2[[#This Row],[M5B_h]],Table2[[#This Row],[M5B]]))</f>
        <v>0</v>
      </c>
      <c r="H2800" s="12" t="str">
        <f>IF(Table2[[#This Row],[M1A]]="","",Table2[[#This Row],[M1A]]-Table2[[#This Row],[AWAL]])</f>
        <v/>
      </c>
      <c r="J2800" s="12" t="str">
        <f>IF(Table2[[#This Row],[M2A]]="","",SUM(Table2[[#This Row],[M2A]]-Table2[[#This Row],[M2B_h]]))</f>
        <v/>
      </c>
      <c r="L2800" s="12" t="str">
        <f>IF(Table2[[#This Row],[M3A]]="","",SUM(Table2[[#This Row],[M3A]]-Table2[[#This Row],[M3B_h]]))</f>
        <v/>
      </c>
      <c r="N2800" s="12" t="str">
        <f>IF(Table2[[#This Row],[M4A]]="","",SUM(Table2[[#This Row],[M4A]]-Table2[[#This Row],[M4B_h]]))</f>
        <v/>
      </c>
      <c r="O2800" s="14"/>
      <c r="P2800" s="14" t="str">
        <f>IF(Table2[[#This Row],[M5A]]="","",SUM(Table2[[#This Row],[M5A]]-Table2[[#This Row],[M5B_h]]))</f>
        <v/>
      </c>
      <c r="Q2800" s="14">
        <f>SUM(Table2[[#This Row],[AWAL]],Table2[[#This Row],[M1B]])</f>
        <v>0</v>
      </c>
      <c r="R2800" s="14">
        <f>SUM(Table2[[#This Row],[M2B]],Table2[[#This Row],[M2B_h]])</f>
        <v>0</v>
      </c>
      <c r="S2800" s="14">
        <f>SUM(Table2[[#This Row],[M3B]],Table2[[#This Row],[M3B_h]])</f>
        <v>0</v>
      </c>
      <c r="T2800" s="14">
        <f>SUM(Table2[[#This Row],[M4B]],Table2[[#This Row],[M4B_h]])</f>
        <v>0</v>
      </c>
    </row>
    <row r="2801" spans="1:20">
      <c r="A2801" s="13" t="str">
        <f>IF(Table2[[#This Row],[TT]]=0,"",ROW())</f>
        <v/>
      </c>
      <c r="B2801" s="13" t="str">
        <f>LOWER(SUBSTITUTE(SUBSTITUTE(SUBSTITUTE(SUBSTITUTE(SUBSTITUTE(SUBSTITUTE(SUBSTITUTE(SUBSTITUTE(Table2[[#This Row],[NAMA BARANG]]," ",""),"""",""),"-",""),"/",""),"(",""),")",""),"&amp;",""),",",""))</f>
        <v>mechpentizo030d</v>
      </c>
      <c r="C2801" s="16" t="s">
        <v>3409</v>
      </c>
      <c r="D2801" s="18">
        <v>0</v>
      </c>
      <c r="E2801" s="47" t="s">
        <v>2615</v>
      </c>
      <c r="F2801" s="43">
        <f>IF(Table2[[#This Row],[M5B]]="",Table2[[#This Row],[M5B_h]],SUM(Table2[[#This Row],[M5B_h]],Table2[[#This Row],[M5B]]))</f>
        <v>0</v>
      </c>
      <c r="H2801" s="14" t="str">
        <f>IF(Table2[[#This Row],[M1A]]="","",Table2[[#This Row],[M1A]]-Table2[[#This Row],[AWAL]])</f>
        <v/>
      </c>
      <c r="J2801" s="14" t="str">
        <f>IF(Table2[[#This Row],[M2A]]="","",SUM(Table2[[#This Row],[M2A]]-Table2[[#This Row],[M2B_h]]))</f>
        <v/>
      </c>
      <c r="L2801" s="14" t="str">
        <f>IF(Table2[[#This Row],[M3A]]="","",SUM(Table2[[#This Row],[M3A]]-Table2[[#This Row],[M3B_h]]))</f>
        <v/>
      </c>
      <c r="N2801" s="14" t="str">
        <f>IF(Table2[[#This Row],[M4A]]="","",SUM(Table2[[#This Row],[M4A]]-Table2[[#This Row],[M4B_h]]))</f>
        <v/>
      </c>
      <c r="O2801" s="14"/>
      <c r="P2801" s="14" t="str">
        <f>IF(Table2[[#This Row],[M5A]]="","",SUM(Table2[[#This Row],[M5A]]-Table2[[#This Row],[M5B_h]]))</f>
        <v/>
      </c>
      <c r="Q2801" s="14">
        <f>SUM(Table2[[#This Row],[AWAL]],Table2[[#This Row],[M1B]])</f>
        <v>0</v>
      </c>
      <c r="R2801" s="14">
        <f>SUM(Table2[[#This Row],[M2B]],Table2[[#This Row],[M2B_h]])</f>
        <v>0</v>
      </c>
      <c r="S2801" s="14">
        <f>SUM(Table2[[#This Row],[M3B]],Table2[[#This Row],[M3B_h]])</f>
        <v>0</v>
      </c>
      <c r="T2801" s="14">
        <f>SUM(Table2[[#This Row],[M4B]],Table2[[#This Row],[M4B_h]])</f>
        <v>0</v>
      </c>
    </row>
    <row r="2802" spans="1:20">
      <c r="A2802" s="13" t="str">
        <f>IF(Table2[[#This Row],[TT]]=0,"",ROW())</f>
        <v/>
      </c>
      <c r="B2802" s="13" t="str">
        <f>LOWER(SUBSTITUTE(SUBSTITUTE(SUBSTITUTE(SUBSTITUTE(SUBSTITUTE(SUBSTITUTE(SUBSTITUTE(SUBSTITUTE(Table2[[#This Row],[NAMA BARANG]]," ",""),"""",""),"-",""),"/",""),"(",""),")",""),"&amp;",""),",",""))</f>
        <v>mechpentm030a1</v>
      </c>
      <c r="C2802" s="16" t="s">
        <v>3159</v>
      </c>
      <c r="D2802" s="18">
        <v>0</v>
      </c>
      <c r="E2802" s="47" t="s">
        <v>2470</v>
      </c>
      <c r="F2802" s="43">
        <f>IF(Table2[[#This Row],[M5B]]="",Table2[[#This Row],[M5B_h]],SUM(Table2[[#This Row],[M5B_h]],Table2[[#This Row],[M5B]]))</f>
        <v>0</v>
      </c>
      <c r="H2802" s="14" t="str">
        <f>IF(Table2[[#This Row],[M1A]]="","",Table2[[#This Row],[M1A]]-Table2[[#This Row],[AWAL]])</f>
        <v/>
      </c>
      <c r="J2802" s="14" t="str">
        <f>IF(Table2[[#This Row],[M2A]]="","",SUM(Table2[[#This Row],[M2A]]-Table2[[#This Row],[M2B_h]]))</f>
        <v/>
      </c>
      <c r="L2802" s="14" t="str">
        <f>IF(Table2[[#This Row],[M3A]]="","",SUM(Table2[[#This Row],[M3A]]-Table2[[#This Row],[M3B_h]]))</f>
        <v/>
      </c>
      <c r="N2802" s="14" t="str">
        <f>IF(Table2[[#This Row],[M4A]]="","",SUM(Table2[[#This Row],[M4A]]-Table2[[#This Row],[M4B_h]]))</f>
        <v/>
      </c>
      <c r="O2802" s="14"/>
      <c r="P2802" s="14" t="str">
        <f>IF(Table2[[#This Row],[M5A]]="","",SUM(Table2[[#This Row],[M5A]]-Table2[[#This Row],[M5B_h]]))</f>
        <v/>
      </c>
      <c r="Q2802" s="14">
        <f>SUM(Table2[[#This Row],[AWAL]],Table2[[#This Row],[M1B]])</f>
        <v>0</v>
      </c>
      <c r="R2802" s="14">
        <f>SUM(Table2[[#This Row],[M2B]],Table2[[#This Row],[M2B_h]])</f>
        <v>0</v>
      </c>
      <c r="S2802" s="14">
        <f>SUM(Table2[[#This Row],[M3B]],Table2[[#This Row],[M3B_h]])</f>
        <v>0</v>
      </c>
      <c r="T2802" s="14">
        <f>SUM(Table2[[#This Row],[M4B]],Table2[[#This Row],[M4B_h]])</f>
        <v>0</v>
      </c>
    </row>
    <row r="2803" spans="1:20">
      <c r="A2803" s="13" t="str">
        <f>IF(Table2[[#This Row],[TT]]=0,"",ROW())</f>
        <v/>
      </c>
      <c r="B2803" s="13" t="str">
        <f>LOWER(SUBSTITUTE(SUBSTITUTE(SUBSTITUTE(SUBSTITUTE(SUBSTITUTE(SUBSTITUTE(SUBSTITUTE(SUBSTITUTE(Table2[[#This Row],[NAMA BARANG]]," ",""),"""",""),"-",""),"/",""),"(",""),")",""),"&amp;",""),",",""))</f>
        <v>mechtizo01800a</v>
      </c>
      <c r="C2803" s="16" t="s">
        <v>2879</v>
      </c>
      <c r="D2803" s="18">
        <v>0</v>
      </c>
      <c r="E2803" s="47" t="s">
        <v>2615</v>
      </c>
      <c r="F2803" s="43">
        <f>IF(Table2[[#This Row],[M5B]]="",Table2[[#This Row],[M5B_h]],SUM(Table2[[#This Row],[M5B_h]],Table2[[#This Row],[M5B]]))</f>
        <v>0</v>
      </c>
      <c r="H2803" s="14" t="str">
        <f>IF(Table2[[#This Row],[M1A]]="","",Table2[[#This Row],[M1A]]-Table2[[#This Row],[AWAL]])</f>
        <v/>
      </c>
      <c r="J2803" s="14" t="str">
        <f>IF(Table2[[#This Row],[M2A]]="","",SUM(Table2[[#This Row],[M2A]]-Table2[[#This Row],[M2B_h]]))</f>
        <v/>
      </c>
      <c r="L2803" s="14" t="str">
        <f>IF(Table2[[#This Row],[M3A]]="","",SUM(Table2[[#This Row],[M3A]]-Table2[[#This Row],[M3B_h]]))</f>
        <v/>
      </c>
      <c r="N2803" s="14" t="str">
        <f>IF(Table2[[#This Row],[M4A]]="","",SUM(Table2[[#This Row],[M4A]]-Table2[[#This Row],[M4B_h]]))</f>
        <v/>
      </c>
      <c r="O2803" s="14"/>
      <c r="P2803" s="14" t="str">
        <f>IF(Table2[[#This Row],[M5A]]="","",SUM(Table2[[#This Row],[M5A]]-Table2[[#This Row],[M5B_h]]))</f>
        <v/>
      </c>
      <c r="Q2803" s="14">
        <f>SUM(Table2[[#This Row],[AWAL]],Table2[[#This Row],[M1B]])</f>
        <v>0</v>
      </c>
      <c r="R2803" s="14">
        <f>SUM(Table2[[#This Row],[M2B]],Table2[[#This Row],[M2B_h]])</f>
        <v>0</v>
      </c>
      <c r="S2803" s="14">
        <f>SUM(Table2[[#This Row],[M3B]],Table2[[#This Row],[M3B_h]])</f>
        <v>0</v>
      </c>
      <c r="T2803" s="14">
        <f>SUM(Table2[[#This Row],[M4B]],Table2[[#This Row],[M4B_h]])</f>
        <v>0</v>
      </c>
    </row>
    <row r="2804" spans="1:20">
      <c r="A2804" s="13" t="str">
        <f>IF(Table2[[#This Row],[TT]]=0,"",ROW())</f>
        <v/>
      </c>
      <c r="B2804" s="13" t="str">
        <f>LOWER(SUBSTITUTE(SUBSTITUTE(SUBSTITUTE(SUBSTITUTE(SUBSTITUTE(SUBSTITUTE(SUBSTITUTE(SUBSTITUTE(Table2[[#This Row],[NAMA BARANG]]," ",""),"""",""),"-",""),"/",""),"(",""),")",""),"&amp;",""),",",""))</f>
        <v>mechtizo030a1030b</v>
      </c>
      <c r="C2804" s="16" t="s">
        <v>2880</v>
      </c>
      <c r="D2804" s="18">
        <v>0</v>
      </c>
      <c r="E2804" s="47" t="s">
        <v>2615</v>
      </c>
      <c r="F2804" s="43">
        <f>IF(Table2[[#This Row],[M5B]]="",Table2[[#This Row],[M5B_h]],SUM(Table2[[#This Row],[M5B_h]],Table2[[#This Row],[M5B]]))</f>
        <v>0</v>
      </c>
      <c r="H2804" s="14" t="str">
        <f>IF(Table2[[#This Row],[M1A]]="","",Table2[[#This Row],[M1A]]-Table2[[#This Row],[AWAL]])</f>
        <v/>
      </c>
      <c r="J2804" s="14" t="str">
        <f>IF(Table2[[#This Row],[M2A]]="","",SUM(Table2[[#This Row],[M2A]]-Table2[[#This Row],[M2B_h]]))</f>
        <v/>
      </c>
      <c r="L2804" s="14" t="str">
        <f>IF(Table2[[#This Row],[M3A]]="","",SUM(Table2[[#This Row],[M3A]]-Table2[[#This Row],[M3B_h]]))</f>
        <v/>
      </c>
      <c r="N2804" s="14" t="str">
        <f>IF(Table2[[#This Row],[M4A]]="","",SUM(Table2[[#This Row],[M4A]]-Table2[[#This Row],[M4B_h]]))</f>
        <v/>
      </c>
      <c r="O2804" s="14"/>
      <c r="P2804" s="14" t="str">
        <f>IF(Table2[[#This Row],[M5A]]="","",SUM(Table2[[#This Row],[M5A]]-Table2[[#This Row],[M5B_h]]))</f>
        <v/>
      </c>
      <c r="Q2804" s="14">
        <f>SUM(Table2[[#This Row],[AWAL]],Table2[[#This Row],[M1B]])</f>
        <v>0</v>
      </c>
      <c r="R2804" s="14">
        <f>SUM(Table2[[#This Row],[M2B]],Table2[[#This Row],[M2B_h]])</f>
        <v>0</v>
      </c>
      <c r="S2804" s="14">
        <f>SUM(Table2[[#This Row],[M3B]],Table2[[#This Row],[M3B_h]])</f>
        <v>0</v>
      </c>
      <c r="T2804" s="14">
        <f>SUM(Table2[[#This Row],[M4B]],Table2[[#This Row],[M4B_h]])</f>
        <v>0</v>
      </c>
    </row>
    <row r="2805" spans="1:20">
      <c r="A2805" s="13" t="str">
        <f>IF(Table2[[#This Row],[TT]]=0,"",ROW())</f>
        <v/>
      </c>
      <c r="B2805" s="13" t="str">
        <f>LOWER(SUBSTITUTE(SUBSTITUTE(SUBSTITUTE(SUBSTITUTE(SUBSTITUTE(SUBSTITUTE(SUBSTITUTE(SUBSTITUTE(Table2[[#This Row],[NAMA BARANG]]," ",""),"""",""),"-",""),"/",""),"(",""),")",""),"&amp;",""),",",""))</f>
        <v>mechtizo030d</v>
      </c>
      <c r="C2805" s="16" t="s">
        <v>3036</v>
      </c>
      <c r="D2805" s="18">
        <v>0</v>
      </c>
      <c r="E2805" s="47" t="s">
        <v>2615</v>
      </c>
      <c r="F2805" s="43">
        <f>IF(Table2[[#This Row],[M5B]]="",Table2[[#This Row],[M5B_h]],SUM(Table2[[#This Row],[M5B_h]],Table2[[#This Row],[M5B]]))</f>
        <v>0</v>
      </c>
      <c r="H2805" s="14" t="str">
        <f>IF(Table2[[#This Row],[M1A]]="","",Table2[[#This Row],[M1A]]-Table2[[#This Row],[AWAL]])</f>
        <v/>
      </c>
      <c r="J2805" s="14" t="str">
        <f>IF(Table2[[#This Row],[M2A]]="","",SUM(Table2[[#This Row],[M2A]]-Table2[[#This Row],[M2B_h]]))</f>
        <v/>
      </c>
      <c r="L2805" s="14" t="str">
        <f>IF(Table2[[#This Row],[M3A]]="","",SUM(Table2[[#This Row],[M3A]]-Table2[[#This Row],[M3B_h]]))</f>
        <v/>
      </c>
      <c r="N2805" s="14" t="str">
        <f>IF(Table2[[#This Row],[M4A]]="","",SUM(Table2[[#This Row],[M4A]]-Table2[[#This Row],[M4B_h]]))</f>
        <v/>
      </c>
      <c r="O2805" s="14"/>
      <c r="P2805" s="14" t="str">
        <f>IF(Table2[[#This Row],[M5A]]="","",SUM(Table2[[#This Row],[M5A]]-Table2[[#This Row],[M5B_h]]))</f>
        <v/>
      </c>
      <c r="Q2805" s="14">
        <f>SUM(Table2[[#This Row],[AWAL]],Table2[[#This Row],[M1B]])</f>
        <v>0</v>
      </c>
      <c r="R2805" s="14">
        <f>SUM(Table2[[#This Row],[M2B]],Table2[[#This Row],[M2B_h]])</f>
        <v>0</v>
      </c>
      <c r="S2805" s="14">
        <f>SUM(Table2[[#This Row],[M3B]],Table2[[#This Row],[M3B_h]])</f>
        <v>0</v>
      </c>
      <c r="T2805" s="14">
        <f>SUM(Table2[[#This Row],[M4B]],Table2[[#This Row],[M4B_h]])</f>
        <v>0</v>
      </c>
    </row>
    <row r="2806" spans="1:20">
      <c r="A2806" s="13" t="str">
        <f>IF(Table2[[#This Row],[TT]]=0,"",ROW())</f>
        <v/>
      </c>
      <c r="B2806" s="13" t="str">
        <f>LOWER(SUBSTITUTE(SUBSTITUTE(SUBSTITUTE(SUBSTITUTE(SUBSTITUTE(SUBSTITUTE(SUBSTITUTE(SUBSTITUTE(Table2[[#This Row],[NAMA BARANG]]," ",""),"""",""),"-",""),"/",""),"(",""),")",""),"&amp;",""),",",""))</f>
        <v>mechtizo030g</v>
      </c>
      <c r="C2806" s="16" t="s">
        <v>2881</v>
      </c>
      <c r="D2806" s="18">
        <v>0</v>
      </c>
      <c r="E2806" s="47" t="s">
        <v>2615</v>
      </c>
      <c r="F2806" s="43">
        <f>IF(Table2[[#This Row],[M5B]]="",Table2[[#This Row],[M5B_h]],SUM(Table2[[#This Row],[M5B_h]],Table2[[#This Row],[M5B]]))</f>
        <v>0</v>
      </c>
      <c r="H2806" s="14" t="str">
        <f>IF(Table2[[#This Row],[M1A]]="","",Table2[[#This Row],[M1A]]-Table2[[#This Row],[AWAL]])</f>
        <v/>
      </c>
      <c r="J2806" s="14" t="str">
        <f>IF(Table2[[#This Row],[M2A]]="","",SUM(Table2[[#This Row],[M2A]]-Table2[[#This Row],[M2B_h]]))</f>
        <v/>
      </c>
      <c r="L2806" s="14" t="str">
        <f>IF(Table2[[#This Row],[M3A]]="","",SUM(Table2[[#This Row],[M3A]]-Table2[[#This Row],[M3B_h]]))</f>
        <v/>
      </c>
      <c r="N2806" s="14" t="str">
        <f>IF(Table2[[#This Row],[M4A]]="","",SUM(Table2[[#This Row],[M4A]]-Table2[[#This Row],[M4B_h]]))</f>
        <v/>
      </c>
      <c r="O2806" s="14"/>
      <c r="P2806" s="14" t="str">
        <f>IF(Table2[[#This Row],[M5A]]="","",SUM(Table2[[#This Row],[M5A]]-Table2[[#This Row],[M5B_h]]))</f>
        <v/>
      </c>
      <c r="Q2806" s="14">
        <f>SUM(Table2[[#This Row],[AWAL]],Table2[[#This Row],[M1B]])</f>
        <v>0</v>
      </c>
      <c r="R2806" s="14">
        <f>SUM(Table2[[#This Row],[M2B]],Table2[[#This Row],[M2B_h]])</f>
        <v>0</v>
      </c>
      <c r="S2806" s="14">
        <f>SUM(Table2[[#This Row],[M3B]],Table2[[#This Row],[M3B_h]])</f>
        <v>0</v>
      </c>
      <c r="T2806" s="14">
        <f>SUM(Table2[[#This Row],[M4B]],Table2[[#This Row],[M4B_h]])</f>
        <v>0</v>
      </c>
    </row>
    <row r="2807" spans="1:20">
      <c r="A2807" s="13" t="str">
        <f>IF(Table2[[#This Row],[TT]]=0,"",ROW())</f>
        <v/>
      </c>
      <c r="B2807" s="13" t="str">
        <f>LOWER(SUBSTITUTE(SUBSTITUTE(SUBSTITUTE(SUBSTITUTE(SUBSTITUTE(SUBSTITUTE(SUBSTITUTE(SUBSTITUTE(Table2[[#This Row],[NAMA BARANG]]," ",""),"""",""),"-",""),"/",""),"(",""),")",""),"&amp;",""),",",""))</f>
        <v>mechtizog90009001</v>
      </c>
      <c r="C2807" s="16" t="s">
        <v>2877</v>
      </c>
      <c r="D2807" s="18">
        <v>0</v>
      </c>
      <c r="E2807" s="47" t="s">
        <v>2567</v>
      </c>
      <c r="F2807" s="43">
        <f>IF(Table2[[#This Row],[M5B]]="",Table2[[#This Row],[M5B_h]],SUM(Table2[[#This Row],[M5B_h]],Table2[[#This Row],[M5B]]))</f>
        <v>0</v>
      </c>
      <c r="H2807" s="14" t="str">
        <f>IF(Table2[[#This Row],[M1A]]="","",Table2[[#This Row],[M1A]]-Table2[[#This Row],[AWAL]])</f>
        <v/>
      </c>
      <c r="J2807" s="14" t="str">
        <f>IF(Table2[[#This Row],[M2A]]="","",SUM(Table2[[#This Row],[M2A]]-Table2[[#This Row],[M2B_h]]))</f>
        <v/>
      </c>
      <c r="L2807" s="14" t="str">
        <f>IF(Table2[[#This Row],[M3A]]="","",SUM(Table2[[#This Row],[M3A]]-Table2[[#This Row],[M3B_h]]))</f>
        <v/>
      </c>
      <c r="N2807" s="14" t="str">
        <f>IF(Table2[[#This Row],[M4A]]="","",SUM(Table2[[#This Row],[M4A]]-Table2[[#This Row],[M4B_h]]))</f>
        <v/>
      </c>
      <c r="O2807" s="14"/>
      <c r="P2807" s="14" t="str">
        <f>IF(Table2[[#This Row],[M5A]]="","",SUM(Table2[[#This Row],[M5A]]-Table2[[#This Row],[M5B_h]]))</f>
        <v/>
      </c>
      <c r="Q2807" s="14">
        <f>SUM(Table2[[#This Row],[AWAL]],Table2[[#This Row],[M1B]])</f>
        <v>0</v>
      </c>
      <c r="R2807" s="14">
        <f>SUM(Table2[[#This Row],[M2B]],Table2[[#This Row],[M2B_h]])</f>
        <v>0</v>
      </c>
      <c r="S2807" s="14">
        <f>SUM(Table2[[#This Row],[M3B]],Table2[[#This Row],[M3B_h]])</f>
        <v>0</v>
      </c>
      <c r="T2807" s="14">
        <f>SUM(Table2[[#This Row],[M4B]],Table2[[#This Row],[M4B_h]])</f>
        <v>0</v>
      </c>
    </row>
    <row r="2808" spans="1:20">
      <c r="A2808" s="13" t="str">
        <f>IF(Table2[[#This Row],[TT]]=0,"",ROW())</f>
        <v/>
      </c>
      <c r="B2808" s="13" t="str">
        <f>LOWER(SUBSTITUTE(SUBSTITUTE(SUBSTITUTE(SUBSTITUTE(SUBSTITUTE(SUBSTITUTE(SUBSTITUTE(SUBSTITUTE(Table2[[#This Row],[NAMA BARANG]]," ",""),"""",""),"-",""),"/",""),"(",""),")",""),"&amp;",""),",",""))</f>
        <v>mechtizog900290039004</v>
      </c>
      <c r="C2808" s="16" t="s">
        <v>2878</v>
      </c>
      <c r="D2808" s="18">
        <v>0</v>
      </c>
      <c r="E2808" s="47" t="s">
        <v>2567</v>
      </c>
      <c r="F2808" s="43">
        <f>IF(Table2[[#This Row],[M5B]]="",Table2[[#This Row],[M5B_h]],SUM(Table2[[#This Row],[M5B_h]],Table2[[#This Row],[M5B]]))</f>
        <v>0</v>
      </c>
      <c r="H2808" s="14" t="str">
        <f>IF(Table2[[#This Row],[M1A]]="","",Table2[[#This Row],[M1A]]-Table2[[#This Row],[AWAL]])</f>
        <v/>
      </c>
      <c r="J2808" s="14" t="str">
        <f>IF(Table2[[#This Row],[M2A]]="","",SUM(Table2[[#This Row],[M2A]]-Table2[[#This Row],[M2B_h]]))</f>
        <v/>
      </c>
      <c r="L2808" s="14" t="str">
        <f>IF(Table2[[#This Row],[M3A]]="","",SUM(Table2[[#This Row],[M3A]]-Table2[[#This Row],[M3B_h]]))</f>
        <v/>
      </c>
      <c r="N2808" s="14" t="str">
        <f>IF(Table2[[#This Row],[M4A]]="","",SUM(Table2[[#This Row],[M4A]]-Table2[[#This Row],[M4B_h]]))</f>
        <v/>
      </c>
      <c r="O2808" s="14"/>
      <c r="P2808" s="14" t="str">
        <f>IF(Table2[[#This Row],[M5A]]="","",SUM(Table2[[#This Row],[M5A]]-Table2[[#This Row],[M5B_h]]))</f>
        <v/>
      </c>
      <c r="Q2808" s="14">
        <f>SUM(Table2[[#This Row],[AWAL]],Table2[[#This Row],[M1B]])</f>
        <v>0</v>
      </c>
      <c r="R2808" s="14">
        <f>SUM(Table2[[#This Row],[M2B]],Table2[[#This Row],[M2B_h]])</f>
        <v>0</v>
      </c>
      <c r="S2808" s="14">
        <f>SUM(Table2[[#This Row],[M3B]],Table2[[#This Row],[M3B_h]])</f>
        <v>0</v>
      </c>
      <c r="T2808" s="14">
        <f>SUM(Table2[[#This Row],[M4B]],Table2[[#This Row],[M4B_h]])</f>
        <v>0</v>
      </c>
    </row>
    <row r="2809" spans="1:20">
      <c r="A2809" s="11" t="str">
        <f>IF(Table2[[#This Row],[TT]]=0,"",ROW())</f>
        <v/>
      </c>
      <c r="B2809" s="11" t="str">
        <f>LOWER(SUBSTITUTE(SUBSTITUTE(SUBSTITUTE(SUBSTITUTE(SUBSTITUTE(SUBSTITUTE(SUBSTITUTE(SUBSTITUTE(Table2[[#This Row],[NAMA BARANG]]," ",""),"""",""),"-",""),"/",""),"(",""),")",""),"&amp;",""),",",""))</f>
        <v>mechanick22110.5beningpolos</v>
      </c>
      <c r="C2809" s="17" t="s">
        <v>1492</v>
      </c>
      <c r="D2809" s="18">
        <v>0</v>
      </c>
      <c r="E2809" s="22" t="s">
        <v>14</v>
      </c>
      <c r="F2809" s="43">
        <f>IF(Table2[[#This Row],[M5B]]="",Table2[[#This Row],[M5B_h]],SUM(Table2[[#This Row],[M5B_h]],Table2[[#This Row],[M5B]]))</f>
        <v>0</v>
      </c>
      <c r="H2809" s="12" t="str">
        <f>IF(Table2[[#This Row],[M1A]]="","",Table2[[#This Row],[M1A]]-Table2[[#This Row],[AWAL]])</f>
        <v/>
      </c>
      <c r="J2809" s="12" t="str">
        <f>IF(Table2[[#This Row],[M2A]]="","",SUM(Table2[[#This Row],[M2A]]-Table2[[#This Row],[M2B_h]]))</f>
        <v/>
      </c>
      <c r="L2809" s="12" t="str">
        <f>IF(Table2[[#This Row],[M3A]]="","",SUM(Table2[[#This Row],[M3A]]-Table2[[#This Row],[M3B_h]]))</f>
        <v/>
      </c>
      <c r="N2809" s="12" t="str">
        <f>IF(Table2[[#This Row],[M4A]]="","",SUM(Table2[[#This Row],[M4A]]-Table2[[#This Row],[M4B_h]]))</f>
        <v/>
      </c>
      <c r="O2809" s="14"/>
      <c r="P2809" s="14" t="str">
        <f>IF(Table2[[#This Row],[M5A]]="","",SUM(Table2[[#This Row],[M5A]]-Table2[[#This Row],[M5B_h]]))</f>
        <v/>
      </c>
      <c r="Q2809" s="14">
        <f>SUM(Table2[[#This Row],[AWAL]],Table2[[#This Row],[M1B]])</f>
        <v>0</v>
      </c>
      <c r="R2809" s="14">
        <f>SUM(Table2[[#This Row],[M2B]],Table2[[#This Row],[M2B_h]])</f>
        <v>0</v>
      </c>
      <c r="S2809" s="14">
        <f>SUM(Table2[[#This Row],[M3B]],Table2[[#This Row],[M3B_h]])</f>
        <v>0</v>
      </c>
      <c r="T2809" s="14">
        <f>SUM(Table2[[#This Row],[M4B]],Table2[[#This Row],[M4B_h]])</f>
        <v>0</v>
      </c>
    </row>
    <row r="2810" spans="1:20">
      <c r="A2810" s="13" t="str">
        <f>IF(Table2[[#This Row],[TT]]=0,"",ROW())</f>
        <v/>
      </c>
      <c r="B2810" s="13" t="str">
        <f>LOWER(SUBSTITUTE(SUBSTITUTE(SUBSTITUTE(SUBSTITUTE(SUBSTITUTE(SUBSTITUTE(SUBSTITUTE(SUBSTITUTE(Table2[[#This Row],[NAMA BARANG]]," ",""),"""",""),"-",""),"/",""),"(",""),")",""),"&amp;",""),",",""))</f>
        <v>mejabelajar</v>
      </c>
      <c r="C2810" s="16" t="s">
        <v>2942</v>
      </c>
      <c r="D2810" s="18">
        <v>0</v>
      </c>
      <c r="E2810" s="47" t="s">
        <v>2805</v>
      </c>
      <c r="F2810" s="43">
        <f>IF(Table2[[#This Row],[M5B]]="",Table2[[#This Row],[M5B_h]],SUM(Table2[[#This Row],[M5B_h]],Table2[[#This Row],[M5B]]))</f>
        <v>0</v>
      </c>
      <c r="H2810" s="14" t="str">
        <f>IF(Table2[[#This Row],[M1A]]="","",Table2[[#This Row],[M1A]]-Table2[[#This Row],[AWAL]])</f>
        <v/>
      </c>
      <c r="J2810" s="14" t="str">
        <f>IF(Table2[[#This Row],[M2A]]="","",SUM(Table2[[#This Row],[M2A]]-Table2[[#This Row],[M2B_h]]))</f>
        <v/>
      </c>
      <c r="L2810" s="14" t="str">
        <f>IF(Table2[[#This Row],[M3A]]="","",SUM(Table2[[#This Row],[M3A]]-Table2[[#This Row],[M3B_h]]))</f>
        <v/>
      </c>
      <c r="N2810" s="14" t="str">
        <f>IF(Table2[[#This Row],[M4A]]="","",SUM(Table2[[#This Row],[M4A]]-Table2[[#This Row],[M4B_h]]))</f>
        <v/>
      </c>
      <c r="O2810" s="14"/>
      <c r="P2810" s="14" t="str">
        <f>IF(Table2[[#This Row],[M5A]]="","",SUM(Table2[[#This Row],[M5A]]-Table2[[#This Row],[M5B_h]]))</f>
        <v/>
      </c>
      <c r="Q2810" s="14">
        <f>SUM(Table2[[#This Row],[AWAL]],Table2[[#This Row],[M1B]])</f>
        <v>0</v>
      </c>
      <c r="R2810" s="14">
        <f>SUM(Table2[[#This Row],[M2B]],Table2[[#This Row],[M2B_h]])</f>
        <v>0</v>
      </c>
      <c r="S2810" s="14">
        <f>SUM(Table2[[#This Row],[M3B]],Table2[[#This Row],[M3B_h]])</f>
        <v>0</v>
      </c>
      <c r="T2810" s="14">
        <f>SUM(Table2[[#This Row],[M4B]],Table2[[#This Row],[M4B_h]])</f>
        <v>0</v>
      </c>
    </row>
    <row r="2811" spans="1:20">
      <c r="A2811" s="13" t="str">
        <f>IF(Table2[[#This Row],[TT]]=0,"",ROW())</f>
        <v/>
      </c>
      <c r="B2811" s="13" t="str">
        <f>LOWER(SUBSTITUTE(SUBSTITUTE(SUBSTITUTE(SUBSTITUTE(SUBSTITUTE(SUBSTITUTE(SUBSTITUTE(SUBSTITUTE(Table2[[#This Row],[NAMA BARANG]]," ",""),"""",""),"-",""),"/",""),"(",""),")",""),"&amp;",""),",",""))</f>
        <v>mejabelajar</v>
      </c>
      <c r="C2811" s="16" t="s">
        <v>3294</v>
      </c>
      <c r="D2811" s="18">
        <v>0</v>
      </c>
      <c r="E2811" s="47" t="s">
        <v>2805</v>
      </c>
      <c r="F2811" s="43">
        <f>IF(Table2[[#This Row],[M5B]]="",Table2[[#This Row],[M5B_h]],SUM(Table2[[#This Row],[M5B_h]],Table2[[#This Row],[M5B]]))</f>
        <v>0</v>
      </c>
      <c r="H2811" s="14" t="str">
        <f>IF(Table2[[#This Row],[M1A]]="","",Table2[[#This Row],[M1A]]-Table2[[#This Row],[AWAL]])</f>
        <v/>
      </c>
      <c r="J2811" s="14" t="str">
        <f>IF(Table2[[#This Row],[M2A]]="","",SUM(Table2[[#This Row],[M2A]]-Table2[[#This Row],[M2B_h]]))</f>
        <v/>
      </c>
      <c r="L2811" s="14" t="str">
        <f>IF(Table2[[#This Row],[M3A]]="","",SUM(Table2[[#This Row],[M3A]]-Table2[[#This Row],[M3B_h]]))</f>
        <v/>
      </c>
      <c r="N2811" s="14" t="str">
        <f>IF(Table2[[#This Row],[M4A]]="","",SUM(Table2[[#This Row],[M4A]]-Table2[[#This Row],[M4B_h]]))</f>
        <v/>
      </c>
      <c r="O2811" s="14"/>
      <c r="P2811" s="14" t="str">
        <f>IF(Table2[[#This Row],[M5A]]="","",SUM(Table2[[#This Row],[M5A]]-Table2[[#This Row],[M5B_h]]))</f>
        <v/>
      </c>
      <c r="Q2811" s="14">
        <f>SUM(Table2[[#This Row],[AWAL]],Table2[[#This Row],[M1B]])</f>
        <v>0</v>
      </c>
      <c r="R2811" s="14">
        <f>SUM(Table2[[#This Row],[M2B]],Table2[[#This Row],[M2B_h]])</f>
        <v>0</v>
      </c>
      <c r="S2811" s="14">
        <f>SUM(Table2[[#This Row],[M3B]],Table2[[#This Row],[M3B_h]])</f>
        <v>0</v>
      </c>
      <c r="T2811" s="14">
        <f>SUM(Table2[[#This Row],[M4B]],Table2[[#This Row],[M4B_h]])</f>
        <v>0</v>
      </c>
    </row>
    <row r="2812" spans="1:20">
      <c r="A2812" s="13" t="str">
        <f>IF(Table2[[#This Row],[TT]]=0,"",ROW())</f>
        <v/>
      </c>
      <c r="B2812" s="13" t="str">
        <f>LOWER(SUBSTITUTE(SUBSTITUTE(SUBSTITUTE(SUBSTITUTE(SUBSTITUTE(SUBSTITUTE(SUBSTITUTE(SUBSTITUTE(Table2[[#This Row],[NAMA BARANG]]," ",""),"""",""),"-",""),"/",""),"(",""),")",""),"&amp;",""),",",""))</f>
        <v>mejabelajarjumbokarakter</v>
      </c>
      <c r="C2812" s="16" t="s">
        <v>4530</v>
      </c>
      <c r="D2812" s="18">
        <v>0</v>
      </c>
      <c r="E2812" s="47" t="s">
        <v>2805</v>
      </c>
      <c r="F2812" s="43">
        <f>IF(Table2[[#This Row],[M5B]]="",Table2[[#This Row],[M5B_h]],SUM(Table2[[#This Row],[M5B_h]],Table2[[#This Row],[M5B]]))</f>
        <v>0</v>
      </c>
      <c r="H2812" s="14" t="str">
        <f>IF(Table2[[#This Row],[M1A]]="","",Table2[[#This Row],[M1A]]-Table2[[#This Row],[AWAL]])</f>
        <v/>
      </c>
      <c r="J2812" s="14" t="str">
        <f>IF(Table2[[#This Row],[M2A]]="","",SUM(Table2[[#This Row],[M2A]]-Table2[[#This Row],[M2B_h]]))</f>
        <v/>
      </c>
      <c r="L2812" s="14" t="str">
        <f>IF(Table2[[#This Row],[M3A]]="","",SUM(Table2[[#This Row],[M3A]]-Table2[[#This Row],[M3B_h]]))</f>
        <v/>
      </c>
      <c r="N2812" s="14" t="str">
        <f>IF(Table2[[#This Row],[M4A]]="","",SUM(Table2[[#This Row],[M4A]]-Table2[[#This Row],[M4B_h]]))</f>
        <v/>
      </c>
      <c r="O2812" s="14"/>
      <c r="P2812" s="14" t="str">
        <f>IF(Table2[[#This Row],[M5A]]="","",SUM(Table2[[#This Row],[M5A]]-Table2[[#This Row],[M5B_h]]))</f>
        <v/>
      </c>
      <c r="Q2812" s="14">
        <f>SUM(Table2[[#This Row],[AWAL]],Table2[[#This Row],[M1B]])</f>
        <v>0</v>
      </c>
      <c r="R2812" s="14">
        <f>SUM(Table2[[#This Row],[M2B]],Table2[[#This Row],[M2B_h]])</f>
        <v>0</v>
      </c>
      <c r="S2812" s="14">
        <f>SUM(Table2[[#This Row],[M3B]],Table2[[#This Row],[M3B_h]])</f>
        <v>0</v>
      </c>
      <c r="T2812" s="14">
        <f>SUM(Table2[[#This Row],[M4B]],Table2[[#This Row],[M4B_h]])</f>
        <v>0</v>
      </c>
    </row>
    <row r="2813" spans="1:20">
      <c r="A2813" s="83" t="str">
        <f>IF(Table2[[#This Row],[TT]]=0,"",ROW())</f>
        <v/>
      </c>
      <c r="B2813" s="83" t="str">
        <f>LOWER(SUBSTITUTE(SUBSTITUTE(SUBSTITUTE(SUBSTITUTE(SUBSTITUTE(SUBSTITUTE(SUBSTITUTE(SUBSTITUTE(Table2[[#This Row],[NAMA BARANG]]," ",""),"""",""),"-",""),"/",""),"(",""),")",""),"&amp;",""),",",""))</f>
        <v>mejabelajarpolosbarufaktur</v>
      </c>
      <c r="C2813" s="84" t="s">
        <v>4470</v>
      </c>
      <c r="D2813" s="85">
        <v>0</v>
      </c>
      <c r="E2813" s="86" t="s">
        <v>2805</v>
      </c>
      <c r="F2813" s="87">
        <f>IF(Table2[[#This Row],[M5B]]="",Table2[[#This Row],[M5B_h]],SUM(Table2[[#This Row],[M5B_h]],Table2[[#This Row],[M5B]]))</f>
        <v>0</v>
      </c>
      <c r="G2813" s="88"/>
      <c r="H2813" s="89" t="str">
        <f>IF(Table2[[#This Row],[M1A]]="","",Table2[[#This Row],[M1A]]-Table2[[#This Row],[AWAL]])</f>
        <v/>
      </c>
      <c r="I2813" s="88"/>
      <c r="J2813" s="89" t="str">
        <f>IF(Table2[[#This Row],[M2A]]="","",SUM(Table2[[#This Row],[M2A]]-Table2[[#This Row],[M2B_h]]))</f>
        <v/>
      </c>
      <c r="K2813" s="88"/>
      <c r="L2813" s="89" t="str">
        <f>IF(Table2[[#This Row],[M3A]]="","",SUM(Table2[[#This Row],[M3A]]-Table2[[#This Row],[M3B_h]]))</f>
        <v/>
      </c>
      <c r="M2813" s="88"/>
      <c r="N2813" s="89" t="str">
        <f>IF(Table2[[#This Row],[M4A]]="","",SUM(Table2[[#This Row],[M4A]]-Table2[[#This Row],[M4B_h]]))</f>
        <v/>
      </c>
      <c r="O2813" s="89"/>
      <c r="P2813" s="89" t="str">
        <f>IF(Table2[[#This Row],[M5A]]="","",SUM(Table2[[#This Row],[M5A]]-Table2[[#This Row],[M5B_h]]))</f>
        <v/>
      </c>
      <c r="Q2813" s="89">
        <f>SUM(Table2[[#This Row],[AWAL]],Table2[[#This Row],[M1B]])</f>
        <v>0</v>
      </c>
      <c r="R2813" s="89">
        <f>SUM(Table2[[#This Row],[M2B]],Table2[[#This Row],[M2B_h]])</f>
        <v>0</v>
      </c>
      <c r="S2813" s="89">
        <f>SUM(Table2[[#This Row],[M3B]],Table2[[#This Row],[M3B_h]])</f>
        <v>0</v>
      </c>
      <c r="T2813" s="89">
        <f>SUM(Table2[[#This Row],[M4B]],Table2[[#This Row],[M4B_h]])</f>
        <v>0</v>
      </c>
    </row>
    <row r="2814" spans="1:20">
      <c r="A2814" s="11" t="str">
        <f>IF(Table2[[#This Row],[TT]]=0,"",ROW())</f>
        <v/>
      </c>
      <c r="B2814" s="11" t="str">
        <f>LOWER(SUBSTITUTE(SUBSTITUTE(SUBSTITUTE(SUBSTITUTE(SUBSTITUTE(SUBSTITUTE(SUBSTITUTE(SUBSTITUTE(Table2[[#This Row],[NAMA BARANG]]," ",""),"""",""),"-",""),"/",""),"(",""),")",""),"&amp;",""),",",""))</f>
        <v>mejabelajarpolosbarufaktur</v>
      </c>
      <c r="C2814" s="17" t="s">
        <v>4470</v>
      </c>
      <c r="D2814" s="18">
        <v>0</v>
      </c>
      <c r="E2814" s="22">
        <v>10</v>
      </c>
      <c r="F2814" s="43">
        <f>IF(Table2[[#This Row],[M5B]]="",Table2[[#This Row],[M5B_h]],SUM(Table2[[#This Row],[M5B_h]],Table2[[#This Row],[M5B]]))</f>
        <v>0</v>
      </c>
      <c r="H2814" s="12" t="str">
        <f>IF(Table2[[#This Row],[M1A]]="","",Table2[[#This Row],[M1A]]-Table2[[#This Row],[AWAL]])</f>
        <v/>
      </c>
      <c r="J2814" s="12" t="str">
        <f>IF(Table2[[#This Row],[M2A]]="","",SUM(Table2[[#This Row],[M2A]]-Table2[[#This Row],[M2B_h]]))</f>
        <v/>
      </c>
      <c r="L2814" s="12" t="str">
        <f>IF(Table2[[#This Row],[M3A]]="","",SUM(Table2[[#This Row],[M3A]]-Table2[[#This Row],[M3B_h]]))</f>
        <v/>
      </c>
      <c r="N2814" s="12" t="str">
        <f>IF(Table2[[#This Row],[M4A]]="","",SUM(Table2[[#This Row],[M4A]]-Table2[[#This Row],[M4B_h]]))</f>
        <v/>
      </c>
      <c r="O2814" s="14"/>
      <c r="P2814" s="14" t="str">
        <f>IF(Table2[[#This Row],[M5A]]="","",SUM(Table2[[#This Row],[M5A]]-Table2[[#This Row],[M5B_h]]))</f>
        <v/>
      </c>
      <c r="Q2814" s="14">
        <f>SUM(Table2[[#This Row],[AWAL]],Table2[[#This Row],[M1B]])</f>
        <v>0</v>
      </c>
      <c r="R2814" s="14">
        <f>SUM(Table2[[#This Row],[M2B]],Table2[[#This Row],[M2B_h]])</f>
        <v>0</v>
      </c>
      <c r="S2814" s="14">
        <f>SUM(Table2[[#This Row],[M3B]],Table2[[#This Row],[M3B_h]])</f>
        <v>0</v>
      </c>
      <c r="T2814" s="14">
        <f>SUM(Table2[[#This Row],[M4B]],Table2[[#This Row],[M4B_h]])</f>
        <v>0</v>
      </c>
    </row>
    <row r="2815" spans="1:20">
      <c r="A2815" s="11" t="str">
        <f>IF(Table2[[#This Row],[TT]]=0,"",ROW())</f>
        <v/>
      </c>
      <c r="B2815" s="11" t="str">
        <f>LOWER(SUBSTITUTE(SUBSTITUTE(SUBSTITUTE(SUBSTITUTE(SUBSTITUTE(SUBSTITUTE(SUBSTITUTE(SUBSTITUTE(Table2[[#This Row],[NAMA BARANG]]," ",""),"""",""),"-",""),"/",""),"(",""),")",""),"&amp;",""),",",""))</f>
        <v>memo105104</v>
      </c>
      <c r="C2815" s="17" t="s">
        <v>1494</v>
      </c>
      <c r="D2815" s="18">
        <v>0</v>
      </c>
      <c r="E2815" s="22" t="s">
        <v>1495</v>
      </c>
      <c r="F2815" s="43">
        <f>IF(Table2[[#This Row],[M5B]]="",Table2[[#This Row],[M5B_h]],SUM(Table2[[#This Row],[M5B_h]],Table2[[#This Row],[M5B]]))</f>
        <v>0</v>
      </c>
      <c r="H2815" s="12" t="str">
        <f>IF(Table2[[#This Row],[M1A]]="","",Table2[[#This Row],[M1A]]-Table2[[#This Row],[AWAL]])</f>
        <v/>
      </c>
      <c r="J2815" s="12" t="str">
        <f>IF(Table2[[#This Row],[M2A]]="","",SUM(Table2[[#This Row],[M2A]]-Table2[[#This Row],[M2B_h]]))</f>
        <v/>
      </c>
      <c r="L2815" s="12" t="str">
        <f>IF(Table2[[#This Row],[M3A]]="","",SUM(Table2[[#This Row],[M3A]]-Table2[[#This Row],[M3B_h]]))</f>
        <v/>
      </c>
      <c r="N2815" s="12" t="str">
        <f>IF(Table2[[#This Row],[M4A]]="","",SUM(Table2[[#This Row],[M4A]]-Table2[[#This Row],[M4B_h]]))</f>
        <v/>
      </c>
      <c r="O2815" s="14"/>
      <c r="P2815" s="14" t="str">
        <f>IF(Table2[[#This Row],[M5A]]="","",SUM(Table2[[#This Row],[M5A]]-Table2[[#This Row],[M5B_h]]))</f>
        <v/>
      </c>
      <c r="Q2815" s="14">
        <f>SUM(Table2[[#This Row],[AWAL]],Table2[[#This Row],[M1B]])</f>
        <v>0</v>
      </c>
      <c r="R2815" s="14">
        <f>SUM(Table2[[#This Row],[M2B]],Table2[[#This Row],[M2B_h]])</f>
        <v>0</v>
      </c>
      <c r="S2815" s="14">
        <f>SUM(Table2[[#This Row],[M3B]],Table2[[#This Row],[M3B_h]])</f>
        <v>0</v>
      </c>
      <c r="T2815" s="14">
        <f>SUM(Table2[[#This Row],[M4B]],Table2[[#This Row],[M4B_h]])</f>
        <v>0</v>
      </c>
    </row>
    <row r="2816" spans="1:20">
      <c r="A2816" s="94" t="str">
        <f>IF(Table2[[#This Row],[TT]]=0,"",ROW())</f>
        <v/>
      </c>
      <c r="B2816" s="94" t="str">
        <f>LOWER(SUBSTITUTE(SUBSTITUTE(SUBSTITUTE(SUBSTITUTE(SUBSTITUTE(SUBSTITUTE(SUBSTITUTE(SUBSTITUTE(Table2[[#This Row],[NAMA BARANG]]," ",""),"""",""),"-",""),"/",""),"(",""),")",""),"&amp;",""),",",""))</f>
        <v>mesintembakk20vhotmelt</v>
      </c>
      <c r="C2816" s="95" t="s">
        <v>4638</v>
      </c>
      <c r="D2816" s="96">
        <v>1</v>
      </c>
      <c r="E2816" s="97">
        <v>200</v>
      </c>
      <c r="F2816" s="98">
        <f>IF(Table2[[#This Row],[M5B]]="",Table2[[#This Row],[M5B_h]],SUM(Table2[[#This Row],[M5B_h]],Table2[[#This Row],[M5B]]))</f>
        <v>0</v>
      </c>
      <c r="G2816" s="99">
        <v>0</v>
      </c>
      <c r="H2816" s="100">
        <f>IF(Table2[[#This Row],[M1A]]="","",Table2[[#This Row],[M1A]]-Table2[[#This Row],[AWAL]])</f>
        <v>-1</v>
      </c>
      <c r="I2816" s="99"/>
      <c r="J2816" s="100" t="str">
        <f>IF(Table2[[#This Row],[M2A]]="","",SUM(Table2[[#This Row],[M2A]]-Table2[[#This Row],[M2B_h]]))</f>
        <v/>
      </c>
      <c r="K2816" s="99"/>
      <c r="L2816" s="100" t="str">
        <f>IF(Table2[[#This Row],[M3A]]="","",SUM(Table2[[#This Row],[M3A]]-Table2[[#This Row],[M3B_h]]))</f>
        <v/>
      </c>
      <c r="M2816" s="99"/>
      <c r="N2816" s="100" t="str">
        <f>IF(Table2[[#This Row],[M4A]]="","",SUM(Table2[[#This Row],[M4A]]-Table2[[#This Row],[M4B_h]]))</f>
        <v/>
      </c>
      <c r="O2816" s="100"/>
      <c r="P2816" s="100" t="str">
        <f>IF(Table2[[#This Row],[M5A]]="","",SUM(Table2[[#This Row],[M5A]]-Table2[[#This Row],[M5B_h]]))</f>
        <v/>
      </c>
      <c r="Q2816" s="100">
        <f>SUM(Table2[[#This Row],[AWAL]],Table2[[#This Row],[M1B]])</f>
        <v>0</v>
      </c>
      <c r="R2816" s="100">
        <f>SUM(Table2[[#This Row],[M2B]],Table2[[#This Row],[M2B_h]])</f>
        <v>0</v>
      </c>
      <c r="S2816" s="100">
        <f>SUM(Table2[[#This Row],[M3B]],Table2[[#This Row],[M3B_h]])</f>
        <v>0</v>
      </c>
      <c r="T2816" s="100">
        <f>SUM(Table2[[#This Row],[M4B]],Table2[[#This Row],[M4B_h]])</f>
        <v>0</v>
      </c>
    </row>
    <row r="2817" spans="1:20">
      <c r="A2817" s="11" t="str">
        <f>IF(Table2[[#This Row],[TT]]=0,"",ROW())</f>
        <v/>
      </c>
      <c r="B2817" s="11" t="str">
        <f>LOWER(SUBSTITUTE(SUBSTITUTE(SUBSTITUTE(SUBSTITUTE(SUBSTITUTE(SUBSTITUTE(SUBSTITUTE(SUBSTITUTE(Table2[[#This Row],[NAMA BARANG]]," ",""),"""",""),"-",""),"/",""),"(",""),")",""),"&amp;",""),",",""))</f>
        <v>nametagdosbiru</v>
      </c>
      <c r="C2817" s="17" t="s">
        <v>4463</v>
      </c>
      <c r="D2817" s="18">
        <v>1</v>
      </c>
      <c r="E2817" s="22" t="s">
        <v>1212</v>
      </c>
      <c r="F2817" s="43">
        <f>IF(Table2[[#This Row],[M5B]]="",Table2[[#This Row],[M5B_h]],SUM(Table2[[#This Row],[M5B_h]],Table2[[#This Row],[M5B]]))</f>
        <v>0</v>
      </c>
      <c r="G2817" s="12">
        <v>0</v>
      </c>
      <c r="H2817" s="12">
        <f>IF(Table2[[#This Row],[M1A]]="","",Table2[[#This Row],[M1A]]-Table2[[#This Row],[AWAL]])</f>
        <v>-1</v>
      </c>
      <c r="J2817" s="12" t="str">
        <f>IF(Table2[[#This Row],[M2A]]="","",SUM(Table2[[#This Row],[M2A]]-Table2[[#This Row],[M2B_h]]))</f>
        <v/>
      </c>
      <c r="L2817" s="12" t="str">
        <f>IF(Table2[[#This Row],[M3A]]="","",SUM(Table2[[#This Row],[M3A]]-Table2[[#This Row],[M3B_h]]))</f>
        <v/>
      </c>
      <c r="N2817" s="12" t="str">
        <f>IF(Table2[[#This Row],[M4A]]="","",SUM(Table2[[#This Row],[M4A]]-Table2[[#This Row],[M4B_h]]))</f>
        <v/>
      </c>
      <c r="O2817" s="14"/>
      <c r="P2817" s="14" t="str">
        <f>IF(Table2[[#This Row],[M5A]]="","",SUM(Table2[[#This Row],[M5A]]-Table2[[#This Row],[M5B_h]]))</f>
        <v/>
      </c>
      <c r="Q2817" s="14">
        <f>SUM(Table2[[#This Row],[AWAL]],Table2[[#This Row],[M1B]])</f>
        <v>0</v>
      </c>
      <c r="R2817" s="14">
        <f>SUM(Table2[[#This Row],[M2B]],Table2[[#This Row],[M2B_h]])</f>
        <v>0</v>
      </c>
      <c r="S2817" s="14">
        <f>SUM(Table2[[#This Row],[M3B]],Table2[[#This Row],[M3B_h]])</f>
        <v>0</v>
      </c>
      <c r="T2817" s="14">
        <f>SUM(Table2[[#This Row],[M4B]],Table2[[#This Row],[M4B_h]])</f>
        <v>0</v>
      </c>
    </row>
    <row r="2818" spans="1:20">
      <c r="A2818" s="13" t="str">
        <f>IF(Table2[[#This Row],[TT]]=0,"",ROW())</f>
        <v/>
      </c>
      <c r="B2818" s="13" t="str">
        <f>LOWER(SUBSTITUTE(SUBSTITUTE(SUBSTITUTE(SUBSTITUTE(SUBSTITUTE(SUBSTITUTE(SUBSTITUTE(SUBSTITUTE(Table2[[#This Row],[NAMA BARANG]]," ",""),"""",""),"-",""),"/",""),"(",""),")",""),"&amp;",""),",",""))</f>
        <v>nb15680</v>
      </c>
      <c r="C2818" s="16" t="s">
        <v>1526</v>
      </c>
      <c r="D2818" s="18">
        <v>0</v>
      </c>
      <c r="E2818" s="47" t="s">
        <v>2430</v>
      </c>
      <c r="F2818" s="43">
        <f>IF(Table2[[#This Row],[M5B]]="",Table2[[#This Row],[M5B_h]],SUM(Table2[[#This Row],[M5B_h]],Table2[[#This Row],[M5B]]))</f>
        <v>0</v>
      </c>
      <c r="H2818" s="14" t="str">
        <f>IF(Table2[[#This Row],[M1A]]="","",Table2[[#This Row],[M1A]]-Table2[[#This Row],[AWAL]])</f>
        <v/>
      </c>
      <c r="J2818" s="14" t="str">
        <f>IF(Table2[[#This Row],[M2A]]="","",SUM(Table2[[#This Row],[M2A]]-Table2[[#This Row],[M2B_h]]))</f>
        <v/>
      </c>
      <c r="L2818" s="14" t="str">
        <f>IF(Table2[[#This Row],[M3A]]="","",SUM(Table2[[#This Row],[M3A]]-Table2[[#This Row],[M3B_h]]))</f>
        <v/>
      </c>
      <c r="N2818" s="14" t="str">
        <f>IF(Table2[[#This Row],[M4A]]="","",SUM(Table2[[#This Row],[M4A]]-Table2[[#This Row],[M4B_h]]))</f>
        <v/>
      </c>
      <c r="O2818" s="14"/>
      <c r="P2818" s="14" t="str">
        <f>IF(Table2[[#This Row],[M5A]]="","",SUM(Table2[[#This Row],[M5A]]-Table2[[#This Row],[M5B_h]]))</f>
        <v/>
      </c>
      <c r="Q2818" s="14">
        <f>SUM(Table2[[#This Row],[AWAL]],Table2[[#This Row],[M1B]])</f>
        <v>0</v>
      </c>
      <c r="R2818" s="14">
        <f>SUM(Table2[[#This Row],[M2B]],Table2[[#This Row],[M2B_h]])</f>
        <v>0</v>
      </c>
      <c r="S2818" s="14">
        <f>SUM(Table2[[#This Row],[M3B]],Table2[[#This Row],[M3B_h]])</f>
        <v>0</v>
      </c>
      <c r="T2818" s="14">
        <f>SUM(Table2[[#This Row],[M4B]],Table2[[#This Row],[M4B_h]])</f>
        <v>0</v>
      </c>
    </row>
    <row r="2819" spans="1:20">
      <c r="A2819" s="11" t="str">
        <f>IF(Table2[[#This Row],[TT]]=0,"",ROW())</f>
        <v/>
      </c>
      <c r="B2819" s="11" t="str">
        <f>LOWER(SUBSTITUTE(SUBSTITUTE(SUBSTITUTE(SUBSTITUTE(SUBSTITUTE(SUBSTITUTE(SUBSTITUTE(SUBSTITUTE(Table2[[#This Row],[NAMA BARANG]]," ",""),"""",""),"-",""),"/",""),"(",""),")",""),"&amp;",""),",",""))</f>
        <v>nb70509</v>
      </c>
      <c r="C2819" s="17" t="s">
        <v>1527</v>
      </c>
      <c r="D2819" s="18">
        <v>0</v>
      </c>
      <c r="E2819" s="22">
        <v>512</v>
      </c>
      <c r="F2819" s="43">
        <f>IF(Table2[[#This Row],[M5B]]="",Table2[[#This Row],[M5B_h]],SUM(Table2[[#This Row],[M5B_h]],Table2[[#This Row],[M5B]]))</f>
        <v>0</v>
      </c>
      <c r="H2819" s="12" t="str">
        <f>IF(Table2[[#This Row],[M1A]]="","",Table2[[#This Row],[M1A]]-Table2[[#This Row],[AWAL]])</f>
        <v/>
      </c>
      <c r="J2819" s="12" t="str">
        <f>IF(Table2[[#This Row],[M2A]]="","",SUM(Table2[[#This Row],[M2A]]-Table2[[#This Row],[M2B_h]]))</f>
        <v/>
      </c>
      <c r="L2819" s="12" t="str">
        <f>IF(Table2[[#This Row],[M3A]]="","",SUM(Table2[[#This Row],[M3A]]-Table2[[#This Row],[M3B_h]]))</f>
        <v/>
      </c>
      <c r="N2819" s="12" t="str">
        <f>IF(Table2[[#This Row],[M4A]]="","",SUM(Table2[[#This Row],[M4A]]-Table2[[#This Row],[M4B_h]]))</f>
        <v/>
      </c>
      <c r="O2819" s="14"/>
      <c r="P2819" s="14" t="str">
        <f>IF(Table2[[#This Row],[M5A]]="","",SUM(Table2[[#This Row],[M5A]]-Table2[[#This Row],[M5B_h]]))</f>
        <v/>
      </c>
      <c r="Q2819" s="14">
        <f>SUM(Table2[[#This Row],[AWAL]],Table2[[#This Row],[M1B]])</f>
        <v>0</v>
      </c>
      <c r="R2819" s="14">
        <f>SUM(Table2[[#This Row],[M2B]],Table2[[#This Row],[M2B_h]])</f>
        <v>0</v>
      </c>
      <c r="S2819" s="14">
        <f>SUM(Table2[[#This Row],[M3B]],Table2[[#This Row],[M3B_h]])</f>
        <v>0</v>
      </c>
      <c r="T2819" s="14">
        <f>SUM(Table2[[#This Row],[M4B]],Table2[[#This Row],[M4B_h]])</f>
        <v>0</v>
      </c>
    </row>
    <row r="2820" spans="1:20">
      <c r="A2820" s="11" t="str">
        <f>IF(Table2[[#This Row],[TT]]=0,"",ROW())</f>
        <v/>
      </c>
      <c r="B2820" s="11" t="str">
        <f>LOWER(SUBSTITUTE(SUBSTITUTE(SUBSTITUTE(SUBSTITUTE(SUBSTITUTE(SUBSTITUTE(SUBSTITUTE(SUBSTITUTE(Table2[[#This Row],[NAMA BARANG]]," ",""),"""",""),"-",""),"/",""),"(",""),")",""),"&amp;",""),",",""))</f>
        <v>nba5bts80biasa2510036</v>
      </c>
      <c r="C2820" s="17" t="s">
        <v>2415</v>
      </c>
      <c r="D2820" s="18">
        <v>0</v>
      </c>
      <c r="E2820" s="22">
        <v>160</v>
      </c>
      <c r="F2820" s="43">
        <f>IF(Table2[[#This Row],[M5B]]="",Table2[[#This Row],[M5B_h]],SUM(Table2[[#This Row],[M5B_h]],Table2[[#This Row],[M5B]]))</f>
        <v>0</v>
      </c>
      <c r="H2820" s="12" t="str">
        <f>IF(Table2[[#This Row],[M1A]]="","",Table2[[#This Row],[M1A]]-Table2[[#This Row],[AWAL]])</f>
        <v/>
      </c>
      <c r="J2820" s="12" t="str">
        <f>IF(Table2[[#This Row],[M2A]]="","",SUM(Table2[[#This Row],[M2A]]-Table2[[#This Row],[M2B_h]]))</f>
        <v/>
      </c>
      <c r="L2820" s="12" t="str">
        <f>IF(Table2[[#This Row],[M3A]]="","",SUM(Table2[[#This Row],[M3A]]-Table2[[#This Row],[M3B_h]]))</f>
        <v/>
      </c>
      <c r="N2820" s="12" t="str">
        <f>IF(Table2[[#This Row],[M4A]]="","",SUM(Table2[[#This Row],[M4A]]-Table2[[#This Row],[M4B_h]]))</f>
        <v/>
      </c>
      <c r="O2820" s="14"/>
      <c r="P2820" s="14" t="str">
        <f>IF(Table2[[#This Row],[M5A]]="","",SUM(Table2[[#This Row],[M5A]]-Table2[[#This Row],[M5B_h]]))</f>
        <v/>
      </c>
      <c r="Q2820" s="14">
        <f>SUM(Table2[[#This Row],[AWAL]],Table2[[#This Row],[M1B]])</f>
        <v>0</v>
      </c>
      <c r="R2820" s="14">
        <f>SUM(Table2[[#This Row],[M2B]],Table2[[#This Row],[M2B_h]])</f>
        <v>0</v>
      </c>
      <c r="S2820" s="14">
        <f>SUM(Table2[[#This Row],[M3B]],Table2[[#This Row],[M3B_h]])</f>
        <v>0</v>
      </c>
      <c r="T2820" s="14">
        <f>SUM(Table2[[#This Row],[M4B]],Table2[[#This Row],[M4B_h]])</f>
        <v>0</v>
      </c>
    </row>
    <row r="2821" spans="1:20">
      <c r="A2821" s="11" t="str">
        <f>IF(Table2[[#This Row],[TT]]=0,"",ROW())</f>
        <v/>
      </c>
      <c r="B2821" s="11" t="str">
        <f>LOWER(SUBSTITUTE(SUBSTITUTE(SUBSTITUTE(SUBSTITUTE(SUBSTITUTE(SUBSTITUTE(SUBSTITUTE(SUBSTITUTE(Table2[[#This Row],[NAMA BARANG]]," ",""),"""",""),"-",""),"/",""),"(",""),")",""),"&amp;",""),",",""))</f>
        <v>nba5ky8812</v>
      </c>
      <c r="C2821" s="17" t="s">
        <v>4327</v>
      </c>
      <c r="D2821" s="18">
        <v>0</v>
      </c>
      <c r="E2821" s="22" t="s">
        <v>2561</v>
      </c>
      <c r="F2821" s="43">
        <f>IF(Table2[[#This Row],[M5B]]="",Table2[[#This Row],[M5B_h]],SUM(Table2[[#This Row],[M5B_h]],Table2[[#This Row],[M5B]]))</f>
        <v>0</v>
      </c>
      <c r="H2821" s="12" t="str">
        <f>IF(Table2[[#This Row],[M1A]]="","",Table2[[#This Row],[M1A]]-Table2[[#This Row],[AWAL]])</f>
        <v/>
      </c>
      <c r="J2821" s="12" t="str">
        <f>IF(Table2[[#This Row],[M2A]]="","",SUM(Table2[[#This Row],[M2A]]-Table2[[#This Row],[M2B_h]]))</f>
        <v/>
      </c>
      <c r="L2821" s="12" t="str">
        <f>IF(Table2[[#This Row],[M3A]]="","",SUM(Table2[[#This Row],[M3A]]-Table2[[#This Row],[M3B_h]]))</f>
        <v/>
      </c>
      <c r="N2821" s="12" t="str">
        <f>IF(Table2[[#This Row],[M4A]]="","",SUM(Table2[[#This Row],[M4A]]-Table2[[#This Row],[M4B_h]]))</f>
        <v/>
      </c>
      <c r="O2821" s="14"/>
      <c r="P2821" s="14" t="str">
        <f>IF(Table2[[#This Row],[M5A]]="","",SUM(Table2[[#This Row],[M5A]]-Table2[[#This Row],[M5B_h]]))</f>
        <v/>
      </c>
      <c r="Q2821" s="14">
        <f>SUM(Table2[[#This Row],[AWAL]],Table2[[#This Row],[M1B]])</f>
        <v>0</v>
      </c>
      <c r="R2821" s="14">
        <f>SUM(Table2[[#This Row],[M2B]],Table2[[#This Row],[M2B_h]])</f>
        <v>0</v>
      </c>
      <c r="S2821" s="14">
        <f>SUM(Table2[[#This Row],[M3B]],Table2[[#This Row],[M3B_h]])</f>
        <v>0</v>
      </c>
      <c r="T2821" s="14">
        <f>SUM(Table2[[#This Row],[M4B]],Table2[[#This Row],[M4B_h]])</f>
        <v>0</v>
      </c>
    </row>
    <row r="2822" spans="1:20">
      <c r="A2822" s="11" t="str">
        <f>IF(Table2[[#This Row],[TT]]=0,"",ROW())</f>
        <v/>
      </c>
      <c r="B2822" s="11" t="str">
        <f>LOWER(SUBSTITUTE(SUBSTITUTE(SUBSTITUTE(SUBSTITUTE(SUBSTITUTE(SUBSTITUTE(SUBSTITUTE(SUBSTITUTE(Table2[[#This Row],[NAMA BARANG]]," ",""),"""",""),"-",""),"/",""),"(",""),")",""),"&amp;",""),",",""))</f>
        <v>nbexclusive080180</v>
      </c>
      <c r="C2822" s="17" t="s">
        <v>2444</v>
      </c>
      <c r="D2822" s="18">
        <v>0</v>
      </c>
      <c r="E2822" s="22" t="s">
        <v>2472</v>
      </c>
      <c r="F2822" s="43">
        <f>IF(Table2[[#This Row],[M5B]]="",Table2[[#This Row],[M5B_h]],SUM(Table2[[#This Row],[M5B_h]],Table2[[#This Row],[M5B]]))</f>
        <v>0</v>
      </c>
      <c r="H2822" s="12" t="str">
        <f>IF(Table2[[#This Row],[M1A]]="","",Table2[[#This Row],[M1A]]-Table2[[#This Row],[AWAL]])</f>
        <v/>
      </c>
      <c r="J2822" s="12" t="str">
        <f>IF(Table2[[#This Row],[M2A]]="","",SUM(Table2[[#This Row],[M2A]]-Table2[[#This Row],[M2B_h]]))</f>
        <v/>
      </c>
      <c r="L2822" s="12" t="str">
        <f>IF(Table2[[#This Row],[M3A]]="","",SUM(Table2[[#This Row],[M3A]]-Table2[[#This Row],[M3B_h]]))</f>
        <v/>
      </c>
      <c r="N2822" s="12" t="str">
        <f>IF(Table2[[#This Row],[M4A]]="","",SUM(Table2[[#This Row],[M4A]]-Table2[[#This Row],[M4B_h]]))</f>
        <v/>
      </c>
      <c r="O2822" s="14"/>
      <c r="P2822" s="14" t="str">
        <f>IF(Table2[[#This Row],[M5A]]="","",SUM(Table2[[#This Row],[M5A]]-Table2[[#This Row],[M5B_h]]))</f>
        <v/>
      </c>
      <c r="Q2822" s="14">
        <f>SUM(Table2[[#This Row],[AWAL]],Table2[[#This Row],[M1B]])</f>
        <v>0</v>
      </c>
      <c r="R2822" s="14">
        <f>SUM(Table2[[#This Row],[M2B]],Table2[[#This Row],[M2B_h]])</f>
        <v>0</v>
      </c>
      <c r="S2822" s="14">
        <f>SUM(Table2[[#This Row],[M3B]],Table2[[#This Row],[M3B_h]])</f>
        <v>0</v>
      </c>
      <c r="T2822" s="14">
        <f>SUM(Table2[[#This Row],[M4B]],Table2[[#This Row],[M4B_h]])</f>
        <v>0</v>
      </c>
    </row>
    <row r="2823" spans="1:20">
      <c r="A2823" s="11" t="str">
        <f>IF(Table2[[#This Row],[TT]]=0,"",ROW())</f>
        <v/>
      </c>
      <c r="B2823" s="11" t="str">
        <f>LOWER(SUBSTITUTE(SUBSTITUTE(SUBSTITUTE(SUBSTITUTE(SUBSTITUTE(SUBSTITUTE(SUBSTITUTE(SUBSTITUTE(Table2[[#This Row],[NAMA BARANG]]," ",""),"""",""),"-",""),"/",""),"(",""),")",""),"&amp;",""),",",""))</f>
        <v>nbminipocketmb120warnakulit</v>
      </c>
      <c r="C2823" s="17" t="s">
        <v>1528</v>
      </c>
      <c r="D2823" s="18">
        <v>0</v>
      </c>
      <c r="E2823" s="22" t="s">
        <v>181</v>
      </c>
      <c r="F2823" s="43">
        <f>IF(Table2[[#This Row],[M5B]]="",Table2[[#This Row],[M5B_h]],SUM(Table2[[#This Row],[M5B_h]],Table2[[#This Row],[M5B]]))</f>
        <v>0</v>
      </c>
      <c r="H2823" s="12" t="str">
        <f>IF(Table2[[#This Row],[M1A]]="","",Table2[[#This Row],[M1A]]-Table2[[#This Row],[AWAL]])</f>
        <v/>
      </c>
      <c r="J2823" s="12" t="str">
        <f>IF(Table2[[#This Row],[M2A]]="","",SUM(Table2[[#This Row],[M2A]]-Table2[[#This Row],[M2B_h]]))</f>
        <v/>
      </c>
      <c r="L2823" s="12" t="str">
        <f>IF(Table2[[#This Row],[M3A]]="","",SUM(Table2[[#This Row],[M3A]]-Table2[[#This Row],[M3B_h]]))</f>
        <v/>
      </c>
      <c r="N2823" s="12" t="str">
        <f>IF(Table2[[#This Row],[M4A]]="","",SUM(Table2[[#This Row],[M4A]]-Table2[[#This Row],[M4B_h]]))</f>
        <v/>
      </c>
      <c r="O2823" s="14"/>
      <c r="P2823" s="14" t="str">
        <f>IF(Table2[[#This Row],[M5A]]="","",SUM(Table2[[#This Row],[M5A]]-Table2[[#This Row],[M5B_h]]))</f>
        <v/>
      </c>
      <c r="Q2823" s="14">
        <f>SUM(Table2[[#This Row],[AWAL]],Table2[[#This Row],[M1B]])</f>
        <v>0</v>
      </c>
      <c r="R2823" s="14">
        <f>SUM(Table2[[#This Row],[M2B]],Table2[[#This Row],[M2B_h]])</f>
        <v>0</v>
      </c>
      <c r="S2823" s="14">
        <f>SUM(Table2[[#This Row],[M3B]],Table2[[#This Row],[M3B_h]])</f>
        <v>0</v>
      </c>
      <c r="T2823" s="14">
        <f>SUM(Table2[[#This Row],[M4B]],Table2[[#This Row],[M4B_h]])</f>
        <v>0</v>
      </c>
    </row>
    <row r="2824" spans="1:20">
      <c r="A2824" s="11" t="str">
        <f>IF(Table2[[#This Row],[TT]]=0,"",ROW())</f>
        <v/>
      </c>
      <c r="B2824" s="11" t="str">
        <f>LOWER(SUBSTITUTE(SUBSTITUTE(SUBSTITUTE(SUBSTITUTE(SUBSTITUTE(SUBSTITUTE(SUBSTITUTE(SUBSTITUTE(Table2[[#This Row],[NAMA BARANG]]," ",""),"""",""),"-",""),"/",""),"(",""),")",""),"&amp;",""),",",""))</f>
        <v>nbspiralpvca580</v>
      </c>
      <c r="C2824" s="17" t="s">
        <v>1533</v>
      </c>
      <c r="D2824" s="18">
        <v>0</v>
      </c>
      <c r="E2824" s="22" t="s">
        <v>34</v>
      </c>
      <c r="F2824" s="43">
        <f>IF(Table2[[#This Row],[M5B]]="",Table2[[#This Row],[M5B_h]],SUM(Table2[[#This Row],[M5B_h]],Table2[[#This Row],[M5B]]))</f>
        <v>0</v>
      </c>
      <c r="H2824" s="12" t="str">
        <f>IF(Table2[[#This Row],[M1A]]="","",Table2[[#This Row],[M1A]]-Table2[[#This Row],[AWAL]])</f>
        <v/>
      </c>
      <c r="J2824" s="12" t="str">
        <f>IF(Table2[[#This Row],[M2A]]="","",SUM(Table2[[#This Row],[M2A]]-Table2[[#This Row],[M2B_h]]))</f>
        <v/>
      </c>
      <c r="L2824" s="12" t="str">
        <f>IF(Table2[[#This Row],[M3A]]="","",SUM(Table2[[#This Row],[M3A]]-Table2[[#This Row],[M3B_h]]))</f>
        <v/>
      </c>
      <c r="N2824" s="12" t="str">
        <f>IF(Table2[[#This Row],[M4A]]="","",SUM(Table2[[#This Row],[M4A]]-Table2[[#This Row],[M4B_h]]))</f>
        <v/>
      </c>
      <c r="O2824" s="14"/>
      <c r="P2824" s="14" t="str">
        <f>IF(Table2[[#This Row],[M5A]]="","",SUM(Table2[[#This Row],[M5A]]-Table2[[#This Row],[M5B_h]]))</f>
        <v/>
      </c>
      <c r="Q2824" s="14">
        <f>SUM(Table2[[#This Row],[AWAL]],Table2[[#This Row],[M1B]])</f>
        <v>0</v>
      </c>
      <c r="R2824" s="14">
        <f>SUM(Table2[[#This Row],[M2B]],Table2[[#This Row],[M2B_h]])</f>
        <v>0</v>
      </c>
      <c r="S2824" s="14">
        <f>SUM(Table2[[#This Row],[M3B]],Table2[[#This Row],[M3B_h]])</f>
        <v>0</v>
      </c>
      <c r="T2824" s="14">
        <f>SUM(Table2[[#This Row],[M4B]],Table2[[#This Row],[M4B_h]])</f>
        <v>0</v>
      </c>
    </row>
    <row r="2825" spans="1:20">
      <c r="A2825" s="11" t="str">
        <f>IF(Table2[[#This Row],[TT]]=0,"",ROW())</f>
        <v/>
      </c>
      <c r="B2825" s="11" t="str">
        <f>LOWER(SUBSTITUTE(SUBSTITUTE(SUBSTITUTE(SUBSTITUTE(SUBSTITUTE(SUBSTITUTE(SUBSTITUTE(SUBSTITUTE(Table2[[#This Row],[NAMA BARANG]]," ",""),"""",""),"-",""),"/",""),"(",""),")",""),"&amp;",""),",",""))</f>
        <v>oilpasteldebozz24</v>
      </c>
      <c r="C2825" s="17" t="s">
        <v>3221</v>
      </c>
      <c r="D2825" s="18">
        <v>1</v>
      </c>
      <c r="E2825" s="22">
        <v>60</v>
      </c>
      <c r="F2825" s="43">
        <f>IF(Table2[[#This Row],[M5B]]="",Table2[[#This Row],[M5B_h]],SUM(Table2[[#This Row],[M5B_h]],Table2[[#This Row],[M5B]]))</f>
        <v>0</v>
      </c>
      <c r="G2825" s="12">
        <v>0</v>
      </c>
      <c r="H2825" s="12">
        <f>IF(Table2[[#This Row],[M1A]]="","",Table2[[#This Row],[M1A]]-Table2[[#This Row],[AWAL]])</f>
        <v>-1</v>
      </c>
      <c r="J2825" s="12" t="str">
        <f>IF(Table2[[#This Row],[M2A]]="","",SUM(Table2[[#This Row],[M2A]]-Table2[[#This Row],[M2B_h]]))</f>
        <v/>
      </c>
      <c r="L2825" s="12" t="str">
        <f>IF(Table2[[#This Row],[M3A]]="","",SUM(Table2[[#This Row],[M3A]]-Table2[[#This Row],[M3B_h]]))</f>
        <v/>
      </c>
      <c r="N2825" s="12" t="str">
        <f>IF(Table2[[#This Row],[M4A]]="","",SUM(Table2[[#This Row],[M4A]]-Table2[[#This Row],[M4B_h]]))</f>
        <v/>
      </c>
      <c r="O2825" s="14"/>
      <c r="P2825" s="14" t="str">
        <f>IF(Table2[[#This Row],[M5A]]="","",SUM(Table2[[#This Row],[M5A]]-Table2[[#This Row],[M5B_h]]))</f>
        <v/>
      </c>
      <c r="Q2825" s="14">
        <f>SUM(Table2[[#This Row],[AWAL]],Table2[[#This Row],[M1B]])</f>
        <v>0</v>
      </c>
      <c r="R2825" s="14">
        <f>SUM(Table2[[#This Row],[M2B]],Table2[[#This Row],[M2B_h]])</f>
        <v>0</v>
      </c>
      <c r="S2825" s="14">
        <f>SUM(Table2[[#This Row],[M3B]],Table2[[#This Row],[M3B_h]])</f>
        <v>0</v>
      </c>
      <c r="T2825" s="14">
        <f>SUM(Table2[[#This Row],[M4B]],Table2[[#This Row],[M4B_h]])</f>
        <v>0</v>
      </c>
    </row>
    <row r="2826" spans="1:20">
      <c r="A2826" s="11" t="str">
        <f>IF(Table2[[#This Row],[TT]]=0,"",ROW())</f>
        <v/>
      </c>
      <c r="B2826" s="11" t="str">
        <f>LOWER(SUBSTITUTE(SUBSTITUTE(SUBSTITUTE(SUBSTITUTE(SUBSTITUTE(SUBSTITUTE(SUBSTITUTE(SUBSTITUTE(Table2[[#This Row],[NAMA BARANG]]," ",""),"""",""),"-",""),"/",""),"(",""),")",""),"&amp;",""),",",""))</f>
        <v>opdb12w</v>
      </c>
      <c r="C2826" s="17" t="s">
        <v>1564</v>
      </c>
      <c r="D2826" s="18">
        <v>0</v>
      </c>
      <c r="E2826" s="22" t="s">
        <v>88</v>
      </c>
      <c r="F2826" s="43">
        <f>IF(Table2[[#This Row],[M5B]]="",Table2[[#This Row],[M5B_h]],SUM(Table2[[#This Row],[M5B_h]],Table2[[#This Row],[M5B]]))</f>
        <v>0</v>
      </c>
      <c r="H2826" s="12" t="str">
        <f>IF(Table2[[#This Row],[M1A]]="","",Table2[[#This Row],[M1A]]-Table2[[#This Row],[AWAL]])</f>
        <v/>
      </c>
      <c r="J2826" s="12" t="str">
        <f>IF(Table2[[#This Row],[M2A]]="","",SUM(Table2[[#This Row],[M2A]]-Table2[[#This Row],[M2B_h]]))</f>
        <v/>
      </c>
      <c r="L2826" s="12" t="str">
        <f>IF(Table2[[#This Row],[M3A]]="","",SUM(Table2[[#This Row],[M3A]]-Table2[[#This Row],[M3B_h]]))</f>
        <v/>
      </c>
      <c r="N2826" s="12" t="str">
        <f>IF(Table2[[#This Row],[M4A]]="","",SUM(Table2[[#This Row],[M4A]]-Table2[[#This Row],[M4B_h]]))</f>
        <v/>
      </c>
      <c r="O2826" s="14"/>
      <c r="P2826" s="14" t="str">
        <f>IF(Table2[[#This Row],[M5A]]="","",SUM(Table2[[#This Row],[M5A]]-Table2[[#This Row],[M5B_h]]))</f>
        <v/>
      </c>
      <c r="Q2826" s="14">
        <f>SUM(Table2[[#This Row],[AWAL]],Table2[[#This Row],[M1B]])</f>
        <v>0</v>
      </c>
      <c r="R2826" s="14">
        <f>SUM(Table2[[#This Row],[M2B]],Table2[[#This Row],[M2B_h]])</f>
        <v>0</v>
      </c>
      <c r="S2826" s="14">
        <f>SUM(Table2[[#This Row],[M3B]],Table2[[#This Row],[M3B_h]])</f>
        <v>0</v>
      </c>
      <c r="T2826" s="14">
        <f>SUM(Table2[[#This Row],[M4B]],Table2[[#This Row],[M4B_h]])</f>
        <v>0</v>
      </c>
    </row>
    <row r="2827" spans="1:20">
      <c r="A2827" s="11" t="str">
        <f>IF(Table2[[#This Row],[TT]]=0,"",ROW())</f>
        <v/>
      </c>
      <c r="B2827" s="11" t="str">
        <f>LOWER(SUBSTITUTE(SUBSTITUTE(SUBSTITUTE(SUBSTITUTE(SUBSTITUTE(SUBSTITUTE(SUBSTITUTE(SUBSTITUTE(Table2[[#This Row],[NAMA BARANG]]," ",""),"""",""),"-",""),"/",""),"(",""),")",""),"&amp;",""),",",""))</f>
        <v>opdb18w</v>
      </c>
      <c r="C2827" s="17" t="s">
        <v>1565</v>
      </c>
      <c r="D2827" s="18">
        <v>0</v>
      </c>
      <c r="E2827" s="22">
        <v>72</v>
      </c>
      <c r="F2827" s="43">
        <f>IF(Table2[[#This Row],[M5B]]="",Table2[[#This Row],[M5B_h]],SUM(Table2[[#This Row],[M5B_h]],Table2[[#This Row],[M5B]]))</f>
        <v>0</v>
      </c>
      <c r="H2827" s="12" t="str">
        <f>IF(Table2[[#This Row],[M1A]]="","",Table2[[#This Row],[M1A]]-Table2[[#This Row],[AWAL]])</f>
        <v/>
      </c>
      <c r="J2827" s="12" t="str">
        <f>IF(Table2[[#This Row],[M2A]]="","",SUM(Table2[[#This Row],[M2A]]-Table2[[#This Row],[M2B_h]]))</f>
        <v/>
      </c>
      <c r="L2827" s="12" t="str">
        <f>IF(Table2[[#This Row],[M3A]]="","",SUM(Table2[[#This Row],[M3A]]-Table2[[#This Row],[M3B_h]]))</f>
        <v/>
      </c>
      <c r="N2827" s="12" t="str">
        <f>IF(Table2[[#This Row],[M4A]]="","",SUM(Table2[[#This Row],[M4A]]-Table2[[#This Row],[M4B_h]]))</f>
        <v/>
      </c>
      <c r="O2827" s="14"/>
      <c r="P2827" s="14" t="str">
        <f>IF(Table2[[#This Row],[M5A]]="","",SUM(Table2[[#This Row],[M5A]]-Table2[[#This Row],[M5B_h]]))</f>
        <v/>
      </c>
      <c r="Q2827" s="14">
        <f>SUM(Table2[[#This Row],[AWAL]],Table2[[#This Row],[M1B]])</f>
        <v>0</v>
      </c>
      <c r="R2827" s="14">
        <f>SUM(Table2[[#This Row],[M2B]],Table2[[#This Row],[M2B_h]])</f>
        <v>0</v>
      </c>
      <c r="S2827" s="14">
        <f>SUM(Table2[[#This Row],[M3B]],Table2[[#This Row],[M3B_h]])</f>
        <v>0</v>
      </c>
      <c r="T2827" s="14">
        <f>SUM(Table2[[#This Row],[M4B]],Table2[[#This Row],[M4B_h]])</f>
        <v>0</v>
      </c>
    </row>
    <row r="2828" spans="1:20">
      <c r="A2828" s="11" t="str">
        <f>IF(Table2[[#This Row],[TT]]=0,"",ROW())</f>
        <v/>
      </c>
      <c r="B2828" s="11" t="str">
        <f>LOWER(SUBSTITUTE(SUBSTITUTE(SUBSTITUTE(SUBSTITUTE(SUBSTITUTE(SUBSTITUTE(SUBSTITUTE(SUBSTITUTE(Table2[[#This Row],[NAMA BARANG]]," ",""),"""",""),"-",""),"/",""),"(",""),")",""),"&amp;",""),",",""))</f>
        <v>opdb24w</v>
      </c>
      <c r="C2828" s="17" t="s">
        <v>1566</v>
      </c>
      <c r="D2828" s="18">
        <v>0</v>
      </c>
      <c r="E2828" s="22" t="s">
        <v>28</v>
      </c>
      <c r="F2828" s="43">
        <f>IF(Table2[[#This Row],[M5B]]="",Table2[[#This Row],[M5B_h]],SUM(Table2[[#This Row],[M5B_h]],Table2[[#This Row],[M5B]]))</f>
        <v>0</v>
      </c>
      <c r="H2828" s="12" t="str">
        <f>IF(Table2[[#This Row],[M1A]]="","",Table2[[#This Row],[M1A]]-Table2[[#This Row],[AWAL]])</f>
        <v/>
      </c>
      <c r="J2828" s="12" t="str">
        <f>IF(Table2[[#This Row],[M2A]]="","",SUM(Table2[[#This Row],[M2A]]-Table2[[#This Row],[M2B_h]]))</f>
        <v/>
      </c>
      <c r="L2828" s="12" t="str">
        <f>IF(Table2[[#This Row],[M3A]]="","",SUM(Table2[[#This Row],[M3A]]-Table2[[#This Row],[M3B_h]]))</f>
        <v/>
      </c>
      <c r="N2828" s="12" t="str">
        <f>IF(Table2[[#This Row],[M4A]]="","",SUM(Table2[[#This Row],[M4A]]-Table2[[#This Row],[M4B_h]]))</f>
        <v/>
      </c>
      <c r="O2828" s="14"/>
      <c r="P2828" s="14" t="str">
        <f>IF(Table2[[#This Row],[M5A]]="","",SUM(Table2[[#This Row],[M5A]]-Table2[[#This Row],[M5B_h]]))</f>
        <v/>
      </c>
      <c r="Q2828" s="14">
        <f>SUM(Table2[[#This Row],[AWAL]],Table2[[#This Row],[M1B]])</f>
        <v>0</v>
      </c>
      <c r="R2828" s="14">
        <f>SUM(Table2[[#This Row],[M2B]],Table2[[#This Row],[M2B_h]])</f>
        <v>0</v>
      </c>
      <c r="S2828" s="14">
        <f>SUM(Table2[[#This Row],[M3B]],Table2[[#This Row],[M3B_h]])</f>
        <v>0</v>
      </c>
      <c r="T2828" s="14">
        <f>SUM(Table2[[#This Row],[M4B]],Table2[[#This Row],[M4B_h]])</f>
        <v>0</v>
      </c>
    </row>
    <row r="2829" spans="1:20">
      <c r="A2829" s="13" t="str">
        <f>IF(Table2[[#This Row],[TT]]=0,"",ROW())</f>
        <v/>
      </c>
      <c r="B2829" s="13" t="str">
        <f>LOWER(SUBSTITUTE(SUBSTITUTE(SUBSTITUTE(SUBSTITUTE(SUBSTITUTE(SUBSTITUTE(SUBSTITUTE(SUBSTITUTE(Table2[[#This Row],[NAMA BARANG]]," ",""),"""",""),"-",""),"/",""),"(",""),")",""),"&amp;",""),",",""))</f>
        <v>opdebozz36</v>
      </c>
      <c r="C2829" s="16" t="s">
        <v>2801</v>
      </c>
      <c r="D2829" s="25">
        <v>0</v>
      </c>
      <c r="E2829" s="47">
        <v>42</v>
      </c>
      <c r="F2829" s="43">
        <f>IF(Table2[[#This Row],[M5B]]="",Table2[[#This Row],[M5B_h]],SUM(Table2[[#This Row],[M5B_h]],Table2[[#This Row],[M5B]]))</f>
        <v>0</v>
      </c>
      <c r="H2829" s="14" t="str">
        <f>IF(Table2[[#This Row],[M1A]]="","",Table2[[#This Row],[M1A]]-Table2[[#This Row],[AWAL]])</f>
        <v/>
      </c>
      <c r="J2829" s="14" t="str">
        <f>IF(Table2[[#This Row],[M2A]]="","",SUM(Table2[[#This Row],[M2A]]-Table2[[#This Row],[M2B_h]]))</f>
        <v/>
      </c>
      <c r="L2829" s="14" t="str">
        <f>IF(Table2[[#This Row],[M3A]]="","",SUM(Table2[[#This Row],[M3A]]-Table2[[#This Row],[M3B_h]]))</f>
        <v/>
      </c>
      <c r="N2829" s="14" t="str">
        <f>IF(Table2[[#This Row],[M4A]]="","",SUM(Table2[[#This Row],[M4A]]-Table2[[#This Row],[M4B_h]]))</f>
        <v/>
      </c>
      <c r="O2829" s="14"/>
      <c r="P2829" s="14" t="str">
        <f>IF(Table2[[#This Row],[M5A]]="","",SUM(Table2[[#This Row],[M5A]]-Table2[[#This Row],[M5B_h]]))</f>
        <v/>
      </c>
      <c r="Q2829" s="14">
        <f>SUM(Table2[[#This Row],[AWAL]],Table2[[#This Row],[M1B]])</f>
        <v>0</v>
      </c>
      <c r="R2829" s="14">
        <f>SUM(Table2[[#This Row],[M2B]],Table2[[#This Row],[M2B_h]])</f>
        <v>0</v>
      </c>
      <c r="S2829" s="14">
        <f>SUM(Table2[[#This Row],[M3B]],Table2[[#This Row],[M3B_h]])</f>
        <v>0</v>
      </c>
      <c r="T2829" s="14">
        <f>SUM(Table2[[#This Row],[M4B]],Table2[[#This Row],[M4B_h]])</f>
        <v>0</v>
      </c>
    </row>
    <row r="2830" spans="1:20">
      <c r="A2830" s="13" t="str">
        <f>IF(Table2[[#This Row],[TT]]=0,"",ROW())</f>
        <v/>
      </c>
      <c r="B2830" s="13" t="str">
        <f>LOWER(SUBSTITUTE(SUBSTITUTE(SUBSTITUTE(SUBSTITUTE(SUBSTITUTE(SUBSTITUTE(SUBSTITUTE(SUBSTITUTE(Table2[[#This Row],[NAMA BARANG]]," ",""),"""",""),"-",""),"/",""),"(",""),")",""),"&amp;",""),",",""))</f>
        <v>oppastel12wpanjangputar1012</v>
      </c>
      <c r="C2830" s="16" t="s">
        <v>2919</v>
      </c>
      <c r="D2830" s="25">
        <v>0</v>
      </c>
      <c r="E2830" s="47" t="s">
        <v>2727</v>
      </c>
      <c r="F2830" s="43">
        <f>IF(Table2[[#This Row],[M5B]]="",Table2[[#This Row],[M5B_h]],SUM(Table2[[#This Row],[M5B_h]],Table2[[#This Row],[M5B]]))</f>
        <v>0</v>
      </c>
      <c r="H2830" s="14" t="str">
        <f>IF(Table2[[#This Row],[M1A]]="","",Table2[[#This Row],[M1A]]-Table2[[#This Row],[AWAL]])</f>
        <v/>
      </c>
      <c r="J2830" s="14" t="str">
        <f>IF(Table2[[#This Row],[M2A]]="","",SUM(Table2[[#This Row],[M2A]]-Table2[[#This Row],[M2B_h]]))</f>
        <v/>
      </c>
      <c r="L2830" s="14" t="str">
        <f>IF(Table2[[#This Row],[M3A]]="","",SUM(Table2[[#This Row],[M3A]]-Table2[[#This Row],[M3B_h]]))</f>
        <v/>
      </c>
      <c r="N2830" s="14" t="str">
        <f>IF(Table2[[#This Row],[M4A]]="","",SUM(Table2[[#This Row],[M4A]]-Table2[[#This Row],[M4B_h]]))</f>
        <v/>
      </c>
      <c r="O2830" s="14"/>
      <c r="P2830" s="14" t="str">
        <f>IF(Table2[[#This Row],[M5A]]="","",SUM(Table2[[#This Row],[M5A]]-Table2[[#This Row],[M5B_h]]))</f>
        <v/>
      </c>
      <c r="Q2830" s="14">
        <f>SUM(Table2[[#This Row],[AWAL]],Table2[[#This Row],[M1B]])</f>
        <v>0</v>
      </c>
      <c r="R2830" s="14">
        <f>SUM(Table2[[#This Row],[M2B]],Table2[[#This Row],[M2B_h]])</f>
        <v>0</v>
      </c>
      <c r="S2830" s="14">
        <f>SUM(Table2[[#This Row],[M3B]],Table2[[#This Row],[M3B_h]])</f>
        <v>0</v>
      </c>
      <c r="T2830" s="14">
        <f>SUM(Table2[[#This Row],[M4B]],Table2[[#This Row],[M4B_h]])</f>
        <v>0</v>
      </c>
    </row>
    <row r="2831" spans="1:20">
      <c r="A2831" s="11" t="str">
        <f>IF(Table2[[#This Row],[TT]]=0,"",ROW())</f>
        <v/>
      </c>
      <c r="B2831" s="11" t="str">
        <f>LOWER(SUBSTITUTE(SUBSTITUTE(SUBSTITUTE(SUBSTITUTE(SUBSTITUTE(SUBSTITUTE(SUBSTITUTE(SUBSTITUTE(Table2[[#This Row],[NAMA BARANG]]," ",""),"""",""),"-",""),"/",""),"(",""),")",""),"&amp;",""),",",""))</f>
        <v>paletgambarhp1012kumbang</v>
      </c>
      <c r="C2831" s="17" t="s">
        <v>1580</v>
      </c>
      <c r="D2831" s="18">
        <v>0</v>
      </c>
      <c r="E2831" s="22" t="s">
        <v>188</v>
      </c>
      <c r="F2831" s="43">
        <f>IF(Table2[[#This Row],[M5B]]="",Table2[[#This Row],[M5B_h]],SUM(Table2[[#This Row],[M5B_h]],Table2[[#This Row],[M5B]]))</f>
        <v>0</v>
      </c>
      <c r="H2831" s="12" t="str">
        <f>IF(Table2[[#This Row],[M1A]]="","",Table2[[#This Row],[M1A]]-Table2[[#This Row],[AWAL]])</f>
        <v/>
      </c>
      <c r="J2831" s="12" t="str">
        <f>IF(Table2[[#This Row],[M2A]]="","",SUM(Table2[[#This Row],[M2A]]-Table2[[#This Row],[M2B_h]]))</f>
        <v/>
      </c>
      <c r="L2831" s="12" t="str">
        <f>IF(Table2[[#This Row],[M3A]]="","",SUM(Table2[[#This Row],[M3A]]-Table2[[#This Row],[M3B_h]]))</f>
        <v/>
      </c>
      <c r="N2831" s="12" t="str">
        <f>IF(Table2[[#This Row],[M4A]]="","",SUM(Table2[[#This Row],[M4A]]-Table2[[#This Row],[M4B_h]]))</f>
        <v/>
      </c>
      <c r="O2831" s="14"/>
      <c r="P2831" s="14" t="str">
        <f>IF(Table2[[#This Row],[M5A]]="","",SUM(Table2[[#This Row],[M5A]]-Table2[[#This Row],[M5B_h]]))</f>
        <v/>
      </c>
      <c r="Q2831" s="14">
        <f>SUM(Table2[[#This Row],[AWAL]],Table2[[#This Row],[M1B]])</f>
        <v>0</v>
      </c>
      <c r="R2831" s="14">
        <f>SUM(Table2[[#This Row],[M2B]],Table2[[#This Row],[M2B_h]])</f>
        <v>0</v>
      </c>
      <c r="S2831" s="14">
        <f>SUM(Table2[[#This Row],[M3B]],Table2[[#This Row],[M3B_h]])</f>
        <v>0</v>
      </c>
      <c r="T2831" s="14">
        <f>SUM(Table2[[#This Row],[M4B]],Table2[[#This Row],[M4B_h]])</f>
        <v>0</v>
      </c>
    </row>
    <row r="2832" spans="1:20">
      <c r="A2832" s="11" t="str">
        <f>IF(Table2[[#This Row],[TT]]=0,"",ROW())</f>
        <v/>
      </c>
      <c r="B2832" s="11" t="str">
        <f>LOWER(SUBSTITUTE(SUBSTITUTE(SUBSTITUTE(SUBSTITUTE(SUBSTITUTE(SUBSTITUTE(SUBSTITUTE(SUBSTITUTE(Table2[[#This Row],[NAMA BARANG]]," ",""),"""",""),"-",""),"/",""),"(",""),")",""),"&amp;",""),",",""))</f>
        <v>paletmickeytr</v>
      </c>
      <c r="C2832" s="17" t="s">
        <v>1581</v>
      </c>
      <c r="D2832" s="18">
        <v>0</v>
      </c>
      <c r="E2832" s="22" t="s">
        <v>177</v>
      </c>
      <c r="F2832" s="43">
        <f>IF(Table2[[#This Row],[M5B]]="",Table2[[#This Row],[M5B_h]],SUM(Table2[[#This Row],[M5B_h]],Table2[[#This Row],[M5B]]))</f>
        <v>0</v>
      </c>
      <c r="H2832" s="12" t="str">
        <f>IF(Table2[[#This Row],[M1A]]="","",Table2[[#This Row],[M1A]]-Table2[[#This Row],[AWAL]])</f>
        <v/>
      </c>
      <c r="J2832" s="12" t="str">
        <f>IF(Table2[[#This Row],[M2A]]="","",SUM(Table2[[#This Row],[M2A]]-Table2[[#This Row],[M2B_h]]))</f>
        <v/>
      </c>
      <c r="L2832" s="12" t="str">
        <f>IF(Table2[[#This Row],[M3A]]="","",SUM(Table2[[#This Row],[M3A]]-Table2[[#This Row],[M3B_h]]))</f>
        <v/>
      </c>
      <c r="N2832" s="12" t="str">
        <f>IF(Table2[[#This Row],[M4A]]="","",SUM(Table2[[#This Row],[M4A]]-Table2[[#This Row],[M4B_h]]))</f>
        <v/>
      </c>
      <c r="O2832" s="14"/>
      <c r="P2832" s="14" t="str">
        <f>IF(Table2[[#This Row],[M5A]]="","",SUM(Table2[[#This Row],[M5A]]-Table2[[#This Row],[M5B_h]]))</f>
        <v/>
      </c>
      <c r="Q2832" s="14">
        <f>SUM(Table2[[#This Row],[AWAL]],Table2[[#This Row],[M1B]])</f>
        <v>0</v>
      </c>
      <c r="R2832" s="14">
        <f>SUM(Table2[[#This Row],[M2B]],Table2[[#This Row],[M2B_h]])</f>
        <v>0</v>
      </c>
      <c r="S2832" s="14">
        <f>SUM(Table2[[#This Row],[M3B]],Table2[[#This Row],[M3B_h]])</f>
        <v>0</v>
      </c>
      <c r="T2832" s="14">
        <f>SUM(Table2[[#This Row],[M4B]],Table2[[#This Row],[M4B_h]])</f>
        <v>0</v>
      </c>
    </row>
    <row r="2833" spans="1:20">
      <c r="A2833" s="11" t="str">
        <f>IF(Table2[[#This Row],[TT]]=0,"",ROW())</f>
        <v/>
      </c>
      <c r="B2833" s="11" t="str">
        <f>LOWER(SUBSTITUTE(SUBSTITUTE(SUBSTITUTE(SUBSTITUTE(SUBSTITUTE(SUBSTITUTE(SUBSTITUTE(SUBSTITUTE(Table2[[#This Row],[NAMA BARANG]]," ",""),"""",""),"-",""),"/",""),"(",""),")",""),"&amp;",""),",",""))</f>
        <v>paletsuperbutek</v>
      </c>
      <c r="C2833" s="17" t="s">
        <v>1586</v>
      </c>
      <c r="D2833" s="18">
        <v>0</v>
      </c>
      <c r="E2833" s="22" t="s">
        <v>19</v>
      </c>
      <c r="F2833" s="43">
        <f>IF(Table2[[#This Row],[M5B]]="",Table2[[#This Row],[M5B_h]],SUM(Table2[[#This Row],[M5B_h]],Table2[[#This Row],[M5B]]))</f>
        <v>0</v>
      </c>
      <c r="H2833" s="12" t="str">
        <f>IF(Table2[[#This Row],[M1A]]="","",Table2[[#This Row],[M1A]]-Table2[[#This Row],[AWAL]])</f>
        <v/>
      </c>
      <c r="J2833" s="12" t="str">
        <f>IF(Table2[[#This Row],[M2A]]="","",SUM(Table2[[#This Row],[M2A]]-Table2[[#This Row],[M2B_h]]))</f>
        <v/>
      </c>
      <c r="L2833" s="12" t="str">
        <f>IF(Table2[[#This Row],[M3A]]="","",SUM(Table2[[#This Row],[M3A]]-Table2[[#This Row],[M3B_h]]))</f>
        <v/>
      </c>
      <c r="N2833" s="12" t="str">
        <f>IF(Table2[[#This Row],[M4A]]="","",SUM(Table2[[#This Row],[M4A]]-Table2[[#This Row],[M4B_h]]))</f>
        <v/>
      </c>
      <c r="O2833" s="14"/>
      <c r="P2833" s="14" t="str">
        <f>IF(Table2[[#This Row],[M5A]]="","",SUM(Table2[[#This Row],[M5A]]-Table2[[#This Row],[M5B_h]]))</f>
        <v/>
      </c>
      <c r="Q2833" s="14">
        <f>SUM(Table2[[#This Row],[AWAL]],Table2[[#This Row],[M1B]])</f>
        <v>0</v>
      </c>
      <c r="R2833" s="14">
        <f>SUM(Table2[[#This Row],[M2B]],Table2[[#This Row],[M2B_h]])</f>
        <v>0</v>
      </c>
      <c r="S2833" s="14">
        <f>SUM(Table2[[#This Row],[M3B]],Table2[[#This Row],[M3B_h]])</f>
        <v>0</v>
      </c>
      <c r="T2833" s="14">
        <f>SUM(Table2[[#This Row],[M4B]],Table2[[#This Row],[M4B_h]])</f>
        <v>0</v>
      </c>
    </row>
    <row r="2834" spans="1:20">
      <c r="A2834" s="11" t="str">
        <f>IF(Table2[[#This Row],[TT]]=0,"",ROW())</f>
        <v/>
      </c>
      <c r="B2834" s="11" t="str">
        <f>LOWER(SUBSTITUTE(SUBSTITUTE(SUBSTITUTE(SUBSTITUTE(SUBSTITUTE(SUBSTITUTE(SUBSTITUTE(SUBSTITUTE(Table2[[#This Row],[NAMA BARANG]]," ",""),"""",""),"-",""),"/",""),"(",""),")",""),"&amp;",""),",",""))</f>
        <v>pcad006</v>
      </c>
      <c r="C2834" s="21" t="s">
        <v>1601</v>
      </c>
      <c r="D2834" s="22">
        <v>0</v>
      </c>
      <c r="E2834" s="22" t="s">
        <v>34</v>
      </c>
      <c r="F2834" s="43">
        <f>IF(Table2[[#This Row],[M5B]]="",Table2[[#This Row],[M5B_h]],SUM(Table2[[#This Row],[M5B_h]],Table2[[#This Row],[M5B]]))</f>
        <v>0</v>
      </c>
      <c r="H2834" s="12" t="str">
        <f>IF(Table2[[#This Row],[M1A]]="","",Table2[[#This Row],[M1A]]-Table2[[#This Row],[AWAL]])</f>
        <v/>
      </c>
      <c r="J2834" s="12" t="str">
        <f>IF(Table2[[#This Row],[M2A]]="","",SUM(Table2[[#This Row],[M2A]]-Table2[[#This Row],[M2B_h]]))</f>
        <v/>
      </c>
      <c r="L2834" s="12" t="str">
        <f>IF(Table2[[#This Row],[M3A]]="","",SUM(Table2[[#This Row],[M3A]]-Table2[[#This Row],[M3B_h]]))</f>
        <v/>
      </c>
      <c r="N2834" s="12" t="str">
        <f>IF(Table2[[#This Row],[M4A]]="","",SUM(Table2[[#This Row],[M4A]]-Table2[[#This Row],[M4B_h]]))</f>
        <v/>
      </c>
      <c r="O2834" s="14"/>
      <c r="P2834" s="14" t="str">
        <f>IF(Table2[[#This Row],[M5A]]="","",SUM(Table2[[#This Row],[M5A]]-Table2[[#This Row],[M5B_h]]))</f>
        <v/>
      </c>
      <c r="Q2834" s="14">
        <f>SUM(Table2[[#This Row],[AWAL]],Table2[[#This Row],[M1B]])</f>
        <v>0</v>
      </c>
      <c r="R2834" s="14">
        <f>SUM(Table2[[#This Row],[M2B]],Table2[[#This Row],[M2B_h]])</f>
        <v>0</v>
      </c>
      <c r="S2834" s="14">
        <f>SUM(Table2[[#This Row],[M3B]],Table2[[#This Row],[M3B_h]])</f>
        <v>0</v>
      </c>
      <c r="T2834" s="14">
        <f>SUM(Table2[[#This Row],[M4B]],Table2[[#This Row],[M4B_h]])</f>
        <v>0</v>
      </c>
    </row>
    <row r="2835" spans="1:20">
      <c r="A2835" s="13" t="str">
        <f>IF(Table2[[#This Row],[TT]]=0,"",ROW())</f>
        <v/>
      </c>
      <c r="B2835" s="13" t="str">
        <f>LOWER(SUBSTITUTE(SUBSTITUTE(SUBSTITUTE(SUBSTITUTE(SUBSTITUTE(SUBSTITUTE(SUBSTITUTE(SUBSTITUTE(Table2[[#This Row],[NAMA BARANG]]," ",""),"""",""),"-",""),"/",""),"(",""),")",""),"&amp;",""),",",""))</f>
        <v>pcbd180un1</v>
      </c>
      <c r="C2835" s="16" t="s">
        <v>3028</v>
      </c>
      <c r="D2835" s="18">
        <v>0</v>
      </c>
      <c r="E2835" s="47" t="s">
        <v>2635</v>
      </c>
      <c r="F2835" s="43">
        <f>IF(Table2[[#This Row],[M5B]]="",Table2[[#This Row],[M5B_h]],SUM(Table2[[#This Row],[M5B_h]],Table2[[#This Row],[M5B]]))</f>
        <v>0</v>
      </c>
      <c r="H2835" s="14" t="str">
        <f>IF(Table2[[#This Row],[M1A]]="","",Table2[[#This Row],[M1A]]-Table2[[#This Row],[AWAL]])</f>
        <v/>
      </c>
      <c r="J2835" s="14" t="str">
        <f>IF(Table2[[#This Row],[M2A]]="","",SUM(Table2[[#This Row],[M2A]]-Table2[[#This Row],[M2B_h]]))</f>
        <v/>
      </c>
      <c r="L2835" s="14" t="str">
        <f>IF(Table2[[#This Row],[M3A]]="","",SUM(Table2[[#This Row],[M3A]]-Table2[[#This Row],[M3B_h]]))</f>
        <v/>
      </c>
      <c r="N2835" s="14" t="str">
        <f>IF(Table2[[#This Row],[M4A]]="","",SUM(Table2[[#This Row],[M4A]]-Table2[[#This Row],[M4B_h]]))</f>
        <v/>
      </c>
      <c r="O2835" s="14"/>
      <c r="P2835" s="14" t="str">
        <f>IF(Table2[[#This Row],[M5A]]="","",SUM(Table2[[#This Row],[M5A]]-Table2[[#This Row],[M5B_h]]))</f>
        <v/>
      </c>
      <c r="Q2835" s="14">
        <f>SUM(Table2[[#This Row],[AWAL]],Table2[[#This Row],[M1B]])</f>
        <v>0</v>
      </c>
      <c r="R2835" s="14">
        <f>SUM(Table2[[#This Row],[M2B]],Table2[[#This Row],[M2B_h]])</f>
        <v>0</v>
      </c>
      <c r="S2835" s="14">
        <f>SUM(Table2[[#This Row],[M3B]],Table2[[#This Row],[M3B_h]])</f>
        <v>0</v>
      </c>
      <c r="T2835" s="14">
        <f>SUM(Table2[[#This Row],[M4B]],Table2[[#This Row],[M4B_h]])</f>
        <v>0</v>
      </c>
    </row>
    <row r="2836" spans="1:20">
      <c r="A2836" s="13" t="str">
        <f>IF(Table2[[#This Row],[TT]]=0,"",ROW())</f>
        <v/>
      </c>
      <c r="B2836" s="13" t="str">
        <f>LOWER(SUBSTITUTE(SUBSTITUTE(SUBSTITUTE(SUBSTITUTE(SUBSTITUTE(SUBSTITUTE(SUBSTITUTE(SUBSTITUTE(Table2[[#This Row],[NAMA BARANG]]," ",""),"""",""),"-",""),"/",""),"(",""),")",""),"&amp;",""),",",""))</f>
        <v>pcbd19125</v>
      </c>
      <c r="C2836" s="16" t="s">
        <v>3027</v>
      </c>
      <c r="D2836" s="18">
        <v>0</v>
      </c>
      <c r="E2836" s="47" t="s">
        <v>2635</v>
      </c>
      <c r="F2836" s="43">
        <f>IF(Table2[[#This Row],[M5B]]="",Table2[[#This Row],[M5B_h]],SUM(Table2[[#This Row],[M5B_h]],Table2[[#This Row],[M5B]]))</f>
        <v>0</v>
      </c>
      <c r="H2836" s="14" t="str">
        <f>IF(Table2[[#This Row],[M1A]]="","",Table2[[#This Row],[M1A]]-Table2[[#This Row],[AWAL]])</f>
        <v/>
      </c>
      <c r="J2836" s="14" t="str">
        <f>IF(Table2[[#This Row],[M2A]]="","",SUM(Table2[[#This Row],[M2A]]-Table2[[#This Row],[M2B_h]]))</f>
        <v/>
      </c>
      <c r="L2836" s="14" t="str">
        <f>IF(Table2[[#This Row],[M3A]]="","",SUM(Table2[[#This Row],[M3A]]-Table2[[#This Row],[M3B_h]]))</f>
        <v/>
      </c>
      <c r="N2836" s="14" t="str">
        <f>IF(Table2[[#This Row],[M4A]]="","",SUM(Table2[[#This Row],[M4A]]-Table2[[#This Row],[M4B_h]]))</f>
        <v/>
      </c>
      <c r="O2836" s="14"/>
      <c r="P2836" s="14" t="str">
        <f>IF(Table2[[#This Row],[M5A]]="","",SUM(Table2[[#This Row],[M5A]]-Table2[[#This Row],[M5B_h]]))</f>
        <v/>
      </c>
      <c r="Q2836" s="14">
        <f>SUM(Table2[[#This Row],[AWAL]],Table2[[#This Row],[M1B]])</f>
        <v>0</v>
      </c>
      <c r="R2836" s="14">
        <f>SUM(Table2[[#This Row],[M2B]],Table2[[#This Row],[M2B_h]])</f>
        <v>0</v>
      </c>
      <c r="S2836" s="14">
        <f>SUM(Table2[[#This Row],[M3B]],Table2[[#This Row],[M3B_h]])</f>
        <v>0</v>
      </c>
      <c r="T2836" s="14">
        <f>SUM(Table2[[#This Row],[M4B]],Table2[[#This Row],[M4B_h]])</f>
        <v>0</v>
      </c>
    </row>
    <row r="2837" spans="1:20">
      <c r="A2837" s="13" t="str">
        <f>IF(Table2[[#This Row],[TT]]=0,"",ROW())</f>
        <v/>
      </c>
      <c r="B2837" s="13" t="str">
        <f>LOWER(SUBSTITUTE(SUBSTITUTE(SUBSTITUTE(SUBSTITUTE(SUBSTITUTE(SUBSTITUTE(SUBSTITUTE(SUBSTITUTE(Table2[[#This Row],[NAMA BARANG]]," ",""),"""",""),"-",""),"/",""),"(",""),")",""),"&amp;",""),",",""))</f>
        <v>pcbd194un</v>
      </c>
      <c r="C2837" s="16" t="s">
        <v>3029</v>
      </c>
      <c r="D2837" s="18">
        <v>0</v>
      </c>
      <c r="E2837" s="47" t="s">
        <v>2635</v>
      </c>
      <c r="F2837" s="43">
        <f>IF(Table2[[#This Row],[M5B]]="",Table2[[#This Row],[M5B_h]],SUM(Table2[[#This Row],[M5B_h]],Table2[[#This Row],[M5B]]))</f>
        <v>0</v>
      </c>
      <c r="H2837" s="14" t="str">
        <f>IF(Table2[[#This Row],[M1A]]="","",Table2[[#This Row],[M1A]]-Table2[[#This Row],[AWAL]])</f>
        <v/>
      </c>
      <c r="J2837" s="14" t="str">
        <f>IF(Table2[[#This Row],[M2A]]="","",SUM(Table2[[#This Row],[M2A]]-Table2[[#This Row],[M2B_h]]))</f>
        <v/>
      </c>
      <c r="L2837" s="14" t="str">
        <f>IF(Table2[[#This Row],[M3A]]="","",SUM(Table2[[#This Row],[M3A]]-Table2[[#This Row],[M3B_h]]))</f>
        <v/>
      </c>
      <c r="N2837" s="14" t="str">
        <f>IF(Table2[[#This Row],[M4A]]="","",SUM(Table2[[#This Row],[M4A]]-Table2[[#This Row],[M4B_h]]))</f>
        <v/>
      </c>
      <c r="O2837" s="14"/>
      <c r="P2837" s="14" t="str">
        <f>IF(Table2[[#This Row],[M5A]]="","",SUM(Table2[[#This Row],[M5A]]-Table2[[#This Row],[M5B_h]]))</f>
        <v/>
      </c>
      <c r="Q2837" s="14">
        <f>SUM(Table2[[#This Row],[AWAL]],Table2[[#This Row],[M1B]])</f>
        <v>0</v>
      </c>
      <c r="R2837" s="14">
        <f>SUM(Table2[[#This Row],[M2B]],Table2[[#This Row],[M2B_h]])</f>
        <v>0</v>
      </c>
      <c r="S2837" s="14">
        <f>SUM(Table2[[#This Row],[M3B]],Table2[[#This Row],[M3B_h]])</f>
        <v>0</v>
      </c>
      <c r="T2837" s="14">
        <f>SUM(Table2[[#This Row],[M4B]],Table2[[#This Row],[M4B_h]])</f>
        <v>0</v>
      </c>
    </row>
    <row r="2838" spans="1:20">
      <c r="A2838" s="11" t="str">
        <f>IF(Table2[[#This Row],[TT]]=0,"",ROW())</f>
        <v/>
      </c>
      <c r="B2838" s="11" t="str">
        <f>LOWER(SUBSTITUTE(SUBSTITUTE(SUBSTITUTE(SUBSTITUTE(SUBSTITUTE(SUBSTITUTE(SUBSTITUTE(SUBSTITUTE(Table2[[#This Row],[NAMA BARANG]]," ",""),"""",""),"-",""),"/",""),"(",""),")",""),"&amp;",""),",",""))</f>
        <v>pckaintutupstrong1028</v>
      </c>
      <c r="C2838" s="17" t="s">
        <v>1628</v>
      </c>
      <c r="D2838" s="18">
        <v>0</v>
      </c>
      <c r="E2838" s="22" t="s">
        <v>1604</v>
      </c>
      <c r="F2838" s="43">
        <f>IF(Table2[[#This Row],[M5B]]="",Table2[[#This Row],[M5B_h]],SUM(Table2[[#This Row],[M5B_h]],Table2[[#This Row],[M5B]]))</f>
        <v>0</v>
      </c>
      <c r="H2838" s="12" t="str">
        <f>IF(Table2[[#This Row],[M1A]]="","",Table2[[#This Row],[M1A]]-Table2[[#This Row],[AWAL]])</f>
        <v/>
      </c>
      <c r="J2838" s="12" t="str">
        <f>IF(Table2[[#This Row],[M2A]]="","",SUM(Table2[[#This Row],[M2A]]-Table2[[#This Row],[M2B_h]]))</f>
        <v/>
      </c>
      <c r="L2838" s="12" t="str">
        <f>IF(Table2[[#This Row],[M3A]]="","",SUM(Table2[[#This Row],[M3A]]-Table2[[#This Row],[M3B_h]]))</f>
        <v/>
      </c>
      <c r="N2838" s="12" t="str">
        <f>IF(Table2[[#This Row],[M4A]]="","",SUM(Table2[[#This Row],[M4A]]-Table2[[#This Row],[M4B_h]]))</f>
        <v/>
      </c>
      <c r="O2838" s="14"/>
      <c r="P2838" s="14" t="str">
        <f>IF(Table2[[#This Row],[M5A]]="","",SUM(Table2[[#This Row],[M5A]]-Table2[[#This Row],[M5B_h]]))</f>
        <v/>
      </c>
      <c r="Q2838" s="14">
        <f>SUM(Table2[[#This Row],[AWAL]],Table2[[#This Row],[M1B]])</f>
        <v>0</v>
      </c>
      <c r="R2838" s="14">
        <f>SUM(Table2[[#This Row],[M2B]],Table2[[#This Row],[M2B_h]])</f>
        <v>0</v>
      </c>
      <c r="S2838" s="14">
        <f>SUM(Table2[[#This Row],[M3B]],Table2[[#This Row],[M3B_h]])</f>
        <v>0</v>
      </c>
      <c r="T2838" s="14">
        <f>SUM(Table2[[#This Row],[M4B]],Table2[[#This Row],[M4B_h]])</f>
        <v>0</v>
      </c>
    </row>
    <row r="2839" spans="1:20">
      <c r="A2839" s="13" t="str">
        <f>IF(Table2[[#This Row],[TT]]=0,"",ROW())</f>
        <v/>
      </c>
      <c r="B2839" s="13" t="str">
        <f>LOWER(SUBSTITUTE(SUBSTITUTE(SUBSTITUTE(SUBSTITUTE(SUBSTITUTE(SUBSTITUTE(SUBSTITUTE(SUBSTITUTE(Table2[[#This Row],[NAMA BARANG]]," ",""),"""",""),"-",""),"/",""),"(",""),")",""),"&amp;",""),",",""))</f>
        <v>pckalkulator1susun8003</v>
      </c>
      <c r="C2839" s="16" t="s">
        <v>3297</v>
      </c>
      <c r="D2839" s="18">
        <v>0</v>
      </c>
      <c r="E2839" s="47" t="s">
        <v>2944</v>
      </c>
      <c r="F2839" s="43">
        <f>IF(Table2[[#This Row],[M5B]]="",Table2[[#This Row],[M5B_h]],SUM(Table2[[#This Row],[M5B_h]],Table2[[#This Row],[M5B]]))</f>
        <v>0</v>
      </c>
      <c r="H2839" s="14" t="str">
        <f>IF(Table2[[#This Row],[M1A]]="","",Table2[[#This Row],[M1A]]-Table2[[#This Row],[AWAL]])</f>
        <v/>
      </c>
      <c r="J2839" s="14" t="str">
        <f>IF(Table2[[#This Row],[M2A]]="","",SUM(Table2[[#This Row],[M2A]]-Table2[[#This Row],[M2B_h]]))</f>
        <v/>
      </c>
      <c r="L2839" s="14" t="str">
        <f>IF(Table2[[#This Row],[M3A]]="","",SUM(Table2[[#This Row],[M3A]]-Table2[[#This Row],[M3B_h]]))</f>
        <v/>
      </c>
      <c r="N2839" s="14" t="str">
        <f>IF(Table2[[#This Row],[M4A]]="","",SUM(Table2[[#This Row],[M4A]]-Table2[[#This Row],[M4B_h]]))</f>
        <v/>
      </c>
      <c r="O2839" s="14"/>
      <c r="P2839" s="14" t="str">
        <f>IF(Table2[[#This Row],[M5A]]="","",SUM(Table2[[#This Row],[M5A]]-Table2[[#This Row],[M5B_h]]))</f>
        <v/>
      </c>
      <c r="Q2839" s="14">
        <f>SUM(Table2[[#This Row],[AWAL]],Table2[[#This Row],[M1B]])</f>
        <v>0</v>
      </c>
      <c r="R2839" s="14">
        <f>SUM(Table2[[#This Row],[M2B]],Table2[[#This Row],[M2B_h]])</f>
        <v>0</v>
      </c>
      <c r="S2839" s="14">
        <f>SUM(Table2[[#This Row],[M3B]],Table2[[#This Row],[M3B_h]])</f>
        <v>0</v>
      </c>
      <c r="T2839" s="14">
        <f>SUM(Table2[[#This Row],[M4B]],Table2[[#This Row],[M4B_h]])</f>
        <v>0</v>
      </c>
    </row>
    <row r="2840" spans="1:20">
      <c r="A2840" s="11" t="str">
        <f>IF(Table2[[#This Row],[TT]]=0,"",ROW())</f>
        <v/>
      </c>
      <c r="B2840" s="11" t="str">
        <f>LOWER(SUBSTITUTE(SUBSTITUTE(SUBSTITUTE(SUBSTITUTE(SUBSTITUTE(SUBSTITUTE(SUBSTITUTE(SUBSTITUTE(Table2[[#This Row],[NAMA BARANG]]," ",""),"""",""),"-",""),"/",""),"(",""),")",""),"&amp;",""),",",""))</f>
        <v>pckartonkk12993d3susun</v>
      </c>
      <c r="C2840" s="16" t="s">
        <v>2667</v>
      </c>
      <c r="D2840" s="25">
        <v>0</v>
      </c>
      <c r="E2840" s="47" t="s">
        <v>2470</v>
      </c>
      <c r="F2840" s="43">
        <f>IF(Table2[[#This Row],[M5B]]="",Table2[[#This Row],[M5B_h]],SUM(Table2[[#This Row],[M5B_h]],Table2[[#This Row],[M5B]]))</f>
        <v>0</v>
      </c>
      <c r="H2840" s="12" t="str">
        <f>IF(Table2[[#This Row],[M1A]]="","",Table2[[#This Row],[M1A]]-Table2[[#This Row],[AWAL]])</f>
        <v/>
      </c>
      <c r="J2840" s="12" t="str">
        <f>IF(Table2[[#This Row],[M2A]]="","",SUM(Table2[[#This Row],[M2A]]-Table2[[#This Row],[M2B_h]]))</f>
        <v/>
      </c>
      <c r="L2840" s="12" t="str">
        <f>IF(Table2[[#This Row],[M3A]]="","",SUM(Table2[[#This Row],[M3A]]-Table2[[#This Row],[M3B_h]]))</f>
        <v/>
      </c>
      <c r="N2840" s="12" t="str">
        <f>IF(Table2[[#This Row],[M4A]]="","",SUM(Table2[[#This Row],[M4A]]-Table2[[#This Row],[M4B_h]]))</f>
        <v/>
      </c>
      <c r="O2840" s="14"/>
      <c r="P2840" s="14" t="str">
        <f>IF(Table2[[#This Row],[M5A]]="","",SUM(Table2[[#This Row],[M5A]]-Table2[[#This Row],[M5B_h]]))</f>
        <v/>
      </c>
      <c r="Q2840" s="14">
        <f>SUM(Table2[[#This Row],[AWAL]],Table2[[#This Row],[M1B]])</f>
        <v>0</v>
      </c>
      <c r="R2840" s="14">
        <f>SUM(Table2[[#This Row],[M2B]],Table2[[#This Row],[M2B_h]])</f>
        <v>0</v>
      </c>
      <c r="S2840" s="14">
        <f>SUM(Table2[[#This Row],[M3B]],Table2[[#This Row],[M3B_h]])</f>
        <v>0</v>
      </c>
      <c r="T2840" s="14">
        <f>SUM(Table2[[#This Row],[M4B]],Table2[[#This Row],[M4B_h]])</f>
        <v>0</v>
      </c>
    </row>
    <row r="2841" spans="1:20">
      <c r="A2841" s="11" t="str">
        <f>IF(Table2[[#This Row],[TT]]=0,"",ROW())</f>
        <v/>
      </c>
      <c r="B2841" s="11" t="str">
        <f>LOWER(SUBSTITUTE(SUBSTITUTE(SUBSTITUTE(SUBSTITUTE(SUBSTITUTE(SUBSTITUTE(SUBSTITUTE(SUBSTITUTE(Table2[[#This Row],[NAMA BARANG]]," ",""),"""",""),"-",""),"/",""),"(",""),")",""),"&amp;",""),",",""))</f>
        <v>pckartonkk2c8d</v>
      </c>
      <c r="C2841" s="17" t="s">
        <v>3117</v>
      </c>
      <c r="D2841" s="18">
        <v>0</v>
      </c>
      <c r="E2841" s="22" t="s">
        <v>46</v>
      </c>
      <c r="F2841" s="43">
        <f>IF(Table2[[#This Row],[M5B]]="",Table2[[#This Row],[M5B_h]],SUM(Table2[[#This Row],[M5B_h]],Table2[[#This Row],[M5B]]))</f>
        <v>0</v>
      </c>
      <c r="H2841" s="12" t="str">
        <f>IF(Table2[[#This Row],[M1A]]="","",Table2[[#This Row],[M1A]]-Table2[[#This Row],[AWAL]])</f>
        <v/>
      </c>
      <c r="J2841" s="12" t="str">
        <f>IF(Table2[[#This Row],[M2A]]="","",SUM(Table2[[#This Row],[M2A]]-Table2[[#This Row],[M2B_h]]))</f>
        <v/>
      </c>
      <c r="L2841" s="12" t="str">
        <f>IF(Table2[[#This Row],[M3A]]="","",SUM(Table2[[#This Row],[M3A]]-Table2[[#This Row],[M3B_h]]))</f>
        <v/>
      </c>
      <c r="N2841" s="12" t="str">
        <f>IF(Table2[[#This Row],[M4A]]="","",SUM(Table2[[#This Row],[M4A]]-Table2[[#This Row],[M4B_h]]))</f>
        <v/>
      </c>
      <c r="O2841" s="14"/>
      <c r="P2841" s="14" t="str">
        <f>IF(Table2[[#This Row],[M5A]]="","",SUM(Table2[[#This Row],[M5A]]-Table2[[#This Row],[M5B_h]]))</f>
        <v/>
      </c>
      <c r="Q2841" s="14">
        <f>SUM(Table2[[#This Row],[AWAL]],Table2[[#This Row],[M1B]])</f>
        <v>0</v>
      </c>
      <c r="R2841" s="14">
        <f>SUM(Table2[[#This Row],[M2B]],Table2[[#This Row],[M2B_h]])</f>
        <v>0</v>
      </c>
      <c r="S2841" s="14">
        <f>SUM(Table2[[#This Row],[M3B]],Table2[[#This Row],[M3B_h]])</f>
        <v>0</v>
      </c>
      <c r="T2841" s="14">
        <f>SUM(Table2[[#This Row],[M4B]],Table2[[#This Row],[M4B_h]])</f>
        <v>0</v>
      </c>
    </row>
    <row r="2842" spans="1:20">
      <c r="A2842" s="11" t="str">
        <f>IF(Table2[[#This Row],[TT]]=0,"",ROW())</f>
        <v/>
      </c>
      <c r="B2842" s="11" t="str">
        <f>LOWER(SUBSTITUTE(SUBSTITUTE(SUBSTITUTE(SUBSTITUTE(SUBSTITUTE(SUBSTITUTE(SUBSTITUTE(SUBSTITUTE(Table2[[#This Row],[NAMA BARANG]]," ",""),"""",""),"-",""),"/",""),"(",""),")",""),"&amp;",""),",",""))</f>
        <v>pcklg0093set</v>
      </c>
      <c r="C2842" s="17" t="s">
        <v>2597</v>
      </c>
      <c r="D2842" s="18">
        <v>0</v>
      </c>
      <c r="E2842" s="22" t="s">
        <v>2561</v>
      </c>
      <c r="F2842" s="43">
        <f>IF(Table2[[#This Row],[M5B]]="",Table2[[#This Row],[M5B_h]],SUM(Table2[[#This Row],[M5B_h]],Table2[[#This Row],[M5B]]))</f>
        <v>0</v>
      </c>
      <c r="H2842" s="12" t="str">
        <f>IF(Table2[[#This Row],[M1A]]="","",Table2[[#This Row],[M1A]]-Table2[[#This Row],[AWAL]])</f>
        <v/>
      </c>
      <c r="J2842" s="12" t="str">
        <f>IF(Table2[[#This Row],[M2A]]="","",SUM(Table2[[#This Row],[M2A]]-Table2[[#This Row],[M2B_h]]))</f>
        <v/>
      </c>
      <c r="L2842" s="12" t="str">
        <f>IF(Table2[[#This Row],[M3A]]="","",SUM(Table2[[#This Row],[M3A]]-Table2[[#This Row],[M3B_h]]))</f>
        <v/>
      </c>
      <c r="N2842" s="12" t="str">
        <f>IF(Table2[[#This Row],[M4A]]="","",SUM(Table2[[#This Row],[M4A]]-Table2[[#This Row],[M4B_h]]))</f>
        <v/>
      </c>
      <c r="O2842" s="14"/>
      <c r="P2842" s="14" t="str">
        <f>IF(Table2[[#This Row],[M5A]]="","",SUM(Table2[[#This Row],[M5A]]-Table2[[#This Row],[M5B_h]]))</f>
        <v/>
      </c>
      <c r="Q2842" s="14">
        <f>SUM(Table2[[#This Row],[AWAL]],Table2[[#This Row],[M1B]])</f>
        <v>0</v>
      </c>
      <c r="R2842" s="14">
        <f>SUM(Table2[[#This Row],[M2B]],Table2[[#This Row],[M2B_h]])</f>
        <v>0</v>
      </c>
      <c r="S2842" s="14">
        <f>SUM(Table2[[#This Row],[M3B]],Table2[[#This Row],[M3B_h]])</f>
        <v>0</v>
      </c>
      <c r="T2842" s="14">
        <f>SUM(Table2[[#This Row],[M4B]],Table2[[#This Row],[M4B_h]])</f>
        <v>0</v>
      </c>
    </row>
    <row r="2843" spans="1:20">
      <c r="A2843" s="13" t="str">
        <f>IF(Table2[[#This Row],[TT]]=0,"",ROW())</f>
        <v/>
      </c>
      <c r="B2843" s="13" t="str">
        <f>LOWER(SUBSTITUTE(SUBSTITUTE(SUBSTITUTE(SUBSTITUTE(SUBSTITUTE(SUBSTITUTE(SUBSTITUTE(SUBSTITUTE(Table2[[#This Row],[NAMA BARANG]]," ",""),"""",""),"-",""),"/",""),"(",""),")",""),"&amp;",""),",",""))</f>
        <v>pcklg1733</v>
      </c>
      <c r="C2843" s="16" t="s">
        <v>2762</v>
      </c>
      <c r="D2843" s="25">
        <v>0</v>
      </c>
      <c r="E2843" s="47" t="s">
        <v>2480</v>
      </c>
      <c r="F2843" s="43">
        <f>IF(Table2[[#This Row],[M5B]]="",Table2[[#This Row],[M5B_h]],SUM(Table2[[#This Row],[M5B_h]],Table2[[#This Row],[M5B]]))</f>
        <v>0</v>
      </c>
      <c r="H2843" s="14" t="str">
        <f>IF(Table2[[#This Row],[M1A]]="","",Table2[[#This Row],[M1A]]-Table2[[#This Row],[AWAL]])</f>
        <v/>
      </c>
      <c r="J2843" s="14" t="str">
        <f>IF(Table2[[#This Row],[M2A]]="","",SUM(Table2[[#This Row],[M2A]]-Table2[[#This Row],[M2B_h]]))</f>
        <v/>
      </c>
      <c r="L2843" s="14" t="str">
        <f>IF(Table2[[#This Row],[M3A]]="","",SUM(Table2[[#This Row],[M3A]]-Table2[[#This Row],[M3B_h]]))</f>
        <v/>
      </c>
      <c r="N2843" s="14" t="str">
        <f>IF(Table2[[#This Row],[M4A]]="","",SUM(Table2[[#This Row],[M4A]]-Table2[[#This Row],[M4B_h]]))</f>
        <v/>
      </c>
      <c r="O2843" s="14"/>
      <c r="P2843" s="14" t="str">
        <f>IF(Table2[[#This Row],[M5A]]="","",SUM(Table2[[#This Row],[M5A]]-Table2[[#This Row],[M5B_h]]))</f>
        <v/>
      </c>
      <c r="Q2843" s="14">
        <f>SUM(Table2[[#This Row],[AWAL]],Table2[[#This Row],[M1B]])</f>
        <v>0</v>
      </c>
      <c r="R2843" s="14">
        <f>SUM(Table2[[#This Row],[M2B]],Table2[[#This Row],[M2B_h]])</f>
        <v>0</v>
      </c>
      <c r="S2843" s="14">
        <f>SUM(Table2[[#This Row],[M3B]],Table2[[#This Row],[M3B_h]])</f>
        <v>0</v>
      </c>
      <c r="T2843" s="14">
        <f>SUM(Table2[[#This Row],[M4B]],Table2[[#This Row],[M4B_h]])</f>
        <v>0</v>
      </c>
    </row>
    <row r="2844" spans="1:20">
      <c r="A2844" s="13" t="str">
        <f>IF(Table2[[#This Row],[TT]]=0,"",ROW())</f>
        <v/>
      </c>
      <c r="B2844" s="13" t="str">
        <f>LOWER(SUBSTITUTE(SUBSTITUTE(SUBSTITUTE(SUBSTITUTE(SUBSTITUTE(SUBSTITUTE(SUBSTITUTE(SUBSTITUTE(Table2[[#This Row],[NAMA BARANG]]," ",""),"""",""),"-",""),"/",""),"(",""),")",""),"&amp;",""),",",""))</f>
        <v>pcklg1915</v>
      </c>
      <c r="C2844" s="16" t="s">
        <v>2763</v>
      </c>
      <c r="D2844" s="25">
        <v>0</v>
      </c>
      <c r="E2844" s="47" t="s">
        <v>2638</v>
      </c>
      <c r="F2844" s="43">
        <f>IF(Table2[[#This Row],[M5B]]="",Table2[[#This Row],[M5B_h]],SUM(Table2[[#This Row],[M5B_h]],Table2[[#This Row],[M5B]]))</f>
        <v>0</v>
      </c>
      <c r="H2844" s="14" t="str">
        <f>IF(Table2[[#This Row],[M1A]]="","",Table2[[#This Row],[M1A]]-Table2[[#This Row],[AWAL]])</f>
        <v/>
      </c>
      <c r="J2844" s="14" t="str">
        <f>IF(Table2[[#This Row],[M2A]]="","",SUM(Table2[[#This Row],[M2A]]-Table2[[#This Row],[M2B_h]]))</f>
        <v/>
      </c>
      <c r="L2844" s="14" t="str">
        <f>IF(Table2[[#This Row],[M3A]]="","",SUM(Table2[[#This Row],[M3A]]-Table2[[#This Row],[M3B_h]]))</f>
        <v/>
      </c>
      <c r="N2844" s="14" t="str">
        <f>IF(Table2[[#This Row],[M4A]]="","",SUM(Table2[[#This Row],[M4A]]-Table2[[#This Row],[M4B_h]]))</f>
        <v/>
      </c>
      <c r="O2844" s="14"/>
      <c r="P2844" s="14" t="str">
        <f>IF(Table2[[#This Row],[M5A]]="","",SUM(Table2[[#This Row],[M5A]]-Table2[[#This Row],[M5B_h]]))</f>
        <v/>
      </c>
      <c r="Q2844" s="14">
        <f>SUM(Table2[[#This Row],[AWAL]],Table2[[#This Row],[M1B]])</f>
        <v>0</v>
      </c>
      <c r="R2844" s="14">
        <f>SUM(Table2[[#This Row],[M2B]],Table2[[#This Row],[M2B_h]])</f>
        <v>0</v>
      </c>
      <c r="S2844" s="14">
        <f>SUM(Table2[[#This Row],[M3B]],Table2[[#This Row],[M3B_h]])</f>
        <v>0</v>
      </c>
      <c r="T2844" s="14">
        <f>SUM(Table2[[#This Row],[M4B]],Table2[[#This Row],[M4B_h]])</f>
        <v>0</v>
      </c>
    </row>
    <row r="2845" spans="1:20">
      <c r="A2845" s="13" t="str">
        <f>IF(Table2[[#This Row],[TT]]=0,"",ROW())</f>
        <v/>
      </c>
      <c r="B2845" s="13" t="str">
        <f>LOWER(SUBSTITUTE(SUBSTITUTE(SUBSTITUTE(SUBSTITUTE(SUBSTITUTE(SUBSTITUTE(SUBSTITUTE(SUBSTITUTE(Table2[[#This Row],[NAMA BARANG]]," ",""),"""",""),"-",""),"/",""),"(",""),")",""),"&amp;",""),",",""))</f>
        <v>pcklg3348lucubr</v>
      </c>
      <c r="C2845" s="16" t="s">
        <v>4532</v>
      </c>
      <c r="D2845" s="18">
        <v>0</v>
      </c>
      <c r="E2845" s="47" t="s">
        <v>2727</v>
      </c>
      <c r="F2845" s="43">
        <f>IF(Table2[[#This Row],[M5B]]="",Table2[[#This Row],[M5B_h]],SUM(Table2[[#This Row],[M5B_h]],Table2[[#This Row],[M5B]]))</f>
        <v>0</v>
      </c>
      <c r="H2845" s="14" t="str">
        <f>IF(Table2[[#This Row],[M1A]]="","",Table2[[#This Row],[M1A]]-Table2[[#This Row],[AWAL]])</f>
        <v/>
      </c>
      <c r="J2845" s="14" t="str">
        <f>IF(Table2[[#This Row],[M2A]]="","",SUM(Table2[[#This Row],[M2A]]-Table2[[#This Row],[M2B_h]]))</f>
        <v/>
      </c>
      <c r="L2845" s="14" t="str">
        <f>IF(Table2[[#This Row],[M3A]]="","",SUM(Table2[[#This Row],[M3A]]-Table2[[#This Row],[M3B_h]]))</f>
        <v/>
      </c>
      <c r="N2845" s="14" t="str">
        <f>IF(Table2[[#This Row],[M4A]]="","",SUM(Table2[[#This Row],[M4A]]-Table2[[#This Row],[M4B_h]]))</f>
        <v/>
      </c>
      <c r="O2845" s="14"/>
      <c r="P2845" s="14" t="str">
        <f>IF(Table2[[#This Row],[M5A]]="","",SUM(Table2[[#This Row],[M5A]]-Table2[[#This Row],[M5B_h]]))</f>
        <v/>
      </c>
      <c r="Q2845" s="14">
        <f>SUM(Table2[[#This Row],[AWAL]],Table2[[#This Row],[M1B]])</f>
        <v>0</v>
      </c>
      <c r="R2845" s="14">
        <f>SUM(Table2[[#This Row],[M2B]],Table2[[#This Row],[M2B_h]])</f>
        <v>0</v>
      </c>
      <c r="S2845" s="14">
        <f>SUM(Table2[[#This Row],[M3B]],Table2[[#This Row],[M3B_h]])</f>
        <v>0</v>
      </c>
      <c r="T2845" s="14">
        <f>SUM(Table2[[#This Row],[M4B]],Table2[[#This Row],[M4B_h]])</f>
        <v>0</v>
      </c>
    </row>
    <row r="2846" spans="1:20">
      <c r="A2846" s="11" t="str">
        <f>IF(Table2[[#This Row],[TT]]=0,"",ROW())</f>
        <v/>
      </c>
      <c r="B2846" s="11" t="str">
        <f>LOWER(SUBSTITUTE(SUBSTITUTE(SUBSTITUTE(SUBSTITUTE(SUBSTITUTE(SUBSTITUTE(SUBSTITUTE(SUBSTITUTE(Table2[[#This Row],[NAMA BARANG]]," ",""),"""",""),"-",""),"/",""),"(",""),")",""),"&amp;",""),",",""))</f>
        <v>pcklg9888mobil3ss</v>
      </c>
      <c r="C2846" s="17" t="s">
        <v>1634</v>
      </c>
      <c r="D2846" s="18">
        <v>0</v>
      </c>
      <c r="E2846" s="22" t="s">
        <v>88</v>
      </c>
      <c r="F2846" s="43">
        <f>IF(Table2[[#This Row],[M5B]]="",Table2[[#This Row],[M5B_h]],SUM(Table2[[#This Row],[M5B_h]],Table2[[#This Row],[M5B]]))</f>
        <v>0</v>
      </c>
      <c r="H2846" s="12" t="str">
        <f>IF(Table2[[#This Row],[M1A]]="","",Table2[[#This Row],[M1A]]-Table2[[#This Row],[AWAL]])</f>
        <v/>
      </c>
      <c r="J2846" s="12" t="str">
        <f>IF(Table2[[#This Row],[M2A]]="","",SUM(Table2[[#This Row],[M2A]]-Table2[[#This Row],[M2B_h]]))</f>
        <v/>
      </c>
      <c r="L2846" s="12" t="str">
        <f>IF(Table2[[#This Row],[M3A]]="","",SUM(Table2[[#This Row],[M3A]]-Table2[[#This Row],[M3B_h]]))</f>
        <v/>
      </c>
      <c r="N2846" s="12" t="str">
        <f>IF(Table2[[#This Row],[M4A]]="","",SUM(Table2[[#This Row],[M4A]]-Table2[[#This Row],[M4B_h]]))</f>
        <v/>
      </c>
      <c r="O2846" s="14"/>
      <c r="P2846" s="14" t="str">
        <f>IF(Table2[[#This Row],[M5A]]="","",SUM(Table2[[#This Row],[M5A]]-Table2[[#This Row],[M5B_h]]))</f>
        <v/>
      </c>
      <c r="Q2846" s="14">
        <f>SUM(Table2[[#This Row],[AWAL]],Table2[[#This Row],[M1B]])</f>
        <v>0</v>
      </c>
      <c r="R2846" s="14">
        <f>SUM(Table2[[#This Row],[M2B]],Table2[[#This Row],[M2B_h]])</f>
        <v>0</v>
      </c>
      <c r="S2846" s="14">
        <f>SUM(Table2[[#This Row],[M3B]],Table2[[#This Row],[M3B_h]])</f>
        <v>0</v>
      </c>
      <c r="T2846" s="14">
        <f>SUM(Table2[[#This Row],[M4B]],Table2[[#This Row],[M4B_h]])</f>
        <v>0</v>
      </c>
    </row>
    <row r="2847" spans="1:20">
      <c r="A2847" s="13" t="str">
        <f>IF(Table2[[#This Row],[TT]]=0,"",ROW())</f>
        <v/>
      </c>
      <c r="B2847" s="13" t="str">
        <f>LOWER(SUBSTITUTE(SUBSTITUTE(SUBSTITUTE(SUBSTITUTE(SUBSTITUTE(SUBSTITUTE(SUBSTITUTE(SUBSTITUTE(Table2[[#This Row],[NAMA BARANG]]," ",""),"""",""),"-",""),"/",""),"(",""),")",""),"&amp;",""),",",""))</f>
        <v>pcklgad122</v>
      </c>
      <c r="C2847" s="16" t="s">
        <v>1635</v>
      </c>
      <c r="D2847" s="25">
        <v>0</v>
      </c>
      <c r="E2847" s="47" t="s">
        <v>2727</v>
      </c>
      <c r="F2847" s="43">
        <f>IF(Table2[[#This Row],[M5B]]="",Table2[[#This Row],[M5B_h]],SUM(Table2[[#This Row],[M5B_h]],Table2[[#This Row],[M5B]]))</f>
        <v>0</v>
      </c>
      <c r="H2847" s="14" t="str">
        <f>IF(Table2[[#This Row],[M1A]]="","",Table2[[#This Row],[M1A]]-Table2[[#This Row],[AWAL]])</f>
        <v/>
      </c>
      <c r="J2847" s="14" t="str">
        <f>IF(Table2[[#This Row],[M2A]]="","",SUM(Table2[[#This Row],[M2A]]-Table2[[#This Row],[M2B_h]]))</f>
        <v/>
      </c>
      <c r="L2847" s="14" t="str">
        <f>IF(Table2[[#This Row],[M3A]]="","",SUM(Table2[[#This Row],[M3A]]-Table2[[#This Row],[M3B_h]]))</f>
        <v/>
      </c>
      <c r="N2847" s="14" t="str">
        <f>IF(Table2[[#This Row],[M4A]]="","",SUM(Table2[[#This Row],[M4A]]-Table2[[#This Row],[M4B_h]]))</f>
        <v/>
      </c>
      <c r="O2847" s="14"/>
      <c r="P2847" s="14" t="str">
        <f>IF(Table2[[#This Row],[M5A]]="","",SUM(Table2[[#This Row],[M5A]]-Table2[[#This Row],[M5B_h]]))</f>
        <v/>
      </c>
      <c r="Q2847" s="14">
        <f>SUM(Table2[[#This Row],[AWAL]],Table2[[#This Row],[M1B]])</f>
        <v>0</v>
      </c>
      <c r="R2847" s="14">
        <f>SUM(Table2[[#This Row],[M2B]],Table2[[#This Row],[M2B_h]])</f>
        <v>0</v>
      </c>
      <c r="S2847" s="14">
        <f>SUM(Table2[[#This Row],[M3B]],Table2[[#This Row],[M3B_h]])</f>
        <v>0</v>
      </c>
      <c r="T2847" s="14">
        <f>SUM(Table2[[#This Row],[M4B]],Table2[[#This Row],[M4B_h]])</f>
        <v>0</v>
      </c>
    </row>
    <row r="2848" spans="1:20">
      <c r="A2848" s="11" t="str">
        <f>IF(Table2[[#This Row],[TT]]=0,"",ROW())</f>
        <v/>
      </c>
      <c r="B2848" s="11" t="str">
        <f>LOWER(SUBSTITUTE(SUBSTITUTE(SUBSTITUTE(SUBSTITUTE(SUBSTITUTE(SUBSTITUTE(SUBSTITUTE(SUBSTITUTE(Table2[[#This Row],[NAMA BARANG]]," ",""),"""",""),"-",""),"/",""),"(",""),")",""),"&amp;",""),",",""))</f>
        <v>pcklgb305</v>
      </c>
      <c r="C2848" s="17" t="s">
        <v>1636</v>
      </c>
      <c r="D2848" s="18">
        <v>0</v>
      </c>
      <c r="E2848" s="22" t="s">
        <v>58</v>
      </c>
      <c r="F2848" s="43">
        <f>IF(Table2[[#This Row],[M5B]]="",Table2[[#This Row],[M5B_h]],SUM(Table2[[#This Row],[M5B_h]],Table2[[#This Row],[M5B]]))</f>
        <v>0</v>
      </c>
      <c r="H2848" s="12" t="str">
        <f>IF(Table2[[#This Row],[M1A]]="","",Table2[[#This Row],[M1A]]-Table2[[#This Row],[AWAL]])</f>
        <v/>
      </c>
      <c r="J2848" s="12" t="str">
        <f>IF(Table2[[#This Row],[M2A]]="","",SUM(Table2[[#This Row],[M2A]]-Table2[[#This Row],[M2B_h]]))</f>
        <v/>
      </c>
      <c r="L2848" s="12" t="str">
        <f>IF(Table2[[#This Row],[M3A]]="","",SUM(Table2[[#This Row],[M3A]]-Table2[[#This Row],[M3B_h]]))</f>
        <v/>
      </c>
      <c r="N2848" s="12" t="str">
        <f>IF(Table2[[#This Row],[M4A]]="","",SUM(Table2[[#This Row],[M4A]]-Table2[[#This Row],[M4B_h]]))</f>
        <v/>
      </c>
      <c r="O2848" s="14"/>
      <c r="P2848" s="14" t="str">
        <f>IF(Table2[[#This Row],[M5A]]="","",SUM(Table2[[#This Row],[M5A]]-Table2[[#This Row],[M5B_h]]))</f>
        <v/>
      </c>
      <c r="Q2848" s="14">
        <f>SUM(Table2[[#This Row],[AWAL]],Table2[[#This Row],[M1B]])</f>
        <v>0</v>
      </c>
      <c r="R2848" s="14">
        <f>SUM(Table2[[#This Row],[M2B]],Table2[[#This Row],[M2B_h]])</f>
        <v>0</v>
      </c>
      <c r="S2848" s="14">
        <f>SUM(Table2[[#This Row],[M3B]],Table2[[#This Row],[M3B_h]])</f>
        <v>0</v>
      </c>
      <c r="T2848" s="14">
        <f>SUM(Table2[[#This Row],[M4B]],Table2[[#This Row],[M4B_h]])</f>
        <v>0</v>
      </c>
    </row>
    <row r="2849" spans="1:20">
      <c r="A2849" s="61" t="str">
        <f>IF(Table2[[#This Row],[TT]]=0,"",ROW())</f>
        <v/>
      </c>
      <c r="B2849" s="61" t="str">
        <f>LOWER(SUBSTITUTE(SUBSTITUTE(SUBSTITUTE(SUBSTITUTE(SUBSTITUTE(SUBSTITUTE(SUBSTITUTE(SUBSTITUTE(Table2[[#This Row],[NAMA BARANG]]," ",""),"""",""),"-",""),"/",""),"(",""),")",""),"&amp;",""),",",""))</f>
        <v>pcklgb597</v>
      </c>
      <c r="C2849" s="62" t="s">
        <v>4443</v>
      </c>
      <c r="D2849" s="63">
        <v>0</v>
      </c>
      <c r="E2849" s="64" t="s">
        <v>2638</v>
      </c>
      <c r="F2849" s="65">
        <f>IF(Table2[[#This Row],[M5B]]="",Table2[[#This Row],[M5B_h]],SUM(Table2[[#This Row],[M5B_h]],Table2[[#This Row],[M5B]]))</f>
        <v>0</v>
      </c>
      <c r="G2849" s="66"/>
      <c r="H2849" s="67" t="str">
        <f>IF(Table2[[#This Row],[M1A]]="","",Table2[[#This Row],[M1A]]-Table2[[#This Row],[AWAL]])</f>
        <v/>
      </c>
      <c r="I2849" s="66"/>
      <c r="J2849" s="67" t="str">
        <f>IF(Table2[[#This Row],[M2A]]="","",SUM(Table2[[#This Row],[M2A]]-Table2[[#This Row],[M2B_h]]))</f>
        <v/>
      </c>
      <c r="K2849" s="66"/>
      <c r="L2849" s="67" t="str">
        <f>IF(Table2[[#This Row],[M3A]]="","",SUM(Table2[[#This Row],[M3A]]-Table2[[#This Row],[M3B_h]]))</f>
        <v/>
      </c>
      <c r="M2849" s="66"/>
      <c r="N2849" s="67" t="str">
        <f>IF(Table2[[#This Row],[M4A]]="","",SUM(Table2[[#This Row],[M4A]]-Table2[[#This Row],[M4B_h]]))</f>
        <v/>
      </c>
      <c r="O2849" s="67"/>
      <c r="P2849" s="67" t="str">
        <f>IF(Table2[[#This Row],[M5A]]="","",SUM(Table2[[#This Row],[M5A]]-Table2[[#This Row],[M5B_h]]))</f>
        <v/>
      </c>
      <c r="Q2849" s="67">
        <f>SUM(Table2[[#This Row],[AWAL]],Table2[[#This Row],[M1B]])</f>
        <v>0</v>
      </c>
      <c r="R2849" s="67">
        <f>SUM(Table2[[#This Row],[M2B]],Table2[[#This Row],[M2B_h]])</f>
        <v>0</v>
      </c>
      <c r="S2849" s="67">
        <f>SUM(Table2[[#This Row],[M3B]],Table2[[#This Row],[M3B_h]])</f>
        <v>0</v>
      </c>
      <c r="T2849" s="67">
        <f>SUM(Table2[[#This Row],[M4B]],Table2[[#This Row],[M4B_h]])</f>
        <v>0</v>
      </c>
    </row>
    <row r="2850" spans="1:20">
      <c r="A2850" s="61" t="str">
        <f>IF(Table2[[#This Row],[TT]]=0,"",ROW())</f>
        <v/>
      </c>
      <c r="B2850" s="61" t="str">
        <f>LOWER(SUBSTITUTE(SUBSTITUTE(SUBSTITUTE(SUBSTITUTE(SUBSTITUTE(SUBSTITUTE(SUBSTITUTE(SUBSTITUTE(Table2[[#This Row],[NAMA BARANG]]," ",""),"""",""),"-",""),"/",""),"(",""),")",""),"&amp;",""),",",""))</f>
        <v>pcklgb652</v>
      </c>
      <c r="C2850" s="62" t="s">
        <v>4472</v>
      </c>
      <c r="D2850" s="63">
        <v>0</v>
      </c>
      <c r="E2850" s="64" t="s">
        <v>155</v>
      </c>
      <c r="F2850" s="65">
        <f>IF(Table2[[#This Row],[M5B]]="",Table2[[#This Row],[M5B_h]],SUM(Table2[[#This Row],[M5B_h]],Table2[[#This Row],[M5B]]))</f>
        <v>0</v>
      </c>
      <c r="G2850" s="66"/>
      <c r="H2850" s="67" t="str">
        <f>IF(Table2[[#This Row],[M1A]]="","",Table2[[#This Row],[M1A]]-Table2[[#This Row],[AWAL]])</f>
        <v/>
      </c>
      <c r="I2850" s="66"/>
      <c r="J2850" s="67" t="str">
        <f>IF(Table2[[#This Row],[M2A]]="","",SUM(Table2[[#This Row],[M2A]]-Table2[[#This Row],[M2B_h]]))</f>
        <v/>
      </c>
      <c r="K2850" s="66"/>
      <c r="L2850" s="67" t="str">
        <f>IF(Table2[[#This Row],[M3A]]="","",SUM(Table2[[#This Row],[M3A]]-Table2[[#This Row],[M3B_h]]))</f>
        <v/>
      </c>
      <c r="M2850" s="66"/>
      <c r="N2850" s="67" t="str">
        <f>IF(Table2[[#This Row],[M4A]]="","",SUM(Table2[[#This Row],[M4A]]-Table2[[#This Row],[M4B_h]]))</f>
        <v/>
      </c>
      <c r="O2850" s="67"/>
      <c r="P2850" s="67" t="str">
        <f>IF(Table2[[#This Row],[M5A]]="","",SUM(Table2[[#This Row],[M5A]]-Table2[[#This Row],[M5B_h]]))</f>
        <v/>
      </c>
      <c r="Q2850" s="67">
        <f>SUM(Table2[[#This Row],[AWAL]],Table2[[#This Row],[M1B]])</f>
        <v>0</v>
      </c>
      <c r="R2850" s="67">
        <f>SUM(Table2[[#This Row],[M2B]],Table2[[#This Row],[M2B_h]])</f>
        <v>0</v>
      </c>
      <c r="S2850" s="67">
        <f>SUM(Table2[[#This Row],[M3B]],Table2[[#This Row],[M3B_h]])</f>
        <v>0</v>
      </c>
      <c r="T2850" s="67">
        <f>SUM(Table2[[#This Row],[M4B]],Table2[[#This Row],[M4B_h]])</f>
        <v>0</v>
      </c>
    </row>
    <row r="2851" spans="1:20">
      <c r="A2851" s="11" t="str">
        <f>IF(Table2[[#This Row],[TT]]=0,"",ROW())</f>
        <v/>
      </c>
      <c r="B2851" s="11" t="str">
        <f>LOWER(SUBSTITUTE(SUBSTITUTE(SUBSTITUTE(SUBSTITUTE(SUBSTITUTE(SUBSTITUTE(SUBSTITUTE(SUBSTITUTE(Table2[[#This Row],[NAMA BARANG]]," ",""),"""",""),"-",""),"/",""),"(",""),")",""),"&amp;",""),",",""))</f>
        <v>pcklgdm6305</v>
      </c>
      <c r="C2851" s="17" t="s">
        <v>1645</v>
      </c>
      <c r="D2851" s="18">
        <v>0</v>
      </c>
      <c r="E2851" s="22" t="s">
        <v>39</v>
      </c>
      <c r="F2851" s="43">
        <f>IF(Table2[[#This Row],[M5B]]="",Table2[[#This Row],[M5B_h]],SUM(Table2[[#This Row],[M5B_h]],Table2[[#This Row],[M5B]]))</f>
        <v>0</v>
      </c>
      <c r="H2851" s="12" t="str">
        <f>IF(Table2[[#This Row],[M1A]]="","",Table2[[#This Row],[M1A]]-Table2[[#This Row],[AWAL]])</f>
        <v/>
      </c>
      <c r="J2851" s="12" t="str">
        <f>IF(Table2[[#This Row],[M2A]]="","",SUM(Table2[[#This Row],[M2A]]-Table2[[#This Row],[M2B_h]]))</f>
        <v/>
      </c>
      <c r="L2851" s="12" t="str">
        <f>IF(Table2[[#This Row],[M3A]]="","",SUM(Table2[[#This Row],[M3A]]-Table2[[#This Row],[M3B_h]]))</f>
        <v/>
      </c>
      <c r="N2851" s="12" t="str">
        <f>IF(Table2[[#This Row],[M4A]]="","",SUM(Table2[[#This Row],[M4A]]-Table2[[#This Row],[M4B_h]]))</f>
        <v/>
      </c>
      <c r="O2851" s="14"/>
      <c r="P2851" s="14" t="str">
        <f>IF(Table2[[#This Row],[M5A]]="","",SUM(Table2[[#This Row],[M5A]]-Table2[[#This Row],[M5B_h]]))</f>
        <v/>
      </c>
      <c r="Q2851" s="14">
        <f>SUM(Table2[[#This Row],[AWAL]],Table2[[#This Row],[M1B]])</f>
        <v>0</v>
      </c>
      <c r="R2851" s="14">
        <f>SUM(Table2[[#This Row],[M2B]],Table2[[#This Row],[M2B_h]])</f>
        <v>0</v>
      </c>
      <c r="S2851" s="14">
        <f>SUM(Table2[[#This Row],[M3B]],Table2[[#This Row],[M3B_h]])</f>
        <v>0</v>
      </c>
      <c r="T2851" s="14">
        <f>SUM(Table2[[#This Row],[M4B]],Table2[[#This Row],[M4B_h]])</f>
        <v>0</v>
      </c>
    </row>
    <row r="2852" spans="1:20">
      <c r="A2852" s="11" t="str">
        <f>IF(Table2[[#This Row],[TT]]=0,"",ROW())</f>
        <v/>
      </c>
      <c r="B2852" s="11" t="str">
        <f>LOWER(SUBSTITUTE(SUBSTITUTE(SUBSTITUTE(SUBSTITUTE(SUBSTITUTE(SUBSTITUTE(SUBSTITUTE(SUBSTITUTE(Table2[[#This Row],[NAMA BARANG]]," ",""),"""",""),"-",""),"/",""),"(",""),")",""),"&amp;",""),",",""))</f>
        <v>pcklgdm6610</v>
      </c>
      <c r="C2852" s="17" t="s">
        <v>1646</v>
      </c>
      <c r="D2852" s="18">
        <v>0</v>
      </c>
      <c r="E2852" s="22" t="s">
        <v>38</v>
      </c>
      <c r="F2852" s="43">
        <f>IF(Table2[[#This Row],[M5B]]="",Table2[[#This Row],[M5B_h]],SUM(Table2[[#This Row],[M5B_h]],Table2[[#This Row],[M5B]]))</f>
        <v>0</v>
      </c>
      <c r="H2852" s="12" t="str">
        <f>IF(Table2[[#This Row],[M1A]]="","",Table2[[#This Row],[M1A]]-Table2[[#This Row],[AWAL]])</f>
        <v/>
      </c>
      <c r="J2852" s="12" t="str">
        <f>IF(Table2[[#This Row],[M2A]]="","",SUM(Table2[[#This Row],[M2A]]-Table2[[#This Row],[M2B_h]]))</f>
        <v/>
      </c>
      <c r="L2852" s="12" t="str">
        <f>IF(Table2[[#This Row],[M3A]]="","",SUM(Table2[[#This Row],[M3A]]-Table2[[#This Row],[M3B_h]]))</f>
        <v/>
      </c>
      <c r="N2852" s="12" t="str">
        <f>IF(Table2[[#This Row],[M4A]]="","",SUM(Table2[[#This Row],[M4A]]-Table2[[#This Row],[M4B_h]]))</f>
        <v/>
      </c>
      <c r="O2852" s="14"/>
      <c r="P2852" s="14" t="str">
        <f>IF(Table2[[#This Row],[M5A]]="","",SUM(Table2[[#This Row],[M5A]]-Table2[[#This Row],[M5B_h]]))</f>
        <v/>
      </c>
      <c r="Q2852" s="14">
        <f>SUM(Table2[[#This Row],[AWAL]],Table2[[#This Row],[M1B]])</f>
        <v>0</v>
      </c>
      <c r="R2852" s="14">
        <f>SUM(Table2[[#This Row],[M2B]],Table2[[#This Row],[M2B_h]])</f>
        <v>0</v>
      </c>
      <c r="S2852" s="14">
        <f>SUM(Table2[[#This Row],[M3B]],Table2[[#This Row],[M3B_h]])</f>
        <v>0</v>
      </c>
      <c r="T2852" s="14">
        <f>SUM(Table2[[#This Row],[M4B]],Table2[[#This Row],[M4B_h]])</f>
        <v>0</v>
      </c>
    </row>
    <row r="2853" spans="1:20">
      <c r="A2853" s="13" t="str">
        <f>IF(Table2[[#This Row],[TT]]=0,"",ROW())</f>
        <v/>
      </c>
      <c r="B2853" s="13" t="str">
        <f>LOWER(SUBSTITUTE(SUBSTITUTE(SUBSTITUTE(SUBSTITUTE(SUBSTITUTE(SUBSTITUTE(SUBSTITUTE(SUBSTITUTE(Table2[[#This Row],[NAMA BARANG]]," ",""),"""",""),"-",""),"/",""),"(",""),")",""),"&amp;",""),",",""))</f>
        <v>pcklggp008</v>
      </c>
      <c r="C2853" s="16" t="s">
        <v>2948</v>
      </c>
      <c r="D2853" s="18">
        <v>0</v>
      </c>
      <c r="E2853" s="47" t="s">
        <v>2561</v>
      </c>
      <c r="F2853" s="43">
        <f>IF(Table2[[#This Row],[M5B]]="",Table2[[#This Row],[M5B_h]],SUM(Table2[[#This Row],[M5B_h]],Table2[[#This Row],[M5B]]))</f>
        <v>0</v>
      </c>
      <c r="H2853" s="14" t="str">
        <f>IF(Table2[[#This Row],[M1A]]="","",Table2[[#This Row],[M1A]]-Table2[[#This Row],[AWAL]])</f>
        <v/>
      </c>
      <c r="J2853" s="14" t="str">
        <f>IF(Table2[[#This Row],[M2A]]="","",SUM(Table2[[#This Row],[M2A]]-Table2[[#This Row],[M2B_h]]))</f>
        <v/>
      </c>
      <c r="L2853" s="14" t="str">
        <f>IF(Table2[[#This Row],[M3A]]="","",SUM(Table2[[#This Row],[M3A]]-Table2[[#This Row],[M3B_h]]))</f>
        <v/>
      </c>
      <c r="N2853" s="14" t="str">
        <f>IF(Table2[[#This Row],[M4A]]="","",SUM(Table2[[#This Row],[M4A]]-Table2[[#This Row],[M4B_h]]))</f>
        <v/>
      </c>
      <c r="O2853" s="14"/>
      <c r="P2853" s="14" t="str">
        <f>IF(Table2[[#This Row],[M5A]]="","",SUM(Table2[[#This Row],[M5A]]-Table2[[#This Row],[M5B_h]]))</f>
        <v/>
      </c>
      <c r="Q2853" s="14">
        <f>SUM(Table2[[#This Row],[AWAL]],Table2[[#This Row],[M1B]])</f>
        <v>0</v>
      </c>
      <c r="R2853" s="14">
        <f>SUM(Table2[[#This Row],[M2B]],Table2[[#This Row],[M2B_h]])</f>
        <v>0</v>
      </c>
      <c r="S2853" s="14">
        <f>SUM(Table2[[#This Row],[M3B]],Table2[[#This Row],[M3B_h]])</f>
        <v>0</v>
      </c>
      <c r="T2853" s="14">
        <f>SUM(Table2[[#This Row],[M4B]],Table2[[#This Row],[M4B_h]])</f>
        <v>0</v>
      </c>
    </row>
    <row r="2854" spans="1:20">
      <c r="A2854" s="13" t="str">
        <f>IF(Table2[[#This Row],[TT]]=0,"",ROW())</f>
        <v/>
      </c>
      <c r="B2854" s="13" t="str">
        <f>LOWER(SUBSTITUTE(SUBSTITUTE(SUBSTITUTE(SUBSTITUTE(SUBSTITUTE(SUBSTITUTE(SUBSTITUTE(SUBSTITUTE(Table2[[#This Row],[NAMA BARANG]]," ",""),"""",""),"-",""),"/",""),"(",""),")",""),"&amp;",""),",",""))</f>
        <v>pcklggp009</v>
      </c>
      <c r="C2854" s="16" t="s">
        <v>2949</v>
      </c>
      <c r="D2854" s="18">
        <v>0</v>
      </c>
      <c r="E2854" s="47" t="s">
        <v>2561</v>
      </c>
      <c r="F2854" s="43">
        <f>IF(Table2[[#This Row],[M5B]]="",Table2[[#This Row],[M5B_h]],SUM(Table2[[#This Row],[M5B_h]],Table2[[#This Row],[M5B]]))</f>
        <v>0</v>
      </c>
      <c r="H2854" s="14" t="str">
        <f>IF(Table2[[#This Row],[M1A]]="","",Table2[[#This Row],[M1A]]-Table2[[#This Row],[AWAL]])</f>
        <v/>
      </c>
      <c r="J2854" s="14" t="str">
        <f>IF(Table2[[#This Row],[M2A]]="","",SUM(Table2[[#This Row],[M2A]]-Table2[[#This Row],[M2B_h]]))</f>
        <v/>
      </c>
      <c r="L2854" s="14" t="str">
        <f>IF(Table2[[#This Row],[M3A]]="","",SUM(Table2[[#This Row],[M3A]]-Table2[[#This Row],[M3B_h]]))</f>
        <v/>
      </c>
      <c r="N2854" s="14" t="str">
        <f>IF(Table2[[#This Row],[M4A]]="","",SUM(Table2[[#This Row],[M4A]]-Table2[[#This Row],[M4B_h]]))</f>
        <v/>
      </c>
      <c r="O2854" s="14"/>
      <c r="P2854" s="14" t="str">
        <f>IF(Table2[[#This Row],[M5A]]="","",SUM(Table2[[#This Row],[M5A]]-Table2[[#This Row],[M5B_h]]))</f>
        <v/>
      </c>
      <c r="Q2854" s="14">
        <f>SUM(Table2[[#This Row],[AWAL]],Table2[[#This Row],[M1B]])</f>
        <v>0</v>
      </c>
      <c r="R2854" s="14">
        <f>SUM(Table2[[#This Row],[M2B]],Table2[[#This Row],[M2B_h]])</f>
        <v>0</v>
      </c>
      <c r="S2854" s="14">
        <f>SUM(Table2[[#This Row],[M3B]],Table2[[#This Row],[M3B_h]])</f>
        <v>0</v>
      </c>
      <c r="T2854" s="14">
        <f>SUM(Table2[[#This Row],[M4B]],Table2[[#This Row],[M4B_h]])</f>
        <v>0</v>
      </c>
    </row>
    <row r="2855" spans="1:20">
      <c r="A2855" s="13" t="str">
        <f>IF(Table2[[#This Row],[TT]]=0,"",ROW())</f>
        <v/>
      </c>
      <c r="B2855" s="13" t="str">
        <f>LOWER(SUBSTITUTE(SUBSTITUTE(SUBSTITUTE(SUBSTITUTE(SUBSTITUTE(SUBSTITUTE(SUBSTITUTE(SUBSTITUTE(Table2[[#This Row],[NAMA BARANG]]," ",""),"""",""),"-",""),"/",""),"(",""),")",""),"&amp;",""),",",""))</f>
        <v>pcklggp018</v>
      </c>
      <c r="C2855" s="16" t="s">
        <v>2950</v>
      </c>
      <c r="D2855" s="18">
        <v>0</v>
      </c>
      <c r="E2855" s="47" t="s">
        <v>2635</v>
      </c>
      <c r="F2855" s="43">
        <f>IF(Table2[[#This Row],[M5B]]="",Table2[[#This Row],[M5B_h]],SUM(Table2[[#This Row],[M5B_h]],Table2[[#This Row],[M5B]]))</f>
        <v>0</v>
      </c>
      <c r="H2855" s="14" t="str">
        <f>IF(Table2[[#This Row],[M1A]]="","",Table2[[#This Row],[M1A]]-Table2[[#This Row],[AWAL]])</f>
        <v/>
      </c>
      <c r="J2855" s="14" t="str">
        <f>IF(Table2[[#This Row],[M2A]]="","",SUM(Table2[[#This Row],[M2A]]-Table2[[#This Row],[M2B_h]]))</f>
        <v/>
      </c>
      <c r="L2855" s="14" t="str">
        <f>IF(Table2[[#This Row],[M3A]]="","",SUM(Table2[[#This Row],[M3A]]-Table2[[#This Row],[M3B_h]]))</f>
        <v/>
      </c>
      <c r="N2855" s="14" t="str">
        <f>IF(Table2[[#This Row],[M4A]]="","",SUM(Table2[[#This Row],[M4A]]-Table2[[#This Row],[M4B_h]]))</f>
        <v/>
      </c>
      <c r="O2855" s="14"/>
      <c r="P2855" s="14" t="str">
        <f>IF(Table2[[#This Row],[M5A]]="","",SUM(Table2[[#This Row],[M5A]]-Table2[[#This Row],[M5B_h]]))</f>
        <v/>
      </c>
      <c r="Q2855" s="14">
        <f>SUM(Table2[[#This Row],[AWAL]],Table2[[#This Row],[M1B]])</f>
        <v>0</v>
      </c>
      <c r="R2855" s="14">
        <f>SUM(Table2[[#This Row],[M2B]],Table2[[#This Row],[M2B_h]])</f>
        <v>0</v>
      </c>
      <c r="S2855" s="14">
        <f>SUM(Table2[[#This Row],[M3B]],Table2[[#This Row],[M3B_h]])</f>
        <v>0</v>
      </c>
      <c r="T2855" s="14">
        <f>SUM(Table2[[#This Row],[M4B]],Table2[[#This Row],[M4B_h]])</f>
        <v>0</v>
      </c>
    </row>
    <row r="2856" spans="1:20">
      <c r="A2856" s="11" t="str">
        <f>IF(Table2[[#This Row],[TT]]=0,"",ROW())</f>
        <v/>
      </c>
      <c r="B2856" s="11" t="str">
        <f>LOWER(SUBSTITUTE(SUBSTITUTE(SUBSTITUTE(SUBSTITUTE(SUBSTITUTE(SUBSTITUTE(SUBSTITUTE(SUBSTITUTE(Table2[[#This Row],[NAMA BARANG]]," ",""),"""",""),"-",""),"/",""),"(",""),")",""),"&amp;",""),",",""))</f>
        <v>pcklgk367</v>
      </c>
      <c r="C2856" s="17" t="s">
        <v>1648</v>
      </c>
      <c r="D2856" s="18">
        <v>0</v>
      </c>
      <c r="E2856" s="22" t="s">
        <v>88</v>
      </c>
      <c r="F2856" s="43">
        <f>IF(Table2[[#This Row],[M5B]]="",Table2[[#This Row],[M5B_h]],SUM(Table2[[#This Row],[M5B_h]],Table2[[#This Row],[M5B]]))</f>
        <v>0</v>
      </c>
      <c r="H2856" s="12" t="str">
        <f>IF(Table2[[#This Row],[M1A]]="","",Table2[[#This Row],[M1A]]-Table2[[#This Row],[AWAL]])</f>
        <v/>
      </c>
      <c r="J2856" s="12" t="str">
        <f>IF(Table2[[#This Row],[M2A]]="","",SUM(Table2[[#This Row],[M2A]]-Table2[[#This Row],[M2B_h]]))</f>
        <v/>
      </c>
      <c r="L2856" s="12" t="str">
        <f>IF(Table2[[#This Row],[M3A]]="","",SUM(Table2[[#This Row],[M3A]]-Table2[[#This Row],[M3B_h]]))</f>
        <v/>
      </c>
      <c r="N2856" s="12" t="str">
        <f>IF(Table2[[#This Row],[M4A]]="","",SUM(Table2[[#This Row],[M4A]]-Table2[[#This Row],[M4B_h]]))</f>
        <v/>
      </c>
      <c r="O2856" s="14"/>
      <c r="P2856" s="14" t="str">
        <f>IF(Table2[[#This Row],[M5A]]="","",SUM(Table2[[#This Row],[M5A]]-Table2[[#This Row],[M5B_h]]))</f>
        <v/>
      </c>
      <c r="Q2856" s="14">
        <f>SUM(Table2[[#This Row],[AWAL]],Table2[[#This Row],[M1B]])</f>
        <v>0</v>
      </c>
      <c r="R2856" s="14">
        <f>SUM(Table2[[#This Row],[M2B]],Table2[[#This Row],[M2B_h]])</f>
        <v>0</v>
      </c>
      <c r="S2856" s="14">
        <f>SUM(Table2[[#This Row],[M3B]],Table2[[#This Row],[M3B_h]])</f>
        <v>0</v>
      </c>
      <c r="T2856" s="14">
        <f>SUM(Table2[[#This Row],[M4B]],Table2[[#This Row],[M4B_h]])</f>
        <v>0</v>
      </c>
    </row>
    <row r="2857" spans="1:20">
      <c r="A2857" s="11" t="str">
        <f>IF(Table2[[#This Row],[TT]]=0,"",ROW())</f>
        <v/>
      </c>
      <c r="B2857" s="11" t="str">
        <f>LOWER(SUBSTITUTE(SUBSTITUTE(SUBSTITUTE(SUBSTITUTE(SUBSTITUTE(SUBSTITUTE(SUBSTITUTE(SUBSTITUTE(Table2[[#This Row],[NAMA BARANG]]," ",""),"""",""),"-",""),"/",""),"(",""),")",""),"&amp;",""),",",""))</f>
        <v>pcklgk668</v>
      </c>
      <c r="C2857" s="17" t="s">
        <v>2911</v>
      </c>
      <c r="D2857" s="18">
        <v>0</v>
      </c>
      <c r="E2857" s="22" t="s">
        <v>2912</v>
      </c>
      <c r="F2857" s="43">
        <f>IF(Table2[[#This Row],[M5B]]="",Table2[[#This Row],[M5B_h]],SUM(Table2[[#This Row],[M5B_h]],Table2[[#This Row],[M5B]]))</f>
        <v>0</v>
      </c>
      <c r="H2857" s="12" t="str">
        <f>IF(Table2[[#This Row],[M1A]]="","",Table2[[#This Row],[M1A]]-Table2[[#This Row],[AWAL]])</f>
        <v/>
      </c>
      <c r="J2857" s="12" t="str">
        <f>IF(Table2[[#This Row],[M2A]]="","",SUM(Table2[[#This Row],[M2A]]-Table2[[#This Row],[M2B_h]]))</f>
        <v/>
      </c>
      <c r="L2857" s="12" t="str">
        <f>IF(Table2[[#This Row],[M3A]]="","",SUM(Table2[[#This Row],[M3A]]-Table2[[#This Row],[M3B_h]]))</f>
        <v/>
      </c>
      <c r="N2857" s="12" t="str">
        <f>IF(Table2[[#This Row],[M4A]]="","",SUM(Table2[[#This Row],[M4A]]-Table2[[#This Row],[M4B_h]]))</f>
        <v/>
      </c>
      <c r="O2857" s="14"/>
      <c r="P2857" s="14" t="str">
        <f>IF(Table2[[#This Row],[M5A]]="","",SUM(Table2[[#This Row],[M5A]]-Table2[[#This Row],[M5B_h]]))</f>
        <v/>
      </c>
      <c r="Q2857" s="14">
        <f>SUM(Table2[[#This Row],[AWAL]],Table2[[#This Row],[M1B]])</f>
        <v>0</v>
      </c>
      <c r="R2857" s="14">
        <f>SUM(Table2[[#This Row],[M2B]],Table2[[#This Row],[M2B_h]])</f>
        <v>0</v>
      </c>
      <c r="S2857" s="14">
        <f>SUM(Table2[[#This Row],[M3B]],Table2[[#This Row],[M3B_h]])</f>
        <v>0</v>
      </c>
      <c r="T2857" s="14">
        <f>SUM(Table2[[#This Row],[M4B]],Table2[[#This Row],[M4B_h]])</f>
        <v>0</v>
      </c>
    </row>
    <row r="2858" spans="1:20">
      <c r="A2858" s="11" t="str">
        <f>IF(Table2[[#This Row],[TT]]=0,"",ROW())</f>
        <v/>
      </c>
      <c r="B2858" s="11" t="str">
        <f>LOWER(SUBSTITUTE(SUBSTITUTE(SUBSTITUTE(SUBSTITUTE(SUBSTITUTE(SUBSTITUTE(SUBSTITUTE(SUBSTITUTE(Table2[[#This Row],[NAMA BARANG]]," ",""),"""",""),"-",""),"/",""),"(",""),")",""),"&amp;",""),",",""))</f>
        <v>pcklgkt6612+stdset</v>
      </c>
      <c r="C2858" s="17" t="s">
        <v>1650</v>
      </c>
      <c r="D2858" s="18">
        <v>0</v>
      </c>
      <c r="E2858" s="22" t="s">
        <v>88</v>
      </c>
      <c r="F2858" s="43">
        <f>IF(Table2[[#This Row],[M5B]]="",Table2[[#This Row],[M5B_h]],SUM(Table2[[#This Row],[M5B_h]],Table2[[#This Row],[M5B]]))</f>
        <v>0</v>
      </c>
      <c r="H2858" s="12" t="str">
        <f>IF(Table2[[#This Row],[M1A]]="","",Table2[[#This Row],[M1A]]-Table2[[#This Row],[AWAL]])</f>
        <v/>
      </c>
      <c r="J2858" s="12" t="str">
        <f>IF(Table2[[#This Row],[M2A]]="","",SUM(Table2[[#This Row],[M2A]]-Table2[[#This Row],[M2B_h]]))</f>
        <v/>
      </c>
      <c r="L2858" s="12" t="str">
        <f>IF(Table2[[#This Row],[M3A]]="","",SUM(Table2[[#This Row],[M3A]]-Table2[[#This Row],[M3B_h]]))</f>
        <v/>
      </c>
      <c r="N2858" s="12" t="str">
        <f>IF(Table2[[#This Row],[M4A]]="","",SUM(Table2[[#This Row],[M4A]]-Table2[[#This Row],[M4B_h]]))</f>
        <v/>
      </c>
      <c r="O2858" s="14"/>
      <c r="P2858" s="14" t="str">
        <f>IF(Table2[[#This Row],[M5A]]="","",SUM(Table2[[#This Row],[M5A]]-Table2[[#This Row],[M5B_h]]))</f>
        <v/>
      </c>
      <c r="Q2858" s="14">
        <f>SUM(Table2[[#This Row],[AWAL]],Table2[[#This Row],[M1B]])</f>
        <v>0</v>
      </c>
      <c r="R2858" s="14">
        <f>SUM(Table2[[#This Row],[M2B]],Table2[[#This Row],[M2B_h]])</f>
        <v>0</v>
      </c>
      <c r="S2858" s="14">
        <f>SUM(Table2[[#This Row],[M3B]],Table2[[#This Row],[M3B_h]])</f>
        <v>0</v>
      </c>
      <c r="T2858" s="14">
        <f>SUM(Table2[[#This Row],[M4B]],Table2[[#This Row],[M4B_h]])</f>
        <v>0</v>
      </c>
    </row>
    <row r="2859" spans="1:20">
      <c r="A2859" s="11" t="str">
        <f>IF(Table2[[#This Row],[TT]]=0,"",ROW())</f>
        <v/>
      </c>
      <c r="B2859" s="11" t="str">
        <f>LOWER(SUBSTITUTE(SUBSTITUTE(SUBSTITUTE(SUBSTITUTE(SUBSTITUTE(SUBSTITUTE(SUBSTITUTE(SUBSTITUTE(Table2[[#This Row],[NAMA BARANG]]," ",""),"""",""),"-",""),"/",""),"(",""),")",""),"&amp;",""),",",""))</f>
        <v>pcklglpy992</v>
      </c>
      <c r="C2859" s="17" t="s">
        <v>1651</v>
      </c>
      <c r="D2859" s="18">
        <v>0</v>
      </c>
      <c r="E2859" s="22" t="s">
        <v>63</v>
      </c>
      <c r="F2859" s="43">
        <f>IF(Table2[[#This Row],[M5B]]="",Table2[[#This Row],[M5B_h]],SUM(Table2[[#This Row],[M5B_h]],Table2[[#This Row],[M5B]]))</f>
        <v>0</v>
      </c>
      <c r="H2859" s="12" t="str">
        <f>IF(Table2[[#This Row],[M1A]]="","",Table2[[#This Row],[M1A]]-Table2[[#This Row],[AWAL]])</f>
        <v/>
      </c>
      <c r="J2859" s="12" t="str">
        <f>IF(Table2[[#This Row],[M2A]]="","",SUM(Table2[[#This Row],[M2A]]-Table2[[#This Row],[M2B_h]]))</f>
        <v/>
      </c>
      <c r="L2859" s="12" t="str">
        <f>IF(Table2[[#This Row],[M3A]]="","",SUM(Table2[[#This Row],[M3A]]-Table2[[#This Row],[M3B_h]]))</f>
        <v/>
      </c>
      <c r="N2859" s="12" t="str">
        <f>IF(Table2[[#This Row],[M4A]]="","",SUM(Table2[[#This Row],[M4A]]-Table2[[#This Row],[M4B_h]]))</f>
        <v/>
      </c>
      <c r="O2859" s="14"/>
      <c r="P2859" s="14" t="str">
        <f>IF(Table2[[#This Row],[M5A]]="","",SUM(Table2[[#This Row],[M5A]]-Table2[[#This Row],[M5B_h]]))</f>
        <v/>
      </c>
      <c r="Q2859" s="14">
        <f>SUM(Table2[[#This Row],[AWAL]],Table2[[#This Row],[M1B]])</f>
        <v>0</v>
      </c>
      <c r="R2859" s="14">
        <f>SUM(Table2[[#This Row],[M2B]],Table2[[#This Row],[M2B_h]])</f>
        <v>0</v>
      </c>
      <c r="S2859" s="14">
        <f>SUM(Table2[[#This Row],[M3B]],Table2[[#This Row],[M3B_h]])</f>
        <v>0</v>
      </c>
      <c r="T2859" s="14">
        <f>SUM(Table2[[#This Row],[M4B]],Table2[[#This Row],[M4B_h]])</f>
        <v>0</v>
      </c>
    </row>
    <row r="2860" spans="1:20">
      <c r="A2860" s="11" t="str">
        <f>IF(Table2[[#This Row],[TT]]=0,"",ROW())</f>
        <v/>
      </c>
      <c r="B2860" s="11" t="str">
        <f>LOWER(SUBSTITUTE(SUBSTITUTE(SUBSTITUTE(SUBSTITUTE(SUBSTITUTE(SUBSTITUTE(SUBSTITUTE(SUBSTITUTE(Table2[[#This Row],[NAMA BARANG]]," ",""),"""",""),"-",""),"/",""),"(",""),")",""),"&amp;",""),",",""))</f>
        <v>pcklgqz5912</v>
      </c>
      <c r="C2860" s="17" t="s">
        <v>1653</v>
      </c>
      <c r="D2860" s="18">
        <v>0</v>
      </c>
      <c r="E2860" s="22" t="s">
        <v>39</v>
      </c>
      <c r="F2860" s="43">
        <f>IF(Table2[[#This Row],[M5B]]="",Table2[[#This Row],[M5B_h]],SUM(Table2[[#This Row],[M5B_h]],Table2[[#This Row],[M5B]]))</f>
        <v>0</v>
      </c>
      <c r="H2860" s="12" t="str">
        <f>IF(Table2[[#This Row],[M1A]]="","",Table2[[#This Row],[M1A]]-Table2[[#This Row],[AWAL]])</f>
        <v/>
      </c>
      <c r="J2860" s="12" t="str">
        <f>IF(Table2[[#This Row],[M2A]]="","",SUM(Table2[[#This Row],[M2A]]-Table2[[#This Row],[M2B_h]]))</f>
        <v/>
      </c>
      <c r="L2860" s="12" t="str">
        <f>IF(Table2[[#This Row],[M3A]]="","",SUM(Table2[[#This Row],[M3A]]-Table2[[#This Row],[M3B_h]]))</f>
        <v/>
      </c>
      <c r="N2860" s="12" t="str">
        <f>IF(Table2[[#This Row],[M4A]]="","",SUM(Table2[[#This Row],[M4A]]-Table2[[#This Row],[M4B_h]]))</f>
        <v/>
      </c>
      <c r="O2860" s="14"/>
      <c r="P2860" s="14" t="str">
        <f>IF(Table2[[#This Row],[M5A]]="","",SUM(Table2[[#This Row],[M5A]]-Table2[[#This Row],[M5B_h]]))</f>
        <v/>
      </c>
      <c r="Q2860" s="14">
        <f>SUM(Table2[[#This Row],[AWAL]],Table2[[#This Row],[M1B]])</f>
        <v>0</v>
      </c>
      <c r="R2860" s="14">
        <f>SUM(Table2[[#This Row],[M2B]],Table2[[#This Row],[M2B_h]])</f>
        <v>0</v>
      </c>
      <c r="S2860" s="14">
        <f>SUM(Table2[[#This Row],[M3B]],Table2[[#This Row],[M3B_h]])</f>
        <v>0</v>
      </c>
      <c r="T2860" s="14">
        <f>SUM(Table2[[#This Row],[M4B]],Table2[[#This Row],[M4B_h]])</f>
        <v>0</v>
      </c>
    </row>
    <row r="2861" spans="1:20">
      <c r="A2861" s="11" t="str">
        <f>IF(Table2[[#This Row],[TT]]=0,"",ROW())</f>
        <v/>
      </c>
      <c r="B2861" s="11" t="str">
        <f>LOWER(SUBSTITUTE(SUBSTITUTE(SUBSTITUTE(SUBSTITUTE(SUBSTITUTE(SUBSTITUTE(SUBSTITUTE(SUBSTITUTE(Table2[[#This Row],[NAMA BARANG]]," ",""),"""",""),"-",""),"/",""),"(",""),")",""),"&amp;",""),",",""))</f>
        <v>pcklgxd9555wb</v>
      </c>
      <c r="C2861" s="17" t="s">
        <v>3119</v>
      </c>
      <c r="D2861" s="18">
        <v>0</v>
      </c>
      <c r="E2861" s="22" t="s">
        <v>11</v>
      </c>
      <c r="F2861" s="43">
        <f>IF(Table2[[#This Row],[M5B]]="",Table2[[#This Row],[M5B_h]],SUM(Table2[[#This Row],[M5B_h]],Table2[[#This Row],[M5B]]))</f>
        <v>0</v>
      </c>
      <c r="H2861" s="12" t="str">
        <f>IF(Table2[[#This Row],[M1A]]="","",Table2[[#This Row],[M1A]]-Table2[[#This Row],[AWAL]])</f>
        <v/>
      </c>
      <c r="J2861" s="12" t="str">
        <f>IF(Table2[[#This Row],[M2A]]="","",SUM(Table2[[#This Row],[M2A]]-Table2[[#This Row],[M2B_h]]))</f>
        <v/>
      </c>
      <c r="L2861" s="12" t="str">
        <f>IF(Table2[[#This Row],[M3A]]="","",SUM(Table2[[#This Row],[M3A]]-Table2[[#This Row],[M3B_h]]))</f>
        <v/>
      </c>
      <c r="N2861" s="12" t="str">
        <f>IF(Table2[[#This Row],[M4A]]="","",SUM(Table2[[#This Row],[M4A]]-Table2[[#This Row],[M4B_h]]))</f>
        <v/>
      </c>
      <c r="O2861" s="14"/>
      <c r="P2861" s="14" t="str">
        <f>IF(Table2[[#This Row],[M5A]]="","",SUM(Table2[[#This Row],[M5A]]-Table2[[#This Row],[M5B_h]]))</f>
        <v/>
      </c>
      <c r="Q2861" s="14">
        <f>SUM(Table2[[#This Row],[AWAL]],Table2[[#This Row],[M1B]])</f>
        <v>0</v>
      </c>
      <c r="R2861" s="14">
        <f>SUM(Table2[[#This Row],[M2B]],Table2[[#This Row],[M2B_h]])</f>
        <v>0</v>
      </c>
      <c r="S2861" s="14">
        <f>SUM(Table2[[#This Row],[M3B]],Table2[[#This Row],[M3B_h]])</f>
        <v>0</v>
      </c>
      <c r="T2861" s="14">
        <f>SUM(Table2[[#This Row],[M4B]],Table2[[#This Row],[M4B_h]])</f>
        <v>0</v>
      </c>
    </row>
    <row r="2862" spans="1:20">
      <c r="A2862" s="11" t="str">
        <f>IF(Table2[[#This Row],[TT]]=0,"",ROW())</f>
        <v/>
      </c>
      <c r="B2862" s="11" t="str">
        <f>LOWER(SUBSTITUTE(SUBSTITUTE(SUBSTITUTE(SUBSTITUTE(SUBSTITUTE(SUBSTITUTE(SUBSTITUTE(SUBSTITUTE(Table2[[#This Row],[NAMA BARANG]]," ",""),"""",""),"-",""),"/",""),"(",""),")",""),"&amp;",""),",",""))</f>
        <v>pcklgxda3339doraemontsum</v>
      </c>
      <c r="C2862" s="17" t="s">
        <v>3120</v>
      </c>
      <c r="D2862" s="18">
        <v>0</v>
      </c>
      <c r="E2862" s="22" t="s">
        <v>2638</v>
      </c>
      <c r="F2862" s="43">
        <f>IF(Table2[[#This Row],[M5B]]="",Table2[[#This Row],[M5B_h]],SUM(Table2[[#This Row],[M5B_h]],Table2[[#This Row],[M5B]]))</f>
        <v>0</v>
      </c>
      <c r="H2862" s="12" t="str">
        <f>IF(Table2[[#This Row],[M1A]]="","",Table2[[#This Row],[M1A]]-Table2[[#This Row],[AWAL]])</f>
        <v/>
      </c>
      <c r="J2862" s="12" t="str">
        <f>IF(Table2[[#This Row],[M2A]]="","",SUM(Table2[[#This Row],[M2A]]-Table2[[#This Row],[M2B_h]]))</f>
        <v/>
      </c>
      <c r="L2862" s="12" t="str">
        <f>IF(Table2[[#This Row],[M3A]]="","",SUM(Table2[[#This Row],[M3A]]-Table2[[#This Row],[M3B_h]]))</f>
        <v/>
      </c>
      <c r="N2862" s="12" t="str">
        <f>IF(Table2[[#This Row],[M4A]]="","",SUM(Table2[[#This Row],[M4A]]-Table2[[#This Row],[M4B_h]]))</f>
        <v/>
      </c>
      <c r="O2862" s="14"/>
      <c r="P2862" s="14" t="str">
        <f>IF(Table2[[#This Row],[M5A]]="","",SUM(Table2[[#This Row],[M5A]]-Table2[[#This Row],[M5B_h]]))</f>
        <v/>
      </c>
      <c r="Q2862" s="14">
        <f>SUM(Table2[[#This Row],[AWAL]],Table2[[#This Row],[M1B]])</f>
        <v>0</v>
      </c>
      <c r="R2862" s="14">
        <f>SUM(Table2[[#This Row],[M2B]],Table2[[#This Row],[M2B_h]])</f>
        <v>0</v>
      </c>
      <c r="S2862" s="14">
        <f>SUM(Table2[[#This Row],[M3B]],Table2[[#This Row],[M3B_h]])</f>
        <v>0</v>
      </c>
      <c r="T2862" s="14">
        <f>SUM(Table2[[#This Row],[M4B]],Table2[[#This Row],[M4B_h]])</f>
        <v>0</v>
      </c>
    </row>
    <row r="2863" spans="1:20">
      <c r="A2863" s="11" t="str">
        <f>IF(Table2[[#This Row],[TT]]=0,"",ROW())</f>
        <v/>
      </c>
      <c r="B2863" s="11" t="str">
        <f>LOWER(SUBSTITUTE(SUBSTITUTE(SUBSTITUTE(SUBSTITUTE(SUBSTITUTE(SUBSTITUTE(SUBSTITUTE(SUBSTITUTE(Table2[[#This Row],[NAMA BARANG]]," ",""),"""",""),"-",""),"/",""),"(",""),")",""),"&amp;",""),",",""))</f>
        <v>pcklgxda3348dmix</v>
      </c>
      <c r="C2863" s="17" t="s">
        <v>3491</v>
      </c>
      <c r="D2863" s="18">
        <v>0</v>
      </c>
      <c r="E2863" s="22" t="s">
        <v>2727</v>
      </c>
      <c r="F2863" s="43">
        <f>IF(Table2[[#This Row],[M5B]]="",Table2[[#This Row],[M5B_h]],SUM(Table2[[#This Row],[M5B_h]],Table2[[#This Row],[M5B]]))</f>
        <v>0</v>
      </c>
      <c r="H2863" s="12" t="str">
        <f>IF(Table2[[#This Row],[M1A]]="","",Table2[[#This Row],[M1A]]-Table2[[#This Row],[AWAL]])</f>
        <v/>
      </c>
      <c r="J2863" s="12" t="str">
        <f>IF(Table2[[#This Row],[M2A]]="","",SUM(Table2[[#This Row],[M2A]]-Table2[[#This Row],[M2B_h]]))</f>
        <v/>
      </c>
      <c r="L2863" s="12" t="str">
        <f>IF(Table2[[#This Row],[M3A]]="","",SUM(Table2[[#This Row],[M3A]]-Table2[[#This Row],[M3B_h]]))</f>
        <v/>
      </c>
      <c r="N2863" s="12" t="str">
        <f>IF(Table2[[#This Row],[M4A]]="","",SUM(Table2[[#This Row],[M4A]]-Table2[[#This Row],[M4B_h]]))</f>
        <v/>
      </c>
      <c r="O2863" s="14"/>
      <c r="P2863" s="14" t="str">
        <f>IF(Table2[[#This Row],[M5A]]="","",SUM(Table2[[#This Row],[M5A]]-Table2[[#This Row],[M5B_h]]))</f>
        <v/>
      </c>
      <c r="Q2863" s="14">
        <f>SUM(Table2[[#This Row],[AWAL]],Table2[[#This Row],[M1B]])</f>
        <v>0</v>
      </c>
      <c r="R2863" s="14">
        <f>SUM(Table2[[#This Row],[M2B]],Table2[[#This Row],[M2B_h]])</f>
        <v>0</v>
      </c>
      <c r="S2863" s="14">
        <f>SUM(Table2[[#This Row],[M3B]],Table2[[#This Row],[M3B_h]])</f>
        <v>0</v>
      </c>
      <c r="T2863" s="14">
        <f>SUM(Table2[[#This Row],[M4B]],Table2[[#This Row],[M4B_h]])</f>
        <v>0</v>
      </c>
    </row>
    <row r="2864" spans="1:20">
      <c r="A2864" s="11" t="str">
        <f>IF(Table2[[#This Row],[TT]]=0,"",ROW())</f>
        <v/>
      </c>
      <c r="B2864" s="11" t="str">
        <f>LOWER(SUBSTITUTE(SUBSTITUTE(SUBSTITUTE(SUBSTITUTE(SUBSTITUTE(SUBSTITUTE(SUBSTITUTE(SUBSTITUTE(Table2[[#This Row],[NAMA BARANG]]," ",""),"""",""),"-",""),"/",""),"(",""),")",""),"&amp;",""),",",""))</f>
        <v>pckrt22032susunmetallik</v>
      </c>
      <c r="C2864" s="17" t="s">
        <v>3122</v>
      </c>
      <c r="D2864" s="18">
        <v>0</v>
      </c>
      <c r="E2864" s="22" t="s">
        <v>58</v>
      </c>
      <c r="F2864" s="43">
        <f>IF(Table2[[#This Row],[M5B]]="",Table2[[#This Row],[M5B_h]],SUM(Table2[[#This Row],[M5B_h]],Table2[[#This Row],[M5B]]))</f>
        <v>0</v>
      </c>
      <c r="H2864" s="12" t="str">
        <f>IF(Table2[[#This Row],[M1A]]="","",Table2[[#This Row],[M1A]]-Table2[[#This Row],[AWAL]])</f>
        <v/>
      </c>
      <c r="J2864" s="12" t="str">
        <f>IF(Table2[[#This Row],[M2A]]="","",SUM(Table2[[#This Row],[M2A]]-Table2[[#This Row],[M2B_h]]))</f>
        <v/>
      </c>
      <c r="L2864" s="12" t="str">
        <f>IF(Table2[[#This Row],[M3A]]="","",SUM(Table2[[#This Row],[M3A]]-Table2[[#This Row],[M3B_h]]))</f>
        <v/>
      </c>
      <c r="N2864" s="12" t="str">
        <f>IF(Table2[[#This Row],[M4A]]="","",SUM(Table2[[#This Row],[M4A]]-Table2[[#This Row],[M4B_h]]))</f>
        <v/>
      </c>
      <c r="O2864" s="14"/>
      <c r="P2864" s="14" t="str">
        <f>IF(Table2[[#This Row],[M5A]]="","",SUM(Table2[[#This Row],[M5A]]-Table2[[#This Row],[M5B_h]]))</f>
        <v/>
      </c>
      <c r="Q2864" s="14">
        <f>SUM(Table2[[#This Row],[AWAL]],Table2[[#This Row],[M1B]])</f>
        <v>0</v>
      </c>
      <c r="R2864" s="14">
        <f>SUM(Table2[[#This Row],[M2B]],Table2[[#This Row],[M2B_h]])</f>
        <v>0</v>
      </c>
      <c r="S2864" s="14">
        <f>SUM(Table2[[#This Row],[M3B]],Table2[[#This Row],[M3B_h]])</f>
        <v>0</v>
      </c>
      <c r="T2864" s="14">
        <f>SUM(Table2[[#This Row],[M4B]],Table2[[#This Row],[M4B_h]])</f>
        <v>0</v>
      </c>
    </row>
    <row r="2865" spans="1:20">
      <c r="A2865" s="13" t="str">
        <f>IF(Table2[[#This Row],[TT]]=0,"",ROW())</f>
        <v/>
      </c>
      <c r="B2865" s="13" t="str">
        <f>LOWER(SUBSTITUTE(SUBSTITUTE(SUBSTITUTE(SUBSTITUTE(SUBSTITUTE(SUBSTITUTE(SUBSTITUTE(SUBSTITUTE(Table2[[#This Row],[NAMA BARANG]]," ",""),"""",""),"-",""),"/",""),"(",""),")",""),"&amp;",""),",",""))</f>
        <v>pckrt2c8dfaktur</v>
      </c>
      <c r="C2865" s="16" t="s">
        <v>3313</v>
      </c>
      <c r="D2865" s="18">
        <v>0</v>
      </c>
      <c r="E2865" s="47" t="s">
        <v>2577</v>
      </c>
      <c r="F2865" s="43">
        <f>IF(Table2[[#This Row],[M5B]]="",Table2[[#This Row],[M5B_h]],SUM(Table2[[#This Row],[M5B_h]],Table2[[#This Row],[M5B]]))</f>
        <v>0</v>
      </c>
      <c r="H2865" s="14" t="str">
        <f>IF(Table2[[#This Row],[M1A]]="","",Table2[[#This Row],[M1A]]-Table2[[#This Row],[AWAL]])</f>
        <v/>
      </c>
      <c r="J2865" s="14" t="str">
        <f>IF(Table2[[#This Row],[M2A]]="","",SUM(Table2[[#This Row],[M2A]]-Table2[[#This Row],[M2B_h]]))</f>
        <v/>
      </c>
      <c r="L2865" s="14" t="str">
        <f>IF(Table2[[#This Row],[M3A]]="","",SUM(Table2[[#This Row],[M3A]]-Table2[[#This Row],[M3B_h]]))</f>
        <v/>
      </c>
      <c r="N2865" s="14" t="str">
        <f>IF(Table2[[#This Row],[M4A]]="","",SUM(Table2[[#This Row],[M4A]]-Table2[[#This Row],[M4B_h]]))</f>
        <v/>
      </c>
      <c r="O2865" s="14"/>
      <c r="P2865" s="14" t="str">
        <f>IF(Table2[[#This Row],[M5A]]="","",SUM(Table2[[#This Row],[M5A]]-Table2[[#This Row],[M5B_h]]))</f>
        <v/>
      </c>
      <c r="Q2865" s="14">
        <f>SUM(Table2[[#This Row],[AWAL]],Table2[[#This Row],[M1B]])</f>
        <v>0</v>
      </c>
      <c r="R2865" s="14">
        <f>SUM(Table2[[#This Row],[M2B]],Table2[[#This Row],[M2B_h]])</f>
        <v>0</v>
      </c>
      <c r="S2865" s="14">
        <f>SUM(Table2[[#This Row],[M3B]],Table2[[#This Row],[M3B_h]])</f>
        <v>0</v>
      </c>
      <c r="T2865" s="14">
        <f>SUM(Table2[[#This Row],[M4B]],Table2[[#This Row],[M4B_h]])</f>
        <v>0</v>
      </c>
    </row>
    <row r="2866" spans="1:20">
      <c r="A2866" s="13" t="str">
        <f>IF(Table2[[#This Row],[TT]]=0,"",ROW())</f>
        <v/>
      </c>
      <c r="B2866" s="13" t="str">
        <f>LOWER(SUBSTITUTE(SUBSTITUTE(SUBSTITUTE(SUBSTITUTE(SUBSTITUTE(SUBSTITUTE(SUBSTITUTE(SUBSTITUTE(Table2[[#This Row],[NAMA BARANG]]," ",""),"""",""),"-",""),"/",""),"(",""),")",""),"&amp;",""),",",""))</f>
        <v>pckrtkk2c8dss2faktur</v>
      </c>
      <c r="C2866" s="16" t="s">
        <v>3026</v>
      </c>
      <c r="D2866" s="18">
        <v>0</v>
      </c>
      <c r="E2866" s="47">
        <v>100</v>
      </c>
      <c r="F2866" s="43">
        <f>IF(Table2[[#This Row],[M5B]]="",Table2[[#This Row],[M5B_h]],SUM(Table2[[#This Row],[M5B_h]],Table2[[#This Row],[M5B]]))</f>
        <v>0</v>
      </c>
      <c r="H2866" s="14" t="str">
        <f>IF(Table2[[#This Row],[M1A]]="","",Table2[[#This Row],[M1A]]-Table2[[#This Row],[AWAL]])</f>
        <v/>
      </c>
      <c r="J2866" s="14" t="str">
        <f>IF(Table2[[#This Row],[M2A]]="","",SUM(Table2[[#This Row],[M2A]]-Table2[[#This Row],[M2B_h]]))</f>
        <v/>
      </c>
      <c r="L2866" s="14" t="str">
        <f>IF(Table2[[#This Row],[M3A]]="","",SUM(Table2[[#This Row],[M3A]]-Table2[[#This Row],[M3B_h]]))</f>
        <v/>
      </c>
      <c r="N2866" s="14" t="str">
        <f>IF(Table2[[#This Row],[M4A]]="","",SUM(Table2[[#This Row],[M4A]]-Table2[[#This Row],[M4B_h]]))</f>
        <v/>
      </c>
      <c r="O2866" s="14"/>
      <c r="P2866" s="14" t="str">
        <f>IF(Table2[[#This Row],[M5A]]="","",SUM(Table2[[#This Row],[M5A]]-Table2[[#This Row],[M5B_h]]))</f>
        <v/>
      </c>
      <c r="Q2866" s="14">
        <f>SUM(Table2[[#This Row],[AWAL]],Table2[[#This Row],[M1B]])</f>
        <v>0</v>
      </c>
      <c r="R2866" s="14">
        <f>SUM(Table2[[#This Row],[M2B]],Table2[[#This Row],[M2B_h]])</f>
        <v>0</v>
      </c>
      <c r="S2866" s="14">
        <f>SUM(Table2[[#This Row],[M3B]],Table2[[#This Row],[M3B_h]])</f>
        <v>0</v>
      </c>
      <c r="T2866" s="14">
        <f>SUM(Table2[[#This Row],[M4B]],Table2[[#This Row],[M4B_h]])</f>
        <v>0</v>
      </c>
    </row>
    <row r="2867" spans="1:20">
      <c r="A2867" s="11" t="str">
        <f>IF(Table2[[#This Row],[TT]]=0,"",ROW())</f>
        <v/>
      </c>
      <c r="B2867" s="11" t="str">
        <f>LOWER(SUBSTITUTE(SUBSTITUTE(SUBSTITUTE(SUBSTITUTE(SUBSTITUTE(SUBSTITUTE(SUBSTITUTE(SUBSTITUTE(Table2[[#This Row],[NAMA BARANG]]," ",""),"""",""),"-",""),"/",""),"(",""),")",""),"&amp;",""),",",""))</f>
        <v>pckrtlampu3320</v>
      </c>
      <c r="C2867" s="17" t="s">
        <v>1666</v>
      </c>
      <c r="D2867" s="18">
        <v>0</v>
      </c>
      <c r="E2867" s="22" t="s">
        <v>39</v>
      </c>
      <c r="F2867" s="43">
        <f>IF(Table2[[#This Row],[M5B]]="",Table2[[#This Row],[M5B_h]],SUM(Table2[[#This Row],[M5B_h]],Table2[[#This Row],[M5B]]))</f>
        <v>0</v>
      </c>
      <c r="H2867" s="12" t="str">
        <f>IF(Table2[[#This Row],[M1A]]="","",Table2[[#This Row],[M1A]]-Table2[[#This Row],[AWAL]])</f>
        <v/>
      </c>
      <c r="J2867" s="12" t="str">
        <f>IF(Table2[[#This Row],[M2A]]="","",SUM(Table2[[#This Row],[M2A]]-Table2[[#This Row],[M2B_h]]))</f>
        <v/>
      </c>
      <c r="L2867" s="12" t="str">
        <f>IF(Table2[[#This Row],[M3A]]="","",SUM(Table2[[#This Row],[M3A]]-Table2[[#This Row],[M3B_h]]))</f>
        <v/>
      </c>
      <c r="N2867" s="12" t="str">
        <f>IF(Table2[[#This Row],[M4A]]="","",SUM(Table2[[#This Row],[M4A]]-Table2[[#This Row],[M4B_h]]))</f>
        <v/>
      </c>
      <c r="O2867" s="14"/>
      <c r="P2867" s="14" t="str">
        <f>IF(Table2[[#This Row],[M5A]]="","",SUM(Table2[[#This Row],[M5A]]-Table2[[#This Row],[M5B_h]]))</f>
        <v/>
      </c>
      <c r="Q2867" s="14">
        <f>SUM(Table2[[#This Row],[AWAL]],Table2[[#This Row],[M1B]])</f>
        <v>0</v>
      </c>
      <c r="R2867" s="14">
        <f>SUM(Table2[[#This Row],[M2B]],Table2[[#This Row],[M2B_h]])</f>
        <v>0</v>
      </c>
      <c r="S2867" s="14">
        <f>SUM(Table2[[#This Row],[M3B]],Table2[[#This Row],[M3B_h]])</f>
        <v>0</v>
      </c>
      <c r="T2867" s="14">
        <f>SUM(Table2[[#This Row],[M4B]],Table2[[#This Row],[M4B_h]])</f>
        <v>0</v>
      </c>
    </row>
    <row r="2868" spans="1:20">
      <c r="A2868" s="11" t="str">
        <f>IF(Table2[[#This Row],[TT]]=0,"",ROW())</f>
        <v/>
      </c>
      <c r="B2868" s="11" t="str">
        <f>LOWER(SUBSTITUTE(SUBSTITUTE(SUBSTITUTE(SUBSTITUTE(SUBSTITUTE(SUBSTITUTE(SUBSTITUTE(SUBSTITUTE(Table2[[#This Row],[NAMA BARANG]]," ",""),"""",""),"-",""),"/",""),"(",""),")",""),"&amp;",""),",",""))</f>
        <v>pcla1005fahma</v>
      </c>
      <c r="C2868" s="17" t="s">
        <v>1669</v>
      </c>
      <c r="D2868" s="18">
        <v>0</v>
      </c>
      <c r="E2868" s="22" t="s">
        <v>1308</v>
      </c>
      <c r="F2868" s="43">
        <f>IF(Table2[[#This Row],[M5B]]="",Table2[[#This Row],[M5B_h]],SUM(Table2[[#This Row],[M5B_h]],Table2[[#This Row],[M5B]]))</f>
        <v>0</v>
      </c>
      <c r="H2868" s="12" t="str">
        <f>IF(Table2[[#This Row],[M1A]]="","",Table2[[#This Row],[M1A]]-Table2[[#This Row],[AWAL]])</f>
        <v/>
      </c>
      <c r="J2868" s="12" t="str">
        <f>IF(Table2[[#This Row],[M2A]]="","",SUM(Table2[[#This Row],[M2A]]-Table2[[#This Row],[M2B_h]]))</f>
        <v/>
      </c>
      <c r="L2868" s="12" t="str">
        <f>IF(Table2[[#This Row],[M3A]]="","",SUM(Table2[[#This Row],[M3A]]-Table2[[#This Row],[M3B_h]]))</f>
        <v/>
      </c>
      <c r="N2868" s="12" t="str">
        <f>IF(Table2[[#This Row],[M4A]]="","",SUM(Table2[[#This Row],[M4A]]-Table2[[#This Row],[M4B_h]]))</f>
        <v/>
      </c>
      <c r="O2868" s="14"/>
      <c r="P2868" s="14" t="str">
        <f>IF(Table2[[#This Row],[M5A]]="","",SUM(Table2[[#This Row],[M5A]]-Table2[[#This Row],[M5B_h]]))</f>
        <v/>
      </c>
      <c r="Q2868" s="14">
        <f>SUM(Table2[[#This Row],[AWAL]],Table2[[#This Row],[M1B]])</f>
        <v>0</v>
      </c>
      <c r="R2868" s="14">
        <f>SUM(Table2[[#This Row],[M2B]],Table2[[#This Row],[M2B_h]])</f>
        <v>0</v>
      </c>
      <c r="S2868" s="14">
        <f>SUM(Table2[[#This Row],[M3B]],Table2[[#This Row],[M3B_h]])</f>
        <v>0</v>
      </c>
      <c r="T2868" s="14">
        <f>SUM(Table2[[#This Row],[M4B]],Table2[[#This Row],[M4B_h]])</f>
        <v>0</v>
      </c>
    </row>
    <row r="2869" spans="1:20">
      <c r="A2869" s="11" t="str">
        <f>IF(Table2[[#This Row],[TT]]=0,"",ROW())</f>
        <v/>
      </c>
      <c r="B2869" s="11" t="str">
        <f>LOWER(SUBSTITUTE(SUBSTITUTE(SUBSTITUTE(SUBSTITUTE(SUBSTITUTE(SUBSTITUTE(SUBSTITUTE(SUBSTITUTE(Table2[[#This Row],[NAMA BARANG]]," ",""),"""",""),"-",""),"/",""),"(",""),")",""),"&amp;",""),",",""))</f>
        <v>pclpy996</v>
      </c>
      <c r="C2869" s="17" t="s">
        <v>4441</v>
      </c>
      <c r="D2869" s="18">
        <v>0</v>
      </c>
      <c r="E2869" s="22" t="s">
        <v>4442</v>
      </c>
      <c r="F2869" s="43">
        <f>IF(Table2[[#This Row],[M5B]]="",Table2[[#This Row],[M5B_h]],SUM(Table2[[#This Row],[M5B_h]],Table2[[#This Row],[M5B]]))</f>
        <v>0</v>
      </c>
      <c r="H2869" s="12" t="str">
        <f>IF(Table2[[#This Row],[M1A]]="","",Table2[[#This Row],[M1A]]-Table2[[#This Row],[AWAL]])</f>
        <v/>
      </c>
      <c r="J2869" s="12" t="str">
        <f>IF(Table2[[#This Row],[M2A]]="","",SUM(Table2[[#This Row],[M2A]]-Table2[[#This Row],[M2B_h]]))</f>
        <v/>
      </c>
      <c r="L2869" s="12" t="str">
        <f>IF(Table2[[#This Row],[M3A]]="","",SUM(Table2[[#This Row],[M3A]]-Table2[[#This Row],[M3B_h]]))</f>
        <v/>
      </c>
      <c r="N2869" s="12" t="str">
        <f>IF(Table2[[#This Row],[M4A]]="","",SUM(Table2[[#This Row],[M4A]]-Table2[[#This Row],[M4B_h]]))</f>
        <v/>
      </c>
      <c r="O2869" s="14"/>
      <c r="P2869" s="14" t="str">
        <f>IF(Table2[[#This Row],[M5A]]="","",SUM(Table2[[#This Row],[M5A]]-Table2[[#This Row],[M5B_h]]))</f>
        <v/>
      </c>
      <c r="Q2869" s="14">
        <f>SUM(Table2[[#This Row],[AWAL]],Table2[[#This Row],[M1B]])</f>
        <v>0</v>
      </c>
      <c r="R2869" s="14">
        <f>SUM(Table2[[#This Row],[M2B]],Table2[[#This Row],[M2B_h]])</f>
        <v>0</v>
      </c>
      <c r="S2869" s="14">
        <f>SUM(Table2[[#This Row],[M3B]],Table2[[#This Row],[M3B_h]])</f>
        <v>0</v>
      </c>
      <c r="T2869" s="14">
        <f>SUM(Table2[[#This Row],[M4B]],Table2[[#This Row],[M4B_h]])</f>
        <v>0</v>
      </c>
    </row>
    <row r="2870" spans="1:20">
      <c r="A2870" s="11" t="str">
        <f>IF(Table2[[#This Row],[TT]]=0,"",ROW())</f>
        <v/>
      </c>
      <c r="B2870" s="11" t="str">
        <f>LOWER(SUBSTITUTE(SUBSTITUTE(SUBSTITUTE(SUBSTITUTE(SUBSTITUTE(SUBSTITUTE(SUBSTITUTE(SUBSTITUTE(Table2[[#This Row],[NAMA BARANG]]," ",""),"""",""),"-",""),"/",""),"(",""),")",""),"&amp;",""),",",""))</f>
        <v>pcm1758faktur</v>
      </c>
      <c r="C2870" s="17" t="s">
        <v>4614</v>
      </c>
      <c r="D2870" s="18">
        <v>0</v>
      </c>
      <c r="E2870" s="22" t="s">
        <v>2727</v>
      </c>
      <c r="F2870" s="43">
        <f>IF(Table2[[#This Row],[M5B]]="",Table2[[#This Row],[M5B_h]],SUM(Table2[[#This Row],[M5B_h]],Table2[[#This Row],[M5B]]))</f>
        <v>0</v>
      </c>
      <c r="H2870" s="12" t="str">
        <f>IF(Table2[[#This Row],[M1A]]="","",Table2[[#This Row],[M1A]]-Table2[[#This Row],[AWAL]])</f>
        <v/>
      </c>
      <c r="J2870" s="12" t="str">
        <f>IF(Table2[[#This Row],[M2A]]="","",SUM(Table2[[#This Row],[M2A]]-Table2[[#This Row],[M2B_h]]))</f>
        <v/>
      </c>
      <c r="L2870" s="12" t="str">
        <f>IF(Table2[[#This Row],[M3A]]="","",SUM(Table2[[#This Row],[M3A]]-Table2[[#This Row],[M3B_h]]))</f>
        <v/>
      </c>
      <c r="N2870" s="12" t="str">
        <f>IF(Table2[[#This Row],[M4A]]="","",SUM(Table2[[#This Row],[M4A]]-Table2[[#This Row],[M4B_h]]))</f>
        <v/>
      </c>
      <c r="O2870" s="14"/>
      <c r="P2870" s="14" t="str">
        <f>IF(Table2[[#This Row],[M5A]]="","",SUM(Table2[[#This Row],[M5A]]-Table2[[#This Row],[M5B_h]]))</f>
        <v/>
      </c>
      <c r="Q2870" s="14">
        <f>SUM(Table2[[#This Row],[AWAL]],Table2[[#This Row],[M1B]])</f>
        <v>0</v>
      </c>
      <c r="R2870" s="14">
        <f>SUM(Table2[[#This Row],[M2B]],Table2[[#This Row],[M2B_h]])</f>
        <v>0</v>
      </c>
      <c r="S2870" s="14">
        <f>SUM(Table2[[#This Row],[M3B]],Table2[[#This Row],[M3B_h]])</f>
        <v>0</v>
      </c>
      <c r="T2870" s="14">
        <f>SUM(Table2[[#This Row],[M4B]],Table2[[#This Row],[M4B_h]])</f>
        <v>0</v>
      </c>
    </row>
    <row r="2871" spans="1:20">
      <c r="A2871" s="11" t="str">
        <f>IF(Table2[[#This Row],[TT]]=0,"",ROW())</f>
        <v/>
      </c>
      <c r="B2871" s="11" t="str">
        <f>LOWER(SUBSTITUTE(SUBSTITUTE(SUBSTITUTE(SUBSTITUTE(SUBSTITUTE(SUBSTITUTE(SUBSTITUTE(SUBSTITUTE(Table2[[#This Row],[NAMA BARANG]]," ",""),"""",""),"-",""),"/",""),"(",""),")",""),"&amp;",""),",",""))</f>
        <v>pcm650711</v>
      </c>
      <c r="C2871" s="17" t="s">
        <v>4618</v>
      </c>
      <c r="D2871" s="18">
        <v>2</v>
      </c>
      <c r="E2871" s="22" t="s">
        <v>2638</v>
      </c>
      <c r="F2871" s="43">
        <f>IF(Table2[[#This Row],[M5B]]="",Table2[[#This Row],[M5B_h]],SUM(Table2[[#This Row],[M5B_h]],Table2[[#This Row],[M5B]]))</f>
        <v>0</v>
      </c>
      <c r="G2871" s="12">
        <v>0</v>
      </c>
      <c r="H2871" s="12">
        <f>IF(Table2[[#This Row],[M1A]]="","",Table2[[#This Row],[M1A]]-Table2[[#This Row],[AWAL]])</f>
        <v>-2</v>
      </c>
      <c r="J2871" s="12" t="str">
        <f>IF(Table2[[#This Row],[M2A]]="","",SUM(Table2[[#This Row],[M2A]]-Table2[[#This Row],[M2B_h]]))</f>
        <v/>
      </c>
      <c r="L2871" s="12" t="str">
        <f>IF(Table2[[#This Row],[M3A]]="","",SUM(Table2[[#This Row],[M3A]]-Table2[[#This Row],[M3B_h]]))</f>
        <v/>
      </c>
      <c r="N2871" s="12" t="str">
        <f>IF(Table2[[#This Row],[M4A]]="","",SUM(Table2[[#This Row],[M4A]]-Table2[[#This Row],[M4B_h]]))</f>
        <v/>
      </c>
      <c r="O2871" s="14"/>
      <c r="P2871" s="14" t="str">
        <f>IF(Table2[[#This Row],[M5A]]="","",SUM(Table2[[#This Row],[M5A]]-Table2[[#This Row],[M5B_h]]))</f>
        <v/>
      </c>
      <c r="Q2871" s="14">
        <f>SUM(Table2[[#This Row],[AWAL]],Table2[[#This Row],[M1B]])</f>
        <v>0</v>
      </c>
      <c r="R2871" s="14">
        <f>SUM(Table2[[#This Row],[M2B]],Table2[[#This Row],[M2B_h]])</f>
        <v>0</v>
      </c>
      <c r="S2871" s="14">
        <f>SUM(Table2[[#This Row],[M3B]],Table2[[#This Row],[M3B_h]])</f>
        <v>0</v>
      </c>
      <c r="T2871" s="14">
        <f>SUM(Table2[[#This Row],[M4B]],Table2[[#This Row],[M4B_h]])</f>
        <v>0</v>
      </c>
    </row>
    <row r="2872" spans="1:20">
      <c r="A2872" s="11" t="str">
        <f>IF(Table2[[#This Row],[TT]]=0,"",ROW())</f>
        <v/>
      </c>
      <c r="B2872" s="11" t="str">
        <f>LOWER(SUBSTITUTE(SUBSTITUTE(SUBSTITUTE(SUBSTITUTE(SUBSTITUTE(SUBSTITUTE(SUBSTITUTE(SUBSTITUTE(Table2[[#This Row],[NAMA BARANG]]," ",""),"""",""),"-",""),"/",""),"(",""),")",""),"&amp;",""),",",""))</f>
        <v>pcmkt3871</v>
      </c>
      <c r="C2872" s="17" t="s">
        <v>4617</v>
      </c>
      <c r="D2872" s="18">
        <v>1</v>
      </c>
      <c r="E2872" s="22" t="s">
        <v>2638</v>
      </c>
      <c r="F2872" s="43">
        <f>IF(Table2[[#This Row],[M5B]]="",Table2[[#This Row],[M5B_h]],SUM(Table2[[#This Row],[M5B_h]],Table2[[#This Row],[M5B]]))</f>
        <v>0</v>
      </c>
      <c r="G2872" s="12">
        <v>0</v>
      </c>
      <c r="H2872" s="12">
        <f>IF(Table2[[#This Row],[M1A]]="","",Table2[[#This Row],[M1A]]-Table2[[#This Row],[AWAL]])</f>
        <v>-1</v>
      </c>
      <c r="J2872" s="12" t="str">
        <f>IF(Table2[[#This Row],[M2A]]="","",SUM(Table2[[#This Row],[M2A]]-Table2[[#This Row],[M2B_h]]))</f>
        <v/>
      </c>
      <c r="L2872" s="12" t="str">
        <f>IF(Table2[[#This Row],[M3A]]="","",SUM(Table2[[#This Row],[M3A]]-Table2[[#This Row],[M3B_h]]))</f>
        <v/>
      </c>
      <c r="N2872" s="12" t="str">
        <f>IF(Table2[[#This Row],[M4A]]="","",SUM(Table2[[#This Row],[M4A]]-Table2[[#This Row],[M4B_h]]))</f>
        <v/>
      </c>
      <c r="O2872" s="14"/>
      <c r="P2872" s="14" t="str">
        <f>IF(Table2[[#This Row],[M5A]]="","",SUM(Table2[[#This Row],[M5A]]-Table2[[#This Row],[M5B_h]]))</f>
        <v/>
      </c>
      <c r="Q2872" s="14">
        <f>SUM(Table2[[#This Row],[AWAL]],Table2[[#This Row],[M1B]])</f>
        <v>0</v>
      </c>
      <c r="R2872" s="14">
        <f>SUM(Table2[[#This Row],[M2B]],Table2[[#This Row],[M2B_h]])</f>
        <v>0</v>
      </c>
      <c r="S2872" s="14">
        <f>SUM(Table2[[#This Row],[M3B]],Table2[[#This Row],[M3B_h]])</f>
        <v>0</v>
      </c>
      <c r="T2872" s="14">
        <f>SUM(Table2[[#This Row],[M4B]],Table2[[#This Row],[M4B_h]])</f>
        <v>0</v>
      </c>
    </row>
    <row r="2873" spans="1:20">
      <c r="A2873" s="11" t="str">
        <f>IF(Table2[[#This Row],[TT]]=0,"",ROW())</f>
        <v/>
      </c>
      <c r="B2873" s="11" t="str">
        <f>LOWER(SUBSTITUTE(SUBSTITUTE(SUBSTITUTE(SUBSTITUTE(SUBSTITUTE(SUBSTITUTE(SUBSTITUTE(SUBSTITUTE(Table2[[#This Row],[NAMA BARANG]]," ",""),"""",""),"-",""),"/",""),"(",""),")",""),"&amp;",""),",",""))</f>
        <v>pcmxu0080</v>
      </c>
      <c r="C2873" s="17" t="s">
        <v>4619</v>
      </c>
      <c r="D2873" s="18">
        <v>2</v>
      </c>
      <c r="E2873" s="22" t="s">
        <v>2561</v>
      </c>
      <c r="F2873" s="43">
        <f>IF(Table2[[#This Row],[M5B]]="",Table2[[#This Row],[M5B_h]],SUM(Table2[[#This Row],[M5B_h]],Table2[[#This Row],[M5B]]))</f>
        <v>0</v>
      </c>
      <c r="G2873" s="12">
        <v>0</v>
      </c>
      <c r="H2873" s="12">
        <f>IF(Table2[[#This Row],[M1A]]="","",Table2[[#This Row],[M1A]]-Table2[[#This Row],[AWAL]])</f>
        <v>-2</v>
      </c>
      <c r="J2873" s="12" t="str">
        <f>IF(Table2[[#This Row],[M2A]]="","",SUM(Table2[[#This Row],[M2A]]-Table2[[#This Row],[M2B_h]]))</f>
        <v/>
      </c>
      <c r="L2873" s="12" t="str">
        <f>IF(Table2[[#This Row],[M3A]]="","",SUM(Table2[[#This Row],[M3A]]-Table2[[#This Row],[M3B_h]]))</f>
        <v/>
      </c>
      <c r="N2873" s="12" t="str">
        <f>IF(Table2[[#This Row],[M4A]]="","",SUM(Table2[[#This Row],[M4A]]-Table2[[#This Row],[M4B_h]]))</f>
        <v/>
      </c>
      <c r="O2873" s="14"/>
      <c r="P2873" s="14" t="str">
        <f>IF(Table2[[#This Row],[M5A]]="","",SUM(Table2[[#This Row],[M5A]]-Table2[[#This Row],[M5B_h]]))</f>
        <v/>
      </c>
      <c r="Q2873" s="14">
        <f>SUM(Table2[[#This Row],[AWAL]],Table2[[#This Row],[M1B]])</f>
        <v>0</v>
      </c>
      <c r="R2873" s="14">
        <f>SUM(Table2[[#This Row],[M2B]],Table2[[#This Row],[M2B_h]])</f>
        <v>0</v>
      </c>
      <c r="S2873" s="14">
        <f>SUM(Table2[[#This Row],[M3B]],Table2[[#This Row],[M3B_h]])</f>
        <v>0</v>
      </c>
      <c r="T2873" s="14">
        <f>SUM(Table2[[#This Row],[M4B]],Table2[[#This Row],[M4B_h]])</f>
        <v>0</v>
      </c>
    </row>
    <row r="2874" spans="1:20">
      <c r="A2874" s="13" t="str">
        <f>IF(Table2[[#This Row],[TT]]=0,"",ROW())</f>
        <v/>
      </c>
      <c r="B2874" s="13" t="str">
        <f>LOWER(SUBSTITUTE(SUBSTITUTE(SUBSTITUTE(SUBSTITUTE(SUBSTITUTE(SUBSTITUTE(SUBSTITUTE(SUBSTITUTE(Table2[[#This Row],[NAMA BARANG]]," ",""),"""",""),"-",""),"/",""),"(",""),")",""),"&amp;",""),",",""))</f>
        <v>pcmagneta1190</v>
      </c>
      <c r="C2874" s="16" t="s">
        <v>1681</v>
      </c>
      <c r="D2874" s="25">
        <v>0</v>
      </c>
      <c r="E2874" s="47" t="s">
        <v>2480</v>
      </c>
      <c r="F2874" s="43">
        <f>IF(Table2[[#This Row],[M5B]]="",Table2[[#This Row],[M5B_h]],SUM(Table2[[#This Row],[M5B_h]],Table2[[#This Row],[M5B]]))</f>
        <v>0</v>
      </c>
      <c r="H2874" s="14" t="str">
        <f>IF(Table2[[#This Row],[M1A]]="","",Table2[[#This Row],[M1A]]-Table2[[#This Row],[AWAL]])</f>
        <v/>
      </c>
      <c r="J2874" s="14" t="str">
        <f>IF(Table2[[#This Row],[M2A]]="","",SUM(Table2[[#This Row],[M2A]]-Table2[[#This Row],[M2B_h]]))</f>
        <v/>
      </c>
      <c r="L2874" s="14" t="str">
        <f>IF(Table2[[#This Row],[M3A]]="","",SUM(Table2[[#This Row],[M3A]]-Table2[[#This Row],[M3B_h]]))</f>
        <v/>
      </c>
      <c r="N2874" s="14" t="str">
        <f>IF(Table2[[#This Row],[M4A]]="","",SUM(Table2[[#This Row],[M4A]]-Table2[[#This Row],[M4B_h]]))</f>
        <v/>
      </c>
      <c r="O2874" s="14"/>
      <c r="P2874" s="14" t="str">
        <f>IF(Table2[[#This Row],[M5A]]="","",SUM(Table2[[#This Row],[M5A]]-Table2[[#This Row],[M5B_h]]))</f>
        <v/>
      </c>
      <c r="Q2874" s="14">
        <f>SUM(Table2[[#This Row],[AWAL]],Table2[[#This Row],[M1B]])</f>
        <v>0</v>
      </c>
      <c r="R2874" s="14">
        <f>SUM(Table2[[#This Row],[M2B]],Table2[[#This Row],[M2B_h]])</f>
        <v>0</v>
      </c>
      <c r="S2874" s="14">
        <f>SUM(Table2[[#This Row],[M3B]],Table2[[#This Row],[M3B_h]])</f>
        <v>0</v>
      </c>
      <c r="T2874" s="14">
        <f>SUM(Table2[[#This Row],[M4B]],Table2[[#This Row],[M4B_h]])</f>
        <v>0</v>
      </c>
    </row>
    <row r="2875" spans="1:20">
      <c r="A2875" s="11" t="str">
        <f>IF(Table2[[#This Row],[TT]]=0,"",ROW())</f>
        <v/>
      </c>
      <c r="B2875" s="11" t="str">
        <f>LOWER(SUBSTITUTE(SUBSTITUTE(SUBSTITUTE(SUBSTITUTE(SUBSTITUTE(SUBSTITUTE(SUBSTITUTE(SUBSTITUTE(Table2[[#This Row],[NAMA BARANG]]," ",""),"""",""),"-",""),"/",""),"(",""),")",""),"&amp;",""),",",""))</f>
        <v>pcmagnetkt208</v>
      </c>
      <c r="C2875" s="17" t="s">
        <v>1682</v>
      </c>
      <c r="D2875" s="18">
        <v>0</v>
      </c>
      <c r="E2875" s="22">
        <v>120</v>
      </c>
      <c r="F2875" s="43">
        <f>IF(Table2[[#This Row],[M5B]]="",Table2[[#This Row],[M5B_h]],SUM(Table2[[#This Row],[M5B_h]],Table2[[#This Row],[M5B]]))</f>
        <v>0</v>
      </c>
      <c r="H2875" s="12" t="str">
        <f>IF(Table2[[#This Row],[M1A]]="","",Table2[[#This Row],[M1A]]-Table2[[#This Row],[AWAL]])</f>
        <v/>
      </c>
      <c r="J2875" s="12" t="str">
        <f>IF(Table2[[#This Row],[M2A]]="","",SUM(Table2[[#This Row],[M2A]]-Table2[[#This Row],[M2B_h]]))</f>
        <v/>
      </c>
      <c r="L2875" s="12" t="str">
        <f>IF(Table2[[#This Row],[M3A]]="","",SUM(Table2[[#This Row],[M3A]]-Table2[[#This Row],[M3B_h]]))</f>
        <v/>
      </c>
      <c r="N2875" s="12" t="str">
        <f>IF(Table2[[#This Row],[M4A]]="","",SUM(Table2[[#This Row],[M4A]]-Table2[[#This Row],[M4B_h]]))</f>
        <v/>
      </c>
      <c r="O2875" s="14"/>
      <c r="P2875" s="14" t="str">
        <f>IF(Table2[[#This Row],[M5A]]="","",SUM(Table2[[#This Row],[M5A]]-Table2[[#This Row],[M5B_h]]))</f>
        <v/>
      </c>
      <c r="Q2875" s="14">
        <f>SUM(Table2[[#This Row],[AWAL]],Table2[[#This Row],[M1B]])</f>
        <v>0</v>
      </c>
      <c r="R2875" s="14">
        <f>SUM(Table2[[#This Row],[M2B]],Table2[[#This Row],[M2B_h]])</f>
        <v>0</v>
      </c>
      <c r="S2875" s="14">
        <f>SUM(Table2[[#This Row],[M3B]],Table2[[#This Row],[M3B_h]])</f>
        <v>0</v>
      </c>
      <c r="T2875" s="14">
        <f>SUM(Table2[[#This Row],[M4B]],Table2[[#This Row],[M4B_h]])</f>
        <v>0</v>
      </c>
    </row>
    <row r="2876" spans="1:20">
      <c r="A2876" s="13" t="str">
        <f>IF(Table2[[#This Row],[TT]]=0,"",ROW())</f>
        <v/>
      </c>
      <c r="B2876" s="13" t="str">
        <f>LOWER(SUBSTITUTE(SUBSTITUTE(SUBSTITUTE(SUBSTITUTE(SUBSTITUTE(SUBSTITUTE(SUBSTITUTE(SUBSTITUTE(Table2[[#This Row],[NAMA BARANG]]," ",""),"""",""),"-",""),"/",""),"(",""),")",""),"&amp;",""),",",""))</f>
        <v>pcmagnetkt77</v>
      </c>
      <c r="C2876" s="17" t="s">
        <v>1683</v>
      </c>
      <c r="D2876" s="18">
        <v>0</v>
      </c>
      <c r="E2876" s="22" t="s">
        <v>88</v>
      </c>
      <c r="F2876" s="43">
        <f>IF(Table2[[#This Row],[M5B]]="",Table2[[#This Row],[M5B_h]],SUM(Table2[[#This Row],[M5B_h]],Table2[[#This Row],[M5B]]))</f>
        <v>0</v>
      </c>
      <c r="H2876" s="14" t="str">
        <f>IF(Table2[[#This Row],[M1A]]="","",Table2[[#This Row],[M1A]]-Table2[[#This Row],[AWAL]])</f>
        <v/>
      </c>
      <c r="J2876" s="14" t="str">
        <f>IF(Table2[[#This Row],[M2A]]="","",SUM(Table2[[#This Row],[M2A]]-Table2[[#This Row],[M2B_h]]))</f>
        <v/>
      </c>
      <c r="K2876" s="14"/>
      <c r="L2876" s="14" t="str">
        <f>IF(Table2[[#This Row],[M3A]]="","",SUM(Table2[[#This Row],[M3A]]-Table2[[#This Row],[M3B_h]]))</f>
        <v/>
      </c>
      <c r="M2876" s="14"/>
      <c r="N2876" s="14" t="str">
        <f>IF(Table2[[#This Row],[M4A]]="","",SUM(Table2[[#This Row],[M4A]]-Table2[[#This Row],[M4B_h]]))</f>
        <v/>
      </c>
      <c r="O2876" s="14"/>
      <c r="P2876" s="14" t="str">
        <f>IF(Table2[[#This Row],[M5A]]="","",SUM(Table2[[#This Row],[M5A]]-Table2[[#This Row],[M5B_h]]))</f>
        <v/>
      </c>
      <c r="Q2876" s="14">
        <f>SUM(Table2[[#This Row],[AWAL]],Table2[[#This Row],[M1B]])</f>
        <v>0</v>
      </c>
      <c r="R2876" s="14">
        <f>SUM(Table2[[#This Row],[M2B]],Table2[[#This Row],[M2B_h]])</f>
        <v>0</v>
      </c>
      <c r="S2876" s="14">
        <f>SUM(Table2[[#This Row],[M3B]],Table2[[#This Row],[M3B_h]])</f>
        <v>0</v>
      </c>
      <c r="T2876" s="14">
        <f>SUM(Table2[[#This Row],[M4B]],Table2[[#This Row],[M4B_h]])</f>
        <v>0</v>
      </c>
    </row>
    <row r="2877" spans="1:20">
      <c r="A2877" s="11" t="str">
        <f>IF(Table2[[#This Row],[TT]]=0,"",ROW())</f>
        <v/>
      </c>
      <c r="B2877" s="11" t="str">
        <f>LOWER(SUBSTITUTE(SUBSTITUTE(SUBSTITUTE(SUBSTITUTE(SUBSTITUTE(SUBSTITUTE(SUBSTITUTE(SUBSTITUTE(Table2[[#This Row],[NAMA BARANG]]," ",""),"""",""),"-",""),"/",""),"(",""),")",""),"&amp;",""),",",""))</f>
        <v>pcmagnetly992</v>
      </c>
      <c r="C2877" s="16" t="s">
        <v>2668</v>
      </c>
      <c r="D2877" s="25">
        <v>0</v>
      </c>
      <c r="E2877" s="47" t="s">
        <v>2727</v>
      </c>
      <c r="F2877" s="43">
        <f>IF(Table2[[#This Row],[M5B]]="",Table2[[#This Row],[M5B_h]],SUM(Table2[[#This Row],[M5B_h]],Table2[[#This Row],[M5B]]))</f>
        <v>0</v>
      </c>
      <c r="H2877" s="12" t="str">
        <f>IF(Table2[[#This Row],[M1A]]="","",Table2[[#This Row],[M1A]]-Table2[[#This Row],[AWAL]])</f>
        <v/>
      </c>
      <c r="J2877" s="12" t="str">
        <f>IF(Table2[[#This Row],[M2A]]="","",SUM(Table2[[#This Row],[M2A]]-Table2[[#This Row],[M2B_h]]))</f>
        <v/>
      </c>
      <c r="L2877" s="12" t="str">
        <f>IF(Table2[[#This Row],[M3A]]="","",SUM(Table2[[#This Row],[M3A]]-Table2[[#This Row],[M3B_h]]))</f>
        <v/>
      </c>
      <c r="N2877" s="12" t="str">
        <f>IF(Table2[[#This Row],[M4A]]="","",SUM(Table2[[#This Row],[M4A]]-Table2[[#This Row],[M4B_h]]))</f>
        <v/>
      </c>
      <c r="O2877" s="14"/>
      <c r="P2877" s="14" t="str">
        <f>IF(Table2[[#This Row],[M5A]]="","",SUM(Table2[[#This Row],[M5A]]-Table2[[#This Row],[M5B_h]]))</f>
        <v/>
      </c>
      <c r="Q2877" s="14">
        <f>SUM(Table2[[#This Row],[AWAL]],Table2[[#This Row],[M1B]])</f>
        <v>0</v>
      </c>
      <c r="R2877" s="14">
        <f>SUM(Table2[[#This Row],[M2B]],Table2[[#This Row],[M2B_h]])</f>
        <v>0</v>
      </c>
      <c r="S2877" s="14">
        <f>SUM(Table2[[#This Row],[M3B]],Table2[[#This Row],[M3B_h]])</f>
        <v>0</v>
      </c>
      <c r="T2877" s="14">
        <f>SUM(Table2[[#This Row],[M4B]],Table2[[#This Row],[M4B_h]])</f>
        <v>0</v>
      </c>
    </row>
    <row r="2878" spans="1:20">
      <c r="A2878" s="13" t="str">
        <f>IF(Table2[[#This Row],[TT]]=0,"",ROW())</f>
        <v/>
      </c>
      <c r="B2878" s="13" t="str">
        <f>LOWER(SUBSTITUTE(SUBSTITUTE(SUBSTITUTE(SUBSTITUTE(SUBSTITUTE(SUBSTITUTE(SUBSTITUTE(SUBSTITUTE(Table2[[#This Row],[NAMA BARANG]]," ",""),"""",""),"-",""),"/",""),"(",""),")",""),"&amp;",""),",",""))</f>
        <v>pcmagnit+call7806</v>
      </c>
      <c r="C2878" s="16" t="s">
        <v>2764</v>
      </c>
      <c r="D2878" s="25">
        <v>0</v>
      </c>
      <c r="E2878" s="47">
        <v>144</v>
      </c>
      <c r="F2878" s="43">
        <f>IF(Table2[[#This Row],[M5B]]="",Table2[[#This Row],[M5B_h]],SUM(Table2[[#This Row],[M5B_h]],Table2[[#This Row],[M5B]]))</f>
        <v>0</v>
      </c>
      <c r="H2878" s="14" t="str">
        <f>IF(Table2[[#This Row],[M1A]]="","",Table2[[#This Row],[M1A]]-Table2[[#This Row],[AWAL]])</f>
        <v/>
      </c>
      <c r="J2878" s="14" t="str">
        <f>IF(Table2[[#This Row],[M2A]]="","",SUM(Table2[[#This Row],[M2A]]-Table2[[#This Row],[M2B_h]]))</f>
        <v/>
      </c>
      <c r="L2878" s="14" t="str">
        <f>IF(Table2[[#This Row],[M3A]]="","",SUM(Table2[[#This Row],[M3A]]-Table2[[#This Row],[M3B_h]]))</f>
        <v/>
      </c>
      <c r="N2878" s="14" t="str">
        <f>IF(Table2[[#This Row],[M4A]]="","",SUM(Table2[[#This Row],[M4A]]-Table2[[#This Row],[M4B_h]]))</f>
        <v/>
      </c>
      <c r="O2878" s="14"/>
      <c r="P2878" s="14" t="str">
        <f>IF(Table2[[#This Row],[M5A]]="","",SUM(Table2[[#This Row],[M5A]]-Table2[[#This Row],[M5B_h]]))</f>
        <v/>
      </c>
      <c r="Q2878" s="14">
        <f>SUM(Table2[[#This Row],[AWAL]],Table2[[#This Row],[M1B]])</f>
        <v>0</v>
      </c>
      <c r="R2878" s="14">
        <f>SUM(Table2[[#This Row],[M2B]],Table2[[#This Row],[M2B_h]])</f>
        <v>0</v>
      </c>
      <c r="S2878" s="14">
        <f>SUM(Table2[[#This Row],[M3B]],Table2[[#This Row],[M3B_h]])</f>
        <v>0</v>
      </c>
      <c r="T2878" s="14">
        <f>SUM(Table2[[#This Row],[M4B]],Table2[[#This Row],[M4B_h]])</f>
        <v>0</v>
      </c>
    </row>
    <row r="2879" spans="1:20">
      <c r="A2879" s="13" t="str">
        <f>IF(Table2[[#This Row],[TT]]=0,"",ROW())</f>
        <v/>
      </c>
      <c r="B2879" s="13" t="str">
        <f>LOWER(SUBSTITUTE(SUBSTITUTE(SUBSTITUTE(SUBSTITUTE(SUBSTITUTE(SUBSTITUTE(SUBSTITUTE(SUBSTITUTE(Table2[[#This Row],[NAMA BARANG]]," ",""),"""",""),"-",""),"/",""),"(",""),")",""),"&amp;",""),",",""))</f>
        <v>pcmagnit+callpb11</v>
      </c>
      <c r="C2879" s="16" t="s">
        <v>2765</v>
      </c>
      <c r="D2879" s="25">
        <v>0</v>
      </c>
      <c r="E2879" s="47" t="s">
        <v>2638</v>
      </c>
      <c r="F2879" s="43">
        <f>IF(Table2[[#This Row],[M5B]]="",Table2[[#This Row],[M5B_h]],SUM(Table2[[#This Row],[M5B_h]],Table2[[#This Row],[M5B]]))</f>
        <v>0</v>
      </c>
      <c r="H2879" s="14" t="str">
        <f>IF(Table2[[#This Row],[M1A]]="","",Table2[[#This Row],[M1A]]-Table2[[#This Row],[AWAL]])</f>
        <v/>
      </c>
      <c r="J2879" s="14" t="str">
        <f>IF(Table2[[#This Row],[M2A]]="","",SUM(Table2[[#This Row],[M2A]]-Table2[[#This Row],[M2B_h]]))</f>
        <v/>
      </c>
      <c r="L2879" s="14" t="str">
        <f>IF(Table2[[#This Row],[M3A]]="","",SUM(Table2[[#This Row],[M3A]]-Table2[[#This Row],[M3B_h]]))</f>
        <v/>
      </c>
      <c r="N2879" s="14" t="str">
        <f>IF(Table2[[#This Row],[M4A]]="","",SUM(Table2[[#This Row],[M4A]]-Table2[[#This Row],[M4B_h]]))</f>
        <v/>
      </c>
      <c r="O2879" s="14"/>
      <c r="P2879" s="14" t="str">
        <f>IF(Table2[[#This Row],[M5A]]="","",SUM(Table2[[#This Row],[M5A]]-Table2[[#This Row],[M5B_h]]))</f>
        <v/>
      </c>
      <c r="Q2879" s="14">
        <f>SUM(Table2[[#This Row],[AWAL]],Table2[[#This Row],[M1B]])</f>
        <v>0</v>
      </c>
      <c r="R2879" s="14">
        <f>SUM(Table2[[#This Row],[M2B]],Table2[[#This Row],[M2B_h]])</f>
        <v>0</v>
      </c>
      <c r="S2879" s="14">
        <f>SUM(Table2[[#This Row],[M3B]],Table2[[#This Row],[M3B_h]])</f>
        <v>0</v>
      </c>
      <c r="T2879" s="14">
        <f>SUM(Table2[[#This Row],[M4B]],Table2[[#This Row],[M4B_h]])</f>
        <v>0</v>
      </c>
    </row>
    <row r="2880" spans="1:20">
      <c r="A2880" s="13" t="str">
        <f>IF(Table2[[#This Row],[TT]]=0,"",ROW())</f>
        <v/>
      </c>
      <c r="B2880" s="13" t="str">
        <f>LOWER(SUBSTITUTE(SUBSTITUTE(SUBSTITUTE(SUBSTITUTE(SUBSTITUTE(SUBSTITUTE(SUBSTITUTE(SUBSTITUTE(Table2[[#This Row],[NAMA BARANG]]," ",""),"""",""),"-",""),"/",""),"(",""),")",""),"&amp;",""),",",""))</f>
        <v>pcmagnit1628kalkulator</v>
      </c>
      <c r="C2880" s="17" t="s">
        <v>3123</v>
      </c>
      <c r="D2880" s="18">
        <v>0</v>
      </c>
      <c r="E2880" s="22" t="s">
        <v>2561</v>
      </c>
      <c r="F2880" s="43">
        <f>IF(Table2[[#This Row],[M5B]]="",Table2[[#This Row],[M5B_h]],SUM(Table2[[#This Row],[M5B_h]],Table2[[#This Row],[M5B]]))</f>
        <v>0</v>
      </c>
      <c r="H2880" s="14" t="str">
        <f>IF(Table2[[#This Row],[M1A]]="","",Table2[[#This Row],[M1A]]-Table2[[#This Row],[AWAL]])</f>
        <v/>
      </c>
      <c r="J2880" s="12" t="str">
        <f>IF(Table2[[#This Row],[M2A]]="","",SUM(Table2[[#This Row],[M2A]]-Table2[[#This Row],[M2B_h]]))</f>
        <v/>
      </c>
      <c r="L2880" s="12" t="str">
        <f>IF(Table2[[#This Row],[M3A]]="","",SUM(Table2[[#This Row],[M3A]]-Table2[[#This Row],[M3B_h]]))</f>
        <v/>
      </c>
      <c r="N2880" s="12" t="str">
        <f>IF(Table2[[#This Row],[M4A]]="","",SUM(Table2[[#This Row],[M4A]]-Table2[[#This Row],[M4B_h]]))</f>
        <v/>
      </c>
      <c r="O2880" s="14"/>
      <c r="P2880" s="14" t="str">
        <f>IF(Table2[[#This Row],[M5A]]="","",SUM(Table2[[#This Row],[M5A]]-Table2[[#This Row],[M5B_h]]))</f>
        <v/>
      </c>
      <c r="Q2880" s="14">
        <f>SUM(Table2[[#This Row],[AWAL]],Table2[[#This Row],[M1B]])</f>
        <v>0</v>
      </c>
      <c r="R2880" s="14">
        <f>SUM(Table2[[#This Row],[M2B]],Table2[[#This Row],[M2B_h]])</f>
        <v>0</v>
      </c>
      <c r="S2880" s="14">
        <f>SUM(Table2[[#This Row],[M3B]],Table2[[#This Row],[M3B_h]])</f>
        <v>0</v>
      </c>
      <c r="T2880" s="14">
        <f>SUM(Table2[[#This Row],[M4B]],Table2[[#This Row],[M4B_h]])</f>
        <v>0</v>
      </c>
    </row>
    <row r="2881" spans="1:20">
      <c r="A2881" s="13" t="str">
        <f>IF(Table2[[#This Row],[TT]]=0,"",ROW())</f>
        <v/>
      </c>
      <c r="B2881" s="13" t="str">
        <f>LOWER(SUBSTITUTE(SUBSTITUTE(SUBSTITUTE(SUBSTITUTE(SUBSTITUTE(SUBSTITUTE(SUBSTITUTE(SUBSTITUTE(Table2[[#This Row],[NAMA BARANG]]," ",""),"""",""),"-",""),"/",""),"(",""),")",""),"&amp;",""),",",""))</f>
        <v>pcmagnit1628sp</v>
      </c>
      <c r="C2881" s="16" t="s">
        <v>2920</v>
      </c>
      <c r="D2881" s="25">
        <v>0</v>
      </c>
      <c r="E2881" s="47" t="s">
        <v>2561</v>
      </c>
      <c r="F2881" s="43">
        <f>IF(Table2[[#This Row],[M5B]]="",Table2[[#This Row],[M5B_h]],SUM(Table2[[#This Row],[M5B_h]],Table2[[#This Row],[M5B]]))</f>
        <v>0</v>
      </c>
      <c r="H2881" s="14" t="str">
        <f>IF(Table2[[#This Row],[M1A]]="","",Table2[[#This Row],[M1A]]-Table2[[#This Row],[AWAL]])</f>
        <v/>
      </c>
      <c r="J2881" s="14" t="str">
        <f>IF(Table2[[#This Row],[M2A]]="","",SUM(Table2[[#This Row],[M2A]]-Table2[[#This Row],[M2B_h]]))</f>
        <v/>
      </c>
      <c r="L2881" s="14" t="str">
        <f>IF(Table2[[#This Row],[M3A]]="","",SUM(Table2[[#This Row],[M3A]]-Table2[[#This Row],[M3B_h]]))</f>
        <v/>
      </c>
      <c r="N2881" s="14" t="str">
        <f>IF(Table2[[#This Row],[M4A]]="","",SUM(Table2[[#This Row],[M4A]]-Table2[[#This Row],[M4B_h]]))</f>
        <v/>
      </c>
      <c r="O2881" s="14"/>
      <c r="P2881" s="14" t="str">
        <f>IF(Table2[[#This Row],[M5A]]="","",SUM(Table2[[#This Row],[M5A]]-Table2[[#This Row],[M5B_h]]))</f>
        <v/>
      </c>
      <c r="Q2881" s="14">
        <f>SUM(Table2[[#This Row],[AWAL]],Table2[[#This Row],[M1B]])</f>
        <v>0</v>
      </c>
      <c r="R2881" s="14">
        <f>SUM(Table2[[#This Row],[M2B]],Table2[[#This Row],[M2B_h]])</f>
        <v>0</v>
      </c>
      <c r="S2881" s="14">
        <f>SUM(Table2[[#This Row],[M3B]],Table2[[#This Row],[M3B_h]])</f>
        <v>0</v>
      </c>
      <c r="T2881" s="14">
        <f>SUM(Table2[[#This Row],[M4B]],Table2[[#This Row],[M4B_h]])</f>
        <v>0</v>
      </c>
    </row>
    <row r="2882" spans="1:20">
      <c r="A2882" s="13" t="str">
        <f>IF(Table2[[#This Row],[TT]]=0,"",ROW())</f>
        <v/>
      </c>
      <c r="B2882" s="13" t="str">
        <f>LOWER(SUBSTITUTE(SUBSTITUTE(SUBSTITUTE(SUBSTITUTE(SUBSTITUTE(SUBSTITUTE(SUBSTITUTE(SUBSTITUTE(Table2[[#This Row],[NAMA BARANG]]," ",""),"""",""),"-",""),"/",""),"(",""),")",""),"&amp;",""),",",""))</f>
        <v>pcmagnit3513821biasa</v>
      </c>
      <c r="C2882" s="16" t="s">
        <v>2889</v>
      </c>
      <c r="D2882" s="18">
        <v>0</v>
      </c>
      <c r="E2882" s="47" t="s">
        <v>2470</v>
      </c>
      <c r="F2882" s="43">
        <f>IF(Table2[[#This Row],[M5B]]="",Table2[[#This Row],[M5B_h]],SUM(Table2[[#This Row],[M5B_h]],Table2[[#This Row],[M5B]]))</f>
        <v>0</v>
      </c>
      <c r="H2882" s="14" t="str">
        <f>IF(Table2[[#This Row],[M1A]]="","",Table2[[#This Row],[M1A]]-Table2[[#This Row],[AWAL]])</f>
        <v/>
      </c>
      <c r="J2882" s="14" t="str">
        <f>IF(Table2[[#This Row],[M2A]]="","",SUM(Table2[[#This Row],[M2A]]-Table2[[#This Row],[M2B_h]]))</f>
        <v/>
      </c>
      <c r="L2882" s="14" t="str">
        <f>IF(Table2[[#This Row],[M3A]]="","",SUM(Table2[[#This Row],[M3A]]-Table2[[#This Row],[M3B_h]]))</f>
        <v/>
      </c>
      <c r="N2882" s="14" t="str">
        <f>IF(Table2[[#This Row],[M4A]]="","",SUM(Table2[[#This Row],[M4A]]-Table2[[#This Row],[M4B_h]]))</f>
        <v/>
      </c>
      <c r="O2882" s="14"/>
      <c r="P2882" s="14" t="str">
        <f>IF(Table2[[#This Row],[M5A]]="","",SUM(Table2[[#This Row],[M5A]]-Table2[[#This Row],[M5B_h]]))</f>
        <v/>
      </c>
      <c r="Q2882" s="14">
        <f>SUM(Table2[[#This Row],[AWAL]],Table2[[#This Row],[M1B]])</f>
        <v>0</v>
      </c>
      <c r="R2882" s="14">
        <f>SUM(Table2[[#This Row],[M2B]],Table2[[#This Row],[M2B_h]])</f>
        <v>0</v>
      </c>
      <c r="S2882" s="14">
        <f>SUM(Table2[[#This Row],[M3B]],Table2[[#This Row],[M3B_h]])</f>
        <v>0</v>
      </c>
      <c r="T2882" s="14">
        <f>SUM(Table2[[#This Row],[M4B]],Table2[[#This Row],[M4B_h]])</f>
        <v>0</v>
      </c>
    </row>
    <row r="2883" spans="1:20">
      <c r="A2883" s="11" t="str">
        <f>IF(Table2[[#This Row],[TT]]=0,"",ROW())</f>
        <v/>
      </c>
      <c r="B2883" s="11" t="str">
        <f>LOWER(SUBSTITUTE(SUBSTITUTE(SUBSTITUTE(SUBSTITUTE(SUBSTITUTE(SUBSTITUTE(SUBSTITUTE(SUBSTITUTE(Table2[[#This Row],[NAMA BARANG]]," ",""),"""",""),"-",""),"/",""),"(",""),")",""),"&amp;",""),",",""))</f>
        <v>pcmagnit351417</v>
      </c>
      <c r="C2883" s="17" t="s">
        <v>3126</v>
      </c>
      <c r="D2883" s="18">
        <v>0</v>
      </c>
      <c r="E2883" s="22" t="s">
        <v>39</v>
      </c>
      <c r="F2883" s="43">
        <f>IF(Table2[[#This Row],[M5B]]="",Table2[[#This Row],[M5B_h]],SUM(Table2[[#This Row],[M5B_h]],Table2[[#This Row],[M5B]]))</f>
        <v>0</v>
      </c>
      <c r="H2883" s="12" t="str">
        <f>IF(Table2[[#This Row],[M1A]]="","",Table2[[#This Row],[M1A]]-Table2[[#This Row],[AWAL]])</f>
        <v/>
      </c>
      <c r="J2883" s="12" t="str">
        <f>IF(Table2[[#This Row],[M2A]]="","",SUM(Table2[[#This Row],[M2A]]-Table2[[#This Row],[M2B_h]]))</f>
        <v/>
      </c>
      <c r="L2883" s="12" t="str">
        <f>IF(Table2[[#This Row],[M3A]]="","",SUM(Table2[[#This Row],[M3A]]-Table2[[#This Row],[M3B_h]]))</f>
        <v/>
      </c>
      <c r="N2883" s="12" t="str">
        <f>IF(Table2[[#This Row],[M4A]]="","",SUM(Table2[[#This Row],[M4A]]-Table2[[#This Row],[M4B_h]]))</f>
        <v/>
      </c>
      <c r="O2883" s="14"/>
      <c r="P2883" s="14" t="str">
        <f>IF(Table2[[#This Row],[M5A]]="","",SUM(Table2[[#This Row],[M5A]]-Table2[[#This Row],[M5B_h]]))</f>
        <v/>
      </c>
      <c r="Q2883" s="14">
        <f>SUM(Table2[[#This Row],[AWAL]],Table2[[#This Row],[M1B]])</f>
        <v>0</v>
      </c>
      <c r="R2883" s="14">
        <f>SUM(Table2[[#This Row],[M2B]],Table2[[#This Row],[M2B_h]])</f>
        <v>0</v>
      </c>
      <c r="S2883" s="14">
        <f>SUM(Table2[[#This Row],[M3B]],Table2[[#This Row],[M3B_h]])</f>
        <v>0</v>
      </c>
      <c r="T2883" s="14">
        <f>SUM(Table2[[#This Row],[M4B]],Table2[[#This Row],[M4B_h]])</f>
        <v>0</v>
      </c>
    </row>
    <row r="2884" spans="1:20">
      <c r="A2884" s="13" t="str">
        <f>IF(Table2[[#This Row],[TT]]=0,"",ROW())</f>
        <v/>
      </c>
      <c r="B2884" s="13" t="str">
        <f>LOWER(SUBSTITUTE(SUBSTITUTE(SUBSTITUTE(SUBSTITUTE(SUBSTITUTE(SUBSTITUTE(SUBSTITUTE(SUBSTITUTE(Table2[[#This Row],[NAMA BARANG]]," ",""),"""",""),"-",""),"/",""),"(",""),")",""),"&amp;",""),",",""))</f>
        <v>pcmagnit65005xqbighero</v>
      </c>
      <c r="C2884" s="17" t="s">
        <v>1693</v>
      </c>
      <c r="D2884" s="18">
        <v>0</v>
      </c>
      <c r="E2884" s="22" t="s">
        <v>153</v>
      </c>
      <c r="F2884" s="43">
        <f>IF(Table2[[#This Row],[M5B]]="",Table2[[#This Row],[M5B_h]],SUM(Table2[[#This Row],[M5B_h]],Table2[[#This Row],[M5B]]))</f>
        <v>0</v>
      </c>
      <c r="H2884" s="14" t="str">
        <f>IF(Table2[[#This Row],[M1A]]="","",Table2[[#This Row],[M1A]]-Table2[[#This Row],[AWAL]])</f>
        <v/>
      </c>
      <c r="J2884" s="14" t="str">
        <f>IF(Table2[[#This Row],[M2A]]="","",SUM(Table2[[#This Row],[M2A]]-Table2[[#This Row],[M2B_h]]))</f>
        <v/>
      </c>
      <c r="K2884" s="14"/>
      <c r="L2884" s="14" t="str">
        <f>IF(Table2[[#This Row],[M3A]]="","",SUM(Table2[[#This Row],[M3A]]-Table2[[#This Row],[M3B_h]]))</f>
        <v/>
      </c>
      <c r="M2884" s="14"/>
      <c r="N2884" s="14" t="str">
        <f>IF(Table2[[#This Row],[M4A]]="","",SUM(Table2[[#This Row],[M4A]]-Table2[[#This Row],[M4B_h]]))</f>
        <v/>
      </c>
      <c r="O2884" s="14"/>
      <c r="P2884" s="14" t="str">
        <f>IF(Table2[[#This Row],[M5A]]="","",SUM(Table2[[#This Row],[M5A]]-Table2[[#This Row],[M5B_h]]))</f>
        <v/>
      </c>
      <c r="Q2884" s="14">
        <f>SUM(Table2[[#This Row],[AWAL]],Table2[[#This Row],[M1B]])</f>
        <v>0</v>
      </c>
      <c r="R2884" s="14">
        <f>SUM(Table2[[#This Row],[M2B]],Table2[[#This Row],[M2B_h]])</f>
        <v>0</v>
      </c>
      <c r="S2884" s="14">
        <f>SUM(Table2[[#This Row],[M3B]],Table2[[#This Row],[M3B_h]])</f>
        <v>0</v>
      </c>
      <c r="T2884" s="14">
        <f>SUM(Table2[[#This Row],[M4B]],Table2[[#This Row],[M4B_h]])</f>
        <v>0</v>
      </c>
    </row>
    <row r="2885" spans="1:20">
      <c r="A2885" s="13" t="str">
        <f>IF(Table2[[#This Row],[TT]]=0,"",ROW())</f>
        <v/>
      </c>
      <c r="B2885" s="13" t="str">
        <f>LOWER(SUBSTITUTE(SUBSTITUTE(SUBSTITUTE(SUBSTITUTE(SUBSTITUTE(SUBSTITUTE(SUBSTITUTE(SUBSTITUTE(Table2[[#This Row],[NAMA BARANG]]," ",""),"""",""),"-",""),"/",""),"(",""),")",""),"&amp;",""),",",""))</f>
        <v>pcmagnit7806</v>
      </c>
      <c r="C2885" s="17" t="s">
        <v>2599</v>
      </c>
      <c r="D2885" s="18">
        <v>0</v>
      </c>
      <c r="E2885" s="22" t="s">
        <v>2561</v>
      </c>
      <c r="F2885" s="43">
        <f>IF(Table2[[#This Row],[M5B]]="",Table2[[#This Row],[M5B_h]],SUM(Table2[[#This Row],[M5B_h]],Table2[[#This Row],[M5B]]))</f>
        <v>0</v>
      </c>
      <c r="H2885" s="14" t="str">
        <f>IF(Table2[[#This Row],[M1A]]="","",Table2[[#This Row],[M1A]]-Table2[[#This Row],[AWAL]])</f>
        <v/>
      </c>
      <c r="J2885" s="14" t="str">
        <f>IF(Table2[[#This Row],[M2A]]="","",SUM(Table2[[#This Row],[M2A]]-Table2[[#This Row],[M2B_h]]))</f>
        <v/>
      </c>
      <c r="K2885" s="14"/>
      <c r="L2885" s="14" t="str">
        <f>IF(Table2[[#This Row],[M3A]]="","",SUM(Table2[[#This Row],[M3A]]-Table2[[#This Row],[M3B_h]]))</f>
        <v/>
      </c>
      <c r="M2885" s="14"/>
      <c r="N2885" s="14" t="str">
        <f>IF(Table2[[#This Row],[M4A]]="","",SUM(Table2[[#This Row],[M4A]]-Table2[[#This Row],[M4B_h]]))</f>
        <v/>
      </c>
      <c r="O2885" s="14"/>
      <c r="P2885" s="14" t="str">
        <f>IF(Table2[[#This Row],[M5A]]="","",SUM(Table2[[#This Row],[M5A]]-Table2[[#This Row],[M5B_h]]))</f>
        <v/>
      </c>
      <c r="Q2885" s="14">
        <f>SUM(Table2[[#This Row],[AWAL]],Table2[[#This Row],[M1B]])</f>
        <v>0</v>
      </c>
      <c r="R2885" s="14">
        <f>SUM(Table2[[#This Row],[M2B]],Table2[[#This Row],[M2B_h]])</f>
        <v>0</v>
      </c>
      <c r="S2885" s="14">
        <f>SUM(Table2[[#This Row],[M3B]],Table2[[#This Row],[M3B_h]])</f>
        <v>0</v>
      </c>
      <c r="T2885" s="14">
        <f>SUM(Table2[[#This Row],[M4B]],Table2[[#This Row],[M4B_h]])</f>
        <v>0</v>
      </c>
    </row>
    <row r="2886" spans="1:20">
      <c r="A2886" s="11" t="str">
        <f>IF(Table2[[#This Row],[TT]]=0,"",ROW())</f>
        <v/>
      </c>
      <c r="B2886" s="11" t="str">
        <f>LOWER(SUBSTITUTE(SUBSTITUTE(SUBSTITUTE(SUBSTITUTE(SUBSTITUTE(SUBSTITUTE(SUBSTITUTE(SUBSTITUTE(Table2[[#This Row],[NAMA BARANG]]," ",""),"""",""),"-",""),"/",""),"(",""),")",""),"&amp;",""),",",""))</f>
        <v>pcmagnit811kungfupanda</v>
      </c>
      <c r="C2886" s="17" t="s">
        <v>1694</v>
      </c>
      <c r="D2886" s="18">
        <v>0</v>
      </c>
      <c r="E2886" s="22" t="s">
        <v>58</v>
      </c>
      <c r="F2886" s="43">
        <f>IF(Table2[[#This Row],[M5B]]="",Table2[[#This Row],[M5B_h]],SUM(Table2[[#This Row],[M5B_h]],Table2[[#This Row],[M5B]]))</f>
        <v>0</v>
      </c>
      <c r="H2886" s="12" t="str">
        <f>IF(Table2[[#This Row],[M1A]]="","",Table2[[#This Row],[M1A]]-Table2[[#This Row],[AWAL]])</f>
        <v/>
      </c>
      <c r="J2886" s="12" t="str">
        <f>IF(Table2[[#This Row],[M2A]]="","",SUM(Table2[[#This Row],[M2A]]-Table2[[#This Row],[M2B_h]]))</f>
        <v/>
      </c>
      <c r="L2886" s="12" t="str">
        <f>IF(Table2[[#This Row],[M3A]]="","",SUM(Table2[[#This Row],[M3A]]-Table2[[#This Row],[M3B_h]]))</f>
        <v/>
      </c>
      <c r="N2886" s="12" t="str">
        <f>IF(Table2[[#This Row],[M4A]]="","",SUM(Table2[[#This Row],[M4A]]-Table2[[#This Row],[M4B_h]]))</f>
        <v/>
      </c>
      <c r="O2886" s="14"/>
      <c r="P2886" s="14" t="str">
        <f>IF(Table2[[#This Row],[M5A]]="","",SUM(Table2[[#This Row],[M5A]]-Table2[[#This Row],[M5B_h]]))</f>
        <v/>
      </c>
      <c r="Q2886" s="14">
        <f>SUM(Table2[[#This Row],[AWAL]],Table2[[#This Row],[M1B]])</f>
        <v>0</v>
      </c>
      <c r="R2886" s="14">
        <f>SUM(Table2[[#This Row],[M2B]],Table2[[#This Row],[M2B_h]])</f>
        <v>0</v>
      </c>
      <c r="S2886" s="14">
        <f>SUM(Table2[[#This Row],[M3B]],Table2[[#This Row],[M3B_h]])</f>
        <v>0</v>
      </c>
      <c r="T2886" s="14">
        <f>SUM(Table2[[#This Row],[M4B]],Table2[[#This Row],[M4B_h]])</f>
        <v>0</v>
      </c>
    </row>
    <row r="2887" spans="1:20">
      <c r="A2887" s="11" t="str">
        <f>IF(Table2[[#This Row],[TT]]=0,"",ROW())</f>
        <v/>
      </c>
      <c r="B2887" s="11" t="str">
        <f>LOWER(SUBSTITUTE(SUBSTITUTE(SUBSTITUTE(SUBSTITUTE(SUBSTITUTE(SUBSTITUTE(SUBSTITUTE(SUBSTITUTE(Table2[[#This Row],[NAMA BARANG]]," ",""),"""",""),"-",""),"/",""),"(",""),")",""),"&amp;",""),",",""))</f>
        <v>pcmagnit9342</v>
      </c>
      <c r="C2887" s="21" t="s">
        <v>1695</v>
      </c>
      <c r="D2887" s="22">
        <v>0</v>
      </c>
      <c r="E2887" s="22" t="s">
        <v>730</v>
      </c>
      <c r="F2887" s="43">
        <f>IF(Table2[[#This Row],[M5B]]="",Table2[[#This Row],[M5B_h]],SUM(Table2[[#This Row],[M5B_h]],Table2[[#This Row],[M5B]]))</f>
        <v>0</v>
      </c>
      <c r="H2887" s="12" t="str">
        <f>IF(Table2[[#This Row],[M1A]]="","",Table2[[#This Row],[M1A]]-Table2[[#This Row],[AWAL]])</f>
        <v/>
      </c>
      <c r="J2887" s="12" t="str">
        <f>IF(Table2[[#This Row],[M2A]]="","",SUM(Table2[[#This Row],[M2A]]-Table2[[#This Row],[M2B_h]]))</f>
        <v/>
      </c>
      <c r="L2887" s="12" t="str">
        <f>IF(Table2[[#This Row],[M3A]]="","",SUM(Table2[[#This Row],[M3A]]-Table2[[#This Row],[M3B_h]]))</f>
        <v/>
      </c>
      <c r="N2887" s="12" t="str">
        <f>IF(Table2[[#This Row],[M4A]]="","",SUM(Table2[[#This Row],[M4A]]-Table2[[#This Row],[M4B_h]]))</f>
        <v/>
      </c>
      <c r="O2887" s="14"/>
      <c r="P2887" s="14" t="str">
        <f>IF(Table2[[#This Row],[M5A]]="","",SUM(Table2[[#This Row],[M5A]]-Table2[[#This Row],[M5B_h]]))</f>
        <v/>
      </c>
      <c r="Q2887" s="14">
        <f>SUM(Table2[[#This Row],[AWAL]],Table2[[#This Row],[M1B]])</f>
        <v>0</v>
      </c>
      <c r="R2887" s="14">
        <f>SUM(Table2[[#This Row],[M2B]],Table2[[#This Row],[M2B_h]])</f>
        <v>0</v>
      </c>
      <c r="S2887" s="14">
        <f>SUM(Table2[[#This Row],[M3B]],Table2[[#This Row],[M3B_h]])</f>
        <v>0</v>
      </c>
      <c r="T2887" s="14">
        <f>SUM(Table2[[#This Row],[M4B]],Table2[[#This Row],[M4B_h]])</f>
        <v>0</v>
      </c>
    </row>
    <row r="2888" spans="1:20">
      <c r="A2888" s="11" t="str">
        <f>IF(Table2[[#This Row],[TT]]=0,"",ROW())</f>
        <v/>
      </c>
      <c r="B2888" s="11" t="str">
        <f>LOWER(SUBSTITUTE(SUBSTITUTE(SUBSTITUTE(SUBSTITUTE(SUBSTITUTE(SUBSTITUTE(SUBSTITUTE(SUBSTITUTE(Table2[[#This Row],[NAMA BARANG]]," ",""),"""",""),"-",""),"/",""),"(",""),")",""),"&amp;",""),",",""))</f>
        <v>pcmagnit9354</v>
      </c>
      <c r="C2888" s="21" t="s">
        <v>1696</v>
      </c>
      <c r="D2888" s="22">
        <v>0</v>
      </c>
      <c r="E2888" s="22" t="s">
        <v>63</v>
      </c>
      <c r="F2888" s="43">
        <f>IF(Table2[[#This Row],[M5B]]="",Table2[[#This Row],[M5B_h]],SUM(Table2[[#This Row],[M5B_h]],Table2[[#This Row],[M5B]]))</f>
        <v>0</v>
      </c>
      <c r="H2888" s="12" t="str">
        <f>IF(Table2[[#This Row],[M1A]]="","",Table2[[#This Row],[M1A]]-Table2[[#This Row],[AWAL]])</f>
        <v/>
      </c>
      <c r="J2888" s="12" t="str">
        <f>IF(Table2[[#This Row],[M2A]]="","",SUM(Table2[[#This Row],[M2A]]-Table2[[#This Row],[M2B_h]]))</f>
        <v/>
      </c>
      <c r="L2888" s="12" t="str">
        <f>IF(Table2[[#This Row],[M3A]]="","",SUM(Table2[[#This Row],[M3A]]-Table2[[#This Row],[M3B_h]]))</f>
        <v/>
      </c>
      <c r="N2888" s="12" t="str">
        <f>IF(Table2[[#This Row],[M4A]]="","",SUM(Table2[[#This Row],[M4A]]-Table2[[#This Row],[M4B_h]]))</f>
        <v/>
      </c>
      <c r="O2888" s="14"/>
      <c r="P2888" s="14" t="str">
        <f>IF(Table2[[#This Row],[M5A]]="","",SUM(Table2[[#This Row],[M5A]]-Table2[[#This Row],[M5B_h]]))</f>
        <v/>
      </c>
      <c r="Q2888" s="14">
        <f>SUM(Table2[[#This Row],[AWAL]],Table2[[#This Row],[M1B]])</f>
        <v>0</v>
      </c>
      <c r="R2888" s="14">
        <f>SUM(Table2[[#This Row],[M2B]],Table2[[#This Row],[M2B_h]])</f>
        <v>0</v>
      </c>
      <c r="S2888" s="14">
        <f>SUM(Table2[[#This Row],[M3B]],Table2[[#This Row],[M3B_h]])</f>
        <v>0</v>
      </c>
      <c r="T2888" s="14">
        <f>SUM(Table2[[#This Row],[M4B]],Table2[[#This Row],[M4B_h]])</f>
        <v>0</v>
      </c>
    </row>
    <row r="2889" spans="1:20">
      <c r="A2889" s="11" t="str">
        <f>IF(Table2[[#This Row],[TT]]=0,"",ROW())</f>
        <v/>
      </c>
      <c r="B2889" s="11" t="str">
        <f>LOWER(SUBSTITUTE(SUBSTITUTE(SUBSTITUTE(SUBSTITUTE(SUBSTITUTE(SUBSTITUTE(SUBSTITUTE(SUBSTITUTE(Table2[[#This Row],[NAMA BARANG]]," ",""),"""",""),"-",""),"/",""),"(",""),")",""),"&amp;",""),",",""))</f>
        <v>pcmagnit9356</v>
      </c>
      <c r="C2889" s="17" t="s">
        <v>1697</v>
      </c>
      <c r="D2889" s="18">
        <v>0</v>
      </c>
      <c r="E2889" s="22" t="s">
        <v>34</v>
      </c>
      <c r="F2889" s="43">
        <f>IF(Table2[[#This Row],[M5B]]="",Table2[[#This Row],[M5B_h]],SUM(Table2[[#This Row],[M5B_h]],Table2[[#This Row],[M5B]]))</f>
        <v>0</v>
      </c>
      <c r="H2889" s="12" t="str">
        <f>IF(Table2[[#This Row],[M1A]]="","",Table2[[#This Row],[M1A]]-Table2[[#This Row],[AWAL]])</f>
        <v/>
      </c>
      <c r="J2889" s="12" t="str">
        <f>IF(Table2[[#This Row],[M2A]]="","",SUM(Table2[[#This Row],[M2A]]-Table2[[#This Row],[M2B_h]]))</f>
        <v/>
      </c>
      <c r="L2889" s="12" t="str">
        <f>IF(Table2[[#This Row],[M3A]]="","",SUM(Table2[[#This Row],[M3A]]-Table2[[#This Row],[M3B_h]]))</f>
        <v/>
      </c>
      <c r="N2889" s="12" t="str">
        <f>IF(Table2[[#This Row],[M4A]]="","",SUM(Table2[[#This Row],[M4A]]-Table2[[#This Row],[M4B_h]]))</f>
        <v/>
      </c>
      <c r="O2889" s="14"/>
      <c r="P2889" s="14" t="str">
        <f>IF(Table2[[#This Row],[M5A]]="","",SUM(Table2[[#This Row],[M5A]]-Table2[[#This Row],[M5B_h]]))</f>
        <v/>
      </c>
      <c r="Q2889" s="14">
        <f>SUM(Table2[[#This Row],[AWAL]],Table2[[#This Row],[M1B]])</f>
        <v>0</v>
      </c>
      <c r="R2889" s="14">
        <f>SUM(Table2[[#This Row],[M2B]],Table2[[#This Row],[M2B_h]])</f>
        <v>0</v>
      </c>
      <c r="S2889" s="14">
        <f>SUM(Table2[[#This Row],[M3B]],Table2[[#This Row],[M3B_h]])</f>
        <v>0</v>
      </c>
      <c r="T2889" s="14">
        <f>SUM(Table2[[#This Row],[M4B]],Table2[[#This Row],[M4B_h]])</f>
        <v>0</v>
      </c>
    </row>
    <row r="2890" spans="1:20">
      <c r="A2890" s="11" t="str">
        <f>IF(Table2[[#This Row],[TT]]=0,"",ROW())</f>
        <v/>
      </c>
      <c r="B2890" s="11" t="str">
        <f>LOWER(SUBSTITUTE(SUBSTITUTE(SUBSTITUTE(SUBSTITUTE(SUBSTITUTE(SUBSTITUTE(SUBSTITUTE(SUBSTITUTE(Table2[[#This Row],[NAMA BARANG]]," ",""),"""",""),"-",""),"/",""),"(",""),")",""),"&amp;",""),",",""))</f>
        <v>pcmagnit9357</v>
      </c>
      <c r="C2890" s="17" t="s">
        <v>1698</v>
      </c>
      <c r="D2890" s="18">
        <v>0</v>
      </c>
      <c r="E2890" s="22" t="s">
        <v>34</v>
      </c>
      <c r="F2890" s="43">
        <f>IF(Table2[[#This Row],[M5B]]="",Table2[[#This Row],[M5B_h]],SUM(Table2[[#This Row],[M5B_h]],Table2[[#This Row],[M5B]]))</f>
        <v>0</v>
      </c>
      <c r="H2890" s="12" t="str">
        <f>IF(Table2[[#This Row],[M1A]]="","",Table2[[#This Row],[M1A]]-Table2[[#This Row],[AWAL]])</f>
        <v/>
      </c>
      <c r="J2890" s="12" t="str">
        <f>IF(Table2[[#This Row],[M2A]]="","",SUM(Table2[[#This Row],[M2A]]-Table2[[#This Row],[M2B_h]]))</f>
        <v/>
      </c>
      <c r="L2890" s="12" t="str">
        <f>IF(Table2[[#This Row],[M3A]]="","",SUM(Table2[[#This Row],[M3A]]-Table2[[#This Row],[M3B_h]]))</f>
        <v/>
      </c>
      <c r="N2890" s="12" t="str">
        <f>IF(Table2[[#This Row],[M4A]]="","",SUM(Table2[[#This Row],[M4A]]-Table2[[#This Row],[M4B_h]]))</f>
        <v/>
      </c>
      <c r="O2890" s="14"/>
      <c r="P2890" s="14" t="str">
        <f>IF(Table2[[#This Row],[M5A]]="","",SUM(Table2[[#This Row],[M5A]]-Table2[[#This Row],[M5B_h]]))</f>
        <v/>
      </c>
      <c r="Q2890" s="14">
        <f>SUM(Table2[[#This Row],[AWAL]],Table2[[#This Row],[M1B]])</f>
        <v>0</v>
      </c>
      <c r="R2890" s="14">
        <f>SUM(Table2[[#This Row],[M2B]],Table2[[#This Row],[M2B_h]])</f>
        <v>0</v>
      </c>
      <c r="S2890" s="14">
        <f>SUM(Table2[[#This Row],[M3B]],Table2[[#This Row],[M3B_h]])</f>
        <v>0</v>
      </c>
      <c r="T2890" s="14">
        <f>SUM(Table2[[#This Row],[M4B]],Table2[[#This Row],[M4B_h]])</f>
        <v>0</v>
      </c>
    </row>
    <row r="2891" spans="1:20">
      <c r="A2891" s="11" t="str">
        <f>IF(Table2[[#This Row],[TT]]=0,"",ROW())</f>
        <v/>
      </c>
      <c r="B2891" s="11" t="str">
        <f>LOWER(SUBSTITUTE(SUBSTITUTE(SUBSTITUTE(SUBSTITUTE(SUBSTITUTE(SUBSTITUTE(SUBSTITUTE(SUBSTITUTE(Table2[[#This Row],[NAMA BARANG]]," ",""),"""",""),"-",""),"/",""),"(",""),")",""),"&amp;",""),",",""))</f>
        <v>pcmagnita1172</v>
      </c>
      <c r="C2891" s="17" t="s">
        <v>1699</v>
      </c>
      <c r="D2891" s="18">
        <v>0</v>
      </c>
      <c r="E2891" s="47" t="s">
        <v>88</v>
      </c>
      <c r="F2891" s="43">
        <f>IF(Table2[[#This Row],[M5B]]="",Table2[[#This Row],[M5B_h]],SUM(Table2[[#This Row],[M5B_h]],Table2[[#This Row],[M5B]]))</f>
        <v>0</v>
      </c>
      <c r="H2891" s="12" t="str">
        <f>IF(Table2[[#This Row],[M1A]]="","",Table2[[#This Row],[M1A]]-Table2[[#This Row],[AWAL]])</f>
        <v/>
      </c>
      <c r="J2891" s="12" t="str">
        <f>IF(Table2[[#This Row],[M2A]]="","",SUM(Table2[[#This Row],[M2A]]-Table2[[#This Row],[M2B_h]]))</f>
        <v/>
      </c>
      <c r="L2891" s="12" t="str">
        <f>IF(Table2[[#This Row],[M3A]]="","",SUM(Table2[[#This Row],[M3A]]-Table2[[#This Row],[M3B_h]]))</f>
        <v/>
      </c>
      <c r="N2891" s="12" t="str">
        <f>IF(Table2[[#This Row],[M4A]]="","",SUM(Table2[[#This Row],[M4A]]-Table2[[#This Row],[M4B_h]]))</f>
        <v/>
      </c>
      <c r="O2891" s="14"/>
      <c r="P2891" s="14" t="str">
        <f>IF(Table2[[#This Row],[M5A]]="","",SUM(Table2[[#This Row],[M5A]]-Table2[[#This Row],[M5B_h]]))</f>
        <v/>
      </c>
      <c r="Q2891" s="14">
        <f>SUM(Table2[[#This Row],[AWAL]],Table2[[#This Row],[M1B]])</f>
        <v>0</v>
      </c>
      <c r="R2891" s="14">
        <f>SUM(Table2[[#This Row],[M2B]],Table2[[#This Row],[M2B_h]])</f>
        <v>0</v>
      </c>
      <c r="S2891" s="14">
        <f>SUM(Table2[[#This Row],[M3B]],Table2[[#This Row],[M3B_h]])</f>
        <v>0</v>
      </c>
      <c r="T2891" s="14">
        <f>SUM(Table2[[#This Row],[M4B]],Table2[[#This Row],[M4B_h]])</f>
        <v>0</v>
      </c>
    </row>
    <row r="2892" spans="1:20">
      <c r="A2892" s="13" t="str">
        <f>IF(Table2[[#This Row],[TT]]=0,"",ROW())</f>
        <v/>
      </c>
      <c r="B2892" s="13" t="str">
        <f>LOWER(SUBSTITUTE(SUBSTITUTE(SUBSTITUTE(SUBSTITUTE(SUBSTITUTE(SUBSTITUTE(SUBSTITUTE(SUBSTITUTE(Table2[[#This Row],[NAMA BARANG]]," ",""),"""",""),"-",""),"/",""),"(",""),")",""),"&amp;",""),",",""))</f>
        <v>pcmagnitcc7806</v>
      </c>
      <c r="C2892" s="16" t="s">
        <v>2913</v>
      </c>
      <c r="D2892" s="18">
        <v>0</v>
      </c>
      <c r="E2892" s="47" t="s">
        <v>2480</v>
      </c>
      <c r="F2892" s="43">
        <f>IF(Table2[[#This Row],[M5B]]="",Table2[[#This Row],[M5B_h]],SUM(Table2[[#This Row],[M5B_h]],Table2[[#This Row],[M5B]]))</f>
        <v>0</v>
      </c>
      <c r="H2892" s="14" t="str">
        <f>IF(Table2[[#This Row],[M1A]]="","",Table2[[#This Row],[M1A]]-Table2[[#This Row],[AWAL]])</f>
        <v/>
      </c>
      <c r="J2892" s="14" t="str">
        <f>IF(Table2[[#This Row],[M2A]]="","",SUM(Table2[[#This Row],[M2A]]-Table2[[#This Row],[M2B_h]]))</f>
        <v/>
      </c>
      <c r="L2892" s="14" t="str">
        <f>IF(Table2[[#This Row],[M3A]]="","",SUM(Table2[[#This Row],[M3A]]-Table2[[#This Row],[M3B_h]]))</f>
        <v/>
      </c>
      <c r="N2892" s="14" t="str">
        <f>IF(Table2[[#This Row],[M4A]]="","",SUM(Table2[[#This Row],[M4A]]-Table2[[#This Row],[M4B_h]]))</f>
        <v/>
      </c>
      <c r="O2892" s="14"/>
      <c r="P2892" s="14" t="str">
        <f>IF(Table2[[#This Row],[M5A]]="","",SUM(Table2[[#This Row],[M5A]]-Table2[[#This Row],[M5B_h]]))</f>
        <v/>
      </c>
      <c r="Q2892" s="14">
        <f>SUM(Table2[[#This Row],[AWAL]],Table2[[#This Row],[M1B]])</f>
        <v>0</v>
      </c>
      <c r="R2892" s="14">
        <f>SUM(Table2[[#This Row],[M2B]],Table2[[#This Row],[M2B_h]])</f>
        <v>0</v>
      </c>
      <c r="S2892" s="14">
        <f>SUM(Table2[[#This Row],[M3B]],Table2[[#This Row],[M3B_h]])</f>
        <v>0</v>
      </c>
      <c r="T2892" s="14">
        <f>SUM(Table2[[#This Row],[M4B]],Table2[[#This Row],[M4B_h]])</f>
        <v>0</v>
      </c>
    </row>
    <row r="2893" spans="1:20">
      <c r="A2893" s="11" t="str">
        <f>IF(Table2[[#This Row],[TT]]=0,"",ROW())</f>
        <v/>
      </c>
      <c r="B2893" s="11" t="str">
        <f>LOWER(SUBSTITUTE(SUBSTITUTE(SUBSTITUTE(SUBSTITUTE(SUBSTITUTE(SUBSTITUTE(SUBSTITUTE(SUBSTITUTE(Table2[[#This Row],[NAMA BARANG]]," ",""),"""",""),"-",""),"/",""),"(",""),")",""),"&amp;",""),",",""))</f>
        <v>pcmagnitd0052</v>
      </c>
      <c r="C2893" s="17" t="s">
        <v>1720</v>
      </c>
      <c r="D2893" s="18">
        <v>0</v>
      </c>
      <c r="E2893" s="22" t="s">
        <v>39</v>
      </c>
      <c r="F2893" s="43">
        <f>IF(Table2[[#This Row],[M5B]]="",Table2[[#This Row],[M5B_h]],SUM(Table2[[#This Row],[M5B_h]],Table2[[#This Row],[M5B]]))</f>
        <v>0</v>
      </c>
      <c r="H2893" s="12" t="str">
        <f>IF(Table2[[#This Row],[M1A]]="","",Table2[[#This Row],[M1A]]-Table2[[#This Row],[AWAL]])</f>
        <v/>
      </c>
      <c r="J2893" s="12" t="str">
        <f>IF(Table2[[#This Row],[M2A]]="","",SUM(Table2[[#This Row],[M2A]]-Table2[[#This Row],[M2B_h]]))</f>
        <v/>
      </c>
      <c r="L2893" s="12" t="str">
        <f>IF(Table2[[#This Row],[M3A]]="","",SUM(Table2[[#This Row],[M3A]]-Table2[[#This Row],[M3B_h]]))</f>
        <v/>
      </c>
      <c r="N2893" s="12" t="str">
        <f>IF(Table2[[#This Row],[M4A]]="","",SUM(Table2[[#This Row],[M4A]]-Table2[[#This Row],[M4B_h]]))</f>
        <v/>
      </c>
      <c r="O2893" s="14"/>
      <c r="P2893" s="14" t="str">
        <f>IF(Table2[[#This Row],[M5A]]="","",SUM(Table2[[#This Row],[M5A]]-Table2[[#This Row],[M5B_h]]))</f>
        <v/>
      </c>
      <c r="Q2893" s="14">
        <f>SUM(Table2[[#This Row],[AWAL]],Table2[[#This Row],[M1B]])</f>
        <v>0</v>
      </c>
      <c r="R2893" s="14">
        <f>SUM(Table2[[#This Row],[M2B]],Table2[[#This Row],[M2B_h]])</f>
        <v>0</v>
      </c>
      <c r="S2893" s="14">
        <f>SUM(Table2[[#This Row],[M3B]],Table2[[#This Row],[M3B_h]])</f>
        <v>0</v>
      </c>
      <c r="T2893" s="14">
        <f>SUM(Table2[[#This Row],[M4B]],Table2[[#This Row],[M4B_h]])</f>
        <v>0</v>
      </c>
    </row>
    <row r="2894" spans="1:20">
      <c r="A2894" s="11" t="str">
        <f>IF(Table2[[#This Row],[TT]]=0,"",ROW())</f>
        <v/>
      </c>
      <c r="B2894" s="11" t="str">
        <f>LOWER(SUBSTITUTE(SUBSTITUTE(SUBSTITUTE(SUBSTITUTE(SUBSTITUTE(SUBSTITUTE(SUBSTITUTE(SUBSTITUTE(Table2[[#This Row],[NAMA BARANG]]," ",""),"""",""),"-",""),"/",""),"(",""),")",""),"&amp;",""),",",""))</f>
        <v>pcmagnitjumbob357619</v>
      </c>
      <c r="C2894" s="17" t="s">
        <v>1726</v>
      </c>
      <c r="D2894" s="18">
        <v>0</v>
      </c>
      <c r="E2894" s="22">
        <v>48</v>
      </c>
      <c r="F2894" s="43">
        <f>IF(Table2[[#This Row],[M5B]]="",Table2[[#This Row],[M5B_h]],SUM(Table2[[#This Row],[M5B_h]],Table2[[#This Row],[M5B]]))</f>
        <v>0</v>
      </c>
      <c r="H2894" s="12" t="str">
        <f>IF(Table2[[#This Row],[M1A]]="","",Table2[[#This Row],[M1A]]-Table2[[#This Row],[AWAL]])</f>
        <v/>
      </c>
      <c r="J2894" s="12" t="str">
        <f>IF(Table2[[#This Row],[M2A]]="","",SUM(Table2[[#This Row],[M2A]]-Table2[[#This Row],[M2B_h]]))</f>
        <v/>
      </c>
      <c r="L2894" s="12" t="str">
        <f>IF(Table2[[#This Row],[M3A]]="","",SUM(Table2[[#This Row],[M3A]]-Table2[[#This Row],[M3B_h]]))</f>
        <v/>
      </c>
      <c r="N2894" s="12" t="str">
        <f>IF(Table2[[#This Row],[M4A]]="","",SUM(Table2[[#This Row],[M4A]]-Table2[[#This Row],[M4B_h]]))</f>
        <v/>
      </c>
      <c r="O2894" s="14"/>
      <c r="P2894" s="14" t="str">
        <f>IF(Table2[[#This Row],[M5A]]="","",SUM(Table2[[#This Row],[M5A]]-Table2[[#This Row],[M5B_h]]))</f>
        <v/>
      </c>
      <c r="Q2894" s="14">
        <f>SUM(Table2[[#This Row],[AWAL]],Table2[[#This Row],[M1B]])</f>
        <v>0</v>
      </c>
      <c r="R2894" s="14">
        <f>SUM(Table2[[#This Row],[M2B]],Table2[[#This Row],[M2B_h]])</f>
        <v>0</v>
      </c>
      <c r="S2894" s="14">
        <f>SUM(Table2[[#This Row],[M3B]],Table2[[#This Row],[M3B_h]])</f>
        <v>0</v>
      </c>
      <c r="T2894" s="14">
        <f>SUM(Table2[[#This Row],[M4B]],Table2[[#This Row],[M4B_h]])</f>
        <v>0</v>
      </c>
    </row>
    <row r="2895" spans="1:20">
      <c r="A2895" s="11" t="str">
        <f>IF(Table2[[#This Row],[TT]]=0,"",ROW())</f>
        <v/>
      </c>
      <c r="B2895" s="11" t="str">
        <f>LOWER(SUBSTITUTE(SUBSTITUTE(SUBSTITUTE(SUBSTITUTE(SUBSTITUTE(SUBSTITUTE(SUBSTITUTE(SUBSTITUTE(Table2[[#This Row],[NAMA BARANG]]," ",""),"""",""),"-",""),"/",""),"(",""),")",""),"&amp;",""),",",""))</f>
        <v>pcmagnitk28872</v>
      </c>
      <c r="C2895" s="17" t="s">
        <v>1731</v>
      </c>
      <c r="D2895" s="18">
        <v>0</v>
      </c>
      <c r="E2895" s="22" t="s">
        <v>58</v>
      </c>
      <c r="F2895" s="43">
        <f>IF(Table2[[#This Row],[M5B]]="",Table2[[#This Row],[M5B_h]],SUM(Table2[[#This Row],[M5B_h]],Table2[[#This Row],[M5B]]))</f>
        <v>0</v>
      </c>
      <c r="H2895" s="12" t="str">
        <f>IF(Table2[[#This Row],[M1A]]="","",Table2[[#This Row],[M1A]]-Table2[[#This Row],[AWAL]])</f>
        <v/>
      </c>
      <c r="J2895" s="12" t="str">
        <f>IF(Table2[[#This Row],[M2A]]="","",SUM(Table2[[#This Row],[M2A]]-Table2[[#This Row],[M2B_h]]))</f>
        <v/>
      </c>
      <c r="L2895" s="12" t="str">
        <f>IF(Table2[[#This Row],[M3A]]="","",SUM(Table2[[#This Row],[M3A]]-Table2[[#This Row],[M3B_h]]))</f>
        <v/>
      </c>
      <c r="N2895" s="12" t="str">
        <f>IF(Table2[[#This Row],[M4A]]="","",SUM(Table2[[#This Row],[M4A]]-Table2[[#This Row],[M4B_h]]))</f>
        <v/>
      </c>
      <c r="O2895" s="14"/>
      <c r="P2895" s="14" t="str">
        <f>IF(Table2[[#This Row],[M5A]]="","",SUM(Table2[[#This Row],[M5A]]-Table2[[#This Row],[M5B_h]]))</f>
        <v/>
      </c>
      <c r="Q2895" s="14">
        <f>SUM(Table2[[#This Row],[AWAL]],Table2[[#This Row],[M1B]])</f>
        <v>0</v>
      </c>
      <c r="R2895" s="14">
        <f>SUM(Table2[[#This Row],[M2B]],Table2[[#This Row],[M2B_h]])</f>
        <v>0</v>
      </c>
      <c r="S2895" s="14">
        <f>SUM(Table2[[#This Row],[M3B]],Table2[[#This Row],[M3B_h]])</f>
        <v>0</v>
      </c>
      <c r="T2895" s="14">
        <f>SUM(Table2[[#This Row],[M4B]],Table2[[#This Row],[M4B_h]])</f>
        <v>0</v>
      </c>
    </row>
    <row r="2896" spans="1:20">
      <c r="A2896" s="11" t="str">
        <f>IF(Table2[[#This Row],[TT]]=0,"",ROW())</f>
        <v/>
      </c>
      <c r="B2896" s="11" t="str">
        <f>LOWER(SUBSTITUTE(SUBSTITUTE(SUBSTITUTE(SUBSTITUTE(SUBSTITUTE(SUBSTITUTE(SUBSTITUTE(SUBSTITUTE(Table2[[#This Row],[NAMA BARANG]]," ",""),"""",""),"-",""),"/",""),"(",""),")",""),"&amp;",""),",",""))</f>
        <v>pcmagnitkm51861</v>
      </c>
      <c r="C2896" s="17" t="s">
        <v>1732</v>
      </c>
      <c r="D2896" s="18">
        <v>0</v>
      </c>
      <c r="E2896" s="22" t="s">
        <v>39</v>
      </c>
      <c r="F2896" s="43">
        <f>IF(Table2[[#This Row],[M5B]]="",Table2[[#This Row],[M5B_h]],SUM(Table2[[#This Row],[M5B_h]],Table2[[#This Row],[M5B]]))</f>
        <v>0</v>
      </c>
      <c r="H2896" s="12" t="str">
        <f>IF(Table2[[#This Row],[M1A]]="","",Table2[[#This Row],[M1A]]-Table2[[#This Row],[AWAL]])</f>
        <v/>
      </c>
      <c r="J2896" s="12" t="str">
        <f>IF(Table2[[#This Row],[M2A]]="","",SUM(Table2[[#This Row],[M2A]]-Table2[[#This Row],[M2B_h]]))</f>
        <v/>
      </c>
      <c r="L2896" s="12" t="str">
        <f>IF(Table2[[#This Row],[M3A]]="","",SUM(Table2[[#This Row],[M3A]]-Table2[[#This Row],[M3B_h]]))</f>
        <v/>
      </c>
      <c r="N2896" s="12" t="str">
        <f>IF(Table2[[#This Row],[M4A]]="","",SUM(Table2[[#This Row],[M4A]]-Table2[[#This Row],[M4B_h]]))</f>
        <v/>
      </c>
      <c r="O2896" s="14"/>
      <c r="P2896" s="14" t="str">
        <f>IF(Table2[[#This Row],[M5A]]="","",SUM(Table2[[#This Row],[M5A]]-Table2[[#This Row],[M5B_h]]))</f>
        <v/>
      </c>
      <c r="Q2896" s="14">
        <f>SUM(Table2[[#This Row],[AWAL]],Table2[[#This Row],[M1B]])</f>
        <v>0</v>
      </c>
      <c r="R2896" s="14">
        <f>SUM(Table2[[#This Row],[M2B]],Table2[[#This Row],[M2B_h]])</f>
        <v>0</v>
      </c>
      <c r="S2896" s="14">
        <f>SUM(Table2[[#This Row],[M3B]],Table2[[#This Row],[M3B_h]])</f>
        <v>0</v>
      </c>
      <c r="T2896" s="14">
        <f>SUM(Table2[[#This Row],[M4B]],Table2[[#This Row],[M4B_h]])</f>
        <v>0</v>
      </c>
    </row>
    <row r="2897" spans="1:20">
      <c r="A2897" s="11" t="str">
        <f>IF(Table2[[#This Row],[TT]]=0,"",ROW())</f>
        <v/>
      </c>
      <c r="B2897" s="11" t="str">
        <f>LOWER(SUBSTITUTE(SUBSTITUTE(SUBSTITUTE(SUBSTITUTE(SUBSTITUTE(SUBSTITUTE(SUBSTITUTE(SUBSTITUTE(Table2[[#This Row],[NAMA BARANG]]," ",""),"""",""),"-",""),"/",""),"(",""),")",""),"&amp;",""),",",""))</f>
        <v>pcmagnitkm51871</v>
      </c>
      <c r="C2897" s="17" t="s">
        <v>1733</v>
      </c>
      <c r="D2897" s="18">
        <v>0</v>
      </c>
      <c r="E2897" s="22" t="s">
        <v>39</v>
      </c>
      <c r="F2897" s="43">
        <f>IF(Table2[[#This Row],[M5B]]="",Table2[[#This Row],[M5B_h]],SUM(Table2[[#This Row],[M5B_h]],Table2[[#This Row],[M5B]]))</f>
        <v>0</v>
      </c>
      <c r="H2897" s="12" t="str">
        <f>IF(Table2[[#This Row],[M1A]]="","",Table2[[#This Row],[M1A]]-Table2[[#This Row],[AWAL]])</f>
        <v/>
      </c>
      <c r="J2897" s="12" t="str">
        <f>IF(Table2[[#This Row],[M2A]]="","",SUM(Table2[[#This Row],[M2A]]-Table2[[#This Row],[M2B_h]]))</f>
        <v/>
      </c>
      <c r="L2897" s="12" t="str">
        <f>IF(Table2[[#This Row],[M3A]]="","",SUM(Table2[[#This Row],[M3A]]-Table2[[#This Row],[M3B_h]]))</f>
        <v/>
      </c>
      <c r="N2897" s="12" t="str">
        <f>IF(Table2[[#This Row],[M4A]]="","",SUM(Table2[[#This Row],[M4A]]-Table2[[#This Row],[M4B_h]]))</f>
        <v/>
      </c>
      <c r="O2897" s="14"/>
      <c r="P2897" s="14" t="str">
        <f>IF(Table2[[#This Row],[M5A]]="","",SUM(Table2[[#This Row],[M5A]]-Table2[[#This Row],[M5B_h]]))</f>
        <v/>
      </c>
      <c r="Q2897" s="14">
        <f>SUM(Table2[[#This Row],[AWAL]],Table2[[#This Row],[M1B]])</f>
        <v>0</v>
      </c>
      <c r="R2897" s="14">
        <f>SUM(Table2[[#This Row],[M2B]],Table2[[#This Row],[M2B_h]])</f>
        <v>0</v>
      </c>
      <c r="S2897" s="14">
        <f>SUM(Table2[[#This Row],[M3B]],Table2[[#This Row],[M3B_h]])</f>
        <v>0</v>
      </c>
      <c r="T2897" s="14">
        <f>SUM(Table2[[#This Row],[M4B]],Table2[[#This Row],[M4B_h]])</f>
        <v>0</v>
      </c>
    </row>
    <row r="2898" spans="1:20">
      <c r="A2898" s="11" t="str">
        <f>IF(Table2[[#This Row],[TT]]=0,"",ROW())</f>
        <v/>
      </c>
      <c r="B2898" s="11" t="str">
        <f>LOWER(SUBSTITUTE(SUBSTITUTE(SUBSTITUTE(SUBSTITUTE(SUBSTITUTE(SUBSTITUTE(SUBSTITUTE(SUBSTITUTE(Table2[[#This Row],[NAMA BARANG]]," ",""),"""",""),"-",""),"/",""),"(",""),")",""),"&amp;",""),",",""))</f>
        <v>pcmagnitmc5238</v>
      </c>
      <c r="C2898" s="21" t="s">
        <v>1745</v>
      </c>
      <c r="D2898" s="22">
        <v>0</v>
      </c>
      <c r="E2898" s="22" t="s">
        <v>88</v>
      </c>
      <c r="F2898" s="43">
        <f>IF(Table2[[#This Row],[M5B]]="",Table2[[#This Row],[M5B_h]],SUM(Table2[[#This Row],[M5B_h]],Table2[[#This Row],[M5B]]))</f>
        <v>0</v>
      </c>
      <c r="H2898" s="12" t="str">
        <f>IF(Table2[[#This Row],[M1A]]="","",Table2[[#This Row],[M1A]]-Table2[[#This Row],[AWAL]])</f>
        <v/>
      </c>
      <c r="J2898" s="12" t="str">
        <f>IF(Table2[[#This Row],[M2A]]="","",SUM(Table2[[#This Row],[M2A]]-Table2[[#This Row],[M2B_h]]))</f>
        <v/>
      </c>
      <c r="L2898" s="12" t="str">
        <f>IF(Table2[[#This Row],[M3A]]="","",SUM(Table2[[#This Row],[M3A]]-Table2[[#This Row],[M3B_h]]))</f>
        <v/>
      </c>
      <c r="N2898" s="12" t="str">
        <f>IF(Table2[[#This Row],[M4A]]="","",SUM(Table2[[#This Row],[M4A]]-Table2[[#This Row],[M4B_h]]))</f>
        <v/>
      </c>
      <c r="O2898" s="14"/>
      <c r="P2898" s="14" t="str">
        <f>IF(Table2[[#This Row],[M5A]]="","",SUM(Table2[[#This Row],[M5A]]-Table2[[#This Row],[M5B_h]]))</f>
        <v/>
      </c>
      <c r="Q2898" s="14">
        <f>SUM(Table2[[#This Row],[AWAL]],Table2[[#This Row],[M1B]])</f>
        <v>0</v>
      </c>
      <c r="R2898" s="14">
        <f>SUM(Table2[[#This Row],[M2B]],Table2[[#This Row],[M2B_h]])</f>
        <v>0</v>
      </c>
      <c r="S2898" s="14">
        <f>SUM(Table2[[#This Row],[M3B]],Table2[[#This Row],[M3B_h]])</f>
        <v>0</v>
      </c>
      <c r="T2898" s="14">
        <f>SUM(Table2[[#This Row],[M4B]],Table2[[#This Row],[M4B_h]])</f>
        <v>0</v>
      </c>
    </row>
    <row r="2899" spans="1:20">
      <c r="A2899" s="11" t="str">
        <f>IF(Table2[[#This Row],[TT]]=0,"",ROW())</f>
        <v/>
      </c>
      <c r="B2899" s="11" t="str">
        <f>LOWER(SUBSTITUTE(SUBSTITUTE(SUBSTITUTE(SUBSTITUTE(SUBSTITUTE(SUBSTITUTE(SUBSTITUTE(SUBSTITUTE(Table2[[#This Row],[NAMA BARANG]]," ",""),"""",""),"-",""),"/",""),"(",""),")",""),"&amp;",""),",",""))</f>
        <v>pcmagnitmc8086</v>
      </c>
      <c r="C2899" s="17" t="s">
        <v>1746</v>
      </c>
      <c r="D2899" s="18">
        <v>0</v>
      </c>
      <c r="E2899" s="22" t="s">
        <v>88</v>
      </c>
      <c r="F2899" s="43">
        <f>IF(Table2[[#This Row],[M5B]]="",Table2[[#This Row],[M5B_h]],SUM(Table2[[#This Row],[M5B_h]],Table2[[#This Row],[M5B]]))</f>
        <v>0</v>
      </c>
      <c r="H2899" s="12" t="str">
        <f>IF(Table2[[#This Row],[M1A]]="","",Table2[[#This Row],[M1A]]-Table2[[#This Row],[AWAL]])</f>
        <v/>
      </c>
      <c r="J2899" s="12" t="str">
        <f>IF(Table2[[#This Row],[M2A]]="","",SUM(Table2[[#This Row],[M2A]]-Table2[[#This Row],[M2B_h]]))</f>
        <v/>
      </c>
      <c r="L2899" s="12" t="str">
        <f>IF(Table2[[#This Row],[M3A]]="","",SUM(Table2[[#This Row],[M3A]]-Table2[[#This Row],[M3B_h]]))</f>
        <v/>
      </c>
      <c r="N2899" s="12" t="str">
        <f>IF(Table2[[#This Row],[M4A]]="","",SUM(Table2[[#This Row],[M4A]]-Table2[[#This Row],[M4B_h]]))</f>
        <v/>
      </c>
      <c r="O2899" s="14"/>
      <c r="P2899" s="14" t="str">
        <f>IF(Table2[[#This Row],[M5A]]="","",SUM(Table2[[#This Row],[M5A]]-Table2[[#This Row],[M5B_h]]))</f>
        <v/>
      </c>
      <c r="Q2899" s="14">
        <f>SUM(Table2[[#This Row],[AWAL]],Table2[[#This Row],[M1B]])</f>
        <v>0</v>
      </c>
      <c r="R2899" s="14">
        <f>SUM(Table2[[#This Row],[M2B]],Table2[[#This Row],[M2B_h]])</f>
        <v>0</v>
      </c>
      <c r="S2899" s="14">
        <f>SUM(Table2[[#This Row],[M3B]],Table2[[#This Row],[M3B_h]])</f>
        <v>0</v>
      </c>
      <c r="T2899" s="14">
        <f>SUM(Table2[[#This Row],[M4B]],Table2[[#This Row],[M4B_h]])</f>
        <v>0</v>
      </c>
    </row>
    <row r="2900" spans="1:20">
      <c r="A2900" s="11" t="str">
        <f>IF(Table2[[#This Row],[TT]]=0,"",ROW())</f>
        <v/>
      </c>
      <c r="B2900" s="11" t="str">
        <f>LOWER(SUBSTITUTE(SUBSTITUTE(SUBSTITUTE(SUBSTITUTE(SUBSTITUTE(SUBSTITUTE(SUBSTITUTE(SUBSTITUTE(Table2[[#This Row],[NAMA BARANG]]," ",""),"""",""),"-",""),"/",""),"(",""),")",""),"&amp;",""),",",""))</f>
        <v>pcmagnits9696</v>
      </c>
      <c r="C2900" s="17" t="s">
        <v>4328</v>
      </c>
      <c r="D2900" s="18">
        <v>0</v>
      </c>
      <c r="E2900" s="22" t="s">
        <v>58</v>
      </c>
      <c r="F2900" s="43">
        <f>IF(Table2[[#This Row],[M5B]]="",Table2[[#This Row],[M5B_h]],SUM(Table2[[#This Row],[M5B_h]],Table2[[#This Row],[M5B]]))</f>
        <v>0</v>
      </c>
      <c r="H2900" s="12" t="str">
        <f>IF(Table2[[#This Row],[M1A]]="","",Table2[[#This Row],[M1A]]-Table2[[#This Row],[AWAL]])</f>
        <v/>
      </c>
      <c r="J2900" s="12" t="str">
        <f>IF(Table2[[#This Row],[M2A]]="","",SUM(Table2[[#This Row],[M2A]]-Table2[[#This Row],[M2B_h]]))</f>
        <v/>
      </c>
      <c r="L2900" s="12" t="str">
        <f>IF(Table2[[#This Row],[M3A]]="","",SUM(Table2[[#This Row],[M3A]]-Table2[[#This Row],[M3B_h]]))</f>
        <v/>
      </c>
      <c r="N2900" s="12" t="str">
        <f>IF(Table2[[#This Row],[M4A]]="","",SUM(Table2[[#This Row],[M4A]]-Table2[[#This Row],[M4B_h]]))</f>
        <v/>
      </c>
      <c r="O2900" s="14"/>
      <c r="P2900" s="14" t="str">
        <f>IF(Table2[[#This Row],[M5A]]="","",SUM(Table2[[#This Row],[M5A]]-Table2[[#This Row],[M5B_h]]))</f>
        <v/>
      </c>
      <c r="Q2900" s="14">
        <f>SUM(Table2[[#This Row],[AWAL]],Table2[[#This Row],[M1B]])</f>
        <v>0</v>
      </c>
      <c r="R2900" s="14">
        <f>SUM(Table2[[#This Row],[M2B]],Table2[[#This Row],[M2B_h]])</f>
        <v>0</v>
      </c>
      <c r="S2900" s="14">
        <f>SUM(Table2[[#This Row],[M3B]],Table2[[#This Row],[M3B_h]])</f>
        <v>0</v>
      </c>
      <c r="T2900" s="14">
        <f>SUM(Table2[[#This Row],[M4B]],Table2[[#This Row],[M4B_h]])</f>
        <v>0</v>
      </c>
    </row>
    <row r="2901" spans="1:20">
      <c r="A2901" s="11" t="str">
        <f>IF(Table2[[#This Row],[TT]]=0,"",ROW())</f>
        <v/>
      </c>
      <c r="B2901" s="11" t="str">
        <f>LOWER(SUBSTITUTE(SUBSTITUTE(SUBSTITUTE(SUBSTITUTE(SUBSTITUTE(SUBSTITUTE(SUBSTITUTE(SUBSTITUTE(Table2[[#This Row],[NAMA BARANG]]," ",""),"""",""),"-",""),"/",""),"(",""),")",""),"&amp;",""),",",""))</f>
        <v>pcmagnitxu0030callblk</v>
      </c>
      <c r="C2901" s="17" t="s">
        <v>1757</v>
      </c>
      <c r="D2901" s="18">
        <v>0</v>
      </c>
      <c r="E2901" s="22" t="s">
        <v>88</v>
      </c>
      <c r="F2901" s="43">
        <f>IF(Table2[[#This Row],[M5B]]="",Table2[[#This Row],[M5B_h]],SUM(Table2[[#This Row],[M5B_h]],Table2[[#This Row],[M5B]]))</f>
        <v>0</v>
      </c>
      <c r="H2901" s="12" t="str">
        <f>IF(Table2[[#This Row],[M1A]]="","",Table2[[#This Row],[M1A]]-Table2[[#This Row],[AWAL]])</f>
        <v/>
      </c>
      <c r="J2901" s="12" t="str">
        <f>IF(Table2[[#This Row],[M2A]]="","",SUM(Table2[[#This Row],[M2A]]-Table2[[#This Row],[M2B_h]]))</f>
        <v/>
      </c>
      <c r="L2901" s="12" t="str">
        <f>IF(Table2[[#This Row],[M3A]]="","",SUM(Table2[[#This Row],[M3A]]-Table2[[#This Row],[M3B_h]]))</f>
        <v/>
      </c>
      <c r="N2901" s="12" t="str">
        <f>IF(Table2[[#This Row],[M4A]]="","",SUM(Table2[[#This Row],[M4A]]-Table2[[#This Row],[M4B_h]]))</f>
        <v/>
      </c>
      <c r="O2901" s="14"/>
      <c r="P2901" s="14" t="str">
        <f>IF(Table2[[#This Row],[M5A]]="","",SUM(Table2[[#This Row],[M5A]]-Table2[[#This Row],[M5B_h]]))</f>
        <v/>
      </c>
      <c r="Q2901" s="14">
        <f>SUM(Table2[[#This Row],[AWAL]],Table2[[#This Row],[M1B]])</f>
        <v>0</v>
      </c>
      <c r="R2901" s="14">
        <f>SUM(Table2[[#This Row],[M2B]],Table2[[#This Row],[M2B_h]])</f>
        <v>0</v>
      </c>
      <c r="S2901" s="14">
        <f>SUM(Table2[[#This Row],[M3B]],Table2[[#This Row],[M3B_h]])</f>
        <v>0</v>
      </c>
      <c r="T2901" s="14">
        <f>SUM(Table2[[#This Row],[M4B]],Table2[[#This Row],[M4B_h]])</f>
        <v>0</v>
      </c>
    </row>
    <row r="2902" spans="1:20">
      <c r="A2902" s="11" t="str">
        <f>IF(Table2[[#This Row],[TT]]=0,"",ROW())</f>
        <v/>
      </c>
      <c r="B2902" s="11" t="str">
        <f>LOWER(SUBSTITUTE(SUBSTITUTE(SUBSTITUTE(SUBSTITUTE(SUBSTITUTE(SUBSTITUTE(SUBSTITUTE(SUBSTITUTE(Table2[[#This Row],[NAMA BARANG]]," ",""),"""",""),"-",""),"/",""),"(",""),")",""),"&amp;",""),",",""))</f>
        <v>pcmagnitza06blk</v>
      </c>
      <c r="C2902" s="17" t="s">
        <v>1760</v>
      </c>
      <c r="D2902" s="18">
        <v>0</v>
      </c>
      <c r="E2902" s="22" t="s">
        <v>256</v>
      </c>
      <c r="F2902" s="43">
        <f>IF(Table2[[#This Row],[M5B]]="",Table2[[#This Row],[M5B_h]],SUM(Table2[[#This Row],[M5B_h]],Table2[[#This Row],[M5B]]))</f>
        <v>0</v>
      </c>
      <c r="H2902" s="12" t="str">
        <f>IF(Table2[[#This Row],[M1A]]="","",Table2[[#This Row],[M1A]]-Table2[[#This Row],[AWAL]])</f>
        <v/>
      </c>
      <c r="J2902" s="12" t="str">
        <f>IF(Table2[[#This Row],[M2A]]="","",SUM(Table2[[#This Row],[M2A]]-Table2[[#This Row],[M2B_h]]))</f>
        <v/>
      </c>
      <c r="L2902" s="12" t="str">
        <f>IF(Table2[[#This Row],[M3A]]="","",SUM(Table2[[#This Row],[M3A]]-Table2[[#This Row],[M3B_h]]))</f>
        <v/>
      </c>
      <c r="N2902" s="12" t="str">
        <f>IF(Table2[[#This Row],[M4A]]="","",SUM(Table2[[#This Row],[M4A]]-Table2[[#This Row],[M4B_h]]))</f>
        <v/>
      </c>
      <c r="O2902" s="14"/>
      <c r="P2902" s="14" t="str">
        <f>IF(Table2[[#This Row],[M5A]]="","",SUM(Table2[[#This Row],[M5A]]-Table2[[#This Row],[M5B_h]]))</f>
        <v/>
      </c>
      <c r="Q2902" s="14">
        <f>SUM(Table2[[#This Row],[AWAL]],Table2[[#This Row],[M1B]])</f>
        <v>0</v>
      </c>
      <c r="R2902" s="14">
        <f>SUM(Table2[[#This Row],[M2B]],Table2[[#This Row],[M2B_h]])</f>
        <v>0</v>
      </c>
      <c r="S2902" s="14">
        <f>SUM(Table2[[#This Row],[M3B]],Table2[[#This Row],[M3B_h]])</f>
        <v>0</v>
      </c>
      <c r="T2902" s="14">
        <f>SUM(Table2[[#This Row],[M4B]],Table2[[#This Row],[M4B_h]])</f>
        <v>0</v>
      </c>
    </row>
    <row r="2903" spans="1:20">
      <c r="A2903" s="11" t="str">
        <f>IF(Table2[[#This Row],[TT]]=0,"",ROW())</f>
        <v/>
      </c>
      <c r="B2903" s="11" t="str">
        <f>LOWER(SUBSTITUTE(SUBSTITUTE(SUBSTITUTE(SUBSTITUTE(SUBSTITUTE(SUBSTITUTE(SUBSTITUTE(SUBSTITUTE(Table2[[#This Row],[NAMA BARANG]]," ",""),"""",""),"-",""),"/",""),"(",""),")",""),"&amp;",""),",",""))</f>
        <v>pcplstht408mm</v>
      </c>
      <c r="C2903" s="17" t="s">
        <v>1773</v>
      </c>
      <c r="D2903" s="18">
        <v>0</v>
      </c>
      <c r="E2903" s="22" t="s">
        <v>88</v>
      </c>
      <c r="F2903" s="43">
        <f>IF(Table2[[#This Row],[M5B]]="",Table2[[#This Row],[M5B_h]],SUM(Table2[[#This Row],[M5B_h]],Table2[[#This Row],[M5B]]))</f>
        <v>0</v>
      </c>
      <c r="H2903" s="12" t="str">
        <f>IF(Table2[[#This Row],[M1A]]="","",Table2[[#This Row],[M1A]]-Table2[[#This Row],[AWAL]])</f>
        <v/>
      </c>
      <c r="J2903" s="12" t="str">
        <f>IF(Table2[[#This Row],[M2A]]="","",SUM(Table2[[#This Row],[M2A]]-Table2[[#This Row],[M2B_h]]))</f>
        <v/>
      </c>
      <c r="L2903" s="12" t="str">
        <f>IF(Table2[[#This Row],[M3A]]="","",SUM(Table2[[#This Row],[M3A]]-Table2[[#This Row],[M3B_h]]))</f>
        <v/>
      </c>
      <c r="N2903" s="12" t="str">
        <f>IF(Table2[[#This Row],[M4A]]="","",SUM(Table2[[#This Row],[M4A]]-Table2[[#This Row],[M4B_h]]))</f>
        <v/>
      </c>
      <c r="O2903" s="14"/>
      <c r="P2903" s="14" t="str">
        <f>IF(Table2[[#This Row],[M5A]]="","",SUM(Table2[[#This Row],[M5A]]-Table2[[#This Row],[M5B_h]]))</f>
        <v/>
      </c>
      <c r="Q2903" s="14">
        <f>SUM(Table2[[#This Row],[AWAL]],Table2[[#This Row],[M1B]])</f>
        <v>0</v>
      </c>
      <c r="R2903" s="14">
        <f>SUM(Table2[[#This Row],[M2B]],Table2[[#This Row],[M2B_h]])</f>
        <v>0</v>
      </c>
      <c r="S2903" s="14">
        <f>SUM(Table2[[#This Row],[M3B]],Table2[[#This Row],[M3B_h]])</f>
        <v>0</v>
      </c>
      <c r="T2903" s="14">
        <f>SUM(Table2[[#This Row],[M4B]],Table2[[#This Row],[M4B_h]])</f>
        <v>0</v>
      </c>
    </row>
    <row r="2904" spans="1:20">
      <c r="A2904" s="11" t="str">
        <f>IF(Table2[[#This Row],[TT]]=0,"",ROW())</f>
        <v/>
      </c>
      <c r="B2904" s="11" t="str">
        <f>LOWER(SUBSTITUTE(SUBSTITUTE(SUBSTITUTE(SUBSTITUTE(SUBSTITUTE(SUBSTITUTE(SUBSTITUTE(SUBSTITUTE(Table2[[#This Row],[NAMA BARANG]]," ",""),"""",""),"-",""),"/",""),"(",""),")",""),"&amp;",""),",",""))</f>
        <v>pcrestbd17728a</v>
      </c>
      <c r="C2904" s="21" t="s">
        <v>4373</v>
      </c>
      <c r="D2904" s="22">
        <v>0</v>
      </c>
      <c r="E2904" s="22" t="s">
        <v>2635</v>
      </c>
      <c r="F2904" s="43">
        <f>IF(Table2[[#This Row],[M5B]]="",Table2[[#This Row],[M5B_h]],SUM(Table2[[#This Row],[M5B_h]],Table2[[#This Row],[M5B]]))</f>
        <v>0</v>
      </c>
      <c r="H2904" s="12" t="str">
        <f>IF(Table2[[#This Row],[M1A]]="","",Table2[[#This Row],[M1A]]-Table2[[#This Row],[AWAL]])</f>
        <v/>
      </c>
      <c r="J2904" s="12" t="str">
        <f>IF(Table2[[#This Row],[M2A]]="","",SUM(Table2[[#This Row],[M2A]]-Table2[[#This Row],[M2B_h]]))</f>
        <v/>
      </c>
      <c r="L2904" s="12" t="str">
        <f>IF(Table2[[#This Row],[M3A]]="","",SUM(Table2[[#This Row],[M3A]]-Table2[[#This Row],[M3B_h]]))</f>
        <v/>
      </c>
      <c r="N2904" s="12" t="str">
        <f>IF(Table2[[#This Row],[M4A]]="","",SUM(Table2[[#This Row],[M4A]]-Table2[[#This Row],[M4B_h]]))</f>
        <v/>
      </c>
      <c r="O2904" s="14"/>
      <c r="P2904" s="14" t="str">
        <f>IF(Table2[[#This Row],[M5A]]="","",SUM(Table2[[#This Row],[M5A]]-Table2[[#This Row],[M5B_h]]))</f>
        <v/>
      </c>
      <c r="Q2904" s="14">
        <f>SUM(Table2[[#This Row],[AWAL]],Table2[[#This Row],[M1B]])</f>
        <v>0</v>
      </c>
      <c r="R2904" s="14">
        <f>SUM(Table2[[#This Row],[M2B]],Table2[[#This Row],[M2B_h]])</f>
        <v>0</v>
      </c>
      <c r="S2904" s="14">
        <f>SUM(Table2[[#This Row],[M3B]],Table2[[#This Row],[M3B_h]])</f>
        <v>0</v>
      </c>
      <c r="T2904" s="14">
        <f>SUM(Table2[[#This Row],[M4B]],Table2[[#This Row],[M4B_h]])</f>
        <v>0</v>
      </c>
    </row>
    <row r="2905" spans="1:20">
      <c r="A2905" s="13" t="str">
        <f>IF(Table2[[#This Row],[TT]]=0,"",ROW())</f>
        <v/>
      </c>
      <c r="B2905" s="13" t="str">
        <f>LOWER(SUBSTITUTE(SUBSTITUTE(SUBSTITUTE(SUBSTITUTE(SUBSTITUTE(SUBSTITUTE(SUBSTITUTE(SUBSTITUTE(Table2[[#This Row],[NAMA BARANG]]," ",""),"""",""),"-",""),"/",""),"(",""),")",""),"&amp;",""),",",""))</f>
        <v>pcrestbd191</v>
      </c>
      <c r="C2905" s="16" t="s">
        <v>2766</v>
      </c>
      <c r="D2905" s="25">
        <v>0</v>
      </c>
      <c r="E2905" s="47" t="s">
        <v>2635</v>
      </c>
      <c r="F2905" s="43">
        <f>IF(Table2[[#This Row],[M5B]]="",Table2[[#This Row],[M5B_h]],SUM(Table2[[#This Row],[M5B_h]],Table2[[#This Row],[M5B]]))</f>
        <v>0</v>
      </c>
      <c r="H2905" s="14" t="str">
        <f>IF(Table2[[#This Row],[M1A]]="","",Table2[[#This Row],[M1A]]-Table2[[#This Row],[AWAL]])</f>
        <v/>
      </c>
      <c r="J2905" s="14" t="str">
        <f>IF(Table2[[#This Row],[M2A]]="","",SUM(Table2[[#This Row],[M2A]]-Table2[[#This Row],[M2B_h]]))</f>
        <v/>
      </c>
      <c r="L2905" s="14" t="str">
        <f>IF(Table2[[#This Row],[M3A]]="","",SUM(Table2[[#This Row],[M3A]]-Table2[[#This Row],[M3B_h]]))</f>
        <v/>
      </c>
      <c r="N2905" s="14" t="str">
        <f>IF(Table2[[#This Row],[M4A]]="","",SUM(Table2[[#This Row],[M4A]]-Table2[[#This Row],[M4B_h]]))</f>
        <v/>
      </c>
      <c r="O2905" s="14"/>
      <c r="P2905" s="14" t="str">
        <f>IF(Table2[[#This Row],[M5A]]="","",SUM(Table2[[#This Row],[M5A]]-Table2[[#This Row],[M5B_h]]))</f>
        <v/>
      </c>
      <c r="Q2905" s="14">
        <f>SUM(Table2[[#This Row],[AWAL]],Table2[[#This Row],[M1B]])</f>
        <v>0</v>
      </c>
      <c r="R2905" s="14">
        <f>SUM(Table2[[#This Row],[M2B]],Table2[[#This Row],[M2B_h]])</f>
        <v>0</v>
      </c>
      <c r="S2905" s="14">
        <f>SUM(Table2[[#This Row],[M3B]],Table2[[#This Row],[M3B_h]])</f>
        <v>0</v>
      </c>
      <c r="T2905" s="14">
        <f>SUM(Table2[[#This Row],[M4B]],Table2[[#This Row],[M4B_h]])</f>
        <v>0</v>
      </c>
    </row>
    <row r="2906" spans="1:20">
      <c r="A2906" s="11" t="str">
        <f>IF(Table2[[#This Row],[TT]]=0,"",ROW())</f>
        <v/>
      </c>
      <c r="B2906" s="11" t="str">
        <f>LOWER(SUBSTITUTE(SUBSTITUTE(SUBSTITUTE(SUBSTITUTE(SUBSTITUTE(SUBSTITUTE(SUBSTITUTE(SUBSTITUTE(Table2[[#This Row],[NAMA BARANG]]," ",""),"""",""),"-",""),"/",""),"(",""),")",""),"&amp;",""),",",""))</f>
        <v>pcrestbd33122</v>
      </c>
      <c r="C2906" s="21" t="s">
        <v>4374</v>
      </c>
      <c r="D2906" s="22">
        <v>0</v>
      </c>
      <c r="E2906" s="22" t="s">
        <v>2635</v>
      </c>
      <c r="F2906" s="43">
        <f>IF(Table2[[#This Row],[M5B]]="",Table2[[#This Row],[M5B_h]],SUM(Table2[[#This Row],[M5B_h]],Table2[[#This Row],[M5B]]))</f>
        <v>0</v>
      </c>
      <c r="H2906" s="12" t="str">
        <f>IF(Table2[[#This Row],[M1A]]="","",Table2[[#This Row],[M1A]]-Table2[[#This Row],[AWAL]])</f>
        <v/>
      </c>
      <c r="J2906" s="12" t="str">
        <f>IF(Table2[[#This Row],[M2A]]="","",SUM(Table2[[#This Row],[M2A]]-Table2[[#This Row],[M2B_h]]))</f>
        <v/>
      </c>
      <c r="L2906" s="12" t="str">
        <f>IF(Table2[[#This Row],[M3A]]="","",SUM(Table2[[#This Row],[M3A]]-Table2[[#This Row],[M3B_h]]))</f>
        <v/>
      </c>
      <c r="N2906" s="12" t="str">
        <f>IF(Table2[[#This Row],[M4A]]="","",SUM(Table2[[#This Row],[M4A]]-Table2[[#This Row],[M4B_h]]))</f>
        <v/>
      </c>
      <c r="O2906" s="14"/>
      <c r="P2906" s="14" t="str">
        <f>IF(Table2[[#This Row],[M5A]]="","",SUM(Table2[[#This Row],[M5A]]-Table2[[#This Row],[M5B_h]]))</f>
        <v/>
      </c>
      <c r="Q2906" s="14">
        <f>SUM(Table2[[#This Row],[AWAL]],Table2[[#This Row],[M1B]])</f>
        <v>0</v>
      </c>
      <c r="R2906" s="14">
        <f>SUM(Table2[[#This Row],[M2B]],Table2[[#This Row],[M2B_h]])</f>
        <v>0</v>
      </c>
      <c r="S2906" s="14">
        <f>SUM(Table2[[#This Row],[M3B]],Table2[[#This Row],[M3B_h]])</f>
        <v>0</v>
      </c>
      <c r="T2906" s="14">
        <f>SUM(Table2[[#This Row],[M4B]],Table2[[#This Row],[M4B_h]])</f>
        <v>0</v>
      </c>
    </row>
    <row r="2907" spans="1:20">
      <c r="A2907" s="11" t="str">
        <f>IF(Table2[[#This Row],[TT]]=0,"",ROW())</f>
        <v/>
      </c>
      <c r="B2907" s="11" t="str">
        <f>LOWER(SUBSTITUTE(SUBSTITUTE(SUBSTITUTE(SUBSTITUTE(SUBSTITUTE(SUBSTITUTE(SUBSTITUTE(SUBSTITUTE(Table2[[#This Row],[NAMA BARANG]]," ",""),"""",""),"-",""),"/",""),"(",""),")",""),"&amp;",""),",",""))</f>
        <v>pcrestbd762</v>
      </c>
      <c r="C2907" s="17" t="s">
        <v>3133</v>
      </c>
      <c r="D2907" s="18">
        <v>0</v>
      </c>
      <c r="E2907" s="22" t="s">
        <v>153</v>
      </c>
      <c r="F2907" s="43">
        <f>IF(Table2[[#This Row],[M5B]]="",Table2[[#This Row],[M5B_h]],SUM(Table2[[#This Row],[M5B_h]],Table2[[#This Row],[M5B]]))</f>
        <v>0</v>
      </c>
      <c r="H2907" s="12" t="str">
        <f>IF(Table2[[#This Row],[M1A]]="","",Table2[[#This Row],[M1A]]-Table2[[#This Row],[AWAL]])</f>
        <v/>
      </c>
      <c r="J2907" s="12" t="str">
        <f>IF(Table2[[#This Row],[M2A]]="","",SUM(Table2[[#This Row],[M2A]]-Table2[[#This Row],[M2B_h]]))</f>
        <v/>
      </c>
      <c r="L2907" s="12" t="str">
        <f>IF(Table2[[#This Row],[M3A]]="","",SUM(Table2[[#This Row],[M3A]]-Table2[[#This Row],[M3B_h]]))</f>
        <v/>
      </c>
      <c r="N2907" s="12" t="str">
        <f>IF(Table2[[#This Row],[M4A]]="","",SUM(Table2[[#This Row],[M4A]]-Table2[[#This Row],[M4B_h]]))</f>
        <v/>
      </c>
      <c r="O2907" s="14"/>
      <c r="P2907" s="14" t="str">
        <f>IF(Table2[[#This Row],[M5A]]="","",SUM(Table2[[#This Row],[M5A]]-Table2[[#This Row],[M5B_h]]))</f>
        <v/>
      </c>
      <c r="Q2907" s="14">
        <f>SUM(Table2[[#This Row],[AWAL]],Table2[[#This Row],[M1B]])</f>
        <v>0</v>
      </c>
      <c r="R2907" s="14">
        <f>SUM(Table2[[#This Row],[M2B]],Table2[[#This Row],[M2B_h]])</f>
        <v>0</v>
      </c>
      <c r="S2907" s="14">
        <f>SUM(Table2[[#This Row],[M3B]],Table2[[#This Row],[M3B_h]])</f>
        <v>0</v>
      </c>
      <c r="T2907" s="14">
        <f>SUM(Table2[[#This Row],[M4B]],Table2[[#This Row],[M4B_h]])</f>
        <v>0</v>
      </c>
    </row>
    <row r="2908" spans="1:20">
      <c r="A2908" s="11" t="str">
        <f>IF(Table2[[#This Row],[TT]]=0,"",ROW())</f>
        <v/>
      </c>
      <c r="B2908" s="11" t="str">
        <f>LOWER(SUBSTITUTE(SUBSTITUTE(SUBSTITUTE(SUBSTITUTE(SUBSTITUTE(SUBSTITUTE(SUBSTITUTE(SUBSTITUTE(Table2[[#This Row],[NAMA BARANG]]," ",""),"""",""),"-",""),"/",""),"(",""),")",""),"&amp;",""),",",""))</f>
        <v>pcrestbd772</v>
      </c>
      <c r="C2908" s="17" t="s">
        <v>3134</v>
      </c>
      <c r="D2908" s="18">
        <v>0</v>
      </c>
      <c r="E2908" s="22" t="s">
        <v>153</v>
      </c>
      <c r="F2908" s="43">
        <f>IF(Table2[[#This Row],[M5B]]="",Table2[[#This Row],[M5B_h]],SUM(Table2[[#This Row],[M5B_h]],Table2[[#This Row],[M5B]]))</f>
        <v>0</v>
      </c>
      <c r="H2908" s="12" t="str">
        <f>IF(Table2[[#This Row],[M1A]]="","",Table2[[#This Row],[M1A]]-Table2[[#This Row],[AWAL]])</f>
        <v/>
      </c>
      <c r="J2908" s="12" t="str">
        <f>IF(Table2[[#This Row],[M2A]]="","",SUM(Table2[[#This Row],[M2A]]-Table2[[#This Row],[M2B_h]]))</f>
        <v/>
      </c>
      <c r="L2908" s="12" t="str">
        <f>IF(Table2[[#This Row],[M3A]]="","",SUM(Table2[[#This Row],[M3A]]-Table2[[#This Row],[M3B_h]]))</f>
        <v/>
      </c>
      <c r="N2908" s="12" t="str">
        <f>IF(Table2[[#This Row],[M4A]]="","",SUM(Table2[[#This Row],[M4A]]-Table2[[#This Row],[M4B_h]]))</f>
        <v/>
      </c>
      <c r="O2908" s="14"/>
      <c r="P2908" s="14" t="str">
        <f>IF(Table2[[#This Row],[M5A]]="","",SUM(Table2[[#This Row],[M5A]]-Table2[[#This Row],[M5B_h]]))</f>
        <v/>
      </c>
      <c r="Q2908" s="14">
        <f>SUM(Table2[[#This Row],[AWAL]],Table2[[#This Row],[M1B]])</f>
        <v>0</v>
      </c>
      <c r="R2908" s="14">
        <f>SUM(Table2[[#This Row],[M2B]],Table2[[#This Row],[M2B_h]])</f>
        <v>0</v>
      </c>
      <c r="S2908" s="14">
        <f>SUM(Table2[[#This Row],[M3B]],Table2[[#This Row],[M3B_h]])</f>
        <v>0</v>
      </c>
      <c r="T2908" s="14">
        <f>SUM(Table2[[#This Row],[M4B]],Table2[[#This Row],[M4B_h]])</f>
        <v>0</v>
      </c>
    </row>
    <row r="2909" spans="1:20">
      <c r="A2909" s="11" t="str">
        <f>IF(Table2[[#This Row],[TT]]=0,"",ROW())</f>
        <v/>
      </c>
      <c r="B2909" s="11" t="str">
        <f>LOWER(SUBSTITUTE(SUBSTITUTE(SUBSTITUTE(SUBSTITUTE(SUBSTITUTE(SUBSTITUTE(SUBSTITUTE(SUBSTITUTE(Table2[[#This Row],[NAMA BARANG]]," ",""),"""",""),"-",""),"/",""),"(",""),")",""),"&amp;",""),",",""))</f>
        <v>pcret385imitasi</v>
      </c>
      <c r="C2909" s="17" t="s">
        <v>1794</v>
      </c>
      <c r="D2909" s="18">
        <v>0</v>
      </c>
      <c r="E2909" s="22" t="s">
        <v>1795</v>
      </c>
      <c r="F2909" s="43">
        <f>IF(Table2[[#This Row],[M5B]]="",Table2[[#This Row],[M5B_h]],SUM(Table2[[#This Row],[M5B_h]],Table2[[#This Row],[M5B]]))</f>
        <v>0</v>
      </c>
      <c r="H2909" s="12" t="str">
        <f>IF(Table2[[#This Row],[M1A]]="","",Table2[[#This Row],[M1A]]-Table2[[#This Row],[AWAL]])</f>
        <v/>
      </c>
      <c r="J2909" s="12" t="str">
        <f>IF(Table2[[#This Row],[M2A]]="","",SUM(Table2[[#This Row],[M2A]]-Table2[[#This Row],[M2B_h]]))</f>
        <v/>
      </c>
      <c r="L2909" s="12" t="str">
        <f>IF(Table2[[#This Row],[M3A]]="","",SUM(Table2[[#This Row],[M3A]]-Table2[[#This Row],[M3B_h]]))</f>
        <v/>
      </c>
      <c r="N2909" s="12" t="str">
        <f>IF(Table2[[#This Row],[M4A]]="","",SUM(Table2[[#This Row],[M4A]]-Table2[[#This Row],[M4B_h]]))</f>
        <v/>
      </c>
      <c r="O2909" s="14"/>
      <c r="P2909" s="14" t="str">
        <f>IF(Table2[[#This Row],[M5A]]="","",SUM(Table2[[#This Row],[M5A]]-Table2[[#This Row],[M5B_h]]))</f>
        <v/>
      </c>
      <c r="Q2909" s="14">
        <f>SUM(Table2[[#This Row],[AWAL]],Table2[[#This Row],[M1B]])</f>
        <v>0</v>
      </c>
      <c r="R2909" s="14">
        <f>SUM(Table2[[#This Row],[M2B]],Table2[[#This Row],[M2B_h]])</f>
        <v>0</v>
      </c>
      <c r="S2909" s="14">
        <f>SUM(Table2[[#This Row],[M3B]],Table2[[#This Row],[M3B_h]])</f>
        <v>0</v>
      </c>
      <c r="T2909" s="14">
        <f>SUM(Table2[[#This Row],[M4B]],Table2[[#This Row],[M4B_h]])</f>
        <v>0</v>
      </c>
    </row>
    <row r="2910" spans="1:20">
      <c r="A2910" s="11" t="str">
        <f>IF(Table2[[#This Row],[TT]]=0,"",ROW())</f>
        <v/>
      </c>
      <c r="B2910" s="11" t="str">
        <f>LOWER(SUBSTITUTE(SUBSTITUTE(SUBSTITUTE(SUBSTITUTE(SUBSTITUTE(SUBSTITUTE(SUBSTITUTE(SUBSTITUTE(Table2[[#This Row],[NAMA BARANG]]," ",""),"""",""),"-",""),"/",""),"(",""),")",""),"&amp;",""),",",""))</f>
        <v>pcret4172</v>
      </c>
      <c r="C2910" s="17" t="s">
        <v>4474</v>
      </c>
      <c r="D2910" s="18">
        <v>0</v>
      </c>
      <c r="E2910" s="22" t="s">
        <v>58</v>
      </c>
      <c r="F2910" s="43">
        <f>IF(Table2[[#This Row],[M5B]]="",Table2[[#This Row],[M5B_h]],SUM(Table2[[#This Row],[M5B_h]],Table2[[#This Row],[M5B]]))</f>
        <v>0</v>
      </c>
      <c r="H2910" s="12" t="str">
        <f>IF(Table2[[#This Row],[M1A]]="","",Table2[[#This Row],[M1A]]-Table2[[#This Row],[AWAL]])</f>
        <v/>
      </c>
      <c r="J2910" s="12" t="str">
        <f>IF(Table2[[#This Row],[M2A]]="","",SUM(Table2[[#This Row],[M2A]]-Table2[[#This Row],[M2B_h]]))</f>
        <v/>
      </c>
      <c r="L2910" s="12" t="str">
        <f>IF(Table2[[#This Row],[M3A]]="","",SUM(Table2[[#This Row],[M3A]]-Table2[[#This Row],[M3B_h]]))</f>
        <v/>
      </c>
      <c r="N2910" s="12" t="str">
        <f>IF(Table2[[#This Row],[M4A]]="","",SUM(Table2[[#This Row],[M4A]]-Table2[[#This Row],[M4B_h]]))</f>
        <v/>
      </c>
      <c r="O2910" s="14"/>
      <c r="P2910" s="14" t="str">
        <f>IF(Table2[[#This Row],[M5A]]="","",SUM(Table2[[#This Row],[M5A]]-Table2[[#This Row],[M5B_h]]))</f>
        <v/>
      </c>
      <c r="Q2910" s="14">
        <f>SUM(Table2[[#This Row],[AWAL]],Table2[[#This Row],[M1B]])</f>
        <v>0</v>
      </c>
      <c r="R2910" s="14">
        <f>SUM(Table2[[#This Row],[M2B]],Table2[[#This Row],[M2B_h]])</f>
        <v>0</v>
      </c>
      <c r="S2910" s="14">
        <f>SUM(Table2[[#This Row],[M3B]],Table2[[#This Row],[M3B_h]])</f>
        <v>0</v>
      </c>
      <c r="T2910" s="14">
        <f>SUM(Table2[[#This Row],[M4B]],Table2[[#This Row],[M4B_h]])</f>
        <v>0</v>
      </c>
    </row>
    <row r="2911" spans="1:20">
      <c r="A2911" s="13" t="str">
        <f>IF(Table2[[#This Row],[TT]]=0,"",ROW())</f>
        <v/>
      </c>
      <c r="B2911" s="13" t="str">
        <f>LOWER(SUBSTITUTE(SUBSTITUTE(SUBSTITUTE(SUBSTITUTE(SUBSTITUTE(SUBSTITUTE(SUBSTITUTE(SUBSTITUTE(Table2[[#This Row],[NAMA BARANG]]," ",""),"""",""),"-",""),"/",""),"(",""),")",""),"&amp;",""),",",""))</f>
        <v>pcretbd933</v>
      </c>
      <c r="C2911" s="17" t="s">
        <v>4585</v>
      </c>
      <c r="D2911" s="18">
        <v>0</v>
      </c>
      <c r="E2911" s="22" t="s">
        <v>2635</v>
      </c>
      <c r="F2911" s="43">
        <f>IF(Table2[[#This Row],[M5B]]="",Table2[[#This Row],[M5B_h]],SUM(Table2[[#This Row],[M5B_h]],Table2[[#This Row],[M5B]]))</f>
        <v>0</v>
      </c>
      <c r="H2911" s="14" t="str">
        <f>IF(Table2[[#This Row],[M1A]]="","",Table2[[#This Row],[M1A]]-Table2[[#This Row],[AWAL]])</f>
        <v/>
      </c>
      <c r="J2911" s="14" t="str">
        <f>IF(Table2[[#This Row],[M2A]]="","",SUM(Table2[[#This Row],[M2A]]-Table2[[#This Row],[M2B_h]]))</f>
        <v/>
      </c>
      <c r="L2911" s="14" t="str">
        <f>IF(Table2[[#This Row],[M3A]]="","",SUM(Table2[[#This Row],[M3A]]-Table2[[#This Row],[M3B_h]]))</f>
        <v/>
      </c>
      <c r="N2911" s="14" t="str">
        <f>IF(Table2[[#This Row],[M4A]]="","",SUM(Table2[[#This Row],[M4A]]-Table2[[#This Row],[M4B_h]]))</f>
        <v/>
      </c>
      <c r="O2911" s="14"/>
      <c r="P2911" s="14" t="str">
        <f>IF(Table2[[#This Row],[M5A]]="","",SUM(Table2[[#This Row],[M5A]]-Table2[[#This Row],[M5B_h]]))</f>
        <v/>
      </c>
      <c r="Q2911" s="14">
        <f>SUM(Table2[[#This Row],[AWAL]],Table2[[#This Row],[M1B]])</f>
        <v>0</v>
      </c>
      <c r="R2911" s="14">
        <f>SUM(Table2[[#This Row],[M2B]],Table2[[#This Row],[M2B_h]])</f>
        <v>0</v>
      </c>
      <c r="S2911" s="14">
        <f>SUM(Table2[[#This Row],[M3B]],Table2[[#This Row],[M3B_h]])</f>
        <v>0</v>
      </c>
      <c r="T2911" s="14">
        <f>SUM(Table2[[#This Row],[M4B]],Table2[[#This Row],[M4B_h]])</f>
        <v>0</v>
      </c>
    </row>
    <row r="2912" spans="1:20">
      <c r="A2912" s="11" t="str">
        <f>IF(Table2[[#This Row],[TT]]=0,"",ROW())</f>
        <v/>
      </c>
      <c r="B2912" s="11" t="str">
        <f>LOWER(SUBSTITUTE(SUBSTITUTE(SUBSTITUTE(SUBSTITUTE(SUBSTITUTE(SUBSTITUTE(SUBSTITUTE(SUBSTITUTE(Table2[[#This Row],[NAMA BARANG]]," ",""),"""",""),"-",""),"/",""),"(",""),")",""),"&amp;",""),",",""))</f>
        <v>pcrethjd4170</v>
      </c>
      <c r="C2912" s="17" t="s">
        <v>1815</v>
      </c>
      <c r="D2912" s="18">
        <v>0</v>
      </c>
      <c r="E2912" s="22"/>
      <c r="F2912" s="43">
        <f>IF(Table2[[#This Row],[M5B]]="",Table2[[#This Row],[M5B_h]],SUM(Table2[[#This Row],[M5B_h]],Table2[[#This Row],[M5B]]))</f>
        <v>0</v>
      </c>
      <c r="H2912" s="12" t="str">
        <f>IF(Table2[[#This Row],[M1A]]="","",Table2[[#This Row],[M1A]]-Table2[[#This Row],[AWAL]])</f>
        <v/>
      </c>
      <c r="J2912" s="12" t="str">
        <f>IF(Table2[[#This Row],[M2A]]="","",SUM(Table2[[#This Row],[M2A]]-Table2[[#This Row],[M2B_h]]))</f>
        <v/>
      </c>
      <c r="L2912" s="12" t="str">
        <f>IF(Table2[[#This Row],[M3A]]="","",SUM(Table2[[#This Row],[M3A]]-Table2[[#This Row],[M3B_h]]))</f>
        <v/>
      </c>
      <c r="N2912" s="12" t="str">
        <f>IF(Table2[[#This Row],[M4A]]="","",SUM(Table2[[#This Row],[M4A]]-Table2[[#This Row],[M4B_h]]))</f>
        <v/>
      </c>
      <c r="O2912" s="14"/>
      <c r="P2912" s="14" t="str">
        <f>IF(Table2[[#This Row],[M5A]]="","",SUM(Table2[[#This Row],[M5A]]-Table2[[#This Row],[M5B_h]]))</f>
        <v/>
      </c>
      <c r="Q2912" s="14">
        <f>SUM(Table2[[#This Row],[AWAL]],Table2[[#This Row],[M1B]])</f>
        <v>0</v>
      </c>
      <c r="R2912" s="14">
        <f>SUM(Table2[[#This Row],[M2B]],Table2[[#This Row],[M2B_h]])</f>
        <v>0</v>
      </c>
      <c r="S2912" s="14">
        <f>SUM(Table2[[#This Row],[M3B]],Table2[[#This Row],[M3B_h]])</f>
        <v>0</v>
      </c>
      <c r="T2912" s="14">
        <f>SUM(Table2[[#This Row],[M4B]],Table2[[#This Row],[M4B_h]])</f>
        <v>0</v>
      </c>
    </row>
    <row r="2913" spans="1:20">
      <c r="A2913" s="11" t="str">
        <f>IF(Table2[[#This Row],[TT]]=0,"",ROW())</f>
        <v/>
      </c>
      <c r="B2913" s="11" t="str">
        <f>LOWER(SUBSTITUTE(SUBSTITUTE(SUBSTITUTE(SUBSTITUTE(SUBSTITUTE(SUBSTITUTE(SUBSTITUTE(SUBSTITUTE(Table2[[#This Row],[NAMA BARANG]]," ",""),"""",""),"-",""),"/",""),"(",""),")",""),"&amp;",""),",",""))</f>
        <v>pcretimitasi385</v>
      </c>
      <c r="C2913" s="17" t="s">
        <v>1816</v>
      </c>
      <c r="D2913" s="18">
        <v>0</v>
      </c>
      <c r="E2913" s="22" t="s">
        <v>1795</v>
      </c>
      <c r="F2913" s="43">
        <f>IF(Table2[[#This Row],[M5B]]="",Table2[[#This Row],[M5B_h]],SUM(Table2[[#This Row],[M5B_h]],Table2[[#This Row],[M5B]]))</f>
        <v>0</v>
      </c>
      <c r="H2913" s="12" t="str">
        <f>IF(Table2[[#This Row],[M1A]]="","",Table2[[#This Row],[M1A]]-Table2[[#This Row],[AWAL]])</f>
        <v/>
      </c>
      <c r="J2913" s="12" t="str">
        <f>IF(Table2[[#This Row],[M2A]]="","",SUM(Table2[[#This Row],[M2A]]-Table2[[#This Row],[M2B_h]]))</f>
        <v/>
      </c>
      <c r="L2913" s="12" t="str">
        <f>IF(Table2[[#This Row],[M3A]]="","",SUM(Table2[[#This Row],[M3A]]-Table2[[#This Row],[M3B_h]]))</f>
        <v/>
      </c>
      <c r="N2913" s="12" t="str">
        <f>IF(Table2[[#This Row],[M4A]]="","",SUM(Table2[[#This Row],[M4A]]-Table2[[#This Row],[M4B_h]]))</f>
        <v/>
      </c>
      <c r="O2913" s="14"/>
      <c r="P2913" s="14" t="str">
        <f>IF(Table2[[#This Row],[M5A]]="","",SUM(Table2[[#This Row],[M5A]]-Table2[[#This Row],[M5B_h]]))</f>
        <v/>
      </c>
      <c r="Q2913" s="14">
        <f>SUM(Table2[[#This Row],[AWAL]],Table2[[#This Row],[M1B]])</f>
        <v>0</v>
      </c>
      <c r="R2913" s="14">
        <f>SUM(Table2[[#This Row],[M2B]],Table2[[#This Row],[M2B_h]])</f>
        <v>0</v>
      </c>
      <c r="S2913" s="14">
        <f>SUM(Table2[[#This Row],[M3B]],Table2[[#This Row],[M3B_h]])</f>
        <v>0</v>
      </c>
      <c r="T2913" s="14">
        <f>SUM(Table2[[#This Row],[M4B]],Table2[[#This Row],[M4B_h]])</f>
        <v>0</v>
      </c>
    </row>
    <row r="2914" spans="1:20">
      <c r="A2914" s="11" t="str">
        <f>IF(Table2[[#This Row],[TT]]=0,"",ROW())</f>
        <v/>
      </c>
      <c r="B2914" s="11" t="str">
        <f>LOWER(SUBSTITUTE(SUBSTITUTE(SUBSTITUTE(SUBSTITUTE(SUBSTITUTE(SUBSTITUTE(SUBSTITUTE(SUBSTITUTE(Table2[[#This Row],[NAMA BARANG]]," ",""),"""",""),"-",""),"/",""),"(",""),")",""),"&amp;",""),",",""))</f>
        <v>pcretky1192</v>
      </c>
      <c r="C2914" s="17" t="s">
        <v>1823</v>
      </c>
      <c r="D2914" s="18">
        <v>0</v>
      </c>
      <c r="E2914" s="22" t="s">
        <v>88</v>
      </c>
      <c r="F2914" s="43">
        <f>IF(Table2[[#This Row],[M5B]]="",Table2[[#This Row],[M5B_h]],SUM(Table2[[#This Row],[M5B_h]],Table2[[#This Row],[M5B]]))</f>
        <v>0</v>
      </c>
      <c r="H2914" s="12" t="str">
        <f>IF(Table2[[#This Row],[M1A]]="","",Table2[[#This Row],[M1A]]-Table2[[#This Row],[AWAL]])</f>
        <v/>
      </c>
      <c r="J2914" s="12" t="str">
        <f>IF(Table2[[#This Row],[M2A]]="","",SUM(Table2[[#This Row],[M2A]]-Table2[[#This Row],[M2B_h]]))</f>
        <v/>
      </c>
      <c r="L2914" s="12" t="str">
        <f>IF(Table2[[#This Row],[M3A]]="","",SUM(Table2[[#This Row],[M3A]]-Table2[[#This Row],[M3B_h]]))</f>
        <v/>
      </c>
      <c r="N2914" s="12" t="str">
        <f>IF(Table2[[#This Row],[M4A]]="","",SUM(Table2[[#This Row],[M4A]]-Table2[[#This Row],[M4B_h]]))</f>
        <v/>
      </c>
      <c r="O2914" s="14"/>
      <c r="P2914" s="14" t="str">
        <f>IF(Table2[[#This Row],[M5A]]="","",SUM(Table2[[#This Row],[M5A]]-Table2[[#This Row],[M5B_h]]))</f>
        <v/>
      </c>
      <c r="Q2914" s="14">
        <f>SUM(Table2[[#This Row],[AWAL]],Table2[[#This Row],[M1B]])</f>
        <v>0</v>
      </c>
      <c r="R2914" s="14">
        <f>SUM(Table2[[#This Row],[M2B]],Table2[[#This Row],[M2B_h]])</f>
        <v>0</v>
      </c>
      <c r="S2914" s="14">
        <f>SUM(Table2[[#This Row],[M3B]],Table2[[#This Row],[M3B_h]])</f>
        <v>0</v>
      </c>
      <c r="T2914" s="14">
        <f>SUM(Table2[[#This Row],[M4B]],Table2[[#This Row],[M4B_h]])</f>
        <v>0</v>
      </c>
    </row>
    <row r="2915" spans="1:20">
      <c r="A2915" s="11" t="str">
        <f>IF(Table2[[#This Row],[TT]]=0,"",ROW())</f>
        <v/>
      </c>
      <c r="B2915" s="11" t="str">
        <f>LOWER(SUBSTITUTE(SUBSTITUTE(SUBSTITUTE(SUBSTITUTE(SUBSTITUTE(SUBSTITUTE(SUBSTITUTE(SUBSTITUTE(Table2[[#This Row],[NAMA BARANG]]," ",""),"""",""),"-",""),"/",""),"(",""),")",""),"&amp;",""),",",""))</f>
        <v>pcretkya2009</v>
      </c>
      <c r="C2915" s="17" t="s">
        <v>1830</v>
      </c>
      <c r="D2915" s="18">
        <v>0</v>
      </c>
      <c r="E2915" s="22" t="s">
        <v>88</v>
      </c>
      <c r="F2915" s="43">
        <f>IF(Table2[[#This Row],[M5B]]="",Table2[[#This Row],[M5B_h]],SUM(Table2[[#This Row],[M5B_h]],Table2[[#This Row],[M5B]]))</f>
        <v>0</v>
      </c>
      <c r="H2915" s="12" t="str">
        <f>IF(Table2[[#This Row],[M1A]]="","",Table2[[#This Row],[M1A]]-Table2[[#This Row],[AWAL]])</f>
        <v/>
      </c>
      <c r="J2915" s="12" t="str">
        <f>IF(Table2[[#This Row],[M2A]]="","",SUM(Table2[[#This Row],[M2A]]-Table2[[#This Row],[M2B_h]]))</f>
        <v/>
      </c>
      <c r="L2915" s="12" t="str">
        <f>IF(Table2[[#This Row],[M3A]]="","",SUM(Table2[[#This Row],[M3A]]-Table2[[#This Row],[M3B_h]]))</f>
        <v/>
      </c>
      <c r="N2915" s="12" t="str">
        <f>IF(Table2[[#This Row],[M4A]]="","",SUM(Table2[[#This Row],[M4A]]-Table2[[#This Row],[M4B_h]]))</f>
        <v/>
      </c>
      <c r="O2915" s="14"/>
      <c r="P2915" s="14" t="str">
        <f>IF(Table2[[#This Row],[M5A]]="","",SUM(Table2[[#This Row],[M5A]]-Table2[[#This Row],[M5B_h]]))</f>
        <v/>
      </c>
      <c r="Q2915" s="14">
        <f>SUM(Table2[[#This Row],[AWAL]],Table2[[#This Row],[M1B]])</f>
        <v>0</v>
      </c>
      <c r="R2915" s="14">
        <f>SUM(Table2[[#This Row],[M2B]],Table2[[#This Row],[M2B_h]])</f>
        <v>0</v>
      </c>
      <c r="S2915" s="14">
        <f>SUM(Table2[[#This Row],[M3B]],Table2[[#This Row],[M3B_h]])</f>
        <v>0</v>
      </c>
      <c r="T2915" s="14">
        <f>SUM(Table2[[#This Row],[M4B]],Table2[[#This Row],[M4B_h]])</f>
        <v>0</v>
      </c>
    </row>
    <row r="2916" spans="1:20">
      <c r="A2916" s="11" t="str">
        <f>IF(Table2[[#This Row],[TT]]=0,"",ROW())</f>
        <v/>
      </c>
      <c r="B2916" s="11" t="str">
        <f>LOWER(SUBSTITUTE(SUBSTITUTE(SUBSTITUTE(SUBSTITUTE(SUBSTITUTE(SUBSTITUTE(SUBSTITUTE(SUBSTITUTE(Table2[[#This Row],[NAMA BARANG]]," ",""),"""",""),"-",""),"/",""),"(",""),")",""),"&amp;",""),",",""))</f>
        <v>pcretworrywj2198</v>
      </c>
      <c r="C2916" s="17" t="s">
        <v>1838</v>
      </c>
      <c r="D2916" s="18">
        <v>1</v>
      </c>
      <c r="E2916" s="22" t="s">
        <v>56</v>
      </c>
      <c r="F2916" s="43">
        <f>IF(Table2[[#This Row],[M5B]]="",Table2[[#This Row],[M5B_h]],SUM(Table2[[#This Row],[M5B_h]],Table2[[#This Row],[M5B]]))</f>
        <v>0</v>
      </c>
      <c r="G2916" s="12">
        <v>0</v>
      </c>
      <c r="H2916" s="12">
        <f>IF(Table2[[#This Row],[M1A]]="","",Table2[[#This Row],[M1A]]-Table2[[#This Row],[AWAL]])</f>
        <v>-1</v>
      </c>
      <c r="J2916" s="12" t="str">
        <f>IF(Table2[[#This Row],[M2A]]="","",SUM(Table2[[#This Row],[M2A]]-Table2[[#This Row],[M2B_h]]))</f>
        <v/>
      </c>
      <c r="L2916" s="12" t="str">
        <f>IF(Table2[[#This Row],[M3A]]="","",SUM(Table2[[#This Row],[M3A]]-Table2[[#This Row],[M3B_h]]))</f>
        <v/>
      </c>
      <c r="N2916" s="12" t="str">
        <f>IF(Table2[[#This Row],[M4A]]="","",SUM(Table2[[#This Row],[M4A]]-Table2[[#This Row],[M4B_h]]))</f>
        <v/>
      </c>
      <c r="O2916" s="14"/>
      <c r="P2916" s="14" t="str">
        <f>IF(Table2[[#This Row],[M5A]]="","",SUM(Table2[[#This Row],[M5A]]-Table2[[#This Row],[M5B_h]]))</f>
        <v/>
      </c>
      <c r="Q2916" s="14">
        <f>SUM(Table2[[#This Row],[AWAL]],Table2[[#This Row],[M1B]])</f>
        <v>0</v>
      </c>
      <c r="R2916" s="14">
        <f>SUM(Table2[[#This Row],[M2B]],Table2[[#This Row],[M2B_h]])</f>
        <v>0</v>
      </c>
      <c r="S2916" s="14">
        <f>SUM(Table2[[#This Row],[M3B]],Table2[[#This Row],[M3B_h]])</f>
        <v>0</v>
      </c>
      <c r="T2916" s="14">
        <f>SUM(Table2[[#This Row],[M4B]],Table2[[#This Row],[M4B_h]])</f>
        <v>0</v>
      </c>
    </row>
    <row r="2917" spans="1:20">
      <c r="A2917" s="13" t="str">
        <f>IF(Table2[[#This Row],[TT]]=0,"",ROW())</f>
        <v/>
      </c>
      <c r="B2917" s="13" t="str">
        <f>LOWER(SUBSTITUTE(SUBSTITUTE(SUBSTITUTE(SUBSTITUTE(SUBSTITUTE(SUBSTITUTE(SUBSTITUTE(SUBSTITUTE(Table2[[#This Row],[NAMA BARANG]]," ",""),"""",""),"-",""),"/",""),"(",""),")",""),"&amp;",""),",",""))</f>
        <v>pctopla2878</v>
      </c>
      <c r="C2917" s="16" t="s">
        <v>2946</v>
      </c>
      <c r="D2917" s="18">
        <v>0</v>
      </c>
      <c r="E2917" s="47" t="s">
        <v>2947</v>
      </c>
      <c r="F2917" s="43">
        <f>IF(Table2[[#This Row],[M5B]]="",Table2[[#This Row],[M5B_h]],SUM(Table2[[#This Row],[M5B_h]],Table2[[#This Row],[M5B]]))</f>
        <v>0</v>
      </c>
      <c r="H2917" s="14" t="str">
        <f>IF(Table2[[#This Row],[M1A]]="","",Table2[[#This Row],[M1A]]-Table2[[#This Row],[AWAL]])</f>
        <v/>
      </c>
      <c r="J2917" s="14" t="str">
        <f>IF(Table2[[#This Row],[M2A]]="","",SUM(Table2[[#This Row],[M2A]]-Table2[[#This Row],[M2B_h]]))</f>
        <v/>
      </c>
      <c r="L2917" s="14" t="str">
        <f>IF(Table2[[#This Row],[M3A]]="","",SUM(Table2[[#This Row],[M3A]]-Table2[[#This Row],[M3B_h]]))</f>
        <v/>
      </c>
      <c r="N2917" s="14" t="str">
        <f>IF(Table2[[#This Row],[M4A]]="","",SUM(Table2[[#This Row],[M4A]]-Table2[[#This Row],[M4B_h]]))</f>
        <v/>
      </c>
      <c r="O2917" s="14"/>
      <c r="P2917" s="14" t="str">
        <f>IF(Table2[[#This Row],[M5A]]="","",SUM(Table2[[#This Row],[M5A]]-Table2[[#This Row],[M5B_h]]))</f>
        <v/>
      </c>
      <c r="Q2917" s="14">
        <f>SUM(Table2[[#This Row],[AWAL]],Table2[[#This Row],[M1B]])</f>
        <v>0</v>
      </c>
      <c r="R2917" s="14">
        <f>SUM(Table2[[#This Row],[M2B]],Table2[[#This Row],[M2B_h]])</f>
        <v>0</v>
      </c>
      <c r="S2917" s="14">
        <f>SUM(Table2[[#This Row],[M3B]],Table2[[#This Row],[M3B_h]])</f>
        <v>0</v>
      </c>
      <c r="T2917" s="14">
        <f>SUM(Table2[[#This Row],[M4B]],Table2[[#This Row],[M4B_h]])</f>
        <v>0</v>
      </c>
    </row>
    <row r="2918" spans="1:20">
      <c r="A2918" s="11" t="str">
        <f>IF(Table2[[#This Row],[TT]]=0,"",ROW())</f>
        <v/>
      </c>
      <c r="B2918" s="11" t="str">
        <f>LOWER(SUBSTITUTE(SUBSTITUTE(SUBSTITUTE(SUBSTITUTE(SUBSTITUTE(SUBSTITUTE(SUBSTITUTE(SUBSTITUTE(Table2[[#This Row],[NAMA BARANG]]," ",""),"""",""),"-",""),"/",""),"(",""),")",""),"&amp;",""),",",""))</f>
        <v>pcstationeryset8801</v>
      </c>
      <c r="C2918" s="23" t="s">
        <v>1857</v>
      </c>
      <c r="D2918" s="24">
        <v>0</v>
      </c>
      <c r="E2918" s="48" t="s">
        <v>340</v>
      </c>
      <c r="F2918" s="43">
        <f>IF(Table2[[#This Row],[M5B]]="",Table2[[#This Row],[M5B_h]],SUM(Table2[[#This Row],[M5B_h]],Table2[[#This Row],[M5B]]))</f>
        <v>0</v>
      </c>
      <c r="H2918" s="12" t="str">
        <f>IF(Table2[[#This Row],[M1A]]="","",Table2[[#This Row],[M1A]]-Table2[[#This Row],[AWAL]])</f>
        <v/>
      </c>
      <c r="J2918" s="12" t="str">
        <f>IF(Table2[[#This Row],[M2A]]="","",SUM(Table2[[#This Row],[M2A]]-Table2[[#This Row],[M2B_h]]))</f>
        <v/>
      </c>
      <c r="L2918" s="12" t="str">
        <f>IF(Table2[[#This Row],[M3A]]="","",SUM(Table2[[#This Row],[M3A]]-Table2[[#This Row],[M3B_h]]))</f>
        <v/>
      </c>
      <c r="N2918" s="12" t="str">
        <f>IF(Table2[[#This Row],[M4A]]="","",SUM(Table2[[#This Row],[M4A]]-Table2[[#This Row],[M4B_h]]))</f>
        <v/>
      </c>
      <c r="O2918" s="14"/>
      <c r="P2918" s="14" t="str">
        <f>IF(Table2[[#This Row],[M5A]]="","",SUM(Table2[[#This Row],[M5A]]-Table2[[#This Row],[M5B_h]]))</f>
        <v/>
      </c>
      <c r="Q2918" s="14">
        <f>SUM(Table2[[#This Row],[AWAL]],Table2[[#This Row],[M1B]])</f>
        <v>0</v>
      </c>
      <c r="R2918" s="14">
        <f>SUM(Table2[[#This Row],[M2B]],Table2[[#This Row],[M2B_h]])</f>
        <v>0</v>
      </c>
      <c r="S2918" s="14">
        <f>SUM(Table2[[#This Row],[M3B]],Table2[[#This Row],[M3B_h]])</f>
        <v>0</v>
      </c>
      <c r="T2918" s="14">
        <f>SUM(Table2[[#This Row],[M4B]],Table2[[#This Row],[M4B_h]])</f>
        <v>0</v>
      </c>
    </row>
    <row r="2919" spans="1:20">
      <c r="A2919" s="11" t="str">
        <f>IF(Table2[[#This Row],[TT]]=0,"",ROW())</f>
        <v/>
      </c>
      <c r="B2919" s="11" t="str">
        <f>LOWER(SUBSTITUTE(SUBSTITUTE(SUBSTITUTE(SUBSTITUTE(SUBSTITUTE(SUBSTITUTE(SUBSTITUTE(SUBSTITUTE(Table2[[#This Row],[NAMA BARANG]]," ",""),"""",""),"-",""),"/",""),"(",""),")",""),"&amp;",""),",",""))</f>
        <v>pcstationeryset8802</v>
      </c>
      <c r="C2919" s="17" t="s">
        <v>1859</v>
      </c>
      <c r="D2919" s="18">
        <v>0</v>
      </c>
      <c r="E2919" s="22" t="s">
        <v>915</v>
      </c>
      <c r="F2919" s="43">
        <f>IF(Table2[[#This Row],[M5B]]="",Table2[[#This Row],[M5B_h]],SUM(Table2[[#This Row],[M5B_h]],Table2[[#This Row],[M5B]]))</f>
        <v>0</v>
      </c>
      <c r="H2919" s="12" t="str">
        <f>IF(Table2[[#This Row],[M1A]]="","",Table2[[#This Row],[M1A]]-Table2[[#This Row],[AWAL]])</f>
        <v/>
      </c>
      <c r="J2919" s="12" t="str">
        <f>IF(Table2[[#This Row],[M2A]]="","",SUM(Table2[[#This Row],[M2A]]-Table2[[#This Row],[M2B_h]]))</f>
        <v/>
      </c>
      <c r="L2919" s="12" t="str">
        <f>IF(Table2[[#This Row],[M3A]]="","",SUM(Table2[[#This Row],[M3A]]-Table2[[#This Row],[M3B_h]]))</f>
        <v/>
      </c>
      <c r="N2919" s="12" t="str">
        <f>IF(Table2[[#This Row],[M4A]]="","",SUM(Table2[[#This Row],[M4A]]-Table2[[#This Row],[M4B_h]]))</f>
        <v/>
      </c>
      <c r="O2919" s="14"/>
      <c r="P2919" s="14" t="str">
        <f>IF(Table2[[#This Row],[M5A]]="","",SUM(Table2[[#This Row],[M5A]]-Table2[[#This Row],[M5B_h]]))</f>
        <v/>
      </c>
      <c r="Q2919" s="14">
        <f>SUM(Table2[[#This Row],[AWAL]],Table2[[#This Row],[M1B]])</f>
        <v>0</v>
      </c>
      <c r="R2919" s="14">
        <f>SUM(Table2[[#This Row],[M2B]],Table2[[#This Row],[M2B_h]])</f>
        <v>0</v>
      </c>
      <c r="S2919" s="14">
        <f>SUM(Table2[[#This Row],[M3B]],Table2[[#This Row],[M3B_h]])</f>
        <v>0</v>
      </c>
      <c r="T2919" s="14">
        <f>SUM(Table2[[#This Row],[M4B]],Table2[[#This Row],[M4B_h]])</f>
        <v>0</v>
      </c>
    </row>
    <row r="2920" spans="1:20">
      <c r="A2920" s="11" t="str">
        <f>IF(Table2[[#This Row],[TT]]=0,"",ROW())</f>
        <v/>
      </c>
      <c r="B2920" s="11" t="str">
        <f>LOWER(SUBSTITUTE(SUBSTITUTE(SUBSTITUTE(SUBSTITUTE(SUBSTITUTE(SUBSTITUTE(SUBSTITUTE(SUBSTITUTE(Table2[[#This Row],[NAMA BARANG]]," ",""),"""",""),"-",""),"/",""),"(",""),")",""),"&amp;",""),",",""))</f>
        <v>penghapuswb803benter</v>
      </c>
      <c r="C2920" s="17" t="s">
        <v>1863</v>
      </c>
      <c r="D2920" s="18">
        <v>0</v>
      </c>
      <c r="E2920" s="22" t="s">
        <v>77</v>
      </c>
      <c r="F2920" s="43">
        <f>IF(Table2[[#This Row],[M5B]]="",Table2[[#This Row],[M5B_h]],SUM(Table2[[#This Row],[M5B_h]],Table2[[#This Row],[M5B]]))</f>
        <v>0</v>
      </c>
      <c r="H2920" s="12" t="str">
        <f>IF(Table2[[#This Row],[M1A]]="","",Table2[[#This Row],[M1A]]-Table2[[#This Row],[AWAL]])</f>
        <v/>
      </c>
      <c r="J2920" s="12" t="str">
        <f>IF(Table2[[#This Row],[M2A]]="","",SUM(Table2[[#This Row],[M2A]]-Table2[[#This Row],[M2B_h]]))</f>
        <v/>
      </c>
      <c r="L2920" s="12" t="str">
        <f>IF(Table2[[#This Row],[M3A]]="","",SUM(Table2[[#This Row],[M3A]]-Table2[[#This Row],[M3B_h]]))</f>
        <v/>
      </c>
      <c r="N2920" s="12" t="str">
        <f>IF(Table2[[#This Row],[M4A]]="","",SUM(Table2[[#This Row],[M4A]]-Table2[[#This Row],[M4B_h]]))</f>
        <v/>
      </c>
      <c r="O2920" s="14"/>
      <c r="P2920" s="14" t="str">
        <f>IF(Table2[[#This Row],[M5A]]="","",SUM(Table2[[#This Row],[M5A]]-Table2[[#This Row],[M5B_h]]))</f>
        <v/>
      </c>
      <c r="Q2920" s="14">
        <f>SUM(Table2[[#This Row],[AWAL]],Table2[[#This Row],[M1B]])</f>
        <v>0</v>
      </c>
      <c r="R2920" s="14">
        <f>SUM(Table2[[#This Row],[M2B]],Table2[[#This Row],[M2B_h]])</f>
        <v>0</v>
      </c>
      <c r="S2920" s="14">
        <f>SUM(Table2[[#This Row],[M3B]],Table2[[#This Row],[M3B_h]])</f>
        <v>0</v>
      </c>
      <c r="T2920" s="14">
        <f>SUM(Table2[[#This Row],[M4B]],Table2[[#This Row],[M4B_h]])</f>
        <v>0</v>
      </c>
    </row>
    <row r="2921" spans="1:20">
      <c r="A2921" s="13" t="str">
        <f>IF(Table2[[#This Row],[TT]]=0,"",ROW())</f>
        <v/>
      </c>
      <c r="B2921" s="13" t="str">
        <f>LOWER(SUBSTITUTE(SUBSTITUTE(SUBSTITUTE(SUBSTITUTE(SUBSTITUTE(SUBSTITUTE(SUBSTITUTE(SUBSTITUTE(Table2[[#This Row],[NAMA BARANG]]," ",""),"""",""),"-",""),"/",""),"(",""),")",""),"&amp;",""),",",""))</f>
        <v>penghapuswbb803</v>
      </c>
      <c r="C2921" s="16" t="s">
        <v>2963</v>
      </c>
      <c r="D2921" s="18">
        <v>0</v>
      </c>
      <c r="E2921" s="47" t="s">
        <v>2461</v>
      </c>
      <c r="F2921" s="43">
        <f>IF(Table2[[#This Row],[M5B]]="",Table2[[#This Row],[M5B_h]],SUM(Table2[[#This Row],[M5B_h]],Table2[[#This Row],[M5B]]))</f>
        <v>0</v>
      </c>
      <c r="H2921" s="14" t="str">
        <f>IF(Table2[[#This Row],[M1A]]="","",Table2[[#This Row],[M1A]]-Table2[[#This Row],[AWAL]])</f>
        <v/>
      </c>
      <c r="J2921" s="14" t="str">
        <f>IF(Table2[[#This Row],[M2A]]="","",SUM(Table2[[#This Row],[M2A]]-Table2[[#This Row],[M2B_h]]))</f>
        <v/>
      </c>
      <c r="L2921" s="14" t="str">
        <f>IF(Table2[[#This Row],[M3A]]="","",SUM(Table2[[#This Row],[M3A]]-Table2[[#This Row],[M3B_h]]))</f>
        <v/>
      </c>
      <c r="N2921" s="14" t="str">
        <f>IF(Table2[[#This Row],[M4A]]="","",SUM(Table2[[#This Row],[M4A]]-Table2[[#This Row],[M4B_h]]))</f>
        <v/>
      </c>
      <c r="O2921" s="14"/>
      <c r="P2921" s="14" t="str">
        <f>IF(Table2[[#This Row],[M5A]]="","",SUM(Table2[[#This Row],[M5A]]-Table2[[#This Row],[M5B_h]]))</f>
        <v/>
      </c>
      <c r="Q2921" s="14">
        <f>SUM(Table2[[#This Row],[AWAL]],Table2[[#This Row],[M1B]])</f>
        <v>0</v>
      </c>
      <c r="R2921" s="14">
        <f>SUM(Table2[[#This Row],[M2B]],Table2[[#This Row],[M2B_h]])</f>
        <v>0</v>
      </c>
      <c r="S2921" s="14">
        <f>SUM(Table2[[#This Row],[M3B]],Table2[[#This Row],[M3B_h]])</f>
        <v>0</v>
      </c>
      <c r="T2921" s="14">
        <f>SUM(Table2[[#This Row],[M4B]],Table2[[#This Row],[M4B_h]])</f>
        <v>0</v>
      </c>
    </row>
    <row r="2922" spans="1:20">
      <c r="A2922" s="13" t="str">
        <f>IF(Table2[[#This Row],[TT]]=0,"",ROW())</f>
        <v/>
      </c>
      <c r="B2922" s="13" t="str">
        <f>LOWER(SUBSTITUTE(SUBSTITUTE(SUBSTITUTE(SUBSTITUTE(SUBSTITUTE(SUBSTITUTE(SUBSTITUTE(SUBSTITUTE(Table2[[#This Row],[NAMA BARANG]]," ",""),"""",""),"-",""),"/",""),"(",""),")",""),"&amp;",""),",",""))</f>
        <v>penghapuswbclearkecilblk</v>
      </c>
      <c r="C2922" s="16" t="s">
        <v>4557</v>
      </c>
      <c r="D2922" s="18">
        <v>1</v>
      </c>
      <c r="E2922" s="47" t="s">
        <v>2430</v>
      </c>
      <c r="F2922" s="43">
        <f>IF(Table2[[#This Row],[M5B]]="",Table2[[#This Row],[M5B_h]],SUM(Table2[[#This Row],[M5B_h]],Table2[[#This Row],[M5B]]))</f>
        <v>0</v>
      </c>
      <c r="H2922" s="14" t="str">
        <f>IF(Table2[[#This Row],[M1A]]="","",Table2[[#This Row],[M1A]]-Table2[[#This Row],[AWAL]])</f>
        <v/>
      </c>
      <c r="I2922" s="12">
        <v>0</v>
      </c>
      <c r="J2922" s="14">
        <f>IF(Table2[[#This Row],[M2A]]="","",SUM(Table2[[#This Row],[M2A]]-Table2[[#This Row],[M2B_h]]))</f>
        <v>-1</v>
      </c>
      <c r="L2922" s="14" t="str">
        <f>IF(Table2[[#This Row],[M3A]]="","",SUM(Table2[[#This Row],[M3A]]-Table2[[#This Row],[M3B_h]]))</f>
        <v/>
      </c>
      <c r="N2922" s="14" t="str">
        <f>IF(Table2[[#This Row],[M4A]]="","",SUM(Table2[[#This Row],[M4A]]-Table2[[#This Row],[M4B_h]]))</f>
        <v/>
      </c>
      <c r="O2922" s="14"/>
      <c r="P2922" s="14" t="str">
        <f>IF(Table2[[#This Row],[M5A]]="","",SUM(Table2[[#This Row],[M5A]]-Table2[[#This Row],[M5B_h]]))</f>
        <v/>
      </c>
      <c r="Q2922" s="14">
        <f>SUM(Table2[[#This Row],[AWAL]],Table2[[#This Row],[M1B]])</f>
        <v>1</v>
      </c>
      <c r="R2922" s="14">
        <f>SUM(Table2[[#This Row],[M2B]],Table2[[#This Row],[M2B_h]])</f>
        <v>0</v>
      </c>
      <c r="S2922" s="14">
        <f>SUM(Table2[[#This Row],[M3B]],Table2[[#This Row],[M3B_h]])</f>
        <v>0</v>
      </c>
      <c r="T2922" s="14">
        <f>SUM(Table2[[#This Row],[M4B]],Table2[[#This Row],[M4B_h]])</f>
        <v>0</v>
      </c>
    </row>
    <row r="2923" spans="1:20">
      <c r="A2923" s="11" t="str">
        <f>IF(Table2[[#This Row],[TT]]=0,"",ROW())</f>
        <v/>
      </c>
      <c r="B2923" s="11" t="str">
        <f>LOWER(SUBSTITUTE(SUBSTITUTE(SUBSTITUTE(SUBSTITUTE(SUBSTITUTE(SUBSTITUTE(SUBSTITUTE(SUBSTITUTE(Table2[[#This Row],[NAMA BARANG]]," ",""),"""",""),"-",""),"/",""),"(",""),")",""),"&amp;",""),",",""))</f>
        <v>penghapuswbgunindo803</v>
      </c>
      <c r="C2923" s="17" t="s">
        <v>1864</v>
      </c>
      <c r="D2923" s="18">
        <v>0</v>
      </c>
      <c r="E2923" s="22" t="s">
        <v>181</v>
      </c>
      <c r="F2923" s="43">
        <f>IF(Table2[[#This Row],[M5B]]="",Table2[[#This Row],[M5B_h]],SUM(Table2[[#This Row],[M5B_h]],Table2[[#This Row],[M5B]]))</f>
        <v>0</v>
      </c>
      <c r="H2923" s="12" t="str">
        <f>IF(Table2[[#This Row],[M1A]]="","",Table2[[#This Row],[M1A]]-Table2[[#This Row],[AWAL]])</f>
        <v/>
      </c>
      <c r="J2923" s="12" t="str">
        <f>IF(Table2[[#This Row],[M2A]]="","",SUM(Table2[[#This Row],[M2A]]-Table2[[#This Row],[M2B_h]]))</f>
        <v/>
      </c>
      <c r="L2923" s="12" t="str">
        <f>IF(Table2[[#This Row],[M3A]]="","",SUM(Table2[[#This Row],[M3A]]-Table2[[#This Row],[M3B_h]]))</f>
        <v/>
      </c>
      <c r="N2923" s="12" t="str">
        <f>IF(Table2[[#This Row],[M4A]]="","",SUM(Table2[[#This Row],[M4A]]-Table2[[#This Row],[M4B_h]]))</f>
        <v/>
      </c>
      <c r="O2923" s="14"/>
      <c r="P2923" s="14" t="str">
        <f>IF(Table2[[#This Row],[M5A]]="","",SUM(Table2[[#This Row],[M5A]]-Table2[[#This Row],[M5B_h]]))</f>
        <v/>
      </c>
      <c r="Q2923" s="14">
        <f>SUM(Table2[[#This Row],[AWAL]],Table2[[#This Row],[M1B]])</f>
        <v>0</v>
      </c>
      <c r="R2923" s="14">
        <f>SUM(Table2[[#This Row],[M2B]],Table2[[#This Row],[M2B_h]])</f>
        <v>0</v>
      </c>
      <c r="S2923" s="14">
        <f>SUM(Table2[[#This Row],[M3B]],Table2[[#This Row],[M3B_h]])</f>
        <v>0</v>
      </c>
      <c r="T2923" s="14">
        <f>SUM(Table2[[#This Row],[M4B]],Table2[[#This Row],[M4B_h]])</f>
        <v>0</v>
      </c>
    </row>
    <row r="2924" spans="1:20">
      <c r="A2924" s="13" t="str">
        <f>IF(Table2[[#This Row],[TT]]=0,"",ROW())</f>
        <v/>
      </c>
      <c r="B2924" s="13" t="str">
        <f>LOWER(SUBSTITUTE(SUBSTITUTE(SUBSTITUTE(SUBSTITUTE(SUBSTITUTE(SUBSTITUTE(SUBSTITUTE(SUBSTITUTE(Table2[[#This Row],[NAMA BARANG]]," ",""),"""",""),"-",""),"/",""),"(",""),")",""),"&amp;",""),",",""))</f>
        <v>penghapuswbkenjoylubangkecil</v>
      </c>
      <c r="C2924" s="16" t="s">
        <v>3186</v>
      </c>
      <c r="D2924" s="18">
        <v>0</v>
      </c>
      <c r="E2924" s="47" t="s">
        <v>2562</v>
      </c>
      <c r="F2924" s="43">
        <f>IF(Table2[[#This Row],[M5B]]="",Table2[[#This Row],[M5B_h]],SUM(Table2[[#This Row],[M5B_h]],Table2[[#This Row],[M5B]]))</f>
        <v>0</v>
      </c>
      <c r="H2924" s="14" t="str">
        <f>IF(Table2[[#This Row],[M1A]]="","",Table2[[#This Row],[M1A]]-Table2[[#This Row],[AWAL]])</f>
        <v/>
      </c>
      <c r="J2924" s="14" t="str">
        <f>IF(Table2[[#This Row],[M2A]]="","",SUM(Table2[[#This Row],[M2A]]-Table2[[#This Row],[M2B_h]]))</f>
        <v/>
      </c>
      <c r="L2924" s="14" t="str">
        <f>IF(Table2[[#This Row],[M3A]]="","",SUM(Table2[[#This Row],[M3A]]-Table2[[#This Row],[M3B_h]]))</f>
        <v/>
      </c>
      <c r="N2924" s="14" t="str">
        <f>IF(Table2[[#This Row],[M4A]]="","",SUM(Table2[[#This Row],[M4A]]-Table2[[#This Row],[M4B_h]]))</f>
        <v/>
      </c>
      <c r="O2924" s="14"/>
      <c r="P2924" s="14" t="str">
        <f>IF(Table2[[#This Row],[M5A]]="","",SUM(Table2[[#This Row],[M5A]]-Table2[[#This Row],[M5B_h]]))</f>
        <v/>
      </c>
      <c r="Q2924" s="14">
        <f>SUM(Table2[[#This Row],[AWAL]],Table2[[#This Row],[M1B]])</f>
        <v>0</v>
      </c>
      <c r="R2924" s="14">
        <f>SUM(Table2[[#This Row],[M2B]],Table2[[#This Row],[M2B_h]])</f>
        <v>0</v>
      </c>
      <c r="S2924" s="14">
        <f>SUM(Table2[[#This Row],[M3B]],Table2[[#This Row],[M3B_h]])</f>
        <v>0</v>
      </c>
      <c r="T2924" s="14">
        <f>SUM(Table2[[#This Row],[M4B]],Table2[[#This Row],[M4B_h]])</f>
        <v>0</v>
      </c>
    </row>
    <row r="2925" spans="1:20">
      <c r="A2925" s="11" t="str">
        <f>IF(Table2[[#This Row],[TT]]=0,"",ROW())</f>
        <v/>
      </c>
      <c r="B2925" s="11" t="str">
        <f>LOWER(SUBSTITUTE(SUBSTITUTE(SUBSTITUTE(SUBSTITUTE(SUBSTITUTE(SUBSTITUTE(SUBSTITUTE(SUBSTITUTE(Table2[[#This Row],[NAMA BARANG]]," ",""),"""",""),"-",""),"/",""),"(",""),")",""),"&amp;",""),",",""))</f>
        <v>pensilchunghwa8899</v>
      </c>
      <c r="C2925" s="17" t="s">
        <v>1890</v>
      </c>
      <c r="D2925" s="18">
        <v>0</v>
      </c>
      <c r="E2925" s="22" t="s">
        <v>8</v>
      </c>
      <c r="F2925" s="43">
        <f>IF(Table2[[#This Row],[M5B]]="",Table2[[#This Row],[M5B_h]],SUM(Table2[[#This Row],[M5B_h]],Table2[[#This Row],[M5B]]))</f>
        <v>0</v>
      </c>
      <c r="H2925" s="12" t="str">
        <f>IF(Table2[[#This Row],[M1A]]="","",Table2[[#This Row],[M1A]]-Table2[[#This Row],[AWAL]])</f>
        <v/>
      </c>
      <c r="J2925" s="12" t="str">
        <f>IF(Table2[[#This Row],[M2A]]="","",SUM(Table2[[#This Row],[M2A]]-Table2[[#This Row],[M2B_h]]))</f>
        <v/>
      </c>
      <c r="L2925" s="12" t="str">
        <f>IF(Table2[[#This Row],[M3A]]="","",SUM(Table2[[#This Row],[M3A]]-Table2[[#This Row],[M3B_h]]))</f>
        <v/>
      </c>
      <c r="N2925" s="12" t="str">
        <f>IF(Table2[[#This Row],[M4A]]="","",SUM(Table2[[#This Row],[M4A]]-Table2[[#This Row],[M4B_h]]))</f>
        <v/>
      </c>
      <c r="O2925" s="14"/>
      <c r="P2925" s="14" t="str">
        <f>IF(Table2[[#This Row],[M5A]]="","",SUM(Table2[[#This Row],[M5A]]-Table2[[#This Row],[M5B_h]]))</f>
        <v/>
      </c>
      <c r="Q2925" s="14">
        <f>SUM(Table2[[#This Row],[AWAL]],Table2[[#This Row],[M1B]])</f>
        <v>0</v>
      </c>
      <c r="R2925" s="14">
        <f>SUM(Table2[[#This Row],[M2B]],Table2[[#This Row],[M2B_h]])</f>
        <v>0</v>
      </c>
      <c r="S2925" s="14">
        <f>SUM(Table2[[#This Row],[M3B]],Table2[[#This Row],[M3B_h]])</f>
        <v>0</v>
      </c>
      <c r="T2925" s="14">
        <f>SUM(Table2[[#This Row],[M4B]],Table2[[#This Row],[M4B_h]])</f>
        <v>0</v>
      </c>
    </row>
    <row r="2926" spans="1:20">
      <c r="A2926" s="11" t="str">
        <f>IF(Table2[[#This Row],[TT]]=0,"",ROW())</f>
        <v/>
      </c>
      <c r="B2926" s="11" t="str">
        <f>LOWER(SUBSTITUTE(SUBSTITUTE(SUBSTITUTE(SUBSTITUTE(SUBSTITUTE(SUBSTITUTE(SUBSTITUTE(SUBSTITUTE(Table2[[#This Row],[NAMA BARANG]]," ",""),"""",""),"-",""),"/",""),"(",""),")",""),"&amp;",""),",",""))</f>
        <v>pensilfancy2bdsytpstip001</v>
      </c>
      <c r="C2926" s="21" t="s">
        <v>1896</v>
      </c>
      <c r="D2926" s="22">
        <v>0</v>
      </c>
      <c r="E2926" s="22" t="s">
        <v>1897</v>
      </c>
      <c r="F2926" s="43">
        <f>IF(Table2[[#This Row],[M5B]]="",Table2[[#This Row],[M5B_h]],SUM(Table2[[#This Row],[M5B_h]],Table2[[#This Row],[M5B]]))</f>
        <v>0</v>
      </c>
      <c r="H2926" s="12" t="str">
        <f>IF(Table2[[#This Row],[M1A]]="","",Table2[[#This Row],[M1A]]-Table2[[#This Row],[AWAL]])</f>
        <v/>
      </c>
      <c r="J2926" s="12" t="str">
        <f>IF(Table2[[#This Row],[M2A]]="","",SUM(Table2[[#This Row],[M2A]]-Table2[[#This Row],[M2B_h]]))</f>
        <v/>
      </c>
      <c r="L2926" s="12" t="str">
        <f>IF(Table2[[#This Row],[M3A]]="","",SUM(Table2[[#This Row],[M3A]]-Table2[[#This Row],[M3B_h]]))</f>
        <v/>
      </c>
      <c r="N2926" s="12" t="str">
        <f>IF(Table2[[#This Row],[M4A]]="","",SUM(Table2[[#This Row],[M4A]]-Table2[[#This Row],[M4B_h]]))</f>
        <v/>
      </c>
      <c r="O2926" s="14"/>
      <c r="P2926" s="14" t="str">
        <f>IF(Table2[[#This Row],[M5A]]="","",SUM(Table2[[#This Row],[M5A]]-Table2[[#This Row],[M5B_h]]))</f>
        <v/>
      </c>
      <c r="Q2926" s="14">
        <f>SUM(Table2[[#This Row],[AWAL]],Table2[[#This Row],[M1B]])</f>
        <v>0</v>
      </c>
      <c r="R2926" s="14">
        <f>SUM(Table2[[#This Row],[M2B]],Table2[[#This Row],[M2B_h]])</f>
        <v>0</v>
      </c>
      <c r="S2926" s="14">
        <f>SUM(Table2[[#This Row],[M3B]],Table2[[#This Row],[M3B_h]])</f>
        <v>0</v>
      </c>
      <c r="T2926" s="14">
        <f>SUM(Table2[[#This Row],[M4B]],Table2[[#This Row],[M4B_h]])</f>
        <v>0</v>
      </c>
    </row>
    <row r="2927" spans="1:20">
      <c r="A2927" s="11" t="str">
        <f>IF(Table2[[#This Row],[TT]]=0,"",ROW())</f>
        <v/>
      </c>
      <c r="B2927" s="11" t="str">
        <f>LOWER(SUBSTITUTE(SUBSTITUTE(SUBSTITUTE(SUBSTITUTE(SUBSTITUTE(SUBSTITUTE(SUBSTITUTE(SUBSTITUTE(Table2[[#This Row],[NAMA BARANG]]," ",""),"""",""),"-",""),"/",""),"(",""),")",""),"&amp;",""),",",""))</f>
        <v>pensilkayagi2022</v>
      </c>
      <c r="C2927" s="16" t="s">
        <v>2679</v>
      </c>
      <c r="D2927" s="25">
        <v>0</v>
      </c>
      <c r="E2927" s="47" t="s">
        <v>2431</v>
      </c>
      <c r="F2927" s="43">
        <f>IF(Table2[[#This Row],[M5B]]="",Table2[[#This Row],[M5B_h]],SUM(Table2[[#This Row],[M5B_h]],Table2[[#This Row],[M5B]]))</f>
        <v>0</v>
      </c>
      <c r="H2927" s="12" t="str">
        <f>IF(Table2[[#This Row],[M1A]]="","",Table2[[#This Row],[M1A]]-Table2[[#This Row],[AWAL]])</f>
        <v/>
      </c>
      <c r="J2927" s="12" t="str">
        <f>IF(Table2[[#This Row],[M2A]]="","",SUM(Table2[[#This Row],[M2A]]-Table2[[#This Row],[M2B_h]]))</f>
        <v/>
      </c>
      <c r="L2927" s="12" t="str">
        <f>IF(Table2[[#This Row],[M3A]]="","",SUM(Table2[[#This Row],[M3A]]-Table2[[#This Row],[M3B_h]]))</f>
        <v/>
      </c>
      <c r="N2927" s="12" t="str">
        <f>IF(Table2[[#This Row],[M4A]]="","",SUM(Table2[[#This Row],[M4A]]-Table2[[#This Row],[M4B_h]]))</f>
        <v/>
      </c>
      <c r="O2927" s="14"/>
      <c r="P2927" s="14" t="str">
        <f>IF(Table2[[#This Row],[M5A]]="","",SUM(Table2[[#This Row],[M5A]]-Table2[[#This Row],[M5B_h]]))</f>
        <v/>
      </c>
      <c r="Q2927" s="14">
        <f>SUM(Table2[[#This Row],[AWAL]],Table2[[#This Row],[M1B]])</f>
        <v>0</v>
      </c>
      <c r="R2927" s="14">
        <f>SUM(Table2[[#This Row],[M2B]],Table2[[#This Row],[M2B_h]])</f>
        <v>0</v>
      </c>
      <c r="S2927" s="14">
        <f>SUM(Table2[[#This Row],[M3B]],Table2[[#This Row],[M3B_h]])</f>
        <v>0</v>
      </c>
      <c r="T2927" s="14">
        <f>SUM(Table2[[#This Row],[M4B]],Table2[[#This Row],[M4B_h]])</f>
        <v>0</v>
      </c>
    </row>
    <row r="2928" spans="1:20">
      <c r="A2928" s="11" t="str">
        <f>IF(Table2[[#This Row],[TT]]=0,"",ROW())</f>
        <v/>
      </c>
      <c r="B2928" s="11" t="str">
        <f>LOWER(SUBSTITUTE(SUBSTITUTE(SUBSTITUTE(SUBSTITUTE(SUBSTITUTE(SUBSTITUTE(SUBSTITUTE(SUBSTITUTE(Table2[[#This Row],[NAMA BARANG]]," ",""),"""",""),"-",""),"/",""),"(",""),")",""),"&amp;",""),",",""))</f>
        <v>pensilkayagi2026</v>
      </c>
      <c r="C2928" s="16" t="s">
        <v>2680</v>
      </c>
      <c r="D2928" s="25">
        <v>0</v>
      </c>
      <c r="E2928" s="47" t="s">
        <v>2431</v>
      </c>
      <c r="F2928" s="43">
        <f>IF(Table2[[#This Row],[M5B]]="",Table2[[#This Row],[M5B_h]],SUM(Table2[[#This Row],[M5B_h]],Table2[[#This Row],[M5B]]))</f>
        <v>0</v>
      </c>
      <c r="H2928" s="12" t="str">
        <f>IF(Table2[[#This Row],[M1A]]="","",Table2[[#This Row],[M1A]]-Table2[[#This Row],[AWAL]])</f>
        <v/>
      </c>
      <c r="J2928" s="12" t="str">
        <f>IF(Table2[[#This Row],[M2A]]="","",SUM(Table2[[#This Row],[M2A]]-Table2[[#This Row],[M2B_h]]))</f>
        <v/>
      </c>
      <c r="L2928" s="12" t="str">
        <f>IF(Table2[[#This Row],[M3A]]="","",SUM(Table2[[#This Row],[M3A]]-Table2[[#This Row],[M3B_h]]))</f>
        <v/>
      </c>
      <c r="N2928" s="12" t="str">
        <f>IF(Table2[[#This Row],[M4A]]="","",SUM(Table2[[#This Row],[M4A]]-Table2[[#This Row],[M4B_h]]))</f>
        <v/>
      </c>
      <c r="O2928" s="14"/>
      <c r="P2928" s="14" t="str">
        <f>IF(Table2[[#This Row],[M5A]]="","",SUM(Table2[[#This Row],[M5A]]-Table2[[#This Row],[M5B_h]]))</f>
        <v/>
      </c>
      <c r="Q2928" s="14">
        <f>SUM(Table2[[#This Row],[AWAL]],Table2[[#This Row],[M1B]])</f>
        <v>0</v>
      </c>
      <c r="R2928" s="14">
        <f>SUM(Table2[[#This Row],[M2B]],Table2[[#This Row],[M2B_h]])</f>
        <v>0</v>
      </c>
      <c r="S2928" s="14">
        <f>SUM(Table2[[#This Row],[M3B]],Table2[[#This Row],[M3B_h]])</f>
        <v>0</v>
      </c>
      <c r="T2928" s="14">
        <f>SUM(Table2[[#This Row],[M4B]],Table2[[#This Row],[M4B_h]])</f>
        <v>0</v>
      </c>
    </row>
    <row r="2929" spans="1:20">
      <c r="A2929" s="11" t="str">
        <f>IF(Table2[[#This Row],[TT]]=0,"",ROW())</f>
        <v/>
      </c>
      <c r="B2929" s="11" t="str">
        <f>LOWER(SUBSTITUTE(SUBSTITUTE(SUBSTITUTE(SUBSTITUTE(SUBSTITUTE(SUBSTITUTE(SUBSTITUTE(SUBSTITUTE(Table2[[#This Row],[NAMA BARANG]]," ",""),"""",""),"-",""),"/",""),"(",""),")",""),"&amp;",""),",",""))</f>
        <v>pensilkayagi3025</v>
      </c>
      <c r="C2929" s="16" t="s">
        <v>2677</v>
      </c>
      <c r="D2929" s="25">
        <v>0</v>
      </c>
      <c r="E2929" s="47" t="s">
        <v>2431</v>
      </c>
      <c r="F2929" s="43">
        <f>IF(Table2[[#This Row],[M5B]]="",Table2[[#This Row],[M5B_h]],SUM(Table2[[#This Row],[M5B_h]],Table2[[#This Row],[M5B]]))</f>
        <v>0</v>
      </c>
      <c r="H2929" s="12" t="str">
        <f>IF(Table2[[#This Row],[M1A]]="","",Table2[[#This Row],[M1A]]-Table2[[#This Row],[AWAL]])</f>
        <v/>
      </c>
      <c r="J2929" s="12" t="str">
        <f>IF(Table2[[#This Row],[M2A]]="","",SUM(Table2[[#This Row],[M2A]]-Table2[[#This Row],[M2B_h]]))</f>
        <v/>
      </c>
      <c r="L2929" s="12" t="str">
        <f>IF(Table2[[#This Row],[M3A]]="","",SUM(Table2[[#This Row],[M3A]]-Table2[[#This Row],[M3B_h]]))</f>
        <v/>
      </c>
      <c r="N2929" s="12" t="str">
        <f>IF(Table2[[#This Row],[M4A]]="","",SUM(Table2[[#This Row],[M4A]]-Table2[[#This Row],[M4B_h]]))</f>
        <v/>
      </c>
      <c r="O2929" s="14"/>
      <c r="P2929" s="14" t="str">
        <f>IF(Table2[[#This Row],[M5A]]="","",SUM(Table2[[#This Row],[M5A]]-Table2[[#This Row],[M5B_h]]))</f>
        <v/>
      </c>
      <c r="Q2929" s="14">
        <f>SUM(Table2[[#This Row],[AWAL]],Table2[[#This Row],[M1B]])</f>
        <v>0</v>
      </c>
      <c r="R2929" s="14">
        <f>SUM(Table2[[#This Row],[M2B]],Table2[[#This Row],[M2B_h]])</f>
        <v>0</v>
      </c>
      <c r="S2929" s="14">
        <f>SUM(Table2[[#This Row],[M3B]],Table2[[#This Row],[M3B_h]])</f>
        <v>0</v>
      </c>
      <c r="T2929" s="14">
        <f>SUM(Table2[[#This Row],[M4B]],Table2[[#This Row],[M4B_h]])</f>
        <v>0</v>
      </c>
    </row>
    <row r="2930" spans="1:20">
      <c r="A2930" s="11" t="str">
        <f>IF(Table2[[#This Row],[TT]]=0,"",ROW())</f>
        <v/>
      </c>
      <c r="B2930" s="11" t="str">
        <f>LOWER(SUBSTITUTE(SUBSTITUTE(SUBSTITUTE(SUBSTITUTE(SUBSTITUTE(SUBSTITUTE(SUBSTITUTE(SUBSTITUTE(Table2[[#This Row],[NAMA BARANG]]," ",""),"""",""),"-",""),"/",""),"(",""),")",""),"&amp;",""),",",""))</f>
        <v>pensilkayagi3039</v>
      </c>
      <c r="C2930" s="16" t="s">
        <v>2681</v>
      </c>
      <c r="D2930" s="25">
        <v>0</v>
      </c>
      <c r="E2930" s="47" t="s">
        <v>2431</v>
      </c>
      <c r="F2930" s="43">
        <f>IF(Table2[[#This Row],[M5B]]="",Table2[[#This Row],[M5B_h]],SUM(Table2[[#This Row],[M5B_h]],Table2[[#This Row],[M5B]]))</f>
        <v>0</v>
      </c>
      <c r="H2930" s="12" t="str">
        <f>IF(Table2[[#This Row],[M1A]]="","",Table2[[#This Row],[M1A]]-Table2[[#This Row],[AWAL]])</f>
        <v/>
      </c>
      <c r="J2930" s="12" t="str">
        <f>IF(Table2[[#This Row],[M2A]]="","",SUM(Table2[[#This Row],[M2A]]-Table2[[#This Row],[M2B_h]]))</f>
        <v/>
      </c>
      <c r="L2930" s="12" t="str">
        <f>IF(Table2[[#This Row],[M3A]]="","",SUM(Table2[[#This Row],[M3A]]-Table2[[#This Row],[M3B_h]]))</f>
        <v/>
      </c>
      <c r="N2930" s="12" t="str">
        <f>IF(Table2[[#This Row],[M4A]]="","",SUM(Table2[[#This Row],[M4A]]-Table2[[#This Row],[M4B_h]]))</f>
        <v/>
      </c>
      <c r="O2930" s="14"/>
      <c r="P2930" s="14" t="str">
        <f>IF(Table2[[#This Row],[M5A]]="","",SUM(Table2[[#This Row],[M5A]]-Table2[[#This Row],[M5B_h]]))</f>
        <v/>
      </c>
      <c r="Q2930" s="14">
        <f>SUM(Table2[[#This Row],[AWAL]],Table2[[#This Row],[M1B]])</f>
        <v>0</v>
      </c>
      <c r="R2930" s="14">
        <f>SUM(Table2[[#This Row],[M2B]],Table2[[#This Row],[M2B_h]])</f>
        <v>0</v>
      </c>
      <c r="S2930" s="14">
        <f>SUM(Table2[[#This Row],[M3B]],Table2[[#This Row],[M3B_h]])</f>
        <v>0</v>
      </c>
      <c r="T2930" s="14">
        <f>SUM(Table2[[#This Row],[M4B]],Table2[[#This Row],[M4B_h]])</f>
        <v>0</v>
      </c>
    </row>
    <row r="2931" spans="1:20">
      <c r="A2931" s="11" t="str">
        <f>IF(Table2[[#This Row],[TT]]=0,"",ROW())</f>
        <v/>
      </c>
      <c r="B2931" s="11" t="str">
        <f>LOWER(SUBSTITUTE(SUBSTITUTE(SUBSTITUTE(SUBSTITUTE(SUBSTITUTE(SUBSTITUTE(SUBSTITUTE(SUBSTITUTE(Table2[[#This Row],[NAMA BARANG]]," ",""),"""",""),"-",""),"/",""),"(",""),")",""),"&amp;",""),",",""))</f>
        <v>pensilkayagi3040</v>
      </c>
      <c r="C2931" s="16" t="s">
        <v>2675</v>
      </c>
      <c r="D2931" s="25">
        <v>0</v>
      </c>
      <c r="E2931" s="47" t="s">
        <v>2431</v>
      </c>
      <c r="F2931" s="43">
        <f>IF(Table2[[#This Row],[M5B]]="",Table2[[#This Row],[M5B_h]],SUM(Table2[[#This Row],[M5B_h]],Table2[[#This Row],[M5B]]))</f>
        <v>0</v>
      </c>
      <c r="H2931" s="12" t="str">
        <f>IF(Table2[[#This Row],[M1A]]="","",Table2[[#This Row],[M1A]]-Table2[[#This Row],[AWAL]])</f>
        <v/>
      </c>
      <c r="J2931" s="12" t="str">
        <f>IF(Table2[[#This Row],[M2A]]="","",SUM(Table2[[#This Row],[M2A]]-Table2[[#This Row],[M2B_h]]))</f>
        <v/>
      </c>
      <c r="L2931" s="12" t="str">
        <f>IF(Table2[[#This Row],[M3A]]="","",SUM(Table2[[#This Row],[M3A]]-Table2[[#This Row],[M3B_h]]))</f>
        <v/>
      </c>
      <c r="N2931" s="12" t="str">
        <f>IF(Table2[[#This Row],[M4A]]="","",SUM(Table2[[#This Row],[M4A]]-Table2[[#This Row],[M4B_h]]))</f>
        <v/>
      </c>
      <c r="O2931" s="14"/>
      <c r="P2931" s="14" t="str">
        <f>IF(Table2[[#This Row],[M5A]]="","",SUM(Table2[[#This Row],[M5A]]-Table2[[#This Row],[M5B_h]]))</f>
        <v/>
      </c>
      <c r="Q2931" s="14">
        <f>SUM(Table2[[#This Row],[AWAL]],Table2[[#This Row],[M1B]])</f>
        <v>0</v>
      </c>
      <c r="R2931" s="14">
        <f>SUM(Table2[[#This Row],[M2B]],Table2[[#This Row],[M2B_h]])</f>
        <v>0</v>
      </c>
      <c r="S2931" s="14">
        <f>SUM(Table2[[#This Row],[M3B]],Table2[[#This Row],[M3B_h]])</f>
        <v>0</v>
      </c>
      <c r="T2931" s="14">
        <f>SUM(Table2[[#This Row],[M4B]],Table2[[#This Row],[M4B_h]])</f>
        <v>0</v>
      </c>
    </row>
    <row r="2932" spans="1:20">
      <c r="A2932" s="11" t="str">
        <f>IF(Table2[[#This Row],[TT]]=0,"",ROW())</f>
        <v/>
      </c>
      <c r="B2932" s="11" t="str">
        <f>LOWER(SUBSTITUTE(SUBSTITUTE(SUBSTITUTE(SUBSTITUTE(SUBSTITUTE(SUBSTITUTE(SUBSTITUTE(SUBSTITUTE(Table2[[#This Row],[NAMA BARANG]]," ",""),"""",""),"-",""),"/",""),"(",""),")",""),"&amp;",""),",",""))</f>
        <v>pensilkayagi3042</v>
      </c>
      <c r="C2932" s="16" t="s">
        <v>2676</v>
      </c>
      <c r="D2932" s="25">
        <v>0</v>
      </c>
      <c r="E2932" s="47" t="s">
        <v>2431</v>
      </c>
      <c r="F2932" s="43">
        <f>IF(Table2[[#This Row],[M5B]]="",Table2[[#This Row],[M5B_h]],SUM(Table2[[#This Row],[M5B_h]],Table2[[#This Row],[M5B]]))</f>
        <v>0</v>
      </c>
      <c r="H2932" s="12" t="str">
        <f>IF(Table2[[#This Row],[M1A]]="","",Table2[[#This Row],[M1A]]-Table2[[#This Row],[AWAL]])</f>
        <v/>
      </c>
      <c r="J2932" s="12" t="str">
        <f>IF(Table2[[#This Row],[M2A]]="","",SUM(Table2[[#This Row],[M2A]]-Table2[[#This Row],[M2B_h]]))</f>
        <v/>
      </c>
      <c r="L2932" s="12" t="str">
        <f>IF(Table2[[#This Row],[M3A]]="","",SUM(Table2[[#This Row],[M3A]]-Table2[[#This Row],[M3B_h]]))</f>
        <v/>
      </c>
      <c r="N2932" s="12" t="str">
        <f>IF(Table2[[#This Row],[M4A]]="","",SUM(Table2[[#This Row],[M4A]]-Table2[[#This Row],[M4B_h]]))</f>
        <v/>
      </c>
      <c r="O2932" s="14"/>
      <c r="P2932" s="14" t="str">
        <f>IF(Table2[[#This Row],[M5A]]="","",SUM(Table2[[#This Row],[M5A]]-Table2[[#This Row],[M5B_h]]))</f>
        <v/>
      </c>
      <c r="Q2932" s="14">
        <f>SUM(Table2[[#This Row],[AWAL]],Table2[[#This Row],[M1B]])</f>
        <v>0</v>
      </c>
      <c r="R2932" s="14">
        <f>SUM(Table2[[#This Row],[M2B]],Table2[[#This Row],[M2B_h]])</f>
        <v>0</v>
      </c>
      <c r="S2932" s="14">
        <f>SUM(Table2[[#This Row],[M3B]],Table2[[#This Row],[M3B_h]])</f>
        <v>0</v>
      </c>
      <c r="T2932" s="14">
        <f>SUM(Table2[[#This Row],[M4B]],Table2[[#This Row],[M4B_h]])</f>
        <v>0</v>
      </c>
    </row>
    <row r="2933" spans="1:20">
      <c r="A2933" s="11" t="str">
        <f>IF(Table2[[#This Row],[TT]]=0,"",ROW())</f>
        <v/>
      </c>
      <c r="B2933" s="11" t="str">
        <f>LOWER(SUBSTITUTE(SUBSTITUTE(SUBSTITUTE(SUBSTITUTE(SUBSTITUTE(SUBSTITUTE(SUBSTITUTE(SUBSTITUTE(Table2[[#This Row],[NAMA BARANG]]," ",""),"""",""),"-",""),"/",""),"(",""),")",""),"&amp;",""),",",""))</f>
        <v>pensilkayagi3050</v>
      </c>
      <c r="C2933" s="16" t="s">
        <v>2682</v>
      </c>
      <c r="D2933" s="25">
        <v>0</v>
      </c>
      <c r="E2933" s="47" t="s">
        <v>2431</v>
      </c>
      <c r="F2933" s="43">
        <f>IF(Table2[[#This Row],[M5B]]="",Table2[[#This Row],[M5B_h]],SUM(Table2[[#This Row],[M5B_h]],Table2[[#This Row],[M5B]]))</f>
        <v>0</v>
      </c>
      <c r="H2933" s="12" t="str">
        <f>IF(Table2[[#This Row],[M1A]]="","",Table2[[#This Row],[M1A]]-Table2[[#This Row],[AWAL]])</f>
        <v/>
      </c>
      <c r="J2933" s="12" t="str">
        <f>IF(Table2[[#This Row],[M2A]]="","",SUM(Table2[[#This Row],[M2A]]-Table2[[#This Row],[M2B_h]]))</f>
        <v/>
      </c>
      <c r="L2933" s="12" t="str">
        <f>IF(Table2[[#This Row],[M3A]]="","",SUM(Table2[[#This Row],[M3A]]-Table2[[#This Row],[M3B_h]]))</f>
        <v/>
      </c>
      <c r="N2933" s="12" t="str">
        <f>IF(Table2[[#This Row],[M4A]]="","",SUM(Table2[[#This Row],[M4A]]-Table2[[#This Row],[M4B_h]]))</f>
        <v/>
      </c>
      <c r="O2933" s="14"/>
      <c r="P2933" s="14" t="str">
        <f>IF(Table2[[#This Row],[M5A]]="","",SUM(Table2[[#This Row],[M5A]]-Table2[[#This Row],[M5B_h]]))</f>
        <v/>
      </c>
      <c r="Q2933" s="14">
        <f>SUM(Table2[[#This Row],[AWAL]],Table2[[#This Row],[M1B]])</f>
        <v>0</v>
      </c>
      <c r="R2933" s="14">
        <f>SUM(Table2[[#This Row],[M2B]],Table2[[#This Row],[M2B_h]])</f>
        <v>0</v>
      </c>
      <c r="S2933" s="14">
        <f>SUM(Table2[[#This Row],[M3B]],Table2[[#This Row],[M3B_h]])</f>
        <v>0</v>
      </c>
      <c r="T2933" s="14">
        <f>SUM(Table2[[#This Row],[M4B]],Table2[[#This Row],[M4B_h]])</f>
        <v>0</v>
      </c>
    </row>
    <row r="2934" spans="1:20">
      <c r="A2934" s="11" t="str">
        <f>IF(Table2[[#This Row],[TT]]=0,"",ROW())</f>
        <v/>
      </c>
      <c r="B2934" s="11" t="str">
        <f>LOWER(SUBSTITUTE(SUBSTITUTE(SUBSTITUTE(SUBSTITUTE(SUBSTITUTE(SUBSTITUTE(SUBSTITUTE(SUBSTITUTE(Table2[[#This Row],[NAMA BARANG]]," ",""),"""",""),"-",""),"/",""),"(",""),")",""),"&amp;",""),",",""))</f>
        <v>pensilkayagi3052</v>
      </c>
      <c r="C2934" s="16" t="s">
        <v>2674</v>
      </c>
      <c r="D2934" s="25">
        <v>0</v>
      </c>
      <c r="E2934" s="47" t="s">
        <v>2431</v>
      </c>
      <c r="F2934" s="43">
        <f>IF(Table2[[#This Row],[M5B]]="",Table2[[#This Row],[M5B_h]],SUM(Table2[[#This Row],[M5B_h]],Table2[[#This Row],[M5B]]))</f>
        <v>0</v>
      </c>
      <c r="H2934" s="12" t="str">
        <f>IF(Table2[[#This Row],[M1A]]="","",Table2[[#This Row],[M1A]]-Table2[[#This Row],[AWAL]])</f>
        <v/>
      </c>
      <c r="J2934" s="12" t="str">
        <f>IF(Table2[[#This Row],[M2A]]="","",SUM(Table2[[#This Row],[M2A]]-Table2[[#This Row],[M2B_h]]))</f>
        <v/>
      </c>
      <c r="L2934" s="12" t="str">
        <f>IF(Table2[[#This Row],[M3A]]="","",SUM(Table2[[#This Row],[M3A]]-Table2[[#This Row],[M3B_h]]))</f>
        <v/>
      </c>
      <c r="N2934" s="12" t="str">
        <f>IF(Table2[[#This Row],[M4A]]="","",SUM(Table2[[#This Row],[M4A]]-Table2[[#This Row],[M4B_h]]))</f>
        <v/>
      </c>
      <c r="O2934" s="14"/>
      <c r="P2934" s="14" t="str">
        <f>IF(Table2[[#This Row],[M5A]]="","",SUM(Table2[[#This Row],[M5A]]-Table2[[#This Row],[M5B_h]]))</f>
        <v/>
      </c>
      <c r="Q2934" s="14">
        <f>SUM(Table2[[#This Row],[AWAL]],Table2[[#This Row],[M1B]])</f>
        <v>0</v>
      </c>
      <c r="R2934" s="14">
        <f>SUM(Table2[[#This Row],[M2B]],Table2[[#This Row],[M2B_h]])</f>
        <v>0</v>
      </c>
      <c r="S2934" s="14">
        <f>SUM(Table2[[#This Row],[M3B]],Table2[[#This Row],[M3B_h]])</f>
        <v>0</v>
      </c>
      <c r="T2934" s="14">
        <f>SUM(Table2[[#This Row],[M4B]],Table2[[#This Row],[M4B_h]])</f>
        <v>0</v>
      </c>
    </row>
    <row r="2935" spans="1:20">
      <c r="A2935" s="11" t="str">
        <f>IF(Table2[[#This Row],[TT]]=0,"",ROW())</f>
        <v/>
      </c>
      <c r="B2935" s="11" t="str">
        <f>LOWER(SUBSTITUTE(SUBSTITUTE(SUBSTITUTE(SUBSTITUTE(SUBSTITUTE(SUBSTITUTE(SUBSTITUTE(SUBSTITUTE(Table2[[#This Row],[NAMA BARANG]]," ",""),"""",""),"-",""),"/",""),"(",""),")",""),"&amp;",""),",",""))</f>
        <v>pensilkayagi3060</v>
      </c>
      <c r="C2935" s="16" t="s">
        <v>2678</v>
      </c>
      <c r="D2935" s="25">
        <v>0</v>
      </c>
      <c r="E2935" s="47" t="s">
        <v>2431</v>
      </c>
      <c r="F2935" s="43">
        <f>IF(Table2[[#This Row],[M5B]]="",Table2[[#This Row],[M5B_h]],SUM(Table2[[#This Row],[M5B_h]],Table2[[#This Row],[M5B]]))</f>
        <v>0</v>
      </c>
      <c r="H2935" s="12" t="str">
        <f>IF(Table2[[#This Row],[M1A]]="","",Table2[[#This Row],[M1A]]-Table2[[#This Row],[AWAL]])</f>
        <v/>
      </c>
      <c r="J2935" s="12" t="str">
        <f>IF(Table2[[#This Row],[M2A]]="","",SUM(Table2[[#This Row],[M2A]]-Table2[[#This Row],[M2B_h]]))</f>
        <v/>
      </c>
      <c r="L2935" s="12" t="str">
        <f>IF(Table2[[#This Row],[M3A]]="","",SUM(Table2[[#This Row],[M3A]]-Table2[[#This Row],[M3B_h]]))</f>
        <v/>
      </c>
      <c r="N2935" s="12" t="str">
        <f>IF(Table2[[#This Row],[M4A]]="","",SUM(Table2[[#This Row],[M4A]]-Table2[[#This Row],[M4B_h]]))</f>
        <v/>
      </c>
      <c r="O2935" s="14"/>
      <c r="P2935" s="14" t="str">
        <f>IF(Table2[[#This Row],[M5A]]="","",SUM(Table2[[#This Row],[M5A]]-Table2[[#This Row],[M5B_h]]))</f>
        <v/>
      </c>
      <c r="Q2935" s="14">
        <f>SUM(Table2[[#This Row],[AWAL]],Table2[[#This Row],[M1B]])</f>
        <v>0</v>
      </c>
      <c r="R2935" s="14">
        <f>SUM(Table2[[#This Row],[M2B]],Table2[[#This Row],[M2B_h]])</f>
        <v>0</v>
      </c>
      <c r="S2935" s="14">
        <f>SUM(Table2[[#This Row],[M3B]],Table2[[#This Row],[M3B_h]])</f>
        <v>0</v>
      </c>
      <c r="T2935" s="14">
        <f>SUM(Table2[[#This Row],[M4B]],Table2[[#This Row],[M4B_h]])</f>
        <v>0</v>
      </c>
    </row>
    <row r="2936" spans="1:20">
      <c r="A2936" s="11" t="str">
        <f>IF(Table2[[#This Row],[TT]]=0,"",ROW())</f>
        <v/>
      </c>
      <c r="B2936" s="11" t="str">
        <f>LOWER(SUBSTITUTE(SUBSTITUTE(SUBSTITUTE(SUBSTITUTE(SUBSTITUTE(SUBSTITUTE(SUBSTITUTE(SUBSTITUTE(Table2[[#This Row],[NAMA BARANG]]," ",""),"""",""),"-",""),"/",""),"(",""),")",""),"&amp;",""),",",""))</f>
        <v>pensilltrees3061</v>
      </c>
      <c r="C2936" s="17" t="s">
        <v>1906</v>
      </c>
      <c r="D2936" s="18">
        <v>0</v>
      </c>
      <c r="E2936" s="22" t="s">
        <v>93</v>
      </c>
      <c r="F2936" s="43">
        <f>IF(Table2[[#This Row],[M5B]]="",Table2[[#This Row],[M5B_h]],SUM(Table2[[#This Row],[M5B_h]],Table2[[#This Row],[M5B]]))</f>
        <v>0</v>
      </c>
      <c r="H2936" s="12" t="str">
        <f>IF(Table2[[#This Row],[M1A]]="","",Table2[[#This Row],[M1A]]-Table2[[#This Row],[AWAL]])</f>
        <v/>
      </c>
      <c r="J2936" s="12" t="str">
        <f>IF(Table2[[#This Row],[M2A]]="","",SUM(Table2[[#This Row],[M2A]]-Table2[[#This Row],[M2B_h]]))</f>
        <v/>
      </c>
      <c r="L2936" s="12" t="str">
        <f>IF(Table2[[#This Row],[M3A]]="","",SUM(Table2[[#This Row],[M3A]]-Table2[[#This Row],[M3B_h]]))</f>
        <v/>
      </c>
      <c r="N2936" s="12" t="str">
        <f>IF(Table2[[#This Row],[M4A]]="","",SUM(Table2[[#This Row],[M4A]]-Table2[[#This Row],[M4B_h]]))</f>
        <v/>
      </c>
      <c r="O2936" s="14"/>
      <c r="P2936" s="14" t="str">
        <f>IF(Table2[[#This Row],[M5A]]="","",SUM(Table2[[#This Row],[M5A]]-Table2[[#This Row],[M5B_h]]))</f>
        <v/>
      </c>
      <c r="Q2936" s="14">
        <f>SUM(Table2[[#This Row],[AWAL]],Table2[[#This Row],[M1B]])</f>
        <v>0</v>
      </c>
      <c r="R2936" s="14">
        <f>SUM(Table2[[#This Row],[M2B]],Table2[[#This Row],[M2B_h]])</f>
        <v>0</v>
      </c>
      <c r="S2936" s="14">
        <f>SUM(Table2[[#This Row],[M3B]],Table2[[#This Row],[M3B_h]])</f>
        <v>0</v>
      </c>
      <c r="T2936" s="14">
        <f>SUM(Table2[[#This Row],[M4B]],Table2[[#This Row],[M4B_h]])</f>
        <v>0</v>
      </c>
    </row>
    <row r="2937" spans="1:20">
      <c r="A2937" s="11" t="str">
        <f>IF(Table2[[#This Row],[TT]]=0,"",ROW())</f>
        <v/>
      </c>
      <c r="B2937" s="11" t="str">
        <f>LOWER(SUBSTITUTE(SUBSTITUTE(SUBSTITUTE(SUBSTITUTE(SUBSTITUTE(SUBSTITUTE(SUBSTITUTE(SUBSTITUTE(Table2[[#This Row],[NAMA BARANG]]," ",""),"""",""),"-",""),"/",""),"(",""),")",""),"&amp;",""),",",""))</f>
        <v>pensilpf3060</v>
      </c>
      <c r="C2937" s="16" t="s">
        <v>2673</v>
      </c>
      <c r="D2937" s="25">
        <v>0</v>
      </c>
      <c r="E2937" s="47" t="s">
        <v>2431</v>
      </c>
      <c r="F2937" s="43">
        <f>IF(Table2[[#This Row],[M5B]]="",Table2[[#This Row],[M5B_h]],SUM(Table2[[#This Row],[M5B_h]],Table2[[#This Row],[M5B]]))</f>
        <v>0</v>
      </c>
      <c r="H2937" s="12" t="str">
        <f>IF(Table2[[#This Row],[M1A]]="","",Table2[[#This Row],[M1A]]-Table2[[#This Row],[AWAL]])</f>
        <v/>
      </c>
      <c r="J2937" s="12" t="str">
        <f>IF(Table2[[#This Row],[M2A]]="","",SUM(Table2[[#This Row],[M2A]]-Table2[[#This Row],[M2B_h]]))</f>
        <v/>
      </c>
      <c r="L2937" s="12" t="str">
        <f>IF(Table2[[#This Row],[M3A]]="","",SUM(Table2[[#This Row],[M3A]]-Table2[[#This Row],[M3B_h]]))</f>
        <v/>
      </c>
      <c r="N2937" s="12" t="str">
        <f>IF(Table2[[#This Row],[M4A]]="","",SUM(Table2[[#This Row],[M4A]]-Table2[[#This Row],[M4B_h]]))</f>
        <v/>
      </c>
      <c r="O2937" s="14"/>
      <c r="P2937" s="14" t="str">
        <f>IF(Table2[[#This Row],[M5A]]="","",SUM(Table2[[#This Row],[M5A]]-Table2[[#This Row],[M5B_h]]))</f>
        <v/>
      </c>
      <c r="Q2937" s="14">
        <f>SUM(Table2[[#This Row],[AWAL]],Table2[[#This Row],[M1B]])</f>
        <v>0</v>
      </c>
      <c r="R2937" s="14">
        <f>SUM(Table2[[#This Row],[M2B]],Table2[[#This Row],[M2B_h]])</f>
        <v>0</v>
      </c>
      <c r="S2937" s="14">
        <f>SUM(Table2[[#This Row],[M3B]],Table2[[#This Row],[M3B_h]])</f>
        <v>0</v>
      </c>
      <c r="T2937" s="14">
        <f>SUM(Table2[[#This Row],[M4B]],Table2[[#This Row],[M4B_h]])</f>
        <v>0</v>
      </c>
    </row>
    <row r="2938" spans="1:20">
      <c r="A2938" s="11" t="str">
        <f>IF(Table2[[#This Row],[TT]]=0,"",ROW())</f>
        <v/>
      </c>
      <c r="B2938" s="11" t="str">
        <f>LOWER(SUBSTITUTE(SUBSTITUTE(SUBSTITUTE(SUBSTITUTE(SUBSTITUTE(SUBSTITUTE(SUBSTITUTE(SUBSTITUTE(Table2[[#This Row],[NAMA BARANG]]," ",""),"""",""),"-",""),"/",""),"(",""),")",""),"&amp;",""),",",""))</f>
        <v>pensilpf3062</v>
      </c>
      <c r="C2938" s="16" t="s">
        <v>2671</v>
      </c>
      <c r="D2938" s="25">
        <v>0</v>
      </c>
      <c r="E2938" s="47" t="s">
        <v>2431</v>
      </c>
      <c r="F2938" s="43">
        <f>IF(Table2[[#This Row],[M5B]]="",Table2[[#This Row],[M5B_h]],SUM(Table2[[#This Row],[M5B_h]],Table2[[#This Row],[M5B]]))</f>
        <v>0</v>
      </c>
      <c r="H2938" s="12" t="str">
        <f>IF(Table2[[#This Row],[M1A]]="","",Table2[[#This Row],[M1A]]-Table2[[#This Row],[AWAL]])</f>
        <v/>
      </c>
      <c r="J2938" s="12" t="str">
        <f>IF(Table2[[#This Row],[M2A]]="","",SUM(Table2[[#This Row],[M2A]]-Table2[[#This Row],[M2B_h]]))</f>
        <v/>
      </c>
      <c r="L2938" s="12" t="str">
        <f>IF(Table2[[#This Row],[M3A]]="","",SUM(Table2[[#This Row],[M3A]]-Table2[[#This Row],[M3B_h]]))</f>
        <v/>
      </c>
      <c r="N2938" s="12" t="str">
        <f>IF(Table2[[#This Row],[M4A]]="","",SUM(Table2[[#This Row],[M4A]]-Table2[[#This Row],[M4B_h]]))</f>
        <v/>
      </c>
      <c r="O2938" s="14"/>
      <c r="P2938" s="14" t="str">
        <f>IF(Table2[[#This Row],[M5A]]="","",SUM(Table2[[#This Row],[M5A]]-Table2[[#This Row],[M5B_h]]))</f>
        <v/>
      </c>
      <c r="Q2938" s="14">
        <f>SUM(Table2[[#This Row],[AWAL]],Table2[[#This Row],[M1B]])</f>
        <v>0</v>
      </c>
      <c r="R2938" s="14">
        <f>SUM(Table2[[#This Row],[M2B]],Table2[[#This Row],[M2B_h]])</f>
        <v>0</v>
      </c>
      <c r="S2938" s="14">
        <f>SUM(Table2[[#This Row],[M3B]],Table2[[#This Row],[M3B_h]])</f>
        <v>0</v>
      </c>
      <c r="T2938" s="14">
        <f>SUM(Table2[[#This Row],[M4B]],Table2[[#This Row],[M4B_h]])</f>
        <v>0</v>
      </c>
    </row>
    <row r="2939" spans="1:20">
      <c r="A2939" s="11" t="str">
        <f>IF(Table2[[#This Row],[TT]]=0,"",ROW())</f>
        <v/>
      </c>
      <c r="B2939" s="11" t="str">
        <f>LOWER(SUBSTITUTE(SUBSTITUTE(SUBSTITUTE(SUBSTITUTE(SUBSTITUTE(SUBSTITUTE(SUBSTITUTE(SUBSTITUTE(Table2[[#This Row],[NAMA BARANG]]," ",""),"""",""),"-",""),"/",""),"(",""),")",""),"&amp;",""),",",""))</f>
        <v>pensilpf3065</v>
      </c>
      <c r="C2939" s="16" t="s">
        <v>2672</v>
      </c>
      <c r="D2939" s="25">
        <v>0</v>
      </c>
      <c r="E2939" s="47" t="s">
        <v>2431</v>
      </c>
      <c r="F2939" s="43">
        <f>IF(Table2[[#This Row],[M5B]]="",Table2[[#This Row],[M5B_h]],SUM(Table2[[#This Row],[M5B_h]],Table2[[#This Row],[M5B]]))</f>
        <v>0</v>
      </c>
      <c r="H2939" s="12" t="str">
        <f>IF(Table2[[#This Row],[M1A]]="","",Table2[[#This Row],[M1A]]-Table2[[#This Row],[AWAL]])</f>
        <v/>
      </c>
      <c r="J2939" s="12" t="str">
        <f>IF(Table2[[#This Row],[M2A]]="","",SUM(Table2[[#This Row],[M2A]]-Table2[[#This Row],[M2B_h]]))</f>
        <v/>
      </c>
      <c r="L2939" s="12" t="str">
        <f>IF(Table2[[#This Row],[M3A]]="","",SUM(Table2[[#This Row],[M3A]]-Table2[[#This Row],[M3B_h]]))</f>
        <v/>
      </c>
      <c r="N2939" s="12" t="str">
        <f>IF(Table2[[#This Row],[M4A]]="","",SUM(Table2[[#This Row],[M4A]]-Table2[[#This Row],[M4B_h]]))</f>
        <v/>
      </c>
      <c r="O2939" s="14"/>
      <c r="P2939" s="14" t="str">
        <f>IF(Table2[[#This Row],[M5A]]="","",SUM(Table2[[#This Row],[M5A]]-Table2[[#This Row],[M5B_h]]))</f>
        <v/>
      </c>
      <c r="Q2939" s="14">
        <f>SUM(Table2[[#This Row],[AWAL]],Table2[[#This Row],[M1B]])</f>
        <v>0</v>
      </c>
      <c r="R2939" s="14">
        <f>SUM(Table2[[#This Row],[M2B]],Table2[[#This Row],[M2B_h]])</f>
        <v>0</v>
      </c>
      <c r="S2939" s="14">
        <f>SUM(Table2[[#This Row],[M3B]],Table2[[#This Row],[M3B_h]])</f>
        <v>0</v>
      </c>
      <c r="T2939" s="14">
        <f>SUM(Table2[[#This Row],[M4B]],Table2[[#This Row],[M4B_h]])</f>
        <v>0</v>
      </c>
    </row>
    <row r="2940" spans="1:20">
      <c r="A2940" s="11" t="str">
        <f>IF(Table2[[#This Row],[TT]]=0,"",ROW())</f>
        <v/>
      </c>
      <c r="B2940" s="11" t="str">
        <f>LOWER(SUBSTITUTE(SUBSTITUTE(SUBSTITUTE(SUBSTITUTE(SUBSTITUTE(SUBSTITUTE(SUBSTITUTE(SUBSTITUTE(Table2[[#This Row],[NAMA BARANG]]," ",""),"""",""),"-",""),"/",""),"(",""),")",""),"&amp;",""),",",""))</f>
        <v>pensiltf77sdepankantor</v>
      </c>
      <c r="C2940" s="17" t="s">
        <v>1909</v>
      </c>
      <c r="D2940" s="18">
        <v>0</v>
      </c>
      <c r="E2940" s="22" t="s">
        <v>647</v>
      </c>
      <c r="F2940" s="43">
        <f>IF(Table2[[#This Row],[M5B]]="",Table2[[#This Row],[M5B_h]],SUM(Table2[[#This Row],[M5B_h]],Table2[[#This Row],[M5B]]))</f>
        <v>0</v>
      </c>
      <c r="H2940" s="12" t="str">
        <f>IF(Table2[[#This Row],[M1A]]="","",Table2[[#This Row],[M1A]]-Table2[[#This Row],[AWAL]])</f>
        <v/>
      </c>
      <c r="J2940" s="12" t="str">
        <f>IF(Table2[[#This Row],[M2A]]="","",SUM(Table2[[#This Row],[M2A]]-Table2[[#This Row],[M2B_h]]))</f>
        <v/>
      </c>
      <c r="L2940" s="12" t="str">
        <f>IF(Table2[[#This Row],[M3A]]="","",SUM(Table2[[#This Row],[M3A]]-Table2[[#This Row],[M3B_h]]))</f>
        <v/>
      </c>
      <c r="N2940" s="12" t="str">
        <f>IF(Table2[[#This Row],[M4A]]="","",SUM(Table2[[#This Row],[M4A]]-Table2[[#This Row],[M4B_h]]))</f>
        <v/>
      </c>
      <c r="O2940" s="14"/>
      <c r="P2940" s="14" t="str">
        <f>IF(Table2[[#This Row],[M5A]]="","",SUM(Table2[[#This Row],[M5A]]-Table2[[#This Row],[M5B_h]]))</f>
        <v/>
      </c>
      <c r="Q2940" s="14">
        <f>SUM(Table2[[#This Row],[AWAL]],Table2[[#This Row],[M1B]])</f>
        <v>0</v>
      </c>
      <c r="R2940" s="14">
        <f>SUM(Table2[[#This Row],[M2B]],Table2[[#This Row],[M2B_h]])</f>
        <v>0</v>
      </c>
      <c r="S2940" s="14">
        <f>SUM(Table2[[#This Row],[M3B]],Table2[[#This Row],[M3B_h]])</f>
        <v>0</v>
      </c>
      <c r="T2940" s="14">
        <f>SUM(Table2[[#This Row],[M4B]],Table2[[#This Row],[M4B_h]])</f>
        <v>0</v>
      </c>
    </row>
    <row r="2941" spans="1:20">
      <c r="A2941" s="13" t="str">
        <f>IF(Table2[[#This Row],[TT]]=0,"",ROW())</f>
        <v/>
      </c>
      <c r="B2941" s="13" t="str">
        <f>LOWER(SUBSTITUTE(SUBSTITUTE(SUBSTITUTE(SUBSTITUTE(SUBSTITUTE(SUBSTITUTE(SUBSTITUTE(SUBSTITUTE(Table2[[#This Row],[NAMA BARANG]]," ",""),"""",""),"-",""),"/",""),"(",""),")",""),"&amp;",""),",",""))</f>
        <v>pianikaaltosbox</v>
      </c>
      <c r="C2941" s="16" t="s">
        <v>4355</v>
      </c>
      <c r="D2941" s="18">
        <v>0</v>
      </c>
      <c r="E2941" s="47" t="s">
        <v>2576</v>
      </c>
      <c r="F2941" s="43">
        <f>IF(Table2[[#This Row],[M5B]]="",Table2[[#This Row],[M5B_h]],SUM(Table2[[#This Row],[M5B_h]],Table2[[#This Row],[M5B]]))</f>
        <v>0</v>
      </c>
      <c r="H2941" s="14" t="str">
        <f>IF(Table2[[#This Row],[M1A]]="","",Table2[[#This Row],[M1A]]-Table2[[#This Row],[AWAL]])</f>
        <v/>
      </c>
      <c r="J2941" s="14" t="str">
        <f>IF(Table2[[#This Row],[M2A]]="","",SUM(Table2[[#This Row],[M2A]]-Table2[[#This Row],[M2B_h]]))</f>
        <v/>
      </c>
      <c r="L2941" s="14" t="str">
        <f>IF(Table2[[#This Row],[M3A]]="","",SUM(Table2[[#This Row],[M3A]]-Table2[[#This Row],[M3B_h]]))</f>
        <v/>
      </c>
      <c r="N2941" s="14" t="str">
        <f>IF(Table2[[#This Row],[M4A]]="","",SUM(Table2[[#This Row],[M4A]]-Table2[[#This Row],[M4B_h]]))</f>
        <v/>
      </c>
      <c r="O2941" s="14"/>
      <c r="P2941" s="14" t="str">
        <f>IF(Table2[[#This Row],[M5A]]="","",SUM(Table2[[#This Row],[M5A]]-Table2[[#This Row],[M5B_h]]))</f>
        <v/>
      </c>
      <c r="Q2941" s="14">
        <f>SUM(Table2[[#This Row],[AWAL]],Table2[[#This Row],[M1B]])</f>
        <v>0</v>
      </c>
      <c r="R2941" s="14">
        <f>SUM(Table2[[#This Row],[M2B]],Table2[[#This Row],[M2B_h]])</f>
        <v>0</v>
      </c>
      <c r="S2941" s="14">
        <f>SUM(Table2[[#This Row],[M3B]],Table2[[#This Row],[M3B_h]])</f>
        <v>0</v>
      </c>
      <c r="T2941" s="14">
        <f>SUM(Table2[[#This Row],[M4B]],Table2[[#This Row],[M4B_h]])</f>
        <v>0</v>
      </c>
    </row>
    <row r="2942" spans="1:20">
      <c r="A2942" s="11" t="str">
        <f>IF(Table2[[#This Row],[TT]]=0,"",ROW())</f>
        <v/>
      </c>
      <c r="B2942" s="11" t="str">
        <f>LOWER(SUBSTITUTE(SUBSTITUTE(SUBSTITUTE(SUBSTITUTE(SUBSTITUTE(SUBSTITUTE(SUBSTITUTE(SUBSTITUTE(Table2[[#This Row],[NAMA BARANG]]," ",""),"""",""),"-",""),"/",""),"(",""),")",""),"&amp;",""),",",""))</f>
        <v>pianikaaltoskain</v>
      </c>
      <c r="C2942" s="17" t="s">
        <v>4354</v>
      </c>
      <c r="D2942" s="18">
        <v>0</v>
      </c>
      <c r="E2942" s="22" t="s">
        <v>2576</v>
      </c>
      <c r="F2942" s="43">
        <f>IF(Table2[[#This Row],[M5B]]="",Table2[[#This Row],[M5B_h]],SUM(Table2[[#This Row],[M5B_h]],Table2[[#This Row],[M5B]]))</f>
        <v>0</v>
      </c>
      <c r="H2942" s="12" t="str">
        <f>IF(Table2[[#This Row],[M1A]]="","",Table2[[#This Row],[M1A]]-Table2[[#This Row],[AWAL]])</f>
        <v/>
      </c>
      <c r="J2942" s="12" t="str">
        <f>IF(Table2[[#This Row],[M2A]]="","",SUM(Table2[[#This Row],[M2A]]-Table2[[#This Row],[M2B_h]]))</f>
        <v/>
      </c>
      <c r="L2942" s="12" t="str">
        <f>IF(Table2[[#This Row],[M3A]]="","",SUM(Table2[[#This Row],[M3A]]-Table2[[#This Row],[M3B_h]]))</f>
        <v/>
      </c>
      <c r="N2942" s="12" t="str">
        <f>IF(Table2[[#This Row],[M4A]]="","",SUM(Table2[[#This Row],[M4A]]-Table2[[#This Row],[M4B_h]]))</f>
        <v/>
      </c>
      <c r="O2942" s="14"/>
      <c r="P2942" s="14" t="str">
        <f>IF(Table2[[#This Row],[M5A]]="","",SUM(Table2[[#This Row],[M5A]]-Table2[[#This Row],[M5B_h]]))</f>
        <v/>
      </c>
      <c r="Q2942" s="14">
        <f>SUM(Table2[[#This Row],[AWAL]],Table2[[#This Row],[M1B]])</f>
        <v>0</v>
      </c>
      <c r="R2942" s="14">
        <f>SUM(Table2[[#This Row],[M2B]],Table2[[#This Row],[M2B_h]])</f>
        <v>0</v>
      </c>
      <c r="S2942" s="14">
        <f>SUM(Table2[[#This Row],[M3B]],Table2[[#This Row],[M3B_h]])</f>
        <v>0</v>
      </c>
      <c r="T2942" s="14">
        <f>SUM(Table2[[#This Row],[M4B]],Table2[[#This Row],[M4B_h]])</f>
        <v>0</v>
      </c>
    </row>
    <row r="2943" spans="1:20">
      <c r="A2943" s="11" t="str">
        <f>IF(Table2[[#This Row],[TT]]=0,"",ROW())</f>
        <v/>
      </c>
      <c r="B2943" s="11" t="str">
        <f>LOWER(SUBSTITUTE(SUBSTITUTE(SUBSTITUTE(SUBSTITUTE(SUBSTITUTE(SUBSTITUTE(SUBSTITUTE(SUBSTITUTE(Table2[[#This Row],[NAMA BARANG]]," ",""),"""",""),"-",""),"/",""),"(",""),")",""),"&amp;",""),",",""))</f>
        <v>pianikabrotherb</v>
      </c>
      <c r="C2943" s="16" t="s">
        <v>2670</v>
      </c>
      <c r="D2943" s="25">
        <v>0</v>
      </c>
      <c r="E2943" s="47" t="s">
        <v>2576</v>
      </c>
      <c r="F2943" s="43">
        <f>IF(Table2[[#This Row],[M5B]]="",Table2[[#This Row],[M5B_h]],SUM(Table2[[#This Row],[M5B_h]],Table2[[#This Row],[M5B]]))</f>
        <v>0</v>
      </c>
      <c r="H2943" s="12" t="str">
        <f>IF(Table2[[#This Row],[M1A]]="","",Table2[[#This Row],[M1A]]-Table2[[#This Row],[AWAL]])</f>
        <v/>
      </c>
      <c r="J2943" s="12" t="str">
        <f>IF(Table2[[#This Row],[M2A]]="","",SUM(Table2[[#This Row],[M2A]]-Table2[[#This Row],[M2B_h]]))</f>
        <v/>
      </c>
      <c r="L2943" s="12" t="str">
        <f>IF(Table2[[#This Row],[M3A]]="","",SUM(Table2[[#This Row],[M3A]]-Table2[[#This Row],[M3B_h]]))</f>
        <v/>
      </c>
      <c r="N2943" s="12" t="str">
        <f>IF(Table2[[#This Row],[M4A]]="","",SUM(Table2[[#This Row],[M4A]]-Table2[[#This Row],[M4B_h]]))</f>
        <v/>
      </c>
      <c r="O2943" s="14"/>
      <c r="P2943" s="14" t="str">
        <f>IF(Table2[[#This Row],[M5A]]="","",SUM(Table2[[#This Row],[M5A]]-Table2[[#This Row],[M5B_h]]))</f>
        <v/>
      </c>
      <c r="Q2943" s="14">
        <f>SUM(Table2[[#This Row],[AWAL]],Table2[[#This Row],[M1B]])</f>
        <v>0</v>
      </c>
      <c r="R2943" s="14">
        <f>SUM(Table2[[#This Row],[M2B]],Table2[[#This Row],[M2B_h]])</f>
        <v>0</v>
      </c>
      <c r="S2943" s="14">
        <f>SUM(Table2[[#This Row],[M3B]],Table2[[#This Row],[M3B_h]])</f>
        <v>0</v>
      </c>
      <c r="T2943" s="14">
        <f>SUM(Table2[[#This Row],[M4B]],Table2[[#This Row],[M4B_h]])</f>
        <v>0</v>
      </c>
    </row>
    <row r="2944" spans="1:20">
      <c r="A2944" s="11" t="str">
        <f>IF(Table2[[#This Row],[TT]]=0,"",ROW())</f>
        <v/>
      </c>
      <c r="B2944" s="11" t="str">
        <f>LOWER(SUBSTITUTE(SUBSTITUTE(SUBSTITUTE(SUBSTITUTE(SUBSTITUTE(SUBSTITUTE(SUBSTITUTE(SUBSTITUTE(Table2[[#This Row],[NAMA BARANG]]," ",""),"""",""),"-",""),"/",""),"(",""),")",""),"&amp;",""),",",""))</f>
        <v>pianikabrotherp</v>
      </c>
      <c r="C2944" s="16" t="s">
        <v>2669</v>
      </c>
      <c r="D2944" s="25">
        <v>0</v>
      </c>
      <c r="E2944" s="47" t="s">
        <v>2576</v>
      </c>
      <c r="F2944" s="43">
        <f>IF(Table2[[#This Row],[M5B]]="",Table2[[#This Row],[M5B_h]],SUM(Table2[[#This Row],[M5B_h]],Table2[[#This Row],[M5B]]))</f>
        <v>0</v>
      </c>
      <c r="H2944" s="12" t="str">
        <f>IF(Table2[[#This Row],[M1A]]="","",Table2[[#This Row],[M1A]]-Table2[[#This Row],[AWAL]])</f>
        <v/>
      </c>
      <c r="J2944" s="12" t="str">
        <f>IF(Table2[[#This Row],[M2A]]="","",SUM(Table2[[#This Row],[M2A]]-Table2[[#This Row],[M2B_h]]))</f>
        <v/>
      </c>
      <c r="L2944" s="12" t="str">
        <f>IF(Table2[[#This Row],[M3A]]="","",SUM(Table2[[#This Row],[M3A]]-Table2[[#This Row],[M3B_h]]))</f>
        <v/>
      </c>
      <c r="N2944" s="12" t="str">
        <f>IF(Table2[[#This Row],[M4A]]="","",SUM(Table2[[#This Row],[M4A]]-Table2[[#This Row],[M4B_h]]))</f>
        <v/>
      </c>
      <c r="O2944" s="14"/>
      <c r="P2944" s="14" t="str">
        <f>IF(Table2[[#This Row],[M5A]]="","",SUM(Table2[[#This Row],[M5A]]-Table2[[#This Row],[M5B_h]]))</f>
        <v/>
      </c>
      <c r="Q2944" s="14">
        <f>SUM(Table2[[#This Row],[AWAL]],Table2[[#This Row],[M1B]])</f>
        <v>0</v>
      </c>
      <c r="R2944" s="14">
        <f>SUM(Table2[[#This Row],[M2B]],Table2[[#This Row],[M2B_h]])</f>
        <v>0</v>
      </c>
      <c r="S2944" s="14">
        <f>SUM(Table2[[#This Row],[M3B]],Table2[[#This Row],[M3B_h]])</f>
        <v>0</v>
      </c>
      <c r="T2944" s="14">
        <f>SUM(Table2[[#This Row],[M4B]],Table2[[#This Row],[M4B_h]])</f>
        <v>0</v>
      </c>
    </row>
    <row r="2945" spans="1:20">
      <c r="A2945" s="13" t="str">
        <f>IF(Table2[[#This Row],[TT]]=0,"",ROW())</f>
        <v/>
      </c>
      <c r="B2945" s="13" t="str">
        <f>LOWER(SUBSTITUTE(SUBSTITUTE(SUBSTITUTE(SUBSTITUTE(SUBSTITUTE(SUBSTITUTE(SUBSTITUTE(SUBSTITUTE(Table2[[#This Row],[NAMA BARANG]]," ",""),"""",""),"-",""),"/",""),"(",""),")",""),"&amp;",""),",",""))</f>
        <v>pianikagambarcewek</v>
      </c>
      <c r="C2945" s="16" t="s">
        <v>4375</v>
      </c>
      <c r="D2945" s="18">
        <v>0</v>
      </c>
      <c r="E2945" s="47" t="s">
        <v>2576</v>
      </c>
      <c r="F2945" s="43">
        <f>IF(Table2[[#This Row],[M5B]]="",Table2[[#This Row],[M5B_h]],SUM(Table2[[#This Row],[M5B_h]],Table2[[#This Row],[M5B]]))</f>
        <v>0</v>
      </c>
      <c r="H2945" s="14" t="str">
        <f>IF(Table2[[#This Row],[M1A]]="","",Table2[[#This Row],[M1A]]-Table2[[#This Row],[AWAL]])</f>
        <v/>
      </c>
      <c r="J2945" s="14" t="str">
        <f>IF(Table2[[#This Row],[M2A]]="","",SUM(Table2[[#This Row],[M2A]]-Table2[[#This Row],[M2B_h]]))</f>
        <v/>
      </c>
      <c r="L2945" s="14" t="str">
        <f>IF(Table2[[#This Row],[M3A]]="","",SUM(Table2[[#This Row],[M3A]]-Table2[[#This Row],[M3B_h]]))</f>
        <v/>
      </c>
      <c r="N2945" s="14" t="str">
        <f>IF(Table2[[#This Row],[M4A]]="","",SUM(Table2[[#This Row],[M4A]]-Table2[[#This Row],[M4B_h]]))</f>
        <v/>
      </c>
      <c r="O2945" s="14"/>
      <c r="P2945" s="14" t="str">
        <f>IF(Table2[[#This Row],[M5A]]="","",SUM(Table2[[#This Row],[M5A]]-Table2[[#This Row],[M5B_h]]))</f>
        <v/>
      </c>
      <c r="Q2945" s="14">
        <f>SUM(Table2[[#This Row],[AWAL]],Table2[[#This Row],[M1B]])</f>
        <v>0</v>
      </c>
      <c r="R2945" s="14">
        <f>SUM(Table2[[#This Row],[M2B]],Table2[[#This Row],[M2B_h]])</f>
        <v>0</v>
      </c>
      <c r="S2945" s="14">
        <f>SUM(Table2[[#This Row],[M3B]],Table2[[#This Row],[M3B_h]])</f>
        <v>0</v>
      </c>
      <c r="T2945" s="14">
        <f>SUM(Table2[[#This Row],[M4B]],Table2[[#This Row],[M4B_h]])</f>
        <v>0</v>
      </c>
    </row>
    <row r="2946" spans="1:20">
      <c r="A2946" s="11" t="str">
        <f>IF(Table2[[#This Row],[TT]]=0,"",ROW())</f>
        <v/>
      </c>
      <c r="B2946" s="11" t="str">
        <f>LOWER(SUBSTITUTE(SUBSTITUTE(SUBSTITUTE(SUBSTITUTE(SUBSTITUTE(SUBSTITUTE(SUBSTITUTE(SUBSTITUTE(Table2[[#This Row],[NAMA BARANG]]," ",""),"""",""),"-",""),"/",""),"(",""),")",""),"&amp;",""),",",""))</f>
        <v>pianikagambarcewektz326</v>
      </c>
      <c r="C2946" s="17" t="s">
        <v>3501</v>
      </c>
      <c r="D2946" s="18">
        <v>3</v>
      </c>
      <c r="E2946" s="22">
        <v>24</v>
      </c>
      <c r="F2946" s="43">
        <f>IF(Table2[[#This Row],[M5B]]="",Table2[[#This Row],[M5B_h]],SUM(Table2[[#This Row],[M5B_h]],Table2[[#This Row],[M5B]]))</f>
        <v>0</v>
      </c>
      <c r="G2946" s="12">
        <v>0</v>
      </c>
      <c r="H2946" s="12">
        <f>IF(Table2[[#This Row],[M1A]]="","",Table2[[#This Row],[M1A]]-Table2[[#This Row],[AWAL]])</f>
        <v>-3</v>
      </c>
      <c r="J2946" s="12" t="str">
        <f>IF(Table2[[#This Row],[M2A]]="","",SUM(Table2[[#This Row],[M2A]]-Table2[[#This Row],[M2B_h]]))</f>
        <v/>
      </c>
      <c r="L2946" s="12" t="str">
        <f>IF(Table2[[#This Row],[M3A]]="","",SUM(Table2[[#This Row],[M3A]]-Table2[[#This Row],[M3B_h]]))</f>
        <v/>
      </c>
      <c r="N2946" s="12" t="str">
        <f>IF(Table2[[#This Row],[M4A]]="","",SUM(Table2[[#This Row],[M4A]]-Table2[[#This Row],[M4B_h]]))</f>
        <v/>
      </c>
      <c r="O2946" s="14"/>
      <c r="P2946" s="14" t="str">
        <f>IF(Table2[[#This Row],[M5A]]="","",SUM(Table2[[#This Row],[M5A]]-Table2[[#This Row],[M5B_h]]))</f>
        <v/>
      </c>
      <c r="Q2946" s="14">
        <f>SUM(Table2[[#This Row],[AWAL]],Table2[[#This Row],[M1B]])</f>
        <v>0</v>
      </c>
      <c r="R2946" s="14">
        <f>SUM(Table2[[#This Row],[M2B]],Table2[[#This Row],[M2B_h]])</f>
        <v>0</v>
      </c>
      <c r="S2946" s="14">
        <f>SUM(Table2[[#This Row],[M3B]],Table2[[#This Row],[M3B_h]])</f>
        <v>0</v>
      </c>
      <c r="T2946" s="14">
        <f>SUM(Table2[[#This Row],[M4B]],Table2[[#This Row],[M4B_h]])</f>
        <v>0</v>
      </c>
    </row>
    <row r="2947" spans="1:20">
      <c r="A2947" s="13" t="str">
        <f>IF(Table2[[#This Row],[TT]]=0,"",ROW())</f>
        <v/>
      </c>
      <c r="B2947" s="13" t="str">
        <f>LOWER(SUBSTITUTE(SUBSTITUTE(SUBSTITUTE(SUBSTITUTE(SUBSTITUTE(SUBSTITUTE(SUBSTITUTE(SUBSTITUTE(Table2[[#This Row],[NAMA BARANG]]," ",""),"""",""),"-",""),"/",""),"(",""),")",""),"&amp;",""),",",""))</f>
        <v>pianikagambarcowok</v>
      </c>
      <c r="C2947" s="16" t="s">
        <v>3502</v>
      </c>
      <c r="D2947" s="18">
        <v>0</v>
      </c>
      <c r="E2947" s="47" t="s">
        <v>2576</v>
      </c>
      <c r="F2947" s="43">
        <f>IF(Table2[[#This Row],[M5B]]="",Table2[[#This Row],[M5B_h]],SUM(Table2[[#This Row],[M5B_h]],Table2[[#This Row],[M5B]]))</f>
        <v>0</v>
      </c>
      <c r="H2947" s="14" t="str">
        <f>IF(Table2[[#This Row],[M1A]]="","",Table2[[#This Row],[M1A]]-Table2[[#This Row],[AWAL]])</f>
        <v/>
      </c>
      <c r="J2947" s="14" t="str">
        <f>IF(Table2[[#This Row],[M2A]]="","",SUM(Table2[[#This Row],[M2A]]-Table2[[#This Row],[M2B_h]]))</f>
        <v/>
      </c>
      <c r="L2947" s="14" t="str">
        <f>IF(Table2[[#This Row],[M3A]]="","",SUM(Table2[[#This Row],[M3A]]-Table2[[#This Row],[M3B_h]]))</f>
        <v/>
      </c>
      <c r="N2947" s="14" t="str">
        <f>IF(Table2[[#This Row],[M4A]]="","",SUM(Table2[[#This Row],[M4A]]-Table2[[#This Row],[M4B_h]]))</f>
        <v/>
      </c>
      <c r="O2947" s="14"/>
      <c r="P2947" s="14" t="str">
        <f>IF(Table2[[#This Row],[M5A]]="","",SUM(Table2[[#This Row],[M5A]]-Table2[[#This Row],[M5B_h]]))</f>
        <v/>
      </c>
      <c r="Q2947" s="14">
        <f>SUM(Table2[[#This Row],[AWAL]],Table2[[#This Row],[M1B]])</f>
        <v>0</v>
      </c>
      <c r="R2947" s="14">
        <f>SUM(Table2[[#This Row],[M2B]],Table2[[#This Row],[M2B_h]])</f>
        <v>0</v>
      </c>
      <c r="S2947" s="14">
        <f>SUM(Table2[[#This Row],[M3B]],Table2[[#This Row],[M3B_h]])</f>
        <v>0</v>
      </c>
      <c r="T2947" s="14">
        <f>SUM(Table2[[#This Row],[M4B]],Table2[[#This Row],[M4B_h]])</f>
        <v>0</v>
      </c>
    </row>
    <row r="2948" spans="1:20">
      <c r="A2948" s="13" t="str">
        <f>IF(Table2[[#This Row],[TT]]=0,"",ROW())</f>
        <v/>
      </c>
      <c r="B2948" s="13" t="str">
        <f>LOWER(SUBSTITUTE(SUBSTITUTE(SUBSTITUTE(SUBSTITUTE(SUBSTITUTE(SUBSTITUTE(SUBSTITUTE(SUBSTITUTE(Table2[[#This Row],[NAMA BARANG]]," ",""),"""",""),"-",""),"/",""),"(",""),")",""),"&amp;",""),",",""))</f>
        <v>pianikakoperfluffy</v>
      </c>
      <c r="C2948" s="16" t="s">
        <v>2806</v>
      </c>
      <c r="D2948" s="25">
        <v>0</v>
      </c>
      <c r="E2948" s="47" t="s">
        <v>2805</v>
      </c>
      <c r="F2948" s="43">
        <f>IF(Table2[[#This Row],[M5B]]="",Table2[[#This Row],[M5B_h]],SUM(Table2[[#This Row],[M5B_h]],Table2[[#This Row],[M5B]]))</f>
        <v>0</v>
      </c>
      <c r="H2948" s="14" t="str">
        <f>IF(Table2[[#This Row],[M1A]]="","",Table2[[#This Row],[M1A]]-Table2[[#This Row],[AWAL]])</f>
        <v/>
      </c>
      <c r="J2948" s="14" t="str">
        <f>IF(Table2[[#This Row],[M2A]]="","",SUM(Table2[[#This Row],[M2A]]-Table2[[#This Row],[M2B_h]]))</f>
        <v/>
      </c>
      <c r="L2948" s="14" t="str">
        <f>IF(Table2[[#This Row],[M3A]]="","",SUM(Table2[[#This Row],[M3A]]-Table2[[#This Row],[M3B_h]]))</f>
        <v/>
      </c>
      <c r="N2948" s="14" t="str">
        <f>IF(Table2[[#This Row],[M4A]]="","",SUM(Table2[[#This Row],[M4A]]-Table2[[#This Row],[M4B_h]]))</f>
        <v/>
      </c>
      <c r="O2948" s="14"/>
      <c r="P2948" s="14" t="str">
        <f>IF(Table2[[#This Row],[M5A]]="","",SUM(Table2[[#This Row],[M5A]]-Table2[[#This Row],[M5B_h]]))</f>
        <v/>
      </c>
      <c r="Q2948" s="14">
        <f>SUM(Table2[[#This Row],[AWAL]],Table2[[#This Row],[M1B]])</f>
        <v>0</v>
      </c>
      <c r="R2948" s="14">
        <f>SUM(Table2[[#This Row],[M2B]],Table2[[#This Row],[M2B_h]])</f>
        <v>0</v>
      </c>
      <c r="S2948" s="14">
        <f>SUM(Table2[[#This Row],[M3B]],Table2[[#This Row],[M3B_h]])</f>
        <v>0</v>
      </c>
      <c r="T2948" s="14">
        <f>SUM(Table2[[#This Row],[M4B]],Table2[[#This Row],[M4B_h]])</f>
        <v>0</v>
      </c>
    </row>
    <row r="2949" spans="1:20">
      <c r="A2949" s="11" t="str">
        <f>IF(Table2[[#This Row],[TT]]=0,"",ROW())</f>
        <v/>
      </c>
      <c r="B2949" s="11" t="str">
        <f>LOWER(SUBSTITUTE(SUBSTITUTE(SUBSTITUTE(SUBSTITUTE(SUBSTITUTE(SUBSTITUTE(SUBSTITUTE(SUBSTITUTE(Table2[[#This Row],[NAMA BARANG]]," ",""),"""",""),"-",""),"/",""),"(",""),")",""),"&amp;",""),",",""))</f>
        <v>pianikalovely</v>
      </c>
      <c r="C2949" s="17" t="s">
        <v>2892</v>
      </c>
      <c r="D2949" s="18">
        <v>0</v>
      </c>
      <c r="E2949" s="22" t="s">
        <v>2576</v>
      </c>
      <c r="F2949" s="43">
        <f>IF(Table2[[#This Row],[M5B]]="",Table2[[#This Row],[M5B_h]],SUM(Table2[[#This Row],[M5B_h]],Table2[[#This Row],[M5B]]))</f>
        <v>0</v>
      </c>
      <c r="H2949" s="12" t="str">
        <f>IF(Table2[[#This Row],[M1A]]="","",Table2[[#This Row],[M1A]]-Table2[[#This Row],[AWAL]])</f>
        <v/>
      </c>
      <c r="J2949" s="12" t="str">
        <f>IF(Table2[[#This Row],[M2A]]="","",SUM(Table2[[#This Row],[M2A]]-Table2[[#This Row],[M2B_h]]))</f>
        <v/>
      </c>
      <c r="L2949" s="12" t="str">
        <f>IF(Table2[[#This Row],[M3A]]="","",SUM(Table2[[#This Row],[M3A]]-Table2[[#This Row],[M3B_h]]))</f>
        <v/>
      </c>
      <c r="N2949" s="12" t="str">
        <f>IF(Table2[[#This Row],[M4A]]="","",SUM(Table2[[#This Row],[M4A]]-Table2[[#This Row],[M4B_h]]))</f>
        <v/>
      </c>
      <c r="O2949" s="14"/>
      <c r="P2949" s="14" t="str">
        <f>IF(Table2[[#This Row],[M5A]]="","",SUM(Table2[[#This Row],[M5A]]-Table2[[#This Row],[M5B_h]]))</f>
        <v/>
      </c>
      <c r="Q2949" s="14">
        <f>SUM(Table2[[#This Row],[AWAL]],Table2[[#This Row],[M1B]])</f>
        <v>0</v>
      </c>
      <c r="R2949" s="14">
        <f>SUM(Table2[[#This Row],[M2B]],Table2[[#This Row],[M2B_h]])</f>
        <v>0</v>
      </c>
      <c r="S2949" s="14">
        <f>SUM(Table2[[#This Row],[M3B]],Table2[[#This Row],[M3B_h]])</f>
        <v>0</v>
      </c>
      <c r="T2949" s="14">
        <f>SUM(Table2[[#This Row],[M4B]],Table2[[#This Row],[M4B_h]])</f>
        <v>0</v>
      </c>
    </row>
    <row r="2950" spans="1:20">
      <c r="A2950" s="13" t="str">
        <f>IF(Table2[[#This Row],[TT]]=0,"",ROW())</f>
        <v/>
      </c>
      <c r="B2950" s="13" t="str">
        <f>LOWER(SUBSTITUTE(SUBSTITUTE(SUBSTITUTE(SUBSTITUTE(SUBSTITUTE(SUBSTITUTE(SUBSTITUTE(SUBSTITUTE(Table2[[#This Row],[NAMA BARANG]]," ",""),"""",""),"-",""),"/",""),"(",""),")",""),"&amp;",""),",",""))</f>
        <v>pianikamarvelboxkainbiru</v>
      </c>
      <c r="C2950" s="16" t="s">
        <v>3187</v>
      </c>
      <c r="D2950" s="18">
        <v>0</v>
      </c>
      <c r="E2950" s="47" t="s">
        <v>2576</v>
      </c>
      <c r="F2950" s="43">
        <f>IF(Table2[[#This Row],[M5B]]="",Table2[[#This Row],[M5B_h]],SUM(Table2[[#This Row],[M5B_h]],Table2[[#This Row],[M5B]]))</f>
        <v>0</v>
      </c>
      <c r="H2950" s="14" t="str">
        <f>IF(Table2[[#This Row],[M1A]]="","",Table2[[#This Row],[M1A]]-Table2[[#This Row],[AWAL]])</f>
        <v/>
      </c>
      <c r="J2950" s="14" t="str">
        <f>IF(Table2[[#This Row],[M2A]]="","",SUM(Table2[[#This Row],[M2A]]-Table2[[#This Row],[M2B_h]]))</f>
        <v/>
      </c>
      <c r="L2950" s="14" t="str">
        <f>IF(Table2[[#This Row],[M3A]]="","",SUM(Table2[[#This Row],[M3A]]-Table2[[#This Row],[M3B_h]]))</f>
        <v/>
      </c>
      <c r="N2950" s="14" t="str">
        <f>IF(Table2[[#This Row],[M4A]]="","",SUM(Table2[[#This Row],[M4A]]-Table2[[#This Row],[M4B_h]]))</f>
        <v/>
      </c>
      <c r="O2950" s="14"/>
      <c r="P2950" s="14" t="str">
        <f>IF(Table2[[#This Row],[M5A]]="","",SUM(Table2[[#This Row],[M5A]]-Table2[[#This Row],[M5B_h]]))</f>
        <v/>
      </c>
      <c r="Q2950" s="14">
        <f>SUM(Table2[[#This Row],[AWAL]],Table2[[#This Row],[M1B]])</f>
        <v>0</v>
      </c>
      <c r="R2950" s="14">
        <f>SUM(Table2[[#This Row],[M2B]],Table2[[#This Row],[M2B_h]])</f>
        <v>0</v>
      </c>
      <c r="S2950" s="14">
        <f>SUM(Table2[[#This Row],[M3B]],Table2[[#This Row],[M3B_h]])</f>
        <v>0</v>
      </c>
      <c r="T2950" s="14">
        <f>SUM(Table2[[#This Row],[M4B]],Table2[[#This Row],[M4B_h]])</f>
        <v>0</v>
      </c>
    </row>
    <row r="2951" spans="1:20">
      <c r="A2951" s="11" t="str">
        <f>IF(Table2[[#This Row],[TT]]=0,"",ROW())</f>
        <v/>
      </c>
      <c r="B2951" s="11" t="str">
        <f>LOWER(SUBSTITUTE(SUBSTITUTE(SUBSTITUTE(SUBSTITUTE(SUBSTITUTE(SUBSTITUTE(SUBSTITUTE(SUBSTITUTE(Table2[[#This Row],[NAMA BARANG]]," ",""),"""",""),"-",""),"/",""),"(",""),")",""),"&amp;",""),",",""))</f>
        <v>pianikamarvelkoperbiru</v>
      </c>
      <c r="C2951" s="17" t="s">
        <v>1919</v>
      </c>
      <c r="D2951" s="18">
        <v>0</v>
      </c>
      <c r="E2951" s="22" t="s">
        <v>903</v>
      </c>
      <c r="F2951" s="43">
        <f>IF(Table2[[#This Row],[M5B]]="",Table2[[#This Row],[M5B_h]],SUM(Table2[[#This Row],[M5B_h]],Table2[[#This Row],[M5B]]))</f>
        <v>0</v>
      </c>
      <c r="H2951" s="12" t="str">
        <f>IF(Table2[[#This Row],[M1A]]="","",Table2[[#This Row],[M1A]]-Table2[[#This Row],[AWAL]])</f>
        <v/>
      </c>
      <c r="J2951" s="12" t="str">
        <f>IF(Table2[[#This Row],[M2A]]="","",SUM(Table2[[#This Row],[M2A]]-Table2[[#This Row],[M2B_h]]))</f>
        <v/>
      </c>
      <c r="L2951" s="12" t="str">
        <f>IF(Table2[[#This Row],[M3A]]="","",SUM(Table2[[#This Row],[M3A]]-Table2[[#This Row],[M3B_h]]))</f>
        <v/>
      </c>
      <c r="N2951" s="12" t="str">
        <f>IF(Table2[[#This Row],[M4A]]="","",SUM(Table2[[#This Row],[M4A]]-Table2[[#This Row],[M4B_h]]))</f>
        <v/>
      </c>
      <c r="O2951" s="14"/>
      <c r="P2951" s="14" t="str">
        <f>IF(Table2[[#This Row],[M5A]]="","",SUM(Table2[[#This Row],[M5A]]-Table2[[#This Row],[M5B_h]]))</f>
        <v/>
      </c>
      <c r="Q2951" s="14">
        <f>SUM(Table2[[#This Row],[AWAL]],Table2[[#This Row],[M1B]])</f>
        <v>0</v>
      </c>
      <c r="R2951" s="14">
        <f>SUM(Table2[[#This Row],[M2B]],Table2[[#This Row],[M2B_h]])</f>
        <v>0</v>
      </c>
      <c r="S2951" s="14">
        <f>SUM(Table2[[#This Row],[M3B]],Table2[[#This Row],[M3B_h]])</f>
        <v>0</v>
      </c>
      <c r="T2951" s="14">
        <f>SUM(Table2[[#This Row],[M4B]],Table2[[#This Row],[M4B_h]])</f>
        <v>0</v>
      </c>
    </row>
    <row r="2952" spans="1:20">
      <c r="A2952" s="11" t="str">
        <f>IF(Table2[[#This Row],[TT]]=0,"",ROW())</f>
        <v/>
      </c>
      <c r="B2952" s="11" t="str">
        <f>LOWER(SUBSTITUTE(SUBSTITUTE(SUBSTITUTE(SUBSTITUTE(SUBSTITUTE(SUBSTITUTE(SUBSTITUTE(SUBSTITUTE(Table2[[#This Row],[NAMA BARANG]]," ",""),"""",""),"-",""),"/",""),"(",""),")",""),"&amp;",""),",",""))</f>
        <v>piringcatair003besarkatak</v>
      </c>
      <c r="C2952" s="17" t="s">
        <v>1920</v>
      </c>
      <c r="D2952" s="18">
        <v>0</v>
      </c>
      <c r="E2952" s="22" t="s">
        <v>77</v>
      </c>
      <c r="F2952" s="43">
        <f>IF(Table2[[#This Row],[M5B]]="",Table2[[#This Row],[M5B_h]],SUM(Table2[[#This Row],[M5B_h]],Table2[[#This Row],[M5B]]))</f>
        <v>0</v>
      </c>
      <c r="H2952" s="12" t="str">
        <f>IF(Table2[[#This Row],[M1A]]="","",Table2[[#This Row],[M1A]]-Table2[[#This Row],[AWAL]])</f>
        <v/>
      </c>
      <c r="J2952" s="12" t="str">
        <f>IF(Table2[[#This Row],[M2A]]="","",SUM(Table2[[#This Row],[M2A]]-Table2[[#This Row],[M2B_h]]))</f>
        <v/>
      </c>
      <c r="L2952" s="12" t="str">
        <f>IF(Table2[[#This Row],[M3A]]="","",SUM(Table2[[#This Row],[M3A]]-Table2[[#This Row],[M3B_h]]))</f>
        <v/>
      </c>
      <c r="N2952" s="12" t="str">
        <f>IF(Table2[[#This Row],[M4A]]="","",SUM(Table2[[#This Row],[M4A]]-Table2[[#This Row],[M4B_h]]))</f>
        <v/>
      </c>
      <c r="O2952" s="14"/>
      <c r="P2952" s="14" t="str">
        <f>IF(Table2[[#This Row],[M5A]]="","",SUM(Table2[[#This Row],[M5A]]-Table2[[#This Row],[M5B_h]]))</f>
        <v/>
      </c>
      <c r="Q2952" s="14">
        <f>SUM(Table2[[#This Row],[AWAL]],Table2[[#This Row],[M1B]])</f>
        <v>0</v>
      </c>
      <c r="R2952" s="14">
        <f>SUM(Table2[[#This Row],[M2B]],Table2[[#This Row],[M2B_h]])</f>
        <v>0</v>
      </c>
      <c r="S2952" s="14">
        <f>SUM(Table2[[#This Row],[M3B]],Table2[[#This Row],[M3B_h]])</f>
        <v>0</v>
      </c>
      <c r="T2952" s="14">
        <f>SUM(Table2[[#This Row],[M4B]],Table2[[#This Row],[M4B_h]])</f>
        <v>0</v>
      </c>
    </row>
    <row r="2953" spans="1:20">
      <c r="A2953" s="11" t="str">
        <f>IF(Table2[[#This Row],[TT]]=0,"",ROW())</f>
        <v/>
      </c>
      <c r="B2953" s="11" t="str">
        <f>LOWER(SUBSTITUTE(SUBSTITUTE(SUBSTITUTE(SUBSTITUTE(SUBSTITUTE(SUBSTITUTE(SUBSTITUTE(SUBSTITUTE(Table2[[#This Row],[NAMA BARANG]]," ",""),"""",""),"-",""),"/",""),"(",""),")",""),"&amp;",""),",",""))</f>
        <v>piringcatair005sdgkumbang</v>
      </c>
      <c r="C2953" s="17" t="s">
        <v>1921</v>
      </c>
      <c r="D2953" s="18">
        <v>0</v>
      </c>
      <c r="E2953" s="22" t="s">
        <v>77</v>
      </c>
      <c r="F2953" s="43">
        <f>IF(Table2[[#This Row],[M5B]]="",Table2[[#This Row],[M5B_h]],SUM(Table2[[#This Row],[M5B_h]],Table2[[#This Row],[M5B]]))</f>
        <v>0</v>
      </c>
      <c r="H2953" s="12" t="str">
        <f>IF(Table2[[#This Row],[M1A]]="","",Table2[[#This Row],[M1A]]-Table2[[#This Row],[AWAL]])</f>
        <v/>
      </c>
      <c r="J2953" s="12" t="str">
        <f>IF(Table2[[#This Row],[M2A]]="","",SUM(Table2[[#This Row],[M2A]]-Table2[[#This Row],[M2B_h]]))</f>
        <v/>
      </c>
      <c r="L2953" s="12" t="str">
        <f>IF(Table2[[#This Row],[M3A]]="","",SUM(Table2[[#This Row],[M3A]]-Table2[[#This Row],[M3B_h]]))</f>
        <v/>
      </c>
      <c r="N2953" s="12" t="str">
        <f>IF(Table2[[#This Row],[M4A]]="","",SUM(Table2[[#This Row],[M4A]]-Table2[[#This Row],[M4B_h]]))</f>
        <v/>
      </c>
      <c r="O2953" s="14"/>
      <c r="P2953" s="14" t="str">
        <f>IF(Table2[[#This Row],[M5A]]="","",SUM(Table2[[#This Row],[M5A]]-Table2[[#This Row],[M5B_h]]))</f>
        <v/>
      </c>
      <c r="Q2953" s="14">
        <f>SUM(Table2[[#This Row],[AWAL]],Table2[[#This Row],[M1B]])</f>
        <v>0</v>
      </c>
      <c r="R2953" s="14">
        <f>SUM(Table2[[#This Row],[M2B]],Table2[[#This Row],[M2B_h]])</f>
        <v>0</v>
      </c>
      <c r="S2953" s="14">
        <f>SUM(Table2[[#This Row],[M3B]],Table2[[#This Row],[M3B_h]])</f>
        <v>0</v>
      </c>
      <c r="T2953" s="14">
        <f>SUM(Table2[[#This Row],[M4B]],Table2[[#This Row],[M4B_h]])</f>
        <v>0</v>
      </c>
    </row>
    <row r="2954" spans="1:20">
      <c r="A2954" s="11" t="str">
        <f>IF(Table2[[#This Row],[TT]]=0,"",ROW())</f>
        <v/>
      </c>
      <c r="B2954" s="11" t="str">
        <f>LOWER(SUBSTITUTE(SUBSTITUTE(SUBSTITUTE(SUBSTITUTE(SUBSTITUTE(SUBSTITUTE(SUBSTITUTE(SUBSTITUTE(Table2[[#This Row],[NAMA BARANG]]," ",""),"""",""),"-",""),"/",""),"(",""),")",""),"&amp;",""),",",""))</f>
        <v>pita18rendamotif</v>
      </c>
      <c r="C2954" s="17" t="s">
        <v>1929</v>
      </c>
      <c r="D2954" s="18">
        <v>0</v>
      </c>
      <c r="E2954" s="22">
        <v>2400</v>
      </c>
      <c r="F2954" s="43">
        <f>IF(Table2[[#This Row],[M5B]]="",Table2[[#This Row],[M5B_h]],SUM(Table2[[#This Row],[M5B_h]],Table2[[#This Row],[M5B]]))</f>
        <v>0</v>
      </c>
      <c r="H2954" s="12" t="str">
        <f>IF(Table2[[#This Row],[M1A]]="","",Table2[[#This Row],[M1A]]-Table2[[#This Row],[AWAL]])</f>
        <v/>
      </c>
      <c r="J2954" s="12" t="str">
        <f>IF(Table2[[#This Row],[M2A]]="","",SUM(Table2[[#This Row],[M2A]]-Table2[[#This Row],[M2B_h]]))</f>
        <v/>
      </c>
      <c r="L2954" s="12" t="str">
        <f>IF(Table2[[#This Row],[M3A]]="","",SUM(Table2[[#This Row],[M3A]]-Table2[[#This Row],[M3B_h]]))</f>
        <v/>
      </c>
      <c r="N2954" s="12" t="str">
        <f>IF(Table2[[#This Row],[M4A]]="","",SUM(Table2[[#This Row],[M4A]]-Table2[[#This Row],[M4B_h]]))</f>
        <v/>
      </c>
      <c r="O2954" s="14"/>
      <c r="P2954" s="14" t="str">
        <f>IF(Table2[[#This Row],[M5A]]="","",SUM(Table2[[#This Row],[M5A]]-Table2[[#This Row],[M5B_h]]))</f>
        <v/>
      </c>
      <c r="Q2954" s="14">
        <f>SUM(Table2[[#This Row],[AWAL]],Table2[[#This Row],[M1B]])</f>
        <v>0</v>
      </c>
      <c r="R2954" s="14">
        <f>SUM(Table2[[#This Row],[M2B]],Table2[[#This Row],[M2B_h]])</f>
        <v>0</v>
      </c>
      <c r="S2954" s="14">
        <f>SUM(Table2[[#This Row],[M3B]],Table2[[#This Row],[M3B_h]])</f>
        <v>0</v>
      </c>
      <c r="T2954" s="14">
        <f>SUM(Table2[[#This Row],[M4B]],Table2[[#This Row],[M4B_h]])</f>
        <v>0</v>
      </c>
    </row>
    <row r="2955" spans="1:20">
      <c r="A2955" s="11" t="str">
        <f>IF(Table2[[#This Row],[TT]]=0,"",ROW())</f>
        <v/>
      </c>
      <c r="B2955" s="11" t="str">
        <f>LOWER(SUBSTITUTE(SUBSTITUTE(SUBSTITUTE(SUBSTITUTE(SUBSTITUTE(SUBSTITUTE(SUBSTITUTE(SUBSTITUTE(Table2[[#This Row],[NAMA BARANG]]," ",""),"""",""),"-",""),"/",""),"(",""),")",""),"&amp;",""),",",""))</f>
        <v>pita30rendamotif</v>
      </c>
      <c r="C2955" s="17" t="s">
        <v>1930</v>
      </c>
      <c r="D2955" s="18">
        <v>0</v>
      </c>
      <c r="E2955" s="22">
        <v>1200</v>
      </c>
      <c r="F2955" s="43">
        <f>IF(Table2[[#This Row],[M5B]]="",Table2[[#This Row],[M5B_h]],SUM(Table2[[#This Row],[M5B_h]],Table2[[#This Row],[M5B]]))</f>
        <v>0</v>
      </c>
      <c r="H2955" s="12" t="str">
        <f>IF(Table2[[#This Row],[M1A]]="","",Table2[[#This Row],[M1A]]-Table2[[#This Row],[AWAL]])</f>
        <v/>
      </c>
      <c r="J2955" s="12" t="str">
        <f>IF(Table2[[#This Row],[M2A]]="","",SUM(Table2[[#This Row],[M2A]]-Table2[[#This Row],[M2B_h]]))</f>
        <v/>
      </c>
      <c r="L2955" s="12" t="str">
        <f>IF(Table2[[#This Row],[M3A]]="","",SUM(Table2[[#This Row],[M3A]]-Table2[[#This Row],[M3B_h]]))</f>
        <v/>
      </c>
      <c r="N2955" s="12" t="str">
        <f>IF(Table2[[#This Row],[M4A]]="","",SUM(Table2[[#This Row],[M4A]]-Table2[[#This Row],[M4B_h]]))</f>
        <v/>
      </c>
      <c r="O2955" s="14"/>
      <c r="P2955" s="14" t="str">
        <f>IF(Table2[[#This Row],[M5A]]="","",SUM(Table2[[#This Row],[M5A]]-Table2[[#This Row],[M5B_h]]))</f>
        <v/>
      </c>
      <c r="Q2955" s="14">
        <f>SUM(Table2[[#This Row],[AWAL]],Table2[[#This Row],[M1B]])</f>
        <v>0</v>
      </c>
      <c r="R2955" s="14">
        <f>SUM(Table2[[#This Row],[M2B]],Table2[[#This Row],[M2B_h]])</f>
        <v>0</v>
      </c>
      <c r="S2955" s="14">
        <f>SUM(Table2[[#This Row],[M3B]],Table2[[#This Row],[M3B_h]])</f>
        <v>0</v>
      </c>
      <c r="T2955" s="14">
        <f>SUM(Table2[[#This Row],[M4B]],Table2[[#This Row],[M4B_h]])</f>
        <v>0</v>
      </c>
    </row>
    <row r="2956" spans="1:20">
      <c r="A2956" s="11" t="str">
        <f>IF(Table2[[#This Row],[TT]]=0,"",ROW())</f>
        <v/>
      </c>
      <c r="B2956" s="11" t="str">
        <f>LOWER(SUBSTITUTE(SUBSTITUTE(SUBSTITUTE(SUBSTITUTE(SUBSTITUTE(SUBSTITUTE(SUBSTITUTE(SUBSTITUTE(Table2[[#This Row],[NAMA BARANG]]," ",""),"""",""),"-",""),"/",""),"(",""),")",""),"&amp;",""),",",""))</f>
        <v>pitajepanggarisemas</v>
      </c>
      <c r="C2956" s="17" t="s">
        <v>4353</v>
      </c>
      <c r="D2956" s="18">
        <v>0</v>
      </c>
      <c r="E2956" s="22">
        <v>40</v>
      </c>
      <c r="F2956" s="43">
        <f>IF(Table2[[#This Row],[M5B]]="",Table2[[#This Row],[M5B_h]],SUM(Table2[[#This Row],[M5B_h]],Table2[[#This Row],[M5B]]))</f>
        <v>0</v>
      </c>
      <c r="H2956" s="12" t="str">
        <f>IF(Table2[[#This Row],[M1A]]="","",Table2[[#This Row],[M1A]]-Table2[[#This Row],[AWAL]])</f>
        <v/>
      </c>
      <c r="J2956" s="12" t="str">
        <f>IF(Table2[[#This Row],[M2A]]="","",SUM(Table2[[#This Row],[M2A]]-Table2[[#This Row],[M2B_h]]))</f>
        <v/>
      </c>
      <c r="L2956" s="12" t="str">
        <f>IF(Table2[[#This Row],[M3A]]="","",SUM(Table2[[#This Row],[M3A]]-Table2[[#This Row],[M3B_h]]))</f>
        <v/>
      </c>
      <c r="N2956" s="12" t="str">
        <f>IF(Table2[[#This Row],[M4A]]="","",SUM(Table2[[#This Row],[M4A]]-Table2[[#This Row],[M4B_h]]))</f>
        <v/>
      </c>
      <c r="O2956" s="14"/>
      <c r="P2956" s="14" t="str">
        <f>IF(Table2[[#This Row],[M5A]]="","",SUM(Table2[[#This Row],[M5A]]-Table2[[#This Row],[M5B_h]]))</f>
        <v/>
      </c>
      <c r="Q2956" s="14">
        <f>SUM(Table2[[#This Row],[AWAL]],Table2[[#This Row],[M1B]])</f>
        <v>0</v>
      </c>
      <c r="R2956" s="14">
        <f>SUM(Table2[[#This Row],[M2B]],Table2[[#This Row],[M2B_h]])</f>
        <v>0</v>
      </c>
      <c r="S2956" s="14">
        <f>SUM(Table2[[#This Row],[M3B]],Table2[[#This Row],[M3B_h]])</f>
        <v>0</v>
      </c>
      <c r="T2956" s="14">
        <f>SUM(Table2[[#This Row],[M4B]],Table2[[#This Row],[M4B_h]])</f>
        <v>0</v>
      </c>
    </row>
    <row r="2957" spans="1:20">
      <c r="A2957" s="11" t="str">
        <f>IF(Table2[[#This Row],[TT]]=0,"",ROW())</f>
        <v/>
      </c>
      <c r="B2957" s="11" t="str">
        <f>LOWER(SUBSTITUTE(SUBSTITUTE(SUBSTITUTE(SUBSTITUTE(SUBSTITUTE(SUBSTITUTE(SUBSTITUTE(SUBSTITUTE(Table2[[#This Row],[NAMA BARANG]]," ",""),"""",""),"-",""),"/",""),"(",""),")",""),"&amp;",""),",",""))</f>
        <v>pitajepangmotif</v>
      </c>
      <c r="C2957" s="17" t="s">
        <v>1931</v>
      </c>
      <c r="D2957" s="18">
        <v>1</v>
      </c>
      <c r="E2957" s="22">
        <v>40</v>
      </c>
      <c r="F2957" s="43">
        <f>IF(Table2[[#This Row],[M5B]]="",Table2[[#This Row],[M5B_h]],SUM(Table2[[#This Row],[M5B_h]],Table2[[#This Row],[M5B]]))</f>
        <v>0</v>
      </c>
      <c r="G2957" s="12">
        <v>0</v>
      </c>
      <c r="H2957" s="12">
        <f>IF(Table2[[#This Row],[M1A]]="","",Table2[[#This Row],[M1A]]-Table2[[#This Row],[AWAL]])</f>
        <v>-1</v>
      </c>
      <c r="J2957" s="12" t="str">
        <f>IF(Table2[[#This Row],[M2A]]="","",SUM(Table2[[#This Row],[M2A]]-Table2[[#This Row],[M2B_h]]))</f>
        <v/>
      </c>
      <c r="L2957" s="12" t="str">
        <f>IF(Table2[[#This Row],[M3A]]="","",SUM(Table2[[#This Row],[M3A]]-Table2[[#This Row],[M3B_h]]))</f>
        <v/>
      </c>
      <c r="N2957" s="12" t="str">
        <f>IF(Table2[[#This Row],[M4A]]="","",SUM(Table2[[#This Row],[M4A]]-Table2[[#This Row],[M4B_h]]))</f>
        <v/>
      </c>
      <c r="O2957" s="14"/>
      <c r="P2957" s="14" t="str">
        <f>IF(Table2[[#This Row],[M5A]]="","",SUM(Table2[[#This Row],[M5A]]-Table2[[#This Row],[M5B_h]]))</f>
        <v/>
      </c>
      <c r="Q2957" s="14">
        <f>SUM(Table2[[#This Row],[AWAL]],Table2[[#This Row],[M1B]])</f>
        <v>0</v>
      </c>
      <c r="R2957" s="14">
        <f>SUM(Table2[[#This Row],[M2B]],Table2[[#This Row],[M2B_h]])</f>
        <v>0</v>
      </c>
      <c r="S2957" s="14">
        <f>SUM(Table2[[#This Row],[M3B]],Table2[[#This Row],[M3B_h]])</f>
        <v>0</v>
      </c>
      <c r="T2957" s="14">
        <f>SUM(Table2[[#This Row],[M4B]],Table2[[#This Row],[M4B_h]])</f>
        <v>0</v>
      </c>
    </row>
    <row r="2958" spans="1:20">
      <c r="A2958" s="11" t="str">
        <f>IF(Table2[[#This Row],[TT]]=0,"",ROW())</f>
        <v/>
      </c>
      <c r="B2958" s="11" t="str">
        <f>LOWER(SUBSTITUTE(SUBSTITUTE(SUBSTITUTE(SUBSTITUTE(SUBSTITUTE(SUBSTITUTE(SUBSTITUTE(SUBSTITUTE(Table2[[#This Row],[NAMA BARANG]]," ",""),"""",""),"-",""),"/",""),"(",""),")",""),"&amp;",""),",",""))</f>
        <v>pitajepangpolos</v>
      </c>
      <c r="C2958" s="17" t="s">
        <v>4352</v>
      </c>
      <c r="D2958" s="18">
        <v>0</v>
      </c>
      <c r="E2958" s="22" t="s">
        <v>4351</v>
      </c>
      <c r="F2958" s="43">
        <f>IF(Table2[[#This Row],[M5B]]="",Table2[[#This Row],[M5B_h]],SUM(Table2[[#This Row],[M5B_h]],Table2[[#This Row],[M5B]]))</f>
        <v>0</v>
      </c>
      <c r="H2958" s="12" t="str">
        <f>IF(Table2[[#This Row],[M1A]]="","",Table2[[#This Row],[M1A]]-Table2[[#This Row],[AWAL]])</f>
        <v/>
      </c>
      <c r="J2958" s="12" t="str">
        <f>IF(Table2[[#This Row],[M2A]]="","",SUM(Table2[[#This Row],[M2A]]-Table2[[#This Row],[M2B_h]]))</f>
        <v/>
      </c>
      <c r="L2958" s="12" t="str">
        <f>IF(Table2[[#This Row],[M3A]]="","",SUM(Table2[[#This Row],[M3A]]-Table2[[#This Row],[M3B_h]]))</f>
        <v/>
      </c>
      <c r="N2958" s="12" t="str">
        <f>IF(Table2[[#This Row],[M4A]]="","",SUM(Table2[[#This Row],[M4A]]-Table2[[#This Row],[M4B_h]]))</f>
        <v/>
      </c>
      <c r="O2958" s="14"/>
      <c r="P2958" s="14" t="str">
        <f>IF(Table2[[#This Row],[M5A]]="","",SUM(Table2[[#This Row],[M5A]]-Table2[[#This Row],[M5B_h]]))</f>
        <v/>
      </c>
      <c r="Q2958" s="14">
        <f>SUM(Table2[[#This Row],[AWAL]],Table2[[#This Row],[M1B]])</f>
        <v>0</v>
      </c>
      <c r="R2958" s="14">
        <f>SUM(Table2[[#This Row],[M2B]],Table2[[#This Row],[M2B_h]])</f>
        <v>0</v>
      </c>
      <c r="S2958" s="14">
        <f>SUM(Table2[[#This Row],[M3B]],Table2[[#This Row],[M3B_h]])</f>
        <v>0</v>
      </c>
      <c r="T2958" s="14">
        <f>SUM(Table2[[#This Row],[M4B]],Table2[[#This Row],[M4B_h]])</f>
        <v>0</v>
      </c>
    </row>
    <row r="2959" spans="1:20">
      <c r="A2959" s="13" t="str">
        <f>IF(Table2[[#This Row],[TT]]=0,"",ROW())</f>
        <v/>
      </c>
      <c r="B2959" s="13" t="str">
        <f>LOWER(SUBSTITUTE(SUBSTITUTE(SUBSTITUTE(SUBSTITUTE(SUBSTITUTE(SUBSTITUTE(SUBSTITUTE(SUBSTITUTE(Table2[[#This Row],[NAMA BARANG]]," ",""),"""",""),"-",""),"/",""),"(",""),")",""),"&amp;",""),",",""))</f>
        <v>pitatarik30motifpolos</v>
      </c>
      <c r="C2959" s="16" t="s">
        <v>2604</v>
      </c>
      <c r="D2959" s="18">
        <v>0</v>
      </c>
      <c r="E2959" s="47">
        <v>1200</v>
      </c>
      <c r="F2959" s="43">
        <f>IF(Table2[[#This Row],[M5B]]="",Table2[[#This Row],[M5B_h]],SUM(Table2[[#This Row],[M5B_h]],Table2[[#This Row],[M5B]]))</f>
        <v>0</v>
      </c>
      <c r="H2959" s="14" t="str">
        <f>IF(Table2[[#This Row],[M1A]]="","",Table2[[#This Row],[M1A]]-Table2[[#This Row],[AWAL]])</f>
        <v/>
      </c>
      <c r="J2959" s="14" t="str">
        <f>IF(Table2[[#This Row],[M2A]]="","",SUM(Table2[[#This Row],[M2A]]-Table2[[#This Row],[M2B_h]]))</f>
        <v/>
      </c>
      <c r="L2959" s="14" t="str">
        <f>IF(Table2[[#This Row],[M3A]]="","",SUM(Table2[[#This Row],[M3A]]-Table2[[#This Row],[M3B_h]]))</f>
        <v/>
      </c>
      <c r="N2959" s="14" t="str">
        <f>IF(Table2[[#This Row],[M4A]]="","",SUM(Table2[[#This Row],[M4A]]-Table2[[#This Row],[M4B_h]]))</f>
        <v/>
      </c>
      <c r="O2959" s="14"/>
      <c r="P2959" s="14" t="str">
        <f>IF(Table2[[#This Row],[M5A]]="","",SUM(Table2[[#This Row],[M5A]]-Table2[[#This Row],[M5B_h]]))</f>
        <v/>
      </c>
      <c r="Q2959" s="14">
        <f>SUM(Table2[[#This Row],[AWAL]],Table2[[#This Row],[M1B]])</f>
        <v>0</v>
      </c>
      <c r="R2959" s="14">
        <f>SUM(Table2[[#This Row],[M2B]],Table2[[#This Row],[M2B_h]])</f>
        <v>0</v>
      </c>
      <c r="S2959" s="14">
        <f>SUM(Table2[[#This Row],[M3B]],Table2[[#This Row],[M3B_h]])</f>
        <v>0</v>
      </c>
      <c r="T2959" s="14">
        <f>SUM(Table2[[#This Row],[M4B]],Table2[[#This Row],[M4B_h]])</f>
        <v>0</v>
      </c>
    </row>
    <row r="2960" spans="1:20">
      <c r="A2960" s="11" t="str">
        <f>IF(Table2[[#This Row],[TT]]=0,"",ROW())</f>
        <v/>
      </c>
      <c r="B2960" s="11" t="str">
        <f>LOWER(SUBSTITUTE(SUBSTITUTE(SUBSTITUTE(SUBSTITUTE(SUBSTITUTE(SUBSTITUTE(SUBSTITUTE(SUBSTITUTE(Table2[[#This Row],[NAMA BARANG]]," ",""),"""",""),"-",""),"/",""),"(",""),")",""),"&amp;",""),",",""))</f>
        <v>pitatarik30renda</v>
      </c>
      <c r="C2960" s="17" t="s">
        <v>1937</v>
      </c>
      <c r="D2960" s="18">
        <v>0</v>
      </c>
      <c r="E2960" s="22">
        <v>1200</v>
      </c>
      <c r="F2960" s="43">
        <f>IF(Table2[[#This Row],[M5B]]="",Table2[[#This Row],[M5B_h]],SUM(Table2[[#This Row],[M5B_h]],Table2[[#This Row],[M5B]]))</f>
        <v>0</v>
      </c>
      <c r="H2960" s="12" t="str">
        <f>IF(Table2[[#This Row],[M1A]]="","",Table2[[#This Row],[M1A]]-Table2[[#This Row],[AWAL]])</f>
        <v/>
      </c>
      <c r="J2960" s="12" t="str">
        <f>IF(Table2[[#This Row],[M2A]]="","",SUM(Table2[[#This Row],[M2A]]-Table2[[#This Row],[M2B_h]]))</f>
        <v/>
      </c>
      <c r="L2960" s="12" t="str">
        <f>IF(Table2[[#This Row],[M3A]]="","",SUM(Table2[[#This Row],[M3A]]-Table2[[#This Row],[M3B_h]]))</f>
        <v/>
      </c>
      <c r="N2960" s="12" t="str">
        <f>IF(Table2[[#This Row],[M4A]]="","",SUM(Table2[[#This Row],[M4A]]-Table2[[#This Row],[M4B_h]]))</f>
        <v/>
      </c>
      <c r="O2960" s="14"/>
      <c r="P2960" s="14" t="str">
        <f>IF(Table2[[#This Row],[M5A]]="","",SUM(Table2[[#This Row],[M5A]]-Table2[[#This Row],[M5B_h]]))</f>
        <v/>
      </c>
      <c r="Q2960" s="14">
        <f>SUM(Table2[[#This Row],[AWAL]],Table2[[#This Row],[M1B]])</f>
        <v>0</v>
      </c>
      <c r="R2960" s="14">
        <f>SUM(Table2[[#This Row],[M2B]],Table2[[#This Row],[M2B_h]])</f>
        <v>0</v>
      </c>
      <c r="S2960" s="14">
        <f>SUM(Table2[[#This Row],[M3B]],Table2[[#This Row],[M3B_h]])</f>
        <v>0</v>
      </c>
      <c r="T2960" s="14">
        <f>SUM(Table2[[#This Row],[M4B]],Table2[[#This Row],[M4B_h]])</f>
        <v>0</v>
      </c>
    </row>
    <row r="2961" spans="1:20">
      <c r="A2961" s="13" t="str">
        <f>IF(Table2[[#This Row],[TT]]=0,"",ROW())</f>
        <v/>
      </c>
      <c r="B2961" s="13" t="str">
        <f>LOWER(SUBSTITUTE(SUBSTITUTE(SUBSTITUTE(SUBSTITUTE(SUBSTITUTE(SUBSTITUTE(SUBSTITUTE(SUBSTITUTE(Table2[[#This Row],[NAMA BARANG]]," ",""),"""",""),"-",""),"/",""),"(",""),")",""),"&amp;",""),",",""))</f>
        <v>plakbandbeningwomy</v>
      </c>
      <c r="C2961" s="16" t="s">
        <v>2767</v>
      </c>
      <c r="D2961" s="25">
        <v>0</v>
      </c>
      <c r="E2961" s="47">
        <v>20</v>
      </c>
      <c r="F2961" s="43">
        <f>IF(Table2[[#This Row],[M5B]]="",Table2[[#This Row],[M5B_h]],SUM(Table2[[#This Row],[M5B_h]],Table2[[#This Row],[M5B]]))</f>
        <v>0</v>
      </c>
      <c r="H2961" s="14" t="str">
        <f>IF(Table2[[#This Row],[M1A]]="","",Table2[[#This Row],[M1A]]-Table2[[#This Row],[AWAL]])</f>
        <v/>
      </c>
      <c r="J2961" s="14" t="str">
        <f>IF(Table2[[#This Row],[M2A]]="","",SUM(Table2[[#This Row],[M2A]]-Table2[[#This Row],[M2B_h]]))</f>
        <v/>
      </c>
      <c r="L2961" s="14" t="str">
        <f>IF(Table2[[#This Row],[M3A]]="","",SUM(Table2[[#This Row],[M3A]]-Table2[[#This Row],[M3B_h]]))</f>
        <v/>
      </c>
      <c r="N2961" s="14" t="str">
        <f>IF(Table2[[#This Row],[M4A]]="","",SUM(Table2[[#This Row],[M4A]]-Table2[[#This Row],[M4B_h]]))</f>
        <v/>
      </c>
      <c r="O2961" s="14"/>
      <c r="P2961" s="14" t="str">
        <f>IF(Table2[[#This Row],[M5A]]="","",SUM(Table2[[#This Row],[M5A]]-Table2[[#This Row],[M5B_h]]))</f>
        <v/>
      </c>
      <c r="Q2961" s="14">
        <f>SUM(Table2[[#This Row],[AWAL]],Table2[[#This Row],[M1B]])</f>
        <v>0</v>
      </c>
      <c r="R2961" s="14">
        <f>SUM(Table2[[#This Row],[M2B]],Table2[[#This Row],[M2B_h]])</f>
        <v>0</v>
      </c>
      <c r="S2961" s="14">
        <f>SUM(Table2[[#This Row],[M3B]],Table2[[#This Row],[M3B_h]])</f>
        <v>0</v>
      </c>
      <c r="T2961" s="14">
        <f>SUM(Table2[[#This Row],[M4B]],Table2[[#This Row],[M4B_h]])</f>
        <v>0</v>
      </c>
    </row>
    <row r="2962" spans="1:20">
      <c r="A2962" s="11" t="str">
        <f>IF(Table2[[#This Row],[TT]]=0,"",ROW())</f>
        <v/>
      </c>
      <c r="B2962" s="11" t="str">
        <f>LOWER(SUBSTITUTE(SUBSTITUTE(SUBSTITUTE(SUBSTITUTE(SUBSTITUTE(SUBSTITUTE(SUBSTITUTE(SUBSTITUTE(Table2[[#This Row],[NAMA BARANG]]," ",""),"""",""),"-",""),"/",""),"(",""),")",""),"&amp;",""),",",""))</f>
        <v>pompabalon0201</v>
      </c>
      <c r="C2962" s="17" t="s">
        <v>1938</v>
      </c>
      <c r="D2962" s="18">
        <v>0</v>
      </c>
      <c r="E2962" s="22" t="s">
        <v>46</v>
      </c>
      <c r="F2962" s="43">
        <f>IF(Table2[[#This Row],[M5B]]="",Table2[[#This Row],[M5B_h]],SUM(Table2[[#This Row],[M5B_h]],Table2[[#This Row],[M5B]]))</f>
        <v>0</v>
      </c>
      <c r="H2962" s="12" t="str">
        <f>IF(Table2[[#This Row],[M1A]]="","",Table2[[#This Row],[M1A]]-Table2[[#This Row],[AWAL]])</f>
        <v/>
      </c>
      <c r="J2962" s="12" t="str">
        <f>IF(Table2[[#This Row],[M2A]]="","",SUM(Table2[[#This Row],[M2A]]-Table2[[#This Row],[M2B_h]]))</f>
        <v/>
      </c>
      <c r="L2962" s="12" t="str">
        <f>IF(Table2[[#This Row],[M3A]]="","",SUM(Table2[[#This Row],[M3A]]-Table2[[#This Row],[M3B_h]]))</f>
        <v/>
      </c>
      <c r="N2962" s="12" t="str">
        <f>IF(Table2[[#This Row],[M4A]]="","",SUM(Table2[[#This Row],[M4A]]-Table2[[#This Row],[M4B_h]]))</f>
        <v/>
      </c>
      <c r="O2962" s="14"/>
      <c r="P2962" s="14" t="str">
        <f>IF(Table2[[#This Row],[M5A]]="","",SUM(Table2[[#This Row],[M5A]]-Table2[[#This Row],[M5B_h]]))</f>
        <v/>
      </c>
      <c r="Q2962" s="14">
        <f>SUM(Table2[[#This Row],[AWAL]],Table2[[#This Row],[M1B]])</f>
        <v>0</v>
      </c>
      <c r="R2962" s="14">
        <f>SUM(Table2[[#This Row],[M2B]],Table2[[#This Row],[M2B_h]])</f>
        <v>0</v>
      </c>
      <c r="S2962" s="14">
        <f>SUM(Table2[[#This Row],[M3B]],Table2[[#This Row],[M3B_h]])</f>
        <v>0</v>
      </c>
      <c r="T2962" s="14">
        <f>SUM(Table2[[#This Row],[M4B]],Table2[[#This Row],[M4B_h]])</f>
        <v>0</v>
      </c>
    </row>
    <row r="2963" spans="1:20">
      <c r="A2963" s="11" t="str">
        <f>IF(Table2[[#This Row],[TT]]=0,"",ROW())</f>
        <v/>
      </c>
      <c r="B2963" s="11" t="str">
        <f>LOWER(SUBSTITUTE(SUBSTITUTE(SUBSTITUTE(SUBSTITUTE(SUBSTITUTE(SUBSTITUTE(SUBSTITUTE(SUBSTITUTE(Table2[[#This Row],[NAMA BARANG]]," ",""),"""",""),"-",""),"/",""),"(",""),")",""),"&amp;",""),",",""))</f>
        <v>postit9615</v>
      </c>
      <c r="C2963" s="17" t="s">
        <v>1942</v>
      </c>
      <c r="D2963" s="18">
        <v>0</v>
      </c>
      <c r="E2963" s="22">
        <v>1200</v>
      </c>
      <c r="F2963" s="43">
        <f>IF(Table2[[#This Row],[M5B]]="",Table2[[#This Row],[M5B_h]],SUM(Table2[[#This Row],[M5B_h]],Table2[[#This Row],[M5B]]))</f>
        <v>0</v>
      </c>
      <c r="H2963" s="12" t="str">
        <f>IF(Table2[[#This Row],[M1A]]="","",Table2[[#This Row],[M1A]]-Table2[[#This Row],[AWAL]])</f>
        <v/>
      </c>
      <c r="J2963" s="12" t="str">
        <f>IF(Table2[[#This Row],[M2A]]="","",SUM(Table2[[#This Row],[M2A]]-Table2[[#This Row],[M2B_h]]))</f>
        <v/>
      </c>
      <c r="L2963" s="12" t="str">
        <f>IF(Table2[[#This Row],[M3A]]="","",SUM(Table2[[#This Row],[M3A]]-Table2[[#This Row],[M3B_h]]))</f>
        <v/>
      </c>
      <c r="N2963" s="12" t="str">
        <f>IF(Table2[[#This Row],[M4A]]="","",SUM(Table2[[#This Row],[M4A]]-Table2[[#This Row],[M4B_h]]))</f>
        <v/>
      </c>
      <c r="O2963" s="14"/>
      <c r="P2963" s="14" t="str">
        <f>IF(Table2[[#This Row],[M5A]]="","",SUM(Table2[[#This Row],[M5A]]-Table2[[#This Row],[M5B_h]]))</f>
        <v/>
      </c>
      <c r="Q2963" s="14">
        <f>SUM(Table2[[#This Row],[AWAL]],Table2[[#This Row],[M1B]])</f>
        <v>0</v>
      </c>
      <c r="R2963" s="14">
        <f>SUM(Table2[[#This Row],[M2B]],Table2[[#This Row],[M2B_h]])</f>
        <v>0</v>
      </c>
      <c r="S2963" s="14">
        <f>SUM(Table2[[#This Row],[M3B]],Table2[[#This Row],[M3B_h]])</f>
        <v>0</v>
      </c>
      <c r="T2963" s="14">
        <f>SUM(Table2[[#This Row],[M4B]],Table2[[#This Row],[M4B_h]])</f>
        <v>0</v>
      </c>
    </row>
    <row r="2964" spans="1:20">
      <c r="A2964" s="11" t="str">
        <f>IF(Table2[[#This Row],[TT]]=0,"",ROW())</f>
        <v/>
      </c>
      <c r="B2964" s="11" t="str">
        <f>LOWER(SUBSTITUTE(SUBSTITUTE(SUBSTITUTE(SUBSTITUTE(SUBSTITUTE(SUBSTITUTE(SUBSTITUTE(SUBSTITUTE(Table2[[#This Row],[NAMA BARANG]]," ",""),"""",""),"-",""),"/",""),"(",""),")",""),"&amp;",""),",",""))</f>
        <v>postitkertas8899y</v>
      </c>
      <c r="C2964" s="17" t="s">
        <v>1945</v>
      </c>
      <c r="D2964" s="18">
        <v>0</v>
      </c>
      <c r="E2964" s="22">
        <v>1200</v>
      </c>
      <c r="F2964" s="43">
        <f>IF(Table2[[#This Row],[M5B]]="",Table2[[#This Row],[M5B_h]],SUM(Table2[[#This Row],[M5B_h]],Table2[[#This Row],[M5B]]))</f>
        <v>0</v>
      </c>
      <c r="H2964" s="12" t="str">
        <f>IF(Table2[[#This Row],[M1A]]="","",Table2[[#This Row],[M1A]]-Table2[[#This Row],[AWAL]])</f>
        <v/>
      </c>
      <c r="J2964" s="12" t="str">
        <f>IF(Table2[[#This Row],[M2A]]="","",SUM(Table2[[#This Row],[M2A]]-Table2[[#This Row],[M2B_h]]))</f>
        <v/>
      </c>
      <c r="L2964" s="12" t="str">
        <f>IF(Table2[[#This Row],[M3A]]="","",SUM(Table2[[#This Row],[M3A]]-Table2[[#This Row],[M3B_h]]))</f>
        <v/>
      </c>
      <c r="N2964" s="12" t="str">
        <f>IF(Table2[[#This Row],[M4A]]="","",SUM(Table2[[#This Row],[M4A]]-Table2[[#This Row],[M4B_h]]))</f>
        <v/>
      </c>
      <c r="O2964" s="14"/>
      <c r="P2964" s="14" t="str">
        <f>IF(Table2[[#This Row],[M5A]]="","",SUM(Table2[[#This Row],[M5A]]-Table2[[#This Row],[M5B_h]]))</f>
        <v/>
      </c>
      <c r="Q2964" s="14">
        <f>SUM(Table2[[#This Row],[AWAL]],Table2[[#This Row],[M1B]])</f>
        <v>0</v>
      </c>
      <c r="R2964" s="14">
        <f>SUM(Table2[[#This Row],[M2B]],Table2[[#This Row],[M2B_h]])</f>
        <v>0</v>
      </c>
      <c r="S2964" s="14">
        <f>SUM(Table2[[#This Row],[M3B]],Table2[[#This Row],[M3B_h]])</f>
        <v>0</v>
      </c>
      <c r="T2964" s="14">
        <f>SUM(Table2[[#This Row],[M4B]],Table2[[#This Row],[M4B_h]])</f>
        <v>0</v>
      </c>
    </row>
    <row r="2965" spans="1:20">
      <c r="A2965" s="11" t="str">
        <f>IF(Table2[[#This Row],[TT]]=0,"",ROW())</f>
        <v/>
      </c>
      <c r="B2965" s="11" t="str">
        <f>LOWER(SUBSTITUTE(SUBSTITUTE(SUBSTITUTE(SUBSTITUTE(SUBSTITUTE(SUBSTITUTE(SUBSTITUTE(SUBSTITUTE(Table2[[#This Row],[NAMA BARANG]]," ",""),"""",""),"-",""),"/",""),"(",""),")",""),"&amp;",""),",",""))</f>
        <v>puzzlem6662</v>
      </c>
      <c r="C2965" s="17" t="s">
        <v>1960</v>
      </c>
      <c r="D2965" s="18">
        <v>0</v>
      </c>
      <c r="E2965" s="22" t="s">
        <v>155</v>
      </c>
      <c r="F2965" s="43">
        <f>IF(Table2[[#This Row],[M5B]]="",Table2[[#This Row],[M5B_h]],SUM(Table2[[#This Row],[M5B_h]],Table2[[#This Row],[M5B]]))</f>
        <v>0</v>
      </c>
      <c r="H2965" s="12" t="str">
        <f>IF(Table2[[#This Row],[M1A]]="","",Table2[[#This Row],[M1A]]-Table2[[#This Row],[AWAL]])</f>
        <v/>
      </c>
      <c r="J2965" s="12" t="str">
        <f>IF(Table2[[#This Row],[M2A]]="","",SUM(Table2[[#This Row],[M2A]]-Table2[[#This Row],[M2B_h]]))</f>
        <v/>
      </c>
      <c r="L2965" s="12" t="str">
        <f>IF(Table2[[#This Row],[M3A]]="","",SUM(Table2[[#This Row],[M3A]]-Table2[[#This Row],[M3B_h]]))</f>
        <v/>
      </c>
      <c r="N2965" s="12" t="str">
        <f>IF(Table2[[#This Row],[M4A]]="","",SUM(Table2[[#This Row],[M4A]]-Table2[[#This Row],[M4B_h]]))</f>
        <v/>
      </c>
      <c r="O2965" s="14"/>
      <c r="P2965" s="14" t="str">
        <f>IF(Table2[[#This Row],[M5A]]="","",SUM(Table2[[#This Row],[M5A]]-Table2[[#This Row],[M5B_h]]))</f>
        <v/>
      </c>
      <c r="Q2965" s="14">
        <f>SUM(Table2[[#This Row],[AWAL]],Table2[[#This Row],[M1B]])</f>
        <v>0</v>
      </c>
      <c r="R2965" s="14">
        <f>SUM(Table2[[#This Row],[M2B]],Table2[[#This Row],[M2B_h]])</f>
        <v>0</v>
      </c>
      <c r="S2965" s="14">
        <f>SUM(Table2[[#This Row],[M3B]],Table2[[#This Row],[M3B_h]])</f>
        <v>0</v>
      </c>
      <c r="T2965" s="14">
        <f>SUM(Table2[[#This Row],[M4B]],Table2[[#This Row],[M4B_h]])</f>
        <v>0</v>
      </c>
    </row>
    <row r="2966" spans="1:20">
      <c r="A2966" s="11" t="str">
        <f>IF(Table2[[#This Row],[TT]]=0,"",ROW())</f>
        <v/>
      </c>
      <c r="B2966" s="11" t="str">
        <f>LOWER(SUBSTITUTE(SUBSTITUTE(SUBSTITUTE(SUBSTITUTE(SUBSTITUTE(SUBSTITUTE(SUBSTITUTE(SUBSTITUTE(Table2[[#This Row],[NAMA BARANG]]," ",""),"""",""),"-",""),"/",""),"(",""),")",""),"&amp;",""),",",""))</f>
        <v>pw12wdemo</v>
      </c>
      <c r="C2966" s="17" t="s">
        <v>1965</v>
      </c>
      <c r="D2966" s="18">
        <v>0</v>
      </c>
      <c r="E2966" s="22" t="s">
        <v>43</v>
      </c>
      <c r="F2966" s="43">
        <f>IF(Table2[[#This Row],[M5B]]="",Table2[[#This Row],[M5B_h]],SUM(Table2[[#This Row],[M5B_h]],Table2[[#This Row],[M5B]]))</f>
        <v>0</v>
      </c>
      <c r="H2966" s="12" t="str">
        <f>IF(Table2[[#This Row],[M1A]]="","",Table2[[#This Row],[M1A]]-Table2[[#This Row],[AWAL]])</f>
        <v/>
      </c>
      <c r="J2966" s="12" t="str">
        <f>IF(Table2[[#This Row],[M2A]]="","",SUM(Table2[[#This Row],[M2A]]-Table2[[#This Row],[M2B_h]]))</f>
        <v/>
      </c>
      <c r="L2966" s="12" t="str">
        <f>IF(Table2[[#This Row],[M3A]]="","",SUM(Table2[[#This Row],[M3A]]-Table2[[#This Row],[M3B_h]]))</f>
        <v/>
      </c>
      <c r="N2966" s="12" t="str">
        <f>IF(Table2[[#This Row],[M4A]]="","",SUM(Table2[[#This Row],[M4A]]-Table2[[#This Row],[M4B_h]]))</f>
        <v/>
      </c>
      <c r="O2966" s="14"/>
      <c r="P2966" s="14" t="str">
        <f>IF(Table2[[#This Row],[M5A]]="","",SUM(Table2[[#This Row],[M5A]]-Table2[[#This Row],[M5B_h]]))</f>
        <v/>
      </c>
      <c r="Q2966" s="14">
        <f>SUM(Table2[[#This Row],[AWAL]],Table2[[#This Row],[M1B]])</f>
        <v>0</v>
      </c>
      <c r="R2966" s="14">
        <f>SUM(Table2[[#This Row],[M2B]],Table2[[#This Row],[M2B_h]])</f>
        <v>0</v>
      </c>
      <c r="S2966" s="14">
        <f>SUM(Table2[[#This Row],[M3B]],Table2[[#This Row],[M3B_h]])</f>
        <v>0</v>
      </c>
      <c r="T2966" s="14">
        <f>SUM(Table2[[#This Row],[M4B]],Table2[[#This Row],[M4B_h]])</f>
        <v>0</v>
      </c>
    </row>
    <row r="2967" spans="1:20">
      <c r="A2967" s="11" t="str">
        <f>IF(Table2[[#This Row],[TT]]=0,"",ROW())</f>
        <v/>
      </c>
      <c r="B2967" s="11" t="str">
        <f>LOWER(SUBSTITUTE(SUBSTITUTE(SUBSTITUTE(SUBSTITUTE(SUBSTITUTE(SUBSTITUTE(SUBSTITUTE(SUBSTITUTE(Table2[[#This Row],[NAMA BARANG]]," ",""),"""",""),"-",""),"/",""),"(",""),")",""),"&amp;",""),",",""))</f>
        <v>pwkayagi1224</v>
      </c>
      <c r="C2967" s="17" t="s">
        <v>4426</v>
      </c>
      <c r="D2967" s="18">
        <v>0</v>
      </c>
      <c r="E2967" s="22" t="s">
        <v>2457</v>
      </c>
      <c r="F2967" s="43">
        <f>IF(Table2[[#This Row],[M5B]]="",Table2[[#This Row],[M5B_h]],SUM(Table2[[#This Row],[M5B_h]],Table2[[#This Row],[M5B]]))</f>
        <v>0</v>
      </c>
      <c r="H2967" s="12" t="str">
        <f>IF(Table2[[#This Row],[M1A]]="","",Table2[[#This Row],[M1A]]-Table2[[#This Row],[AWAL]])</f>
        <v/>
      </c>
      <c r="J2967" s="12" t="str">
        <f>IF(Table2[[#This Row],[M2A]]="","",SUM(Table2[[#This Row],[M2A]]-Table2[[#This Row],[M2B_h]]))</f>
        <v/>
      </c>
      <c r="L2967" s="12" t="str">
        <f>IF(Table2[[#This Row],[M3A]]="","",SUM(Table2[[#This Row],[M3A]]-Table2[[#This Row],[M3B_h]]))</f>
        <v/>
      </c>
      <c r="N2967" s="12" t="str">
        <f>IF(Table2[[#This Row],[M4A]]="","",SUM(Table2[[#This Row],[M4A]]-Table2[[#This Row],[M4B_h]]))</f>
        <v/>
      </c>
      <c r="O2967" s="14"/>
      <c r="P2967" s="14" t="str">
        <f>IF(Table2[[#This Row],[M5A]]="","",SUM(Table2[[#This Row],[M5A]]-Table2[[#This Row],[M5B_h]]))</f>
        <v/>
      </c>
      <c r="Q2967" s="14">
        <f>SUM(Table2[[#This Row],[AWAL]],Table2[[#This Row],[M1B]])</f>
        <v>0</v>
      </c>
      <c r="R2967" s="14">
        <f>SUM(Table2[[#This Row],[M2B]],Table2[[#This Row],[M2B_h]])</f>
        <v>0</v>
      </c>
      <c r="S2967" s="14">
        <f>SUM(Table2[[#This Row],[M3B]],Table2[[#This Row],[M3B_h]])</f>
        <v>0</v>
      </c>
      <c r="T2967" s="14">
        <f>SUM(Table2[[#This Row],[M4B]],Table2[[#This Row],[M4B_h]])</f>
        <v>0</v>
      </c>
    </row>
    <row r="2968" spans="1:20">
      <c r="A2968" s="11" t="str">
        <f>IF(Table2[[#This Row],[TT]]=0,"",ROW())</f>
        <v/>
      </c>
      <c r="B2968" s="11" t="str">
        <f>LOWER(SUBSTITUTE(SUBSTITUTE(SUBSTITUTE(SUBSTITUTE(SUBSTITUTE(SUBSTITUTE(SUBSTITUTE(SUBSTITUTE(Table2[[#This Row],[NAMA BARANG]]," ",""),"""",""),"-",""),"/",""),"(",""),")",""),"&amp;",""),",",""))</f>
        <v>pwkayagi12wpanjangkycp12k</v>
      </c>
      <c r="C2968" s="17" t="s">
        <v>1969</v>
      </c>
      <c r="D2968" s="18">
        <v>0</v>
      </c>
      <c r="E2968" s="22" t="s">
        <v>43</v>
      </c>
      <c r="F2968" s="43">
        <f>IF(Table2[[#This Row],[M5B]]="",Table2[[#This Row],[M5B_h]],SUM(Table2[[#This Row],[M5B_h]],Table2[[#This Row],[M5B]]))</f>
        <v>0</v>
      </c>
      <c r="H2968" s="12" t="str">
        <f>IF(Table2[[#This Row],[M1A]]="","",Table2[[#This Row],[M1A]]-Table2[[#This Row],[AWAL]])</f>
        <v/>
      </c>
      <c r="J2968" s="12" t="str">
        <f>IF(Table2[[#This Row],[M2A]]="","",SUM(Table2[[#This Row],[M2A]]-Table2[[#This Row],[M2B_h]]))</f>
        <v/>
      </c>
      <c r="L2968" s="12" t="str">
        <f>IF(Table2[[#This Row],[M3A]]="","",SUM(Table2[[#This Row],[M3A]]-Table2[[#This Row],[M3B_h]]))</f>
        <v/>
      </c>
      <c r="N2968" s="12" t="str">
        <f>IF(Table2[[#This Row],[M4A]]="","",SUM(Table2[[#This Row],[M4A]]-Table2[[#This Row],[M4B_h]]))</f>
        <v/>
      </c>
      <c r="O2968" s="14"/>
      <c r="P2968" s="14" t="str">
        <f>IF(Table2[[#This Row],[M5A]]="","",SUM(Table2[[#This Row],[M5A]]-Table2[[#This Row],[M5B_h]]))</f>
        <v/>
      </c>
      <c r="Q2968" s="14">
        <f>SUM(Table2[[#This Row],[AWAL]],Table2[[#This Row],[M1B]])</f>
        <v>0</v>
      </c>
      <c r="R2968" s="14">
        <f>SUM(Table2[[#This Row],[M2B]],Table2[[#This Row],[M2B_h]])</f>
        <v>0</v>
      </c>
      <c r="S2968" s="14">
        <f>SUM(Table2[[#This Row],[M3B]],Table2[[#This Row],[M3B_h]])</f>
        <v>0</v>
      </c>
      <c r="T2968" s="14">
        <f>SUM(Table2[[#This Row],[M4B]],Table2[[#This Row],[M4B_h]])</f>
        <v>0</v>
      </c>
    </row>
    <row r="2969" spans="1:20">
      <c r="A2969" s="11" t="str">
        <f>IF(Table2[[#This Row],[TT]]=0,"",ROW())</f>
        <v/>
      </c>
      <c r="B2969" s="11" t="str">
        <f>LOWER(SUBSTITUTE(SUBSTITUTE(SUBSTITUTE(SUBSTITUTE(SUBSTITUTE(SUBSTITUTE(SUBSTITUTE(SUBSTITUTE(Table2[[#This Row],[NAMA BARANG]]," ",""),"""",""),"-",""),"/",""),"(",""),")",""),"&amp;",""),",",""))</f>
        <v>pwklg12wabs5kymcp120t</v>
      </c>
      <c r="C2969" s="17" t="s">
        <v>1970</v>
      </c>
      <c r="D2969" s="18">
        <v>0</v>
      </c>
      <c r="E2969" s="22" t="s">
        <v>1370</v>
      </c>
      <c r="F2969" s="43">
        <f>IF(Table2[[#This Row],[M5B]]="",Table2[[#This Row],[M5B_h]],SUM(Table2[[#This Row],[M5B_h]],Table2[[#This Row],[M5B]]))</f>
        <v>0</v>
      </c>
      <c r="H2969" s="12" t="str">
        <f>IF(Table2[[#This Row],[M1A]]="","",Table2[[#This Row],[M1A]]-Table2[[#This Row],[AWAL]])</f>
        <v/>
      </c>
      <c r="J2969" s="12" t="str">
        <f>IF(Table2[[#This Row],[M2A]]="","",SUM(Table2[[#This Row],[M2A]]-Table2[[#This Row],[M2B_h]]))</f>
        <v/>
      </c>
      <c r="L2969" s="12" t="str">
        <f>IF(Table2[[#This Row],[M3A]]="","",SUM(Table2[[#This Row],[M3A]]-Table2[[#This Row],[M3B_h]]))</f>
        <v/>
      </c>
      <c r="N2969" s="12" t="str">
        <f>IF(Table2[[#This Row],[M4A]]="","",SUM(Table2[[#This Row],[M4A]]-Table2[[#This Row],[M4B_h]]))</f>
        <v/>
      </c>
      <c r="O2969" s="14"/>
      <c r="P2969" s="14" t="str">
        <f>IF(Table2[[#This Row],[M5A]]="","",SUM(Table2[[#This Row],[M5A]]-Table2[[#This Row],[M5B_h]]))</f>
        <v/>
      </c>
      <c r="Q2969" s="14">
        <f>SUM(Table2[[#This Row],[AWAL]],Table2[[#This Row],[M1B]])</f>
        <v>0</v>
      </c>
      <c r="R2969" s="14">
        <f>SUM(Table2[[#This Row],[M2B]],Table2[[#This Row],[M2B_h]])</f>
        <v>0</v>
      </c>
      <c r="S2969" s="14">
        <f>SUM(Table2[[#This Row],[M3B]],Table2[[#This Row],[M3B_h]])</f>
        <v>0</v>
      </c>
      <c r="T2969" s="14">
        <f>SUM(Table2[[#This Row],[M4B]],Table2[[#This Row],[M4B_h]])</f>
        <v>0</v>
      </c>
    </row>
    <row r="2970" spans="1:20">
      <c r="A2970" s="11" t="str">
        <f>IF(Table2[[#This Row],[TT]]=0,"",ROW())</f>
        <v/>
      </c>
      <c r="B2970" s="11" t="str">
        <f>LOWER(SUBSTITUTE(SUBSTITUTE(SUBSTITUTE(SUBSTITUTE(SUBSTITUTE(SUBSTITUTE(SUBSTITUTE(SUBSTITUTE(Table2[[#This Row],[NAMA BARANG]]," ",""),"""",""),"-",""),"/",""),"(",""),")",""),"&amp;",""),",",""))</f>
        <v>pwklgrrt12wpendek</v>
      </c>
      <c r="C2970" s="17" t="s">
        <v>1971</v>
      </c>
      <c r="D2970" s="18">
        <v>0</v>
      </c>
      <c r="E2970" s="22" t="s">
        <v>181</v>
      </c>
      <c r="F2970" s="43">
        <f>IF(Table2[[#This Row],[M5B]]="",Table2[[#This Row],[M5B_h]],SUM(Table2[[#This Row],[M5B_h]],Table2[[#This Row],[M5B]]))</f>
        <v>0</v>
      </c>
      <c r="H2970" s="12" t="str">
        <f>IF(Table2[[#This Row],[M1A]]="","",Table2[[#This Row],[M1A]]-Table2[[#This Row],[AWAL]])</f>
        <v/>
      </c>
      <c r="J2970" s="12" t="str">
        <f>IF(Table2[[#This Row],[M2A]]="","",SUM(Table2[[#This Row],[M2A]]-Table2[[#This Row],[M2B_h]]))</f>
        <v/>
      </c>
      <c r="L2970" s="12" t="str">
        <f>IF(Table2[[#This Row],[M3A]]="","",SUM(Table2[[#This Row],[M3A]]-Table2[[#This Row],[M3B_h]]))</f>
        <v/>
      </c>
      <c r="N2970" s="12" t="str">
        <f>IF(Table2[[#This Row],[M4A]]="","",SUM(Table2[[#This Row],[M4A]]-Table2[[#This Row],[M4B_h]]))</f>
        <v/>
      </c>
      <c r="O2970" s="14"/>
      <c r="P2970" s="14" t="str">
        <f>IF(Table2[[#This Row],[M5A]]="","",SUM(Table2[[#This Row],[M5A]]-Table2[[#This Row],[M5B_h]]))</f>
        <v/>
      </c>
      <c r="Q2970" s="14">
        <f>SUM(Table2[[#This Row],[AWAL]],Table2[[#This Row],[M1B]])</f>
        <v>0</v>
      </c>
      <c r="R2970" s="14">
        <f>SUM(Table2[[#This Row],[M2B]],Table2[[#This Row],[M2B_h]])</f>
        <v>0</v>
      </c>
      <c r="S2970" s="14">
        <f>SUM(Table2[[#This Row],[M3B]],Table2[[#This Row],[M3B_h]])</f>
        <v>0</v>
      </c>
      <c r="T2970" s="14">
        <f>SUM(Table2[[#This Row],[M4B]],Table2[[#This Row],[M4B_h]])</f>
        <v>0</v>
      </c>
    </row>
    <row r="2971" spans="1:20">
      <c r="A2971" s="13" t="str">
        <f>IF(Table2[[#This Row],[TT]]=0,"",ROW())</f>
        <v/>
      </c>
      <c r="B2971" s="13" t="str">
        <f>LOWER(SUBSTITUTE(SUBSTITUTE(SUBSTITUTE(SUBSTITUTE(SUBSTITUTE(SUBSTITUTE(SUBSTITUTE(SUBSTITUTE(Table2[[#This Row],[NAMA BARANG]]," ",""),"""",""),"-",""),"/",""),"(",""),")",""),"&amp;",""),",",""))</f>
        <v>pwkycf1224</v>
      </c>
      <c r="C2971" s="16" t="s">
        <v>2891</v>
      </c>
      <c r="D2971" s="18">
        <v>0</v>
      </c>
      <c r="E2971" s="47" t="s">
        <v>2457</v>
      </c>
      <c r="F2971" s="43">
        <f>IF(Table2[[#This Row],[M5B]]="",Table2[[#This Row],[M5B_h]],SUM(Table2[[#This Row],[M5B_h]],Table2[[#This Row],[M5B]]))</f>
        <v>0</v>
      </c>
      <c r="H2971" s="14" t="str">
        <f>IF(Table2[[#This Row],[M1A]]="","",Table2[[#This Row],[M1A]]-Table2[[#This Row],[AWAL]])</f>
        <v/>
      </c>
      <c r="J2971" s="14" t="str">
        <f>IF(Table2[[#This Row],[M2A]]="","",SUM(Table2[[#This Row],[M2A]]-Table2[[#This Row],[M2B_h]]))</f>
        <v/>
      </c>
      <c r="L2971" s="14" t="str">
        <f>IF(Table2[[#This Row],[M3A]]="","",SUM(Table2[[#This Row],[M3A]]-Table2[[#This Row],[M3B_h]]))</f>
        <v/>
      </c>
      <c r="N2971" s="14" t="str">
        <f>IF(Table2[[#This Row],[M4A]]="","",SUM(Table2[[#This Row],[M4A]]-Table2[[#This Row],[M4B_h]]))</f>
        <v/>
      </c>
      <c r="O2971" s="14"/>
      <c r="P2971" s="14" t="str">
        <f>IF(Table2[[#This Row],[M5A]]="","",SUM(Table2[[#This Row],[M5A]]-Table2[[#This Row],[M5B_h]]))</f>
        <v/>
      </c>
      <c r="Q2971" s="14">
        <f>SUM(Table2[[#This Row],[AWAL]],Table2[[#This Row],[M1B]])</f>
        <v>0</v>
      </c>
      <c r="R2971" s="14">
        <f>SUM(Table2[[#This Row],[M2B]],Table2[[#This Row],[M2B_h]])</f>
        <v>0</v>
      </c>
      <c r="S2971" s="14">
        <f>SUM(Table2[[#This Row],[M3B]],Table2[[#This Row],[M3B_h]])</f>
        <v>0</v>
      </c>
      <c r="T2971" s="14">
        <f>SUM(Table2[[#This Row],[M4B]],Table2[[#This Row],[M4B_h]])</f>
        <v>0</v>
      </c>
    </row>
    <row r="2972" spans="1:20">
      <c r="A2972" s="11" t="str">
        <f>IF(Table2[[#This Row],[TT]]=0,"",ROW())</f>
        <v/>
      </c>
      <c r="B2972" s="11" t="str">
        <f>LOWER(SUBSTITUTE(SUBSTITUTE(SUBSTITUTE(SUBSTITUTE(SUBSTITUTE(SUBSTITUTE(SUBSTITUTE(SUBSTITUTE(Table2[[#This Row],[NAMA BARANG]]," ",""),"""",""),"-",""),"/",""),"(",""),")",""),"&amp;",""),",",""))</f>
        <v>pwset1070312wpanjang</v>
      </c>
      <c r="C2972" s="17" t="s">
        <v>1973</v>
      </c>
      <c r="D2972" s="18">
        <v>0</v>
      </c>
      <c r="E2972" s="22" t="s">
        <v>66</v>
      </c>
      <c r="F2972" s="43">
        <f>IF(Table2[[#This Row],[M5B]]="",Table2[[#This Row],[M5B_h]],SUM(Table2[[#This Row],[M5B_h]],Table2[[#This Row],[M5B]]))</f>
        <v>0</v>
      </c>
      <c r="H2972" s="12" t="str">
        <f>IF(Table2[[#This Row],[M1A]]="","",Table2[[#This Row],[M1A]]-Table2[[#This Row],[AWAL]])</f>
        <v/>
      </c>
      <c r="J2972" s="12" t="str">
        <f>IF(Table2[[#This Row],[M2A]]="","",SUM(Table2[[#This Row],[M2A]]-Table2[[#This Row],[M2B_h]]))</f>
        <v/>
      </c>
      <c r="L2972" s="12" t="str">
        <f>IF(Table2[[#This Row],[M3A]]="","",SUM(Table2[[#This Row],[M3A]]-Table2[[#This Row],[M3B_h]]))</f>
        <v/>
      </c>
      <c r="N2972" s="12" t="str">
        <f>IF(Table2[[#This Row],[M4A]]="","",SUM(Table2[[#This Row],[M4A]]-Table2[[#This Row],[M4B_h]]))</f>
        <v/>
      </c>
      <c r="O2972" s="14"/>
      <c r="P2972" s="14" t="str">
        <f>IF(Table2[[#This Row],[M5A]]="","",SUM(Table2[[#This Row],[M5A]]-Table2[[#This Row],[M5B_h]]))</f>
        <v/>
      </c>
      <c r="Q2972" s="14">
        <f>SUM(Table2[[#This Row],[AWAL]],Table2[[#This Row],[M1B]])</f>
        <v>0</v>
      </c>
      <c r="R2972" s="14">
        <f>SUM(Table2[[#This Row],[M2B]],Table2[[#This Row],[M2B_h]])</f>
        <v>0</v>
      </c>
      <c r="S2972" s="14">
        <f>SUM(Table2[[#This Row],[M3B]],Table2[[#This Row],[M3B_h]])</f>
        <v>0</v>
      </c>
      <c r="T2972" s="14">
        <f>SUM(Table2[[#This Row],[M4B]],Table2[[#This Row],[M4B_h]])</f>
        <v>0</v>
      </c>
    </row>
    <row r="2973" spans="1:20">
      <c r="A2973" s="13" t="str">
        <f>IF(Table2[[#This Row],[TT]]=0,"",ROW())</f>
        <v/>
      </c>
      <c r="B2973" s="13" t="str">
        <f>LOWER(SUBSTITUTE(SUBSTITUTE(SUBSTITUTE(SUBSTITUTE(SUBSTITUTE(SUBSTITUTE(SUBSTITUTE(SUBSTITUTE(Table2[[#This Row],[NAMA BARANG]]," ",""),"""",""),"-",""),"/",""),"(",""),")",""),"&amp;",""),",",""))</f>
        <v>sampulbatikboxy</v>
      </c>
      <c r="C2973" s="16" t="s">
        <v>2768</v>
      </c>
      <c r="D2973" s="18">
        <v>0</v>
      </c>
      <c r="E2973" s="47">
        <v>200</v>
      </c>
      <c r="F2973" s="43">
        <f>IF(Table2[[#This Row],[M5B]]="",Table2[[#This Row],[M5B_h]],SUM(Table2[[#This Row],[M5B_h]],Table2[[#This Row],[M5B]]))</f>
        <v>0</v>
      </c>
      <c r="H2973" s="14" t="str">
        <f>IF(Table2[[#This Row],[M1A]]="","",Table2[[#This Row],[M1A]]-Table2[[#This Row],[AWAL]])</f>
        <v/>
      </c>
      <c r="J2973" s="14" t="str">
        <f>IF(Table2[[#This Row],[M2A]]="","",SUM(Table2[[#This Row],[M2A]]-Table2[[#This Row],[M2B_h]]))</f>
        <v/>
      </c>
      <c r="L2973" s="14" t="str">
        <f>IF(Table2[[#This Row],[M3A]]="","",SUM(Table2[[#This Row],[M3A]]-Table2[[#This Row],[M3B_h]]))</f>
        <v/>
      </c>
      <c r="N2973" s="14" t="str">
        <f>IF(Table2[[#This Row],[M4A]]="","",SUM(Table2[[#This Row],[M4A]]-Table2[[#This Row],[M4B_h]]))</f>
        <v/>
      </c>
      <c r="P2973" s="14" t="str">
        <f>IF(Table2[[#This Row],[M5A]]="","",SUM(Table2[[#This Row],[M5A]]-Table2[[#This Row],[M5B_h]]))</f>
        <v/>
      </c>
      <c r="Q2973" s="14">
        <f>SUM(Table2[[#This Row],[AWAL]],Table2[[#This Row],[M1B]])</f>
        <v>0</v>
      </c>
      <c r="R2973" s="14">
        <f>SUM(Table2[[#This Row],[M2B]],Table2[[#This Row],[M2B_h]])</f>
        <v>0</v>
      </c>
      <c r="S2973" s="14">
        <f>SUM(Table2[[#This Row],[M3B]],Table2[[#This Row],[M3B_h]])</f>
        <v>0</v>
      </c>
      <c r="T2973" s="14">
        <f>SUM(Table2[[#This Row],[M4B]],Table2[[#This Row],[M4B_h]])</f>
        <v>0</v>
      </c>
    </row>
    <row r="2974" spans="1:20">
      <c r="A2974" s="13" t="str">
        <f>IF(Table2[[#This Row],[TT]]=0,"",ROW())</f>
        <v/>
      </c>
      <c r="B2974" s="13" t="str">
        <f>LOWER(SUBSTITUTE(SUBSTITUTE(SUBSTITUTE(SUBSTITUTE(SUBSTITUTE(SUBSTITUTE(SUBSTITUTE(SUBSTITUTE(Table2[[#This Row],[NAMA BARANG]]," ",""),"""",""),"-",""),"/",""),"(",""),")",""),"&amp;",""),",",""))</f>
        <v>sampulbatikboxy</v>
      </c>
      <c r="C2974" s="16" t="s">
        <v>2768</v>
      </c>
      <c r="D2974" s="25">
        <v>0</v>
      </c>
      <c r="E2974" s="47">
        <v>200</v>
      </c>
      <c r="F2974" s="43">
        <f>IF(Table2[[#This Row],[M5B]]="",Table2[[#This Row],[M5B_h]],SUM(Table2[[#This Row],[M5B_h]],Table2[[#This Row],[M5B]]))</f>
        <v>0</v>
      </c>
      <c r="H2974" s="14" t="str">
        <f>IF(Table2[[#This Row],[M1A]]="","",Table2[[#This Row],[M1A]]-Table2[[#This Row],[AWAL]])</f>
        <v/>
      </c>
      <c r="J2974" s="14" t="str">
        <f>IF(Table2[[#This Row],[M2A]]="","",SUM(Table2[[#This Row],[M2A]]-Table2[[#This Row],[M2B_h]]))</f>
        <v/>
      </c>
      <c r="L2974" s="14" t="str">
        <f>IF(Table2[[#This Row],[M3A]]="","",SUM(Table2[[#This Row],[M3A]]-Table2[[#This Row],[M3B_h]]))</f>
        <v/>
      </c>
      <c r="N2974" s="14" t="str">
        <f>IF(Table2[[#This Row],[M4A]]="","",SUM(Table2[[#This Row],[M4A]]-Table2[[#This Row],[M4B_h]]))</f>
        <v/>
      </c>
      <c r="O2974" s="14"/>
      <c r="P2974" s="14" t="str">
        <f>IF(Table2[[#This Row],[M5A]]="","",SUM(Table2[[#This Row],[M5A]]-Table2[[#This Row],[M5B_h]]))</f>
        <v/>
      </c>
      <c r="Q2974" s="14">
        <f>SUM(Table2[[#This Row],[AWAL]],Table2[[#This Row],[M1B]])</f>
        <v>0</v>
      </c>
      <c r="R2974" s="14">
        <f>SUM(Table2[[#This Row],[M2B]],Table2[[#This Row],[M2B_h]])</f>
        <v>0</v>
      </c>
      <c r="S2974" s="14">
        <f>SUM(Table2[[#This Row],[M3B]],Table2[[#This Row],[M3B_h]])</f>
        <v>0</v>
      </c>
      <c r="T2974" s="14">
        <f>SUM(Table2[[#This Row],[M4B]],Table2[[#This Row],[M4B_h]])</f>
        <v>0</v>
      </c>
    </row>
    <row r="2975" spans="1:20">
      <c r="A2975" s="13" t="str">
        <f>IF(Table2[[#This Row],[TT]]=0,"",ROW())</f>
        <v/>
      </c>
      <c r="B2975" s="13" t="str">
        <f>LOWER(SUBSTITUTE(SUBSTITUTE(SUBSTITUTE(SUBSTITUTE(SUBSTITUTE(SUBSTITUTE(SUBSTITUTE(SUBSTITUTE(Table2[[#This Row],[NAMA BARANG]]," ",""),"""",""),"-",""),"/",""),"(",""),")",""),"&amp;",""),",",""))</f>
        <v>sampulboxybatik</v>
      </c>
      <c r="C2975" s="16" t="s">
        <v>2893</v>
      </c>
      <c r="D2975" s="18">
        <v>0</v>
      </c>
      <c r="E2975" s="47">
        <v>200</v>
      </c>
      <c r="F2975" s="43">
        <f>IF(Table2[[#This Row],[M5B]]="",Table2[[#This Row],[M5B_h]],SUM(Table2[[#This Row],[M5B_h]],Table2[[#This Row],[M5B]]))</f>
        <v>0</v>
      </c>
      <c r="H2975" s="14" t="str">
        <f>IF(Table2[[#This Row],[M1A]]="","",Table2[[#This Row],[M1A]]-Table2[[#This Row],[AWAL]])</f>
        <v/>
      </c>
      <c r="J2975" s="14" t="str">
        <f>IF(Table2[[#This Row],[M2A]]="","",SUM(Table2[[#This Row],[M2A]]-Table2[[#This Row],[M2B_h]]))</f>
        <v/>
      </c>
      <c r="L2975" s="14" t="str">
        <f>IF(Table2[[#This Row],[M3A]]="","",SUM(Table2[[#This Row],[M3A]]-Table2[[#This Row],[M3B_h]]))</f>
        <v/>
      </c>
      <c r="N2975" s="14" t="str">
        <f>IF(Table2[[#This Row],[M4A]]="","",SUM(Table2[[#This Row],[M4A]]-Table2[[#This Row],[M4B_h]]))</f>
        <v/>
      </c>
      <c r="O2975" s="14"/>
      <c r="P2975" s="14" t="str">
        <f>IF(Table2[[#This Row],[M5A]]="","",SUM(Table2[[#This Row],[M5A]]-Table2[[#This Row],[M5B_h]]))</f>
        <v/>
      </c>
      <c r="Q2975" s="14">
        <f>SUM(Table2[[#This Row],[AWAL]],Table2[[#This Row],[M1B]])</f>
        <v>0</v>
      </c>
      <c r="R2975" s="14">
        <f>SUM(Table2[[#This Row],[M2B]],Table2[[#This Row],[M2B_h]])</f>
        <v>0</v>
      </c>
      <c r="S2975" s="14">
        <f>SUM(Table2[[#This Row],[M3B]],Table2[[#This Row],[M3B_h]])</f>
        <v>0</v>
      </c>
      <c r="T2975" s="14">
        <f>SUM(Table2[[#This Row],[M4B]],Table2[[#This Row],[M4B_h]])</f>
        <v>0</v>
      </c>
    </row>
    <row r="2976" spans="1:20">
      <c r="A2976" s="11" t="str">
        <f>IF(Table2[[#This Row],[TT]]=0,"",ROW())</f>
        <v/>
      </c>
      <c r="B2976" s="11" t="str">
        <f>LOWER(SUBSTITUTE(SUBSTITUTE(SUBSTITUTE(SUBSTITUTE(SUBSTITUTE(SUBSTITUTE(SUBSTITUTE(SUBSTITUTE(Table2[[#This Row],[NAMA BARANG]]," ",""),"""",""),"-",""),"/",""),"(",""),")",""),"&amp;",""),",",""))</f>
        <v>sampulkwartobatikutn</v>
      </c>
      <c r="C2976" s="17" t="s">
        <v>1982</v>
      </c>
      <c r="D2976" s="18">
        <v>0</v>
      </c>
      <c r="E2976" s="22" t="s">
        <v>1983</v>
      </c>
      <c r="F2976" s="43">
        <f>IF(Table2[[#This Row],[M5B]]="",Table2[[#This Row],[M5B_h]],SUM(Table2[[#This Row],[M5B_h]],Table2[[#This Row],[M5B]]))</f>
        <v>0</v>
      </c>
      <c r="H2976" s="12" t="str">
        <f>IF(Table2[[#This Row],[M1A]]="","",Table2[[#This Row],[M1A]]-Table2[[#This Row],[AWAL]])</f>
        <v/>
      </c>
      <c r="J2976" s="12" t="str">
        <f>IF(Table2[[#This Row],[M2A]]="","",SUM(Table2[[#This Row],[M2A]]-Table2[[#This Row],[M2B_h]]))</f>
        <v/>
      </c>
      <c r="L2976" s="12" t="str">
        <f>IF(Table2[[#This Row],[M3A]]="","",SUM(Table2[[#This Row],[M3A]]-Table2[[#This Row],[M3B_h]]))</f>
        <v/>
      </c>
      <c r="N2976" s="12" t="str">
        <f>IF(Table2[[#This Row],[M4A]]="","",SUM(Table2[[#This Row],[M4A]]-Table2[[#This Row],[M4B_h]]))</f>
        <v/>
      </c>
      <c r="O2976" s="14"/>
      <c r="P2976" s="14" t="str">
        <f>IF(Table2[[#This Row],[M5A]]="","",SUM(Table2[[#This Row],[M5A]]-Table2[[#This Row],[M5B_h]]))</f>
        <v/>
      </c>
      <c r="Q2976" s="14">
        <f>SUM(Table2[[#This Row],[AWAL]],Table2[[#This Row],[M1B]])</f>
        <v>0</v>
      </c>
      <c r="R2976" s="14">
        <f>SUM(Table2[[#This Row],[M2B]],Table2[[#This Row],[M2B_h]])</f>
        <v>0</v>
      </c>
      <c r="S2976" s="14">
        <f>SUM(Table2[[#This Row],[M3B]],Table2[[#This Row],[M3B_h]])</f>
        <v>0</v>
      </c>
      <c r="T2976" s="14">
        <f>SUM(Table2[[#This Row],[M4B]],Table2[[#This Row],[M4B_h]])</f>
        <v>0</v>
      </c>
    </row>
    <row r="2977" spans="1:20">
      <c r="A2977" s="13" t="str">
        <f>IF(Table2[[#This Row],[TT]]=0,"",ROW())</f>
        <v/>
      </c>
      <c r="B2977" s="13" t="str">
        <f>LOWER(SUBSTITUTE(SUBSTITUTE(SUBSTITUTE(SUBSTITUTE(SUBSTITUTE(SUBSTITUTE(SUBSTITUTE(SUBSTITUTE(Table2[[#This Row],[NAMA BARANG]]," ",""),"""",""),"-",""),"/",""),"(",""),")",""),"&amp;",""),",",""))</f>
        <v>sampulkwartofancy</v>
      </c>
      <c r="C2977" s="16" t="s">
        <v>2729</v>
      </c>
      <c r="D2977" s="18">
        <v>0</v>
      </c>
      <c r="E2977" s="47">
        <v>240</v>
      </c>
      <c r="F2977" s="43">
        <f>IF(Table2[[#This Row],[M5B]]="",Table2[[#This Row],[M5B_h]],SUM(Table2[[#This Row],[M5B_h]],Table2[[#This Row],[M5B]]))</f>
        <v>0</v>
      </c>
      <c r="H2977" s="14" t="str">
        <f>IF(Table2[[#This Row],[M1A]]="","",Table2[[#This Row],[M1A]]-Table2[[#This Row],[AWAL]])</f>
        <v/>
      </c>
      <c r="J2977" s="14" t="str">
        <f>IF(Table2[[#This Row],[M2A]]="","",SUM(Table2[[#This Row],[M2A]]-Table2[[#This Row],[M2B_h]]))</f>
        <v/>
      </c>
      <c r="L2977" s="14" t="str">
        <f>IF(Table2[[#This Row],[M3A]]="","",SUM(Table2[[#This Row],[M3A]]-Table2[[#This Row],[M3B_h]]))</f>
        <v/>
      </c>
      <c r="N2977" s="14" t="str">
        <f>IF(Table2[[#This Row],[M4A]]="","",SUM(Table2[[#This Row],[M4A]]-Table2[[#This Row],[M4B_h]]))</f>
        <v/>
      </c>
      <c r="O2977" s="14"/>
      <c r="P2977" s="14" t="str">
        <f>IF(Table2[[#This Row],[M5A]]="","",SUM(Table2[[#This Row],[M5A]]-Table2[[#This Row],[M5B_h]]))</f>
        <v/>
      </c>
      <c r="Q2977" s="14">
        <f>SUM(Table2[[#This Row],[AWAL]],Table2[[#This Row],[M1B]])</f>
        <v>0</v>
      </c>
      <c r="R2977" s="14">
        <f>SUM(Table2[[#This Row],[M2B]],Table2[[#This Row],[M2B_h]])</f>
        <v>0</v>
      </c>
      <c r="S2977" s="14">
        <f>SUM(Table2[[#This Row],[M3B]],Table2[[#This Row],[M3B_h]])</f>
        <v>0</v>
      </c>
      <c r="T2977" s="14">
        <f>SUM(Table2[[#This Row],[M4B]],Table2[[#This Row],[M4B_h]])</f>
        <v>0</v>
      </c>
    </row>
    <row r="2978" spans="1:20">
      <c r="A2978" s="11" t="str">
        <f>IF(Table2[[#This Row],[TT]]=0,"",ROW())</f>
        <v/>
      </c>
      <c r="B2978" s="11" t="str">
        <f>LOWER(SUBSTITUTE(SUBSTITUTE(SUBSTITUTE(SUBSTITUTE(SUBSTITUTE(SUBSTITUTE(SUBSTITUTE(SUBSTITUTE(Table2[[#This Row],[NAMA BARANG]]," ",""),"""",""),"-",""),"/",""),"(",""),")",""),"&amp;",""),",",""))</f>
        <v>sampuloppalexkwartolem1q296pk</v>
      </c>
      <c r="C2978" s="17" t="s">
        <v>1984</v>
      </c>
      <c r="D2978" s="18">
        <v>0</v>
      </c>
      <c r="E2978" s="22">
        <v>300</v>
      </c>
      <c r="F2978" s="43">
        <f>IF(Table2[[#This Row],[M5B]]="",Table2[[#This Row],[M5B_h]],SUM(Table2[[#This Row],[M5B_h]],Table2[[#This Row],[M5B]]))</f>
        <v>0</v>
      </c>
      <c r="H2978" s="12" t="str">
        <f>IF(Table2[[#This Row],[M1A]]="","",Table2[[#This Row],[M1A]]-Table2[[#This Row],[AWAL]])</f>
        <v/>
      </c>
      <c r="J2978" s="12" t="str">
        <f>IF(Table2[[#This Row],[M2A]]="","",SUM(Table2[[#This Row],[M2A]]-Table2[[#This Row],[M2B_h]]))</f>
        <v/>
      </c>
      <c r="L2978" s="12" t="str">
        <f>IF(Table2[[#This Row],[M3A]]="","",SUM(Table2[[#This Row],[M3A]]-Table2[[#This Row],[M3B_h]]))</f>
        <v/>
      </c>
      <c r="N2978" s="12" t="str">
        <f>IF(Table2[[#This Row],[M4A]]="","",SUM(Table2[[#This Row],[M4A]]-Table2[[#This Row],[M4B_h]]))</f>
        <v/>
      </c>
      <c r="O2978" s="14"/>
      <c r="P2978" s="14" t="str">
        <f>IF(Table2[[#This Row],[M5A]]="","",SUM(Table2[[#This Row],[M5A]]-Table2[[#This Row],[M5B_h]]))</f>
        <v/>
      </c>
      <c r="Q2978" s="14">
        <f>SUM(Table2[[#This Row],[AWAL]],Table2[[#This Row],[M1B]])</f>
        <v>0</v>
      </c>
      <c r="R2978" s="14">
        <f>SUM(Table2[[#This Row],[M2B]],Table2[[#This Row],[M2B_h]])</f>
        <v>0</v>
      </c>
      <c r="S2978" s="14">
        <f>SUM(Table2[[#This Row],[M3B]],Table2[[#This Row],[M3B_h]])</f>
        <v>0</v>
      </c>
      <c r="T2978" s="14">
        <f>SUM(Table2[[#This Row],[M4B]],Table2[[#This Row],[M4B_h]])</f>
        <v>0</v>
      </c>
    </row>
    <row r="2979" spans="1:20">
      <c r="A2979" s="11" t="str">
        <f>IF(Table2[[#This Row],[TT]]=0,"",ROW())</f>
        <v/>
      </c>
      <c r="B2979" s="11" t="str">
        <f>LOWER(SUBSTITUTE(SUBSTITUTE(SUBSTITUTE(SUBSTITUTE(SUBSTITUTE(SUBSTITUTE(SUBSTITUTE(SUBSTITUTE(Table2[[#This Row],[NAMA BARANG]]," ",""),"""",""),"-",""),"/",""),"(",""),")",""),"&amp;",""),",",""))</f>
        <v>sampuloppalexanderboxy</v>
      </c>
      <c r="C2979" s="17" t="s">
        <v>1985</v>
      </c>
      <c r="D2979" s="18">
        <v>0</v>
      </c>
      <c r="E2979" s="22">
        <v>300</v>
      </c>
      <c r="F2979" s="43">
        <f>IF(Table2[[#This Row],[M5B]]="",Table2[[#This Row],[M5B_h]],SUM(Table2[[#This Row],[M5B_h]],Table2[[#This Row],[M5B]]))</f>
        <v>0</v>
      </c>
      <c r="H2979" s="12" t="str">
        <f>IF(Table2[[#This Row],[M1A]]="","",Table2[[#This Row],[M1A]]-Table2[[#This Row],[AWAL]])</f>
        <v/>
      </c>
      <c r="J2979" s="12" t="str">
        <f>IF(Table2[[#This Row],[M2A]]="","",SUM(Table2[[#This Row],[M2A]]-Table2[[#This Row],[M2B_h]]))</f>
        <v/>
      </c>
      <c r="L2979" s="12" t="str">
        <f>IF(Table2[[#This Row],[M3A]]="","",SUM(Table2[[#This Row],[M3A]]-Table2[[#This Row],[M3B_h]]))</f>
        <v/>
      </c>
      <c r="N2979" s="12" t="str">
        <f>IF(Table2[[#This Row],[M4A]]="","",SUM(Table2[[#This Row],[M4A]]-Table2[[#This Row],[M4B_h]]))</f>
        <v/>
      </c>
      <c r="O2979" s="14"/>
      <c r="P2979" s="14" t="str">
        <f>IF(Table2[[#This Row],[M5A]]="","",SUM(Table2[[#This Row],[M5A]]-Table2[[#This Row],[M5B_h]]))</f>
        <v/>
      </c>
      <c r="Q2979" s="14">
        <f>SUM(Table2[[#This Row],[AWAL]],Table2[[#This Row],[M1B]])</f>
        <v>0</v>
      </c>
      <c r="R2979" s="14">
        <f>SUM(Table2[[#This Row],[M2B]],Table2[[#This Row],[M2B_h]])</f>
        <v>0</v>
      </c>
      <c r="S2979" s="14">
        <f>SUM(Table2[[#This Row],[M3B]],Table2[[#This Row],[M3B_h]])</f>
        <v>0</v>
      </c>
      <c r="T2979" s="14">
        <f>SUM(Table2[[#This Row],[M4B]],Table2[[#This Row],[M4B_h]])</f>
        <v>0</v>
      </c>
    </row>
    <row r="2980" spans="1:20">
      <c r="A2980" s="11" t="str">
        <f>IF(Table2[[#This Row],[TT]]=0,"",ROW())</f>
        <v/>
      </c>
      <c r="B2980" s="11" t="str">
        <f>LOWER(SUBSTITUTE(SUBSTITUTE(SUBSTITUTE(SUBSTITUTE(SUBSTITUTE(SUBSTITUTE(SUBSTITUTE(SUBSTITUTE(Table2[[#This Row],[NAMA BARANG]]," ",""),"""",""),"-",""),"/",""),"(",""),")",""),"&amp;",""),",",""))</f>
        <v>sampulroll34tkenjoy</v>
      </c>
      <c r="C2980" s="17" t="s">
        <v>2445</v>
      </c>
      <c r="D2980" s="18">
        <v>0</v>
      </c>
      <c r="E2980" s="22" t="s">
        <v>2640</v>
      </c>
      <c r="F2980" s="43">
        <f>IF(Table2[[#This Row],[M5B]]="",Table2[[#This Row],[M5B_h]],SUM(Table2[[#This Row],[M5B_h]],Table2[[#This Row],[M5B]]))</f>
        <v>0</v>
      </c>
      <c r="H2980" s="12" t="str">
        <f>IF(Table2[[#This Row],[M1A]]="","",Table2[[#This Row],[M1A]]-Table2[[#This Row],[AWAL]])</f>
        <v/>
      </c>
      <c r="J2980" s="12" t="str">
        <f>IF(Table2[[#This Row],[M2A]]="","",SUM(Table2[[#This Row],[M2A]]-Table2[[#This Row],[M2B_h]]))</f>
        <v/>
      </c>
      <c r="L2980" s="12" t="str">
        <f>IF(Table2[[#This Row],[M3A]]="","",SUM(Table2[[#This Row],[M3A]]-Table2[[#This Row],[M3B_h]]))</f>
        <v/>
      </c>
      <c r="N2980" s="12" t="str">
        <f>IF(Table2[[#This Row],[M4A]]="","",SUM(Table2[[#This Row],[M4A]]-Table2[[#This Row],[M4B_h]]))</f>
        <v/>
      </c>
      <c r="O2980" s="14"/>
      <c r="P2980" s="14" t="str">
        <f>IF(Table2[[#This Row],[M5A]]="","",SUM(Table2[[#This Row],[M5A]]-Table2[[#This Row],[M5B_h]]))</f>
        <v/>
      </c>
      <c r="Q2980" s="14">
        <f>SUM(Table2[[#This Row],[AWAL]],Table2[[#This Row],[M1B]])</f>
        <v>0</v>
      </c>
      <c r="R2980" s="14">
        <f>SUM(Table2[[#This Row],[M2B]],Table2[[#This Row],[M2B_h]])</f>
        <v>0</v>
      </c>
      <c r="S2980" s="14">
        <f>SUM(Table2[[#This Row],[M3B]],Table2[[#This Row],[M3B_h]])</f>
        <v>0</v>
      </c>
      <c r="T2980" s="14">
        <f>SUM(Table2[[#This Row],[M4B]],Table2[[#This Row],[M4B_h]])</f>
        <v>0</v>
      </c>
    </row>
    <row r="2981" spans="1:20">
      <c r="A2981" s="11" t="str">
        <f>IF(Table2[[#This Row],[TT]]=0,"",ROW())</f>
        <v/>
      </c>
      <c r="B2981" s="11" t="str">
        <f>LOWER(SUBSTITUTE(SUBSTITUTE(SUBSTITUTE(SUBSTITUTE(SUBSTITUTE(SUBSTITUTE(SUBSTITUTE(SUBSTITUTE(Table2[[#This Row],[NAMA BARANG]]," ",""),"""",""),"-",""),"/",""),"(",""),")",""),"&amp;",""),",",""))</f>
        <v>sampulsamsonboxybatik</v>
      </c>
      <c r="C2981" s="17" t="s">
        <v>1988</v>
      </c>
      <c r="D2981" s="18">
        <v>0</v>
      </c>
      <c r="E2981" s="22" t="s">
        <v>155</v>
      </c>
      <c r="F2981" s="43">
        <f>IF(Table2[[#This Row],[M5B]]="",Table2[[#This Row],[M5B_h]],SUM(Table2[[#This Row],[M5B_h]],Table2[[#This Row],[M5B]]))</f>
        <v>0</v>
      </c>
      <c r="H2981" s="12" t="str">
        <f>IF(Table2[[#This Row],[M1A]]="","",Table2[[#This Row],[M1A]]-Table2[[#This Row],[AWAL]])</f>
        <v/>
      </c>
      <c r="J2981" s="12" t="str">
        <f>IF(Table2[[#This Row],[M2A]]="","",SUM(Table2[[#This Row],[M2A]]-Table2[[#This Row],[M2B_h]]))</f>
        <v/>
      </c>
      <c r="L2981" s="12" t="str">
        <f>IF(Table2[[#This Row],[M3A]]="","",SUM(Table2[[#This Row],[M3A]]-Table2[[#This Row],[M3B_h]]))</f>
        <v/>
      </c>
      <c r="N2981" s="12" t="str">
        <f>IF(Table2[[#This Row],[M4A]]="","",SUM(Table2[[#This Row],[M4A]]-Table2[[#This Row],[M4B_h]]))</f>
        <v/>
      </c>
      <c r="O2981" s="14"/>
      <c r="P2981" s="14" t="str">
        <f>IF(Table2[[#This Row],[M5A]]="","",SUM(Table2[[#This Row],[M5A]]-Table2[[#This Row],[M5B_h]]))</f>
        <v/>
      </c>
      <c r="Q2981" s="14">
        <f>SUM(Table2[[#This Row],[AWAL]],Table2[[#This Row],[M1B]])</f>
        <v>0</v>
      </c>
      <c r="R2981" s="14">
        <f>SUM(Table2[[#This Row],[M2B]],Table2[[#This Row],[M2B_h]])</f>
        <v>0</v>
      </c>
      <c r="S2981" s="14">
        <f>SUM(Table2[[#This Row],[M3B]],Table2[[#This Row],[M3B_h]])</f>
        <v>0</v>
      </c>
      <c r="T2981" s="14">
        <f>SUM(Table2[[#This Row],[M4B]],Table2[[#This Row],[M4B_h]])</f>
        <v>0</v>
      </c>
    </row>
    <row r="2982" spans="1:20">
      <c r="A2982" s="11" t="str">
        <f>IF(Table2[[#This Row],[TT]]=0,"",ROW())</f>
        <v/>
      </c>
      <c r="B2982" s="11" t="str">
        <f>LOWER(SUBSTITUTE(SUBSTITUTE(SUBSTITUTE(SUBSTITUTE(SUBSTITUTE(SUBSTITUTE(SUBSTITUTE(SUBSTITUTE(Table2[[#This Row],[NAMA BARANG]]," ",""),"""",""),"-",""),"/",""),"(",""),")",""),"&amp;",""),",",""))</f>
        <v>selongsongpentelenter</v>
      </c>
      <c r="C2982" s="17" t="s">
        <v>1989</v>
      </c>
      <c r="D2982" s="18">
        <v>0</v>
      </c>
      <c r="E2982" s="22" t="s">
        <v>2723</v>
      </c>
      <c r="F2982" s="43">
        <f>IF(Table2[[#This Row],[M5B]]="",Table2[[#This Row],[M5B_h]],SUM(Table2[[#This Row],[M5B_h]],Table2[[#This Row],[M5B]]))</f>
        <v>0</v>
      </c>
      <c r="H2982" s="12" t="str">
        <f>IF(Table2[[#This Row],[M1A]]="","",Table2[[#This Row],[M1A]]-Table2[[#This Row],[AWAL]])</f>
        <v/>
      </c>
      <c r="J2982" s="12" t="str">
        <f>IF(Table2[[#This Row],[M2A]]="","",SUM(Table2[[#This Row],[M2A]]-Table2[[#This Row],[M2B_h]]))</f>
        <v/>
      </c>
      <c r="L2982" s="12" t="str">
        <f>IF(Table2[[#This Row],[M3A]]="","",SUM(Table2[[#This Row],[M3A]]-Table2[[#This Row],[M3B_h]]))</f>
        <v/>
      </c>
      <c r="N2982" s="12" t="str">
        <f>IF(Table2[[#This Row],[M4A]]="","",SUM(Table2[[#This Row],[M4A]]-Table2[[#This Row],[M4B_h]]))</f>
        <v/>
      </c>
      <c r="O2982" s="14"/>
      <c r="P2982" s="14" t="str">
        <f>IF(Table2[[#This Row],[M5A]]="","",SUM(Table2[[#This Row],[M5A]]-Table2[[#This Row],[M5B_h]]))</f>
        <v/>
      </c>
      <c r="Q2982" s="14">
        <f>SUM(Table2[[#This Row],[AWAL]],Table2[[#This Row],[M1B]])</f>
        <v>0</v>
      </c>
      <c r="R2982" s="14">
        <f>SUM(Table2[[#This Row],[M2B]],Table2[[#This Row],[M2B_h]])</f>
        <v>0</v>
      </c>
      <c r="S2982" s="14">
        <f>SUM(Table2[[#This Row],[M3B]],Table2[[#This Row],[M3B_h]])</f>
        <v>0</v>
      </c>
      <c r="T2982" s="14">
        <f>SUM(Table2[[#This Row],[M4B]],Table2[[#This Row],[M4B_h]])</f>
        <v>0</v>
      </c>
    </row>
    <row r="2983" spans="1:20">
      <c r="A2983" s="13" t="str">
        <f>IF(Table2[[#This Row],[TT]]=0,"",ROW())</f>
        <v/>
      </c>
      <c r="B2983" s="13" t="str">
        <f>LOWER(SUBSTITUTE(SUBSTITUTE(SUBSTITUTE(SUBSTITUTE(SUBSTITUTE(SUBSTITUTE(SUBSTITUTE(SUBSTITUTE(Table2[[#This Row],[NAMA BARANG]]," ",""),"""",""),"-",""),"/",""),"(",""),")",""),"&amp;",""),",",""))</f>
        <v>simpoa8025</v>
      </c>
      <c r="C2983" s="16" t="s">
        <v>3236</v>
      </c>
      <c r="D2983" s="18">
        <v>0</v>
      </c>
      <c r="E2983" s="47" t="s">
        <v>2451</v>
      </c>
      <c r="F2983" s="43">
        <f>IF(Table2[[#This Row],[M5B]]="",Table2[[#This Row],[M5B_h]],SUM(Table2[[#This Row],[M5B_h]],Table2[[#This Row],[M5B]]))</f>
        <v>0</v>
      </c>
      <c r="H2983" s="14" t="str">
        <f>IF(Table2[[#This Row],[M1A]]="","",Table2[[#This Row],[M1A]]-Table2[[#This Row],[AWAL]])</f>
        <v/>
      </c>
      <c r="J2983" s="14" t="str">
        <f>IF(Table2[[#This Row],[M2A]]="","",SUM(Table2[[#This Row],[M2A]]-Table2[[#This Row],[M2B_h]]))</f>
        <v/>
      </c>
      <c r="L2983" s="14" t="str">
        <f>IF(Table2[[#This Row],[M3A]]="","",SUM(Table2[[#This Row],[M3A]]-Table2[[#This Row],[M3B_h]]))</f>
        <v/>
      </c>
      <c r="N2983" s="14" t="str">
        <f>IF(Table2[[#This Row],[M4A]]="","",SUM(Table2[[#This Row],[M4A]]-Table2[[#This Row],[M4B_h]]))</f>
        <v/>
      </c>
      <c r="O2983" s="14"/>
      <c r="P2983" s="14" t="str">
        <f>IF(Table2[[#This Row],[M5A]]="","",SUM(Table2[[#This Row],[M5A]]-Table2[[#This Row],[M5B_h]]))</f>
        <v/>
      </c>
      <c r="Q2983" s="14">
        <f>SUM(Table2[[#This Row],[AWAL]],Table2[[#This Row],[M1B]])</f>
        <v>0</v>
      </c>
      <c r="R2983" s="14">
        <f>SUM(Table2[[#This Row],[M2B]],Table2[[#This Row],[M2B_h]])</f>
        <v>0</v>
      </c>
      <c r="S2983" s="14">
        <f>SUM(Table2[[#This Row],[M3B]],Table2[[#This Row],[M3B_h]])</f>
        <v>0</v>
      </c>
      <c r="T2983" s="14">
        <f>SUM(Table2[[#This Row],[M4B]],Table2[[#This Row],[M4B_h]])</f>
        <v>0</v>
      </c>
    </row>
    <row r="2984" spans="1:20">
      <c r="A2984" s="11" t="str">
        <f>IF(Table2[[#This Row],[TT]]=0,"",ROW())</f>
        <v/>
      </c>
      <c r="B2984" s="11" t="str">
        <f>LOWER(SUBSTITUTE(SUBSTITUTE(SUBSTITUTE(SUBSTITUTE(SUBSTITUTE(SUBSTITUTE(SUBSTITUTE(SUBSTITUTE(Table2[[#This Row],[NAMA BARANG]]," ",""),"""",""),"-",""),"/",""),"(",""),")",""),"&amp;",""),",",""))</f>
        <v>sipoa011</v>
      </c>
      <c r="C2984" s="17" t="s">
        <v>4508</v>
      </c>
      <c r="D2984" s="18">
        <v>0</v>
      </c>
      <c r="E2984" s="22" t="s">
        <v>4509</v>
      </c>
      <c r="F2984" s="43">
        <f>IF(Table2[[#This Row],[M5B]]="",Table2[[#This Row],[M5B_h]],SUM(Table2[[#This Row],[M5B_h]],Table2[[#This Row],[M5B]]))</f>
        <v>0</v>
      </c>
      <c r="H2984" s="12" t="str">
        <f>IF(Table2[[#This Row],[M1A]]="","",Table2[[#This Row],[M1A]]-Table2[[#This Row],[AWAL]])</f>
        <v/>
      </c>
      <c r="J2984" s="12" t="str">
        <f>IF(Table2[[#This Row],[M2A]]="","",SUM(Table2[[#This Row],[M2A]]-Table2[[#This Row],[M2B_h]]))</f>
        <v/>
      </c>
      <c r="L2984" s="12" t="str">
        <f>IF(Table2[[#This Row],[M3A]]="","",SUM(Table2[[#This Row],[M3A]]-Table2[[#This Row],[M3B_h]]))</f>
        <v/>
      </c>
      <c r="N2984" s="12" t="str">
        <f>IF(Table2[[#This Row],[M4A]]="","",SUM(Table2[[#This Row],[M4A]]-Table2[[#This Row],[M4B_h]]))</f>
        <v/>
      </c>
      <c r="O2984" s="14"/>
      <c r="P2984" s="14" t="str">
        <f>IF(Table2[[#This Row],[M5A]]="","",SUM(Table2[[#This Row],[M5A]]-Table2[[#This Row],[M5B_h]]))</f>
        <v/>
      </c>
      <c r="Q2984" s="14">
        <f>SUM(Table2[[#This Row],[AWAL]],Table2[[#This Row],[M1B]])</f>
        <v>0</v>
      </c>
      <c r="R2984" s="14">
        <f>SUM(Table2[[#This Row],[M2B]],Table2[[#This Row],[M2B_h]])</f>
        <v>0</v>
      </c>
      <c r="S2984" s="14">
        <f>SUM(Table2[[#This Row],[M3B]],Table2[[#This Row],[M3B_h]])</f>
        <v>0</v>
      </c>
      <c r="T2984" s="14">
        <f>SUM(Table2[[#This Row],[M4B]],Table2[[#This Row],[M4B_h]])</f>
        <v>0</v>
      </c>
    </row>
    <row r="2985" spans="1:20">
      <c r="A2985" s="11" t="str">
        <f>IF(Table2[[#This Row],[TT]]=0,"",ROW())</f>
        <v/>
      </c>
      <c r="B2985" s="11" t="str">
        <f>LOWER(SUBSTITUTE(SUBSTITUTE(SUBSTITUTE(SUBSTITUTE(SUBSTITUTE(SUBSTITUTE(SUBSTITUTE(SUBSTITUTE(Table2[[#This Row],[NAMA BARANG]]," ",""),"""",""),"-",""),"/",""),"(",""),")",""),"&amp;",""),",",""))</f>
        <v>sipoa011</v>
      </c>
      <c r="C2985" s="17" t="s">
        <v>4508</v>
      </c>
      <c r="D2985" s="18">
        <v>0</v>
      </c>
      <c r="E2985" s="22" t="s">
        <v>4510</v>
      </c>
      <c r="F2985" s="43">
        <f>IF(Table2[[#This Row],[M5B]]="",Table2[[#This Row],[M5B_h]],SUM(Table2[[#This Row],[M5B_h]],Table2[[#This Row],[M5B]]))</f>
        <v>0</v>
      </c>
      <c r="H2985" s="12" t="str">
        <f>IF(Table2[[#This Row],[M1A]]="","",Table2[[#This Row],[M1A]]-Table2[[#This Row],[AWAL]])</f>
        <v/>
      </c>
      <c r="J2985" s="12" t="str">
        <f>IF(Table2[[#This Row],[M2A]]="","",SUM(Table2[[#This Row],[M2A]]-Table2[[#This Row],[M2B_h]]))</f>
        <v/>
      </c>
      <c r="L2985" s="12" t="str">
        <f>IF(Table2[[#This Row],[M3A]]="","",SUM(Table2[[#This Row],[M3A]]-Table2[[#This Row],[M3B_h]]))</f>
        <v/>
      </c>
      <c r="N2985" s="12" t="str">
        <f>IF(Table2[[#This Row],[M4A]]="","",SUM(Table2[[#This Row],[M4A]]-Table2[[#This Row],[M4B_h]]))</f>
        <v/>
      </c>
      <c r="O2985" s="14"/>
      <c r="P2985" s="14" t="str">
        <f>IF(Table2[[#This Row],[M5A]]="","",SUM(Table2[[#This Row],[M5A]]-Table2[[#This Row],[M5B_h]]))</f>
        <v/>
      </c>
      <c r="Q2985" s="14">
        <f>SUM(Table2[[#This Row],[AWAL]],Table2[[#This Row],[M1B]])</f>
        <v>0</v>
      </c>
      <c r="R2985" s="14">
        <f>SUM(Table2[[#This Row],[M2B]],Table2[[#This Row],[M2B_h]])</f>
        <v>0</v>
      </c>
      <c r="S2985" s="14">
        <f>SUM(Table2[[#This Row],[M3B]],Table2[[#This Row],[M3B_h]])</f>
        <v>0</v>
      </c>
      <c r="T2985" s="14">
        <f>SUM(Table2[[#This Row],[M4B]],Table2[[#This Row],[M4B_h]])</f>
        <v>0</v>
      </c>
    </row>
    <row r="2986" spans="1:20">
      <c r="A2986" s="11" t="str">
        <f>IF(Table2[[#This Row],[TT]]=0,"",ROW())</f>
        <v/>
      </c>
      <c r="B2986" s="11" t="str">
        <f>LOWER(SUBSTITUTE(SUBSTITUTE(SUBSTITUTE(SUBSTITUTE(SUBSTITUTE(SUBSTITUTE(SUBSTITUTE(SUBSTITUTE(Table2[[#This Row],[NAMA BARANG]]," ",""),"""",""),"-",""),"/",""),"(",""),")",""),"&amp;",""),",",""))</f>
        <v>sipoa13barisjaya</v>
      </c>
      <c r="C2986" s="17" t="s">
        <v>1992</v>
      </c>
      <c r="D2986" s="18">
        <v>0</v>
      </c>
      <c r="E2986" s="22" t="s">
        <v>153</v>
      </c>
      <c r="F2986" s="43">
        <f>IF(Table2[[#This Row],[M5B]]="",Table2[[#This Row],[M5B_h]],SUM(Table2[[#This Row],[M5B_h]],Table2[[#This Row],[M5B]]))</f>
        <v>0</v>
      </c>
      <c r="H2986" s="12" t="str">
        <f>IF(Table2[[#This Row],[M1A]]="","",Table2[[#This Row],[M1A]]-Table2[[#This Row],[AWAL]])</f>
        <v/>
      </c>
      <c r="J2986" s="12" t="str">
        <f>IF(Table2[[#This Row],[M2A]]="","",SUM(Table2[[#This Row],[M2A]]-Table2[[#This Row],[M2B_h]]))</f>
        <v/>
      </c>
      <c r="L2986" s="12" t="str">
        <f>IF(Table2[[#This Row],[M3A]]="","",SUM(Table2[[#This Row],[M3A]]-Table2[[#This Row],[M3B_h]]))</f>
        <v/>
      </c>
      <c r="N2986" s="12" t="str">
        <f>IF(Table2[[#This Row],[M4A]]="","",SUM(Table2[[#This Row],[M4A]]-Table2[[#This Row],[M4B_h]]))</f>
        <v/>
      </c>
      <c r="O2986" s="14"/>
      <c r="P2986" s="14" t="str">
        <f>IF(Table2[[#This Row],[M5A]]="","",SUM(Table2[[#This Row],[M5A]]-Table2[[#This Row],[M5B_h]]))</f>
        <v/>
      </c>
      <c r="Q2986" s="14">
        <f>SUM(Table2[[#This Row],[AWAL]],Table2[[#This Row],[M1B]])</f>
        <v>0</v>
      </c>
      <c r="R2986" s="14">
        <f>SUM(Table2[[#This Row],[M2B]],Table2[[#This Row],[M2B_h]])</f>
        <v>0</v>
      </c>
      <c r="S2986" s="14">
        <f>SUM(Table2[[#This Row],[M3B]],Table2[[#This Row],[M3B_h]])</f>
        <v>0</v>
      </c>
      <c r="T2986" s="14">
        <f>SUM(Table2[[#This Row],[M4B]],Table2[[#This Row],[M4B_h]])</f>
        <v>0</v>
      </c>
    </row>
    <row r="2987" spans="1:20">
      <c r="A2987" s="13" t="str">
        <f>IF(Table2[[#This Row],[TT]]=0,"",ROW())</f>
        <v/>
      </c>
      <c r="B2987" s="13" t="str">
        <f>LOWER(SUBSTITUTE(SUBSTITUTE(SUBSTITUTE(SUBSTITUTE(SUBSTITUTE(SUBSTITUTE(SUBSTITUTE(SUBSTITUTE(Table2[[#This Row],[NAMA BARANG]]," ",""),"""",""),"-",""),"/",""),"(",""),")",""),"&amp;",""),",",""))</f>
        <v>sipoa13tiangetj</v>
      </c>
      <c r="C2987" s="16" t="s">
        <v>3160</v>
      </c>
      <c r="D2987" s="18">
        <v>0</v>
      </c>
      <c r="E2987" s="47" t="s">
        <v>2223</v>
      </c>
      <c r="F2987" s="43">
        <f>IF(Table2[[#This Row],[M5B]]="",Table2[[#This Row],[M5B_h]],SUM(Table2[[#This Row],[M5B_h]],Table2[[#This Row],[M5B]]))</f>
        <v>0</v>
      </c>
      <c r="H2987" s="14" t="str">
        <f>IF(Table2[[#This Row],[M1A]]="","",Table2[[#This Row],[M1A]]-Table2[[#This Row],[AWAL]])</f>
        <v/>
      </c>
      <c r="J2987" s="14" t="str">
        <f>IF(Table2[[#This Row],[M2A]]="","",SUM(Table2[[#This Row],[M2A]]-Table2[[#This Row],[M2B_h]]))</f>
        <v/>
      </c>
      <c r="L2987" s="14" t="str">
        <f>IF(Table2[[#This Row],[M3A]]="","",SUM(Table2[[#This Row],[M3A]]-Table2[[#This Row],[M3B_h]]))</f>
        <v/>
      </c>
      <c r="N2987" s="14" t="str">
        <f>IF(Table2[[#This Row],[M4A]]="","",SUM(Table2[[#This Row],[M4A]]-Table2[[#This Row],[M4B_h]]))</f>
        <v/>
      </c>
      <c r="O2987" s="14"/>
      <c r="P2987" s="14" t="str">
        <f>IF(Table2[[#This Row],[M5A]]="","",SUM(Table2[[#This Row],[M5A]]-Table2[[#This Row],[M5B_h]]))</f>
        <v/>
      </c>
      <c r="Q2987" s="14">
        <f>SUM(Table2[[#This Row],[AWAL]],Table2[[#This Row],[M1B]])</f>
        <v>0</v>
      </c>
      <c r="R2987" s="14">
        <f>SUM(Table2[[#This Row],[M2B]],Table2[[#This Row],[M2B_h]])</f>
        <v>0</v>
      </c>
      <c r="S2987" s="14">
        <f>SUM(Table2[[#This Row],[M3B]],Table2[[#This Row],[M3B_h]])</f>
        <v>0</v>
      </c>
      <c r="T2987" s="14">
        <f>SUM(Table2[[#This Row],[M4B]],Table2[[#This Row],[M4B_h]])</f>
        <v>0</v>
      </c>
    </row>
    <row r="2988" spans="1:20">
      <c r="A2988" s="11" t="str">
        <f>IF(Table2[[#This Row],[TT]]=0,"",ROW())</f>
        <v/>
      </c>
      <c r="B2988" s="11" t="str">
        <f>LOWER(SUBSTITUTE(SUBSTITUTE(SUBSTITUTE(SUBSTITUTE(SUBSTITUTE(SUBSTITUTE(SUBSTITUTE(SUBSTITUTE(Table2[[#This Row],[NAMA BARANG]]," ",""),"""",""),"-",""),"/",""),"(",""),")",""),"&amp;",""),",",""))</f>
        <v>sipoa2831</v>
      </c>
      <c r="C2988" s="17" t="s">
        <v>1994</v>
      </c>
      <c r="D2988" s="18">
        <v>0</v>
      </c>
      <c r="E2988" s="22" t="s">
        <v>63</v>
      </c>
      <c r="F2988" s="43">
        <f>IF(Table2[[#This Row],[M5B]]="",Table2[[#This Row],[M5B_h]],SUM(Table2[[#This Row],[M5B_h]],Table2[[#This Row],[M5B]]))</f>
        <v>0</v>
      </c>
      <c r="H2988" s="12" t="str">
        <f>IF(Table2[[#This Row],[M1A]]="","",Table2[[#This Row],[M1A]]-Table2[[#This Row],[AWAL]])</f>
        <v/>
      </c>
      <c r="J2988" s="12" t="str">
        <f>IF(Table2[[#This Row],[M2A]]="","",SUM(Table2[[#This Row],[M2A]]-Table2[[#This Row],[M2B_h]]))</f>
        <v/>
      </c>
      <c r="L2988" s="12" t="str">
        <f>IF(Table2[[#This Row],[M3A]]="","",SUM(Table2[[#This Row],[M3A]]-Table2[[#This Row],[M3B_h]]))</f>
        <v/>
      </c>
      <c r="N2988" s="12" t="str">
        <f>IF(Table2[[#This Row],[M4A]]="","",SUM(Table2[[#This Row],[M4A]]-Table2[[#This Row],[M4B_h]]))</f>
        <v/>
      </c>
      <c r="O2988" s="14"/>
      <c r="P2988" s="14" t="str">
        <f>IF(Table2[[#This Row],[M5A]]="","",SUM(Table2[[#This Row],[M5A]]-Table2[[#This Row],[M5B_h]]))</f>
        <v/>
      </c>
      <c r="Q2988" s="14">
        <f>SUM(Table2[[#This Row],[AWAL]],Table2[[#This Row],[M1B]])</f>
        <v>0</v>
      </c>
      <c r="R2988" s="14">
        <f>SUM(Table2[[#This Row],[M2B]],Table2[[#This Row],[M2B_h]])</f>
        <v>0</v>
      </c>
      <c r="S2988" s="14">
        <f>SUM(Table2[[#This Row],[M3B]],Table2[[#This Row],[M3B_h]])</f>
        <v>0</v>
      </c>
      <c r="T2988" s="14">
        <f>SUM(Table2[[#This Row],[M4B]],Table2[[#This Row],[M4B_h]])</f>
        <v>0</v>
      </c>
    </row>
    <row r="2989" spans="1:20">
      <c r="A2989" s="11" t="str">
        <f>IF(Table2[[#This Row],[TT]]=0,"",ROW())</f>
        <v/>
      </c>
      <c r="B2989" s="11" t="str">
        <f>LOWER(SUBSTITUTE(SUBSTITUTE(SUBSTITUTE(SUBSTITUTE(SUBSTITUTE(SUBSTITUTE(SUBSTITUTE(SUBSTITUTE(Table2[[#This Row],[NAMA BARANG]]," ",""),"""",""),"-",""),"/",""),"(",""),")",""),"&amp;",""),",",""))</f>
        <v>sipoa8022vanart</v>
      </c>
      <c r="C2989" s="17" t="s">
        <v>1999</v>
      </c>
      <c r="D2989" s="18">
        <v>0</v>
      </c>
      <c r="E2989" s="22" t="s">
        <v>873</v>
      </c>
      <c r="F2989" s="43">
        <f>IF(Table2[[#This Row],[M5B]]="",Table2[[#This Row],[M5B_h]],SUM(Table2[[#This Row],[M5B_h]],Table2[[#This Row],[M5B]]))</f>
        <v>0</v>
      </c>
      <c r="H2989" s="12" t="str">
        <f>IF(Table2[[#This Row],[M1A]]="","",Table2[[#This Row],[M1A]]-Table2[[#This Row],[AWAL]])</f>
        <v/>
      </c>
      <c r="J2989" s="12" t="str">
        <f>IF(Table2[[#This Row],[M2A]]="","",SUM(Table2[[#This Row],[M2A]]-Table2[[#This Row],[M2B_h]]))</f>
        <v/>
      </c>
      <c r="L2989" s="12" t="str">
        <f>IF(Table2[[#This Row],[M3A]]="","",SUM(Table2[[#This Row],[M3A]]-Table2[[#This Row],[M3B_h]]))</f>
        <v/>
      </c>
      <c r="N2989" s="12" t="str">
        <f>IF(Table2[[#This Row],[M4A]]="","",SUM(Table2[[#This Row],[M4A]]-Table2[[#This Row],[M4B_h]]))</f>
        <v/>
      </c>
      <c r="O2989" s="14"/>
      <c r="P2989" s="14" t="str">
        <f>IF(Table2[[#This Row],[M5A]]="","",SUM(Table2[[#This Row],[M5A]]-Table2[[#This Row],[M5B_h]]))</f>
        <v/>
      </c>
      <c r="Q2989" s="14">
        <f>SUM(Table2[[#This Row],[AWAL]],Table2[[#This Row],[M1B]])</f>
        <v>0</v>
      </c>
      <c r="R2989" s="14">
        <f>SUM(Table2[[#This Row],[M2B]],Table2[[#This Row],[M2B_h]])</f>
        <v>0</v>
      </c>
      <c r="S2989" s="14">
        <f>SUM(Table2[[#This Row],[M3B]],Table2[[#This Row],[M3B_h]])</f>
        <v>0</v>
      </c>
      <c r="T2989" s="14">
        <f>SUM(Table2[[#This Row],[M4B]],Table2[[#This Row],[M4B_h]])</f>
        <v>0</v>
      </c>
    </row>
    <row r="2990" spans="1:20">
      <c r="A2990" s="11" t="str">
        <f>IF(Table2[[#This Row],[TT]]=0,"",ROW())</f>
        <v/>
      </c>
      <c r="B2990" s="11" t="str">
        <f>LOWER(SUBSTITUTE(SUBSTITUTE(SUBSTITUTE(SUBSTITUTE(SUBSTITUTE(SUBSTITUTE(SUBSTITUTE(SUBSTITUTE(Table2[[#This Row],[NAMA BARANG]]," ",""),"""",""),"-",""),"/",""),"(",""),")",""),"&amp;",""),",",""))</f>
        <v>sipoabescobc117</v>
      </c>
      <c r="C2990" s="17" t="s">
        <v>2001</v>
      </c>
      <c r="D2990" s="18">
        <v>0</v>
      </c>
      <c r="E2990" s="22" t="s">
        <v>153</v>
      </c>
      <c r="F2990" s="43">
        <f>IF(Table2[[#This Row],[M5B]]="",Table2[[#This Row],[M5B_h]],SUM(Table2[[#This Row],[M5B_h]],Table2[[#This Row],[M5B]]))</f>
        <v>0</v>
      </c>
      <c r="H2990" s="12" t="str">
        <f>IF(Table2[[#This Row],[M1A]]="","",Table2[[#This Row],[M1A]]-Table2[[#This Row],[AWAL]])</f>
        <v/>
      </c>
      <c r="J2990" s="12" t="str">
        <f>IF(Table2[[#This Row],[M2A]]="","",SUM(Table2[[#This Row],[M2A]]-Table2[[#This Row],[M2B_h]]))</f>
        <v/>
      </c>
      <c r="L2990" s="12" t="str">
        <f>IF(Table2[[#This Row],[M3A]]="","",SUM(Table2[[#This Row],[M3A]]-Table2[[#This Row],[M3B_h]]))</f>
        <v/>
      </c>
      <c r="N2990" s="12" t="str">
        <f>IF(Table2[[#This Row],[M4A]]="","",SUM(Table2[[#This Row],[M4A]]-Table2[[#This Row],[M4B_h]]))</f>
        <v/>
      </c>
      <c r="O2990" s="14"/>
      <c r="P2990" s="14" t="str">
        <f>IF(Table2[[#This Row],[M5A]]="","",SUM(Table2[[#This Row],[M5A]]-Table2[[#This Row],[M5B_h]]))</f>
        <v/>
      </c>
      <c r="Q2990" s="14">
        <f>SUM(Table2[[#This Row],[AWAL]],Table2[[#This Row],[M1B]])</f>
        <v>0</v>
      </c>
      <c r="R2990" s="14">
        <f>SUM(Table2[[#This Row],[M2B]],Table2[[#This Row],[M2B_h]])</f>
        <v>0</v>
      </c>
      <c r="S2990" s="14">
        <f>SUM(Table2[[#This Row],[M3B]],Table2[[#This Row],[M3B_h]])</f>
        <v>0</v>
      </c>
      <c r="T2990" s="14">
        <f>SUM(Table2[[#This Row],[M4B]],Table2[[#This Row],[M4B_h]])</f>
        <v>0</v>
      </c>
    </row>
    <row r="2991" spans="1:20">
      <c r="A2991" s="11" t="str">
        <f>IF(Table2[[#This Row],[TT]]=0,"",ROW())</f>
        <v/>
      </c>
      <c r="B2991" s="11" t="str">
        <f>LOWER(SUBSTITUTE(SUBSTITUTE(SUBSTITUTE(SUBSTITUTE(SUBSTITUTE(SUBSTITUTE(SUBSTITUTE(SUBSTITUTE(Table2[[#This Row],[NAMA BARANG]]," ",""),"""",""),"-",""),"/",""),"(",""),")",""),"&amp;",""),",",""))</f>
        <v>sipoatz8012</v>
      </c>
      <c r="C2991" s="17" t="s">
        <v>2008</v>
      </c>
      <c r="D2991" s="18">
        <v>0</v>
      </c>
      <c r="E2991" s="22" t="s">
        <v>173</v>
      </c>
      <c r="F2991" s="43">
        <f>IF(Table2[[#This Row],[M5B]]="",Table2[[#This Row],[M5B_h]],SUM(Table2[[#This Row],[M5B_h]],Table2[[#This Row],[M5B]]))</f>
        <v>0</v>
      </c>
      <c r="H2991" s="12" t="str">
        <f>IF(Table2[[#This Row],[M1A]]="","",Table2[[#This Row],[M1A]]-Table2[[#This Row],[AWAL]])</f>
        <v/>
      </c>
      <c r="J2991" s="12" t="str">
        <f>IF(Table2[[#This Row],[M2A]]="","",SUM(Table2[[#This Row],[M2A]]-Table2[[#This Row],[M2B_h]]))</f>
        <v/>
      </c>
      <c r="L2991" s="12" t="str">
        <f>IF(Table2[[#This Row],[M3A]]="","",SUM(Table2[[#This Row],[M3A]]-Table2[[#This Row],[M3B_h]]))</f>
        <v/>
      </c>
      <c r="N2991" s="12" t="str">
        <f>IF(Table2[[#This Row],[M4A]]="","",SUM(Table2[[#This Row],[M4A]]-Table2[[#This Row],[M4B_h]]))</f>
        <v/>
      </c>
      <c r="O2991" s="14"/>
      <c r="P2991" s="14" t="str">
        <f>IF(Table2[[#This Row],[M5A]]="","",SUM(Table2[[#This Row],[M5A]]-Table2[[#This Row],[M5B_h]]))</f>
        <v/>
      </c>
      <c r="Q2991" s="14">
        <f>SUM(Table2[[#This Row],[AWAL]],Table2[[#This Row],[M1B]])</f>
        <v>0</v>
      </c>
      <c r="R2991" s="14">
        <f>SUM(Table2[[#This Row],[M2B]],Table2[[#This Row],[M2B_h]])</f>
        <v>0</v>
      </c>
      <c r="S2991" s="14">
        <f>SUM(Table2[[#This Row],[M3B]],Table2[[#This Row],[M3B_h]])</f>
        <v>0</v>
      </c>
      <c r="T2991" s="14">
        <f>SUM(Table2[[#This Row],[M4B]],Table2[[#This Row],[M4B_h]])</f>
        <v>0</v>
      </c>
    </row>
    <row r="2992" spans="1:20">
      <c r="A2992" s="13" t="str">
        <f>IF(Table2[[#This Row],[TT]]=0,"",ROW())</f>
        <v/>
      </c>
      <c r="B2992" s="13" t="str">
        <f>LOWER(SUBSTITUTE(SUBSTITUTE(SUBSTITUTE(SUBSTITUTE(SUBSTITUTE(SUBSTITUTE(SUBSTITUTE(SUBSTITUTE(Table2[[#This Row],[NAMA BARANG]]," ",""),"""",""),"-",""),"/",""),"(",""),")",""),"&amp;",""),",",""))</f>
        <v>spidoldb21812</v>
      </c>
      <c r="C2992" s="16" t="s">
        <v>3413</v>
      </c>
      <c r="D2992" s="18">
        <v>0</v>
      </c>
      <c r="E2992" s="47" t="s">
        <v>2567</v>
      </c>
      <c r="F2992" s="43">
        <f>IF(Table2[[#This Row],[M5B]]="",Table2[[#This Row],[M5B_h]],SUM(Table2[[#This Row],[M5B_h]],Table2[[#This Row],[M5B]]))</f>
        <v>0</v>
      </c>
      <c r="H2992" s="14" t="str">
        <f>IF(Table2[[#This Row],[M1A]]="","",Table2[[#This Row],[M1A]]-Table2[[#This Row],[AWAL]])</f>
        <v/>
      </c>
      <c r="J2992" s="14" t="str">
        <f>IF(Table2[[#This Row],[M2A]]="","",SUM(Table2[[#This Row],[M2A]]-Table2[[#This Row],[M2B_h]]))</f>
        <v/>
      </c>
      <c r="L2992" s="14" t="str">
        <f>IF(Table2[[#This Row],[M3A]]="","",SUM(Table2[[#This Row],[M3A]]-Table2[[#This Row],[M3B_h]]))</f>
        <v/>
      </c>
      <c r="N2992" s="14" t="str">
        <f>IF(Table2[[#This Row],[M4A]]="","",SUM(Table2[[#This Row],[M4A]]-Table2[[#This Row],[M4B_h]]))</f>
        <v/>
      </c>
      <c r="O2992" s="14"/>
      <c r="P2992" s="14" t="str">
        <f>IF(Table2[[#This Row],[M5A]]="","",SUM(Table2[[#This Row],[M5A]]-Table2[[#This Row],[M5B_h]]))</f>
        <v/>
      </c>
      <c r="Q2992" s="14">
        <f>SUM(Table2[[#This Row],[AWAL]],Table2[[#This Row],[M1B]])</f>
        <v>0</v>
      </c>
      <c r="R2992" s="14">
        <f>SUM(Table2[[#This Row],[M2B]],Table2[[#This Row],[M2B_h]])</f>
        <v>0</v>
      </c>
      <c r="S2992" s="14">
        <f>SUM(Table2[[#This Row],[M3B]],Table2[[#This Row],[M3B_h]])</f>
        <v>0</v>
      </c>
      <c r="T2992" s="14">
        <f>SUM(Table2[[#This Row],[M4B]],Table2[[#This Row],[M4B_h]])</f>
        <v>0</v>
      </c>
    </row>
    <row r="2993" spans="1:20">
      <c r="A2993" s="11" t="str">
        <f>IF(Table2[[#This Row],[TT]]=0,"",ROW())</f>
        <v/>
      </c>
      <c r="B2993" s="11" t="str">
        <f>LOWER(SUBSTITUTE(SUBSTITUTE(SUBSTITUTE(SUBSTITUTE(SUBSTITUTE(SUBSTITUTE(SUBSTITUTE(SUBSTITUTE(Table2[[#This Row],[NAMA BARANG]]," ",""),"""",""),"-",""),"/",""),"(",""),")",""),"&amp;",""),",",""))</f>
        <v>spidolvtrogreatpen12w</v>
      </c>
      <c r="C2993" s="17" t="s">
        <v>4476</v>
      </c>
      <c r="D2993" s="18">
        <v>0</v>
      </c>
      <c r="E2993" s="22" t="s">
        <v>66</v>
      </c>
      <c r="F2993" s="43">
        <f>IF(Table2[[#This Row],[M5B]]="",Table2[[#This Row],[M5B_h]],SUM(Table2[[#This Row],[M5B_h]],Table2[[#This Row],[M5B]]))</f>
        <v>0</v>
      </c>
      <c r="H2993" s="12" t="str">
        <f>IF(Table2[[#This Row],[M1A]]="","",Table2[[#This Row],[M1A]]-Table2[[#This Row],[AWAL]])</f>
        <v/>
      </c>
      <c r="J2993" s="12" t="str">
        <f>IF(Table2[[#This Row],[M2A]]="","",SUM(Table2[[#This Row],[M2A]]-Table2[[#This Row],[M2B_h]]))</f>
        <v/>
      </c>
      <c r="L2993" s="12" t="str">
        <f>IF(Table2[[#This Row],[M3A]]="","",SUM(Table2[[#This Row],[M3A]]-Table2[[#This Row],[M3B_h]]))</f>
        <v/>
      </c>
      <c r="N2993" s="12" t="str">
        <f>IF(Table2[[#This Row],[M4A]]="","",SUM(Table2[[#This Row],[M4A]]-Table2[[#This Row],[M4B_h]]))</f>
        <v/>
      </c>
      <c r="O2993" s="14"/>
      <c r="P2993" s="14" t="str">
        <f>IF(Table2[[#This Row],[M5A]]="","",SUM(Table2[[#This Row],[M5A]]-Table2[[#This Row],[M5B_h]]))</f>
        <v/>
      </c>
      <c r="Q2993" s="14">
        <f>SUM(Table2[[#This Row],[AWAL]],Table2[[#This Row],[M1B]])</f>
        <v>0</v>
      </c>
      <c r="R2993" s="14">
        <f>SUM(Table2[[#This Row],[M2B]],Table2[[#This Row],[M2B_h]])</f>
        <v>0</v>
      </c>
      <c r="S2993" s="14">
        <f>SUM(Table2[[#This Row],[M3B]],Table2[[#This Row],[M3B_h]])</f>
        <v>0</v>
      </c>
      <c r="T2993" s="14">
        <f>SUM(Table2[[#This Row],[M4B]],Table2[[#This Row],[M4B_h]])</f>
        <v>0</v>
      </c>
    </row>
    <row r="2994" spans="1:20">
      <c r="A2994" s="11" t="str">
        <f>IF(Table2[[#This Row],[TT]]=0,"",ROW())</f>
        <v/>
      </c>
      <c r="B2994" s="11" t="str">
        <f>LOWER(SUBSTITUTE(SUBSTITUTE(SUBSTITUTE(SUBSTITUTE(SUBSTITUTE(SUBSTITUTE(SUBSTITUTE(SUBSTITUTE(Table2[[#This Row],[NAMA BARANG]]," ",""),"""",""),"-",""),"/",""),"(",""),")",""),"&amp;",""),",",""))</f>
        <v>stabillo12wdbsp701</v>
      </c>
      <c r="C2994" s="17" t="s">
        <v>2018</v>
      </c>
      <c r="D2994" s="18">
        <v>0</v>
      </c>
      <c r="E2994" s="22" t="s">
        <v>2019</v>
      </c>
      <c r="F2994" s="43">
        <f>IF(Table2[[#This Row],[M5B]]="",Table2[[#This Row],[M5B_h]],SUM(Table2[[#This Row],[M5B_h]],Table2[[#This Row],[M5B]]))</f>
        <v>0</v>
      </c>
      <c r="H2994" s="12" t="str">
        <f>IF(Table2[[#This Row],[M1A]]="","",Table2[[#This Row],[M1A]]-Table2[[#This Row],[AWAL]])</f>
        <v/>
      </c>
      <c r="J2994" s="12" t="str">
        <f>IF(Table2[[#This Row],[M2A]]="","",SUM(Table2[[#This Row],[M2A]]-Table2[[#This Row],[M2B_h]]))</f>
        <v/>
      </c>
      <c r="L2994" s="12" t="str">
        <f>IF(Table2[[#This Row],[M3A]]="","",SUM(Table2[[#This Row],[M3A]]-Table2[[#This Row],[M3B_h]]))</f>
        <v/>
      </c>
      <c r="N2994" s="12" t="str">
        <f>IF(Table2[[#This Row],[M4A]]="","",SUM(Table2[[#This Row],[M4A]]-Table2[[#This Row],[M4B_h]]))</f>
        <v/>
      </c>
      <c r="O2994" s="14"/>
      <c r="P2994" s="14" t="str">
        <f>IF(Table2[[#This Row],[M5A]]="","",SUM(Table2[[#This Row],[M5A]]-Table2[[#This Row],[M5B_h]]))</f>
        <v/>
      </c>
      <c r="Q2994" s="14">
        <f>SUM(Table2[[#This Row],[AWAL]],Table2[[#This Row],[M1B]])</f>
        <v>0</v>
      </c>
      <c r="R2994" s="14">
        <f>SUM(Table2[[#This Row],[M2B]],Table2[[#This Row],[M2B_h]])</f>
        <v>0</v>
      </c>
      <c r="S2994" s="14">
        <f>SUM(Table2[[#This Row],[M3B]],Table2[[#This Row],[M3B_h]])</f>
        <v>0</v>
      </c>
      <c r="T2994" s="14">
        <f>SUM(Table2[[#This Row],[M4B]],Table2[[#This Row],[M4B_h]])</f>
        <v>0</v>
      </c>
    </row>
    <row r="2995" spans="1:20">
      <c r="A2995" s="11" t="str">
        <f>IF(Table2[[#This Row],[TT]]=0,"",ROW())</f>
        <v/>
      </c>
      <c r="B2995" s="11" t="str">
        <f>LOWER(SUBSTITUTE(SUBSTITUTE(SUBSTITUTE(SUBSTITUTE(SUBSTITUTE(SUBSTITUTE(SUBSTITUTE(SUBSTITUTE(Table2[[#This Row],[NAMA BARANG]]," ",""),"""",""),"-",""),"/",""),"(",""),")",""),"&amp;",""),",",""))</f>
        <v>stabillohl510faktur</v>
      </c>
      <c r="C2995" s="21" t="s">
        <v>2027</v>
      </c>
      <c r="D2995" s="22">
        <v>0</v>
      </c>
      <c r="E2995" s="22" t="s">
        <v>506</v>
      </c>
      <c r="F2995" s="43">
        <f>IF(Table2[[#This Row],[M5B]]="",Table2[[#This Row],[M5B_h]],SUM(Table2[[#This Row],[M5B_h]],Table2[[#This Row],[M5B]]))</f>
        <v>0</v>
      </c>
      <c r="H2995" s="12" t="str">
        <f>IF(Table2[[#This Row],[M1A]]="","",Table2[[#This Row],[M1A]]-Table2[[#This Row],[AWAL]])</f>
        <v/>
      </c>
      <c r="J2995" s="12" t="str">
        <f>IF(Table2[[#This Row],[M2A]]="","",SUM(Table2[[#This Row],[M2A]]-Table2[[#This Row],[M2B_h]]))</f>
        <v/>
      </c>
      <c r="L2995" s="12" t="str">
        <f>IF(Table2[[#This Row],[M3A]]="","",SUM(Table2[[#This Row],[M3A]]-Table2[[#This Row],[M3B_h]]))</f>
        <v/>
      </c>
      <c r="N2995" s="12" t="str">
        <f>IF(Table2[[#This Row],[M4A]]="","",SUM(Table2[[#This Row],[M4A]]-Table2[[#This Row],[M4B_h]]))</f>
        <v/>
      </c>
      <c r="O2995" s="14"/>
      <c r="P2995" s="14" t="str">
        <f>IF(Table2[[#This Row],[M5A]]="","",SUM(Table2[[#This Row],[M5A]]-Table2[[#This Row],[M5B_h]]))</f>
        <v/>
      </c>
      <c r="Q2995" s="14">
        <f>SUM(Table2[[#This Row],[AWAL]],Table2[[#This Row],[M1B]])</f>
        <v>0</v>
      </c>
      <c r="R2995" s="14">
        <f>SUM(Table2[[#This Row],[M2B]],Table2[[#This Row],[M2B_h]])</f>
        <v>0</v>
      </c>
      <c r="S2995" s="14">
        <f>SUM(Table2[[#This Row],[M3B]],Table2[[#This Row],[M3B_h]])</f>
        <v>0</v>
      </c>
      <c r="T2995" s="14">
        <f>SUM(Table2[[#This Row],[M4B]],Table2[[#This Row],[M4B_h]])</f>
        <v>0</v>
      </c>
    </row>
    <row r="2996" spans="1:20">
      <c r="A2996" s="94" t="str">
        <f>IF(Table2[[#This Row],[TT]]=0,"",ROW())</f>
        <v/>
      </c>
      <c r="B2996" s="94" t="str">
        <f>LOWER(SUBSTITUTE(SUBSTITUTE(SUBSTITUTE(SUBSTITUTE(SUBSTITUTE(SUBSTITUTE(SUBSTITUTE(SUBSTITUTE(Table2[[#This Row],[NAMA BARANG]]," ",""),"""",""),"-",""),"/",""),"(",""),")",""),"&amp;",""),",",""))</f>
        <v>stabillotf610</v>
      </c>
      <c r="C2996" s="95" t="s">
        <v>4644</v>
      </c>
      <c r="D2996" s="96">
        <v>1</v>
      </c>
      <c r="E2996" s="97" t="s">
        <v>4645</v>
      </c>
      <c r="F2996" s="98">
        <f>IF(Table2[[#This Row],[M5B]]="",Table2[[#This Row],[M5B_h]],SUM(Table2[[#This Row],[M5B_h]],Table2[[#This Row],[M5B]]))</f>
        <v>0</v>
      </c>
      <c r="G2996" s="99"/>
      <c r="H2996" s="100" t="str">
        <f>IF(Table2[[#This Row],[M1A]]="","",Table2[[#This Row],[M1A]]-Table2[[#This Row],[AWAL]])</f>
        <v/>
      </c>
      <c r="I2996" s="99">
        <v>0</v>
      </c>
      <c r="J2996" s="100">
        <f>IF(Table2[[#This Row],[M2A]]="","",SUM(Table2[[#This Row],[M2A]]-Table2[[#This Row],[M2B_h]]))</f>
        <v>-1</v>
      </c>
      <c r="K2996" s="99"/>
      <c r="L2996" s="100" t="str">
        <f>IF(Table2[[#This Row],[M3A]]="","",SUM(Table2[[#This Row],[M3A]]-Table2[[#This Row],[M3B_h]]))</f>
        <v/>
      </c>
      <c r="M2996" s="99"/>
      <c r="N2996" s="100" t="str">
        <f>IF(Table2[[#This Row],[M4A]]="","",SUM(Table2[[#This Row],[M4A]]-Table2[[#This Row],[M4B_h]]))</f>
        <v/>
      </c>
      <c r="O2996" s="100"/>
      <c r="P2996" s="100" t="str">
        <f>IF(Table2[[#This Row],[M5A]]="","",SUM(Table2[[#This Row],[M5A]]-Table2[[#This Row],[M5B_h]]))</f>
        <v/>
      </c>
      <c r="Q2996" s="100">
        <f>SUM(Table2[[#This Row],[AWAL]],Table2[[#This Row],[M1B]])</f>
        <v>1</v>
      </c>
      <c r="R2996" s="100">
        <f>SUM(Table2[[#This Row],[M2B]],Table2[[#This Row],[M2B_h]])</f>
        <v>0</v>
      </c>
      <c r="S2996" s="100">
        <f>SUM(Table2[[#This Row],[M3B]],Table2[[#This Row],[M3B_h]])</f>
        <v>0</v>
      </c>
      <c r="T2996" s="100">
        <f>SUM(Table2[[#This Row],[M4B]],Table2[[#This Row],[M4B_h]])</f>
        <v>0</v>
      </c>
    </row>
    <row r="2997" spans="1:20">
      <c r="A2997" s="13" t="str">
        <f>IF(Table2[[#This Row],[TT]]=0,"",ROW())</f>
        <v/>
      </c>
      <c r="B2997" s="13" t="str">
        <f>LOWER(SUBSTITUTE(SUBSTITUTE(SUBSTITUTE(SUBSTITUTE(SUBSTITUTE(SUBSTITUTE(SUBSTITUTE(SUBSTITUTE(Table2[[#This Row],[NAMA BARANG]]," ",""),"""",""),"-",""),"/",""),"(",""),")",""),"&amp;",""),",",""))</f>
        <v>stabillotf616</v>
      </c>
      <c r="C2997" s="16" t="s">
        <v>2684</v>
      </c>
      <c r="D2997" s="18">
        <v>2</v>
      </c>
      <c r="E2997" s="47" t="s">
        <v>2683</v>
      </c>
      <c r="F2997" s="43">
        <f>IF(Table2[[#This Row],[M5B]]="",Table2[[#This Row],[M5B_h]],SUM(Table2[[#This Row],[M5B_h]],Table2[[#This Row],[M5B]]))</f>
        <v>0</v>
      </c>
      <c r="H2997" s="14" t="str">
        <f>IF(Table2[[#This Row],[M1A]]="","",Table2[[#This Row],[M1A]]-Table2[[#This Row],[AWAL]])</f>
        <v/>
      </c>
      <c r="I2997" s="12">
        <v>0</v>
      </c>
      <c r="J2997" s="14">
        <f>IF(Table2[[#This Row],[M2A]]="","",SUM(Table2[[#This Row],[M2A]]-Table2[[#This Row],[M2B_h]]))</f>
        <v>-2</v>
      </c>
      <c r="L2997" s="14" t="str">
        <f>IF(Table2[[#This Row],[M3A]]="","",SUM(Table2[[#This Row],[M3A]]-Table2[[#This Row],[M3B_h]]))</f>
        <v/>
      </c>
      <c r="N2997" s="14" t="str">
        <f>IF(Table2[[#This Row],[M4A]]="","",SUM(Table2[[#This Row],[M4A]]-Table2[[#This Row],[M4B_h]]))</f>
        <v/>
      </c>
      <c r="O2997" s="14"/>
      <c r="P2997" s="14" t="str">
        <f>IF(Table2[[#This Row],[M5A]]="","",SUM(Table2[[#This Row],[M5A]]-Table2[[#This Row],[M5B_h]]))</f>
        <v/>
      </c>
      <c r="Q2997" s="14">
        <f>SUM(Table2[[#This Row],[AWAL]],Table2[[#This Row],[M1B]])</f>
        <v>2</v>
      </c>
      <c r="R2997" s="14">
        <f>SUM(Table2[[#This Row],[M2B]],Table2[[#This Row],[M2B_h]])</f>
        <v>0</v>
      </c>
      <c r="S2997" s="14">
        <f>SUM(Table2[[#This Row],[M3B]],Table2[[#This Row],[M3B_h]])</f>
        <v>0</v>
      </c>
      <c r="T2997" s="14">
        <f>SUM(Table2[[#This Row],[M4B]],Table2[[#This Row],[M4B_h]])</f>
        <v>0</v>
      </c>
    </row>
    <row r="2998" spans="1:20">
      <c r="A2998" s="11" t="str">
        <f>IF(Table2[[#This Row],[TT]]=0,"",ROW())</f>
        <v/>
      </c>
      <c r="B2998" s="11" t="str">
        <f>LOWER(SUBSTITUTE(SUBSTITUTE(SUBSTITUTE(SUBSTITUTE(SUBSTITUTE(SUBSTITUTE(SUBSTITUTE(SUBSTITUTE(Table2[[#This Row],[NAMA BARANG]]," ",""),"""",""),"-",""),"/",""),"(",""),")",""),"&amp;",""),",",""))</f>
        <v>stabilloxdmmh54548pc</v>
      </c>
      <c r="C2998" s="17" t="s">
        <v>2034</v>
      </c>
      <c r="D2998" s="18">
        <v>0</v>
      </c>
      <c r="E2998" s="22" t="s">
        <v>1082</v>
      </c>
      <c r="F2998" s="43">
        <f>IF(Table2[[#This Row],[M5B]]="",Table2[[#This Row],[M5B_h]],SUM(Table2[[#This Row],[M5B_h]],Table2[[#This Row],[M5B]]))</f>
        <v>0</v>
      </c>
      <c r="H2998" s="12" t="str">
        <f>IF(Table2[[#This Row],[M1A]]="","",Table2[[#This Row],[M1A]]-Table2[[#This Row],[AWAL]])</f>
        <v/>
      </c>
      <c r="J2998" s="12" t="str">
        <f>IF(Table2[[#This Row],[M2A]]="","",SUM(Table2[[#This Row],[M2A]]-Table2[[#This Row],[M2B_h]]))</f>
        <v/>
      </c>
      <c r="L2998" s="12" t="str">
        <f>IF(Table2[[#This Row],[M3A]]="","",SUM(Table2[[#This Row],[M3A]]-Table2[[#This Row],[M3B_h]]))</f>
        <v/>
      </c>
      <c r="N2998" s="12" t="str">
        <f>IF(Table2[[#This Row],[M4A]]="","",SUM(Table2[[#This Row],[M4A]]-Table2[[#This Row],[M4B_h]]))</f>
        <v/>
      </c>
      <c r="O2998" s="14"/>
      <c r="P2998" s="14" t="str">
        <f>IF(Table2[[#This Row],[M5A]]="","",SUM(Table2[[#This Row],[M5A]]-Table2[[#This Row],[M5B_h]]))</f>
        <v/>
      </c>
      <c r="Q2998" s="14">
        <f>SUM(Table2[[#This Row],[AWAL]],Table2[[#This Row],[M1B]])</f>
        <v>0</v>
      </c>
      <c r="R2998" s="14">
        <f>SUM(Table2[[#This Row],[M2B]],Table2[[#This Row],[M2B_h]])</f>
        <v>0</v>
      </c>
      <c r="S2998" s="14">
        <f>SUM(Table2[[#This Row],[M3B]],Table2[[#This Row],[M3B_h]])</f>
        <v>0</v>
      </c>
      <c r="T2998" s="14">
        <f>SUM(Table2[[#This Row],[M4B]],Table2[[#This Row],[M4B_h]])</f>
        <v>0</v>
      </c>
    </row>
    <row r="2999" spans="1:20">
      <c r="A2999" s="13" t="str">
        <f>IF(Table2[[#This Row],[TT]]=0,"",ROW())</f>
        <v/>
      </c>
      <c r="B2999" s="13" t="str">
        <f>LOWER(SUBSTITUTE(SUBSTITUTE(SUBSTITUTE(SUBSTITUTE(SUBSTITUTE(SUBSTITUTE(SUBSTITUTE(SUBSTITUTE(Table2[[#This Row],[NAMA BARANG]]," ",""),"""",""),"-",""),"/",""),"(",""),")",""),"&amp;",""),",",""))</f>
        <v>stabilodebozz007</v>
      </c>
      <c r="C2999" s="16" t="s">
        <v>3414</v>
      </c>
      <c r="D2999" s="18">
        <v>0</v>
      </c>
      <c r="E2999" s="47" t="s">
        <v>3158</v>
      </c>
      <c r="F2999" s="43">
        <f>IF(Table2[[#This Row],[M5B]]="",Table2[[#This Row],[M5B_h]],SUM(Table2[[#This Row],[M5B_h]],Table2[[#This Row],[M5B]]))</f>
        <v>0</v>
      </c>
      <c r="H2999" s="14" t="str">
        <f>IF(Table2[[#This Row],[M1A]]="","",Table2[[#This Row],[M1A]]-Table2[[#This Row],[AWAL]])</f>
        <v/>
      </c>
      <c r="J2999" s="14" t="str">
        <f>IF(Table2[[#This Row],[M2A]]="","",SUM(Table2[[#This Row],[M2A]]-Table2[[#This Row],[M2B_h]]))</f>
        <v/>
      </c>
      <c r="L2999" s="14" t="str">
        <f>IF(Table2[[#This Row],[M3A]]="","",SUM(Table2[[#This Row],[M3A]]-Table2[[#This Row],[M3B_h]]))</f>
        <v/>
      </c>
      <c r="N2999" s="14" t="str">
        <f>IF(Table2[[#This Row],[M4A]]="","",SUM(Table2[[#This Row],[M4A]]-Table2[[#This Row],[M4B_h]]))</f>
        <v/>
      </c>
      <c r="O2999" s="14"/>
      <c r="P2999" s="14" t="str">
        <f>IF(Table2[[#This Row],[M5A]]="","",SUM(Table2[[#This Row],[M5A]]-Table2[[#This Row],[M5B_h]]))</f>
        <v/>
      </c>
      <c r="Q2999" s="14">
        <f>SUM(Table2[[#This Row],[AWAL]],Table2[[#This Row],[M1B]])</f>
        <v>0</v>
      </c>
      <c r="R2999" s="14">
        <f>SUM(Table2[[#This Row],[M2B]],Table2[[#This Row],[M2B_h]])</f>
        <v>0</v>
      </c>
      <c r="S2999" s="14">
        <f>SUM(Table2[[#This Row],[M3B]],Table2[[#This Row],[M3B_h]])</f>
        <v>0</v>
      </c>
      <c r="T2999" s="14">
        <f>SUM(Table2[[#This Row],[M4B]],Table2[[#This Row],[M4B_h]])</f>
        <v>0</v>
      </c>
    </row>
    <row r="3000" spans="1:20">
      <c r="A3000" s="13" t="str">
        <f>IF(Table2[[#This Row],[TT]]=0,"",ROW())</f>
        <v/>
      </c>
      <c r="B3000" s="13" t="str">
        <f>LOWER(SUBSTITUTE(SUBSTITUTE(SUBSTITUTE(SUBSTITUTE(SUBSTITUTE(SUBSTITUTE(SUBSTITUTE(SUBSTITUTE(Table2[[#This Row],[NAMA BARANG]]," ",""),"""",""),"-",""),"/",""),"(",""),")",""),"&amp;",""),",",""))</f>
        <v>stabilotf616</v>
      </c>
      <c r="C3000" s="16" t="s">
        <v>3415</v>
      </c>
      <c r="D3000" s="18">
        <v>0</v>
      </c>
      <c r="E3000" s="47" t="s">
        <v>2683</v>
      </c>
      <c r="F3000" s="43">
        <f>IF(Table2[[#This Row],[M5B]]="",Table2[[#This Row],[M5B_h]],SUM(Table2[[#This Row],[M5B_h]],Table2[[#This Row],[M5B]]))</f>
        <v>0</v>
      </c>
      <c r="H3000" s="14" t="str">
        <f>IF(Table2[[#This Row],[M1A]]="","",Table2[[#This Row],[M1A]]-Table2[[#This Row],[AWAL]])</f>
        <v/>
      </c>
      <c r="J3000" s="14" t="str">
        <f>IF(Table2[[#This Row],[M2A]]="","",SUM(Table2[[#This Row],[M2A]]-Table2[[#This Row],[M2B_h]]))</f>
        <v/>
      </c>
      <c r="L3000" s="14" t="str">
        <f>IF(Table2[[#This Row],[M3A]]="","",SUM(Table2[[#This Row],[M3A]]-Table2[[#This Row],[M3B_h]]))</f>
        <v/>
      </c>
      <c r="N3000" s="14" t="str">
        <f>IF(Table2[[#This Row],[M4A]]="","",SUM(Table2[[#This Row],[M4A]]-Table2[[#This Row],[M4B_h]]))</f>
        <v/>
      </c>
      <c r="O3000" s="14"/>
      <c r="P3000" s="14" t="str">
        <f>IF(Table2[[#This Row],[M5A]]="","",SUM(Table2[[#This Row],[M5A]]-Table2[[#This Row],[M5B_h]]))</f>
        <v/>
      </c>
      <c r="Q3000" s="14">
        <f>SUM(Table2[[#This Row],[AWAL]],Table2[[#This Row],[M1B]])</f>
        <v>0</v>
      </c>
      <c r="R3000" s="14">
        <f>SUM(Table2[[#This Row],[M2B]],Table2[[#This Row],[M2B_h]])</f>
        <v>0</v>
      </c>
      <c r="S3000" s="14">
        <f>SUM(Table2[[#This Row],[M3B]],Table2[[#This Row],[M3B_h]])</f>
        <v>0</v>
      </c>
      <c r="T3000" s="14">
        <f>SUM(Table2[[#This Row],[M4B]],Table2[[#This Row],[M4B_h]])</f>
        <v>0</v>
      </c>
    </row>
    <row r="3001" spans="1:20">
      <c r="A3001" s="11" t="str">
        <f>IF(Table2[[#This Row],[TT]]=0,"",ROW())</f>
        <v/>
      </c>
      <c r="B3001" s="11" t="str">
        <f>LOWER(SUBSTITUTE(SUBSTITUTE(SUBSTITUTE(SUBSTITUTE(SUBSTITUTE(SUBSTITUTE(SUBSTITUTE(SUBSTITUTE(Table2[[#This Row],[NAMA BARANG]]," ",""),"""",""),"-",""),"/",""),"(",""),")",""),"&amp;",""),",",""))</f>
        <v>stampad1000g</v>
      </c>
      <c r="C3001" s="17" t="s">
        <v>2037</v>
      </c>
      <c r="D3001" s="18">
        <v>0</v>
      </c>
      <c r="E3001" s="22" t="s">
        <v>471</v>
      </c>
      <c r="F3001" s="43">
        <f>IF(Table2[[#This Row],[M5B]]="",Table2[[#This Row],[M5B_h]],SUM(Table2[[#This Row],[M5B_h]],Table2[[#This Row],[M5B]]))</f>
        <v>0</v>
      </c>
      <c r="H3001" s="12" t="str">
        <f>IF(Table2[[#This Row],[M1A]]="","",Table2[[#This Row],[M1A]]-Table2[[#This Row],[AWAL]])</f>
        <v/>
      </c>
      <c r="J3001" s="12" t="str">
        <f>IF(Table2[[#This Row],[M2A]]="","",SUM(Table2[[#This Row],[M2A]]-Table2[[#This Row],[M2B_h]]))</f>
        <v/>
      </c>
      <c r="L3001" s="12" t="str">
        <f>IF(Table2[[#This Row],[M3A]]="","",SUM(Table2[[#This Row],[M3A]]-Table2[[#This Row],[M3B_h]]))</f>
        <v/>
      </c>
      <c r="N3001" s="12" t="str">
        <f>IF(Table2[[#This Row],[M4A]]="","",SUM(Table2[[#This Row],[M4A]]-Table2[[#This Row],[M4B_h]]))</f>
        <v/>
      </c>
      <c r="O3001" s="14"/>
      <c r="P3001" s="14" t="str">
        <f>IF(Table2[[#This Row],[M5A]]="","",SUM(Table2[[#This Row],[M5A]]-Table2[[#This Row],[M5B_h]]))</f>
        <v/>
      </c>
      <c r="Q3001" s="14">
        <f>SUM(Table2[[#This Row],[AWAL]],Table2[[#This Row],[M1B]])</f>
        <v>0</v>
      </c>
      <c r="R3001" s="14">
        <f>SUM(Table2[[#This Row],[M2B]],Table2[[#This Row],[M2B_h]])</f>
        <v>0</v>
      </c>
      <c r="S3001" s="14">
        <f>SUM(Table2[[#This Row],[M3B]],Table2[[#This Row],[M3B_h]])</f>
        <v>0</v>
      </c>
      <c r="T3001" s="14">
        <f>SUM(Table2[[#This Row],[M4B]],Table2[[#This Row],[M4B_h]])</f>
        <v>0</v>
      </c>
    </row>
    <row r="3002" spans="1:20">
      <c r="A3002" s="11" t="str">
        <f>IF(Table2[[#This Row],[TT]]=0,"",ROW())</f>
        <v/>
      </c>
      <c r="B3002" s="11" t="str">
        <f>LOWER(SUBSTITUTE(SUBSTITUTE(SUBSTITUTE(SUBSTITUTE(SUBSTITUTE(SUBSTITUTE(SUBSTITUTE(SUBSTITUTE(Table2[[#This Row],[NAMA BARANG]]," ",""),"""",""),"-",""),"/",""),"(",""),")",""),"&amp;",""),",",""))</f>
        <v>stampaddebozdb03</v>
      </c>
      <c r="C3002" s="17" t="s">
        <v>2038</v>
      </c>
      <c r="D3002" s="18">
        <v>0</v>
      </c>
      <c r="E3002" s="22" t="s">
        <v>38</v>
      </c>
      <c r="F3002" s="43">
        <f>IF(Table2[[#This Row],[M5B]]="",Table2[[#This Row],[M5B_h]],SUM(Table2[[#This Row],[M5B_h]],Table2[[#This Row],[M5B]]))</f>
        <v>0</v>
      </c>
      <c r="H3002" s="12" t="str">
        <f>IF(Table2[[#This Row],[M1A]]="","",Table2[[#This Row],[M1A]]-Table2[[#This Row],[AWAL]])</f>
        <v/>
      </c>
      <c r="J3002" s="12" t="str">
        <f>IF(Table2[[#This Row],[M2A]]="","",SUM(Table2[[#This Row],[M2A]]-Table2[[#This Row],[M2B_h]]))</f>
        <v/>
      </c>
      <c r="L3002" s="12" t="str">
        <f>IF(Table2[[#This Row],[M3A]]="","",SUM(Table2[[#This Row],[M3A]]-Table2[[#This Row],[M3B_h]]))</f>
        <v/>
      </c>
      <c r="N3002" s="12" t="str">
        <f>IF(Table2[[#This Row],[M4A]]="","",SUM(Table2[[#This Row],[M4A]]-Table2[[#This Row],[M4B_h]]))</f>
        <v/>
      </c>
      <c r="O3002" s="14"/>
      <c r="P3002" s="14" t="str">
        <f>IF(Table2[[#This Row],[M5A]]="","",SUM(Table2[[#This Row],[M5A]]-Table2[[#This Row],[M5B_h]]))</f>
        <v/>
      </c>
      <c r="Q3002" s="14">
        <f>SUM(Table2[[#This Row],[AWAL]],Table2[[#This Row],[M1B]])</f>
        <v>0</v>
      </c>
      <c r="R3002" s="14">
        <f>SUM(Table2[[#This Row],[M2B]],Table2[[#This Row],[M2B_h]])</f>
        <v>0</v>
      </c>
      <c r="S3002" s="14">
        <f>SUM(Table2[[#This Row],[M3B]],Table2[[#This Row],[M3B_h]])</f>
        <v>0</v>
      </c>
      <c r="T3002" s="14">
        <f>SUM(Table2[[#This Row],[M4B]],Table2[[#This Row],[M4B_h]])</f>
        <v>0</v>
      </c>
    </row>
    <row r="3003" spans="1:20">
      <c r="A3003" s="11" t="str">
        <f>IF(Table2[[#This Row],[TT]]=0,"",ROW())</f>
        <v/>
      </c>
      <c r="B3003" s="11" t="str">
        <f>LOWER(SUBSTITUTE(SUBSTITUTE(SUBSTITUTE(SUBSTITUTE(SUBSTITUTE(SUBSTITUTE(SUBSTITUTE(SUBSTITUTE(Table2[[#This Row],[NAMA BARANG]]," ",""),"""",""),"-",""),"/",""),"(",""),")",""),"&amp;",""),",",""))</f>
        <v>stampadfancy25090</v>
      </c>
      <c r="C3003" s="17" t="s">
        <v>4502</v>
      </c>
      <c r="D3003" s="18">
        <v>0</v>
      </c>
      <c r="E3003" s="22" t="s">
        <v>50</v>
      </c>
      <c r="F3003" s="43">
        <f>IF(Table2[[#This Row],[M5B]]="",Table2[[#This Row],[M5B_h]],SUM(Table2[[#This Row],[M5B_h]],Table2[[#This Row],[M5B]]))</f>
        <v>0</v>
      </c>
      <c r="H3003" s="12" t="str">
        <f>IF(Table2[[#This Row],[M1A]]="","",Table2[[#This Row],[M1A]]-Table2[[#This Row],[AWAL]])</f>
        <v/>
      </c>
      <c r="J3003" s="12" t="str">
        <f>IF(Table2[[#This Row],[M2A]]="","",SUM(Table2[[#This Row],[M2A]]-Table2[[#This Row],[M2B_h]]))</f>
        <v/>
      </c>
      <c r="L3003" s="12" t="str">
        <f>IF(Table2[[#This Row],[M3A]]="","",SUM(Table2[[#This Row],[M3A]]-Table2[[#This Row],[M3B_h]]))</f>
        <v/>
      </c>
      <c r="N3003" s="12" t="str">
        <f>IF(Table2[[#This Row],[M4A]]="","",SUM(Table2[[#This Row],[M4A]]-Table2[[#This Row],[M4B_h]]))</f>
        <v/>
      </c>
      <c r="O3003" s="14"/>
      <c r="P3003" s="14" t="str">
        <f>IF(Table2[[#This Row],[M5A]]="","",SUM(Table2[[#This Row],[M5A]]-Table2[[#This Row],[M5B_h]]))</f>
        <v/>
      </c>
      <c r="Q3003" s="14">
        <f>SUM(Table2[[#This Row],[AWAL]],Table2[[#This Row],[M1B]])</f>
        <v>0</v>
      </c>
      <c r="R3003" s="14">
        <f>SUM(Table2[[#This Row],[M2B]],Table2[[#This Row],[M2B_h]])</f>
        <v>0</v>
      </c>
      <c r="S3003" s="14">
        <f>SUM(Table2[[#This Row],[M3B]],Table2[[#This Row],[M3B_h]])</f>
        <v>0</v>
      </c>
      <c r="T3003" s="14">
        <f>SUM(Table2[[#This Row],[M4B]],Table2[[#This Row],[M4B_h]])</f>
        <v>0</v>
      </c>
    </row>
    <row r="3004" spans="1:20">
      <c r="A3004" s="11" t="str">
        <f>IF(Table2[[#This Row],[TT]]=0,"",ROW())</f>
        <v/>
      </c>
      <c r="B3004" s="11" t="str">
        <f>LOWER(SUBSTITUTE(SUBSTITUTE(SUBSTITUTE(SUBSTITUTE(SUBSTITUTE(SUBSTITUTE(SUBSTITUTE(SUBSTITUTE(Table2[[#This Row],[NAMA BARANG]]," ",""),"""",""),"-",""),"/",""),"(",""),")",""),"&amp;",""),",",""))</f>
        <v>stampadherono2</v>
      </c>
      <c r="C3004" s="17" t="s">
        <v>2040</v>
      </c>
      <c r="D3004" s="18">
        <v>0</v>
      </c>
      <c r="E3004" s="22" t="s">
        <v>43</v>
      </c>
      <c r="F3004" s="43">
        <f>IF(Table2[[#This Row],[M5B]]="",Table2[[#This Row],[M5B_h]],SUM(Table2[[#This Row],[M5B_h]],Table2[[#This Row],[M5B]]))</f>
        <v>0</v>
      </c>
      <c r="H3004" s="12" t="str">
        <f>IF(Table2[[#This Row],[M1A]]="","",Table2[[#This Row],[M1A]]-Table2[[#This Row],[AWAL]])</f>
        <v/>
      </c>
      <c r="J3004" s="12" t="str">
        <f>IF(Table2[[#This Row],[M2A]]="","",SUM(Table2[[#This Row],[M2A]]-Table2[[#This Row],[M2B_h]]))</f>
        <v/>
      </c>
      <c r="L3004" s="12" t="str">
        <f>IF(Table2[[#This Row],[M3A]]="","",SUM(Table2[[#This Row],[M3A]]-Table2[[#This Row],[M3B_h]]))</f>
        <v/>
      </c>
      <c r="N3004" s="12" t="str">
        <f>IF(Table2[[#This Row],[M4A]]="","",SUM(Table2[[#This Row],[M4A]]-Table2[[#This Row],[M4B_h]]))</f>
        <v/>
      </c>
      <c r="O3004" s="14"/>
      <c r="P3004" s="14" t="str">
        <f>IF(Table2[[#This Row],[M5A]]="","",SUM(Table2[[#This Row],[M5A]]-Table2[[#This Row],[M5B_h]]))</f>
        <v/>
      </c>
      <c r="Q3004" s="14">
        <f>SUM(Table2[[#This Row],[AWAL]],Table2[[#This Row],[M1B]])</f>
        <v>0</v>
      </c>
      <c r="R3004" s="14">
        <f>SUM(Table2[[#This Row],[M2B]],Table2[[#This Row],[M2B_h]])</f>
        <v>0</v>
      </c>
      <c r="S3004" s="14">
        <f>SUM(Table2[[#This Row],[M3B]],Table2[[#This Row],[M3B_h]])</f>
        <v>0</v>
      </c>
      <c r="T3004" s="14">
        <f>SUM(Table2[[#This Row],[M4B]],Table2[[#This Row],[M4B_h]])</f>
        <v>0</v>
      </c>
    </row>
    <row r="3005" spans="1:20">
      <c r="A3005" s="11" t="str">
        <f>IF(Table2[[#This Row],[TT]]=0,"",ROW())</f>
        <v/>
      </c>
      <c r="B3005" s="11" t="str">
        <f>LOWER(SUBSTITUTE(SUBSTITUTE(SUBSTITUTE(SUBSTITUTE(SUBSTITUTE(SUBSTITUTE(SUBSTITUTE(SUBSTITUTE(Table2[[#This Row],[NAMA BARANG]]," ",""),"""",""),"-",""),"/",""),"(",""),")",""),"&amp;",""),",",""))</f>
        <v>stampadksdbhd2</v>
      </c>
      <c r="C3005" s="17" t="s">
        <v>2041</v>
      </c>
      <c r="D3005" s="18">
        <v>0</v>
      </c>
      <c r="E3005" s="22" t="s">
        <v>38</v>
      </c>
      <c r="F3005" s="43">
        <f>IF(Table2[[#This Row],[M5B]]="",Table2[[#This Row],[M5B_h]],SUM(Table2[[#This Row],[M5B_h]],Table2[[#This Row],[M5B]]))</f>
        <v>0</v>
      </c>
      <c r="H3005" s="12" t="str">
        <f>IF(Table2[[#This Row],[M1A]]="","",Table2[[#This Row],[M1A]]-Table2[[#This Row],[AWAL]])</f>
        <v/>
      </c>
      <c r="J3005" s="12" t="str">
        <f>IF(Table2[[#This Row],[M2A]]="","",SUM(Table2[[#This Row],[M2A]]-Table2[[#This Row],[M2B_h]]))</f>
        <v/>
      </c>
      <c r="L3005" s="12" t="str">
        <f>IF(Table2[[#This Row],[M3A]]="","",SUM(Table2[[#This Row],[M3A]]-Table2[[#This Row],[M3B_h]]))</f>
        <v/>
      </c>
      <c r="N3005" s="12" t="str">
        <f>IF(Table2[[#This Row],[M4A]]="","",SUM(Table2[[#This Row],[M4A]]-Table2[[#This Row],[M4B_h]]))</f>
        <v/>
      </c>
      <c r="O3005" s="14"/>
      <c r="P3005" s="14" t="str">
        <f>IF(Table2[[#This Row],[M5A]]="","",SUM(Table2[[#This Row],[M5A]]-Table2[[#This Row],[M5B_h]]))</f>
        <v/>
      </c>
      <c r="Q3005" s="14">
        <f>SUM(Table2[[#This Row],[AWAL]],Table2[[#This Row],[M1B]])</f>
        <v>0</v>
      </c>
      <c r="R3005" s="14">
        <f>SUM(Table2[[#This Row],[M2B]],Table2[[#This Row],[M2B_h]])</f>
        <v>0</v>
      </c>
      <c r="S3005" s="14">
        <f>SUM(Table2[[#This Row],[M3B]],Table2[[#This Row],[M3B_h]])</f>
        <v>0</v>
      </c>
      <c r="T3005" s="14">
        <f>SUM(Table2[[#This Row],[M4B]],Table2[[#This Row],[M4B_h]])</f>
        <v>0</v>
      </c>
    </row>
    <row r="3006" spans="1:20">
      <c r="A3006" s="13" t="str">
        <f>IF(Table2[[#This Row],[TT]]=0,"",ROW())</f>
        <v/>
      </c>
      <c r="B3006" s="13" t="str">
        <f>LOWER(SUBSTITUTE(SUBSTITUTE(SUBSTITUTE(SUBSTITUTE(SUBSTITUTE(SUBSTITUTE(SUBSTITUTE(SUBSTITUTE(Table2[[#This Row],[NAMA BARANG]]," ",""),"""",""),"-",""),"/",""),"(",""),")",""),"&amp;",""),",",""))</f>
        <v>staplersdi1123faktur</v>
      </c>
      <c r="C3006" s="16" t="s">
        <v>4420</v>
      </c>
      <c r="D3006" s="25">
        <v>0</v>
      </c>
      <c r="E3006" s="47" t="s">
        <v>2434</v>
      </c>
      <c r="F3006" s="43">
        <f>IF(Table2[[#This Row],[M5B]]="",Table2[[#This Row],[M5B_h]],SUM(Table2[[#This Row],[M5B_h]],Table2[[#This Row],[M5B]]))</f>
        <v>0</v>
      </c>
      <c r="H3006" s="14" t="str">
        <f>IF(Table2[[#This Row],[M1A]]="","",Table2[[#This Row],[M1A]]-Table2[[#This Row],[AWAL]])</f>
        <v/>
      </c>
      <c r="J3006" s="14" t="str">
        <f>IF(Table2[[#This Row],[M2A]]="","",SUM(Table2[[#This Row],[M2A]]-Table2[[#This Row],[M2B_h]]))</f>
        <v/>
      </c>
      <c r="L3006" s="14" t="str">
        <f>IF(Table2[[#This Row],[M3A]]="","",SUM(Table2[[#This Row],[M3A]]-Table2[[#This Row],[M3B_h]]))</f>
        <v/>
      </c>
      <c r="N3006" s="14" t="str">
        <f>IF(Table2[[#This Row],[M4A]]="","",SUM(Table2[[#This Row],[M4A]]-Table2[[#This Row],[M4B_h]]))</f>
        <v/>
      </c>
      <c r="O3006" s="14"/>
      <c r="P3006" s="14" t="str">
        <f>IF(Table2[[#This Row],[M5A]]="","",SUM(Table2[[#This Row],[M5A]]-Table2[[#This Row],[M5B_h]]))</f>
        <v/>
      </c>
      <c r="Q3006" s="14">
        <f>SUM(Table2[[#This Row],[AWAL]],Table2[[#This Row],[M1B]])</f>
        <v>0</v>
      </c>
      <c r="R3006" s="14">
        <f>SUM(Table2[[#This Row],[M2B]],Table2[[#This Row],[M2B_h]])</f>
        <v>0</v>
      </c>
      <c r="S3006" s="14">
        <f>SUM(Table2[[#This Row],[M3B]],Table2[[#This Row],[M3B_h]])</f>
        <v>0</v>
      </c>
      <c r="T3006" s="14">
        <f>SUM(Table2[[#This Row],[M4B]],Table2[[#This Row],[M4B_h]])</f>
        <v>0</v>
      </c>
    </row>
    <row r="3007" spans="1:20">
      <c r="A3007" s="11" t="str">
        <f>IF(Table2[[#This Row],[TT]]=0,"",ROW())</f>
        <v/>
      </c>
      <c r="B3007" s="11" t="str">
        <f>LOWER(SUBSTITUTE(SUBSTITUTE(SUBSTITUTE(SUBSTITUTE(SUBSTITUTE(SUBSTITUTE(SUBSTITUTE(SUBSTITUTE(Table2[[#This Row],[NAMA BARANG]]," ",""),"""",""),"-",""),"/",""),"(",""),")",""),"&amp;",""),",",""))</f>
        <v>sticknoteholoplastik9083</v>
      </c>
      <c r="C3007" s="17" t="s">
        <v>2416</v>
      </c>
      <c r="D3007" s="18">
        <v>0</v>
      </c>
      <c r="E3007" s="22">
        <v>1800</v>
      </c>
      <c r="F3007" s="43">
        <f>IF(Table2[[#This Row],[M5B]]="",Table2[[#This Row],[M5B_h]],SUM(Table2[[#This Row],[M5B_h]],Table2[[#This Row],[M5B]]))</f>
        <v>0</v>
      </c>
      <c r="H3007" s="12" t="str">
        <f>IF(Table2[[#This Row],[M1A]]="","",Table2[[#This Row],[M1A]]-Table2[[#This Row],[AWAL]])</f>
        <v/>
      </c>
      <c r="J3007" s="12" t="str">
        <f>IF(Table2[[#This Row],[M2A]]="","",SUM(Table2[[#This Row],[M2A]]-Table2[[#This Row],[M2B_h]]))</f>
        <v/>
      </c>
      <c r="L3007" s="12" t="str">
        <f>IF(Table2[[#This Row],[M3A]]="","",SUM(Table2[[#This Row],[M3A]]-Table2[[#This Row],[M3B_h]]))</f>
        <v/>
      </c>
      <c r="N3007" s="12" t="str">
        <f>IF(Table2[[#This Row],[M4A]]="","",SUM(Table2[[#This Row],[M4A]]-Table2[[#This Row],[M4B_h]]))</f>
        <v/>
      </c>
      <c r="O3007" s="14"/>
      <c r="P3007" s="14" t="str">
        <f>IF(Table2[[#This Row],[M5A]]="","",SUM(Table2[[#This Row],[M5A]]-Table2[[#This Row],[M5B_h]]))</f>
        <v/>
      </c>
      <c r="Q3007" s="14">
        <f>SUM(Table2[[#This Row],[AWAL]],Table2[[#This Row],[M1B]])</f>
        <v>0</v>
      </c>
      <c r="R3007" s="14">
        <f>SUM(Table2[[#This Row],[M2B]],Table2[[#This Row],[M2B_h]])</f>
        <v>0</v>
      </c>
      <c r="S3007" s="14">
        <f>SUM(Table2[[#This Row],[M3B]],Table2[[#This Row],[M3B_h]])</f>
        <v>0</v>
      </c>
      <c r="T3007" s="14">
        <f>SUM(Table2[[#This Row],[M4B]],Table2[[#This Row],[M4B_h]])</f>
        <v>0</v>
      </c>
    </row>
    <row r="3008" spans="1:20">
      <c r="A3008" s="13" t="str">
        <f>IF(Table2[[#This Row],[TT]]=0,"",ROW())</f>
        <v/>
      </c>
      <c r="B3008" s="13" t="str">
        <f>LOWER(SUBSTITUTE(SUBSTITUTE(SUBSTITUTE(SUBSTITUTE(SUBSTITUTE(SUBSTITUTE(SUBSTITUTE(SUBSTITUTE(Table2[[#This Row],[NAMA BARANG]]," ",""),"""",""),"-",""),"/",""),"(",""),")",""),"&amp;",""),",",""))</f>
        <v>sticknotetf010</v>
      </c>
      <c r="C3008" s="17" t="s">
        <v>4329</v>
      </c>
      <c r="D3008" s="18">
        <v>1</v>
      </c>
      <c r="E3008" s="22">
        <v>600</v>
      </c>
      <c r="F3008" s="43">
        <f>IF(Table2[[#This Row],[M5B]]="",Table2[[#This Row],[M5B_h]],SUM(Table2[[#This Row],[M5B_h]],Table2[[#This Row],[M5B]]))</f>
        <v>0</v>
      </c>
      <c r="H3008" s="14" t="str">
        <f>IF(Table2[[#This Row],[M1A]]="","",Table2[[#This Row],[M1A]]-Table2[[#This Row],[AWAL]])</f>
        <v/>
      </c>
      <c r="I3008" s="12">
        <v>0</v>
      </c>
      <c r="J3008" s="14">
        <f>IF(Table2[[#This Row],[M2A]]="","",SUM(Table2[[#This Row],[M2A]]-Table2[[#This Row],[M2B_h]]))</f>
        <v>-1</v>
      </c>
      <c r="K3008" s="14"/>
      <c r="L3008" s="14" t="str">
        <f>IF(Table2[[#This Row],[M3A]]="","",SUM(Table2[[#This Row],[M3A]]-Table2[[#This Row],[M3B_h]]))</f>
        <v/>
      </c>
      <c r="M3008" s="14"/>
      <c r="N3008" s="14" t="str">
        <f>IF(Table2[[#This Row],[M4A]]="","",SUM(Table2[[#This Row],[M4A]]-Table2[[#This Row],[M4B_h]]))</f>
        <v/>
      </c>
      <c r="O3008" s="14"/>
      <c r="P3008" s="14" t="str">
        <f>IF(Table2[[#This Row],[M5A]]="","",SUM(Table2[[#This Row],[M5A]]-Table2[[#This Row],[M5B_h]]))</f>
        <v/>
      </c>
      <c r="Q3008" s="14">
        <f>SUM(Table2[[#This Row],[AWAL]],Table2[[#This Row],[M1B]])</f>
        <v>1</v>
      </c>
      <c r="R3008" s="14">
        <f>SUM(Table2[[#This Row],[M2B]],Table2[[#This Row],[M2B_h]])</f>
        <v>0</v>
      </c>
      <c r="S3008" s="14">
        <f>SUM(Table2[[#This Row],[M3B]],Table2[[#This Row],[M3B_h]])</f>
        <v>0</v>
      </c>
      <c r="T3008" s="14">
        <f>SUM(Table2[[#This Row],[M4B]],Table2[[#This Row],[M4B_h]])</f>
        <v>0</v>
      </c>
    </row>
    <row r="3009" spans="1:20">
      <c r="A3009" s="13" t="str">
        <f>IF(Table2[[#This Row],[TT]]=0,"",ROW())</f>
        <v/>
      </c>
      <c r="B3009" s="13" t="str">
        <f>LOWER(SUBSTITUTE(SUBSTITUTE(SUBSTITUTE(SUBSTITUTE(SUBSTITUTE(SUBSTITUTE(SUBSTITUTE(SUBSTITUTE(Table2[[#This Row],[NAMA BARANG]]," ",""),"""",""),"-",""),"/",""),"(",""),")",""),"&amp;",""),",",""))</f>
        <v>sticknotetf0244400</v>
      </c>
      <c r="C3009" s="16" t="s">
        <v>3030</v>
      </c>
      <c r="D3009" s="18">
        <v>0</v>
      </c>
      <c r="E3009" s="47" t="s">
        <v>3031</v>
      </c>
      <c r="F3009" s="43">
        <f>IF(Table2[[#This Row],[M5B]]="",Table2[[#This Row],[M5B_h]],SUM(Table2[[#This Row],[M5B_h]],Table2[[#This Row],[M5B]]))</f>
        <v>0</v>
      </c>
      <c r="H3009" s="14" t="str">
        <f>IF(Table2[[#This Row],[M1A]]="","",Table2[[#This Row],[M1A]]-Table2[[#This Row],[AWAL]])</f>
        <v/>
      </c>
      <c r="J3009" s="14" t="str">
        <f>IF(Table2[[#This Row],[M2A]]="","",SUM(Table2[[#This Row],[M2A]]-Table2[[#This Row],[M2B_h]]))</f>
        <v/>
      </c>
      <c r="L3009" s="14" t="str">
        <f>IF(Table2[[#This Row],[M3A]]="","",SUM(Table2[[#This Row],[M3A]]-Table2[[#This Row],[M3B_h]]))</f>
        <v/>
      </c>
      <c r="N3009" s="14" t="str">
        <f>IF(Table2[[#This Row],[M4A]]="","",SUM(Table2[[#This Row],[M4A]]-Table2[[#This Row],[M4B_h]]))</f>
        <v/>
      </c>
      <c r="O3009" s="14"/>
      <c r="P3009" s="14" t="str">
        <f>IF(Table2[[#This Row],[M5A]]="","",SUM(Table2[[#This Row],[M5A]]-Table2[[#This Row],[M5B_h]]))</f>
        <v/>
      </c>
      <c r="Q3009" s="14">
        <f>SUM(Table2[[#This Row],[AWAL]],Table2[[#This Row],[M1B]])</f>
        <v>0</v>
      </c>
      <c r="R3009" s="14">
        <f>SUM(Table2[[#This Row],[M2B]],Table2[[#This Row],[M2B_h]])</f>
        <v>0</v>
      </c>
      <c r="S3009" s="14">
        <f>SUM(Table2[[#This Row],[M3B]],Table2[[#This Row],[M3B_h]])</f>
        <v>0</v>
      </c>
      <c r="T3009" s="14">
        <f>SUM(Table2[[#This Row],[M4B]],Table2[[#This Row],[M4B_h]])</f>
        <v>0</v>
      </c>
    </row>
    <row r="3010" spans="1:20">
      <c r="A3010" s="11" t="str">
        <f>IF(Table2[[#This Row],[TT]]=0,"",ROW())</f>
        <v/>
      </c>
      <c r="B3010" s="11" t="str">
        <f>LOWER(SUBSTITUTE(SUBSTITUTE(SUBSTITUTE(SUBSTITUTE(SUBSTITUTE(SUBSTITUTE(SUBSTITUTE(SUBSTITUTE(Table2[[#This Row],[NAMA BARANG]]," ",""),"""",""),"-",""),"/",""),"(",""),")",""),"&amp;",""),",",""))</f>
        <v>stipdebossdbb20putih</v>
      </c>
      <c r="C3010" s="17" t="s">
        <v>2112</v>
      </c>
      <c r="D3010" s="18">
        <v>0</v>
      </c>
      <c r="E3010" s="22" t="s">
        <v>868</v>
      </c>
      <c r="F3010" s="43">
        <f>IF(Table2[[#This Row],[M5B]]="",Table2[[#This Row],[M5B_h]],SUM(Table2[[#This Row],[M5B_h]],Table2[[#This Row],[M5B]]))</f>
        <v>0</v>
      </c>
      <c r="H3010" s="12" t="str">
        <f>IF(Table2[[#This Row],[M1A]]="","",Table2[[#This Row],[M1A]]-Table2[[#This Row],[AWAL]])</f>
        <v/>
      </c>
      <c r="J3010" s="12" t="str">
        <f>IF(Table2[[#This Row],[M2A]]="","",SUM(Table2[[#This Row],[M2A]]-Table2[[#This Row],[M2B_h]]))</f>
        <v/>
      </c>
      <c r="L3010" s="12" t="str">
        <f>IF(Table2[[#This Row],[M3A]]="","",SUM(Table2[[#This Row],[M3A]]-Table2[[#This Row],[M3B_h]]))</f>
        <v/>
      </c>
      <c r="N3010" s="12" t="str">
        <f>IF(Table2[[#This Row],[M4A]]="","",SUM(Table2[[#This Row],[M4A]]-Table2[[#This Row],[M4B_h]]))</f>
        <v/>
      </c>
      <c r="O3010" s="14"/>
      <c r="P3010" s="14" t="str">
        <f>IF(Table2[[#This Row],[M5A]]="","",SUM(Table2[[#This Row],[M5A]]-Table2[[#This Row],[M5B_h]]))</f>
        <v/>
      </c>
      <c r="Q3010" s="14">
        <f>SUM(Table2[[#This Row],[AWAL]],Table2[[#This Row],[M1B]])</f>
        <v>0</v>
      </c>
      <c r="R3010" s="14">
        <f>SUM(Table2[[#This Row],[M2B]],Table2[[#This Row],[M2B_h]])</f>
        <v>0</v>
      </c>
      <c r="S3010" s="14">
        <f>SUM(Table2[[#This Row],[M3B]],Table2[[#This Row],[M3B_h]])</f>
        <v>0</v>
      </c>
      <c r="T3010" s="14">
        <f>SUM(Table2[[#This Row],[M4B]],Table2[[#This Row],[M4B_h]])</f>
        <v>0</v>
      </c>
    </row>
    <row r="3011" spans="1:20">
      <c r="A3011" s="11" t="str">
        <f>IF(Table2[[#This Row],[TT]]=0,"",ROW())</f>
        <v/>
      </c>
      <c r="B3011" s="11" t="str">
        <f>LOWER(SUBSTITUTE(SUBSTITUTE(SUBSTITUTE(SUBSTITUTE(SUBSTITUTE(SUBSTITUTE(SUBSTITUTE(SUBSTITUTE(Table2[[#This Row],[NAMA BARANG]]," ",""),"""",""),"-",""),"/",""),"(",""),")",""),"&amp;",""),",",""))</f>
        <v>stipdebossdbb40p</v>
      </c>
      <c r="C3011" s="17" t="s">
        <v>2113</v>
      </c>
      <c r="D3011" s="18">
        <v>0</v>
      </c>
      <c r="E3011" s="22" t="s">
        <v>868</v>
      </c>
      <c r="F3011" s="43">
        <f>IF(Table2[[#This Row],[M5B]]="",Table2[[#This Row],[M5B_h]],SUM(Table2[[#This Row],[M5B_h]],Table2[[#This Row],[M5B]]))</f>
        <v>0</v>
      </c>
      <c r="H3011" s="12" t="str">
        <f>IF(Table2[[#This Row],[M1A]]="","",Table2[[#This Row],[M1A]]-Table2[[#This Row],[AWAL]])</f>
        <v/>
      </c>
      <c r="J3011" s="12" t="str">
        <f>IF(Table2[[#This Row],[M2A]]="","",SUM(Table2[[#This Row],[M2A]]-Table2[[#This Row],[M2B_h]]))</f>
        <v/>
      </c>
      <c r="L3011" s="12" t="str">
        <f>IF(Table2[[#This Row],[M3A]]="","",SUM(Table2[[#This Row],[M3A]]-Table2[[#This Row],[M3B_h]]))</f>
        <v/>
      </c>
      <c r="N3011" s="12" t="str">
        <f>IF(Table2[[#This Row],[M4A]]="","",SUM(Table2[[#This Row],[M4A]]-Table2[[#This Row],[M4B_h]]))</f>
        <v/>
      </c>
      <c r="O3011" s="14"/>
      <c r="P3011" s="14" t="str">
        <f>IF(Table2[[#This Row],[M5A]]="","",SUM(Table2[[#This Row],[M5A]]-Table2[[#This Row],[M5B_h]]))</f>
        <v/>
      </c>
      <c r="Q3011" s="14">
        <f>SUM(Table2[[#This Row],[AWAL]],Table2[[#This Row],[M1B]])</f>
        <v>0</v>
      </c>
      <c r="R3011" s="14">
        <f>SUM(Table2[[#This Row],[M2B]],Table2[[#This Row],[M2B_h]])</f>
        <v>0</v>
      </c>
      <c r="S3011" s="14">
        <f>SUM(Table2[[#This Row],[M3B]],Table2[[#This Row],[M3B_h]])</f>
        <v>0</v>
      </c>
      <c r="T3011" s="14">
        <f>SUM(Table2[[#This Row],[M4B]],Table2[[#This Row],[M4B_h]])</f>
        <v>0</v>
      </c>
    </row>
    <row r="3012" spans="1:20">
      <c r="A3012" s="11" t="str">
        <f>IF(Table2[[#This Row],[TT]]=0,"",ROW())</f>
        <v/>
      </c>
      <c r="B3012" s="11" t="str">
        <f>LOWER(SUBSTITUTE(SUBSTITUTE(SUBSTITUTE(SUBSTITUTE(SUBSTITUTE(SUBSTITUTE(SUBSTITUTE(SUBSTITUTE(Table2[[#This Row],[NAMA BARANG]]," ",""),"""",""),"-",""),"/",""),"(",""),")",""),"&amp;",""),",",""))</f>
        <v>stiper02czrm</v>
      </c>
      <c r="C3012" s="17" t="s">
        <v>2115</v>
      </c>
      <c r="D3012" s="18">
        <v>0</v>
      </c>
      <c r="E3012" s="22" t="s">
        <v>2116</v>
      </c>
      <c r="F3012" s="43">
        <f>IF(Table2[[#This Row],[M5B]]="",Table2[[#This Row],[M5B_h]],SUM(Table2[[#This Row],[M5B_h]],Table2[[#This Row],[M5B]]))</f>
        <v>0</v>
      </c>
      <c r="H3012" s="12" t="str">
        <f>IF(Table2[[#This Row],[M1A]]="","",Table2[[#This Row],[M1A]]-Table2[[#This Row],[AWAL]])</f>
        <v/>
      </c>
      <c r="J3012" s="12" t="str">
        <f>IF(Table2[[#This Row],[M2A]]="","",SUM(Table2[[#This Row],[M2A]]-Table2[[#This Row],[M2B_h]]))</f>
        <v/>
      </c>
      <c r="L3012" s="12" t="str">
        <f>IF(Table2[[#This Row],[M3A]]="","",SUM(Table2[[#This Row],[M3A]]-Table2[[#This Row],[M3B_h]]))</f>
        <v/>
      </c>
      <c r="N3012" s="12" t="str">
        <f>IF(Table2[[#This Row],[M4A]]="","",SUM(Table2[[#This Row],[M4A]]-Table2[[#This Row],[M4B_h]]))</f>
        <v/>
      </c>
      <c r="O3012" s="14"/>
      <c r="P3012" s="14" t="str">
        <f>IF(Table2[[#This Row],[M5A]]="","",SUM(Table2[[#This Row],[M5A]]-Table2[[#This Row],[M5B_h]]))</f>
        <v/>
      </c>
      <c r="Q3012" s="14">
        <f>SUM(Table2[[#This Row],[AWAL]],Table2[[#This Row],[M1B]])</f>
        <v>0</v>
      </c>
      <c r="R3012" s="14">
        <f>SUM(Table2[[#This Row],[M2B]],Table2[[#This Row],[M2B_h]])</f>
        <v>0</v>
      </c>
      <c r="S3012" s="14">
        <f>SUM(Table2[[#This Row],[M3B]],Table2[[#This Row],[M3B_h]])</f>
        <v>0</v>
      </c>
      <c r="T3012" s="14">
        <f>SUM(Table2[[#This Row],[M4B]],Table2[[#This Row],[M4B_h]])</f>
        <v>0</v>
      </c>
    </row>
    <row r="3013" spans="1:20">
      <c r="A3013" s="11" t="str">
        <f>IF(Table2[[#This Row],[TT]]=0,"",ROW())</f>
        <v/>
      </c>
      <c r="B3013" s="11" t="str">
        <f>LOWER(SUBSTITUTE(SUBSTITUTE(SUBSTITUTE(SUBSTITUTE(SUBSTITUTE(SUBSTITUTE(SUBSTITUTE(SUBSTITUTE(Table2[[#This Row],[NAMA BARANG]]," ",""),"""",""),"-",""),"/",""),"(",""),")",""),"&amp;",""),",",""))</f>
        <v>stipjerseyputih</v>
      </c>
      <c r="C3013" s="23" t="s">
        <v>2122</v>
      </c>
      <c r="D3013" s="24">
        <v>0</v>
      </c>
      <c r="E3013" s="48" t="s">
        <v>1229</v>
      </c>
      <c r="F3013" s="43">
        <f>IF(Table2[[#This Row],[M5B]]="",Table2[[#This Row],[M5B_h]],SUM(Table2[[#This Row],[M5B_h]],Table2[[#This Row],[M5B]]))</f>
        <v>0</v>
      </c>
      <c r="H3013" s="12" t="str">
        <f>IF(Table2[[#This Row],[M1A]]="","",Table2[[#This Row],[M1A]]-Table2[[#This Row],[AWAL]])</f>
        <v/>
      </c>
      <c r="J3013" s="12" t="str">
        <f>IF(Table2[[#This Row],[M2A]]="","",SUM(Table2[[#This Row],[M2A]]-Table2[[#This Row],[M2B_h]]))</f>
        <v/>
      </c>
      <c r="L3013" s="12" t="str">
        <f>IF(Table2[[#This Row],[M3A]]="","",SUM(Table2[[#This Row],[M3A]]-Table2[[#This Row],[M3B_h]]))</f>
        <v/>
      </c>
      <c r="N3013" s="12" t="str">
        <f>IF(Table2[[#This Row],[M4A]]="","",SUM(Table2[[#This Row],[M4A]]-Table2[[#This Row],[M4B_h]]))</f>
        <v/>
      </c>
      <c r="O3013" s="14"/>
      <c r="P3013" s="14" t="str">
        <f>IF(Table2[[#This Row],[M5A]]="","",SUM(Table2[[#This Row],[M5A]]-Table2[[#This Row],[M5B_h]]))</f>
        <v/>
      </c>
      <c r="Q3013" s="14">
        <f>SUM(Table2[[#This Row],[AWAL]],Table2[[#This Row],[M1B]])</f>
        <v>0</v>
      </c>
      <c r="R3013" s="14">
        <f>SUM(Table2[[#This Row],[M2B]],Table2[[#This Row],[M2B_h]])</f>
        <v>0</v>
      </c>
      <c r="S3013" s="14">
        <f>SUM(Table2[[#This Row],[M3B]],Table2[[#This Row],[M3B_h]])</f>
        <v>0</v>
      </c>
      <c r="T3013" s="14">
        <f>SUM(Table2[[#This Row],[M4B]],Table2[[#This Row],[M4B_h]])</f>
        <v>0</v>
      </c>
    </row>
    <row r="3014" spans="1:20">
      <c r="A3014" s="11" t="str">
        <f>IF(Table2[[#This Row],[TT]]=0,"",ROW())</f>
        <v/>
      </c>
      <c r="B3014" s="11" t="str">
        <f>LOWER(SUBSTITUTE(SUBSTITUTE(SUBSTITUTE(SUBSTITUTE(SUBSTITUTE(SUBSTITUTE(SUBSTITUTE(SUBSTITUTE(Table2[[#This Row],[NAMA BARANG]]," ",""),"""",""),"-",""),"/",""),"(",""),")",""),"&amp;",""),",",""))</f>
        <v>sulingtrend900</v>
      </c>
      <c r="C3014" s="17" t="s">
        <v>4376</v>
      </c>
      <c r="D3014" s="18">
        <v>0</v>
      </c>
      <c r="E3014" s="22" t="s">
        <v>66</v>
      </c>
      <c r="F3014" s="43">
        <f>IF(Table2[[#This Row],[M5B]]="",Table2[[#This Row],[M5B_h]],SUM(Table2[[#This Row],[M5B_h]],Table2[[#This Row],[M5B]]))</f>
        <v>0</v>
      </c>
      <c r="H3014" s="12" t="str">
        <f>IF(Table2[[#This Row],[M1A]]="","",Table2[[#This Row],[M1A]]-Table2[[#This Row],[AWAL]])</f>
        <v/>
      </c>
      <c r="J3014" s="12" t="str">
        <f>IF(Table2[[#This Row],[M2A]]="","",SUM(Table2[[#This Row],[M2A]]-Table2[[#This Row],[M2B_h]]))</f>
        <v/>
      </c>
      <c r="L3014" s="12" t="str">
        <f>IF(Table2[[#This Row],[M3A]]="","",SUM(Table2[[#This Row],[M3A]]-Table2[[#This Row],[M3B_h]]))</f>
        <v/>
      </c>
      <c r="N3014" s="12" t="str">
        <f>IF(Table2[[#This Row],[M4A]]="","",SUM(Table2[[#This Row],[M4A]]-Table2[[#This Row],[M4B_h]]))</f>
        <v/>
      </c>
      <c r="O3014" s="14"/>
      <c r="P3014" s="14" t="str">
        <f>IF(Table2[[#This Row],[M5A]]="","",SUM(Table2[[#This Row],[M5A]]-Table2[[#This Row],[M5B_h]]))</f>
        <v/>
      </c>
      <c r="Q3014" s="14">
        <f>SUM(Table2[[#This Row],[AWAL]],Table2[[#This Row],[M1B]])</f>
        <v>0</v>
      </c>
      <c r="R3014" s="14">
        <f>SUM(Table2[[#This Row],[M2B]],Table2[[#This Row],[M2B_h]])</f>
        <v>0</v>
      </c>
      <c r="S3014" s="14">
        <f>SUM(Table2[[#This Row],[M3B]],Table2[[#This Row],[M3B_h]])</f>
        <v>0</v>
      </c>
      <c r="T3014" s="14">
        <f>SUM(Table2[[#This Row],[M4B]],Table2[[#This Row],[M4B_h]])</f>
        <v>0</v>
      </c>
    </row>
    <row r="3015" spans="1:20">
      <c r="A3015" s="11" t="str">
        <f>IF(Table2[[#This Row],[TT]]=0,"",ROW())</f>
        <v/>
      </c>
      <c r="B3015" s="11" t="str">
        <f>LOWER(SUBSTITUTE(SUBSTITUTE(SUBSTITUTE(SUBSTITUTE(SUBSTITUTE(SUBSTITUTE(SUBSTITUTE(SUBSTITUTE(Table2[[#This Row],[NAMA BARANG]]," ",""),"""",""),"-",""),"/",""),"(",""),")",""),"&amp;",""),",",""))</f>
        <v>talicantolht</v>
      </c>
      <c r="C3015" s="17" t="s">
        <v>2383</v>
      </c>
      <c r="D3015" s="18">
        <v>0</v>
      </c>
      <c r="E3015" s="22">
        <v>600</v>
      </c>
      <c r="F3015" s="43">
        <f>IF(Table2[[#This Row],[M5B]]="",Table2[[#This Row],[M5B_h]],SUM(Table2[[#This Row],[M5B_h]],Table2[[#This Row],[M5B]]))</f>
        <v>0</v>
      </c>
      <c r="H3015" s="12" t="str">
        <f>IF(Table2[[#This Row],[M1A]]="","",Table2[[#This Row],[M1A]]-Table2[[#This Row],[AWAL]])</f>
        <v/>
      </c>
      <c r="J3015" s="12" t="str">
        <f>IF(Table2[[#This Row],[M2A]]="","",SUM(Table2[[#This Row],[M2A]]-Table2[[#This Row],[M2B_h]]))</f>
        <v/>
      </c>
      <c r="L3015" s="12" t="str">
        <f>IF(Table2[[#This Row],[M3A]]="","",SUM(Table2[[#This Row],[M3A]]-Table2[[#This Row],[M3B_h]]))</f>
        <v/>
      </c>
      <c r="N3015" s="12" t="str">
        <f>IF(Table2[[#This Row],[M4A]]="","",SUM(Table2[[#This Row],[M4A]]-Table2[[#This Row],[M4B_h]]))</f>
        <v/>
      </c>
      <c r="O3015" s="14"/>
      <c r="P3015" s="14" t="str">
        <f>IF(Table2[[#This Row],[M5A]]="","",SUM(Table2[[#This Row],[M5A]]-Table2[[#This Row],[M5B_h]]))</f>
        <v/>
      </c>
      <c r="Q3015" s="14">
        <f>SUM(Table2[[#This Row],[AWAL]],Table2[[#This Row],[M1B]])</f>
        <v>0</v>
      </c>
      <c r="R3015" s="14">
        <f>SUM(Table2[[#This Row],[M2B]],Table2[[#This Row],[M2B_h]])</f>
        <v>0</v>
      </c>
      <c r="S3015" s="14">
        <f>SUM(Table2[[#This Row],[M3B]],Table2[[#This Row],[M3B_h]])</f>
        <v>0</v>
      </c>
      <c r="T3015" s="14">
        <f>SUM(Table2[[#This Row],[M4B]],Table2[[#This Row],[M4B_h]])</f>
        <v>0</v>
      </c>
    </row>
    <row r="3016" spans="1:20">
      <c r="A3016" s="11" t="str">
        <f>IF(Table2[[#This Row],[TT]]=0,"",ROW())</f>
        <v/>
      </c>
      <c r="B3016" s="11" t="str">
        <f>LOWER(SUBSTITUTE(SUBSTITUTE(SUBSTITUTE(SUBSTITUTE(SUBSTITUTE(SUBSTITUTE(SUBSTITUTE(SUBSTITUTE(Table2[[#This Row],[NAMA BARANG]]," ",""),"""",""),"-",""),"/",""),"(",""),")",""),"&amp;",""),",",""))</f>
        <v>talicantolplastikb</v>
      </c>
      <c r="C3016" s="17" t="s">
        <v>2424</v>
      </c>
      <c r="D3016" s="18">
        <v>0</v>
      </c>
      <c r="E3016" s="22">
        <v>5000</v>
      </c>
      <c r="F3016" s="43">
        <f>IF(Table2[[#This Row],[M5B]]="",Table2[[#This Row],[M5B_h]],SUM(Table2[[#This Row],[M5B_h]],Table2[[#This Row],[M5B]]))</f>
        <v>0</v>
      </c>
      <c r="H3016" s="12" t="str">
        <f>IF(Table2[[#This Row],[M1A]]="","",Table2[[#This Row],[M1A]]-Table2[[#This Row],[AWAL]])</f>
        <v/>
      </c>
      <c r="J3016" s="12" t="str">
        <f>IF(Table2[[#This Row],[M2A]]="","",SUM(Table2[[#This Row],[M2A]]-Table2[[#This Row],[M2B_h]]))</f>
        <v/>
      </c>
      <c r="L3016" s="12" t="str">
        <f>IF(Table2[[#This Row],[M3A]]="","",SUM(Table2[[#This Row],[M3A]]-Table2[[#This Row],[M3B_h]]))</f>
        <v/>
      </c>
      <c r="N3016" s="12" t="str">
        <f>IF(Table2[[#This Row],[M4A]]="","",SUM(Table2[[#This Row],[M4A]]-Table2[[#This Row],[M4B_h]]))</f>
        <v/>
      </c>
      <c r="O3016" s="14"/>
      <c r="P3016" s="14" t="str">
        <f>IF(Table2[[#This Row],[M5A]]="","",SUM(Table2[[#This Row],[M5A]]-Table2[[#This Row],[M5B_h]]))</f>
        <v/>
      </c>
      <c r="Q3016" s="14">
        <f>SUM(Table2[[#This Row],[AWAL]],Table2[[#This Row],[M1B]])</f>
        <v>0</v>
      </c>
      <c r="R3016" s="14">
        <f>SUM(Table2[[#This Row],[M2B]],Table2[[#This Row],[M2B_h]])</f>
        <v>0</v>
      </c>
      <c r="S3016" s="14">
        <f>SUM(Table2[[#This Row],[M3B]],Table2[[#This Row],[M3B_h]])</f>
        <v>0</v>
      </c>
      <c r="T3016" s="14">
        <f>SUM(Table2[[#This Row],[M4B]],Table2[[#This Row],[M4B_h]])</f>
        <v>0</v>
      </c>
    </row>
    <row r="3017" spans="1:20">
      <c r="A3017" s="11" t="str">
        <f>IF(Table2[[#This Row],[TT]]=0,"",ROW())</f>
        <v/>
      </c>
      <c r="B3017" s="11" t="str">
        <f>LOWER(SUBSTITUTE(SUBSTITUTE(SUBSTITUTE(SUBSTITUTE(SUBSTITUTE(SUBSTITUTE(SUBSTITUTE(SUBSTITUTE(Table2[[#This Row],[NAMA BARANG]]," ",""),"""",""),"-",""),"/",""),"(",""),")",""),"&amp;",""),",",""))</f>
        <v>talicantolplastikm</v>
      </c>
      <c r="C3017" s="17" t="s">
        <v>2160</v>
      </c>
      <c r="D3017" s="18">
        <v>0</v>
      </c>
      <c r="E3017" s="22">
        <v>5000</v>
      </c>
      <c r="F3017" s="43">
        <f>IF(Table2[[#This Row],[M5B]]="",Table2[[#This Row],[M5B_h]],SUM(Table2[[#This Row],[M5B_h]],Table2[[#This Row],[M5B]]))</f>
        <v>0</v>
      </c>
      <c r="H3017" s="12" t="str">
        <f>IF(Table2[[#This Row],[M1A]]="","",Table2[[#This Row],[M1A]]-Table2[[#This Row],[AWAL]])</f>
        <v/>
      </c>
      <c r="J3017" s="12" t="str">
        <f>IF(Table2[[#This Row],[M2A]]="","",SUM(Table2[[#This Row],[M2A]]-Table2[[#This Row],[M2B_h]]))</f>
        <v/>
      </c>
      <c r="L3017" s="12" t="str">
        <f>IF(Table2[[#This Row],[M3A]]="","",SUM(Table2[[#This Row],[M3A]]-Table2[[#This Row],[M3B_h]]))</f>
        <v/>
      </c>
      <c r="N3017" s="12" t="str">
        <f>IF(Table2[[#This Row],[M4A]]="","",SUM(Table2[[#This Row],[M4A]]-Table2[[#This Row],[M4B_h]]))</f>
        <v/>
      </c>
      <c r="O3017" s="14"/>
      <c r="P3017" s="14" t="str">
        <f>IF(Table2[[#This Row],[M5A]]="","",SUM(Table2[[#This Row],[M5A]]-Table2[[#This Row],[M5B_h]]))</f>
        <v/>
      </c>
      <c r="Q3017" s="14">
        <f>SUM(Table2[[#This Row],[AWAL]],Table2[[#This Row],[M1B]])</f>
        <v>0</v>
      </c>
      <c r="R3017" s="14">
        <f>SUM(Table2[[#This Row],[M2B]],Table2[[#This Row],[M2B_h]])</f>
        <v>0</v>
      </c>
      <c r="S3017" s="14">
        <f>SUM(Table2[[#This Row],[M3B]],Table2[[#This Row],[M3B_h]])</f>
        <v>0</v>
      </c>
      <c r="T3017" s="14">
        <f>SUM(Table2[[#This Row],[M4B]],Table2[[#This Row],[M4B_h]])</f>
        <v>0</v>
      </c>
    </row>
    <row r="3018" spans="1:20">
      <c r="A3018" s="13" t="str">
        <f>IF(Table2[[#This Row],[TT]]=0,"",ROW())</f>
        <v/>
      </c>
      <c r="B3018" s="13" t="str">
        <f>LOWER(SUBSTITUTE(SUBSTITUTE(SUBSTITUTE(SUBSTITUTE(SUBSTITUTE(SUBSTITUTE(SUBSTITUTE(SUBSTITUTE(Table2[[#This Row],[NAMA BARANG]]," ",""),"""",""),"-",""),"/",""),"(",""),")",""),"&amp;",""),",",""))</f>
        <v>talicepitcantolht009</v>
      </c>
      <c r="C3018" s="16" t="s">
        <v>3277</v>
      </c>
      <c r="D3018" s="18">
        <v>0</v>
      </c>
      <c r="E3018" s="47">
        <v>5000</v>
      </c>
      <c r="F3018" s="43">
        <f>IF(Table2[[#This Row],[M5B]]="",Table2[[#This Row],[M5B_h]],SUM(Table2[[#This Row],[M5B_h]],Table2[[#This Row],[M5B]]))</f>
        <v>0</v>
      </c>
      <c r="H3018" s="14" t="str">
        <f>IF(Table2[[#This Row],[M1A]]="","",Table2[[#This Row],[M1A]]-Table2[[#This Row],[AWAL]])</f>
        <v/>
      </c>
      <c r="J3018" s="14" t="str">
        <f>IF(Table2[[#This Row],[M2A]]="","",SUM(Table2[[#This Row],[M2A]]-Table2[[#This Row],[M2B_h]]))</f>
        <v/>
      </c>
      <c r="L3018" s="14" t="str">
        <f>IF(Table2[[#This Row],[M3A]]="","",SUM(Table2[[#This Row],[M3A]]-Table2[[#This Row],[M3B_h]]))</f>
        <v/>
      </c>
      <c r="N3018" s="14" t="str">
        <f>IF(Table2[[#This Row],[M4A]]="","",SUM(Table2[[#This Row],[M4A]]-Table2[[#This Row],[M4B_h]]))</f>
        <v/>
      </c>
      <c r="P3018" s="14" t="str">
        <f>IF(Table2[[#This Row],[M5A]]="","",SUM(Table2[[#This Row],[M5A]]-Table2[[#This Row],[M5B_h]]))</f>
        <v/>
      </c>
      <c r="Q3018" s="14">
        <f>SUM(Table2[[#This Row],[AWAL]],Table2[[#This Row],[M1B]])</f>
        <v>0</v>
      </c>
      <c r="R3018" s="14">
        <f>SUM(Table2[[#This Row],[M2B]],Table2[[#This Row],[M2B_h]])</f>
        <v>0</v>
      </c>
      <c r="S3018" s="14">
        <f>SUM(Table2[[#This Row],[M3B]],Table2[[#This Row],[M3B_h]])</f>
        <v>0</v>
      </c>
      <c r="T3018" s="14">
        <f>SUM(Table2[[#This Row],[M4B]],Table2[[#This Row],[M4B_h]])</f>
        <v>0</v>
      </c>
    </row>
    <row r="3019" spans="1:20">
      <c r="A3019" s="13" t="str">
        <f>IF(Table2[[#This Row],[TT]]=0,"",ROW())</f>
        <v/>
      </c>
      <c r="B3019" s="13" t="str">
        <f>LOWER(SUBSTITUTE(SUBSTITUTE(SUBSTITUTE(SUBSTITUTE(SUBSTITUTE(SUBSTITUTE(SUBSTITUTE(SUBSTITUTE(Table2[[#This Row],[NAMA BARANG]]," ",""),"""",""),"-",""),"/",""),"(",""),")",""),"&amp;",""),",",""))</f>
        <v>talijepitcantolb007</v>
      </c>
      <c r="C3019" s="16" t="s">
        <v>3275</v>
      </c>
      <c r="D3019" s="18">
        <v>0</v>
      </c>
      <c r="E3019" s="47">
        <v>5000</v>
      </c>
      <c r="F3019" s="43">
        <f>IF(Table2[[#This Row],[M5B]]="",Table2[[#This Row],[M5B_h]],SUM(Table2[[#This Row],[M5B_h]],Table2[[#This Row],[M5B]]))</f>
        <v>0</v>
      </c>
      <c r="H3019" s="14" t="str">
        <f>IF(Table2[[#This Row],[M1A]]="","",Table2[[#This Row],[M1A]]-Table2[[#This Row],[AWAL]])</f>
        <v/>
      </c>
      <c r="J3019" s="14" t="str">
        <f>IF(Table2[[#This Row],[M2A]]="","",SUM(Table2[[#This Row],[M2A]]-Table2[[#This Row],[M2B_h]]))</f>
        <v/>
      </c>
      <c r="L3019" s="14" t="str">
        <f>IF(Table2[[#This Row],[M3A]]="","",SUM(Table2[[#This Row],[M3A]]-Table2[[#This Row],[M3B_h]]))</f>
        <v/>
      </c>
      <c r="N3019" s="14" t="str">
        <f>IF(Table2[[#This Row],[M4A]]="","",SUM(Table2[[#This Row],[M4A]]-Table2[[#This Row],[M4B_h]]))</f>
        <v/>
      </c>
      <c r="P3019" s="14" t="str">
        <f>IF(Table2[[#This Row],[M5A]]="","",SUM(Table2[[#This Row],[M5A]]-Table2[[#This Row],[M5B_h]]))</f>
        <v/>
      </c>
      <c r="Q3019" s="14">
        <f>SUM(Table2[[#This Row],[AWAL]],Table2[[#This Row],[M1B]])</f>
        <v>0</v>
      </c>
      <c r="R3019" s="14">
        <f>SUM(Table2[[#This Row],[M2B]],Table2[[#This Row],[M2B_h]])</f>
        <v>0</v>
      </c>
      <c r="S3019" s="14">
        <f>SUM(Table2[[#This Row],[M3B]],Table2[[#This Row],[M3B_h]])</f>
        <v>0</v>
      </c>
      <c r="T3019" s="14">
        <f>SUM(Table2[[#This Row],[M4B]],Table2[[#This Row],[M4B_h]])</f>
        <v>0</v>
      </c>
    </row>
    <row r="3020" spans="1:20">
      <c r="A3020" s="13" t="str">
        <f>IF(Table2[[#This Row],[TT]]=0,"",ROW())</f>
        <v/>
      </c>
      <c r="B3020" s="13" t="str">
        <f>LOWER(SUBSTITUTE(SUBSTITUTE(SUBSTITUTE(SUBSTITUTE(SUBSTITUTE(SUBSTITUTE(SUBSTITUTE(SUBSTITUTE(Table2[[#This Row],[NAMA BARANG]]," ",""),"""",""),"-",""),"/",""),"(",""),")",""),"&amp;",""),",",""))</f>
        <v>talijepitcantolhj008</v>
      </c>
      <c r="C3020" s="16" t="s">
        <v>3276</v>
      </c>
      <c r="D3020" s="18">
        <v>0</v>
      </c>
      <c r="E3020" s="47">
        <v>5000</v>
      </c>
      <c r="F3020" s="43">
        <f>IF(Table2[[#This Row],[M5B]]="",Table2[[#This Row],[M5B_h]],SUM(Table2[[#This Row],[M5B_h]],Table2[[#This Row],[M5B]]))</f>
        <v>0</v>
      </c>
      <c r="H3020" s="14" t="str">
        <f>IF(Table2[[#This Row],[M1A]]="","",Table2[[#This Row],[M1A]]-Table2[[#This Row],[AWAL]])</f>
        <v/>
      </c>
      <c r="J3020" s="14" t="str">
        <f>IF(Table2[[#This Row],[M2A]]="","",SUM(Table2[[#This Row],[M2A]]-Table2[[#This Row],[M2B_h]]))</f>
        <v/>
      </c>
      <c r="L3020" s="14" t="str">
        <f>IF(Table2[[#This Row],[M3A]]="","",SUM(Table2[[#This Row],[M3A]]-Table2[[#This Row],[M3B_h]]))</f>
        <v/>
      </c>
      <c r="N3020" s="14" t="str">
        <f>IF(Table2[[#This Row],[M4A]]="","",SUM(Table2[[#This Row],[M4A]]-Table2[[#This Row],[M4B_h]]))</f>
        <v/>
      </c>
      <c r="P3020" s="14" t="str">
        <f>IF(Table2[[#This Row],[M5A]]="","",SUM(Table2[[#This Row],[M5A]]-Table2[[#This Row],[M5B_h]]))</f>
        <v/>
      </c>
      <c r="Q3020" s="14">
        <f>SUM(Table2[[#This Row],[AWAL]],Table2[[#This Row],[M1B]])</f>
        <v>0</v>
      </c>
      <c r="R3020" s="14">
        <f>SUM(Table2[[#This Row],[M2B]],Table2[[#This Row],[M2B_h]])</f>
        <v>0</v>
      </c>
      <c r="S3020" s="14">
        <f>SUM(Table2[[#This Row],[M3B]],Table2[[#This Row],[M3B_h]])</f>
        <v>0</v>
      </c>
      <c r="T3020" s="14">
        <f>SUM(Table2[[#This Row],[M4B]],Table2[[#This Row],[M4B_h]])</f>
        <v>0</v>
      </c>
    </row>
    <row r="3021" spans="1:20">
      <c r="A3021" s="11" t="str">
        <f>IF(Table2[[#This Row],[TT]]=0,"",ROW())</f>
        <v/>
      </c>
      <c r="B3021" s="11" t="str">
        <f>LOWER(SUBSTITUTE(SUBSTITUTE(SUBSTITUTE(SUBSTITUTE(SUBSTITUTE(SUBSTITUTE(SUBSTITUTE(SUBSTITUTE(Table2[[#This Row],[NAMA BARANG]]," ",""),"""",""),"-",""),"/",""),"(",""),")",""),"&amp;",""),",",""))</f>
        <v>talijepitkilapbiruidcardgadingbiru</v>
      </c>
      <c r="C3021" s="17" t="s">
        <v>2162</v>
      </c>
      <c r="D3021" s="18">
        <v>0</v>
      </c>
      <c r="E3021" s="22">
        <v>5000</v>
      </c>
      <c r="F3021" s="43">
        <f>IF(Table2[[#This Row],[M5B]]="",Table2[[#This Row],[M5B_h]],SUM(Table2[[#This Row],[M5B_h]],Table2[[#This Row],[M5B]]))</f>
        <v>0</v>
      </c>
      <c r="H3021" s="12" t="str">
        <f>IF(Table2[[#This Row],[M1A]]="","",Table2[[#This Row],[M1A]]-Table2[[#This Row],[AWAL]])</f>
        <v/>
      </c>
      <c r="J3021" s="12" t="str">
        <f>IF(Table2[[#This Row],[M2A]]="","",SUM(Table2[[#This Row],[M2A]]-Table2[[#This Row],[M2B_h]]))</f>
        <v/>
      </c>
      <c r="L3021" s="12" t="str">
        <f>IF(Table2[[#This Row],[M3A]]="","",SUM(Table2[[#This Row],[M3A]]-Table2[[#This Row],[M3B_h]]))</f>
        <v/>
      </c>
      <c r="N3021" s="12" t="str">
        <f>IF(Table2[[#This Row],[M4A]]="","",SUM(Table2[[#This Row],[M4A]]-Table2[[#This Row],[M4B_h]]))</f>
        <v/>
      </c>
      <c r="O3021" s="14"/>
      <c r="P3021" s="14" t="str">
        <f>IF(Table2[[#This Row],[M5A]]="","",SUM(Table2[[#This Row],[M5A]]-Table2[[#This Row],[M5B_h]]))</f>
        <v/>
      </c>
      <c r="Q3021" s="14">
        <f>SUM(Table2[[#This Row],[AWAL]],Table2[[#This Row],[M1B]])</f>
        <v>0</v>
      </c>
      <c r="R3021" s="14">
        <f>SUM(Table2[[#This Row],[M2B]],Table2[[#This Row],[M2B_h]])</f>
        <v>0</v>
      </c>
      <c r="S3021" s="14">
        <f>SUM(Table2[[#This Row],[M3B]],Table2[[#This Row],[M3B_h]])</f>
        <v>0</v>
      </c>
      <c r="T3021" s="14">
        <f>SUM(Table2[[#This Row],[M4B]],Table2[[#This Row],[M4B_h]])</f>
        <v>0</v>
      </c>
    </row>
    <row r="3022" spans="1:20">
      <c r="A3022" s="11" t="str">
        <f>IF(Table2[[#This Row],[TT]]=0,"",ROW())</f>
        <v/>
      </c>
      <c r="B3022" s="11" t="str">
        <f>LOWER(SUBSTITUTE(SUBSTITUTE(SUBSTITUTE(SUBSTITUTE(SUBSTITUTE(SUBSTITUTE(SUBSTITUTE(SUBSTITUTE(Table2[[#This Row],[NAMA BARANG]]," ",""),"""",""),"-",""),"/",""),"(",""),")",""),"&amp;",""),",",""))</f>
        <v>talijepitacantolhj</v>
      </c>
      <c r="C3022" s="21" t="s">
        <v>2164</v>
      </c>
      <c r="D3022" s="22">
        <v>0</v>
      </c>
      <c r="E3022" s="22">
        <v>6000</v>
      </c>
      <c r="F3022" s="43">
        <f>IF(Table2[[#This Row],[M5B]]="",Table2[[#This Row],[M5B_h]],SUM(Table2[[#This Row],[M5B_h]],Table2[[#This Row],[M5B]]))</f>
        <v>0</v>
      </c>
      <c r="H3022" s="12" t="str">
        <f>IF(Table2[[#This Row],[M1A]]="","",Table2[[#This Row],[M1A]]-Table2[[#This Row],[AWAL]])</f>
        <v/>
      </c>
      <c r="J3022" s="12" t="str">
        <f>IF(Table2[[#This Row],[M2A]]="","",SUM(Table2[[#This Row],[M2A]]-Table2[[#This Row],[M2B_h]]))</f>
        <v/>
      </c>
      <c r="L3022" s="12" t="str">
        <f>IF(Table2[[#This Row],[M3A]]="","",SUM(Table2[[#This Row],[M3A]]-Table2[[#This Row],[M3B_h]]))</f>
        <v/>
      </c>
      <c r="N3022" s="12" t="str">
        <f>IF(Table2[[#This Row],[M4A]]="","",SUM(Table2[[#This Row],[M4A]]-Table2[[#This Row],[M4B_h]]))</f>
        <v/>
      </c>
      <c r="O3022" s="14"/>
      <c r="P3022" s="14" t="str">
        <f>IF(Table2[[#This Row],[M5A]]="","",SUM(Table2[[#This Row],[M5A]]-Table2[[#This Row],[M5B_h]]))</f>
        <v/>
      </c>
      <c r="Q3022" s="14">
        <f>SUM(Table2[[#This Row],[AWAL]],Table2[[#This Row],[M1B]])</f>
        <v>0</v>
      </c>
      <c r="R3022" s="14">
        <f>SUM(Table2[[#This Row],[M2B]],Table2[[#This Row],[M2B_h]])</f>
        <v>0</v>
      </c>
      <c r="S3022" s="14">
        <f>SUM(Table2[[#This Row],[M3B]],Table2[[#This Row],[M3B_h]])</f>
        <v>0</v>
      </c>
      <c r="T3022" s="14">
        <f>SUM(Table2[[#This Row],[M4B]],Table2[[#This Row],[M4B_h]])</f>
        <v>0</v>
      </c>
    </row>
    <row r="3023" spans="1:20">
      <c r="A3023" s="11" t="str">
        <f>IF(Table2[[#This Row],[TT]]=0,"",ROW())</f>
        <v/>
      </c>
      <c r="B3023" s="11" t="str">
        <f>LOWER(SUBSTITUTE(SUBSTITUTE(SUBSTITUTE(SUBSTITUTE(SUBSTITUTE(SUBSTITUTE(SUBSTITUTE(SUBSTITUTE(Table2[[#This Row],[NAMA BARANG]]," ",""),"""",""),"-",""),"/",""),"(",""),")",""),"&amp;",""),",",""))</f>
        <v>talijepitacantolk</v>
      </c>
      <c r="C3023" s="17" t="s">
        <v>2165</v>
      </c>
      <c r="D3023" s="18">
        <v>0</v>
      </c>
      <c r="E3023" s="22">
        <v>6000</v>
      </c>
      <c r="F3023" s="43">
        <f>IF(Table2[[#This Row],[M5B]]="",Table2[[#This Row],[M5B_h]],SUM(Table2[[#This Row],[M5B_h]],Table2[[#This Row],[M5B]]))</f>
        <v>0</v>
      </c>
      <c r="H3023" s="12" t="str">
        <f>IF(Table2[[#This Row],[M1A]]="","",Table2[[#This Row],[M1A]]-Table2[[#This Row],[AWAL]])</f>
        <v/>
      </c>
      <c r="J3023" s="12" t="str">
        <f>IF(Table2[[#This Row],[M2A]]="","",SUM(Table2[[#This Row],[M2A]]-Table2[[#This Row],[M2B_h]]))</f>
        <v/>
      </c>
      <c r="L3023" s="12" t="str">
        <f>IF(Table2[[#This Row],[M3A]]="","",SUM(Table2[[#This Row],[M3A]]-Table2[[#This Row],[M3B_h]]))</f>
        <v/>
      </c>
      <c r="N3023" s="12" t="str">
        <f>IF(Table2[[#This Row],[M4A]]="","",SUM(Table2[[#This Row],[M4A]]-Table2[[#This Row],[M4B_h]]))</f>
        <v/>
      </c>
      <c r="O3023" s="14"/>
      <c r="P3023" s="14" t="str">
        <f>IF(Table2[[#This Row],[M5A]]="","",SUM(Table2[[#This Row],[M5A]]-Table2[[#This Row],[M5B_h]]))</f>
        <v/>
      </c>
      <c r="Q3023" s="14">
        <f>SUM(Table2[[#This Row],[AWAL]],Table2[[#This Row],[M1B]])</f>
        <v>0</v>
      </c>
      <c r="R3023" s="14">
        <f>SUM(Table2[[#This Row],[M2B]],Table2[[#This Row],[M2B_h]])</f>
        <v>0</v>
      </c>
      <c r="S3023" s="14">
        <f>SUM(Table2[[#This Row],[M3B]],Table2[[#This Row],[M3B_h]])</f>
        <v>0</v>
      </c>
      <c r="T3023" s="14">
        <f>SUM(Table2[[#This Row],[M4B]],Table2[[#This Row],[M4B_h]])</f>
        <v>0</v>
      </c>
    </row>
    <row r="3024" spans="1:20">
      <c r="A3024" s="11" t="str">
        <f>IF(Table2[[#This Row],[TT]]=0,"",ROW())</f>
        <v/>
      </c>
      <c r="B3024" s="11" t="str">
        <f>LOWER(SUBSTITUTE(SUBSTITUTE(SUBSTITUTE(SUBSTITUTE(SUBSTITUTE(SUBSTITUTE(SUBSTITUTE(SUBSTITUTE(Table2[[#This Row],[NAMA BARANG]]," ",""),"""",""),"-",""),"/",""),"(",""),")",""),"&amp;",""),",",""))</f>
        <v>talijepitacantolm</v>
      </c>
      <c r="C3024" s="17" t="s">
        <v>2166</v>
      </c>
      <c r="D3024" s="18">
        <v>0</v>
      </c>
      <c r="E3024" s="22">
        <v>6000</v>
      </c>
      <c r="F3024" s="43">
        <f>IF(Table2[[#This Row],[M5B]]="",Table2[[#This Row],[M5B_h]],SUM(Table2[[#This Row],[M5B_h]],Table2[[#This Row],[M5B]]))</f>
        <v>0</v>
      </c>
      <c r="H3024" s="12" t="str">
        <f>IF(Table2[[#This Row],[M1A]]="","",Table2[[#This Row],[M1A]]-Table2[[#This Row],[AWAL]])</f>
        <v/>
      </c>
      <c r="J3024" s="12" t="str">
        <f>IF(Table2[[#This Row],[M2A]]="","",SUM(Table2[[#This Row],[M2A]]-Table2[[#This Row],[M2B_h]]))</f>
        <v/>
      </c>
      <c r="L3024" s="12" t="str">
        <f>IF(Table2[[#This Row],[M3A]]="","",SUM(Table2[[#This Row],[M3A]]-Table2[[#This Row],[M3B_h]]))</f>
        <v/>
      </c>
      <c r="N3024" s="12" t="str">
        <f>IF(Table2[[#This Row],[M4A]]="","",SUM(Table2[[#This Row],[M4A]]-Table2[[#This Row],[M4B_h]]))</f>
        <v/>
      </c>
      <c r="O3024" s="14"/>
      <c r="P3024" s="14" t="str">
        <f>IF(Table2[[#This Row],[M5A]]="","",SUM(Table2[[#This Row],[M5A]]-Table2[[#This Row],[M5B_h]]))</f>
        <v/>
      </c>
      <c r="Q3024" s="14">
        <f>SUM(Table2[[#This Row],[AWAL]],Table2[[#This Row],[M1B]])</f>
        <v>0</v>
      </c>
      <c r="R3024" s="14">
        <f>SUM(Table2[[#This Row],[M2B]],Table2[[#This Row],[M2B_h]])</f>
        <v>0</v>
      </c>
      <c r="S3024" s="14">
        <f>SUM(Table2[[#This Row],[M3B]],Table2[[#This Row],[M3B_h]])</f>
        <v>0</v>
      </c>
      <c r="T3024" s="14">
        <f>SUM(Table2[[#This Row],[M4B]],Table2[[#This Row],[M4B_h]])</f>
        <v>0</v>
      </c>
    </row>
    <row r="3025" spans="1:20">
      <c r="A3025" s="11" t="str">
        <f>IF(Table2[[#This Row],[TT]]=0,"",ROW())</f>
        <v/>
      </c>
      <c r="B3025" s="11" t="str">
        <f>LOWER(SUBSTITUTE(SUBSTITUTE(SUBSTITUTE(SUBSTITUTE(SUBSTITUTE(SUBSTITUTE(SUBSTITUTE(SUBSTITUTE(Table2[[#This Row],[NAMA BARANG]]," ",""),"""",""),"-",""),"/",""),"(",""),")",""),"&amp;",""),",",""))</f>
        <v>talimetalikhjkmbesar</v>
      </c>
      <c r="C3025" s="21" t="s">
        <v>2169</v>
      </c>
      <c r="D3025" s="22">
        <v>0</v>
      </c>
      <c r="E3025" s="22" t="s">
        <v>1119</v>
      </c>
      <c r="F3025" s="43">
        <f>IF(Table2[[#This Row],[M5B]]="",Table2[[#This Row],[M5B_h]],SUM(Table2[[#This Row],[M5B_h]],Table2[[#This Row],[M5B]]))</f>
        <v>0</v>
      </c>
      <c r="H3025" s="12" t="str">
        <f>IF(Table2[[#This Row],[M1A]]="","",Table2[[#This Row],[M1A]]-Table2[[#This Row],[AWAL]])</f>
        <v/>
      </c>
      <c r="J3025" s="12" t="str">
        <f>IF(Table2[[#This Row],[M2A]]="","",SUM(Table2[[#This Row],[M2A]]-Table2[[#This Row],[M2B_h]]))</f>
        <v/>
      </c>
      <c r="L3025" s="12" t="str">
        <f>IF(Table2[[#This Row],[M3A]]="","",SUM(Table2[[#This Row],[M3A]]-Table2[[#This Row],[M3B_h]]))</f>
        <v/>
      </c>
      <c r="N3025" s="12" t="str">
        <f>IF(Table2[[#This Row],[M4A]]="","",SUM(Table2[[#This Row],[M4A]]-Table2[[#This Row],[M4B_h]]))</f>
        <v/>
      </c>
      <c r="O3025" s="14"/>
      <c r="P3025" s="14" t="str">
        <f>IF(Table2[[#This Row],[M5A]]="","",SUM(Table2[[#This Row],[M5A]]-Table2[[#This Row],[M5B_h]]))</f>
        <v/>
      </c>
      <c r="Q3025" s="14">
        <f>SUM(Table2[[#This Row],[AWAL]],Table2[[#This Row],[M1B]])</f>
        <v>0</v>
      </c>
      <c r="R3025" s="14">
        <f>SUM(Table2[[#This Row],[M2B]],Table2[[#This Row],[M2B_h]])</f>
        <v>0</v>
      </c>
      <c r="S3025" s="14">
        <f>SUM(Table2[[#This Row],[M3B]],Table2[[#This Row],[M3B_h]])</f>
        <v>0</v>
      </c>
      <c r="T3025" s="14">
        <f>SUM(Table2[[#This Row],[M4B]],Table2[[#This Row],[M4B_h]])</f>
        <v>0</v>
      </c>
    </row>
    <row r="3026" spans="1:20">
      <c r="A3026" s="11" t="str">
        <f>IF(Table2[[#This Row],[TT]]=0,"",ROW())</f>
        <v/>
      </c>
      <c r="B3026" s="11" t="str">
        <f>LOWER(SUBSTITUTE(SUBSTITUTE(SUBSTITUTE(SUBSTITUTE(SUBSTITUTE(SUBSTITUTE(SUBSTITUTE(SUBSTITUTE(Table2[[#This Row],[NAMA BARANG]]," ",""),"""",""),"-",""),"/",""),"(",""),")",""),"&amp;",""),",",""))</f>
        <v>tas34x31</v>
      </c>
      <c r="C3026" s="17" t="s">
        <v>2174</v>
      </c>
      <c r="D3026" s="18">
        <v>0</v>
      </c>
      <c r="E3026" s="22" t="s">
        <v>2465</v>
      </c>
      <c r="F3026" s="43">
        <f>IF(Table2[[#This Row],[M5B]]="",Table2[[#This Row],[M5B_h]],SUM(Table2[[#This Row],[M5B_h]],Table2[[#This Row],[M5B]]))</f>
        <v>0</v>
      </c>
      <c r="H3026" s="12" t="str">
        <f>IF(Table2[[#This Row],[M1A]]="","",Table2[[#This Row],[M1A]]-Table2[[#This Row],[AWAL]])</f>
        <v/>
      </c>
      <c r="J3026" s="12" t="str">
        <f>IF(Table2[[#This Row],[M2A]]="","",SUM(Table2[[#This Row],[M2A]]-Table2[[#This Row],[M2B_h]]))</f>
        <v/>
      </c>
      <c r="L3026" s="12" t="str">
        <f>IF(Table2[[#This Row],[M3A]]="","",SUM(Table2[[#This Row],[M3A]]-Table2[[#This Row],[M3B_h]]))</f>
        <v/>
      </c>
      <c r="N3026" s="12" t="str">
        <f>IF(Table2[[#This Row],[M4A]]="","",SUM(Table2[[#This Row],[M4A]]-Table2[[#This Row],[M4B_h]]))</f>
        <v/>
      </c>
      <c r="O3026" s="14"/>
      <c r="P3026" s="14" t="str">
        <f>IF(Table2[[#This Row],[M5A]]="","",SUM(Table2[[#This Row],[M5A]]-Table2[[#This Row],[M5B_h]]))</f>
        <v/>
      </c>
      <c r="Q3026" s="14">
        <f>SUM(Table2[[#This Row],[AWAL]],Table2[[#This Row],[M1B]])</f>
        <v>0</v>
      </c>
      <c r="R3026" s="14">
        <f>SUM(Table2[[#This Row],[M2B]],Table2[[#This Row],[M2B_h]])</f>
        <v>0</v>
      </c>
      <c r="S3026" s="14">
        <f>SUM(Table2[[#This Row],[M3B]],Table2[[#This Row],[M3B_h]])</f>
        <v>0</v>
      </c>
      <c r="T3026" s="14">
        <f>SUM(Table2[[#This Row],[M4B]],Table2[[#This Row],[M4B_h]])</f>
        <v>0</v>
      </c>
    </row>
    <row r="3027" spans="1:20">
      <c r="A3027" s="11" t="str">
        <f>IF(Table2[[#This Row],[TT]]=0,"",ROW())</f>
        <v/>
      </c>
      <c r="B3027" s="11" t="str">
        <f>LOWER(SUBSTITUTE(SUBSTITUTE(SUBSTITUTE(SUBSTITUTE(SUBSTITUTE(SUBSTITUTE(SUBSTITUTE(SUBSTITUTE(Table2[[#This Row],[NAMA BARANG]]," ",""),"""",""),"-",""),"/",""),"(",""),")",""),"&amp;",""),",",""))</f>
        <v>tasbatikbbs</v>
      </c>
      <c r="C3027" s="17" t="s">
        <v>2179</v>
      </c>
      <c r="D3027" s="18">
        <v>0</v>
      </c>
      <c r="E3027" s="22" t="s">
        <v>181</v>
      </c>
      <c r="F3027" s="43">
        <f>IF(Table2[[#This Row],[M5B]]="",Table2[[#This Row],[M5B_h]],SUM(Table2[[#This Row],[M5B_h]],Table2[[#This Row],[M5B]]))</f>
        <v>0</v>
      </c>
      <c r="H3027" s="12" t="str">
        <f>IF(Table2[[#This Row],[M1A]]="","",Table2[[#This Row],[M1A]]-Table2[[#This Row],[AWAL]])</f>
        <v/>
      </c>
      <c r="J3027" s="12" t="str">
        <f>IF(Table2[[#This Row],[M2A]]="","",SUM(Table2[[#This Row],[M2A]]-Table2[[#This Row],[M2B_h]]))</f>
        <v/>
      </c>
      <c r="L3027" s="12" t="str">
        <f>IF(Table2[[#This Row],[M3A]]="","",SUM(Table2[[#This Row],[M3A]]-Table2[[#This Row],[M3B_h]]))</f>
        <v/>
      </c>
      <c r="N3027" s="12" t="str">
        <f>IF(Table2[[#This Row],[M4A]]="","",SUM(Table2[[#This Row],[M4A]]-Table2[[#This Row],[M4B_h]]))</f>
        <v/>
      </c>
      <c r="O3027" s="14"/>
      <c r="P3027" s="14" t="str">
        <f>IF(Table2[[#This Row],[M5A]]="","",SUM(Table2[[#This Row],[M5A]]-Table2[[#This Row],[M5B_h]]))</f>
        <v/>
      </c>
      <c r="Q3027" s="14">
        <f>SUM(Table2[[#This Row],[AWAL]],Table2[[#This Row],[M1B]])</f>
        <v>0</v>
      </c>
      <c r="R3027" s="14">
        <f>SUM(Table2[[#This Row],[M2B]],Table2[[#This Row],[M2B_h]])</f>
        <v>0</v>
      </c>
      <c r="S3027" s="14">
        <f>SUM(Table2[[#This Row],[M3B]],Table2[[#This Row],[M3B_h]])</f>
        <v>0</v>
      </c>
      <c r="T3027" s="14">
        <f>SUM(Table2[[#This Row],[M4B]],Table2[[#This Row],[M4B_h]])</f>
        <v>0</v>
      </c>
    </row>
    <row r="3028" spans="1:20">
      <c r="A3028" s="11" t="str">
        <f>IF(Table2[[#This Row],[TT]]=0,"",ROW())</f>
        <v/>
      </c>
      <c r="B3028" s="11" t="str">
        <f>LOWER(SUBSTITUTE(SUBSTITUTE(SUBSTITUTE(SUBSTITUTE(SUBSTITUTE(SUBSTITUTE(SUBSTITUTE(SUBSTITUTE(Table2[[#This Row],[NAMA BARANG]]," ",""),"""",""),"-",""),"/",""),"(",""),")",""),"&amp;",""),",",""))</f>
        <v>tasbatikbalpindo</v>
      </c>
      <c r="C3028" s="17" t="s">
        <v>2402</v>
      </c>
      <c r="D3028" s="18">
        <v>3</v>
      </c>
      <c r="E3028" s="22" t="s">
        <v>131</v>
      </c>
      <c r="F3028" s="43">
        <f>IF(Table2[[#This Row],[M5B]]="",Table2[[#This Row],[M5B_h]],SUM(Table2[[#This Row],[M5B_h]],Table2[[#This Row],[M5B]]))</f>
        <v>0</v>
      </c>
      <c r="H3028" s="12" t="str">
        <f>IF(Table2[[#This Row],[M1A]]="","",Table2[[#This Row],[M1A]]-Table2[[#This Row],[AWAL]])</f>
        <v/>
      </c>
      <c r="I3028" s="12">
        <v>0</v>
      </c>
      <c r="J3028" s="12">
        <f>IF(Table2[[#This Row],[M2A]]="","",SUM(Table2[[#This Row],[M2A]]-Table2[[#This Row],[M2B_h]]))</f>
        <v>-3</v>
      </c>
      <c r="L3028" s="12" t="str">
        <f>IF(Table2[[#This Row],[M3A]]="","",SUM(Table2[[#This Row],[M3A]]-Table2[[#This Row],[M3B_h]]))</f>
        <v/>
      </c>
      <c r="N3028" s="12" t="str">
        <f>IF(Table2[[#This Row],[M4A]]="","",SUM(Table2[[#This Row],[M4A]]-Table2[[#This Row],[M4B_h]]))</f>
        <v/>
      </c>
      <c r="O3028" s="14"/>
      <c r="P3028" s="14" t="str">
        <f>IF(Table2[[#This Row],[M5A]]="","",SUM(Table2[[#This Row],[M5A]]-Table2[[#This Row],[M5B_h]]))</f>
        <v/>
      </c>
      <c r="Q3028" s="14">
        <f>SUM(Table2[[#This Row],[AWAL]],Table2[[#This Row],[M1B]])</f>
        <v>3</v>
      </c>
      <c r="R3028" s="14">
        <f>SUM(Table2[[#This Row],[M2B]],Table2[[#This Row],[M2B_h]])</f>
        <v>0</v>
      </c>
      <c r="S3028" s="14">
        <f>SUM(Table2[[#This Row],[M3B]],Table2[[#This Row],[M3B_h]])</f>
        <v>0</v>
      </c>
      <c r="T3028" s="14">
        <f>SUM(Table2[[#This Row],[M4B]],Table2[[#This Row],[M4B_h]])</f>
        <v>0</v>
      </c>
    </row>
    <row r="3029" spans="1:20">
      <c r="A3029" s="11" t="str">
        <f>IF(Table2[[#This Row],[TT]]=0,"",ROW())</f>
        <v/>
      </c>
      <c r="B3029" s="11" t="str">
        <f>LOWER(SUBSTITUTE(SUBSTITUTE(SUBSTITUTE(SUBSTITUTE(SUBSTITUTE(SUBSTITUTE(SUBSTITUTE(SUBSTITUTE(Table2[[#This Row],[NAMA BARANG]]," ",""),"""",""),"-",""),"/",""),"(",""),")",""),"&amp;",""),",",""))</f>
        <v>tasbatikmj1coklatbaru</v>
      </c>
      <c r="C3029" s="17" t="s">
        <v>2425</v>
      </c>
      <c r="D3029" s="18">
        <v>0</v>
      </c>
      <c r="E3029" s="22" t="s">
        <v>146</v>
      </c>
      <c r="F3029" s="43">
        <f>IF(Table2[[#This Row],[M5B]]="",Table2[[#This Row],[M5B_h]],SUM(Table2[[#This Row],[M5B_h]],Table2[[#This Row],[M5B]]))</f>
        <v>0</v>
      </c>
      <c r="H3029" s="12" t="str">
        <f>IF(Table2[[#This Row],[M1A]]="","",Table2[[#This Row],[M1A]]-Table2[[#This Row],[AWAL]])</f>
        <v/>
      </c>
      <c r="J3029" s="12" t="str">
        <f>IF(Table2[[#This Row],[M2A]]="","",SUM(Table2[[#This Row],[M2A]]-Table2[[#This Row],[M2B_h]]))</f>
        <v/>
      </c>
      <c r="L3029" s="12" t="str">
        <f>IF(Table2[[#This Row],[M3A]]="","",SUM(Table2[[#This Row],[M3A]]-Table2[[#This Row],[M3B_h]]))</f>
        <v/>
      </c>
      <c r="N3029" s="12" t="str">
        <f>IF(Table2[[#This Row],[M4A]]="","",SUM(Table2[[#This Row],[M4A]]-Table2[[#This Row],[M4B_h]]))</f>
        <v/>
      </c>
      <c r="O3029" s="14"/>
      <c r="P3029" s="14" t="str">
        <f>IF(Table2[[#This Row],[M5A]]="","",SUM(Table2[[#This Row],[M5A]]-Table2[[#This Row],[M5B_h]]))</f>
        <v/>
      </c>
      <c r="Q3029" s="14">
        <f>SUM(Table2[[#This Row],[AWAL]],Table2[[#This Row],[M1B]])</f>
        <v>0</v>
      </c>
      <c r="R3029" s="14">
        <f>SUM(Table2[[#This Row],[M2B]],Table2[[#This Row],[M2B_h]])</f>
        <v>0</v>
      </c>
      <c r="S3029" s="14">
        <f>SUM(Table2[[#This Row],[M3B]],Table2[[#This Row],[M3B_h]])</f>
        <v>0</v>
      </c>
      <c r="T3029" s="14">
        <f>SUM(Table2[[#This Row],[M4B]],Table2[[#This Row],[M4B_h]])</f>
        <v>0</v>
      </c>
    </row>
    <row r="3030" spans="1:20">
      <c r="A3030" s="13" t="str">
        <f>IF(Table2[[#This Row],[TT]]=0,"",ROW())</f>
        <v/>
      </c>
      <c r="B3030" s="13" t="str">
        <f>LOWER(SUBSTITUTE(SUBSTITUTE(SUBSTITUTE(SUBSTITUTE(SUBSTITUTE(SUBSTITUTE(SUBSTITUTE(SUBSTITUTE(Table2[[#This Row],[NAMA BARANG]]," ",""),"""",""),"-",""),"/",""),"(",""),")",""),"&amp;",""),",",""))</f>
        <v>tasbatiktalpindo</v>
      </c>
      <c r="C3030" s="16" t="s">
        <v>2842</v>
      </c>
      <c r="D3030" s="25">
        <v>0</v>
      </c>
      <c r="E3030" s="47" t="s">
        <v>2637</v>
      </c>
      <c r="F3030" s="43">
        <f>IF(Table2[[#This Row],[M5B]]="",Table2[[#This Row],[M5B_h]],SUM(Table2[[#This Row],[M5B_h]],Table2[[#This Row],[M5B]]))</f>
        <v>0</v>
      </c>
      <c r="H3030" s="14" t="str">
        <f>IF(Table2[[#This Row],[M1A]]="","",Table2[[#This Row],[M1A]]-Table2[[#This Row],[AWAL]])</f>
        <v/>
      </c>
      <c r="J3030" s="14" t="str">
        <f>IF(Table2[[#This Row],[M2A]]="","",SUM(Table2[[#This Row],[M2A]]-Table2[[#This Row],[M2B_h]]))</f>
        <v/>
      </c>
      <c r="L3030" s="14" t="str">
        <f>IF(Table2[[#This Row],[M3A]]="","",SUM(Table2[[#This Row],[M3A]]-Table2[[#This Row],[M3B_h]]))</f>
        <v/>
      </c>
      <c r="N3030" s="14" t="str">
        <f>IF(Table2[[#This Row],[M4A]]="","",SUM(Table2[[#This Row],[M4A]]-Table2[[#This Row],[M4B_h]]))</f>
        <v/>
      </c>
      <c r="O3030" s="14"/>
      <c r="P3030" s="14" t="str">
        <f>IF(Table2[[#This Row],[M5A]]="","",SUM(Table2[[#This Row],[M5A]]-Table2[[#This Row],[M5B_h]]))</f>
        <v/>
      </c>
      <c r="Q3030" s="14">
        <f>SUM(Table2[[#This Row],[AWAL]],Table2[[#This Row],[M1B]])</f>
        <v>0</v>
      </c>
      <c r="R3030" s="14">
        <f>SUM(Table2[[#This Row],[M2B]],Table2[[#This Row],[M2B_h]])</f>
        <v>0</v>
      </c>
      <c r="S3030" s="14">
        <f>SUM(Table2[[#This Row],[M3B]],Table2[[#This Row],[M3B_h]])</f>
        <v>0</v>
      </c>
      <c r="T3030" s="14">
        <f>SUM(Table2[[#This Row],[M4B]],Table2[[#This Row],[M4B_h]])</f>
        <v>0</v>
      </c>
    </row>
    <row r="3031" spans="1:20">
      <c r="A3031" s="13" t="str">
        <f>IF(Table2[[#This Row],[TT]]=0,"",ROW())</f>
        <v/>
      </c>
      <c r="B3031" s="13" t="str">
        <f>LOWER(SUBSTITUTE(SUBSTITUTE(SUBSTITUTE(SUBSTITUTE(SUBSTITUTE(SUBSTITUTE(SUBSTITUTE(SUBSTITUTE(Table2[[#This Row],[NAMA BARANG]]," ",""),"""",""),"-",""),"/",""),"(",""),")",""),"&amp;",""),",",""))</f>
        <v>tasbatikxxlb5bukasamping30x40</v>
      </c>
      <c r="C3031" s="16" t="s">
        <v>2730</v>
      </c>
      <c r="D3031" s="25">
        <v>0</v>
      </c>
      <c r="E3031" s="47" t="s">
        <v>2451</v>
      </c>
      <c r="F3031" s="43">
        <f>IF(Table2[[#This Row],[M5B]]="",Table2[[#This Row],[M5B_h]],SUM(Table2[[#This Row],[M5B_h]],Table2[[#This Row],[M5B]]))</f>
        <v>0</v>
      </c>
      <c r="H3031" s="14" t="str">
        <f>IF(Table2[[#This Row],[M1A]]="","",Table2[[#This Row],[M1A]]-Table2[[#This Row],[AWAL]])</f>
        <v/>
      </c>
      <c r="J3031" s="14" t="str">
        <f>IF(Table2[[#This Row],[M2A]]="","",SUM(Table2[[#This Row],[M2A]]-Table2[[#This Row],[M2B_h]]))</f>
        <v/>
      </c>
      <c r="L3031" s="14" t="str">
        <f>IF(Table2[[#This Row],[M3A]]="","",SUM(Table2[[#This Row],[M3A]]-Table2[[#This Row],[M3B_h]]))</f>
        <v/>
      </c>
      <c r="N3031" s="14" t="str">
        <f>IF(Table2[[#This Row],[M4A]]="","",SUM(Table2[[#This Row],[M4A]]-Table2[[#This Row],[M4B_h]]))</f>
        <v/>
      </c>
      <c r="O3031" s="14"/>
      <c r="P3031" s="14" t="str">
        <f>IF(Table2[[#This Row],[M5A]]="","",SUM(Table2[[#This Row],[M5A]]-Table2[[#This Row],[M5B_h]]))</f>
        <v/>
      </c>
      <c r="Q3031" s="14">
        <f>SUM(Table2[[#This Row],[AWAL]],Table2[[#This Row],[M1B]])</f>
        <v>0</v>
      </c>
      <c r="R3031" s="14">
        <f>SUM(Table2[[#This Row],[M2B]],Table2[[#This Row],[M2B_h]])</f>
        <v>0</v>
      </c>
      <c r="S3031" s="14">
        <f>SUM(Table2[[#This Row],[M3B]],Table2[[#This Row],[M3B_h]])</f>
        <v>0</v>
      </c>
      <c r="T3031" s="14">
        <f>SUM(Table2[[#This Row],[M4B]],Table2[[#This Row],[M4B_h]])</f>
        <v>0</v>
      </c>
    </row>
    <row r="3032" spans="1:20">
      <c r="A3032" s="11" t="str">
        <f>IF(Table2[[#This Row],[TT]]=0,"",ROW())</f>
        <v/>
      </c>
      <c r="B3032" s="11" t="str">
        <f>LOWER(SUBSTITUTE(SUBSTITUTE(SUBSTITUTE(SUBSTITUTE(SUBSTITUTE(SUBSTITUTE(SUBSTITUTE(SUBSTITUTE(Table2[[#This Row],[NAMA BARANG]]," ",""),"""",""),"-",""),"/",""),"(",""),")",""),"&amp;",""),",",""))</f>
        <v>tasbeautyb</v>
      </c>
      <c r="C3032" s="17" t="s">
        <v>2186</v>
      </c>
      <c r="D3032" s="18">
        <v>0</v>
      </c>
      <c r="E3032" s="22" t="s">
        <v>38</v>
      </c>
      <c r="F3032" s="43">
        <f>IF(Table2[[#This Row],[M5B]]="",Table2[[#This Row],[M5B_h]],SUM(Table2[[#This Row],[M5B_h]],Table2[[#This Row],[M5B]]))</f>
        <v>0</v>
      </c>
      <c r="H3032" s="12" t="str">
        <f>IF(Table2[[#This Row],[M1A]]="","",Table2[[#This Row],[M1A]]-Table2[[#This Row],[AWAL]])</f>
        <v/>
      </c>
      <c r="J3032" s="12" t="str">
        <f>IF(Table2[[#This Row],[M2A]]="","",SUM(Table2[[#This Row],[M2A]]-Table2[[#This Row],[M2B_h]]))</f>
        <v/>
      </c>
      <c r="L3032" s="12" t="str">
        <f>IF(Table2[[#This Row],[M3A]]="","",SUM(Table2[[#This Row],[M3A]]-Table2[[#This Row],[M3B_h]]))</f>
        <v/>
      </c>
      <c r="N3032" s="12" t="str">
        <f>IF(Table2[[#This Row],[M4A]]="","",SUM(Table2[[#This Row],[M4A]]-Table2[[#This Row],[M4B_h]]))</f>
        <v/>
      </c>
      <c r="O3032" s="14"/>
      <c r="P3032" s="14" t="str">
        <f>IF(Table2[[#This Row],[M5A]]="","",SUM(Table2[[#This Row],[M5A]]-Table2[[#This Row],[M5B_h]]))</f>
        <v/>
      </c>
      <c r="Q3032" s="14">
        <f>SUM(Table2[[#This Row],[AWAL]],Table2[[#This Row],[M1B]])</f>
        <v>0</v>
      </c>
      <c r="R3032" s="14">
        <f>SUM(Table2[[#This Row],[M2B]],Table2[[#This Row],[M2B_h]])</f>
        <v>0</v>
      </c>
      <c r="S3032" s="14">
        <f>SUM(Table2[[#This Row],[M3B]],Table2[[#This Row],[M3B_h]])</f>
        <v>0</v>
      </c>
      <c r="T3032" s="14">
        <f>SUM(Table2[[#This Row],[M4B]],Table2[[#This Row],[M4B_h]])</f>
        <v>0</v>
      </c>
    </row>
    <row r="3033" spans="1:20">
      <c r="A3033" s="11" t="str">
        <f>IF(Table2[[#This Row],[TT]]=0,"",ROW())</f>
        <v/>
      </c>
      <c r="B3033" s="11" t="str">
        <f>LOWER(SUBSTITUTE(SUBSTITUTE(SUBSTITUTE(SUBSTITUTE(SUBSTITUTE(SUBSTITUTE(SUBSTITUTE(SUBSTITUTE(Table2[[#This Row],[NAMA BARANG]]," ",""),"""",""),"-",""),"/",""),"(",""),")",""),"&amp;",""),",",""))</f>
        <v>tasbg1302155x65</v>
      </c>
      <c r="C3033" s="17" t="s">
        <v>2412</v>
      </c>
      <c r="D3033" s="18">
        <v>0</v>
      </c>
      <c r="E3033" s="22" t="s">
        <v>2452</v>
      </c>
      <c r="F3033" s="43">
        <f>IF(Table2[[#This Row],[M5B]]="",Table2[[#This Row],[M5B_h]],SUM(Table2[[#This Row],[M5B_h]],Table2[[#This Row],[M5B]]))</f>
        <v>0</v>
      </c>
      <c r="H3033" s="12" t="str">
        <f>IF(Table2[[#This Row],[M1A]]="","",Table2[[#This Row],[M1A]]-Table2[[#This Row],[AWAL]])</f>
        <v/>
      </c>
      <c r="J3033" s="12" t="str">
        <f>IF(Table2[[#This Row],[M2A]]="","",SUM(Table2[[#This Row],[M2A]]-Table2[[#This Row],[M2B_h]]))</f>
        <v/>
      </c>
      <c r="L3033" s="12" t="str">
        <f>IF(Table2[[#This Row],[M3A]]="","",SUM(Table2[[#This Row],[M3A]]-Table2[[#This Row],[M3B_h]]))</f>
        <v/>
      </c>
      <c r="N3033" s="12" t="str">
        <f>IF(Table2[[#This Row],[M4A]]="","",SUM(Table2[[#This Row],[M4A]]-Table2[[#This Row],[M4B_h]]))</f>
        <v/>
      </c>
      <c r="O3033" s="14"/>
      <c r="P3033" s="14" t="str">
        <f>IF(Table2[[#This Row],[M5A]]="","",SUM(Table2[[#This Row],[M5A]]-Table2[[#This Row],[M5B_h]]))</f>
        <v/>
      </c>
      <c r="Q3033" s="14">
        <f>SUM(Table2[[#This Row],[AWAL]],Table2[[#This Row],[M1B]])</f>
        <v>0</v>
      </c>
      <c r="R3033" s="14">
        <f>SUM(Table2[[#This Row],[M2B]],Table2[[#This Row],[M2B_h]])</f>
        <v>0</v>
      </c>
      <c r="S3033" s="14">
        <f>SUM(Table2[[#This Row],[M3B]],Table2[[#This Row],[M3B_h]])</f>
        <v>0</v>
      </c>
      <c r="T3033" s="14">
        <f>SUM(Table2[[#This Row],[M4B]],Table2[[#This Row],[M4B_h]])</f>
        <v>0</v>
      </c>
    </row>
    <row r="3034" spans="1:20">
      <c r="A3034" s="11" t="str">
        <f>IF(Table2[[#This Row],[TT]]=0,"",ROW())</f>
        <v/>
      </c>
      <c r="B3034" s="11" t="str">
        <f>LOWER(SUBSTITUTE(SUBSTITUTE(SUBSTITUTE(SUBSTITUTE(SUBSTITUTE(SUBSTITUTE(SUBSTITUTE(SUBSTITUTE(Table2[[#This Row],[NAMA BARANG]]," ",""),"""",""),"-",""),"/",""),"(",""),")",""),"&amp;",""),",",""))</f>
        <v>tasbg15025</v>
      </c>
      <c r="C3034" s="17" t="s">
        <v>4574</v>
      </c>
      <c r="D3034" s="18">
        <v>0</v>
      </c>
      <c r="E3034" s="22" t="s">
        <v>2452</v>
      </c>
      <c r="F3034" s="43">
        <f>IF(Table2[[#This Row],[M5B]]="",Table2[[#This Row],[M5B_h]],SUM(Table2[[#This Row],[M5B_h]],Table2[[#This Row],[M5B]]))</f>
        <v>0</v>
      </c>
      <c r="H3034" s="12" t="str">
        <f>IF(Table2[[#This Row],[M1A]]="","",Table2[[#This Row],[M1A]]-Table2[[#This Row],[AWAL]])</f>
        <v/>
      </c>
      <c r="J3034" s="12" t="str">
        <f>IF(Table2[[#This Row],[M2A]]="","",SUM(Table2[[#This Row],[M2A]]-Table2[[#This Row],[M2B_h]]))</f>
        <v/>
      </c>
      <c r="L3034" s="12" t="str">
        <f>IF(Table2[[#This Row],[M3A]]="","",SUM(Table2[[#This Row],[M3A]]-Table2[[#This Row],[M3B_h]]))</f>
        <v/>
      </c>
      <c r="N3034" s="12" t="str">
        <f>IF(Table2[[#This Row],[M4A]]="","",SUM(Table2[[#This Row],[M4A]]-Table2[[#This Row],[M4B_h]]))</f>
        <v/>
      </c>
      <c r="O3034" s="14"/>
      <c r="P3034" s="14" t="str">
        <f>IF(Table2[[#This Row],[M5A]]="","",SUM(Table2[[#This Row],[M5A]]-Table2[[#This Row],[M5B_h]]))</f>
        <v/>
      </c>
      <c r="Q3034" s="14">
        <f>SUM(Table2[[#This Row],[AWAL]],Table2[[#This Row],[M1B]])</f>
        <v>0</v>
      </c>
      <c r="R3034" s="14">
        <f>SUM(Table2[[#This Row],[M2B]],Table2[[#This Row],[M2B_h]])</f>
        <v>0</v>
      </c>
      <c r="S3034" s="14">
        <f>SUM(Table2[[#This Row],[M3B]],Table2[[#This Row],[M3B_h]])</f>
        <v>0</v>
      </c>
      <c r="T3034" s="14">
        <f>SUM(Table2[[#This Row],[M4B]],Table2[[#This Row],[M4B_h]])</f>
        <v>0</v>
      </c>
    </row>
    <row r="3035" spans="1:20">
      <c r="A3035" s="11" t="str">
        <f>IF(Table2[[#This Row],[TT]]=0,"",ROW())</f>
        <v/>
      </c>
      <c r="B3035" s="11" t="str">
        <f>LOWER(SUBSTITUTE(SUBSTITUTE(SUBSTITUTE(SUBSTITUTE(SUBSTITUTE(SUBSTITUTE(SUBSTITUTE(SUBSTITUTE(Table2[[#This Row],[NAMA BARANG]]," ",""),"""",""),"-",""),"/",""),"(",""),")",""),"&amp;",""),",",""))</f>
        <v>tasbg1502640x45x20</v>
      </c>
      <c r="C3035" s="17" t="s">
        <v>2400</v>
      </c>
      <c r="D3035" s="18">
        <v>0</v>
      </c>
      <c r="E3035" s="22" t="s">
        <v>2452</v>
      </c>
      <c r="F3035" s="43">
        <f>IF(Table2[[#This Row],[M5B]]="",Table2[[#This Row],[M5B_h]],SUM(Table2[[#This Row],[M5B_h]],Table2[[#This Row],[M5B]]))</f>
        <v>0</v>
      </c>
      <c r="H3035" s="12" t="str">
        <f>IF(Table2[[#This Row],[M1A]]="","",Table2[[#This Row],[M1A]]-Table2[[#This Row],[AWAL]])</f>
        <v/>
      </c>
      <c r="J3035" s="12" t="str">
        <f>IF(Table2[[#This Row],[M2A]]="","",SUM(Table2[[#This Row],[M2A]]-Table2[[#This Row],[M2B_h]]))</f>
        <v/>
      </c>
      <c r="L3035" s="12" t="str">
        <f>IF(Table2[[#This Row],[M3A]]="","",SUM(Table2[[#This Row],[M3A]]-Table2[[#This Row],[M3B_h]]))</f>
        <v/>
      </c>
      <c r="N3035" s="12" t="str">
        <f>IF(Table2[[#This Row],[M4A]]="","",SUM(Table2[[#This Row],[M4A]]-Table2[[#This Row],[M4B_h]]))</f>
        <v/>
      </c>
      <c r="O3035" s="14"/>
      <c r="P3035" s="14" t="str">
        <f>IF(Table2[[#This Row],[M5A]]="","",SUM(Table2[[#This Row],[M5A]]-Table2[[#This Row],[M5B_h]]))</f>
        <v/>
      </c>
      <c r="Q3035" s="14">
        <f>SUM(Table2[[#This Row],[AWAL]],Table2[[#This Row],[M1B]])</f>
        <v>0</v>
      </c>
      <c r="R3035" s="14">
        <f>SUM(Table2[[#This Row],[M2B]],Table2[[#This Row],[M2B_h]])</f>
        <v>0</v>
      </c>
      <c r="S3035" s="14">
        <f>SUM(Table2[[#This Row],[M3B]],Table2[[#This Row],[M3B_h]])</f>
        <v>0</v>
      </c>
      <c r="T3035" s="14">
        <f>SUM(Table2[[#This Row],[M4B]],Table2[[#This Row],[M4B_h]])</f>
        <v>0</v>
      </c>
    </row>
    <row r="3036" spans="1:20">
      <c r="A3036" s="11" t="str">
        <f>IF(Table2[[#This Row],[TT]]=0,"",ROW())</f>
        <v/>
      </c>
      <c r="B3036" s="11" t="str">
        <f>LOWER(SUBSTITUTE(SUBSTITUTE(SUBSTITUTE(SUBSTITUTE(SUBSTITUTE(SUBSTITUTE(SUBSTITUTE(SUBSTITUTE(Table2[[#This Row],[NAMA BARANG]]," ",""),"""",""),"-",""),"/",""),"(",""),")",""),"&amp;",""),",",""))</f>
        <v>tasbg16033b45x60x20</v>
      </c>
      <c r="C3036" s="17" t="s">
        <v>2413</v>
      </c>
      <c r="D3036" s="18">
        <v>0</v>
      </c>
      <c r="E3036" s="22" t="s">
        <v>2452</v>
      </c>
      <c r="F3036" s="43">
        <f>IF(Table2[[#This Row],[M5B]]="",Table2[[#This Row],[M5B_h]],SUM(Table2[[#This Row],[M5B_h]],Table2[[#This Row],[M5B]]))</f>
        <v>0</v>
      </c>
      <c r="H3036" s="12" t="str">
        <f>IF(Table2[[#This Row],[M1A]]="","",Table2[[#This Row],[M1A]]-Table2[[#This Row],[AWAL]])</f>
        <v/>
      </c>
      <c r="J3036" s="12" t="str">
        <f>IF(Table2[[#This Row],[M2A]]="","",SUM(Table2[[#This Row],[M2A]]-Table2[[#This Row],[M2B_h]]))</f>
        <v/>
      </c>
      <c r="L3036" s="12" t="str">
        <f>IF(Table2[[#This Row],[M3A]]="","",SUM(Table2[[#This Row],[M3A]]-Table2[[#This Row],[M3B_h]]))</f>
        <v/>
      </c>
      <c r="N3036" s="12" t="str">
        <f>IF(Table2[[#This Row],[M4A]]="","",SUM(Table2[[#This Row],[M4A]]-Table2[[#This Row],[M4B_h]]))</f>
        <v/>
      </c>
      <c r="O3036" s="14"/>
      <c r="P3036" s="14" t="str">
        <f>IF(Table2[[#This Row],[M5A]]="","",SUM(Table2[[#This Row],[M5A]]-Table2[[#This Row],[M5B_h]]))</f>
        <v/>
      </c>
      <c r="Q3036" s="14">
        <f>SUM(Table2[[#This Row],[AWAL]],Table2[[#This Row],[M1B]])</f>
        <v>0</v>
      </c>
      <c r="R3036" s="14">
        <f>SUM(Table2[[#This Row],[M2B]],Table2[[#This Row],[M2B_h]])</f>
        <v>0</v>
      </c>
      <c r="S3036" s="14">
        <f>SUM(Table2[[#This Row],[M3B]],Table2[[#This Row],[M3B_h]])</f>
        <v>0</v>
      </c>
      <c r="T3036" s="14">
        <f>SUM(Table2[[#This Row],[M4B]],Table2[[#This Row],[M4B_h]])</f>
        <v>0</v>
      </c>
    </row>
    <row r="3037" spans="1:20">
      <c r="A3037" s="13" t="str">
        <f>IF(Table2[[#This Row],[TT]]=0,"",ROW())</f>
        <v/>
      </c>
      <c r="B3037" s="13" t="str">
        <f>LOWER(SUBSTITUTE(SUBSTITUTE(SUBSTITUTE(SUBSTITUTE(SUBSTITUTE(SUBSTITUTE(SUBSTITUTE(SUBSTITUTE(Table2[[#This Row],[NAMA BARANG]]," ",""),"""",""),"-",""),"/",""),"(",""),")",""),"&amp;",""),",",""))</f>
        <v>tascoklatbesartebal</v>
      </c>
      <c r="C3037" s="16" t="s">
        <v>4576</v>
      </c>
      <c r="D3037" s="18">
        <v>0</v>
      </c>
      <c r="E3037" s="47" t="s">
        <v>2451</v>
      </c>
      <c r="F3037" s="43">
        <f>IF(Table2[[#This Row],[M5B]]="",Table2[[#This Row],[M5B_h]],SUM(Table2[[#This Row],[M5B_h]],Table2[[#This Row],[M5B]]))</f>
        <v>0</v>
      </c>
      <c r="H3037" s="14" t="str">
        <f>IF(Table2[[#This Row],[M1A]]="","",Table2[[#This Row],[M1A]]-Table2[[#This Row],[AWAL]])</f>
        <v/>
      </c>
      <c r="J3037" s="14" t="str">
        <f>IF(Table2[[#This Row],[M2A]]="","",SUM(Table2[[#This Row],[M2A]]-Table2[[#This Row],[M2B_h]]))</f>
        <v/>
      </c>
      <c r="L3037" s="14" t="str">
        <f>IF(Table2[[#This Row],[M3A]]="","",SUM(Table2[[#This Row],[M3A]]-Table2[[#This Row],[M3B_h]]))</f>
        <v/>
      </c>
      <c r="N3037" s="14" t="str">
        <f>IF(Table2[[#This Row],[M4A]]="","",SUM(Table2[[#This Row],[M4A]]-Table2[[#This Row],[M4B_h]]))</f>
        <v/>
      </c>
      <c r="O3037" s="14"/>
      <c r="P3037" s="14" t="str">
        <f>IF(Table2[[#This Row],[M5A]]="","",SUM(Table2[[#This Row],[M5A]]-Table2[[#This Row],[M5B_h]]))</f>
        <v/>
      </c>
      <c r="Q3037" s="14">
        <f>SUM(Table2[[#This Row],[AWAL]],Table2[[#This Row],[M1B]])</f>
        <v>0</v>
      </c>
      <c r="R3037" s="14">
        <f>SUM(Table2[[#This Row],[M2B]],Table2[[#This Row],[M2B_h]])</f>
        <v>0</v>
      </c>
      <c r="S3037" s="14">
        <f>SUM(Table2[[#This Row],[M3B]],Table2[[#This Row],[M3B_h]])</f>
        <v>0</v>
      </c>
      <c r="T3037" s="14">
        <f>SUM(Table2[[#This Row],[M4B]],Table2[[#This Row],[M4B_h]])</f>
        <v>0</v>
      </c>
    </row>
    <row r="3038" spans="1:20">
      <c r="A3038" s="11" t="str">
        <f>IF(Table2[[#This Row],[TT]]=0,"",ROW())</f>
        <v/>
      </c>
      <c r="B3038" s="11" t="str">
        <f>LOWER(SUBSTITUTE(SUBSTITUTE(SUBSTITUTE(SUBSTITUTE(SUBSTITUTE(SUBSTITUTE(SUBSTITUTE(SUBSTITUTE(Table2[[#This Row],[NAMA BARANG]]," ",""),"""",""),"-",""),"/",""),"(",""),")",""),"&amp;",""),",",""))</f>
        <v>tashd22006</v>
      </c>
      <c r="C3038" s="17" t="s">
        <v>2212</v>
      </c>
      <c r="D3038" s="18">
        <v>0</v>
      </c>
      <c r="E3038" s="22">
        <v>480</v>
      </c>
      <c r="F3038" s="43">
        <f>IF(Table2[[#This Row],[M5B]]="",Table2[[#This Row],[M5B_h]],SUM(Table2[[#This Row],[M5B_h]],Table2[[#This Row],[M5B]]))</f>
        <v>0</v>
      </c>
      <c r="H3038" s="12" t="str">
        <f>IF(Table2[[#This Row],[M1A]]="","",Table2[[#This Row],[M1A]]-Table2[[#This Row],[AWAL]])</f>
        <v/>
      </c>
      <c r="J3038" s="12" t="str">
        <f>IF(Table2[[#This Row],[M2A]]="","",SUM(Table2[[#This Row],[M2A]]-Table2[[#This Row],[M2B_h]]))</f>
        <v/>
      </c>
      <c r="L3038" s="12" t="str">
        <f>IF(Table2[[#This Row],[M3A]]="","",SUM(Table2[[#This Row],[M3A]]-Table2[[#This Row],[M3B_h]]))</f>
        <v/>
      </c>
      <c r="N3038" s="12" t="str">
        <f>IF(Table2[[#This Row],[M4A]]="","",SUM(Table2[[#This Row],[M4A]]-Table2[[#This Row],[M4B_h]]))</f>
        <v/>
      </c>
      <c r="O3038" s="14"/>
      <c r="P3038" s="14" t="str">
        <f>IF(Table2[[#This Row],[M5A]]="","",SUM(Table2[[#This Row],[M5A]]-Table2[[#This Row],[M5B_h]]))</f>
        <v/>
      </c>
      <c r="Q3038" s="14">
        <f>SUM(Table2[[#This Row],[AWAL]],Table2[[#This Row],[M1B]])</f>
        <v>0</v>
      </c>
      <c r="R3038" s="14">
        <f>SUM(Table2[[#This Row],[M2B]],Table2[[#This Row],[M2B_h]])</f>
        <v>0</v>
      </c>
      <c r="S3038" s="14">
        <f>SUM(Table2[[#This Row],[M3B]],Table2[[#This Row],[M3B_h]])</f>
        <v>0</v>
      </c>
      <c r="T3038" s="14">
        <f>SUM(Table2[[#This Row],[M4B]],Table2[[#This Row],[M4B_h]])</f>
        <v>0</v>
      </c>
    </row>
    <row r="3039" spans="1:20">
      <c r="A3039" s="11" t="str">
        <f>IF(Table2[[#This Row],[TT]]=0,"",ROW())</f>
        <v/>
      </c>
      <c r="B3039" s="11" t="str">
        <f>LOWER(SUBSTITUTE(SUBSTITUTE(SUBSTITUTE(SUBSTITUTE(SUBSTITUTE(SUBSTITUTE(SUBSTITUTE(SUBSTITUTE(Table2[[#This Row],[NAMA BARANG]]," ",""),"""",""),"-",""),"/",""),"(",""),")",""),"&amp;",""),",",""))</f>
        <v>tasj0053</v>
      </c>
      <c r="C3039" s="17" t="s">
        <v>2215</v>
      </c>
      <c r="D3039" s="18">
        <v>0</v>
      </c>
      <c r="E3039" s="22" t="s">
        <v>52</v>
      </c>
      <c r="F3039" s="43">
        <f>IF(Table2[[#This Row],[M5B]]="",Table2[[#This Row],[M5B_h]],SUM(Table2[[#This Row],[M5B_h]],Table2[[#This Row],[M5B]]))</f>
        <v>0</v>
      </c>
      <c r="H3039" s="12" t="str">
        <f>IF(Table2[[#This Row],[M1A]]="","",Table2[[#This Row],[M1A]]-Table2[[#This Row],[AWAL]])</f>
        <v/>
      </c>
      <c r="J3039" s="12" t="str">
        <f>IF(Table2[[#This Row],[M2A]]="","",SUM(Table2[[#This Row],[M2A]]-Table2[[#This Row],[M2B_h]]))</f>
        <v/>
      </c>
      <c r="L3039" s="12" t="str">
        <f>IF(Table2[[#This Row],[M3A]]="","",SUM(Table2[[#This Row],[M3A]]-Table2[[#This Row],[M3B_h]]))</f>
        <v/>
      </c>
      <c r="N3039" s="12" t="str">
        <f>IF(Table2[[#This Row],[M4A]]="","",SUM(Table2[[#This Row],[M4A]]-Table2[[#This Row],[M4B_h]]))</f>
        <v/>
      </c>
      <c r="O3039" s="14"/>
      <c r="P3039" s="14" t="str">
        <f>IF(Table2[[#This Row],[M5A]]="","",SUM(Table2[[#This Row],[M5A]]-Table2[[#This Row],[M5B_h]]))</f>
        <v/>
      </c>
      <c r="Q3039" s="14">
        <f>SUM(Table2[[#This Row],[AWAL]],Table2[[#This Row],[M1B]])</f>
        <v>0</v>
      </c>
      <c r="R3039" s="14">
        <f>SUM(Table2[[#This Row],[M2B]],Table2[[#This Row],[M2B_h]])</f>
        <v>0</v>
      </c>
      <c r="S3039" s="14">
        <f>SUM(Table2[[#This Row],[M3B]],Table2[[#This Row],[M3B_h]])</f>
        <v>0</v>
      </c>
      <c r="T3039" s="14">
        <f>SUM(Table2[[#This Row],[M4B]],Table2[[#This Row],[M4B_h]])</f>
        <v>0</v>
      </c>
    </row>
    <row r="3040" spans="1:20">
      <c r="A3040" s="11" t="str">
        <f>IF(Table2[[#This Row],[TT]]=0,"",ROW())</f>
        <v/>
      </c>
      <c r="B3040" s="11" t="str">
        <f>LOWER(SUBSTITUTE(SUBSTITUTE(SUBSTITUTE(SUBSTITUTE(SUBSTITUTE(SUBSTITUTE(SUBSTITUTE(SUBSTITUTE(Table2[[#This Row],[NAMA BARANG]]," ",""),"""",""),"-",""),"/",""),"(",""),")",""),"&amp;",""),",",""))</f>
        <v>tasj2729</v>
      </c>
      <c r="C3040" s="17" t="s">
        <v>2217</v>
      </c>
      <c r="D3040" s="18">
        <v>0</v>
      </c>
      <c r="E3040" s="22" t="s">
        <v>52</v>
      </c>
      <c r="F3040" s="43">
        <f>IF(Table2[[#This Row],[M5B]]="",Table2[[#This Row],[M5B_h]],SUM(Table2[[#This Row],[M5B_h]],Table2[[#This Row],[M5B]]))</f>
        <v>0</v>
      </c>
      <c r="H3040" s="12" t="str">
        <f>IF(Table2[[#This Row],[M1A]]="","",Table2[[#This Row],[M1A]]-Table2[[#This Row],[AWAL]])</f>
        <v/>
      </c>
      <c r="J3040" s="12" t="str">
        <f>IF(Table2[[#This Row],[M2A]]="","",SUM(Table2[[#This Row],[M2A]]-Table2[[#This Row],[M2B_h]]))</f>
        <v/>
      </c>
      <c r="L3040" s="12" t="str">
        <f>IF(Table2[[#This Row],[M3A]]="","",SUM(Table2[[#This Row],[M3A]]-Table2[[#This Row],[M3B_h]]))</f>
        <v/>
      </c>
      <c r="N3040" s="12" t="str">
        <f>IF(Table2[[#This Row],[M4A]]="","",SUM(Table2[[#This Row],[M4A]]-Table2[[#This Row],[M4B_h]]))</f>
        <v/>
      </c>
      <c r="O3040" s="14"/>
      <c r="P3040" s="14" t="str">
        <f>IF(Table2[[#This Row],[M5A]]="","",SUM(Table2[[#This Row],[M5A]]-Table2[[#This Row],[M5B_h]]))</f>
        <v/>
      </c>
      <c r="Q3040" s="14">
        <f>SUM(Table2[[#This Row],[AWAL]],Table2[[#This Row],[M1B]])</f>
        <v>0</v>
      </c>
      <c r="R3040" s="14">
        <f>SUM(Table2[[#This Row],[M2B]],Table2[[#This Row],[M2B_h]])</f>
        <v>0</v>
      </c>
      <c r="S3040" s="14">
        <f>SUM(Table2[[#This Row],[M3B]],Table2[[#This Row],[M3B_h]])</f>
        <v>0</v>
      </c>
      <c r="T3040" s="14">
        <f>SUM(Table2[[#This Row],[M4B]],Table2[[#This Row],[M4B_h]])</f>
        <v>0</v>
      </c>
    </row>
    <row r="3041" spans="1:20">
      <c r="A3041" s="11" t="str">
        <f>IF(Table2[[#This Row],[TT]]=0,"",ROW())</f>
        <v/>
      </c>
      <c r="B3041" s="11" t="str">
        <f>LOWER(SUBSTITUTE(SUBSTITUTE(SUBSTITUTE(SUBSTITUTE(SUBSTITUTE(SUBSTITUTE(SUBSTITUTE(SUBSTITUTE(Table2[[#This Row],[NAMA BARANG]]," ",""),"""",""),"-",""),"/",""),"(",""),")",""),"&amp;",""),",",""))</f>
        <v>taskadogg2787</v>
      </c>
      <c r="C3041" s="17" t="s">
        <v>4410</v>
      </c>
      <c r="D3041" s="18">
        <v>1</v>
      </c>
      <c r="E3041" s="22" t="s">
        <v>2641</v>
      </c>
      <c r="F3041" s="43">
        <f>IF(Table2[[#This Row],[M5B]]="",Table2[[#This Row],[M5B_h]],SUM(Table2[[#This Row],[M5B_h]],Table2[[#This Row],[M5B]]))</f>
        <v>0</v>
      </c>
      <c r="G3041" s="12">
        <v>0</v>
      </c>
      <c r="H3041" s="12">
        <f>IF(Table2[[#This Row],[M1A]]="","",Table2[[#This Row],[M1A]]-Table2[[#This Row],[AWAL]])</f>
        <v>-1</v>
      </c>
      <c r="J3041" s="12" t="str">
        <f>IF(Table2[[#This Row],[M2A]]="","",SUM(Table2[[#This Row],[M2A]]-Table2[[#This Row],[M2B_h]]))</f>
        <v/>
      </c>
      <c r="L3041" s="12" t="str">
        <f>IF(Table2[[#This Row],[M3A]]="","",SUM(Table2[[#This Row],[M3A]]-Table2[[#This Row],[M3B_h]]))</f>
        <v/>
      </c>
      <c r="N3041" s="12" t="str">
        <f>IF(Table2[[#This Row],[M4A]]="","",SUM(Table2[[#This Row],[M4A]]-Table2[[#This Row],[M4B_h]]))</f>
        <v/>
      </c>
      <c r="O3041" s="14"/>
      <c r="P3041" s="14" t="str">
        <f>IF(Table2[[#This Row],[M5A]]="","",SUM(Table2[[#This Row],[M5A]]-Table2[[#This Row],[M5B_h]]))</f>
        <v/>
      </c>
      <c r="Q3041" s="14">
        <f>SUM(Table2[[#This Row],[AWAL]],Table2[[#This Row],[M1B]])</f>
        <v>0</v>
      </c>
      <c r="R3041" s="14">
        <f>SUM(Table2[[#This Row],[M2B]],Table2[[#This Row],[M2B_h]])</f>
        <v>0</v>
      </c>
      <c r="S3041" s="14">
        <f>SUM(Table2[[#This Row],[M3B]],Table2[[#This Row],[M3B_h]])</f>
        <v>0</v>
      </c>
      <c r="T3041" s="14">
        <f>SUM(Table2[[#This Row],[M4B]],Table2[[#This Row],[M4B_h]])</f>
        <v>0</v>
      </c>
    </row>
    <row r="3042" spans="1:20">
      <c r="A3042" s="13" t="str">
        <f>IF(Table2[[#This Row],[TT]]=0,"",ROW())</f>
        <v/>
      </c>
      <c r="B3042" s="13" t="str">
        <f>LOWER(SUBSTITUTE(SUBSTITUTE(SUBSTITUTE(SUBSTITUTE(SUBSTITUTE(SUBSTITUTE(SUBSTITUTE(SUBSTITUTE(Table2[[#This Row],[NAMA BARANG]]," ",""),"""",""),"-",""),"/",""),"(",""),")",""),"&amp;",""),",",""))</f>
        <v>taskarung029</v>
      </c>
      <c r="C3042" s="16" t="s">
        <v>3505</v>
      </c>
      <c r="D3042" s="18">
        <v>0</v>
      </c>
      <c r="E3042" s="47" t="s">
        <v>2452</v>
      </c>
      <c r="F3042" s="43">
        <f>IF(Table2[[#This Row],[M5B]]="",Table2[[#This Row],[M5B_h]],SUM(Table2[[#This Row],[M5B_h]],Table2[[#This Row],[M5B]]))</f>
        <v>0</v>
      </c>
      <c r="H3042" s="14" t="str">
        <f>IF(Table2[[#This Row],[M1A]]="","",Table2[[#This Row],[M1A]]-Table2[[#This Row],[AWAL]])</f>
        <v/>
      </c>
      <c r="J3042" s="14" t="str">
        <f>IF(Table2[[#This Row],[M2A]]="","",SUM(Table2[[#This Row],[M2A]]-Table2[[#This Row],[M2B_h]]))</f>
        <v/>
      </c>
      <c r="L3042" s="14" t="str">
        <f>IF(Table2[[#This Row],[M3A]]="","",SUM(Table2[[#This Row],[M3A]]-Table2[[#This Row],[M3B_h]]))</f>
        <v/>
      </c>
      <c r="N3042" s="14" t="str">
        <f>IF(Table2[[#This Row],[M4A]]="","",SUM(Table2[[#This Row],[M4A]]-Table2[[#This Row],[M4B_h]]))</f>
        <v/>
      </c>
      <c r="O3042" s="14"/>
      <c r="P3042" s="14" t="str">
        <f>IF(Table2[[#This Row],[M5A]]="","",SUM(Table2[[#This Row],[M5A]]-Table2[[#This Row],[M5B_h]]))</f>
        <v/>
      </c>
      <c r="Q3042" s="14">
        <f>SUM(Table2[[#This Row],[AWAL]],Table2[[#This Row],[M1B]])</f>
        <v>0</v>
      </c>
      <c r="R3042" s="14">
        <f>SUM(Table2[[#This Row],[M2B]],Table2[[#This Row],[M2B_h]])</f>
        <v>0</v>
      </c>
      <c r="S3042" s="14">
        <f>SUM(Table2[[#This Row],[M3B]],Table2[[#This Row],[M3B_h]])</f>
        <v>0</v>
      </c>
      <c r="T3042" s="14">
        <f>SUM(Table2[[#This Row],[M4B]],Table2[[#This Row],[M4B_h]])</f>
        <v>0</v>
      </c>
    </row>
    <row r="3043" spans="1:20">
      <c r="A3043" s="13" t="str">
        <f>IF(Table2[[#This Row],[TT]]=0,"",ROW())</f>
        <v/>
      </c>
      <c r="B3043" s="13" t="str">
        <f>LOWER(SUBSTITUTE(SUBSTITUTE(SUBSTITUTE(SUBSTITUTE(SUBSTITUTE(SUBSTITUTE(SUBSTITUTE(SUBSTITUTE(Table2[[#This Row],[NAMA BARANG]]," ",""),"""",""),"-",""),"/",""),"(",""),")",""),"&amp;",""),",",""))</f>
        <v>taskarung030</v>
      </c>
      <c r="C3043" s="16" t="s">
        <v>3506</v>
      </c>
      <c r="D3043" s="18">
        <v>0</v>
      </c>
      <c r="E3043" s="47" t="s">
        <v>2452</v>
      </c>
      <c r="F3043" s="43">
        <f>IF(Table2[[#This Row],[M5B]]="",Table2[[#This Row],[M5B_h]],SUM(Table2[[#This Row],[M5B_h]],Table2[[#This Row],[M5B]]))</f>
        <v>0</v>
      </c>
      <c r="H3043" s="14" t="str">
        <f>IF(Table2[[#This Row],[M1A]]="","",Table2[[#This Row],[M1A]]-Table2[[#This Row],[AWAL]])</f>
        <v/>
      </c>
      <c r="J3043" s="14" t="str">
        <f>IF(Table2[[#This Row],[M2A]]="","",SUM(Table2[[#This Row],[M2A]]-Table2[[#This Row],[M2B_h]]))</f>
        <v/>
      </c>
      <c r="L3043" s="14" t="str">
        <f>IF(Table2[[#This Row],[M3A]]="","",SUM(Table2[[#This Row],[M3A]]-Table2[[#This Row],[M3B_h]]))</f>
        <v/>
      </c>
      <c r="N3043" s="14" t="str">
        <f>IF(Table2[[#This Row],[M4A]]="","",SUM(Table2[[#This Row],[M4A]]-Table2[[#This Row],[M4B_h]]))</f>
        <v/>
      </c>
      <c r="O3043" s="14"/>
      <c r="P3043" s="14" t="str">
        <f>IF(Table2[[#This Row],[M5A]]="","",SUM(Table2[[#This Row],[M5A]]-Table2[[#This Row],[M5B_h]]))</f>
        <v/>
      </c>
      <c r="Q3043" s="14">
        <f>SUM(Table2[[#This Row],[AWAL]],Table2[[#This Row],[M1B]])</f>
        <v>0</v>
      </c>
      <c r="R3043" s="14">
        <f>SUM(Table2[[#This Row],[M2B]],Table2[[#This Row],[M2B_h]])</f>
        <v>0</v>
      </c>
      <c r="S3043" s="14">
        <f>SUM(Table2[[#This Row],[M3B]],Table2[[#This Row],[M3B_h]])</f>
        <v>0</v>
      </c>
      <c r="T3043" s="14">
        <f>SUM(Table2[[#This Row],[M4B]],Table2[[#This Row],[M4B_h]])</f>
        <v>0</v>
      </c>
    </row>
    <row r="3044" spans="1:20">
      <c r="A3044" s="11" t="str">
        <f>IF(Table2[[#This Row],[TT]]=0,"",ROW())</f>
        <v/>
      </c>
      <c r="B3044" s="11" t="str">
        <f>LOWER(SUBSTITUTE(SUBSTITUTE(SUBSTITUTE(SUBSTITUTE(SUBSTITUTE(SUBSTITUTE(SUBSTITUTE(SUBSTITUTE(Table2[[#This Row],[NAMA BARANG]]," ",""),"""",""),"-",""),"/",""),"(",""),")",""),"&amp;",""),",",""))</f>
        <v>taskarungb55x50</v>
      </c>
      <c r="C3044" s="17" t="s">
        <v>2228</v>
      </c>
      <c r="D3044" s="18">
        <v>0</v>
      </c>
      <c r="E3044" s="22" t="s">
        <v>58</v>
      </c>
      <c r="F3044" s="43">
        <f>IF(Table2[[#This Row],[M5B]]="",Table2[[#This Row],[M5B_h]],SUM(Table2[[#This Row],[M5B_h]],Table2[[#This Row],[M5B]]))</f>
        <v>0</v>
      </c>
      <c r="H3044" s="12" t="str">
        <f>IF(Table2[[#This Row],[M1A]]="","",Table2[[#This Row],[M1A]]-Table2[[#This Row],[AWAL]])</f>
        <v/>
      </c>
      <c r="J3044" s="12" t="str">
        <f>IF(Table2[[#This Row],[M2A]]="","",SUM(Table2[[#This Row],[M2A]]-Table2[[#This Row],[M2B_h]]))</f>
        <v/>
      </c>
      <c r="L3044" s="12" t="str">
        <f>IF(Table2[[#This Row],[M3A]]="","",SUM(Table2[[#This Row],[M3A]]-Table2[[#This Row],[M3B_h]]))</f>
        <v/>
      </c>
      <c r="N3044" s="12" t="str">
        <f>IF(Table2[[#This Row],[M4A]]="","",SUM(Table2[[#This Row],[M4A]]-Table2[[#This Row],[M4B_h]]))</f>
        <v/>
      </c>
      <c r="O3044" s="14"/>
      <c r="P3044" s="14" t="str">
        <f>IF(Table2[[#This Row],[M5A]]="","",SUM(Table2[[#This Row],[M5A]]-Table2[[#This Row],[M5B_h]]))</f>
        <v/>
      </c>
      <c r="Q3044" s="14">
        <f>SUM(Table2[[#This Row],[AWAL]],Table2[[#This Row],[M1B]])</f>
        <v>0</v>
      </c>
      <c r="R3044" s="14">
        <f>SUM(Table2[[#This Row],[M2B]],Table2[[#This Row],[M2B_h]])</f>
        <v>0</v>
      </c>
      <c r="S3044" s="14">
        <f>SUM(Table2[[#This Row],[M3B]],Table2[[#This Row],[M3B_h]])</f>
        <v>0</v>
      </c>
      <c r="T3044" s="14">
        <f>SUM(Table2[[#This Row],[M4B]],Table2[[#This Row],[M4B_h]])</f>
        <v>0</v>
      </c>
    </row>
    <row r="3045" spans="1:20">
      <c r="A3045" s="13" t="str">
        <f>IF(Table2[[#This Row],[TT]]=0,"",ROW())</f>
        <v/>
      </c>
      <c r="B3045" s="13" t="str">
        <f>LOWER(SUBSTITUTE(SUBSTITUTE(SUBSTITUTE(SUBSTITUTE(SUBSTITUTE(SUBSTITUTE(SUBSTITUTE(SUBSTITUTE(Table2[[#This Row],[NAMA BARANG]]," ",""),"""",""),"-",""),"/",""),"(",""),")",""),"&amp;",""),",",""))</f>
        <v>taskarungbg15026</v>
      </c>
      <c r="C3045" s="16" t="s">
        <v>2953</v>
      </c>
      <c r="D3045" s="18">
        <v>0</v>
      </c>
      <c r="E3045" s="47" t="s">
        <v>2452</v>
      </c>
      <c r="F3045" s="43">
        <f>IF(Table2[[#This Row],[M5B]]="",Table2[[#This Row],[M5B_h]],SUM(Table2[[#This Row],[M5B_h]],Table2[[#This Row],[M5B]]))</f>
        <v>0</v>
      </c>
      <c r="H3045" s="14" t="str">
        <f>IF(Table2[[#This Row],[M1A]]="","",Table2[[#This Row],[M1A]]-Table2[[#This Row],[AWAL]])</f>
        <v/>
      </c>
      <c r="J3045" s="14" t="str">
        <f>IF(Table2[[#This Row],[M2A]]="","",SUM(Table2[[#This Row],[M2A]]-Table2[[#This Row],[M2B_h]]))</f>
        <v/>
      </c>
      <c r="L3045" s="14" t="str">
        <f>IF(Table2[[#This Row],[M3A]]="","",SUM(Table2[[#This Row],[M3A]]-Table2[[#This Row],[M3B_h]]))</f>
        <v/>
      </c>
      <c r="N3045" s="14" t="str">
        <f>IF(Table2[[#This Row],[M4A]]="","",SUM(Table2[[#This Row],[M4A]]-Table2[[#This Row],[M4B_h]]))</f>
        <v/>
      </c>
      <c r="O3045" s="14"/>
      <c r="P3045" s="14" t="str">
        <f>IF(Table2[[#This Row],[M5A]]="","",SUM(Table2[[#This Row],[M5A]]-Table2[[#This Row],[M5B_h]]))</f>
        <v/>
      </c>
      <c r="Q3045" s="14">
        <f>SUM(Table2[[#This Row],[AWAL]],Table2[[#This Row],[M1B]])</f>
        <v>0</v>
      </c>
      <c r="R3045" s="14">
        <f>SUM(Table2[[#This Row],[M2B]],Table2[[#This Row],[M2B_h]])</f>
        <v>0</v>
      </c>
      <c r="S3045" s="14">
        <f>SUM(Table2[[#This Row],[M3B]],Table2[[#This Row],[M3B_h]])</f>
        <v>0</v>
      </c>
      <c r="T3045" s="14">
        <f>SUM(Table2[[#This Row],[M4B]],Table2[[#This Row],[M4B_h]])</f>
        <v>0</v>
      </c>
    </row>
    <row r="3046" spans="1:20">
      <c r="A3046" s="13" t="str">
        <f>IF(Table2[[#This Row],[TT]]=0,"",ROW())</f>
        <v/>
      </c>
      <c r="B3046" s="13" t="str">
        <f>LOWER(SUBSTITUTE(SUBSTITUTE(SUBSTITUTE(SUBSTITUTE(SUBSTITUTE(SUBSTITUTE(SUBSTITUTE(SUBSTITUTE(Table2[[#This Row],[NAMA BARANG]]," ",""),"""",""),"-",""),"/",""),"(",""),")",""),"&amp;",""),",",""))</f>
        <v>taskarungbg15027</v>
      </c>
      <c r="C3046" s="16" t="s">
        <v>2954</v>
      </c>
      <c r="D3046" s="18">
        <v>0</v>
      </c>
      <c r="E3046" s="47" t="s">
        <v>2452</v>
      </c>
      <c r="F3046" s="43">
        <f>IF(Table2[[#This Row],[M5B]]="",Table2[[#This Row],[M5B_h]],SUM(Table2[[#This Row],[M5B_h]],Table2[[#This Row],[M5B]]))</f>
        <v>0</v>
      </c>
      <c r="H3046" s="14" t="str">
        <f>IF(Table2[[#This Row],[M1A]]="","",Table2[[#This Row],[M1A]]-Table2[[#This Row],[AWAL]])</f>
        <v/>
      </c>
      <c r="J3046" s="14" t="str">
        <f>IF(Table2[[#This Row],[M2A]]="","",SUM(Table2[[#This Row],[M2A]]-Table2[[#This Row],[M2B_h]]))</f>
        <v/>
      </c>
      <c r="L3046" s="14" t="str">
        <f>IF(Table2[[#This Row],[M3A]]="","",SUM(Table2[[#This Row],[M3A]]-Table2[[#This Row],[M3B_h]]))</f>
        <v/>
      </c>
      <c r="N3046" s="14" t="str">
        <f>IF(Table2[[#This Row],[M4A]]="","",SUM(Table2[[#This Row],[M4A]]-Table2[[#This Row],[M4B_h]]))</f>
        <v/>
      </c>
      <c r="O3046" s="14"/>
      <c r="P3046" s="14" t="str">
        <f>IF(Table2[[#This Row],[M5A]]="","",SUM(Table2[[#This Row],[M5A]]-Table2[[#This Row],[M5B_h]]))</f>
        <v/>
      </c>
      <c r="Q3046" s="14">
        <f>SUM(Table2[[#This Row],[AWAL]],Table2[[#This Row],[M1B]])</f>
        <v>0</v>
      </c>
      <c r="R3046" s="14">
        <f>SUM(Table2[[#This Row],[M2B]],Table2[[#This Row],[M2B_h]])</f>
        <v>0</v>
      </c>
      <c r="S3046" s="14">
        <f>SUM(Table2[[#This Row],[M3B]],Table2[[#This Row],[M3B_h]])</f>
        <v>0</v>
      </c>
      <c r="T3046" s="14">
        <f>SUM(Table2[[#This Row],[M4B]],Table2[[#This Row],[M4B_h]])</f>
        <v>0</v>
      </c>
    </row>
    <row r="3047" spans="1:20">
      <c r="A3047" s="13" t="str">
        <f>IF(Table2[[#This Row],[TT]]=0,"",ROW())</f>
        <v/>
      </c>
      <c r="B3047" s="13" t="str">
        <f>LOWER(SUBSTITUTE(SUBSTITUTE(SUBSTITUTE(SUBSTITUTE(SUBSTITUTE(SUBSTITUTE(SUBSTITUTE(SUBSTITUTE(Table2[[#This Row],[NAMA BARANG]]," ",""),"""",""),"-",""),"/",""),"(",""),")",""),"&amp;",""),",",""))</f>
        <v>taskarungbg15028</v>
      </c>
      <c r="C3047" s="16" t="s">
        <v>2955</v>
      </c>
      <c r="D3047" s="18">
        <v>0</v>
      </c>
      <c r="E3047" s="47" t="s">
        <v>2452</v>
      </c>
      <c r="F3047" s="43">
        <f>IF(Table2[[#This Row],[M5B]]="",Table2[[#This Row],[M5B_h]],SUM(Table2[[#This Row],[M5B_h]],Table2[[#This Row],[M5B]]))</f>
        <v>0</v>
      </c>
      <c r="H3047" s="14" t="str">
        <f>IF(Table2[[#This Row],[M1A]]="","",Table2[[#This Row],[M1A]]-Table2[[#This Row],[AWAL]])</f>
        <v/>
      </c>
      <c r="J3047" s="14" t="str">
        <f>IF(Table2[[#This Row],[M2A]]="","",SUM(Table2[[#This Row],[M2A]]-Table2[[#This Row],[M2B_h]]))</f>
        <v/>
      </c>
      <c r="L3047" s="14" t="str">
        <f>IF(Table2[[#This Row],[M3A]]="","",SUM(Table2[[#This Row],[M3A]]-Table2[[#This Row],[M3B_h]]))</f>
        <v/>
      </c>
      <c r="N3047" s="14" t="str">
        <f>IF(Table2[[#This Row],[M4A]]="","",SUM(Table2[[#This Row],[M4A]]-Table2[[#This Row],[M4B_h]]))</f>
        <v/>
      </c>
      <c r="O3047" s="14"/>
      <c r="P3047" s="14" t="str">
        <f>IF(Table2[[#This Row],[M5A]]="","",SUM(Table2[[#This Row],[M5A]]-Table2[[#This Row],[M5B_h]]))</f>
        <v/>
      </c>
      <c r="Q3047" s="14">
        <f>SUM(Table2[[#This Row],[AWAL]],Table2[[#This Row],[M1B]])</f>
        <v>0</v>
      </c>
      <c r="R3047" s="14">
        <f>SUM(Table2[[#This Row],[M2B]],Table2[[#This Row],[M2B_h]])</f>
        <v>0</v>
      </c>
      <c r="S3047" s="14">
        <f>SUM(Table2[[#This Row],[M3B]],Table2[[#This Row],[M3B_h]])</f>
        <v>0</v>
      </c>
      <c r="T3047" s="14">
        <f>SUM(Table2[[#This Row],[M4B]],Table2[[#This Row],[M4B_h]])</f>
        <v>0</v>
      </c>
    </row>
    <row r="3048" spans="1:20">
      <c r="A3048" s="13" t="str">
        <f>IF(Table2[[#This Row],[TT]]=0,"",ROW())</f>
        <v/>
      </c>
      <c r="B3048" s="13" t="str">
        <f>LOWER(SUBSTITUTE(SUBSTITUTE(SUBSTITUTE(SUBSTITUTE(SUBSTITUTE(SUBSTITUTE(SUBSTITUTE(SUBSTITUTE(Table2[[#This Row],[NAMA BARANG]]," ",""),"""",""),"-",""),"/",""),"(",""),")",""),"&amp;",""),",",""))</f>
        <v>taskarungbg16033b</v>
      </c>
      <c r="C3048" s="16" t="s">
        <v>2952</v>
      </c>
      <c r="D3048" s="18">
        <v>0</v>
      </c>
      <c r="E3048" s="47" t="s">
        <v>2452</v>
      </c>
      <c r="F3048" s="43">
        <f>IF(Table2[[#This Row],[M5B]]="",Table2[[#This Row],[M5B_h]],SUM(Table2[[#This Row],[M5B_h]],Table2[[#This Row],[M5B]]))</f>
        <v>0</v>
      </c>
      <c r="H3048" s="14" t="str">
        <f>IF(Table2[[#This Row],[M1A]]="","",Table2[[#This Row],[M1A]]-Table2[[#This Row],[AWAL]])</f>
        <v/>
      </c>
      <c r="J3048" s="14" t="str">
        <f>IF(Table2[[#This Row],[M2A]]="","",SUM(Table2[[#This Row],[M2A]]-Table2[[#This Row],[M2B_h]]))</f>
        <v/>
      </c>
      <c r="L3048" s="14" t="str">
        <f>IF(Table2[[#This Row],[M3A]]="","",SUM(Table2[[#This Row],[M3A]]-Table2[[#This Row],[M3B_h]]))</f>
        <v/>
      </c>
      <c r="N3048" s="14" t="str">
        <f>IF(Table2[[#This Row],[M4A]]="","",SUM(Table2[[#This Row],[M4A]]-Table2[[#This Row],[M4B_h]]))</f>
        <v/>
      </c>
      <c r="O3048" s="14"/>
      <c r="P3048" s="14" t="str">
        <f>IF(Table2[[#This Row],[M5A]]="","",SUM(Table2[[#This Row],[M5A]]-Table2[[#This Row],[M5B_h]]))</f>
        <v/>
      </c>
      <c r="Q3048" s="14">
        <f>SUM(Table2[[#This Row],[AWAL]],Table2[[#This Row],[M1B]])</f>
        <v>0</v>
      </c>
      <c r="R3048" s="14">
        <f>SUM(Table2[[#This Row],[M2B]],Table2[[#This Row],[M2B_h]])</f>
        <v>0</v>
      </c>
      <c r="S3048" s="14">
        <f>SUM(Table2[[#This Row],[M3B]],Table2[[#This Row],[M3B_h]])</f>
        <v>0</v>
      </c>
      <c r="T3048" s="14">
        <f>SUM(Table2[[#This Row],[M4B]],Table2[[#This Row],[M4B_h]])</f>
        <v>0</v>
      </c>
    </row>
    <row r="3049" spans="1:20">
      <c r="A3049" s="11" t="str">
        <f>IF(Table2[[#This Row],[TT]]=0,"",ROW())</f>
        <v/>
      </c>
      <c r="B3049" s="11" t="str">
        <f>LOWER(SUBSTITUTE(SUBSTITUTE(SUBSTITUTE(SUBSTITUTE(SUBSTITUTE(SUBSTITUTE(SUBSTITUTE(SUBSTITUTE(Table2[[#This Row],[NAMA BARANG]]," ",""),"""",""),"-",""),"/",""),"(",""),")",""),"&amp;",""),",",""))</f>
        <v>taskarungbg21004j</v>
      </c>
      <c r="C3049" s="17" t="s">
        <v>2229</v>
      </c>
      <c r="D3049" s="18">
        <v>0</v>
      </c>
      <c r="E3049" s="22" t="s">
        <v>43</v>
      </c>
      <c r="F3049" s="43">
        <f>IF(Table2[[#This Row],[M5B]]="",Table2[[#This Row],[M5B_h]],SUM(Table2[[#This Row],[M5B_h]],Table2[[#This Row],[M5B]]))</f>
        <v>0</v>
      </c>
      <c r="H3049" s="12" t="str">
        <f>IF(Table2[[#This Row],[M1A]]="","",Table2[[#This Row],[M1A]]-Table2[[#This Row],[AWAL]])</f>
        <v/>
      </c>
      <c r="J3049" s="12" t="str">
        <f>IF(Table2[[#This Row],[M2A]]="","",SUM(Table2[[#This Row],[M2A]]-Table2[[#This Row],[M2B_h]]))</f>
        <v/>
      </c>
      <c r="L3049" s="12" t="str">
        <f>IF(Table2[[#This Row],[M3A]]="","",SUM(Table2[[#This Row],[M3A]]-Table2[[#This Row],[M3B_h]]))</f>
        <v/>
      </c>
      <c r="N3049" s="12" t="str">
        <f>IF(Table2[[#This Row],[M4A]]="","",SUM(Table2[[#This Row],[M4A]]-Table2[[#This Row],[M4B_h]]))</f>
        <v/>
      </c>
      <c r="O3049" s="14"/>
      <c r="P3049" s="14" t="str">
        <f>IF(Table2[[#This Row],[M5A]]="","",SUM(Table2[[#This Row],[M5A]]-Table2[[#This Row],[M5B_h]]))</f>
        <v/>
      </c>
      <c r="Q3049" s="14">
        <f>SUM(Table2[[#This Row],[AWAL]],Table2[[#This Row],[M1B]])</f>
        <v>0</v>
      </c>
      <c r="R3049" s="14">
        <f>SUM(Table2[[#This Row],[M2B]],Table2[[#This Row],[M2B_h]])</f>
        <v>0</v>
      </c>
      <c r="S3049" s="14">
        <f>SUM(Table2[[#This Row],[M3B]],Table2[[#This Row],[M3B_h]])</f>
        <v>0</v>
      </c>
      <c r="T3049" s="14">
        <f>SUM(Table2[[#This Row],[M4B]],Table2[[#This Row],[M4B_h]])</f>
        <v>0</v>
      </c>
    </row>
    <row r="3050" spans="1:20">
      <c r="A3050" s="13" t="str">
        <f>IF(Table2[[#This Row],[TT]]=0,"",ROW())</f>
        <v/>
      </c>
      <c r="B3050" s="13" t="str">
        <f>LOWER(SUBSTITUTE(SUBSTITUTE(SUBSTITUTE(SUBSTITUTE(SUBSTITUTE(SUBSTITUTE(SUBSTITUTE(SUBSTITUTE(Table2[[#This Row],[NAMA BARANG]]," ",""),"""",""),"-",""),"/",""),"(",""),")",""),"&amp;",""),",",""))</f>
        <v>taskarungxy70x70</v>
      </c>
      <c r="C3050" s="16" t="s">
        <v>2894</v>
      </c>
      <c r="D3050" s="18">
        <v>0</v>
      </c>
      <c r="E3050" s="47" t="s">
        <v>2452</v>
      </c>
      <c r="F3050" s="43">
        <f>IF(Table2[[#This Row],[M5B]]="",Table2[[#This Row],[M5B_h]],SUM(Table2[[#This Row],[M5B_h]],Table2[[#This Row],[M5B]]))</f>
        <v>0</v>
      </c>
      <c r="H3050" s="14" t="str">
        <f>IF(Table2[[#This Row],[M1A]]="","",Table2[[#This Row],[M1A]]-Table2[[#This Row],[AWAL]])</f>
        <v/>
      </c>
      <c r="J3050" s="14" t="str">
        <f>IF(Table2[[#This Row],[M2A]]="","",SUM(Table2[[#This Row],[M2A]]-Table2[[#This Row],[M2B_h]]))</f>
        <v/>
      </c>
      <c r="L3050" s="14" t="str">
        <f>IF(Table2[[#This Row],[M3A]]="","",SUM(Table2[[#This Row],[M3A]]-Table2[[#This Row],[M3B_h]]))</f>
        <v/>
      </c>
      <c r="N3050" s="14" t="str">
        <f>IF(Table2[[#This Row],[M4A]]="","",SUM(Table2[[#This Row],[M4A]]-Table2[[#This Row],[M4B_h]]))</f>
        <v/>
      </c>
      <c r="O3050" s="14"/>
      <c r="P3050" s="14" t="str">
        <f>IF(Table2[[#This Row],[M5A]]="","",SUM(Table2[[#This Row],[M5A]]-Table2[[#This Row],[M5B_h]]))</f>
        <v/>
      </c>
      <c r="Q3050" s="14">
        <f>SUM(Table2[[#This Row],[AWAL]],Table2[[#This Row],[M1B]])</f>
        <v>0</v>
      </c>
      <c r="R3050" s="14">
        <f>SUM(Table2[[#This Row],[M2B]],Table2[[#This Row],[M2B_h]])</f>
        <v>0</v>
      </c>
      <c r="S3050" s="14">
        <f>SUM(Table2[[#This Row],[M3B]],Table2[[#This Row],[M3B_h]])</f>
        <v>0</v>
      </c>
      <c r="T3050" s="14">
        <f>SUM(Table2[[#This Row],[M4B]],Table2[[#This Row],[M4B_h]])</f>
        <v>0</v>
      </c>
    </row>
    <row r="3051" spans="1:20">
      <c r="A3051" s="11" t="str">
        <f>IF(Table2[[#This Row],[TT]]=0,"",ROW())</f>
        <v/>
      </c>
      <c r="B3051" s="11" t="str">
        <f>LOWER(SUBSTITUTE(SUBSTITUTE(SUBSTITUTE(SUBSTITUTE(SUBSTITUTE(SUBSTITUTE(SUBSTITUTE(SUBSTITUTE(Table2[[#This Row],[NAMA BARANG]]," ",""),"""",""),"-",""),"/",""),"(",""),")",""),"&amp;",""),",",""))</f>
        <v>tasluxmy017</v>
      </c>
      <c r="C3051" s="17" t="s">
        <v>2244</v>
      </c>
      <c r="D3051" s="18">
        <v>0</v>
      </c>
      <c r="E3051" s="22" t="s">
        <v>2561</v>
      </c>
      <c r="F3051" s="43">
        <f>IF(Table2[[#This Row],[M5B]]="",Table2[[#This Row],[M5B_h]],SUM(Table2[[#This Row],[M5B_h]],Table2[[#This Row],[M5B]]))</f>
        <v>0</v>
      </c>
      <c r="H3051" s="12" t="str">
        <f>IF(Table2[[#This Row],[M1A]]="","",Table2[[#This Row],[M1A]]-Table2[[#This Row],[AWAL]])</f>
        <v/>
      </c>
      <c r="J3051" s="12" t="str">
        <f>IF(Table2[[#This Row],[M2A]]="","",SUM(Table2[[#This Row],[M2A]]-Table2[[#This Row],[M2B_h]]))</f>
        <v/>
      </c>
      <c r="L3051" s="12" t="str">
        <f>IF(Table2[[#This Row],[M3A]]="","",SUM(Table2[[#This Row],[M3A]]-Table2[[#This Row],[M3B_h]]))</f>
        <v/>
      </c>
      <c r="N3051" s="12" t="str">
        <f>IF(Table2[[#This Row],[M4A]]="","",SUM(Table2[[#This Row],[M4A]]-Table2[[#This Row],[M4B_h]]))</f>
        <v/>
      </c>
      <c r="O3051" s="14"/>
      <c r="P3051" s="14" t="str">
        <f>IF(Table2[[#This Row],[M5A]]="","",SUM(Table2[[#This Row],[M5A]]-Table2[[#This Row],[M5B_h]]))</f>
        <v/>
      </c>
      <c r="Q3051" s="14">
        <f>SUM(Table2[[#This Row],[AWAL]],Table2[[#This Row],[M1B]])</f>
        <v>0</v>
      </c>
      <c r="R3051" s="14">
        <f>SUM(Table2[[#This Row],[M2B]],Table2[[#This Row],[M2B_h]])</f>
        <v>0</v>
      </c>
      <c r="S3051" s="14">
        <f>SUM(Table2[[#This Row],[M3B]],Table2[[#This Row],[M3B_h]])</f>
        <v>0</v>
      </c>
      <c r="T3051" s="14">
        <f>SUM(Table2[[#This Row],[M4B]],Table2[[#This Row],[M4B_h]])</f>
        <v>0</v>
      </c>
    </row>
    <row r="3052" spans="1:20">
      <c r="A3052" s="11" t="str">
        <f>IF(Table2[[#This Row],[TT]]=0,"",ROW())</f>
        <v/>
      </c>
      <c r="B3052" s="11" t="str">
        <f>LOWER(SUBSTITUTE(SUBSTITUTE(SUBSTITUTE(SUBSTITUTE(SUBSTITUTE(SUBSTITUTE(SUBSTITUTE(SUBSTITUTE(Table2[[#This Row],[NAMA BARANG]]," ",""),"""",""),"-",""),"/",""),"(",""),")",""),"&amp;",""),",",""))</f>
        <v>tasluxmy025</v>
      </c>
      <c r="C3052" s="17" t="s">
        <v>2246</v>
      </c>
      <c r="D3052" s="18">
        <v>0</v>
      </c>
      <c r="E3052" s="22" t="s">
        <v>2247</v>
      </c>
      <c r="F3052" s="43">
        <f>IF(Table2[[#This Row],[M5B]]="",Table2[[#This Row],[M5B_h]],SUM(Table2[[#This Row],[M5B_h]],Table2[[#This Row],[M5B]]))</f>
        <v>0</v>
      </c>
      <c r="H3052" s="12" t="str">
        <f>IF(Table2[[#This Row],[M1A]]="","",Table2[[#This Row],[M1A]]-Table2[[#This Row],[AWAL]])</f>
        <v/>
      </c>
      <c r="J3052" s="12" t="str">
        <f>IF(Table2[[#This Row],[M2A]]="","",SUM(Table2[[#This Row],[M2A]]-Table2[[#This Row],[M2B_h]]))</f>
        <v/>
      </c>
      <c r="L3052" s="12" t="str">
        <f>IF(Table2[[#This Row],[M3A]]="","",SUM(Table2[[#This Row],[M3A]]-Table2[[#This Row],[M3B_h]]))</f>
        <v/>
      </c>
      <c r="N3052" s="12" t="str">
        <f>IF(Table2[[#This Row],[M4A]]="","",SUM(Table2[[#This Row],[M4A]]-Table2[[#This Row],[M4B_h]]))</f>
        <v/>
      </c>
      <c r="O3052" s="14"/>
      <c r="P3052" s="14" t="str">
        <f>IF(Table2[[#This Row],[M5A]]="","",SUM(Table2[[#This Row],[M5A]]-Table2[[#This Row],[M5B_h]]))</f>
        <v/>
      </c>
      <c r="Q3052" s="14">
        <f>SUM(Table2[[#This Row],[AWAL]],Table2[[#This Row],[M1B]])</f>
        <v>0</v>
      </c>
      <c r="R3052" s="14">
        <f>SUM(Table2[[#This Row],[M2B]],Table2[[#This Row],[M2B_h]])</f>
        <v>0</v>
      </c>
      <c r="S3052" s="14">
        <f>SUM(Table2[[#This Row],[M3B]],Table2[[#This Row],[M3B_h]])</f>
        <v>0</v>
      </c>
      <c r="T3052" s="14">
        <f>SUM(Table2[[#This Row],[M4B]],Table2[[#This Row],[M4B_h]])</f>
        <v>0</v>
      </c>
    </row>
    <row r="3053" spans="1:20">
      <c r="A3053" s="11" t="str">
        <f>IF(Table2[[#This Row],[TT]]=0,"",ROW())</f>
        <v/>
      </c>
      <c r="B3053" s="11" t="str">
        <f>LOWER(SUBSTITUTE(SUBSTITUTE(SUBSTITUTE(SUBSTITUTE(SUBSTITUTE(SUBSTITUTE(SUBSTITUTE(SUBSTITUTE(Table2[[#This Row],[NAMA BARANG]]," ",""),"""",""),"-",""),"/",""),"(",""),")",""),"&amp;",""),",",""))</f>
        <v>taslyhd151b</v>
      </c>
      <c r="C3053" s="17" t="s">
        <v>2254</v>
      </c>
      <c r="D3053" s="18">
        <v>0</v>
      </c>
      <c r="E3053" s="22">
        <v>360</v>
      </c>
      <c r="F3053" s="43">
        <f>IF(Table2[[#This Row],[M5B]]="",Table2[[#This Row],[M5B_h]],SUM(Table2[[#This Row],[M5B_h]],Table2[[#This Row],[M5B]]))</f>
        <v>0</v>
      </c>
      <c r="H3053" s="12" t="str">
        <f>IF(Table2[[#This Row],[M1A]]="","",Table2[[#This Row],[M1A]]-Table2[[#This Row],[AWAL]])</f>
        <v/>
      </c>
      <c r="J3053" s="12" t="str">
        <f>IF(Table2[[#This Row],[M2A]]="","",SUM(Table2[[#This Row],[M2A]]-Table2[[#This Row],[M2B_h]]))</f>
        <v/>
      </c>
      <c r="L3053" s="12" t="str">
        <f>IF(Table2[[#This Row],[M3A]]="","",SUM(Table2[[#This Row],[M3A]]-Table2[[#This Row],[M3B_h]]))</f>
        <v/>
      </c>
      <c r="N3053" s="12" t="str">
        <f>IF(Table2[[#This Row],[M4A]]="","",SUM(Table2[[#This Row],[M4A]]-Table2[[#This Row],[M4B_h]]))</f>
        <v/>
      </c>
      <c r="O3053" s="14"/>
      <c r="P3053" s="14" t="str">
        <f>IF(Table2[[#This Row],[M5A]]="","",SUM(Table2[[#This Row],[M5A]]-Table2[[#This Row],[M5B_h]]))</f>
        <v/>
      </c>
      <c r="Q3053" s="14">
        <f>SUM(Table2[[#This Row],[AWAL]],Table2[[#This Row],[M1B]])</f>
        <v>0</v>
      </c>
      <c r="R3053" s="14">
        <f>SUM(Table2[[#This Row],[M2B]],Table2[[#This Row],[M2B_h]])</f>
        <v>0</v>
      </c>
      <c r="S3053" s="14">
        <f>SUM(Table2[[#This Row],[M3B]],Table2[[#This Row],[M3B_h]])</f>
        <v>0</v>
      </c>
      <c r="T3053" s="14">
        <f>SUM(Table2[[#This Row],[M4B]],Table2[[#This Row],[M4B_h]])</f>
        <v>0</v>
      </c>
    </row>
    <row r="3054" spans="1:20">
      <c r="A3054" s="13" t="str">
        <f>IF(Table2[[#This Row],[TT]]=0,"",ROW())</f>
        <v/>
      </c>
      <c r="B3054" s="13" t="str">
        <f>LOWER(SUBSTITUTE(SUBSTITUTE(SUBSTITUTE(SUBSTITUTE(SUBSTITUTE(SUBSTITUTE(SUBSTITUTE(SUBSTITUTE(Table2[[#This Row],[NAMA BARANG]]," ",""),"""",""),"-",""),"/",""),"(",""),")",""),"&amp;",""),",",""))</f>
        <v>tasmotifbungab</v>
      </c>
      <c r="C3054" s="16" t="s">
        <v>3238</v>
      </c>
      <c r="D3054" s="18">
        <v>0</v>
      </c>
      <c r="E3054" s="47" t="s">
        <v>3239</v>
      </c>
      <c r="F3054" s="43">
        <f>IF(Table2[[#This Row],[M5B]]="",Table2[[#This Row],[M5B_h]],SUM(Table2[[#This Row],[M5B_h]],Table2[[#This Row],[M5B]]))</f>
        <v>0</v>
      </c>
      <c r="H3054" s="14" t="str">
        <f>IF(Table2[[#This Row],[M1A]]="","",Table2[[#This Row],[M1A]]-Table2[[#This Row],[AWAL]])</f>
        <v/>
      </c>
      <c r="J3054" s="14" t="str">
        <f>IF(Table2[[#This Row],[M2A]]="","",SUM(Table2[[#This Row],[M2A]]-Table2[[#This Row],[M2B_h]]))</f>
        <v/>
      </c>
      <c r="L3054" s="14" t="str">
        <f>IF(Table2[[#This Row],[M3A]]="","",SUM(Table2[[#This Row],[M3A]]-Table2[[#This Row],[M3B_h]]))</f>
        <v/>
      </c>
      <c r="N3054" s="14" t="str">
        <f>IF(Table2[[#This Row],[M4A]]="","",SUM(Table2[[#This Row],[M4A]]-Table2[[#This Row],[M4B_h]]))</f>
        <v/>
      </c>
      <c r="O3054" s="14"/>
      <c r="P3054" s="14" t="str">
        <f>IF(Table2[[#This Row],[M5A]]="","",SUM(Table2[[#This Row],[M5A]]-Table2[[#This Row],[M5B_h]]))</f>
        <v/>
      </c>
      <c r="Q3054" s="14">
        <f>SUM(Table2[[#This Row],[AWAL]],Table2[[#This Row],[M1B]])</f>
        <v>0</v>
      </c>
      <c r="R3054" s="14">
        <f>SUM(Table2[[#This Row],[M2B]],Table2[[#This Row],[M2B_h]])</f>
        <v>0</v>
      </c>
      <c r="S3054" s="14">
        <f>SUM(Table2[[#This Row],[M3B]],Table2[[#This Row],[M3B_h]])</f>
        <v>0</v>
      </c>
      <c r="T3054" s="14">
        <f>SUM(Table2[[#This Row],[M4B]],Table2[[#This Row],[M4B_h]])</f>
        <v>0</v>
      </c>
    </row>
    <row r="3055" spans="1:20">
      <c r="A3055" s="13" t="str">
        <f>IF(Table2[[#This Row],[TT]]=0,"",ROW())</f>
        <v/>
      </c>
      <c r="B3055" s="13" t="str">
        <f>LOWER(SUBSTITUTE(SUBSTITUTE(SUBSTITUTE(SUBSTITUTE(SUBSTITUTE(SUBSTITUTE(SUBSTITUTE(SUBSTITUTE(Table2[[#This Row],[NAMA BARANG]]," ",""),"""",""),"-",""),"/",""),"(",""),")",""),"&amp;",""),",",""))</f>
        <v>tasmotifbungak</v>
      </c>
      <c r="C3055" s="16" t="s">
        <v>3240</v>
      </c>
      <c r="D3055" s="18">
        <v>0</v>
      </c>
      <c r="E3055" s="47" t="s">
        <v>2992</v>
      </c>
      <c r="F3055" s="43">
        <f>IF(Table2[[#This Row],[M5B]]="",Table2[[#This Row],[M5B_h]],SUM(Table2[[#This Row],[M5B_h]],Table2[[#This Row],[M5B]]))</f>
        <v>0</v>
      </c>
      <c r="H3055" s="14" t="str">
        <f>IF(Table2[[#This Row],[M1A]]="","",Table2[[#This Row],[M1A]]-Table2[[#This Row],[AWAL]])</f>
        <v/>
      </c>
      <c r="J3055" s="14" t="str">
        <f>IF(Table2[[#This Row],[M2A]]="","",SUM(Table2[[#This Row],[M2A]]-Table2[[#This Row],[M2B_h]]))</f>
        <v/>
      </c>
      <c r="L3055" s="14" t="str">
        <f>IF(Table2[[#This Row],[M3A]]="","",SUM(Table2[[#This Row],[M3A]]-Table2[[#This Row],[M3B_h]]))</f>
        <v/>
      </c>
      <c r="N3055" s="14" t="str">
        <f>IF(Table2[[#This Row],[M4A]]="","",SUM(Table2[[#This Row],[M4A]]-Table2[[#This Row],[M4B_h]]))</f>
        <v/>
      </c>
      <c r="O3055" s="14"/>
      <c r="P3055" s="14" t="str">
        <f>IF(Table2[[#This Row],[M5A]]="","",SUM(Table2[[#This Row],[M5A]]-Table2[[#This Row],[M5B_h]]))</f>
        <v/>
      </c>
      <c r="Q3055" s="14">
        <f>SUM(Table2[[#This Row],[AWAL]],Table2[[#This Row],[M1B]])</f>
        <v>0</v>
      </c>
      <c r="R3055" s="14">
        <f>SUM(Table2[[#This Row],[M2B]],Table2[[#This Row],[M2B_h]])</f>
        <v>0</v>
      </c>
      <c r="S3055" s="14">
        <f>SUM(Table2[[#This Row],[M3B]],Table2[[#This Row],[M3B_h]])</f>
        <v>0</v>
      </c>
      <c r="T3055" s="14">
        <f>SUM(Table2[[#This Row],[M4B]],Table2[[#This Row],[M4B_h]])</f>
        <v>0</v>
      </c>
    </row>
    <row r="3056" spans="1:20">
      <c r="A3056" s="11" t="str">
        <f>IF(Table2[[#This Row],[TT]]=0,"",ROW())</f>
        <v/>
      </c>
      <c r="B3056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3056" s="17" t="s">
        <v>2270</v>
      </c>
      <c r="D3056" s="18">
        <v>1</v>
      </c>
      <c r="E3056" s="22" t="s">
        <v>155</v>
      </c>
      <c r="F3056" s="43">
        <f>IF(Table2[[#This Row],[M5B]]="",Table2[[#This Row],[M5B_h]],SUM(Table2[[#This Row],[M5B_h]],Table2[[#This Row],[M5B]]))</f>
        <v>0</v>
      </c>
      <c r="H3056" s="12" t="str">
        <f>IF(Table2[[#This Row],[M1A]]="","",Table2[[#This Row],[M1A]]-Table2[[#This Row],[AWAL]])</f>
        <v/>
      </c>
      <c r="I3056" s="12">
        <v>0</v>
      </c>
      <c r="J3056" s="12">
        <f>IF(Table2[[#This Row],[M2A]]="","",SUM(Table2[[#This Row],[M2A]]-Table2[[#This Row],[M2B_h]]))</f>
        <v>-1</v>
      </c>
      <c r="L3056" s="12" t="str">
        <f>IF(Table2[[#This Row],[M3A]]="","",SUM(Table2[[#This Row],[M3A]]-Table2[[#This Row],[M3B_h]]))</f>
        <v/>
      </c>
      <c r="N3056" s="12" t="str">
        <f>IF(Table2[[#This Row],[M4A]]="","",SUM(Table2[[#This Row],[M4A]]-Table2[[#This Row],[M4B_h]]))</f>
        <v/>
      </c>
      <c r="O3056" s="14"/>
      <c r="P3056" s="14" t="str">
        <f>IF(Table2[[#This Row],[M5A]]="","",SUM(Table2[[#This Row],[M5A]]-Table2[[#This Row],[M5B_h]]))</f>
        <v/>
      </c>
      <c r="Q3056" s="14">
        <f>SUM(Table2[[#This Row],[AWAL]],Table2[[#This Row],[M1B]])</f>
        <v>1</v>
      </c>
      <c r="R3056" s="14">
        <f>SUM(Table2[[#This Row],[M2B]],Table2[[#This Row],[M2B_h]])</f>
        <v>0</v>
      </c>
      <c r="S3056" s="14">
        <f>SUM(Table2[[#This Row],[M3B]],Table2[[#This Row],[M3B_h]])</f>
        <v>0</v>
      </c>
      <c r="T3056" s="14">
        <f>SUM(Table2[[#This Row],[M4B]],Table2[[#This Row],[M4B_h]])</f>
        <v>0</v>
      </c>
    </row>
    <row r="3057" spans="1:20">
      <c r="A3057" s="11" t="str">
        <f>IF(Table2[[#This Row],[TT]]=0,"",ROW())</f>
        <v/>
      </c>
      <c r="B3057" s="11" t="str">
        <f>LOWER(SUBSTITUTE(SUBSTITUTE(SUBSTITUTE(SUBSTITUTE(SUBSTITUTE(SUBSTITUTE(SUBSTITUTE(SUBSTITUTE(Table2[[#This Row],[NAMA BARANG]]," ",""),"""",""),"-",""),"/",""),"(",""),")",""),"&amp;",""),",",""))</f>
        <v>tasshoplysdl288b</v>
      </c>
      <c r="C3057" s="17" t="s">
        <v>2288</v>
      </c>
      <c r="D3057" s="18">
        <v>1</v>
      </c>
      <c r="E3057" s="22">
        <v>360</v>
      </c>
      <c r="F3057" s="43">
        <f>IF(Table2[[#This Row],[M5B]]="",Table2[[#This Row],[M5B_h]],SUM(Table2[[#This Row],[M5B_h]],Table2[[#This Row],[M5B]]))</f>
        <v>0</v>
      </c>
      <c r="H3057" s="12" t="str">
        <f>IF(Table2[[#This Row],[M1A]]="","",Table2[[#This Row],[M1A]]-Table2[[#This Row],[AWAL]])</f>
        <v/>
      </c>
      <c r="I3057" s="12">
        <v>0</v>
      </c>
      <c r="J3057" s="12">
        <f>IF(Table2[[#This Row],[M2A]]="","",SUM(Table2[[#This Row],[M2A]]-Table2[[#This Row],[M2B_h]]))</f>
        <v>-1</v>
      </c>
      <c r="L3057" s="12" t="str">
        <f>IF(Table2[[#This Row],[M3A]]="","",SUM(Table2[[#This Row],[M3A]]-Table2[[#This Row],[M3B_h]]))</f>
        <v/>
      </c>
      <c r="N3057" s="12" t="str">
        <f>IF(Table2[[#This Row],[M4A]]="","",SUM(Table2[[#This Row],[M4A]]-Table2[[#This Row],[M4B_h]]))</f>
        <v/>
      </c>
      <c r="O3057" s="14"/>
      <c r="P3057" s="14" t="str">
        <f>IF(Table2[[#This Row],[M5A]]="","",SUM(Table2[[#This Row],[M5A]]-Table2[[#This Row],[M5B_h]]))</f>
        <v/>
      </c>
      <c r="Q3057" s="14">
        <f>SUM(Table2[[#This Row],[AWAL]],Table2[[#This Row],[M1B]])</f>
        <v>1</v>
      </c>
      <c r="R3057" s="14">
        <f>SUM(Table2[[#This Row],[M2B]],Table2[[#This Row],[M2B_h]])</f>
        <v>0</v>
      </c>
      <c r="S3057" s="14">
        <f>SUM(Table2[[#This Row],[M3B]],Table2[[#This Row],[M3B_h]])</f>
        <v>0</v>
      </c>
      <c r="T3057" s="14">
        <f>SUM(Table2[[#This Row],[M4B]],Table2[[#This Row],[M4B_h]])</f>
        <v>0</v>
      </c>
    </row>
    <row r="3058" spans="1:20">
      <c r="A3058" s="11" t="str">
        <f>IF(Table2[[#This Row],[TT]]=0,"",ROW())</f>
        <v/>
      </c>
      <c r="B3058" s="11" t="str">
        <f>LOWER(SUBSTITUTE(SUBSTITUTE(SUBSTITUTE(SUBSTITUTE(SUBSTITUTE(SUBSTITUTE(SUBSTITUTE(SUBSTITUTE(Table2[[#This Row],[NAMA BARANG]]," ",""),"""",""),"-",""),"/",""),"(",""),")",""),"&amp;",""),",",""))</f>
        <v>tassleretxll</v>
      </c>
      <c r="C3058" s="17" t="s">
        <v>2297</v>
      </c>
      <c r="D3058" s="18">
        <v>0</v>
      </c>
      <c r="E3058" s="22" t="s">
        <v>859</v>
      </c>
      <c r="F3058" s="43">
        <f>IF(Table2[[#This Row],[M5B]]="",Table2[[#This Row],[M5B_h]],SUM(Table2[[#This Row],[M5B_h]],Table2[[#This Row],[M5B]]))</f>
        <v>0</v>
      </c>
      <c r="H3058" s="12" t="str">
        <f>IF(Table2[[#This Row],[M1A]]="","",Table2[[#This Row],[M1A]]-Table2[[#This Row],[AWAL]])</f>
        <v/>
      </c>
      <c r="J3058" s="12" t="str">
        <f>IF(Table2[[#This Row],[M2A]]="","",SUM(Table2[[#This Row],[M2A]]-Table2[[#This Row],[M2B_h]]))</f>
        <v/>
      </c>
      <c r="L3058" s="12" t="str">
        <f>IF(Table2[[#This Row],[M3A]]="","",SUM(Table2[[#This Row],[M3A]]-Table2[[#This Row],[M3B_h]]))</f>
        <v/>
      </c>
      <c r="N3058" s="12" t="str">
        <f>IF(Table2[[#This Row],[M4A]]="","",SUM(Table2[[#This Row],[M4A]]-Table2[[#This Row],[M4B_h]]))</f>
        <v/>
      </c>
      <c r="O3058" s="14"/>
      <c r="P3058" s="14" t="str">
        <f>IF(Table2[[#This Row],[M5A]]="","",SUM(Table2[[#This Row],[M5A]]-Table2[[#This Row],[M5B_h]]))</f>
        <v/>
      </c>
      <c r="Q3058" s="14">
        <f>SUM(Table2[[#This Row],[AWAL]],Table2[[#This Row],[M1B]])</f>
        <v>0</v>
      </c>
      <c r="R3058" s="14">
        <f>SUM(Table2[[#This Row],[M2B]],Table2[[#This Row],[M2B_h]])</f>
        <v>0</v>
      </c>
      <c r="S3058" s="14">
        <f>SUM(Table2[[#This Row],[M3B]],Table2[[#This Row],[M3B_h]])</f>
        <v>0</v>
      </c>
      <c r="T3058" s="14">
        <f>SUM(Table2[[#This Row],[M4B]],Table2[[#This Row],[M4B_h]])</f>
        <v>0</v>
      </c>
    </row>
    <row r="3059" spans="1:20">
      <c r="A3059" s="11" t="str">
        <f>IF(Table2[[#This Row],[TT]]=0,"",ROW())</f>
        <v/>
      </c>
      <c r="B3059" s="11" t="str">
        <f>LOWER(SUBSTITUTE(SUBSTITUTE(SUBSTITUTE(SUBSTITUTE(SUBSTITUTE(SUBSTITUTE(SUBSTITUTE(SUBSTITUTE(Table2[[#This Row],[NAMA BARANG]]," ",""),"""",""),"-",""),"/",""),"(",""),")",""),"&amp;",""),",",""))</f>
        <v>tastali25x35</v>
      </c>
      <c r="C3059" s="17" t="s">
        <v>2305</v>
      </c>
      <c r="D3059" s="18">
        <v>0</v>
      </c>
      <c r="E3059" s="22" t="s">
        <v>116</v>
      </c>
      <c r="F3059" s="43">
        <f>IF(Table2[[#This Row],[M5B]]="",Table2[[#This Row],[M5B_h]],SUM(Table2[[#This Row],[M5B_h]],Table2[[#This Row],[M5B]]))</f>
        <v>0</v>
      </c>
      <c r="H3059" s="12" t="str">
        <f>IF(Table2[[#This Row],[M1A]]="","",Table2[[#This Row],[M1A]]-Table2[[#This Row],[AWAL]])</f>
        <v/>
      </c>
      <c r="J3059" s="12" t="str">
        <f>IF(Table2[[#This Row],[M2A]]="","",SUM(Table2[[#This Row],[M2A]]-Table2[[#This Row],[M2B_h]]))</f>
        <v/>
      </c>
      <c r="L3059" s="12" t="str">
        <f>IF(Table2[[#This Row],[M3A]]="","",SUM(Table2[[#This Row],[M3A]]-Table2[[#This Row],[M3B_h]]))</f>
        <v/>
      </c>
      <c r="N3059" s="12" t="str">
        <f>IF(Table2[[#This Row],[M4A]]="","",SUM(Table2[[#This Row],[M4A]]-Table2[[#This Row],[M4B_h]]))</f>
        <v/>
      </c>
      <c r="O3059" s="14"/>
      <c r="P3059" s="14" t="str">
        <f>IF(Table2[[#This Row],[M5A]]="","",SUM(Table2[[#This Row],[M5A]]-Table2[[#This Row],[M5B_h]]))</f>
        <v/>
      </c>
      <c r="Q3059" s="14">
        <f>SUM(Table2[[#This Row],[AWAL]],Table2[[#This Row],[M1B]])</f>
        <v>0</v>
      </c>
      <c r="R3059" s="14">
        <f>SUM(Table2[[#This Row],[M2B]],Table2[[#This Row],[M2B_h]])</f>
        <v>0</v>
      </c>
      <c r="S3059" s="14">
        <f>SUM(Table2[[#This Row],[M3B]],Table2[[#This Row],[M3B_h]])</f>
        <v>0</v>
      </c>
      <c r="T3059" s="14">
        <f>SUM(Table2[[#This Row],[M4B]],Table2[[#This Row],[M4B_h]])</f>
        <v>0</v>
      </c>
    </row>
    <row r="3060" spans="1:20">
      <c r="A3060" s="13" t="str">
        <f>IF(Table2[[#This Row],[TT]]=0,"",ROW())</f>
        <v/>
      </c>
      <c r="B3060" s="13" t="str">
        <f>LOWER(SUBSTITUTE(SUBSTITUTE(SUBSTITUTE(SUBSTITUTE(SUBSTITUTE(SUBSTITUTE(SUBSTITUTE(SUBSTITUTE(Table2[[#This Row],[NAMA BARANG]]," ",""),"""",""),"-",""),"/",""),"(",""),")",""),"&amp;",""),",",""))</f>
        <v>tastalibatikputihalpinb</v>
      </c>
      <c r="C3060" s="16" t="s">
        <v>3193</v>
      </c>
      <c r="D3060" s="18">
        <v>0</v>
      </c>
      <c r="E3060" s="47" t="s">
        <v>2637</v>
      </c>
      <c r="F3060" s="43">
        <f>IF(Table2[[#This Row],[M5B]]="",Table2[[#This Row],[M5B_h]],SUM(Table2[[#This Row],[M5B_h]],Table2[[#This Row],[M5B]]))</f>
        <v>0</v>
      </c>
      <c r="H3060" s="14" t="str">
        <f>IF(Table2[[#This Row],[M1A]]="","",Table2[[#This Row],[M1A]]-Table2[[#This Row],[AWAL]])</f>
        <v/>
      </c>
      <c r="J3060" s="14" t="str">
        <f>IF(Table2[[#This Row],[M2A]]="","",SUM(Table2[[#This Row],[M2A]]-Table2[[#This Row],[M2B_h]]))</f>
        <v/>
      </c>
      <c r="L3060" s="14" t="str">
        <f>IF(Table2[[#This Row],[M3A]]="","",SUM(Table2[[#This Row],[M3A]]-Table2[[#This Row],[M3B_h]]))</f>
        <v/>
      </c>
      <c r="N3060" s="14" t="str">
        <f>IF(Table2[[#This Row],[M4A]]="","",SUM(Table2[[#This Row],[M4A]]-Table2[[#This Row],[M4B_h]]))</f>
        <v/>
      </c>
      <c r="O3060" s="14"/>
      <c r="P3060" s="14" t="str">
        <f>IF(Table2[[#This Row],[M5A]]="","",SUM(Table2[[#This Row],[M5A]]-Table2[[#This Row],[M5B_h]]))</f>
        <v/>
      </c>
      <c r="Q3060" s="14">
        <f>SUM(Table2[[#This Row],[AWAL]],Table2[[#This Row],[M1B]])</f>
        <v>0</v>
      </c>
      <c r="R3060" s="14">
        <f>SUM(Table2[[#This Row],[M2B]],Table2[[#This Row],[M2B_h]])</f>
        <v>0</v>
      </c>
      <c r="S3060" s="14">
        <f>SUM(Table2[[#This Row],[M3B]],Table2[[#This Row],[M3B_h]])</f>
        <v>0</v>
      </c>
      <c r="T3060" s="14">
        <f>SUM(Table2[[#This Row],[M4B]],Table2[[#This Row],[M4B_h]])</f>
        <v>0</v>
      </c>
    </row>
    <row r="3061" spans="1:20">
      <c r="A3061" s="11" t="str">
        <f>IF(Table2[[#This Row],[TT]]=0,"",ROW())</f>
        <v/>
      </c>
      <c r="B3061" s="11" t="str">
        <f>LOWER(SUBSTITUTE(SUBSTITUTE(SUBSTITUTE(SUBSTITUTE(SUBSTITUTE(SUBSTITUTE(SUBSTITUTE(SUBSTITUTE(Table2[[#This Row],[NAMA BARANG]]," ",""),"""",""),"-",""),"/",""),"(",""),")",""),"&amp;",""),",",""))</f>
        <v>tintadaishenu</v>
      </c>
      <c r="C3061" s="17" t="s">
        <v>2354</v>
      </c>
      <c r="D3061" s="18">
        <v>0</v>
      </c>
      <c r="E3061" s="22" t="s">
        <v>38</v>
      </c>
      <c r="F3061" s="43">
        <f>IF(Table2[[#This Row],[M5B]]="",Table2[[#This Row],[M5B_h]],SUM(Table2[[#This Row],[M5B_h]],Table2[[#This Row],[M5B]]))</f>
        <v>0</v>
      </c>
      <c r="H3061" s="12" t="str">
        <f>IF(Table2[[#This Row],[M1A]]="","",Table2[[#This Row],[M1A]]-Table2[[#This Row],[AWAL]])</f>
        <v/>
      </c>
      <c r="J3061" s="12" t="str">
        <f>IF(Table2[[#This Row],[M2A]]="","",SUM(Table2[[#This Row],[M2A]]-Table2[[#This Row],[M2B_h]]))</f>
        <v/>
      </c>
      <c r="L3061" s="12" t="str">
        <f>IF(Table2[[#This Row],[M3A]]="","",SUM(Table2[[#This Row],[M3A]]-Table2[[#This Row],[M3B_h]]))</f>
        <v/>
      </c>
      <c r="N3061" s="12" t="str">
        <f>IF(Table2[[#This Row],[M4A]]="","",SUM(Table2[[#This Row],[M4A]]-Table2[[#This Row],[M4B_h]]))</f>
        <v/>
      </c>
      <c r="O3061" s="14"/>
      <c r="P3061" s="14" t="str">
        <f>IF(Table2[[#This Row],[M5A]]="","",SUM(Table2[[#This Row],[M5A]]-Table2[[#This Row],[M5B_h]]))</f>
        <v/>
      </c>
      <c r="Q3061" s="14">
        <f>SUM(Table2[[#This Row],[AWAL]],Table2[[#This Row],[M1B]])</f>
        <v>0</v>
      </c>
      <c r="R3061" s="14">
        <f>SUM(Table2[[#This Row],[M2B]],Table2[[#This Row],[M2B_h]])</f>
        <v>0</v>
      </c>
      <c r="S3061" s="14">
        <f>SUM(Table2[[#This Row],[M3B]],Table2[[#This Row],[M3B_h]])</f>
        <v>0</v>
      </c>
      <c r="T3061" s="14">
        <f>SUM(Table2[[#This Row],[M4B]],Table2[[#This Row],[M4B_h]])</f>
        <v>0</v>
      </c>
    </row>
    <row r="3062" spans="1:20">
      <c r="A3062" s="11" t="str">
        <f>IF(Table2[[#This Row],[TT]]=0,"",ROW())</f>
        <v/>
      </c>
      <c r="B3062" s="11" t="str">
        <f>LOWER(SUBSTITUTE(SUBSTITUTE(SUBSTITUTE(SUBSTITUTE(SUBSTITUTE(SUBSTITUTE(SUBSTITUTE(SUBSTITUTE(Table2[[#This Row],[NAMA BARANG]]," ",""),"""",""),"-",""),"/",""),"(",""),")",""),"&amp;",""),",",""))</f>
        <v>tintadaishenub</v>
      </c>
      <c r="C3062" s="17" t="s">
        <v>2355</v>
      </c>
      <c r="D3062" s="18">
        <v>0</v>
      </c>
      <c r="E3062" s="22" t="s">
        <v>38</v>
      </c>
      <c r="F3062" s="43">
        <f>IF(Table2[[#This Row],[M5B]]="",Table2[[#This Row],[M5B_h]],SUM(Table2[[#This Row],[M5B_h]],Table2[[#This Row],[M5B]]))</f>
        <v>0</v>
      </c>
      <c r="H3062" s="12" t="str">
        <f>IF(Table2[[#This Row],[M1A]]="","",Table2[[#This Row],[M1A]]-Table2[[#This Row],[AWAL]])</f>
        <v/>
      </c>
      <c r="J3062" s="12" t="str">
        <f>IF(Table2[[#This Row],[M2A]]="","",SUM(Table2[[#This Row],[M2A]]-Table2[[#This Row],[M2B_h]]))</f>
        <v/>
      </c>
      <c r="L3062" s="12" t="str">
        <f>IF(Table2[[#This Row],[M3A]]="","",SUM(Table2[[#This Row],[M3A]]-Table2[[#This Row],[M3B_h]]))</f>
        <v/>
      </c>
      <c r="N3062" s="12" t="str">
        <f>IF(Table2[[#This Row],[M4A]]="","",SUM(Table2[[#This Row],[M4A]]-Table2[[#This Row],[M4B_h]]))</f>
        <v/>
      </c>
      <c r="O3062" s="14"/>
      <c r="P3062" s="14" t="str">
        <f>IF(Table2[[#This Row],[M5A]]="","",SUM(Table2[[#This Row],[M5A]]-Table2[[#This Row],[M5B_h]]))</f>
        <v/>
      </c>
      <c r="Q3062" s="14">
        <f>SUM(Table2[[#This Row],[AWAL]],Table2[[#This Row],[M1B]])</f>
        <v>0</v>
      </c>
      <c r="R3062" s="14">
        <f>SUM(Table2[[#This Row],[M2B]],Table2[[#This Row],[M2B_h]])</f>
        <v>0</v>
      </c>
      <c r="S3062" s="14">
        <f>SUM(Table2[[#This Row],[M3B]],Table2[[#This Row],[M3B_h]])</f>
        <v>0</v>
      </c>
      <c r="T3062" s="14">
        <f>SUM(Table2[[#This Row],[M4B]],Table2[[#This Row],[M4B_h]])</f>
        <v>0</v>
      </c>
    </row>
    <row r="3063" spans="1:20">
      <c r="A3063" s="11" t="str">
        <f>IF(Table2[[#This Row],[TT]]=0,"",ROW())</f>
        <v/>
      </c>
      <c r="B3063" s="11" t="str">
        <f>LOWER(SUBSTITUTE(SUBSTITUTE(SUBSTITUTE(SUBSTITUTE(SUBSTITUTE(SUBSTITUTE(SUBSTITUTE(SUBSTITUTE(Table2[[#This Row],[NAMA BARANG]]," ",""),"""",""),"-",""),"/",""),"(",""),")",""),"&amp;",""),",",""))</f>
        <v>tintahero</v>
      </c>
      <c r="C3063" s="17" t="s">
        <v>2356</v>
      </c>
      <c r="D3063" s="18">
        <v>0</v>
      </c>
      <c r="E3063" s="22" t="s">
        <v>38</v>
      </c>
      <c r="F3063" s="43">
        <f>IF(Table2[[#This Row],[M5B]]="",Table2[[#This Row],[M5B_h]],SUM(Table2[[#This Row],[M5B_h]],Table2[[#This Row],[M5B]]))</f>
        <v>0</v>
      </c>
      <c r="H3063" s="12" t="str">
        <f>IF(Table2[[#This Row],[M1A]]="","",Table2[[#This Row],[M1A]]-Table2[[#This Row],[AWAL]])</f>
        <v/>
      </c>
      <c r="J3063" s="12" t="str">
        <f>IF(Table2[[#This Row],[M2A]]="","",SUM(Table2[[#This Row],[M2A]]-Table2[[#This Row],[M2B_h]]))</f>
        <v/>
      </c>
      <c r="L3063" s="12" t="str">
        <f>IF(Table2[[#This Row],[M3A]]="","",SUM(Table2[[#This Row],[M3A]]-Table2[[#This Row],[M3B_h]]))</f>
        <v/>
      </c>
      <c r="N3063" s="12" t="str">
        <f>IF(Table2[[#This Row],[M4A]]="","",SUM(Table2[[#This Row],[M4A]]-Table2[[#This Row],[M4B_h]]))</f>
        <v/>
      </c>
      <c r="O3063" s="14"/>
      <c r="P3063" s="14" t="str">
        <f>IF(Table2[[#This Row],[M5A]]="","",SUM(Table2[[#This Row],[M5A]]-Table2[[#This Row],[M5B_h]]))</f>
        <v/>
      </c>
      <c r="Q3063" s="14">
        <f>SUM(Table2[[#This Row],[AWAL]],Table2[[#This Row],[M1B]])</f>
        <v>0</v>
      </c>
      <c r="R3063" s="14">
        <f>SUM(Table2[[#This Row],[M2B]],Table2[[#This Row],[M2B_h]])</f>
        <v>0</v>
      </c>
      <c r="S3063" s="14">
        <f>SUM(Table2[[#This Row],[M3B]],Table2[[#This Row],[M3B_h]])</f>
        <v>0</v>
      </c>
      <c r="T3063" s="14">
        <f>SUM(Table2[[#This Row],[M4B]],Table2[[#This Row],[M4B_h]])</f>
        <v>0</v>
      </c>
    </row>
    <row r="3064" spans="1:20">
      <c r="A3064" s="11" t="str">
        <f>IF(Table2[[#This Row],[TT]]=0,"",ROW())</f>
        <v/>
      </c>
      <c r="B3064" s="11" t="str">
        <f>LOWER(SUBSTITUTE(SUBSTITUTE(SUBSTITUTE(SUBSTITUTE(SUBSTITUTE(SUBSTITUTE(SUBSTITUTE(SUBSTITUTE(Table2[[#This Row],[NAMA BARANG]]," ",""),"""",""),"-",""),"/",""),"(",""),")",""),"&amp;",""),",",""))</f>
        <v>tipeex0807pr</v>
      </c>
      <c r="C3064" s="17" t="s">
        <v>3039</v>
      </c>
      <c r="D3064" s="18">
        <v>0</v>
      </c>
      <c r="E3064" s="22" t="s">
        <v>518</v>
      </c>
      <c r="F3064" s="43">
        <f>IF(Table2[[#This Row],[M5B]]="",Table2[[#This Row],[M5B_h]],SUM(Table2[[#This Row],[M5B_h]],Table2[[#This Row],[M5B]]))</f>
        <v>0</v>
      </c>
      <c r="H3064" s="12" t="str">
        <f>IF(Table2[[#This Row],[M1A]]="","",Table2[[#This Row],[M1A]]-Table2[[#This Row],[AWAL]])</f>
        <v/>
      </c>
      <c r="J3064" s="12" t="str">
        <f>IF(Table2[[#This Row],[M2A]]="","",SUM(Table2[[#This Row],[M2A]]-Table2[[#This Row],[M2B_h]]))</f>
        <v/>
      </c>
      <c r="L3064" s="12" t="str">
        <f>IF(Table2[[#This Row],[M3A]]="","",SUM(Table2[[#This Row],[M3A]]-Table2[[#This Row],[M3B_h]]))</f>
        <v/>
      </c>
      <c r="N3064" s="12" t="str">
        <f>IF(Table2[[#This Row],[M4A]]="","",SUM(Table2[[#This Row],[M4A]]-Table2[[#This Row],[M4B_h]]))</f>
        <v/>
      </c>
      <c r="O3064" s="14"/>
      <c r="P3064" s="14" t="str">
        <f>IF(Table2[[#This Row],[M5A]]="","",SUM(Table2[[#This Row],[M5A]]-Table2[[#This Row],[M5B_h]]))</f>
        <v/>
      </c>
      <c r="Q3064" s="14">
        <f>SUM(Table2[[#This Row],[AWAL]],Table2[[#This Row],[M1B]])</f>
        <v>0</v>
      </c>
      <c r="R3064" s="14">
        <f>SUM(Table2[[#This Row],[M2B]],Table2[[#This Row],[M2B_h]])</f>
        <v>0</v>
      </c>
      <c r="S3064" s="14">
        <f>SUM(Table2[[#This Row],[M3B]],Table2[[#This Row],[M3B_h]])</f>
        <v>0</v>
      </c>
      <c r="T3064" s="14">
        <f>SUM(Table2[[#This Row],[M4B]],Table2[[#This Row],[M4B_h]])</f>
        <v>0</v>
      </c>
    </row>
    <row r="3065" spans="1:20">
      <c r="A3065" s="11" t="str">
        <f>IF(Table2[[#This Row],[TT]]=0,"",ROW())</f>
        <v/>
      </c>
      <c r="B3065" s="11" t="str">
        <f>LOWER(SUBSTITUTE(SUBSTITUTE(SUBSTITUTE(SUBSTITUTE(SUBSTITUTE(SUBSTITUTE(SUBSTITUTE(SUBSTITUTE(Table2[[#This Row],[NAMA BARANG]]," ",""),"""",""),"-",""),"/",""),"(",""),")",""),"&amp;",""),",",""))</f>
        <v>tipeex0808h.kitty</v>
      </c>
      <c r="C3065" s="17" t="s">
        <v>3040</v>
      </c>
      <c r="D3065" s="18">
        <v>0</v>
      </c>
      <c r="E3065" s="22" t="s">
        <v>518</v>
      </c>
      <c r="F3065" s="43">
        <f>IF(Table2[[#This Row],[M5B]]="",Table2[[#This Row],[M5B_h]],SUM(Table2[[#This Row],[M5B_h]],Table2[[#This Row],[M5B]]))</f>
        <v>0</v>
      </c>
      <c r="H3065" s="12" t="str">
        <f>IF(Table2[[#This Row],[M1A]]="","",Table2[[#This Row],[M1A]]-Table2[[#This Row],[AWAL]])</f>
        <v/>
      </c>
      <c r="J3065" s="12" t="str">
        <f>IF(Table2[[#This Row],[M2A]]="","",SUM(Table2[[#This Row],[M2A]]-Table2[[#This Row],[M2B_h]]))</f>
        <v/>
      </c>
      <c r="L3065" s="12" t="str">
        <f>IF(Table2[[#This Row],[M3A]]="","",SUM(Table2[[#This Row],[M3A]]-Table2[[#This Row],[M3B_h]]))</f>
        <v/>
      </c>
      <c r="N3065" s="12" t="str">
        <f>IF(Table2[[#This Row],[M4A]]="","",SUM(Table2[[#This Row],[M4A]]-Table2[[#This Row],[M4B_h]]))</f>
        <v/>
      </c>
      <c r="O3065" s="14"/>
      <c r="P3065" s="14" t="str">
        <f>IF(Table2[[#This Row],[M5A]]="","",SUM(Table2[[#This Row],[M5A]]-Table2[[#This Row],[M5B_h]]))</f>
        <v/>
      </c>
      <c r="Q3065" s="14">
        <f>SUM(Table2[[#This Row],[AWAL]],Table2[[#This Row],[M1B]])</f>
        <v>0</v>
      </c>
      <c r="R3065" s="14">
        <f>SUM(Table2[[#This Row],[M2B]],Table2[[#This Row],[M2B_h]])</f>
        <v>0</v>
      </c>
      <c r="S3065" s="14">
        <f>SUM(Table2[[#This Row],[M3B]],Table2[[#This Row],[M3B_h]])</f>
        <v>0</v>
      </c>
      <c r="T3065" s="14">
        <f>SUM(Table2[[#This Row],[M4B]],Table2[[#This Row],[M4B_h]])</f>
        <v>0</v>
      </c>
    </row>
    <row r="3066" spans="1:20">
      <c r="A3066" s="11" t="str">
        <f>IF(Table2[[#This Row],[TT]]=0,"",ROW())</f>
        <v/>
      </c>
      <c r="B3066" s="11" t="str">
        <f>LOWER(SUBSTITUTE(SUBSTITUTE(SUBSTITUTE(SUBSTITUTE(SUBSTITUTE(SUBSTITUTE(SUBSTITUTE(SUBSTITUTE(Table2[[#This Row],[NAMA BARANG]]," ",""),"""",""),"-",""),"/",""),"(",""),")",""),"&amp;",""),",",""))</f>
        <v>tipeex737</v>
      </c>
      <c r="C3066" s="17" t="s">
        <v>2447</v>
      </c>
      <c r="D3066" s="18">
        <v>0</v>
      </c>
      <c r="E3066" s="22" t="s">
        <v>2461</v>
      </c>
      <c r="F3066" s="43">
        <f>IF(Table2[[#This Row],[M5B]]="",Table2[[#This Row],[M5B_h]],SUM(Table2[[#This Row],[M5B_h]],Table2[[#This Row],[M5B]]))</f>
        <v>0</v>
      </c>
      <c r="H3066" s="12" t="str">
        <f>IF(Table2[[#This Row],[M1A]]="","",Table2[[#This Row],[M1A]]-Table2[[#This Row],[AWAL]])</f>
        <v/>
      </c>
      <c r="J3066" s="12" t="str">
        <f>IF(Table2[[#This Row],[M2A]]="","",SUM(Table2[[#This Row],[M2A]]-Table2[[#This Row],[M2B_h]]))</f>
        <v/>
      </c>
      <c r="L3066" s="12" t="str">
        <f>IF(Table2[[#This Row],[M3A]]="","",SUM(Table2[[#This Row],[M3A]]-Table2[[#This Row],[M3B_h]]))</f>
        <v/>
      </c>
      <c r="N3066" s="12" t="str">
        <f>IF(Table2[[#This Row],[M4A]]="","",SUM(Table2[[#This Row],[M4A]]-Table2[[#This Row],[M4B_h]]))</f>
        <v/>
      </c>
      <c r="O3066" s="14"/>
      <c r="P3066" s="14" t="str">
        <f>IF(Table2[[#This Row],[M5A]]="","",SUM(Table2[[#This Row],[M5A]]-Table2[[#This Row],[M5B_h]]))</f>
        <v/>
      </c>
      <c r="Q3066" s="14">
        <f>SUM(Table2[[#This Row],[AWAL]],Table2[[#This Row],[M1B]])</f>
        <v>0</v>
      </c>
      <c r="R3066" s="14">
        <f>SUM(Table2[[#This Row],[M2B]],Table2[[#This Row],[M2B_h]])</f>
        <v>0</v>
      </c>
      <c r="S3066" s="14">
        <f>SUM(Table2[[#This Row],[M3B]],Table2[[#This Row],[M3B_h]])</f>
        <v>0</v>
      </c>
      <c r="T3066" s="14">
        <f>SUM(Table2[[#This Row],[M4B]],Table2[[#This Row],[M4B_h]])</f>
        <v>0</v>
      </c>
    </row>
    <row r="3067" spans="1:20">
      <c r="A3067" s="11" t="str">
        <f>IF(Table2[[#This Row],[TT]]=0,"",ROW())</f>
        <v/>
      </c>
      <c r="B3067" s="11" t="str">
        <f>LOWER(SUBSTITUTE(SUBSTITUTE(SUBSTITUTE(SUBSTITUTE(SUBSTITUTE(SUBSTITUTE(SUBSTITUTE(SUBSTITUTE(Table2[[#This Row],[NAMA BARANG]]," ",""),"""",""),"-",""),"/",""),"(",""),")",""),"&amp;",""),",",""))</f>
        <v>tipeex747a</v>
      </c>
      <c r="C3067" s="17" t="s">
        <v>3462</v>
      </c>
      <c r="D3067" s="18">
        <v>0</v>
      </c>
      <c r="E3067" s="22" t="s">
        <v>2461</v>
      </c>
      <c r="F3067" s="43">
        <f>IF(Table2[[#This Row],[M5B]]="",Table2[[#This Row],[M5B_h]],SUM(Table2[[#This Row],[M5B_h]],Table2[[#This Row],[M5B]]))</f>
        <v>0</v>
      </c>
      <c r="H3067" s="12" t="str">
        <f>IF(Table2[[#This Row],[M1A]]="","",Table2[[#This Row],[M1A]]-Table2[[#This Row],[AWAL]])</f>
        <v/>
      </c>
      <c r="J3067" s="12" t="str">
        <f>IF(Table2[[#This Row],[M2A]]="","",SUM(Table2[[#This Row],[M2A]]-Table2[[#This Row],[M2B_h]]))</f>
        <v/>
      </c>
      <c r="L3067" s="12" t="str">
        <f>IF(Table2[[#This Row],[M3A]]="","",SUM(Table2[[#This Row],[M3A]]-Table2[[#This Row],[M3B_h]]))</f>
        <v/>
      </c>
      <c r="N3067" s="12" t="str">
        <f>IF(Table2[[#This Row],[M4A]]="","",SUM(Table2[[#This Row],[M4A]]-Table2[[#This Row],[M4B_h]]))</f>
        <v/>
      </c>
      <c r="O3067" s="14"/>
      <c r="P3067" s="14" t="str">
        <f>IF(Table2[[#This Row],[M5A]]="","",SUM(Table2[[#This Row],[M5A]]-Table2[[#This Row],[M5B_h]]))</f>
        <v/>
      </c>
      <c r="Q3067" s="14">
        <f>SUM(Table2[[#This Row],[AWAL]],Table2[[#This Row],[M1B]])</f>
        <v>0</v>
      </c>
      <c r="R3067" s="14">
        <f>SUM(Table2[[#This Row],[M2B]],Table2[[#This Row],[M2B_h]])</f>
        <v>0</v>
      </c>
      <c r="S3067" s="14">
        <f>SUM(Table2[[#This Row],[M3B]],Table2[[#This Row],[M3B_h]])</f>
        <v>0</v>
      </c>
      <c r="T3067" s="14">
        <f>SUM(Table2[[#This Row],[M4B]],Table2[[#This Row],[M4B_h]])</f>
        <v>0</v>
      </c>
    </row>
    <row r="3068" spans="1:20">
      <c r="A3068" s="11" t="str">
        <f>IF(Table2[[#This Row],[TT]]=0,"",ROW())</f>
        <v/>
      </c>
      <c r="B3068" s="11" t="str">
        <f>LOWER(SUBSTITUTE(SUBSTITUTE(SUBSTITUTE(SUBSTITUTE(SUBSTITUTE(SUBSTITUTE(SUBSTITUTE(SUBSTITUTE(Table2[[#This Row],[NAMA BARANG]]," ",""),"""",""),"-",""),"/",""),"(",""),")",""),"&amp;",""),",",""))</f>
        <v>tipeex757</v>
      </c>
      <c r="C3068" s="17" t="s">
        <v>3463</v>
      </c>
      <c r="D3068" s="18">
        <v>0</v>
      </c>
      <c r="E3068" s="22" t="s">
        <v>2461</v>
      </c>
      <c r="F3068" s="43">
        <f>IF(Table2[[#This Row],[M5B]]="",Table2[[#This Row],[M5B_h]],SUM(Table2[[#This Row],[M5B_h]],Table2[[#This Row],[M5B]]))</f>
        <v>0</v>
      </c>
      <c r="H3068" s="12" t="str">
        <f>IF(Table2[[#This Row],[M1A]]="","",Table2[[#This Row],[M1A]]-Table2[[#This Row],[AWAL]])</f>
        <v/>
      </c>
      <c r="J3068" s="12" t="str">
        <f>IF(Table2[[#This Row],[M2A]]="","",SUM(Table2[[#This Row],[M2A]]-Table2[[#This Row],[M2B_h]]))</f>
        <v/>
      </c>
      <c r="L3068" s="12" t="str">
        <f>IF(Table2[[#This Row],[M3A]]="","",SUM(Table2[[#This Row],[M3A]]-Table2[[#This Row],[M3B_h]]))</f>
        <v/>
      </c>
      <c r="N3068" s="12" t="str">
        <f>IF(Table2[[#This Row],[M4A]]="","",SUM(Table2[[#This Row],[M4A]]-Table2[[#This Row],[M4B_h]]))</f>
        <v/>
      </c>
      <c r="O3068" s="14"/>
      <c r="P3068" s="14" t="str">
        <f>IF(Table2[[#This Row],[M5A]]="","",SUM(Table2[[#This Row],[M5A]]-Table2[[#This Row],[M5B_h]]))</f>
        <v/>
      </c>
      <c r="Q3068" s="14">
        <f>SUM(Table2[[#This Row],[AWAL]],Table2[[#This Row],[M1B]])</f>
        <v>0</v>
      </c>
      <c r="R3068" s="14">
        <f>SUM(Table2[[#This Row],[M2B]],Table2[[#This Row],[M2B_h]])</f>
        <v>0</v>
      </c>
      <c r="S3068" s="14">
        <f>SUM(Table2[[#This Row],[M3B]],Table2[[#This Row],[M3B_h]])</f>
        <v>0</v>
      </c>
      <c r="T3068" s="14">
        <f>SUM(Table2[[#This Row],[M4B]],Table2[[#This Row],[M4B_h]])</f>
        <v>0</v>
      </c>
    </row>
    <row r="3069" spans="1:20">
      <c r="A3069" s="11" t="str">
        <f>IF(Table2[[#This Row],[TT]]=0,"",ROW())</f>
        <v/>
      </c>
      <c r="B3069" s="11" t="str">
        <f>LOWER(SUBSTITUTE(SUBSTITUTE(SUBSTITUTE(SUBSTITUTE(SUBSTITUTE(SUBSTITUTE(SUBSTITUTE(SUBSTITUTE(Table2[[#This Row],[NAMA BARANG]]," ",""),"""",""),"-",""),"/",""),"(",""),")",""),"&amp;",""),",",""))</f>
        <v>tipeex8003</v>
      </c>
      <c r="C3069" s="17" t="s">
        <v>3416</v>
      </c>
      <c r="D3069" s="18">
        <v>3</v>
      </c>
      <c r="E3069" s="22" t="s">
        <v>2467</v>
      </c>
      <c r="F3069" s="43">
        <f>IF(Table2[[#This Row],[M5B]]="",Table2[[#This Row],[M5B_h]],SUM(Table2[[#This Row],[M5B_h]],Table2[[#This Row],[M5B]]))</f>
        <v>0</v>
      </c>
      <c r="H3069" s="12" t="str">
        <f>IF(Table2[[#This Row],[M1A]]="","",Table2[[#This Row],[M1A]]-Table2[[#This Row],[AWAL]])</f>
        <v/>
      </c>
      <c r="I3069" s="12">
        <v>0</v>
      </c>
      <c r="J3069" s="12">
        <f>IF(Table2[[#This Row],[M2A]]="","",SUM(Table2[[#This Row],[M2A]]-Table2[[#This Row],[M2B_h]]))</f>
        <v>-3</v>
      </c>
      <c r="L3069" s="12" t="str">
        <f>IF(Table2[[#This Row],[M3A]]="","",SUM(Table2[[#This Row],[M3A]]-Table2[[#This Row],[M3B_h]]))</f>
        <v/>
      </c>
      <c r="N3069" s="12" t="str">
        <f>IF(Table2[[#This Row],[M4A]]="","",SUM(Table2[[#This Row],[M4A]]-Table2[[#This Row],[M4B_h]]))</f>
        <v/>
      </c>
      <c r="O3069" s="14"/>
      <c r="P3069" s="14" t="str">
        <f>IF(Table2[[#This Row],[M5A]]="","",SUM(Table2[[#This Row],[M5A]]-Table2[[#This Row],[M5B_h]]))</f>
        <v/>
      </c>
      <c r="Q3069" s="14">
        <f>SUM(Table2[[#This Row],[AWAL]],Table2[[#This Row],[M1B]])</f>
        <v>3</v>
      </c>
      <c r="R3069" s="14">
        <f>SUM(Table2[[#This Row],[M2B]],Table2[[#This Row],[M2B_h]])</f>
        <v>0</v>
      </c>
      <c r="S3069" s="14">
        <f>SUM(Table2[[#This Row],[M3B]],Table2[[#This Row],[M3B_h]])</f>
        <v>0</v>
      </c>
      <c r="T3069" s="14">
        <f>SUM(Table2[[#This Row],[M4B]],Table2[[#This Row],[M4B_h]])</f>
        <v>0</v>
      </c>
    </row>
    <row r="3070" spans="1:20">
      <c r="A3070" s="11" t="str">
        <f>IF(Table2[[#This Row],[TT]]=0,"",ROW())</f>
        <v/>
      </c>
      <c r="B3070" s="11" t="str">
        <f>LOWER(SUBSTITUTE(SUBSTITUTE(SUBSTITUTE(SUBSTITUTE(SUBSTITUTE(SUBSTITUTE(SUBSTITUTE(SUBSTITUTE(Table2[[#This Row],[NAMA BARANG]]," ",""),"""",""),"-",""),"/",""),"(",""),")",""),"&amp;",""),",",""))</f>
        <v>tipeex8005</v>
      </c>
      <c r="C3070" s="17" t="s">
        <v>3417</v>
      </c>
      <c r="D3070" s="18">
        <v>1</v>
      </c>
      <c r="E3070" s="22" t="s">
        <v>2467</v>
      </c>
      <c r="F3070" s="43">
        <f>IF(Table2[[#This Row],[M5B]]="",Table2[[#This Row],[M5B_h]],SUM(Table2[[#This Row],[M5B_h]],Table2[[#This Row],[M5B]]))</f>
        <v>0</v>
      </c>
      <c r="H3070" s="12" t="str">
        <f>IF(Table2[[#This Row],[M1A]]="","",Table2[[#This Row],[M1A]]-Table2[[#This Row],[AWAL]])</f>
        <v/>
      </c>
      <c r="I3070" s="12">
        <v>0</v>
      </c>
      <c r="J3070" s="12">
        <f>IF(Table2[[#This Row],[M2A]]="","",SUM(Table2[[#This Row],[M2A]]-Table2[[#This Row],[M2B_h]]))</f>
        <v>-1</v>
      </c>
      <c r="L3070" s="12" t="str">
        <f>IF(Table2[[#This Row],[M3A]]="","",SUM(Table2[[#This Row],[M3A]]-Table2[[#This Row],[M3B_h]]))</f>
        <v/>
      </c>
      <c r="N3070" s="12" t="str">
        <f>IF(Table2[[#This Row],[M4A]]="","",SUM(Table2[[#This Row],[M4A]]-Table2[[#This Row],[M4B_h]]))</f>
        <v/>
      </c>
      <c r="O3070" s="14"/>
      <c r="P3070" s="14" t="str">
        <f>IF(Table2[[#This Row],[M5A]]="","",SUM(Table2[[#This Row],[M5A]]-Table2[[#This Row],[M5B_h]]))</f>
        <v/>
      </c>
      <c r="Q3070" s="14">
        <f>SUM(Table2[[#This Row],[AWAL]],Table2[[#This Row],[M1B]])</f>
        <v>1</v>
      </c>
      <c r="R3070" s="14">
        <f>SUM(Table2[[#This Row],[M2B]],Table2[[#This Row],[M2B_h]])</f>
        <v>0</v>
      </c>
      <c r="S3070" s="14">
        <f>SUM(Table2[[#This Row],[M3B]],Table2[[#This Row],[M3B_h]])</f>
        <v>0</v>
      </c>
      <c r="T3070" s="14">
        <f>SUM(Table2[[#This Row],[M4B]],Table2[[#This Row],[M4B_h]])</f>
        <v>0</v>
      </c>
    </row>
    <row r="3071" spans="1:20">
      <c r="A3071" s="11" t="str">
        <f>IF(Table2[[#This Row],[TT]]=0,"",ROW())</f>
        <v/>
      </c>
      <c r="B3071" s="11" t="str">
        <f>LOWER(SUBSTITUTE(SUBSTITUTE(SUBSTITUTE(SUBSTITUTE(SUBSTITUTE(SUBSTITUTE(SUBSTITUTE(SUBSTITUTE(Table2[[#This Row],[NAMA BARANG]]," ",""),"""",""),"-",""),"/",""),"(",""),")",""),"&amp;",""),",",""))</f>
        <v>tipeex9187</v>
      </c>
      <c r="C3071" s="17" t="s">
        <v>2362</v>
      </c>
      <c r="D3071" s="18">
        <v>0</v>
      </c>
      <c r="E3071" s="22" t="s">
        <v>77</v>
      </c>
      <c r="F3071" s="43">
        <f>IF(Table2[[#This Row],[M5B]]="",Table2[[#This Row],[M5B_h]],SUM(Table2[[#This Row],[M5B_h]],Table2[[#This Row],[M5B]]))</f>
        <v>0</v>
      </c>
      <c r="H3071" s="12" t="str">
        <f>IF(Table2[[#This Row],[M1A]]="","",Table2[[#This Row],[M1A]]-Table2[[#This Row],[AWAL]])</f>
        <v/>
      </c>
      <c r="J3071" s="12" t="str">
        <f>IF(Table2[[#This Row],[M2A]]="","",SUM(Table2[[#This Row],[M2A]]-Table2[[#This Row],[M2B_h]]))</f>
        <v/>
      </c>
      <c r="L3071" s="12" t="str">
        <f>IF(Table2[[#This Row],[M3A]]="","",SUM(Table2[[#This Row],[M3A]]-Table2[[#This Row],[M3B_h]]))</f>
        <v/>
      </c>
      <c r="N3071" s="12" t="str">
        <f>IF(Table2[[#This Row],[M4A]]="","",SUM(Table2[[#This Row],[M4A]]-Table2[[#This Row],[M4B_h]]))</f>
        <v/>
      </c>
      <c r="O3071" s="14"/>
      <c r="P3071" s="14" t="str">
        <f>IF(Table2[[#This Row],[M5A]]="","",SUM(Table2[[#This Row],[M5A]]-Table2[[#This Row],[M5B_h]]))</f>
        <v/>
      </c>
      <c r="Q3071" s="14">
        <f>SUM(Table2[[#This Row],[AWAL]],Table2[[#This Row],[M1B]])</f>
        <v>0</v>
      </c>
      <c r="R3071" s="14">
        <f>SUM(Table2[[#This Row],[M2B]],Table2[[#This Row],[M2B_h]])</f>
        <v>0</v>
      </c>
      <c r="S3071" s="14">
        <f>SUM(Table2[[#This Row],[M3B]],Table2[[#This Row],[M3B_h]])</f>
        <v>0</v>
      </c>
      <c r="T3071" s="14">
        <f>SUM(Table2[[#This Row],[M4B]],Table2[[#This Row],[M4B_h]])</f>
        <v>0</v>
      </c>
    </row>
    <row r="3072" spans="1:20">
      <c r="A3072" s="11" t="str">
        <f>IF(Table2[[#This Row],[TT]]=0,"",ROW())</f>
        <v/>
      </c>
      <c r="B3072" s="11" t="str">
        <f>LOWER(SUBSTITUTE(SUBSTITUTE(SUBSTITUTE(SUBSTITUTE(SUBSTITUTE(SUBSTITUTE(SUBSTITUTE(SUBSTITUTE(Table2[[#This Row],[NAMA BARANG]]," ",""),"""",""),"-",""),"/",""),"(",""),")",""),"&amp;",""),",",""))</f>
        <v>tipeex9189</v>
      </c>
      <c r="C3072" s="17" t="s">
        <v>2361</v>
      </c>
      <c r="D3072" s="18">
        <v>0</v>
      </c>
      <c r="E3072" s="22" t="s">
        <v>77</v>
      </c>
      <c r="F3072" s="43">
        <f>IF(Table2[[#This Row],[M5B]]="",Table2[[#This Row],[M5B_h]],SUM(Table2[[#This Row],[M5B_h]],Table2[[#This Row],[M5B]]))</f>
        <v>0</v>
      </c>
      <c r="H3072" s="12" t="str">
        <f>IF(Table2[[#This Row],[M1A]]="","",Table2[[#This Row],[M1A]]-Table2[[#This Row],[AWAL]])</f>
        <v/>
      </c>
      <c r="J3072" s="12" t="str">
        <f>IF(Table2[[#This Row],[M2A]]="","",SUM(Table2[[#This Row],[M2A]]-Table2[[#This Row],[M2B_h]]))</f>
        <v/>
      </c>
      <c r="L3072" s="12" t="str">
        <f>IF(Table2[[#This Row],[M3A]]="","",SUM(Table2[[#This Row],[M3A]]-Table2[[#This Row],[M3B_h]]))</f>
        <v/>
      </c>
      <c r="N3072" s="12" t="str">
        <f>IF(Table2[[#This Row],[M4A]]="","",SUM(Table2[[#This Row],[M4A]]-Table2[[#This Row],[M4B_h]]))</f>
        <v/>
      </c>
      <c r="O3072" s="14"/>
      <c r="P3072" s="14" t="str">
        <f>IF(Table2[[#This Row],[M5A]]="","",SUM(Table2[[#This Row],[M5A]]-Table2[[#This Row],[M5B_h]]))</f>
        <v/>
      </c>
      <c r="Q3072" s="14">
        <f>SUM(Table2[[#This Row],[AWAL]],Table2[[#This Row],[M1B]])</f>
        <v>0</v>
      </c>
      <c r="R3072" s="14">
        <f>SUM(Table2[[#This Row],[M2B]],Table2[[#This Row],[M2B_h]])</f>
        <v>0</v>
      </c>
      <c r="S3072" s="14">
        <f>SUM(Table2[[#This Row],[M3B]],Table2[[#This Row],[M3B_h]])</f>
        <v>0</v>
      </c>
      <c r="T3072" s="14">
        <f>SUM(Table2[[#This Row],[M4B]],Table2[[#This Row],[M4B_h]])</f>
        <v>0</v>
      </c>
    </row>
    <row r="3073" spans="1:20">
      <c r="A3073" s="11" t="str">
        <f>IF(Table2[[#This Row],[TT]]=0,"",ROW())</f>
        <v/>
      </c>
      <c r="B3073" s="11" t="str">
        <f>LOWER(SUBSTITUTE(SUBSTITUTE(SUBSTITUTE(SUBSTITUTE(SUBSTITUTE(SUBSTITUTE(SUBSTITUTE(SUBSTITUTE(Table2[[#This Row],[NAMA BARANG]]," ",""),"""",""),"-",""),"/",""),"(",""),")",""),"&amp;",""),",",""))</f>
        <v>tipeexdebozz010</v>
      </c>
      <c r="C3073" s="16" t="s">
        <v>2686</v>
      </c>
      <c r="D3073" s="25">
        <v>0</v>
      </c>
      <c r="E3073" s="47" t="s">
        <v>2461</v>
      </c>
      <c r="F3073" s="43">
        <f>IF(Table2[[#This Row],[M5B]]="",Table2[[#This Row],[M5B_h]],SUM(Table2[[#This Row],[M5B_h]],Table2[[#This Row],[M5B]]))</f>
        <v>0</v>
      </c>
      <c r="H3073" s="12" t="str">
        <f>IF(Table2[[#This Row],[M1A]]="","",Table2[[#This Row],[M1A]]-Table2[[#This Row],[AWAL]])</f>
        <v/>
      </c>
      <c r="J3073" s="12" t="str">
        <f>IF(Table2[[#This Row],[M2A]]="","",SUM(Table2[[#This Row],[M2A]]-Table2[[#This Row],[M2B_h]]))</f>
        <v/>
      </c>
      <c r="L3073" s="12" t="str">
        <f>IF(Table2[[#This Row],[M3A]]="","",SUM(Table2[[#This Row],[M3A]]-Table2[[#This Row],[M3B_h]]))</f>
        <v/>
      </c>
      <c r="N3073" s="12" t="str">
        <f>IF(Table2[[#This Row],[M4A]]="","",SUM(Table2[[#This Row],[M4A]]-Table2[[#This Row],[M4B_h]]))</f>
        <v/>
      </c>
      <c r="O3073" s="14"/>
      <c r="P3073" s="14" t="str">
        <f>IF(Table2[[#This Row],[M5A]]="","",SUM(Table2[[#This Row],[M5A]]-Table2[[#This Row],[M5B_h]]))</f>
        <v/>
      </c>
      <c r="Q3073" s="14">
        <f>SUM(Table2[[#This Row],[AWAL]],Table2[[#This Row],[M1B]])</f>
        <v>0</v>
      </c>
      <c r="R3073" s="14">
        <f>SUM(Table2[[#This Row],[M2B]],Table2[[#This Row],[M2B_h]])</f>
        <v>0</v>
      </c>
      <c r="S3073" s="14">
        <f>SUM(Table2[[#This Row],[M3B]],Table2[[#This Row],[M3B_h]])</f>
        <v>0</v>
      </c>
      <c r="T3073" s="14">
        <f>SUM(Table2[[#This Row],[M4B]],Table2[[#This Row],[M4B_h]])</f>
        <v>0</v>
      </c>
    </row>
    <row r="3074" spans="1:20">
      <c r="A3074" s="11" t="str">
        <f>IF(Table2[[#This Row],[TT]]=0,"",ROW())</f>
        <v/>
      </c>
      <c r="B3074" s="11" t="str">
        <f>LOWER(SUBSTITUTE(SUBSTITUTE(SUBSTITUTE(SUBSTITUTE(SUBSTITUTE(SUBSTITUTE(SUBSTITUTE(SUBSTITUTE(Table2[[#This Row],[NAMA BARANG]]," ",""),"""",""),"-",""),"/",""),"(",""),")",""),"&amp;",""),",",""))</f>
        <v>tipeexdebozz013</v>
      </c>
      <c r="C3074" s="16" t="s">
        <v>2687</v>
      </c>
      <c r="D3074" s="25">
        <v>0</v>
      </c>
      <c r="E3074" s="47" t="s">
        <v>2461</v>
      </c>
      <c r="F3074" s="43">
        <f>IF(Table2[[#This Row],[M5B]]="",Table2[[#This Row],[M5B_h]],SUM(Table2[[#This Row],[M5B_h]],Table2[[#This Row],[M5B]]))</f>
        <v>0</v>
      </c>
      <c r="H3074" s="12" t="str">
        <f>IF(Table2[[#This Row],[M1A]]="","",Table2[[#This Row],[M1A]]-Table2[[#This Row],[AWAL]])</f>
        <v/>
      </c>
      <c r="J3074" s="12" t="str">
        <f>IF(Table2[[#This Row],[M2A]]="","",SUM(Table2[[#This Row],[M2A]]-Table2[[#This Row],[M2B_h]]))</f>
        <v/>
      </c>
      <c r="L3074" s="12" t="str">
        <f>IF(Table2[[#This Row],[M3A]]="","",SUM(Table2[[#This Row],[M3A]]-Table2[[#This Row],[M3B_h]]))</f>
        <v/>
      </c>
      <c r="N3074" s="12" t="str">
        <f>IF(Table2[[#This Row],[M4A]]="","",SUM(Table2[[#This Row],[M4A]]-Table2[[#This Row],[M4B_h]]))</f>
        <v/>
      </c>
      <c r="O3074" s="14"/>
      <c r="P3074" s="14" t="str">
        <f>IF(Table2[[#This Row],[M5A]]="","",SUM(Table2[[#This Row],[M5A]]-Table2[[#This Row],[M5B_h]]))</f>
        <v/>
      </c>
      <c r="Q3074" s="14">
        <f>SUM(Table2[[#This Row],[AWAL]],Table2[[#This Row],[M1B]])</f>
        <v>0</v>
      </c>
      <c r="R3074" s="14">
        <f>SUM(Table2[[#This Row],[M2B]],Table2[[#This Row],[M2B_h]])</f>
        <v>0</v>
      </c>
      <c r="S3074" s="14">
        <f>SUM(Table2[[#This Row],[M3B]],Table2[[#This Row],[M3B_h]])</f>
        <v>0</v>
      </c>
      <c r="T3074" s="14">
        <f>SUM(Table2[[#This Row],[M4B]],Table2[[#This Row],[M4B_h]])</f>
        <v>0</v>
      </c>
    </row>
    <row r="3075" spans="1:20">
      <c r="A3075" s="11" t="str">
        <f>IF(Table2[[#This Row],[TT]]=0,"",ROW())</f>
        <v/>
      </c>
      <c r="B3075" s="11" t="str">
        <f>LOWER(SUBSTITUTE(SUBSTITUTE(SUBSTITUTE(SUBSTITUTE(SUBSTITUTE(SUBSTITUTE(SUBSTITUTE(SUBSTITUTE(Table2[[#This Row],[NAMA BARANG]]," ",""),"""",""),"-",""),"/",""),"(",""),")",""),"&amp;",""),",",""))</f>
        <v>tipeexdebozzct005</v>
      </c>
      <c r="C3075" s="16" t="s">
        <v>2685</v>
      </c>
      <c r="D3075" s="25">
        <v>0</v>
      </c>
      <c r="E3075" s="47" t="s">
        <v>2615</v>
      </c>
      <c r="F3075" s="43">
        <f>IF(Table2[[#This Row],[M5B]]="",Table2[[#This Row],[M5B_h]],SUM(Table2[[#This Row],[M5B_h]],Table2[[#This Row],[M5B]]))</f>
        <v>0</v>
      </c>
      <c r="H3075" s="12" t="str">
        <f>IF(Table2[[#This Row],[M1A]]="","",Table2[[#This Row],[M1A]]-Table2[[#This Row],[AWAL]])</f>
        <v/>
      </c>
      <c r="J3075" s="12" t="str">
        <f>IF(Table2[[#This Row],[M2A]]="","",SUM(Table2[[#This Row],[M2A]]-Table2[[#This Row],[M2B_h]]))</f>
        <v/>
      </c>
      <c r="L3075" s="12" t="str">
        <f>IF(Table2[[#This Row],[M3A]]="","",SUM(Table2[[#This Row],[M3A]]-Table2[[#This Row],[M3B_h]]))</f>
        <v/>
      </c>
      <c r="N3075" s="12" t="str">
        <f>IF(Table2[[#This Row],[M4A]]="","",SUM(Table2[[#This Row],[M4A]]-Table2[[#This Row],[M4B_h]]))</f>
        <v/>
      </c>
      <c r="O3075" s="14"/>
      <c r="P3075" s="14" t="str">
        <f>IF(Table2[[#This Row],[M5A]]="","",SUM(Table2[[#This Row],[M5A]]-Table2[[#This Row],[M5B_h]]))</f>
        <v/>
      </c>
      <c r="Q3075" s="14">
        <f>SUM(Table2[[#This Row],[AWAL]],Table2[[#This Row],[M1B]])</f>
        <v>0</v>
      </c>
      <c r="R3075" s="14">
        <f>SUM(Table2[[#This Row],[M2B]],Table2[[#This Row],[M2B_h]])</f>
        <v>0</v>
      </c>
      <c r="S3075" s="14">
        <f>SUM(Table2[[#This Row],[M3B]],Table2[[#This Row],[M3B_h]])</f>
        <v>0</v>
      </c>
      <c r="T3075" s="14">
        <f>SUM(Table2[[#This Row],[M4B]],Table2[[#This Row],[M4B_h]])</f>
        <v>0</v>
      </c>
    </row>
    <row r="3076" spans="1:20">
      <c r="A3076" s="11" t="str">
        <f>IF(Table2[[#This Row],[TT]]=0,"",ROW())</f>
        <v/>
      </c>
      <c r="B3076" s="11" t="str">
        <f>LOWER(SUBSTITUTE(SUBSTITUTE(SUBSTITUTE(SUBSTITUTE(SUBSTITUTE(SUBSTITUTE(SUBSTITUTE(SUBSTITUTE(Table2[[#This Row],[NAMA BARANG]]," ",""),"""",""),"-",""),"/",""),"(",""),")",""),"&amp;",""),",",""))</f>
        <v>tipeexkc2088</v>
      </c>
      <c r="C3076" s="17" t="s">
        <v>3102</v>
      </c>
      <c r="D3076" s="18">
        <v>0</v>
      </c>
      <c r="E3076" s="22">
        <v>1440</v>
      </c>
      <c r="F3076" s="43">
        <f>IF(Table2[[#This Row],[M5B]]="",Table2[[#This Row],[M5B_h]],SUM(Table2[[#This Row],[M5B_h]],Table2[[#This Row],[M5B]]))</f>
        <v>0</v>
      </c>
      <c r="H3076" s="12" t="str">
        <f>IF(Table2[[#This Row],[M1A]]="","",Table2[[#This Row],[M1A]]-Table2[[#This Row],[AWAL]])</f>
        <v/>
      </c>
      <c r="J3076" s="12" t="str">
        <f>IF(Table2[[#This Row],[M2A]]="","",SUM(Table2[[#This Row],[M2A]]-Table2[[#This Row],[M2B_h]]))</f>
        <v/>
      </c>
      <c r="L3076" s="12" t="str">
        <f>IF(Table2[[#This Row],[M3A]]="","",SUM(Table2[[#This Row],[M3A]]-Table2[[#This Row],[M3B_h]]))</f>
        <v/>
      </c>
      <c r="N3076" s="12" t="str">
        <f>IF(Table2[[#This Row],[M4A]]="","",SUM(Table2[[#This Row],[M4A]]-Table2[[#This Row],[M4B_h]]))</f>
        <v/>
      </c>
      <c r="O3076" s="14"/>
      <c r="P3076" s="14" t="str">
        <f>IF(Table2[[#This Row],[M5A]]="","",SUM(Table2[[#This Row],[M5A]]-Table2[[#This Row],[M5B_h]]))</f>
        <v/>
      </c>
      <c r="Q3076" s="14">
        <f>SUM(Table2[[#This Row],[AWAL]],Table2[[#This Row],[M1B]])</f>
        <v>0</v>
      </c>
      <c r="R3076" s="14">
        <f>SUM(Table2[[#This Row],[M2B]],Table2[[#This Row],[M2B_h]])</f>
        <v>0</v>
      </c>
      <c r="S3076" s="14">
        <f>SUM(Table2[[#This Row],[M3B]],Table2[[#This Row],[M3B_h]])</f>
        <v>0</v>
      </c>
      <c r="T3076" s="14">
        <f>SUM(Table2[[#This Row],[M4B]],Table2[[#This Row],[M4B_h]])</f>
        <v>0</v>
      </c>
    </row>
    <row r="3077" spans="1:20">
      <c r="A3077" s="11" t="str">
        <f>IF(Table2[[#This Row],[TT]]=0,"",ROW())</f>
        <v/>
      </c>
      <c r="B3077" s="11" t="str">
        <f>LOWER(SUBSTITUTE(SUBSTITUTE(SUBSTITUTE(SUBSTITUTE(SUBSTITUTE(SUBSTITUTE(SUBSTITUTE(SUBSTITUTE(Table2[[#This Row],[NAMA BARANG]]," ",""),"""",""),"-",""),"/",""),"(",""),")",""),"&amp;",""),",",""))</f>
        <v>tipeexmicrotop737</v>
      </c>
      <c r="C3077" s="17" t="s">
        <v>2401</v>
      </c>
      <c r="D3077" s="18">
        <v>0</v>
      </c>
      <c r="E3077" s="22" t="s">
        <v>2461</v>
      </c>
      <c r="F3077" s="43">
        <f>IF(Table2[[#This Row],[M5B]]="",Table2[[#This Row],[M5B_h]],SUM(Table2[[#This Row],[M5B_h]],Table2[[#This Row],[M5B]]))</f>
        <v>0</v>
      </c>
      <c r="H3077" s="12" t="str">
        <f>IF(Table2[[#This Row],[M1A]]="","",Table2[[#This Row],[M1A]]-Table2[[#This Row],[AWAL]])</f>
        <v/>
      </c>
      <c r="J3077" s="12" t="str">
        <f>IF(Table2[[#This Row],[M2A]]="","",SUM(Table2[[#This Row],[M2A]]-Table2[[#This Row],[M2B_h]]))</f>
        <v/>
      </c>
      <c r="L3077" s="12" t="str">
        <f>IF(Table2[[#This Row],[M3A]]="","",SUM(Table2[[#This Row],[M3A]]-Table2[[#This Row],[M3B_h]]))</f>
        <v/>
      </c>
      <c r="N3077" s="12" t="str">
        <f>IF(Table2[[#This Row],[M4A]]="","",SUM(Table2[[#This Row],[M4A]]-Table2[[#This Row],[M4B_h]]))</f>
        <v/>
      </c>
      <c r="O3077" s="14"/>
      <c r="P3077" s="14" t="str">
        <f>IF(Table2[[#This Row],[M5A]]="","",SUM(Table2[[#This Row],[M5A]]-Table2[[#This Row],[M5B_h]]))</f>
        <v/>
      </c>
      <c r="Q3077" s="14">
        <f>SUM(Table2[[#This Row],[AWAL]],Table2[[#This Row],[M1B]])</f>
        <v>0</v>
      </c>
      <c r="R3077" s="14">
        <f>SUM(Table2[[#This Row],[M2B]],Table2[[#This Row],[M2B_h]])</f>
        <v>0</v>
      </c>
      <c r="S3077" s="14">
        <f>SUM(Table2[[#This Row],[M3B]],Table2[[#This Row],[M3B_h]])</f>
        <v>0</v>
      </c>
      <c r="T3077" s="14">
        <f>SUM(Table2[[#This Row],[M4B]],Table2[[#This Row],[M4B_h]])</f>
        <v>0</v>
      </c>
    </row>
    <row r="3078" spans="1:20">
      <c r="A3078" s="11" t="str">
        <f>IF(Table2[[#This Row],[TT]]=0,"",ROW())</f>
        <v/>
      </c>
      <c r="B3078" s="11" t="str">
        <f>LOWER(SUBSTITUTE(SUBSTITUTE(SUBSTITUTE(SUBSTITUTE(SUBSTITUTE(SUBSTITUTE(SUBSTITUTE(SUBSTITUTE(Table2[[#This Row],[NAMA BARANG]]," ",""),"""",""),"-",""),"/",""),"(",""),")",""),"&amp;",""),",",""))</f>
        <v>tipeexxdm75248</v>
      </c>
      <c r="C3078" s="17" t="s">
        <v>3114</v>
      </c>
      <c r="D3078" s="18">
        <v>0</v>
      </c>
      <c r="E3078" s="22" t="s">
        <v>497</v>
      </c>
      <c r="F3078" s="43">
        <f>IF(Table2[[#This Row],[M5B]]="",Table2[[#This Row],[M5B_h]],SUM(Table2[[#This Row],[M5B_h]],Table2[[#This Row],[M5B]]))</f>
        <v>0</v>
      </c>
      <c r="H3078" s="12" t="str">
        <f>IF(Table2[[#This Row],[M1A]]="","",Table2[[#This Row],[M1A]]-Table2[[#This Row],[AWAL]])</f>
        <v/>
      </c>
      <c r="J3078" s="12" t="str">
        <f>IF(Table2[[#This Row],[M2A]]="","",SUM(Table2[[#This Row],[M2A]]-Table2[[#This Row],[M2B_h]]))</f>
        <v/>
      </c>
      <c r="L3078" s="12" t="str">
        <f>IF(Table2[[#This Row],[M3A]]="","",SUM(Table2[[#This Row],[M3A]]-Table2[[#This Row],[M3B_h]]))</f>
        <v/>
      </c>
      <c r="N3078" s="12" t="str">
        <f>IF(Table2[[#This Row],[M4A]]="","",SUM(Table2[[#This Row],[M4A]]-Table2[[#This Row],[M4B_h]]))</f>
        <v/>
      </c>
      <c r="O3078" s="14"/>
      <c r="P3078" s="14" t="str">
        <f>IF(Table2[[#This Row],[M5A]]="","",SUM(Table2[[#This Row],[M5A]]-Table2[[#This Row],[M5B_h]]))</f>
        <v/>
      </c>
      <c r="Q3078" s="14">
        <f>SUM(Table2[[#This Row],[AWAL]],Table2[[#This Row],[M1B]])</f>
        <v>0</v>
      </c>
      <c r="R3078" s="14">
        <f>SUM(Table2[[#This Row],[M2B]],Table2[[#This Row],[M2B_h]])</f>
        <v>0</v>
      </c>
      <c r="S3078" s="14">
        <f>SUM(Table2[[#This Row],[M3B]],Table2[[#This Row],[M3B_h]])</f>
        <v>0</v>
      </c>
      <c r="T3078" s="14">
        <f>SUM(Table2[[#This Row],[M4B]],Table2[[#This Row],[M4B_h]])</f>
        <v>0</v>
      </c>
    </row>
    <row r="3079" spans="1:20">
      <c r="A3079" s="11" t="str">
        <f>IF(Table2[[#This Row],[TT]]=0,"",ROW())</f>
        <v/>
      </c>
      <c r="B3079" s="11" t="str">
        <f>LOWER(SUBSTITUTE(SUBSTITUTE(SUBSTITUTE(SUBSTITUTE(SUBSTITUTE(SUBSTITUTE(SUBSTITUTE(SUBSTITUTE(Table2[[#This Row],[NAMA BARANG]]," ",""),"""",""),"-",""),"/",""),"(",""),")",""),"&amp;",""),",",""))</f>
        <v>watercolourvancoca1109ml</v>
      </c>
      <c r="C3079" s="17" t="s">
        <v>2370</v>
      </c>
      <c r="D3079" s="18">
        <v>0</v>
      </c>
      <c r="E3079" s="22" t="s">
        <v>58</v>
      </c>
      <c r="F3079" s="43">
        <f>IF(Table2[[#This Row],[M5B]]="",Table2[[#This Row],[M5B_h]],SUM(Table2[[#This Row],[M5B_h]],Table2[[#This Row],[M5B]]))</f>
        <v>0</v>
      </c>
      <c r="H3079" s="12" t="str">
        <f>IF(Table2[[#This Row],[M1A]]="","",Table2[[#This Row],[M1A]]-Table2[[#This Row],[AWAL]])</f>
        <v/>
      </c>
      <c r="J3079" s="12" t="str">
        <f>IF(Table2[[#This Row],[M2A]]="","",SUM(Table2[[#This Row],[M2A]]-Table2[[#This Row],[M2B_h]]))</f>
        <v/>
      </c>
      <c r="L3079" s="12" t="str">
        <f>IF(Table2[[#This Row],[M3A]]="","",SUM(Table2[[#This Row],[M3A]]-Table2[[#This Row],[M3B_h]]))</f>
        <v/>
      </c>
      <c r="N3079" s="12" t="str">
        <f>IF(Table2[[#This Row],[M4A]]="","",SUM(Table2[[#This Row],[M4A]]-Table2[[#This Row],[M4B_h]]))</f>
        <v/>
      </c>
      <c r="O3079" s="14"/>
      <c r="P3079" s="14" t="str">
        <f>IF(Table2[[#This Row],[M5A]]="","",SUM(Table2[[#This Row],[M5A]]-Table2[[#This Row],[M5B_h]]))</f>
        <v/>
      </c>
      <c r="Q3079" s="14">
        <f>SUM(Table2[[#This Row],[AWAL]],Table2[[#This Row],[M1B]])</f>
        <v>0</v>
      </c>
      <c r="R3079" s="14">
        <f>SUM(Table2[[#This Row],[M2B]],Table2[[#This Row],[M2B_h]])</f>
        <v>0</v>
      </c>
      <c r="S3079" s="14">
        <f>SUM(Table2[[#This Row],[M3B]],Table2[[#This Row],[M3B_h]])</f>
        <v>0</v>
      </c>
      <c r="T3079" s="14">
        <f>SUM(Table2[[#This Row],[M4B]],Table2[[#This Row],[M4B_h]])</f>
        <v>0</v>
      </c>
    </row>
    <row r="3080" spans="1:20">
      <c r="A3080" s="11" t="str">
        <f>IF(Table2[[#This Row],[TT]]=0,"",ROW())</f>
        <v/>
      </c>
      <c r="B3080" s="11" t="str">
        <f>LOWER(SUBSTITUTE(SUBSTITUTE(SUBSTITUTE(SUBSTITUTE(SUBSTITUTE(SUBSTITUTE(SUBSTITUTE(SUBSTITUTE(Table2[[#This Row],[NAMA BARANG]]," ",""),"""",""),"-",""),"/",""),"(",""),")",""),"&amp;",""),",",""))</f>
        <v>wc110n120osama</v>
      </c>
      <c r="C3080" s="17" t="s">
        <v>2371</v>
      </c>
      <c r="D3080" s="18">
        <v>4</v>
      </c>
      <c r="E3080" s="22" t="s">
        <v>88</v>
      </c>
      <c r="F3080" s="43">
        <f>IF(Table2[[#This Row],[M5B]]="",Table2[[#This Row],[M5B_h]],SUM(Table2[[#This Row],[M5B_h]],Table2[[#This Row],[M5B]]))</f>
        <v>0</v>
      </c>
      <c r="G3080" s="12">
        <v>0</v>
      </c>
      <c r="H3080" s="12">
        <f>IF(Table2[[#This Row],[M1A]]="","",Table2[[#This Row],[M1A]]-Table2[[#This Row],[AWAL]])</f>
        <v>-4</v>
      </c>
      <c r="J3080" s="12" t="str">
        <f>IF(Table2[[#This Row],[M2A]]="","",SUM(Table2[[#This Row],[M2A]]-Table2[[#This Row],[M2B_h]]))</f>
        <v/>
      </c>
      <c r="L3080" s="12" t="str">
        <f>IF(Table2[[#This Row],[M3A]]="","",SUM(Table2[[#This Row],[M3A]]-Table2[[#This Row],[M3B_h]]))</f>
        <v/>
      </c>
      <c r="N3080" s="12" t="str">
        <f>IF(Table2[[#This Row],[M4A]]="","",SUM(Table2[[#This Row],[M4A]]-Table2[[#This Row],[M4B_h]]))</f>
        <v/>
      </c>
      <c r="O3080" s="14"/>
      <c r="P3080" s="14" t="str">
        <f>IF(Table2[[#This Row],[M5A]]="","",SUM(Table2[[#This Row],[M5A]]-Table2[[#This Row],[M5B_h]]))</f>
        <v/>
      </c>
      <c r="Q3080" s="14">
        <f>SUM(Table2[[#This Row],[AWAL]],Table2[[#This Row],[M1B]])</f>
        <v>0</v>
      </c>
      <c r="R3080" s="14">
        <f>SUM(Table2[[#This Row],[M2B]],Table2[[#This Row],[M2B_h]])</f>
        <v>0</v>
      </c>
      <c r="S3080" s="14">
        <f>SUM(Table2[[#This Row],[M3B]],Table2[[#This Row],[M3B_h]])</f>
        <v>0</v>
      </c>
      <c r="T3080" s="14">
        <f>SUM(Table2[[#This Row],[M4B]],Table2[[#This Row],[M4B_h]])</f>
        <v>0</v>
      </c>
    </row>
  </sheetData>
  <mergeCells count="3">
    <mergeCell ref="K1:L1"/>
    <mergeCell ref="M1:N1"/>
    <mergeCell ref="G1:H1"/>
  </mergeCells>
  <conditionalFormatting sqref="C3004:C1048576 C1:C2">
    <cfRule type="duplicateValues" dxfId="74" priority="53"/>
  </conditionalFormatting>
  <conditionalFormatting sqref="B3004:B1048576 B1:B2">
    <cfRule type="duplicateValues" dxfId="73" priority="39"/>
  </conditionalFormatting>
  <conditionalFormatting sqref="C2582">
    <cfRule type="duplicateValues" dxfId="72" priority="23"/>
  </conditionalFormatting>
  <conditionalFormatting sqref="C2583">
    <cfRule type="duplicateValues" dxfId="71" priority="22"/>
  </conditionalFormatting>
  <conditionalFormatting sqref="C2584">
    <cfRule type="duplicateValues" dxfId="70" priority="21"/>
  </conditionalFormatting>
  <conditionalFormatting sqref="C2585">
    <cfRule type="duplicateValues" dxfId="69" priority="20"/>
  </conditionalFormatting>
  <conditionalFormatting sqref="C2591">
    <cfRule type="duplicateValues" dxfId="68" priority="19"/>
  </conditionalFormatting>
  <conditionalFormatting sqref="C2592">
    <cfRule type="duplicateValues" dxfId="67" priority="18"/>
  </conditionalFormatting>
  <conditionalFormatting sqref="C2593">
    <cfRule type="duplicateValues" dxfId="66" priority="17"/>
  </conditionalFormatting>
  <conditionalFormatting sqref="C2594">
    <cfRule type="duplicateValues" dxfId="65" priority="16"/>
  </conditionalFormatting>
  <conditionalFormatting sqref="C2595">
    <cfRule type="duplicateValues" dxfId="64" priority="15"/>
  </conditionalFormatting>
  <conditionalFormatting sqref="C2596">
    <cfRule type="duplicateValues" dxfId="63" priority="14"/>
  </conditionalFormatting>
  <conditionalFormatting sqref="C2597">
    <cfRule type="duplicateValues" dxfId="62" priority="13"/>
  </conditionalFormatting>
  <conditionalFormatting sqref="C2754:C2757">
    <cfRule type="duplicateValues" dxfId="61" priority="10"/>
    <cfRule type="duplicateValues" dxfId="60" priority="11"/>
  </conditionalFormatting>
  <conditionalFormatting sqref="C2949">
    <cfRule type="duplicateValues" dxfId="59" priority="8"/>
    <cfRule type="duplicateValues" dxfId="58" priority="9"/>
  </conditionalFormatting>
  <conditionalFormatting sqref="C2950">
    <cfRule type="duplicateValues" dxfId="57" priority="6"/>
    <cfRule type="duplicateValues" dxfId="56" priority="7"/>
  </conditionalFormatting>
  <conditionalFormatting sqref="C2950">
    <cfRule type="duplicateValues" dxfId="55" priority="4"/>
    <cfRule type="duplicateValues" dxfId="54" priority="5"/>
  </conditionalFormatting>
  <conditionalFormatting sqref="C2959:C2961">
    <cfRule type="duplicateValues" dxfId="53" priority="1"/>
    <cfRule type="duplicateValues" dxfId="52" priority="2"/>
  </conditionalFormatting>
  <conditionalFormatting sqref="C2959:C2961">
    <cfRule type="duplicateValues" dxfId="51" priority="3"/>
  </conditionalFormatting>
  <conditionalFormatting sqref="C2962:C3003 C2515:C2958">
    <cfRule type="duplicateValues" dxfId="50" priority="84"/>
  </conditionalFormatting>
  <conditionalFormatting sqref="C3:C2958">
    <cfRule type="duplicateValues" dxfId="49" priority="240"/>
    <cfRule type="duplicateValues" dxfId="48" priority="241"/>
  </conditionalFormatting>
  <conditionalFormatting sqref="B3:B3080">
    <cfRule type="duplicateValues" dxfId="47" priority="244"/>
  </conditionalFormatting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0"/>
  <sheetViews>
    <sheetView topLeftCell="A37" workbookViewId="0">
      <selection activeCell="A56" sqref="A2:C60"/>
    </sheetView>
  </sheetViews>
  <sheetFormatPr defaultRowHeight="14.25"/>
  <cols>
    <col min="1" max="1" width="50.42578125" style="3" bestFit="1" customWidth="1"/>
    <col min="2" max="2" width="4.42578125" style="4" customWidth="1"/>
    <col min="3" max="3" width="12.85546875" style="5" customWidth="1"/>
    <col min="4" max="16384" width="9.140625" style="3"/>
  </cols>
  <sheetData>
    <row r="1" spans="1:3">
      <c r="A1" s="3" t="s">
        <v>1</v>
      </c>
      <c r="B1" s="4" t="s">
        <v>98</v>
      </c>
      <c r="C1" s="5" t="s">
        <v>3</v>
      </c>
    </row>
    <row r="2" spans="1:3">
      <c r="A2" s="3" t="str">
        <f ca="1">INDEX(Table18[NAMA BARANG],MATCH(ROW()-1,Table18[//]))</f>
        <v>Binder Clip Kenko no.107</v>
      </c>
      <c r="B2" s="4">
        <f ca="1">INDEX(Table18[TT],MATCH(ROW()-1,Table18[//]))</f>
        <v>6</v>
      </c>
      <c r="C2" s="5" t="str">
        <f ca="1">INDEX(Table18[KET],MATCH(ROW()-1,Table18[//]))</f>
        <v>50 GRS</v>
      </c>
    </row>
    <row r="3" spans="1:3">
      <c r="A3" s="3" t="str">
        <f ca="1">INDEX(Table18[NAMA BARANG],MATCH(ROW()-1,Table18[//]))</f>
        <v>Binder clip Kenko no.200</v>
      </c>
      <c r="B3" s="4">
        <f ca="1">INDEX(Table18[TT],MATCH(ROW()-1,Table18[//]))</f>
        <v>4</v>
      </c>
      <c r="C3" s="5" t="str">
        <f ca="1">INDEX(Table18[KET],MATCH(ROW()-1,Table18[//]))</f>
        <v>10 GRS</v>
      </c>
    </row>
    <row r="4" spans="1:3">
      <c r="A4" s="3" t="str">
        <f ca="1">INDEX(Table18[NAMA BARANG],MATCH(ROW()-1,Table18[//]))</f>
        <v>Bp Hitech Kenko 0,28 Ht</v>
      </c>
      <c r="B4" s="4">
        <f ca="1">INDEX(Table18[TT],MATCH(ROW()-1,Table18[//]))</f>
        <v>45</v>
      </c>
      <c r="C4" s="5" t="str">
        <f ca="1">INDEX(Table18[KET],MATCH(ROW()-1,Table18[//]))</f>
        <v>144 ls</v>
      </c>
    </row>
    <row r="5" spans="1:3">
      <c r="A5" s="3" t="str">
        <f ca="1">INDEX(Table18[NAMA BARANG],MATCH(ROW()-1,Table18[//]))</f>
        <v>Bp Hitech Kenko 0.4 Br</v>
      </c>
      <c r="B5" s="4">
        <f ca="1">INDEX(Table18[TT],MATCH(ROW()-1,Table18[//]))</f>
        <v>1</v>
      </c>
      <c r="C5" s="5" t="str">
        <f ca="1">INDEX(Table18[KET],MATCH(ROW()-1,Table18[//]))</f>
        <v>144 LSN</v>
      </c>
    </row>
    <row r="6" spans="1:3">
      <c r="A6" s="3" t="str">
        <f ca="1">INDEX(Table18[NAMA BARANG],MATCH(ROW()-1,Table18[//]))</f>
        <v>Bp Hitech Kenko 0.4 Ht</v>
      </c>
      <c r="B6" s="4">
        <f ca="1">INDEX(Table18[TT],MATCH(ROW()-1,Table18[//]))</f>
        <v>1</v>
      </c>
      <c r="C6" s="5" t="str">
        <f ca="1">INDEX(Table18[KET],MATCH(ROW()-1,Table18[//]))</f>
        <v>144 LSN</v>
      </c>
    </row>
    <row r="7" spans="1:3">
      <c r="A7" s="3" t="str">
        <f ca="1">INDEX(Table18[NAMA BARANG],MATCH(ROW()-1,Table18[//]))</f>
        <v>Bp Hitech Kenko Fun Color Br</v>
      </c>
      <c r="B7" s="4">
        <f ca="1">INDEX(Table18[TT],MATCH(ROW()-1,Table18[//]))</f>
        <v>2</v>
      </c>
      <c r="C7" s="5" t="str">
        <f ca="1">INDEX(Table18[KET],MATCH(ROW()-1,Table18[//]))</f>
        <v>144 LSN</v>
      </c>
    </row>
    <row r="8" spans="1:3">
      <c r="A8" s="3" t="str">
        <f ca="1">INDEX(Table18[NAMA BARANG],MATCH(ROW()-1,Table18[//]))</f>
        <v>Bp Hitech Kenko Fun Color Ht</v>
      </c>
      <c r="B8" s="4">
        <f ca="1">INDEX(Table18[TT],MATCH(ROW()-1,Table18[//]))</f>
        <v>36</v>
      </c>
      <c r="C8" s="5" t="str">
        <f ca="1">INDEX(Table18[KET],MATCH(ROW()-1,Table18[//]))</f>
        <v>144 LSN</v>
      </c>
    </row>
    <row r="9" spans="1:3">
      <c r="A9" s="3" t="str">
        <f ca="1">INDEX(Table18[NAMA BARANG],MATCH(ROW()-1,Table18[//]))</f>
        <v xml:space="preserve">Bp Kenko KI spider B </v>
      </c>
      <c r="B9" s="4">
        <f ca="1">INDEX(Table18[TT],MATCH(ROW()-1,Table18[//]))</f>
        <v>14</v>
      </c>
      <c r="C9" s="5" t="str">
        <f ca="1">INDEX(Table18[KET],MATCH(ROW()-1,Table18[//]))</f>
        <v>144 ls</v>
      </c>
    </row>
    <row r="10" spans="1:3">
      <c r="A10" s="3" t="str">
        <f ca="1">INDEX(Table18[NAMA BARANG],MATCH(ROW()-1,Table18[//]))</f>
        <v xml:space="preserve">Bp Kenko KI spider M </v>
      </c>
      <c r="B10" s="4">
        <f ca="1">INDEX(Table18[TT],MATCH(ROW()-1,Table18[//]))</f>
        <v>7</v>
      </c>
      <c r="C10" s="5" t="str">
        <f ca="1">INDEX(Table18[KET],MATCH(ROW()-1,Table18[//]))</f>
        <v>144 ls</v>
      </c>
    </row>
    <row r="11" spans="1:3">
      <c r="A11" s="3" t="str">
        <f ca="1">INDEX(Table18[NAMA BARANG],MATCH(ROW()-1,Table18[//]))</f>
        <v>Bp Kenko KR 6 NaNoRay</v>
      </c>
      <c r="B11" s="4">
        <f ca="1">INDEX(Table18[TT],MATCH(ROW()-1,Table18[//]))</f>
        <v>39</v>
      </c>
      <c r="C11" s="5" t="str">
        <f ca="1">INDEX(Table18[KET],MATCH(ROW()-1,Table18[//]))</f>
        <v>120 ls</v>
      </c>
    </row>
    <row r="12" spans="1:3">
      <c r="A12" s="3" t="str">
        <f ca="1">INDEX(Table18[NAMA BARANG],MATCH(ROW()-1,Table18[//]))</f>
        <v xml:space="preserve">Bp Kenko KR 6 NaNoTip </v>
      </c>
      <c r="B12" s="4">
        <f ca="1">INDEX(Table18[TT],MATCH(ROW()-1,Table18[//]))</f>
        <v>38</v>
      </c>
      <c r="C12" s="5" t="str">
        <f ca="1">INDEX(Table18[KET],MATCH(ROW()-1,Table18[//]))</f>
        <v>120 ls</v>
      </c>
    </row>
    <row r="13" spans="1:3">
      <c r="A13" s="3" t="str">
        <f ca="1">INDEX(Table18[NAMA BARANG],MATCH(ROW()-1,Table18[//]))</f>
        <v>Bp Kenko MD 2</v>
      </c>
      <c r="B13" s="4">
        <f ca="1">INDEX(Table18[TT],MATCH(ROW()-1,Table18[//]))</f>
        <v>1</v>
      </c>
      <c r="C13" s="5" t="str">
        <f ca="1">INDEX(Table18[KET],MATCH(ROW()-1,Table18[//]))</f>
        <v>144 ls</v>
      </c>
    </row>
    <row r="14" spans="1:3">
      <c r="A14" s="3" t="str">
        <f ca="1">INDEX(Table18[NAMA BARANG],MATCH(ROW()-1,Table18[//]))</f>
        <v>Bp Kenko Si biru</v>
      </c>
      <c r="B14" s="4">
        <f ca="1">INDEX(Table18[TT],MATCH(ROW()-1,Table18[//]))</f>
        <v>74</v>
      </c>
      <c r="C14" s="5" t="str">
        <f ca="1">INDEX(Table18[KET],MATCH(ROW()-1,Table18[//]))</f>
        <v>144 ls</v>
      </c>
    </row>
    <row r="15" spans="1:3">
      <c r="A15" s="3" t="str">
        <f ca="1">INDEX(Table18[NAMA BARANG],MATCH(ROW()-1,Table18[//]))</f>
        <v>Bp Kenko TIL SI Ht</v>
      </c>
      <c r="B15" s="4">
        <f ca="1">INDEX(Table18[TT],MATCH(ROW()-1,Table18[//]))</f>
        <v>3</v>
      </c>
      <c r="C15" s="5" t="str">
        <f ca="1">INDEX(Table18[KET],MATCH(ROW()-1,Table18[//]))</f>
        <v>144 ls</v>
      </c>
    </row>
    <row r="16" spans="1:3">
      <c r="A16" s="3" t="str">
        <f ca="1">INDEX(Table18[NAMA BARANG],MATCH(ROW()-1,Table18[//]))</f>
        <v>Bp Sahara Kenko ht</v>
      </c>
      <c r="B16" s="4">
        <f ca="1">INDEX(Table18[TT],MATCH(ROW()-1,Table18[//]))</f>
        <v>1</v>
      </c>
      <c r="C16" s="5" t="str">
        <f ca="1">INDEX(Table18[KET],MATCH(ROW()-1,Table18[//]))</f>
        <v>144 ls</v>
      </c>
    </row>
    <row r="17" spans="1:3">
      <c r="A17" s="3" t="str">
        <f ca="1">INDEX(Table18[NAMA BARANG],MATCH(ROW()-1,Table18[//]))</f>
        <v>Call JK CC-19 A</v>
      </c>
      <c r="B17" s="4">
        <f ca="1">INDEX(Table18[TT],MATCH(ROW()-1,Table18[//]))</f>
        <v>1</v>
      </c>
      <c r="C17" s="5" t="str">
        <f ca="1">INDEX(Table18[KET],MATCH(ROW()-1,Table18[//]))</f>
        <v>80 PCS</v>
      </c>
    </row>
    <row r="18" spans="1:3">
      <c r="A18" s="3" t="str">
        <f ca="1">INDEX(Table18[NAMA BARANG],MATCH(ROW()-1,Table18[//]))</f>
        <v>Clip JK No.1</v>
      </c>
      <c r="B18" s="4">
        <f ca="1">INDEX(Table18[TT],MATCH(ROW()-1,Table18[//]))</f>
        <v>1</v>
      </c>
      <c r="C18" s="5">
        <f ca="1">INDEX(Table18[KET],MATCH(ROW()-1,Table18[//]))</f>
        <v>500</v>
      </c>
    </row>
    <row r="19" spans="1:3">
      <c r="A19" s="3" t="str">
        <f ca="1">INDEX(Table18[NAMA BARANG],MATCH(ROW()-1,Table18[//]))</f>
        <v>Crayon putar 24 AGE EiEi Kenko</v>
      </c>
      <c r="B19" s="4">
        <f ca="1">INDEX(Table18[TT],MATCH(ROW()-1,Table18[//]))</f>
        <v>6</v>
      </c>
      <c r="C19" s="5" t="str">
        <f ca="1">INDEX(Table18[KET],MATCH(ROW()-1,Table18[//]))</f>
        <v>72 pc</v>
      </c>
    </row>
    <row r="20" spans="1:3">
      <c r="A20" s="3" t="str">
        <f ca="1">INDEX(Table18[NAMA BARANG],MATCH(ROW()-1,Table18[//]))</f>
        <v>Crayon putar 24 Snoopy EiEi Kenko</v>
      </c>
      <c r="B20" s="4">
        <f ca="1">INDEX(Table18[TT],MATCH(ROW()-1,Table18[//]))</f>
        <v>25</v>
      </c>
      <c r="C20" s="5" t="str">
        <f ca="1">INDEX(Table18[KET],MATCH(ROW()-1,Table18[//]))</f>
        <v>72 pc</v>
      </c>
    </row>
    <row r="21" spans="1:3">
      <c r="A21" s="3" t="str">
        <f ca="1">INDEX(Table18[NAMA BARANG],MATCH(ROW()-1,Table18[//]))</f>
        <v>Cutter Kenko 918c</v>
      </c>
      <c r="B21" s="4">
        <f ca="1">INDEX(Table18[TT],MATCH(ROW()-1,Table18[//]))</f>
        <v>6</v>
      </c>
      <c r="C21" s="5" t="str">
        <f ca="1">INDEX(Table18[KET],MATCH(ROW()-1,Table18[//]))</f>
        <v>20 ls</v>
      </c>
    </row>
    <row r="22" spans="1:3">
      <c r="A22" s="3" t="str">
        <f ca="1">INDEX(Table18[NAMA BARANG],MATCH(ROW()-1,Table18[//]))</f>
        <v>Desk Set Kenko k 8312</v>
      </c>
      <c r="B22" s="4">
        <f ca="1">INDEX(Table18[TT],MATCH(ROW()-1,Table18[//]))</f>
        <v>1</v>
      </c>
      <c r="C22" s="5" t="str">
        <f ca="1">INDEX(Table18[KET],MATCH(ROW()-1,Table18[//]))</f>
        <v>48 PCS</v>
      </c>
    </row>
    <row r="23" spans="1:3">
      <c r="A23" s="3" t="str">
        <f ca="1">INDEX(Table18[NAMA BARANG],MATCH(ROW()-1,Table18[//]))</f>
        <v>Dispenser JK TD 2S</v>
      </c>
      <c r="B23" s="4">
        <f ca="1">INDEX(Table18[TT],MATCH(ROW()-1,Table18[//]))</f>
        <v>1</v>
      </c>
      <c r="C23" s="5" t="str">
        <f ca="1">INDEX(Table18[KET],MATCH(ROW()-1,Table18[//]))</f>
        <v>100 pc</v>
      </c>
    </row>
    <row r="24" spans="1:3">
      <c r="A24" s="3" t="str">
        <f ca="1">INDEX(Table18[NAMA BARANG],MATCH(ROW()-1,Table18[//]))</f>
        <v xml:space="preserve">Expanding fille JK 2638 </v>
      </c>
      <c r="B24" s="4">
        <f ca="1">INDEX(Table18[TT],MATCH(ROW()-1,Table18[//]))</f>
        <v>2</v>
      </c>
      <c r="C24" s="5" t="str">
        <f ca="1">INDEX(Table18[KET],MATCH(ROW()-1,Table18[//]))</f>
        <v>40 PC</v>
      </c>
    </row>
    <row r="25" spans="1:3">
      <c r="A25" s="3" t="str">
        <f ca="1">INDEX(Table18[NAMA BARANG],MATCH(ROW()-1,Table18[//]))</f>
        <v>Fastener JK Warna</v>
      </c>
      <c r="B25" s="4">
        <f ca="1">INDEX(Table18[TT],MATCH(ROW()-1,Table18[//]))</f>
        <v>1</v>
      </c>
      <c r="C25" s="5">
        <f ca="1">INDEX(Table18[KET],MATCH(ROW()-1,Table18[//]))</f>
        <v>100</v>
      </c>
    </row>
    <row r="26" spans="1:3">
      <c r="A26" s="3" t="str">
        <f ca="1">INDEX(Table18[NAMA BARANG],MATCH(ROW()-1,Table18[//]))</f>
        <v>Garisan 30cm Kenko besi</v>
      </c>
      <c r="B26" s="4">
        <f ca="1">INDEX(Table18[TT],MATCH(ROW()-1,Table18[//]))</f>
        <v>1</v>
      </c>
      <c r="C26" s="5" t="str">
        <f ca="1">INDEX(Table18[KET],MATCH(ROW()-1,Table18[//]))</f>
        <v>25 LSN</v>
      </c>
    </row>
    <row r="27" spans="1:3">
      <c r="A27" s="6" t="str">
        <f ca="1">INDEX(Table18[NAMA BARANG],MATCH(ROW()-1,Table18[//]))</f>
        <v>Garisan 30cm Kenko F4 (1 box=120)</v>
      </c>
      <c r="B27" s="7">
        <f ca="1">INDEX(Table18[TT],MATCH(ROW()-1,Table18[//]))</f>
        <v>6</v>
      </c>
      <c r="C27" s="8" t="str">
        <f ca="1">INDEX(Table18[KET],MATCH(ROW()-1,Table18[//]))</f>
        <v>20 box</v>
      </c>
    </row>
    <row r="28" spans="1:3">
      <c r="A28" s="6" t="str">
        <f ca="1">INDEX(Table18[NAMA BARANG],MATCH(ROW()-1,Table18[//]))</f>
        <v>Gunting Kenko SC 848 SG</v>
      </c>
      <c r="B28" s="7">
        <f ca="1">INDEX(Table18[TT],MATCH(ROW()-1,Table18[//]))</f>
        <v>1</v>
      </c>
      <c r="C28" s="8" t="str">
        <f ca="1">INDEX(Table18[KET],MATCH(ROW()-1,Table18[//]))</f>
        <v>10 LSN</v>
      </c>
    </row>
    <row r="29" spans="1:3">
      <c r="A29" s="6" t="str">
        <f ca="1">INDEX(Table18[NAMA BARANG],MATCH(ROW()-1,Table18[//]))</f>
        <v>Isi cutter JK B</v>
      </c>
      <c r="B29" s="7">
        <f ca="1">INDEX(Table18[TT],MATCH(ROW()-1,Table18[//]))</f>
        <v>1</v>
      </c>
      <c r="C29" s="8" t="str">
        <f ca="1">INDEX(Table18[KET],MATCH(ROW()-1,Table18[//]))</f>
        <v>40 ls</v>
      </c>
    </row>
    <row r="30" spans="1:3">
      <c r="A30" s="6" t="str">
        <f ca="1">INDEX(Table18[NAMA BARANG],MATCH(ROW()-1,Table18[//]))</f>
        <v>Isi stapler (staples) Kenko 1210</v>
      </c>
      <c r="B30" s="7">
        <f ca="1">INDEX(Table18[TT],MATCH(ROW()-1,Table18[//]))</f>
        <v>3</v>
      </c>
      <c r="C30" s="8" t="str">
        <f ca="1">INDEX(Table18[KET],MATCH(ROW()-1,Table18[//]))</f>
        <v>200 BOX</v>
      </c>
    </row>
    <row r="31" spans="1:3">
      <c r="A31" s="6" t="str">
        <f ca="1">INDEX(Table18[NAMA BARANG],MATCH(ROW()-1,Table18[//]))</f>
        <v>L Leaf JA B5 50</v>
      </c>
      <c r="B31" s="7">
        <f ca="1">INDEX(Table18[TT],MATCH(ROW()-1,Table18[//]))</f>
        <v>139</v>
      </c>
      <c r="C31" s="8" t="str">
        <f ca="1">INDEX(Table18[KET],MATCH(ROW()-1,Table18[//]))</f>
        <v>160 pc</v>
      </c>
    </row>
    <row r="32" spans="1:3">
      <c r="A32" s="6" t="str">
        <f ca="1">INDEX(Table18[NAMA BARANG],MATCH(ROW()-1,Table18[//]))</f>
        <v>L Leaf JK A5 tanpa Cover Mix Mogu/ Minim/ Mola(4)</v>
      </c>
      <c r="B32" s="7">
        <f ca="1">INDEX(Table18[TT],MATCH(ROW()-1,Table18[//]))</f>
        <v>3</v>
      </c>
      <c r="C32" s="8" t="str">
        <f ca="1">INDEX(Table18[KET],MATCH(ROW()-1,Table18[//]))</f>
        <v>192 pc</v>
      </c>
    </row>
    <row r="33" spans="1:3">
      <c r="A33" s="6" t="str">
        <f ca="1">INDEX(Table18[NAMA BARANG],MATCH(ROW()-1,Table18[//]))</f>
        <v>Label Kenko 5002 (2 LINE)</v>
      </c>
      <c r="B33" s="7">
        <f ca="1">INDEX(Table18[TT],MATCH(ROW()-1,Table18[//]))</f>
        <v>1</v>
      </c>
      <c r="C33" s="8">
        <f ca="1">INDEX(Table18[KET],MATCH(ROW()-1,Table18[//]))</f>
        <v>500</v>
      </c>
    </row>
    <row r="34" spans="1:3">
      <c r="A34" s="6" t="str">
        <f ca="1">INDEX(Table18[NAMA BARANG],MATCH(ROW()-1,Table18[//]))</f>
        <v>Lem Stik Kenko 25 gr</v>
      </c>
      <c r="B34" s="7">
        <f ca="1">INDEX(Table18[TT],MATCH(ROW()-1,Table18[//]))</f>
        <v>2</v>
      </c>
      <c r="C34" s="8" t="str">
        <f ca="1">INDEX(Table18[KET],MATCH(ROW()-1,Table18[//]))</f>
        <v>36 box</v>
      </c>
    </row>
    <row r="35" spans="1:3">
      <c r="A35" s="6" t="str">
        <f ca="1">INDEX(Table18[NAMA BARANG],MATCH(ROW()-1,Table18[//]))</f>
        <v>O pastel JK 36W OP-55 S</v>
      </c>
      <c r="B35" s="7">
        <f ca="1">INDEX(Table18[TT],MATCH(ROW()-1,Table18[//]))</f>
        <v>5</v>
      </c>
      <c r="C35" s="8">
        <f ca="1">INDEX(Table18[KET],MATCH(ROW()-1,Table18[//]))</f>
        <v>24</v>
      </c>
    </row>
    <row r="36" spans="1:3">
      <c r="A36" s="6" t="str">
        <f ca="1">INDEX(Table18[NAMA BARANG],MATCH(ROW()-1,Table18[//]))</f>
        <v>OP Titi 48 JK</v>
      </c>
      <c r="B36" s="7">
        <f ca="1">INDEX(Table18[TT],MATCH(ROW()-1,Table18[//]))</f>
        <v>1</v>
      </c>
      <c r="C36" s="8">
        <f ca="1">INDEX(Table18[KET],MATCH(ROW()-1,Table18[//]))</f>
        <v>24</v>
      </c>
    </row>
    <row r="37" spans="1:3">
      <c r="A37" s="6" t="str">
        <f ca="1">INDEX(Table18[NAMA BARANG],MATCH(ROW()-1,Table18[//]))</f>
        <v>PC Kenko 2160p AGE</v>
      </c>
      <c r="B37" s="7">
        <f ca="1">INDEX(Table18[TT],MATCH(ROW()-1,Table18[//]))</f>
        <v>6</v>
      </c>
      <c r="C37" s="8" t="str">
        <f ca="1">INDEX(Table18[KET],MATCH(ROW()-1,Table18[//]))</f>
        <v>120 PC</v>
      </c>
    </row>
    <row r="38" spans="1:3">
      <c r="A38" s="6" t="str">
        <f ca="1">INDEX(Table18[NAMA BARANG],MATCH(ROW()-1,Table18[//]))</f>
        <v>PC Kenko 2180 MG</v>
      </c>
      <c r="B38" s="7">
        <f ca="1">INDEX(Table18[TT],MATCH(ROW()-1,Table18[//]))</f>
        <v>13</v>
      </c>
      <c r="C38" s="8" t="str">
        <f ca="1">INDEX(Table18[KET],MATCH(ROW()-1,Table18[//]))</f>
        <v>120 pc</v>
      </c>
    </row>
    <row r="39" spans="1:3">
      <c r="A39" s="6" t="str">
        <f ca="1">INDEX(Table18[NAMA BARANG],MATCH(ROW()-1,Table18[//]))</f>
        <v>Pensil Glass PC 100 Ht (1) P(2)</v>
      </c>
      <c r="B39" s="7">
        <f ca="1">INDEX(Table18[TT],MATCH(ROW()-1,Table18[//]))</f>
        <v>3</v>
      </c>
      <c r="C39" s="8" t="str">
        <f ca="1">INDEX(Table18[KET],MATCH(ROW()-1,Table18[//]))</f>
        <v>12 gr</v>
      </c>
    </row>
    <row r="40" spans="1:3">
      <c r="A40" s="6" t="str">
        <f ca="1">INDEX(Table18[NAMA BARANG],MATCH(ROW()-1,Table18[//]))</f>
        <v>Pensil Kenko 3181</v>
      </c>
      <c r="B40" s="7">
        <f ca="1">INDEX(Table18[TT],MATCH(ROW()-1,Table18[//]))</f>
        <v>1</v>
      </c>
      <c r="C40" s="8" t="str">
        <f ca="1">INDEX(Table18[KET],MATCH(ROW()-1,Table18[//]))</f>
        <v>20 GRS</v>
      </c>
    </row>
    <row r="41" spans="1:3">
      <c r="A41" s="6" t="str">
        <f ca="1">INDEX(Table18[NAMA BARANG],MATCH(ROW()-1,Table18[//]))</f>
        <v>Punch JK no.40 XL</v>
      </c>
      <c r="B41" s="7">
        <f ca="1">INDEX(Table18[TT],MATCH(ROW()-1,Table18[//]))</f>
        <v>1</v>
      </c>
      <c r="C41" s="8" t="str">
        <f ca="1">INDEX(Table18[KET],MATCH(ROW()-1,Table18[//]))</f>
        <v>5 LSN</v>
      </c>
    </row>
    <row r="42" spans="1:3">
      <c r="A42" s="6" t="str">
        <f ca="1">INDEX(Table18[NAMA BARANG],MATCH(ROW()-1,Table18[//]))</f>
        <v>PW Kenko 12W CP-12 F classic panjang</v>
      </c>
      <c r="B42" s="7">
        <f ca="1">INDEX(Table18[TT],MATCH(ROW()-1,Table18[//]))</f>
        <v>93</v>
      </c>
      <c r="C42" s="8" t="str">
        <f ca="1">INDEX(Table18[KET],MATCH(ROW()-1,Table18[//]))</f>
        <v>24 LSN</v>
      </c>
    </row>
    <row r="43" spans="1:3">
      <c r="A43" s="6" t="str">
        <f ca="1">INDEX(Table18[NAMA BARANG],MATCH(ROW()-1,Table18[//]))</f>
        <v>Spidol Brush Pen DBP 12W Kenko</v>
      </c>
      <c r="B43" s="7">
        <f ca="1">INDEX(Table18[TT],MATCH(ROW()-1,Table18[//]))</f>
        <v>2</v>
      </c>
      <c r="C43" s="8" t="str">
        <f ca="1">INDEX(Table18[KET],MATCH(ROW()-1,Table18[//]))</f>
        <v>144 PCS</v>
      </c>
    </row>
    <row r="44" spans="1:3">
      <c r="A44" s="6" t="str">
        <f ca="1">INDEX(Table18[NAMA BARANG],MATCH(ROW()-1,Table18[//]))</f>
        <v>Spidol Color marker Kenko Hj</v>
      </c>
      <c r="B44" s="7">
        <f ca="1">INDEX(Table18[TT],MATCH(ROW()-1,Table18[//]))</f>
        <v>2</v>
      </c>
      <c r="C44" s="8" t="str">
        <f ca="1">INDEX(Table18[KET],MATCH(ROW()-1,Table18[//]))</f>
        <v>144 LS</v>
      </c>
    </row>
    <row r="45" spans="1:3">
      <c r="A45" s="6" t="str">
        <f ca="1">INDEX(Table18[NAMA BARANG],MATCH(ROW()-1,Table18[//]))</f>
        <v>Spidol Kenko H lighter Or(3)/ Hj(1)</v>
      </c>
      <c r="B45" s="7">
        <f ca="1">INDEX(Table18[TT],MATCH(ROW()-1,Table18[//]))</f>
        <v>4</v>
      </c>
      <c r="C45" s="8" t="str">
        <f ca="1">INDEX(Table18[KET],MATCH(ROW()-1,Table18[//]))</f>
        <v>72 ls</v>
      </c>
    </row>
    <row r="46" spans="1:3">
      <c r="A46" s="6" t="str">
        <f ca="1">INDEX(Table18[NAMA BARANG],MATCH(ROW()-1,Table18[//]))</f>
        <v>Spidol Kenko H lighter win liner K</v>
      </c>
      <c r="B46" s="7">
        <f ca="1">INDEX(Table18[TT],MATCH(ROW()-1,Table18[//]))</f>
        <v>2</v>
      </c>
      <c r="C46" s="8" t="str">
        <f ca="1">INDEX(Table18[KET],MATCH(ROW()-1,Table18[//]))</f>
        <v>72 ls</v>
      </c>
    </row>
    <row r="47" spans="1:3">
      <c r="A47" s="6" t="str">
        <f ca="1">INDEX(Table18[NAMA BARANG],MATCH(ROW()-1,Table18[//]))</f>
        <v>Spidol Kenko Marker M lepasan</v>
      </c>
      <c r="B47" s="7">
        <f ca="1">INDEX(Table18[TT],MATCH(ROW()-1,Table18[//]))</f>
        <v>7</v>
      </c>
      <c r="C47" s="8" t="str">
        <f ca="1">INDEX(Table18[KET],MATCH(ROW()-1,Table18[//]))</f>
        <v>144 ls</v>
      </c>
    </row>
    <row r="48" spans="1:3">
      <c r="A48" s="6" t="str">
        <f ca="1">INDEX(Table18[NAMA BARANG],MATCH(ROW()-1,Table18[//]))</f>
        <v>Spidol Kenko Marker PM 700 M</v>
      </c>
      <c r="B48" s="7">
        <f ca="1">INDEX(Table18[TT],MATCH(ROW()-1,Table18[//]))</f>
        <v>6</v>
      </c>
      <c r="C48" s="8" t="str">
        <f ca="1">INDEX(Table18[KET],MATCH(ROW()-1,Table18[//]))</f>
        <v>60 ls</v>
      </c>
    </row>
    <row r="49" spans="1:3">
      <c r="A49" s="6" t="str">
        <f ca="1">INDEX(Table18[NAMA BARANG],MATCH(ROW()-1,Table18[//]))</f>
        <v>Spidol Kenko Marker WM 700 B/ M Whiteboard</v>
      </c>
      <c r="B49" s="7">
        <f ca="1">INDEX(Table18[TT],MATCH(ROW()-1,Table18[//]))</f>
        <v>54</v>
      </c>
      <c r="C49" s="8" t="str">
        <f ca="1">INDEX(Table18[KET],MATCH(ROW()-1,Table18[//]))</f>
        <v>60 ls</v>
      </c>
    </row>
    <row r="50" spans="1:3">
      <c r="A50" s="6" t="str">
        <f ca="1">INDEX(Table18[NAMA BARANG],MATCH(ROW()-1,Table18[//]))</f>
        <v>Stabillo Kenko High Winner kuning</v>
      </c>
      <c r="B50" s="7">
        <f ca="1">INDEX(Table18[TT],MATCH(ROW()-1,Table18[//]))</f>
        <v>5</v>
      </c>
      <c r="C50" s="8" t="str">
        <f ca="1">INDEX(Table18[KET],MATCH(ROW()-1,Table18[//]))</f>
        <v>864 pc</v>
      </c>
    </row>
    <row r="51" spans="1:3">
      <c r="A51" s="6" t="str">
        <f ca="1">INDEX(Table18[NAMA BARANG],MATCH(ROW()-1,Table18[//]))</f>
        <v>Stabillo ZRM 2H 103 K</v>
      </c>
      <c r="B51" s="7">
        <f ca="1">INDEX(Table18[TT],MATCH(ROW()-1,Table18[//]))</f>
        <v>4</v>
      </c>
      <c r="C51" s="8" t="str">
        <f ca="1">INDEX(Table18[KET],MATCH(ROW()-1,Table18[//]))</f>
        <v>600 PCS</v>
      </c>
    </row>
    <row r="52" spans="1:3">
      <c r="A52" s="6" t="str">
        <f ca="1">INDEX(Table18[NAMA BARANG],MATCH(ROW()-1,Table18[//]))</f>
        <v>Stapler HD 50 CL</v>
      </c>
      <c r="B52" s="7">
        <f ca="1">INDEX(Table18[TT],MATCH(ROW()-1,Table18[//]))</f>
        <v>4</v>
      </c>
      <c r="C52" s="8" t="str">
        <f ca="1">INDEX(Table18[KET],MATCH(ROW()-1,Table18[//]))</f>
        <v>10 ls</v>
      </c>
    </row>
    <row r="53" spans="1:3">
      <c r="A53" s="6" t="str">
        <f ca="1">INDEX(Table18[NAMA BARANG],MATCH(ROW()-1,Table18[//]))</f>
        <v>Stapler Kenko HD-10</v>
      </c>
      <c r="B53" s="7">
        <f ca="1">INDEX(Table18[TT],MATCH(ROW()-1,Table18[//]))</f>
        <v>95</v>
      </c>
      <c r="C53" s="8" t="str">
        <f ca="1">INDEX(Table18[KET],MATCH(ROW()-1,Table18[//]))</f>
        <v>20 LSN</v>
      </c>
    </row>
    <row r="54" spans="1:3">
      <c r="A54" s="6" t="str">
        <f ca="1">INDEX(Table18[NAMA BARANG],MATCH(ROW()-1,Table18[//]))</f>
        <v>Stapler Kenko HD-50</v>
      </c>
      <c r="B54" s="7">
        <f ca="1">INDEX(Table18[TT],MATCH(ROW()-1,Table18[//]))</f>
        <v>1</v>
      </c>
      <c r="C54" s="8" t="str">
        <f ca="1">INDEX(Table18[KET],MATCH(ROW()-1,Table18[//]))</f>
        <v>120 PCS</v>
      </c>
    </row>
    <row r="55" spans="1:3">
      <c r="A55" s="6" t="str">
        <f ca="1">INDEX(Table18[NAMA BARANG],MATCH(ROW()-1,Table18[//]))</f>
        <v>Stip JK Pen MER-01</v>
      </c>
      <c r="B55" s="7">
        <f ca="1">INDEX(Table18[TT],MATCH(ROW()-1,Table18[//]))</f>
        <v>6</v>
      </c>
      <c r="C55" s="8" t="str">
        <f ca="1">INDEX(Table18[KET],MATCH(ROW()-1,Table18[//]))</f>
        <v>144 ls</v>
      </c>
    </row>
    <row r="56" spans="1:3">
      <c r="A56" s="6" t="str">
        <f ca="1">INDEX(Table18[NAMA BARANG],MATCH(ROW()-1,Table18[//]))</f>
        <v>Stip Kenko 40 putih</v>
      </c>
      <c r="B56" s="7">
        <f ca="1">INDEX(Table18[TT],MATCH(ROW()-1,Table18[//]))</f>
        <v>2</v>
      </c>
      <c r="C56" s="8">
        <f ca="1">INDEX(Table18[KET],MATCH(ROW()-1,Table18[//]))</f>
        <v>50</v>
      </c>
    </row>
    <row r="57" spans="1:3">
      <c r="A57" s="6" t="str">
        <f ca="1">INDEX(Table18[NAMA BARANG],MATCH(ROW()-1,Table18[//]))</f>
        <v>Tape Cutter Kenko 503</v>
      </c>
      <c r="B57" s="7">
        <f ca="1">INDEX(Table18[TT],MATCH(ROW()-1,Table18[//]))</f>
        <v>1</v>
      </c>
      <c r="C57" s="8" t="str">
        <f ca="1">INDEX(Table18[KET],MATCH(ROW()-1,Table18[//]))</f>
        <v>12 PCS</v>
      </c>
    </row>
    <row r="58" spans="1:3">
      <c r="A58" s="6" t="str">
        <f ca="1">INDEX(Table18[NAMA BARANG],MATCH(ROW()-1,Table18[//]))</f>
        <v>Tape Cutter Kenko TD-323</v>
      </c>
      <c r="B58" s="7">
        <f ca="1">INDEX(Table18[TT],MATCH(ROW()-1,Table18[//]))</f>
        <v>4</v>
      </c>
      <c r="C58" s="8" t="str">
        <f ca="1">INDEX(Table18[KET],MATCH(ROW()-1,Table18[//]))</f>
        <v>24 PCS</v>
      </c>
    </row>
    <row r="59" spans="1:3">
      <c r="A59" s="6" t="str">
        <f ca="1">INDEX(Table18[NAMA BARANG],MATCH(ROW()-1,Table18[//]))</f>
        <v>Tipe ex Kenko CT 309 (12M)</v>
      </c>
      <c r="B59" s="7">
        <f ca="1">INDEX(Table18[TT],MATCH(ROW()-1,Table18[//]))</f>
        <v>1</v>
      </c>
      <c r="C59" s="8" t="str">
        <f ca="1">INDEX(Table18[KET],MATCH(ROW()-1,Table18[//]))</f>
        <v>48 ls</v>
      </c>
    </row>
    <row r="60" spans="1:3">
      <c r="A60" s="6" t="str">
        <f ca="1">INDEX(Table18[NAMA BARANG],MATCH(ROW()-1,Table18[//]))</f>
        <v>Tipe-ex Kenko KE-826 M</v>
      </c>
      <c r="B60" s="7">
        <f ca="1">INDEX(Table18[TT],MATCH(ROW()-1,Table18[//]))</f>
        <v>4</v>
      </c>
      <c r="C60" s="8" t="str">
        <f ca="1">INDEX(Table18[KET],MATCH(ROW()-1,Table18[//]))</f>
        <v>36 LSN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18"/>
  <sheetViews>
    <sheetView topLeftCell="D2300" zoomScale="85" zoomScaleNormal="85" workbookViewId="0">
      <selection activeCell="E2328" sqref="E2328"/>
    </sheetView>
  </sheetViews>
  <sheetFormatPr defaultRowHeight="14.25"/>
  <cols>
    <col min="1" max="1" width="13.28515625" style="3" bestFit="1" customWidth="1"/>
    <col min="2" max="3" width="9.140625" style="3"/>
    <col min="4" max="4" width="71.140625" style="3" bestFit="1" customWidth="1"/>
    <col min="5" max="5" width="12" style="4" customWidth="1"/>
    <col min="6" max="6" width="14.5703125" style="5" bestFit="1" customWidth="1"/>
    <col min="7" max="16384" width="9.140625" style="3"/>
  </cols>
  <sheetData>
    <row r="1" spans="1:6" ht="15">
      <c r="A1" s="50" t="s">
        <v>3511</v>
      </c>
      <c r="B1"/>
      <c r="C1"/>
      <c r="D1" s="3" t="s">
        <v>1</v>
      </c>
      <c r="E1" s="4" t="s">
        <v>98</v>
      </c>
      <c r="F1" s="5" t="s">
        <v>3</v>
      </c>
    </row>
    <row r="2" spans="1:6" ht="15">
      <c r="A2" s="27">
        <v>3</v>
      </c>
      <c r="B2"/>
      <c r="C2"/>
      <c r="D2" s="3" t="str">
        <f>INDEX(Table2[NAMA BARANG],MATCH(A2,Table2[//]))</f>
        <v>Abjad "D &amp; R" 260 Kcl</v>
      </c>
      <c r="E2" s="4">
        <f>INDEX(Table2[TT],MATCH(A2,Table2[//]))</f>
        <v>4</v>
      </c>
      <c r="F2" s="5" t="str">
        <f>IF(INDEX(Table2[KET],MATCH(A2,Table2[//]))="","-",INDEX(Table2[KET],MATCH(A2,Table2[//])))</f>
        <v>20 ls</v>
      </c>
    </row>
    <row r="3" spans="1:6" ht="15">
      <c r="A3" s="27">
        <v>4</v>
      </c>
      <c r="B3"/>
      <c r="C3"/>
      <c r="D3" s="3" t="str">
        <f>INDEX(Table2[NAMA BARANG],MATCH(A3,Table2[//]))</f>
        <v>Abjad Magnit K B 8125</v>
      </c>
      <c r="E3" s="4">
        <f>INDEX(Table2[TT],MATCH(A3,Table2[//]))</f>
        <v>2</v>
      </c>
      <c r="F3" s="5" t="str">
        <f>IF(INDEX(Table2[KET],MATCH(A3,Table2[//]))="","-",INDEX(Table2[KET],MATCH(A3,Table2[//])))</f>
        <v>24 ls</v>
      </c>
    </row>
    <row r="4" spans="1:6" ht="15">
      <c r="A4" s="27">
        <v>5</v>
      </c>
      <c r="B4"/>
      <c r="C4"/>
      <c r="D4" s="3" t="str">
        <f>INDEX(Table2[NAMA BARANG],MATCH(A4,Table2[//]))</f>
        <v>Acrylic 21.5 x 33</v>
      </c>
      <c r="E4" s="4">
        <f>INDEX(Table2[TT],MATCH(A4,Table2[//]))</f>
        <v>1</v>
      </c>
      <c r="F4" s="5" t="str">
        <f>IF(INDEX(Table2[KET],MATCH(A4,Table2[//]))="","-",INDEX(Table2[KET],MATCH(A4,Table2[//])))</f>
        <v>40 PCS</v>
      </c>
    </row>
    <row r="5" spans="1:6" ht="15">
      <c r="A5" s="27">
        <v>6</v>
      </c>
      <c r="B5"/>
      <c r="C5"/>
      <c r="D5" s="3" t="str">
        <f>INDEX(Table2[NAMA BARANG],MATCH(A5,Table2[//]))</f>
        <v>Acrylic 8 x 20</v>
      </c>
      <c r="E5" s="4">
        <f>INDEX(Table2[TT],MATCH(A5,Table2[//]))</f>
        <v>7</v>
      </c>
      <c r="F5" s="5" t="str">
        <f>IF(INDEX(Table2[KET],MATCH(A5,Table2[//]))="","-",INDEX(Table2[KET],MATCH(A5,Table2[//])))</f>
        <v>144 pc</v>
      </c>
    </row>
    <row r="6" spans="1:6" ht="15">
      <c r="A6" s="27">
        <v>7</v>
      </c>
      <c r="B6"/>
      <c r="C6"/>
      <c r="D6" s="3" t="str">
        <f>INDEX(Table2[NAMA BARANG],MATCH(A6,Table2[//]))</f>
        <v>Acrylic 8 x 25</v>
      </c>
      <c r="E6" s="4">
        <f>INDEX(Table2[TT],MATCH(A6,Table2[//]))</f>
        <v>16</v>
      </c>
      <c r="F6" s="5" t="str">
        <f>IF(INDEX(Table2[KET],MATCH(A6,Table2[//]))="","-",INDEX(Table2[KET],MATCH(A6,Table2[//])))</f>
        <v>144 pc</v>
      </c>
    </row>
    <row r="7" spans="1:6" ht="15">
      <c r="A7" s="27">
        <v>8</v>
      </c>
      <c r="B7"/>
      <c r="C7"/>
      <c r="D7" s="3" t="str">
        <f>INDEX(Table2[NAMA BARANG],MATCH(A7,Table2[//]))</f>
        <v>Acrylic 8 x 30</v>
      </c>
      <c r="E7" s="4">
        <f>INDEX(Table2[TT],MATCH(A7,Table2[//]))</f>
        <v>18</v>
      </c>
      <c r="F7" s="5" t="str">
        <f>IF(INDEX(Table2[KET],MATCH(A7,Table2[//]))="","-",INDEX(Table2[KET],MATCH(A7,Table2[//])))</f>
        <v>144 pc</v>
      </c>
    </row>
    <row r="8" spans="1:6" ht="15">
      <c r="A8" s="27">
        <v>9</v>
      </c>
      <c r="B8"/>
      <c r="C8"/>
      <c r="D8" s="3" t="str">
        <f>INDEX(Table2[NAMA BARANG],MATCH(A8,Table2[//]))</f>
        <v>Acrylic A12 - 9 12W</v>
      </c>
      <c r="E8" s="4">
        <f>INDEX(Table2[TT],MATCH(A8,Table2[//]))</f>
        <v>2</v>
      </c>
      <c r="F8" s="5" t="str">
        <f>IF(INDEX(Table2[KET],MATCH(A8,Table2[//]))="","-",INDEX(Table2[KET],MATCH(A8,Table2[//])))</f>
        <v>120 PCS</v>
      </c>
    </row>
    <row r="9" spans="1:6" ht="15">
      <c r="A9" s="27">
        <v>10</v>
      </c>
      <c r="B9"/>
      <c r="C9"/>
      <c r="D9" s="3" t="str">
        <f>INDEX(Table2[NAMA BARANG],MATCH(A9,Table2[//]))</f>
        <v>Acrylic Enter A 912</v>
      </c>
      <c r="E9" s="4">
        <f>INDEX(Table2[TT],MATCH(A9,Table2[//]))</f>
        <v>4</v>
      </c>
      <c r="F9" s="5">
        <f>IF(INDEX(Table2[KET],MATCH(A9,Table2[//]))="","-",INDEX(Table2[KET],MATCH(A9,Table2[//])))</f>
        <v>120</v>
      </c>
    </row>
    <row r="10" spans="1:6" ht="15">
      <c r="A10" s="27">
        <v>11</v>
      </c>
      <c r="B10"/>
      <c r="C10"/>
      <c r="D10" s="3" t="str">
        <f>INDEX(Table2[NAMA BARANG],MATCH(A10,Table2[//]))</f>
        <v>Acrylic Marries 812/ 12w Biasa (BT)</v>
      </c>
      <c r="E10" s="4">
        <f>INDEX(Table2[TT],MATCH(A10,Table2[//]))</f>
        <v>20</v>
      </c>
      <c r="F10" s="5">
        <f>IF(INDEX(Table2[KET],MATCH(A10,Table2[//]))="","-",INDEX(Table2[KET],MATCH(A10,Table2[//])))</f>
        <v>60</v>
      </c>
    </row>
    <row r="11" spans="1:6" ht="15">
      <c r="A11" s="27">
        <v>12</v>
      </c>
      <c r="B11"/>
      <c r="C11"/>
      <c r="D11" s="3" t="str">
        <f>INDEX(Table2[NAMA BARANG],MATCH(A11,Table2[//]))</f>
        <v>Acrylic Marries 818/ 18w</v>
      </c>
      <c r="E11" s="4">
        <f>INDEX(Table2[TT],MATCH(A11,Table2[//]))</f>
        <v>76</v>
      </c>
      <c r="F11" s="5" t="str">
        <f>IF(INDEX(Table2[KET],MATCH(A11,Table2[//]))="","-",INDEX(Table2[KET],MATCH(A11,Table2[//])))</f>
        <v>3 ls</v>
      </c>
    </row>
    <row r="12" spans="1:6" ht="15">
      <c r="A12" s="27">
        <v>13</v>
      </c>
      <c r="B12"/>
      <c r="C12"/>
      <c r="D12" s="3" t="str">
        <f>INDEX(Table2[NAMA BARANG],MATCH(A12,Table2[//]))</f>
        <v>Acrylic NT 7X20</v>
      </c>
      <c r="E12" s="4">
        <f>INDEX(Table2[TT],MATCH(A12,Table2[//]))</f>
        <v>3</v>
      </c>
      <c r="F12" s="5" t="str">
        <f>IF(INDEX(Table2[KET],MATCH(A12,Table2[//]))="","-",INDEX(Table2[KET],MATCH(A12,Table2[//])))</f>
        <v>144 pc</v>
      </c>
    </row>
    <row r="13" spans="1:6" ht="15">
      <c r="A13" s="27">
        <v>14</v>
      </c>
      <c r="B13"/>
      <c r="C13"/>
      <c r="D13" s="3" t="str">
        <f>INDEX(Table2[NAMA BARANG],MATCH(A13,Table2[//]))</f>
        <v>Acrylic NT 7X25</v>
      </c>
      <c r="E13" s="4">
        <f>INDEX(Table2[TT],MATCH(A13,Table2[//]))</f>
        <v>15</v>
      </c>
      <c r="F13" s="5" t="str">
        <f>IF(INDEX(Table2[KET],MATCH(A13,Table2[//]))="","-",INDEX(Table2[KET],MATCH(A13,Table2[//])))</f>
        <v>144 pc</v>
      </c>
    </row>
    <row r="14" spans="1:6" ht="15">
      <c r="A14" s="27">
        <v>15</v>
      </c>
      <c r="B14"/>
      <c r="C14"/>
      <c r="D14" s="3" t="str">
        <f>INDEX(Table2[NAMA BARANG],MATCH(A14,Table2[//]))</f>
        <v>Acrylic NT 7X30</v>
      </c>
      <c r="E14" s="4">
        <f>INDEX(Table2[TT],MATCH(A14,Table2[//]))</f>
        <v>15</v>
      </c>
      <c r="F14" s="5" t="str">
        <f>IF(INDEX(Table2[KET],MATCH(A14,Table2[//]))="","-",INDEX(Table2[KET],MATCH(A14,Table2[//])))</f>
        <v>144 pc</v>
      </c>
    </row>
    <row r="15" spans="1:6" ht="15">
      <c r="A15" s="27">
        <v>16</v>
      </c>
      <c r="B15"/>
      <c r="C15"/>
      <c r="D15" s="3" t="str">
        <f>INDEX(Table2[NAMA BARANG],MATCH(A15,Table2[//]))</f>
        <v>Acrylic TF 002</v>
      </c>
      <c r="E15" s="4">
        <f>INDEX(Table2[TT],MATCH(A15,Table2[//]))</f>
        <v>11</v>
      </c>
      <c r="F15" s="5" t="str">
        <f>IF(INDEX(Table2[KET],MATCH(A15,Table2[//]))="","-",INDEX(Table2[KET],MATCH(A15,Table2[//])))</f>
        <v>60 pc</v>
      </c>
    </row>
    <row r="16" spans="1:6" ht="15">
      <c r="A16" s="27">
        <v>17</v>
      </c>
      <c r="B16"/>
      <c r="C16"/>
      <c r="D16" s="3" t="str">
        <f>INDEX(Table2[NAMA BARANG],MATCH(A16,Table2[//]))</f>
        <v>Acrylic TF 003</v>
      </c>
      <c r="E16" s="4">
        <f>INDEX(Table2[TT],MATCH(A16,Table2[//]))</f>
        <v>5</v>
      </c>
      <c r="F16" s="5">
        <f>IF(INDEX(Table2[KET],MATCH(A16,Table2[//]))="","-",INDEX(Table2[KET],MATCH(A16,Table2[//])))</f>
        <v>72</v>
      </c>
    </row>
    <row r="17" spans="1:6" ht="15">
      <c r="A17" s="27">
        <v>18</v>
      </c>
      <c r="B17"/>
      <c r="C17"/>
      <c r="D17" s="3" t="str">
        <f>INDEX(Table2[NAMA BARANG],MATCH(A17,Table2[//]))</f>
        <v>Acrylic V-tech</v>
      </c>
      <c r="E17" s="4">
        <f>INDEX(Table2[TT],MATCH(A17,Table2[//]))</f>
        <v>18</v>
      </c>
      <c r="F17" s="5" t="str">
        <f>IF(INDEX(Table2[KET],MATCH(A17,Table2[//]))="","-",INDEX(Table2[KET],MATCH(A17,Table2[//])))</f>
        <v>6 LS</v>
      </c>
    </row>
    <row r="18" spans="1:6" ht="15">
      <c r="A18" s="27">
        <v>19</v>
      </c>
      <c r="B18"/>
      <c r="C18"/>
      <c r="D18" s="3" t="str">
        <f>INDEX(Table2[NAMA BARANG],MATCH(A18,Table2[//]))</f>
        <v>Address 107 Rapico</v>
      </c>
      <c r="E18" s="4">
        <f>INDEX(Table2[TT],MATCH(A18,Table2[//]))</f>
        <v>1</v>
      </c>
      <c r="F18" s="5" t="str">
        <f>IF(INDEX(Table2[KET],MATCH(A18,Table2[//]))="","-",INDEX(Table2[KET],MATCH(A18,Table2[//])))</f>
        <v>100 ls</v>
      </c>
    </row>
    <row r="19" spans="1:6" ht="15">
      <c r="A19" s="27">
        <v>20</v>
      </c>
      <c r="D19" s="3" t="str">
        <f>INDEX(Table2[NAMA BARANG],MATCH(A19,Table2[//]))</f>
        <v>Address Fancy Pkc Holo 106</v>
      </c>
      <c r="E19" s="4">
        <f>INDEX(Table2[TT],MATCH(A19,Table2[//]))</f>
        <v>1</v>
      </c>
      <c r="F19" s="5" t="str">
        <f>IF(INDEX(Table2[KET],MATCH(A19,Table2[//]))="","-",INDEX(Table2[KET],MATCH(A19,Table2[//])))</f>
        <v>784 ls</v>
      </c>
    </row>
    <row r="20" spans="1:6" ht="15">
      <c r="A20" s="27">
        <v>21</v>
      </c>
      <c r="D20" s="3" t="str">
        <f>INDEX(Table2[NAMA BARANG],MATCH(A20,Table2[//]))</f>
        <v>Address Fancy Pkc tdk Holo 106</v>
      </c>
      <c r="E20" s="4">
        <f>INDEX(Table2[TT],MATCH(A20,Table2[//]))</f>
        <v>1</v>
      </c>
      <c r="F20" s="5" t="str">
        <f>IF(INDEX(Table2[KET],MATCH(A20,Table2[//]))="","-",INDEX(Table2[KET],MATCH(A20,Table2[//])))</f>
        <v>784 LS</v>
      </c>
    </row>
    <row r="21" spans="1:6" ht="15">
      <c r="A21" s="27">
        <v>22</v>
      </c>
      <c r="D21" s="3" t="str">
        <f>INDEX(Table2[NAMA BARANG],MATCH(A21,Table2[//]))</f>
        <v>Address Fancy Pkc tdk Holo 106</v>
      </c>
      <c r="E21" s="4">
        <f>INDEX(Table2[TT],MATCH(A21,Table2[//]))</f>
        <v>1</v>
      </c>
      <c r="F21" s="5" t="str">
        <f>IF(INDEX(Table2[KET],MATCH(A21,Table2[//]))="","-",INDEX(Table2[KET],MATCH(A21,Table2[//])))</f>
        <v>200 ls</v>
      </c>
    </row>
    <row r="22" spans="1:6" ht="15">
      <c r="A22" s="27">
        <v>23</v>
      </c>
      <c r="D22" s="3" t="str">
        <f>INDEX(Table2[NAMA BARANG],MATCH(A22,Table2[//]))</f>
        <v>Address Fancy WTP Holo 106</v>
      </c>
      <c r="E22" s="4">
        <f>INDEX(Table2[TT],MATCH(A22,Table2[//]))</f>
        <v>4</v>
      </c>
      <c r="F22" s="5" t="str">
        <f>IF(INDEX(Table2[KET],MATCH(A22,Table2[//]))="","-",INDEX(Table2[KET],MATCH(A22,Table2[//])))</f>
        <v>500 ls</v>
      </c>
    </row>
    <row r="23" spans="1:6" ht="15">
      <c r="A23" s="27">
        <v>24</v>
      </c>
      <c r="D23" s="3" t="str">
        <f>INDEX(Table2[NAMA BARANG],MATCH(A23,Table2[//]))</f>
        <v>Address Hk Mill 2000</v>
      </c>
      <c r="E23" s="4">
        <f>INDEX(Table2[TT],MATCH(A23,Table2[//]))</f>
        <v>12</v>
      </c>
      <c r="F23" s="5" t="str">
        <f>IF(INDEX(Table2[KET],MATCH(A23,Table2[//]))="","-",INDEX(Table2[KET],MATCH(A23,Table2[//])))</f>
        <v>230 ls</v>
      </c>
    </row>
    <row r="24" spans="1:6" ht="15">
      <c r="A24" s="27">
        <v>25</v>
      </c>
      <c r="D24" s="3" t="str">
        <f>INDEX(Table2[NAMA BARANG],MATCH(A24,Table2[//]))</f>
        <v>Address Kaca X-1002 + Indeks</v>
      </c>
      <c r="E24" s="4">
        <f>INDEX(Table2[TT],MATCH(A24,Table2[//]))</f>
        <v>1</v>
      </c>
      <c r="F24" s="5" t="str">
        <f>IF(INDEX(Table2[KET],MATCH(A24,Table2[//]))="","-",INDEX(Table2[KET],MATCH(A24,Table2[//])))</f>
        <v>42 ls</v>
      </c>
    </row>
    <row r="25" spans="1:6" ht="15">
      <c r="A25" s="27">
        <v>26</v>
      </c>
      <c r="D25" s="3" t="str">
        <f>INDEX(Table2[NAMA BARANG],MATCH(A25,Table2[//]))</f>
        <v>Address Magnit 056 Gant kunci</v>
      </c>
      <c r="E25" s="4">
        <f>INDEX(Table2[TT],MATCH(A25,Table2[//]))</f>
        <v>14</v>
      </c>
      <c r="F25" s="5" t="str">
        <f>IF(INDEX(Table2[KET],MATCH(A25,Table2[//]))="","-",INDEX(Table2[KET],MATCH(A25,Table2[//])))</f>
        <v>125 ls</v>
      </c>
    </row>
    <row r="26" spans="1:6" ht="15">
      <c r="A26" s="27">
        <v>27</v>
      </c>
      <c r="D26" s="3" t="str">
        <f>INDEX(Table2[NAMA BARANG],MATCH(A26,Table2[//]))</f>
        <v>Address Magnit 058 bsr</v>
      </c>
      <c r="E26" s="4">
        <f>INDEX(Table2[TT],MATCH(A26,Table2[//]))</f>
        <v>7</v>
      </c>
      <c r="F26" s="5" t="str">
        <f>IF(INDEX(Table2[KET],MATCH(A26,Table2[//]))="","-",INDEX(Table2[KET],MATCH(A26,Table2[//])))</f>
        <v>125 ls</v>
      </c>
    </row>
    <row r="27" spans="1:6" ht="15">
      <c r="A27" s="27">
        <v>28</v>
      </c>
      <c r="D27" s="3" t="str">
        <f>INDEX(Table2[NAMA BARANG],MATCH(A27,Table2[//]))</f>
        <v>Address Magnit Artis Hongkong</v>
      </c>
      <c r="E27" s="4">
        <f>INDEX(Table2[TT],MATCH(A27,Table2[//]))</f>
        <v>1</v>
      </c>
      <c r="F27" s="5" t="str">
        <f>IF(INDEX(Table2[KET],MATCH(A27,Table2[//]))="","-",INDEX(Table2[KET],MATCH(A27,Table2[//])))</f>
        <v>50 ls</v>
      </c>
    </row>
    <row r="28" spans="1:6" ht="15">
      <c r="A28" s="27">
        <v>29</v>
      </c>
      <c r="D28" s="3" t="str">
        <f>INDEX(Table2[NAMA BARANG],MATCH(A28,Table2[//]))</f>
        <v>Address Magnit F4+Gant kunci</v>
      </c>
      <c r="E28" s="4">
        <f>INDEX(Table2[TT],MATCH(A28,Table2[//]))</f>
        <v>2</v>
      </c>
      <c r="F28" s="5" t="str">
        <f>IF(INDEX(Table2[KET],MATCH(A28,Table2[//]))="","-",INDEX(Table2[KET],MATCH(A28,Table2[//])))</f>
        <v>1200 pc</v>
      </c>
    </row>
    <row r="29" spans="1:6" ht="15">
      <c r="A29" s="27">
        <v>30</v>
      </c>
      <c r="D29" s="3" t="str">
        <f>INDEX(Table2[NAMA BARANG],MATCH(A29,Table2[//]))</f>
        <v>Address Magnit Hk B-5372 Wrn</v>
      </c>
      <c r="E29" s="4">
        <f>INDEX(Table2[TT],MATCH(A29,Table2[//]))</f>
        <v>6</v>
      </c>
      <c r="F29" s="5" t="str">
        <f>IF(INDEX(Table2[KET],MATCH(A29,Table2[//]))="","-",INDEX(Table2[KET],MATCH(A29,Table2[//])))</f>
        <v>500 pc</v>
      </c>
    </row>
    <row r="30" spans="1:6" ht="15">
      <c r="A30" s="27">
        <v>31</v>
      </c>
      <c r="D30" s="3" t="str">
        <f>INDEX(Table2[NAMA BARANG],MATCH(A30,Table2[//]))</f>
        <v>Address Magnit Kcl WTP</v>
      </c>
      <c r="E30" s="4">
        <f>INDEX(Table2[TT],MATCH(A30,Table2[//]))</f>
        <v>2</v>
      </c>
      <c r="F30" s="5" t="str">
        <f>IF(INDEX(Table2[KET],MATCH(A30,Table2[//]))="","-",INDEX(Table2[KET],MATCH(A30,Table2[//])))</f>
        <v>120 ls</v>
      </c>
    </row>
    <row r="31" spans="1:6" ht="15">
      <c r="A31" s="27">
        <v>32</v>
      </c>
      <c r="D31" s="3" t="str">
        <f>INDEX(Table2[NAMA BARANG],MATCH(A31,Table2[//]))</f>
        <v>Address Magnit Pkc (lie) Kcl(5)/ Tg(5)</v>
      </c>
      <c r="E31" s="4">
        <f>INDEX(Table2[TT],MATCH(A31,Table2[//]))</f>
        <v>10</v>
      </c>
      <c r="F31" s="5" t="str">
        <f>IF(INDEX(Table2[KET],MATCH(A31,Table2[//]))="","-",INDEX(Table2[KET],MATCH(A31,Table2[//])))</f>
        <v>120 ls</v>
      </c>
    </row>
    <row r="32" spans="1:6" ht="15">
      <c r="A32" s="27">
        <v>33</v>
      </c>
      <c r="D32" s="3" t="str">
        <f>INDEX(Table2[NAMA BARANG],MATCH(A32,Table2[//]))</f>
        <v>Address Magnit Pkc Bsr (lie)</v>
      </c>
      <c r="E32" s="4">
        <f>INDEX(Table2[TT],MATCH(A32,Table2[//]))</f>
        <v>9</v>
      </c>
      <c r="F32" s="5" t="str">
        <f>IF(INDEX(Table2[KET],MATCH(A32,Table2[//]))="","-",INDEX(Table2[KET],MATCH(A32,Table2[//])))</f>
        <v>96 ls</v>
      </c>
    </row>
    <row r="33" spans="1:6" ht="15">
      <c r="A33" s="27">
        <v>34</v>
      </c>
      <c r="D33" s="3" t="str">
        <f>INDEX(Table2[NAMA BARANG],MATCH(A33,Table2[//]))</f>
        <v>Address Magnit Pkc Bsr (mmas)</v>
      </c>
      <c r="E33" s="4">
        <f>INDEX(Table2[TT],MATCH(A33,Table2[//]))</f>
        <v>1</v>
      </c>
      <c r="F33" s="5" t="str">
        <f>IF(INDEX(Table2[KET],MATCH(A33,Table2[//]))="","-",INDEX(Table2[KET],MATCH(A33,Table2[//])))</f>
        <v>1000 pc</v>
      </c>
    </row>
    <row r="34" spans="1:6" ht="15">
      <c r="A34" s="27">
        <v>35</v>
      </c>
      <c r="D34" s="3" t="str">
        <f>INDEX(Table2[NAMA BARANG],MATCH(A34,Table2[//]))</f>
        <v>Address Magnit Tal Hk(3)/ BR(2) Bsr</v>
      </c>
      <c r="E34" s="4">
        <f>INDEX(Table2[TT],MATCH(A34,Table2[//]))</f>
        <v>5</v>
      </c>
      <c r="F34" s="5" t="str">
        <f>IF(INDEX(Table2[KET],MATCH(A34,Table2[//]))="","-",INDEX(Table2[KET],MATCH(A34,Table2[//])))</f>
        <v>60 ls</v>
      </c>
    </row>
    <row r="35" spans="1:6" ht="15">
      <c r="A35" s="27">
        <v>36</v>
      </c>
      <c r="D35" s="3" t="str">
        <f>INDEX(Table2[NAMA BARANG],MATCH(A35,Table2[//]))</f>
        <v>Address Magnit Tam Hk(6)/ DNY(4)/ BR(6) Bsr</v>
      </c>
      <c r="E35" s="4">
        <f>INDEX(Table2[TT],MATCH(A35,Table2[//]))</f>
        <v>16</v>
      </c>
      <c r="F35" s="5" t="str">
        <f>IF(INDEX(Table2[KET],MATCH(A35,Table2[//]))="","-",INDEX(Table2[KET],MATCH(A35,Table2[//])))</f>
        <v>60 ls</v>
      </c>
    </row>
    <row r="36" spans="1:6" ht="15">
      <c r="A36" s="27">
        <v>37</v>
      </c>
      <c r="D36" s="3" t="str">
        <f>INDEX(Table2[NAMA BARANG],MATCH(A36,Table2[//]))</f>
        <v>Address Magnit Tg WTP</v>
      </c>
      <c r="E36" s="4">
        <f>INDEX(Table2[TT],MATCH(A36,Table2[//]))</f>
        <v>1</v>
      </c>
      <c r="F36" s="5" t="str">
        <f>IF(INDEX(Table2[KET],MATCH(A36,Table2[//]))="","-",INDEX(Table2[KET],MATCH(A36,Table2[//])))</f>
        <v>120 ls</v>
      </c>
    </row>
    <row r="37" spans="1:6" ht="15">
      <c r="A37" s="27">
        <v>38</v>
      </c>
      <c r="D37" s="3" t="str">
        <f>INDEX(Table2[NAMA BARANG],MATCH(A37,Table2[//]))</f>
        <v>Address Telp Mmoro A-060/ 8016(1)/ A-062/ 8012(1)</v>
      </c>
      <c r="E37" s="4">
        <f>INDEX(Table2[TT],MATCH(A37,Table2[//]))</f>
        <v>2</v>
      </c>
      <c r="F37" s="5" t="str">
        <f>IF(INDEX(Table2[KET],MATCH(A37,Table2[//]))="","-",INDEX(Table2[KET],MATCH(A37,Table2[//])))</f>
        <v>90 ls</v>
      </c>
    </row>
    <row r="38" spans="1:6" ht="15">
      <c r="A38" s="27">
        <v>39</v>
      </c>
      <c r="D38" s="3" t="str">
        <f>INDEX(Table2[NAMA BARANG],MATCH(A38,Table2[//]))</f>
        <v>Agenda 22k (BA 22k)</v>
      </c>
      <c r="E38" s="4">
        <f>INDEX(Table2[TT],MATCH(A38,Table2[//]))</f>
        <v>1</v>
      </c>
      <c r="F38" s="5" t="str">
        <f>IF(INDEX(Table2[KET],MATCH(A38,Table2[//]))="","-",INDEX(Table2[KET],MATCH(A38,Table2[//])))</f>
        <v>160 pc</v>
      </c>
    </row>
    <row r="39" spans="1:6" ht="15">
      <c r="A39" s="27">
        <v>40</v>
      </c>
      <c r="D39" s="3" t="str">
        <f>INDEX(Table2[NAMA BARANG],MATCH(A39,Table2[//]))</f>
        <v>Agenda 32k (BA 32k) Kunci B</v>
      </c>
      <c r="E39" s="4">
        <f>INDEX(Table2[TT],MATCH(A39,Table2[//]))</f>
        <v>2</v>
      </c>
      <c r="F39" s="5" t="str">
        <f>IF(INDEX(Table2[KET],MATCH(A39,Table2[//]))="","-",INDEX(Table2[KET],MATCH(A39,Table2[//])))</f>
        <v>300 pc</v>
      </c>
    </row>
    <row r="40" spans="1:6" ht="15">
      <c r="A40" s="27">
        <v>41</v>
      </c>
      <c r="D40" s="3" t="str">
        <f>INDEX(Table2[NAMA BARANG],MATCH(A40,Table2[//]))</f>
        <v>Agenda kulit ular k</v>
      </c>
      <c r="E40" s="4">
        <f>INDEX(Table2[TT],MATCH(A40,Table2[//]))</f>
        <v>1</v>
      </c>
      <c r="F40" s="5" t="str">
        <f>IF(INDEX(Table2[KET],MATCH(A40,Table2[//]))="","-",INDEX(Table2[KET],MATCH(A40,Table2[//])))</f>
        <v>270 PC</v>
      </c>
    </row>
    <row r="41" spans="1:6" ht="15">
      <c r="A41" s="27">
        <v>42</v>
      </c>
      <c r="D41" s="3" t="str">
        <f>INDEX(Table2[NAMA BARANG],MATCH(A41,Table2[//]))</f>
        <v>Alphabet huruf ABC 8714</v>
      </c>
      <c r="E41" s="4">
        <f>INDEX(Table2[TT],MATCH(A41,Table2[//]))</f>
        <v>7</v>
      </c>
      <c r="F41" s="5" t="str">
        <f>IF(INDEX(Table2[KET],MATCH(A41,Table2[//]))="","-",INDEX(Table2[KET],MATCH(A41,Table2[//])))</f>
        <v>456 pc</v>
      </c>
    </row>
    <row r="42" spans="1:6" ht="15">
      <c r="A42" s="27">
        <v>43</v>
      </c>
      <c r="D42" s="3" t="str">
        <f>INDEX(Table2[NAMA BARANG],MATCH(A42,Table2[//]))</f>
        <v>Alphabet Huruf ABC 8715</v>
      </c>
      <c r="E42" s="4">
        <f>INDEX(Table2[TT],MATCH(A42,Table2[//]))</f>
        <v>6</v>
      </c>
      <c r="F42" s="5" t="str">
        <f>IF(INDEX(Table2[KET],MATCH(A42,Table2[//]))="","-",INDEX(Table2[KET],MATCH(A42,Table2[//])))</f>
        <v>456 pc</v>
      </c>
    </row>
    <row r="43" spans="1:6" ht="15">
      <c r="A43" s="27">
        <v>44</v>
      </c>
      <c r="D43" s="3" t="str">
        <f>INDEX(Table2[NAMA BARANG],MATCH(A43,Table2[//]))</f>
        <v>Alphabet Magnetic letter/ Huruf</v>
      </c>
      <c r="E43" s="4">
        <f>INDEX(Table2[TT],MATCH(A43,Table2[//]))</f>
        <v>21</v>
      </c>
      <c r="F43" s="5" t="str">
        <f>IF(INDEX(Table2[KET],MATCH(A43,Table2[//]))="","-",INDEX(Table2[KET],MATCH(A43,Table2[//])))</f>
        <v>400 pc</v>
      </c>
    </row>
    <row r="44" spans="1:6" ht="15">
      <c r="A44" s="27">
        <v>45</v>
      </c>
      <c r="D44" s="3" t="str">
        <f>INDEX(Table2[NAMA BARANG],MATCH(A44,Table2[//]))</f>
        <v>Alphabet Magnetic number/ Angka</v>
      </c>
      <c r="E44" s="4">
        <f>INDEX(Table2[TT],MATCH(A44,Table2[//]))</f>
        <v>25</v>
      </c>
      <c r="F44" s="5" t="str">
        <f>IF(INDEX(Table2[KET],MATCH(A44,Table2[//]))="","-",INDEX(Table2[KET],MATCH(A44,Table2[//])))</f>
        <v>400 pc</v>
      </c>
    </row>
    <row r="45" spans="1:6" ht="15">
      <c r="A45" s="27">
        <v>46</v>
      </c>
      <c r="D45" s="3" t="str">
        <f>INDEX(Table2[NAMA BARANG],MATCH(A45,Table2[//]))</f>
        <v>Alphabet magnit Angka Ak 18/ 026</v>
      </c>
      <c r="E45" s="4">
        <f>INDEX(Table2[TT],MATCH(A45,Table2[//]))</f>
        <v>17</v>
      </c>
      <c r="F45" s="5" t="str">
        <f>IF(INDEX(Table2[KET],MATCH(A45,Table2[//]))="","-",INDEX(Table2[KET],MATCH(A45,Table2[//])))</f>
        <v>400 pc</v>
      </c>
    </row>
    <row r="46" spans="1:6" ht="15">
      <c r="A46" s="27">
        <v>47</v>
      </c>
      <c r="D46" s="3" t="str">
        <f>INDEX(Table2[NAMA BARANG],MATCH(A46,Table2[//]))</f>
        <v>Alphabet magnit Huruf Ak 17/ 005</v>
      </c>
      <c r="E46" s="4">
        <f>INDEX(Table2[TT],MATCH(A46,Table2[//]))</f>
        <v>19</v>
      </c>
      <c r="F46" s="5" t="str">
        <f>IF(INDEX(Table2[KET],MATCH(A46,Table2[//]))="","-",INDEX(Table2[KET],MATCH(A46,Table2[//])))</f>
        <v>400 pc</v>
      </c>
    </row>
    <row r="47" spans="1:6" ht="15">
      <c r="A47" s="27">
        <v>48</v>
      </c>
      <c r="D47" s="3" t="str">
        <f>INDEX(Table2[NAMA BARANG],MATCH(A47,Table2[//]))</f>
        <v>Amplop BE 55</v>
      </c>
      <c r="E47" s="4">
        <f>INDEX(Table2[TT],MATCH(A47,Table2[//]))</f>
        <v>4</v>
      </c>
      <c r="F47" s="5" t="str">
        <f>IF(INDEX(Table2[KET],MATCH(A47,Table2[//]))="","-",INDEX(Table2[KET],MATCH(A47,Table2[//])))</f>
        <v>40 ls</v>
      </c>
    </row>
    <row r="48" spans="1:6" ht="15">
      <c r="A48" s="27">
        <v>49</v>
      </c>
      <c r="D48" s="3" t="str">
        <f>INDEX(Table2[NAMA BARANG],MATCH(A48,Table2[//]))</f>
        <v>Amplop Data BT 53</v>
      </c>
      <c r="E48" s="4">
        <f>INDEX(Table2[TT],MATCH(A48,Table2[//]))</f>
        <v>3</v>
      </c>
      <c r="F48" s="5" t="str">
        <f>IF(INDEX(Table2[KET],MATCH(A48,Table2[//]))="","-",INDEX(Table2[KET],MATCH(A48,Table2[//])))</f>
        <v>50 ls</v>
      </c>
    </row>
    <row r="49" spans="1:6" ht="15">
      <c r="A49" s="27">
        <v>50</v>
      </c>
      <c r="D49" s="3" t="str">
        <f>INDEX(Table2[NAMA BARANG],MATCH(A49,Table2[//]))</f>
        <v>Amplop data gasta GD 57</v>
      </c>
      <c r="E49" s="4">
        <f>INDEX(Table2[TT],MATCH(A49,Table2[//]))</f>
        <v>2</v>
      </c>
      <c r="F49" s="5">
        <f>IF(INDEX(Table2[KET],MATCH(A49,Table2[//]))="","-",INDEX(Table2[KET],MATCH(A49,Table2[//])))</f>
        <v>240</v>
      </c>
    </row>
    <row r="50" spans="1:6" ht="15">
      <c r="A50" s="27">
        <v>51</v>
      </c>
      <c r="D50" s="3" t="str">
        <f>INDEX(Table2[NAMA BARANG],MATCH(A50,Table2[//]))</f>
        <v>Amplop Data microtop CF 57</v>
      </c>
      <c r="E50" s="4">
        <f>INDEX(Table2[TT],MATCH(A50,Table2[//]))</f>
        <v>4</v>
      </c>
      <c r="F50" s="5" t="str">
        <f>IF(INDEX(Table2[KET],MATCH(A50,Table2[//]))="","-",INDEX(Table2[KET],MATCH(A50,Table2[//])))</f>
        <v>240 pc</v>
      </c>
    </row>
    <row r="51" spans="1:6" ht="15">
      <c r="A51" s="27">
        <v>52</v>
      </c>
      <c r="D51" s="3" t="str">
        <f>INDEX(Table2[NAMA BARANG],MATCH(A51,Table2[//]))</f>
        <v>Amplop Data Tesla TS 55 batik</v>
      </c>
      <c r="E51" s="4">
        <f>INDEX(Table2[TT],MATCH(A51,Table2[//]))</f>
        <v>3</v>
      </c>
      <c r="F51" s="5" t="str">
        <f>IF(INDEX(Table2[KET],MATCH(A51,Table2[//]))="","-",INDEX(Table2[KET],MATCH(A51,Table2[//])))</f>
        <v>50 ls</v>
      </c>
    </row>
    <row r="52" spans="1:6" ht="15">
      <c r="A52" s="27">
        <v>53</v>
      </c>
      <c r="D52" s="3" t="str">
        <f>INDEX(Table2[NAMA BARANG],MATCH(A52,Table2[//]))</f>
        <v>Amplop Data/ Map gasta GF56</v>
      </c>
      <c r="E52" s="4">
        <f>INDEX(Table2[TT],MATCH(A52,Table2[//]))</f>
        <v>1</v>
      </c>
      <c r="F52" s="5" t="str">
        <f>IF(INDEX(Table2[KET],MATCH(A52,Table2[//]))="","-",INDEX(Table2[KET],MATCH(A52,Table2[//])))</f>
        <v>30 LSN</v>
      </c>
    </row>
    <row r="53" spans="1:6" ht="15">
      <c r="A53" s="27">
        <v>54</v>
      </c>
      <c r="D53" s="3" t="str">
        <f>INDEX(Table2[NAMA BARANG],MATCH(A53,Table2[//]))</f>
        <v>Amplop F54</v>
      </c>
      <c r="E53" s="4">
        <f>INDEX(Table2[TT],MATCH(A53,Table2[//]))</f>
        <v>2</v>
      </c>
      <c r="F53" s="5" t="str">
        <f>IF(INDEX(Table2[KET],MATCH(A53,Table2[//]))="","-",INDEX(Table2[KET],MATCH(A53,Table2[//])))</f>
        <v>80 ls</v>
      </c>
    </row>
    <row r="54" spans="1:6" ht="15">
      <c r="A54" s="27">
        <v>55</v>
      </c>
      <c r="D54" s="3" t="str">
        <f>INDEX(Table2[NAMA BARANG],MATCH(A54,Table2[//]))</f>
        <v>Amplop gasta CE 56</v>
      </c>
      <c r="E54" s="4">
        <f>INDEX(Table2[TT],MATCH(A54,Table2[//]))</f>
        <v>1</v>
      </c>
      <c r="F54" s="5" t="str">
        <f>IF(INDEX(Table2[KET],MATCH(A54,Table2[//]))="","-",INDEX(Table2[KET],MATCH(A54,Table2[//])))</f>
        <v>360 ls</v>
      </c>
    </row>
    <row r="55" spans="1:6" ht="15">
      <c r="A55" s="27">
        <v>56</v>
      </c>
      <c r="D55" s="3" t="str">
        <f>INDEX(Table2[NAMA BARANG],MATCH(A55,Table2[//]))</f>
        <v>Amplop gasta FC 56</v>
      </c>
      <c r="E55" s="4">
        <f>INDEX(Table2[TT],MATCH(A55,Table2[//]))</f>
        <v>3</v>
      </c>
      <c r="F55" s="5" t="str">
        <f>IF(INDEX(Table2[KET],MATCH(A55,Table2[//]))="","-",INDEX(Table2[KET],MATCH(A55,Table2[//])))</f>
        <v>30 ls</v>
      </c>
    </row>
    <row r="56" spans="1:6" ht="15">
      <c r="A56" s="27">
        <v>57</v>
      </c>
      <c r="D56" s="3" t="str">
        <f>INDEX(Table2[NAMA BARANG],MATCH(A56,Table2[//]))</f>
        <v>Amplop gasta GD 56</v>
      </c>
      <c r="E56" s="4">
        <f>INDEX(Table2[TT],MATCH(A56,Table2[//]))</f>
        <v>1</v>
      </c>
      <c r="F56" s="5">
        <f>IF(INDEX(Table2[KET],MATCH(A56,Table2[//]))="","-",INDEX(Table2[KET],MATCH(A56,Table2[//])))</f>
        <v>360</v>
      </c>
    </row>
    <row r="57" spans="1:6" ht="15">
      <c r="A57" s="27">
        <v>58</v>
      </c>
      <c r="D57" s="3" t="str">
        <f>INDEX(Table2[NAMA BARANG],MATCH(A57,Table2[//]))</f>
        <v>Amplop hutang piutang</v>
      </c>
      <c r="E57" s="4">
        <f>INDEX(Table2[TT],MATCH(A57,Table2[//]))</f>
        <v>5</v>
      </c>
      <c r="F57" s="5">
        <f>IF(INDEX(Table2[KET],MATCH(A57,Table2[//]))="","-",INDEX(Table2[KET],MATCH(A57,Table2[//])))</f>
        <v>500</v>
      </c>
    </row>
    <row r="58" spans="1:6" ht="15">
      <c r="A58" s="27">
        <v>59</v>
      </c>
      <c r="D58" s="3" t="str">
        <f>INDEX(Table2[NAMA BARANG],MATCH(A58,Table2[//]))</f>
        <v>Amplop KD 865/ B5</v>
      </c>
      <c r="E58" s="4">
        <f>INDEX(Table2[TT],MATCH(A58,Table2[//]))</f>
        <v>4</v>
      </c>
      <c r="F58" s="5" t="str">
        <f>IF(INDEX(Table2[KET],MATCH(A58,Table2[//]))="","-",INDEX(Table2[KET],MATCH(A58,Table2[//])))</f>
        <v>40 ls</v>
      </c>
    </row>
    <row r="59" spans="1:6" ht="15">
      <c r="A59" s="27">
        <v>60</v>
      </c>
      <c r="D59" s="3" t="str">
        <f>INDEX(Table2[NAMA BARANG],MATCH(A59,Table2[//]))</f>
        <v>Amplop microtop data F 53/ B5</v>
      </c>
      <c r="E59" s="4">
        <f>INDEX(Table2[TT],MATCH(A59,Table2[//]))</f>
        <v>1</v>
      </c>
      <c r="F59" s="5" t="str">
        <f>IF(INDEX(Table2[KET],MATCH(A59,Table2[//]))="","-",INDEX(Table2[KET],MATCH(A59,Table2[//])))</f>
        <v>100 LSN</v>
      </c>
    </row>
    <row r="60" spans="1:6" ht="15">
      <c r="A60" s="27">
        <v>61</v>
      </c>
      <c r="D60" s="3" t="str">
        <f>INDEX(Table2[NAMA BARANG],MATCH(A60,Table2[//]))</f>
        <v>Amplop/ Data envelope DE A4</v>
      </c>
      <c r="E60" s="4">
        <f>INDEX(Table2[TT],MATCH(A60,Table2[//]))</f>
        <v>4</v>
      </c>
      <c r="F60" s="5" t="str">
        <f>IF(INDEX(Table2[KET],MATCH(A60,Table2[//]))="","-",INDEX(Table2[KET],MATCH(A60,Table2[//])))</f>
        <v>576 pc</v>
      </c>
    </row>
    <row r="61" spans="1:6" ht="15">
      <c r="A61" s="27">
        <v>62</v>
      </c>
      <c r="D61" s="3" t="str">
        <f>INDEX(Table2[NAMA BARANG],MATCH(A61,Table2[//]))</f>
        <v>Amplop/ map Data FC 53</v>
      </c>
      <c r="E61" s="4">
        <f>INDEX(Table2[TT],MATCH(A61,Table2[//]))</f>
        <v>3</v>
      </c>
      <c r="F61" s="5" t="str">
        <f>IF(INDEX(Table2[KET],MATCH(A61,Table2[//]))="","-",INDEX(Table2[KET],MATCH(A61,Table2[//])))</f>
        <v>600 pc</v>
      </c>
    </row>
    <row r="62" spans="1:6" ht="15">
      <c r="A62" s="27">
        <v>63</v>
      </c>
      <c r="D62" s="3" t="str">
        <f>INDEX(Table2[NAMA BARANG],MATCH(A62,Table2[//]))</f>
        <v>Amplop/ map Data microtop KD 861</v>
      </c>
      <c r="E62" s="4">
        <f>INDEX(Table2[TT],MATCH(A62,Table2[//]))</f>
        <v>8</v>
      </c>
      <c r="F62" s="5" t="str">
        <f>IF(INDEX(Table2[KET],MATCH(A62,Table2[//]))="","-",INDEX(Table2[KET],MATCH(A62,Table2[//])))</f>
        <v>50 ls</v>
      </c>
    </row>
    <row r="63" spans="1:6" ht="15">
      <c r="A63" s="27">
        <v>64</v>
      </c>
      <c r="D63" s="3" t="str">
        <f>INDEX(Table2[NAMA BARANG],MATCH(A63,Table2[//]))</f>
        <v>Amplop/ map gasta BM 53</v>
      </c>
      <c r="E63" s="4">
        <f>INDEX(Table2[TT],MATCH(A63,Table2[//]))</f>
        <v>7</v>
      </c>
      <c r="F63" s="5" t="str">
        <f>IF(INDEX(Table2[KET],MATCH(A63,Table2[//]))="","-",INDEX(Table2[KET],MATCH(A63,Table2[//])))</f>
        <v>600 pc</v>
      </c>
    </row>
    <row r="64" spans="1:6" ht="15">
      <c r="A64" s="27">
        <v>65</v>
      </c>
      <c r="D64" s="3" t="str">
        <f>INDEX(Table2[NAMA BARANG],MATCH(A64,Table2[//]))</f>
        <v>Amplop/ map gasta BM 56</v>
      </c>
      <c r="E64" s="4">
        <f>INDEX(Table2[TT],MATCH(A64,Table2[//]))</f>
        <v>3</v>
      </c>
      <c r="F64" s="5" t="str">
        <f>IF(INDEX(Table2[KET],MATCH(A64,Table2[//]))="","-",INDEX(Table2[KET],MATCH(A64,Table2[//])))</f>
        <v>360 pc</v>
      </c>
    </row>
    <row r="65" spans="1:6" ht="15">
      <c r="A65" s="27">
        <v>66</v>
      </c>
      <c r="D65" s="3" t="str">
        <f>INDEX(Table2[NAMA BARANG],MATCH(A65,Table2[//]))</f>
        <v>Amplop/ map gasta CF 56</v>
      </c>
      <c r="E65" s="4">
        <f>INDEX(Table2[TT],MATCH(A65,Table2[//]))</f>
        <v>1</v>
      </c>
      <c r="F65" s="5" t="str">
        <f>IF(INDEX(Table2[KET],MATCH(A65,Table2[//]))="","-",INDEX(Table2[KET],MATCH(A65,Table2[//])))</f>
        <v>360 pc</v>
      </c>
    </row>
    <row r="66" spans="1:6" ht="15">
      <c r="A66" s="27">
        <v>67</v>
      </c>
      <c r="D66" s="3" t="str">
        <f>INDEX(Table2[NAMA BARANG],MATCH(A66,Table2[//]))</f>
        <v>Amplop/ map Tesla batik BT 53 S</v>
      </c>
      <c r="E66" s="4">
        <f>INDEX(Table2[TT],MATCH(A66,Table2[//]))</f>
        <v>2</v>
      </c>
      <c r="F66" s="5" t="str">
        <f>IF(INDEX(Table2[KET],MATCH(A66,Table2[//]))="","-",INDEX(Table2[KET],MATCH(A66,Table2[//])))</f>
        <v>660 pc</v>
      </c>
    </row>
    <row r="67" spans="1:6" ht="15">
      <c r="A67" s="27">
        <v>68</v>
      </c>
      <c r="D67" s="3" t="str">
        <f>INDEX(Table2[NAMA BARANG],MATCH(A67,Table2[//]))</f>
        <v>Asahan 006 Ikan (48)</v>
      </c>
      <c r="E67" s="4">
        <f>INDEX(Table2[TT],MATCH(A67,Table2[//]))</f>
        <v>2</v>
      </c>
      <c r="F67" s="5" t="str">
        <f>IF(INDEX(Table2[KET],MATCH(A67,Table2[//]))="","-",INDEX(Table2[KET],MATCH(A67,Table2[//])))</f>
        <v>1440 pc</v>
      </c>
    </row>
    <row r="68" spans="1:6" ht="15">
      <c r="A68" s="27">
        <v>69</v>
      </c>
      <c r="D68" s="3" t="str">
        <f>INDEX(Table2[NAMA BARANG],MATCH(A68,Table2[//]))</f>
        <v>Asahan 101-103 PH (1x24)</v>
      </c>
      <c r="E68" s="4">
        <f>INDEX(Table2[TT],MATCH(A68,Table2[//]))</f>
        <v>8</v>
      </c>
      <c r="F68" s="5" t="str">
        <f>IF(INDEX(Table2[KET],MATCH(A68,Table2[//]))="","-",INDEX(Table2[KET],MATCH(A68,Table2[//])))</f>
        <v>48 box</v>
      </c>
    </row>
    <row r="69" spans="1:6" ht="15">
      <c r="A69" s="27">
        <v>70</v>
      </c>
      <c r="D69" s="3" t="str">
        <f>INDEX(Table2[NAMA BARANG],MATCH(A69,Table2[//]))</f>
        <v>Asahan 20160 (42)</v>
      </c>
      <c r="E69" s="4">
        <f>INDEX(Table2[TT],MATCH(A69,Table2[//]))</f>
        <v>2</v>
      </c>
      <c r="F69" s="5" t="str">
        <f>IF(INDEX(Table2[KET],MATCH(A69,Table2[//]))="","-",INDEX(Table2[KET],MATCH(A69,Table2[//])))</f>
        <v>36 box</v>
      </c>
    </row>
    <row r="70" spans="1:6" ht="15">
      <c r="A70" s="27">
        <v>71</v>
      </c>
      <c r="D70" s="3" t="str">
        <f>INDEX(Table2[NAMA BARANG],MATCH(A70,Table2[//]))</f>
        <v>Asahan 3006 pesawat (45)</v>
      </c>
      <c r="E70" s="4">
        <f>INDEX(Table2[TT],MATCH(A70,Table2[//]))</f>
        <v>2</v>
      </c>
      <c r="F70" s="5" t="str">
        <f>IF(INDEX(Table2[KET],MATCH(A70,Table2[//]))="","-",INDEX(Table2[KET],MATCH(A70,Table2[//])))</f>
        <v>48 pot</v>
      </c>
    </row>
    <row r="71" spans="1:6" ht="15">
      <c r="A71" s="27">
        <v>72</v>
      </c>
      <c r="D71" s="3" t="str">
        <f>INDEX(Table2[NAMA BARANG],MATCH(A71,Table2[//]))</f>
        <v>Asahan 346 (48)</v>
      </c>
      <c r="E71" s="4">
        <f>INDEX(Table2[TT],MATCH(A71,Table2[//]))</f>
        <v>16</v>
      </c>
      <c r="F71" s="5" t="str">
        <f>IF(INDEX(Table2[KET],MATCH(A71,Table2[//]))="","-",INDEX(Table2[KET],MATCH(A71,Table2[//])))</f>
        <v>90 box</v>
      </c>
    </row>
    <row r="72" spans="1:6" ht="15">
      <c r="A72" s="27">
        <v>73</v>
      </c>
      <c r="D72" s="3" t="str">
        <f>INDEX(Table2[NAMA BARANG],MATCH(A72,Table2[//]))</f>
        <v>Asahan 3852 (12)</v>
      </c>
      <c r="E72" s="4">
        <f>INDEX(Table2[TT],MATCH(A72,Table2[//]))</f>
        <v>3</v>
      </c>
      <c r="F72" s="5" t="str">
        <f>IF(INDEX(Table2[KET],MATCH(A72,Table2[//]))="","-",INDEX(Table2[KET],MATCH(A72,Table2[//])))</f>
        <v>64 box</v>
      </c>
    </row>
    <row r="73" spans="1:6" ht="15">
      <c r="A73" s="27">
        <v>74</v>
      </c>
      <c r="D73" s="3" t="str">
        <f>INDEX(Table2[NAMA BARANG],MATCH(A73,Table2[//]))</f>
        <v>Asahan 387 Hipo</v>
      </c>
      <c r="E73" s="4">
        <f>INDEX(Table2[TT],MATCH(A73,Table2[//]))</f>
        <v>7</v>
      </c>
      <c r="F73" s="5" t="str">
        <f>IF(INDEX(Table2[KET],MATCH(A73,Table2[//]))="","-",INDEX(Table2[KET],MATCH(A73,Table2[//])))</f>
        <v>1440 pc</v>
      </c>
    </row>
    <row r="74" spans="1:6" ht="15">
      <c r="A74" s="27">
        <v>75</v>
      </c>
      <c r="D74" s="3" t="str">
        <f>INDEX(Table2[NAMA BARANG],MATCH(A74,Table2[//]))</f>
        <v>Asahan 3in1 3281 Frozen lancip</v>
      </c>
      <c r="E74" s="4">
        <f>INDEX(Table2[TT],MATCH(A74,Table2[//]))</f>
        <v>14</v>
      </c>
      <c r="F74" s="5" t="str">
        <f>IF(INDEX(Table2[KET],MATCH(A74,Table2[//]))="","-",INDEX(Table2[KET],MATCH(A74,Table2[//])))</f>
        <v>144 ls</v>
      </c>
    </row>
    <row r="75" spans="1:6" ht="15">
      <c r="A75" s="27">
        <v>76</v>
      </c>
      <c r="D75" s="3" t="str">
        <f>INDEX(Table2[NAMA BARANG],MATCH(A75,Table2[//]))</f>
        <v>Asahan 51102</v>
      </c>
      <c r="E75" s="4">
        <f>INDEX(Table2[TT],MATCH(A75,Table2[//]))</f>
        <v>2</v>
      </c>
      <c r="F75" s="5" t="str">
        <f>IF(INDEX(Table2[KET],MATCH(A75,Table2[//]))="","-",INDEX(Table2[KET],MATCH(A75,Table2[//])))</f>
        <v>480 PCS</v>
      </c>
    </row>
    <row r="76" spans="1:6" ht="15">
      <c r="A76" s="27">
        <v>77</v>
      </c>
      <c r="D76" s="3" t="str">
        <f>INDEX(Table2[NAMA BARANG],MATCH(A76,Table2[//]))</f>
        <v>Asahan 601</v>
      </c>
      <c r="E76" s="4">
        <f>INDEX(Table2[TT],MATCH(A76,Table2[//]))</f>
        <v>8</v>
      </c>
      <c r="F76" s="5">
        <f>IF(INDEX(Table2[KET],MATCH(A76,Table2[//]))="","-",INDEX(Table2[KET],MATCH(A76,Table2[//])))</f>
        <v>96</v>
      </c>
    </row>
    <row r="77" spans="1:6" ht="15">
      <c r="A77" s="27">
        <v>78</v>
      </c>
      <c r="D77" s="3" t="str">
        <f>INDEX(Table2[NAMA BARANG],MATCH(A77,Table2[//]))</f>
        <v>Asahan 62 2169 (48)</v>
      </c>
      <c r="E77" s="4">
        <f>INDEX(Table2[TT],MATCH(A77,Table2[//]))</f>
        <v>3</v>
      </c>
      <c r="F77" s="5" t="str">
        <f>IF(INDEX(Table2[KET],MATCH(A77,Table2[//]))="","-",INDEX(Table2[KET],MATCH(A77,Table2[//])))</f>
        <v>96 box</v>
      </c>
    </row>
    <row r="78" spans="1:6" ht="15">
      <c r="A78" s="27">
        <v>79</v>
      </c>
      <c r="D78" s="3" t="str">
        <f>INDEX(Table2[NAMA BARANG],MATCH(A78,Table2[//]))</f>
        <v>Asahan 653</v>
      </c>
      <c r="E78" s="4">
        <f>INDEX(Table2[TT],MATCH(A78,Table2[//]))</f>
        <v>3</v>
      </c>
      <c r="F78" s="5" t="str">
        <f>IF(INDEX(Table2[KET],MATCH(A78,Table2[//]))="","-",INDEX(Table2[KET],MATCH(A78,Table2[//])))</f>
        <v>1152 pc</v>
      </c>
    </row>
    <row r="79" spans="1:6" ht="15">
      <c r="A79" s="27">
        <v>80</v>
      </c>
      <c r="D79" s="3" t="str">
        <f>INDEX(Table2[NAMA BARANG],MATCH(A79,Table2[//]))</f>
        <v>Asahan 6611 6619/ 2pc (27)</v>
      </c>
      <c r="E79" s="4">
        <f>INDEX(Table2[TT],MATCH(A79,Table2[//]))</f>
        <v>2</v>
      </c>
      <c r="F79" s="5" t="str">
        <f>IF(INDEX(Table2[KET],MATCH(A79,Table2[//]))="","-",INDEX(Table2[KET],MATCH(A79,Table2[//])))</f>
        <v>60 box</v>
      </c>
    </row>
    <row r="80" spans="1:6" ht="15">
      <c r="A80" s="27">
        <v>81</v>
      </c>
      <c r="D80" s="3" t="str">
        <f>INDEX(Table2[NAMA BARANG],MATCH(A80,Table2[//]))</f>
        <v>Asahan 7528 botol</v>
      </c>
      <c r="E80" s="4">
        <f>INDEX(Table2[TT],MATCH(A80,Table2[//]))</f>
        <v>4</v>
      </c>
      <c r="F80" s="5" t="str">
        <f>IF(INDEX(Table2[KET],MATCH(A80,Table2[//]))="","-",INDEX(Table2[KET],MATCH(A80,Table2[//])))</f>
        <v>24 botol</v>
      </c>
    </row>
    <row r="81" spans="1:6" ht="15">
      <c r="A81" s="27">
        <v>82</v>
      </c>
      <c r="D81" s="3" t="str">
        <f>INDEX(Table2[NAMA BARANG],MATCH(A81,Table2[//]))</f>
        <v>Asahan 859 Cangkir (12)</v>
      </c>
      <c r="E81" s="4">
        <f>INDEX(Table2[TT],MATCH(A81,Table2[//]))</f>
        <v>2</v>
      </c>
      <c r="F81" s="5" t="str">
        <f>IF(INDEX(Table2[KET],MATCH(A81,Table2[//]))="","-",INDEX(Table2[KET],MATCH(A81,Table2[//])))</f>
        <v>5 grs</v>
      </c>
    </row>
    <row r="82" spans="1:6" ht="15">
      <c r="A82" s="27">
        <v>83</v>
      </c>
      <c r="D82" s="3" t="str">
        <f>INDEX(Table2[NAMA BARANG],MATCH(A82,Table2[//]))</f>
        <v>Asahan 888 H (24)</v>
      </c>
      <c r="E82" s="4">
        <f>INDEX(Table2[TT],MATCH(A82,Table2[//]))</f>
        <v>1</v>
      </c>
      <c r="F82" s="5" t="str">
        <f>IF(INDEX(Table2[KET],MATCH(A82,Table2[//]))="","-",INDEX(Table2[KET],MATCH(A82,Table2[//])))</f>
        <v>60 box</v>
      </c>
    </row>
    <row r="83" spans="1:6" ht="15">
      <c r="A83" s="27">
        <v>84</v>
      </c>
      <c r="D83" s="3" t="str">
        <f>INDEX(Table2[NAMA BARANG],MATCH(A83,Table2[//]))</f>
        <v>Asahan 888 K(3)</v>
      </c>
      <c r="E83" s="4">
        <f>INDEX(Table2[TT],MATCH(A83,Table2[//]))</f>
        <v>3</v>
      </c>
      <c r="F83" s="5" t="str">
        <f>IF(INDEX(Table2[KET],MATCH(A83,Table2[//]))="","-",INDEX(Table2[KET],MATCH(A83,Table2[//])))</f>
        <v>60 box</v>
      </c>
    </row>
    <row r="84" spans="1:6" ht="15">
      <c r="A84" s="27">
        <v>85</v>
      </c>
      <c r="D84" s="3" t="str">
        <f>INDEX(Table2[NAMA BARANG],MATCH(A84,Table2[//]))</f>
        <v>Asahan 888E</v>
      </c>
      <c r="E84" s="4">
        <f>INDEX(Table2[TT],MATCH(A84,Table2[//]))</f>
        <v>1</v>
      </c>
      <c r="F84" s="5" t="str">
        <f>IF(INDEX(Table2[KET],MATCH(A84,Table2[//]))="","-",INDEX(Table2[KET],MATCH(A84,Table2[//])))</f>
        <v>60 box</v>
      </c>
    </row>
    <row r="85" spans="1:6" ht="15">
      <c r="A85" s="27">
        <v>86</v>
      </c>
      <c r="D85" s="3" t="str">
        <f>INDEX(Table2[NAMA BARANG],MATCH(A85,Table2[//]))</f>
        <v>Asahan 9040 A Rumah</v>
      </c>
      <c r="E85" s="4">
        <f>INDEX(Table2[TT],MATCH(A85,Table2[//]))</f>
        <v>4</v>
      </c>
      <c r="F85" s="5" t="str">
        <f>IF(INDEX(Table2[KET],MATCH(A85,Table2[//]))="","-",INDEX(Table2[KET],MATCH(A85,Table2[//])))</f>
        <v>144 PCS</v>
      </c>
    </row>
    <row r="86" spans="1:6" ht="15">
      <c r="A86" s="27">
        <v>87</v>
      </c>
      <c r="D86" s="3" t="str">
        <f>INDEX(Table2[NAMA BARANG],MATCH(A86,Table2[//]))</f>
        <v>Asahan 9040 A Rumah</v>
      </c>
      <c r="E86" s="4">
        <f>INDEX(Table2[TT],MATCH(A86,Table2[//]))</f>
        <v>1</v>
      </c>
      <c r="F86" s="5" t="str">
        <f>IF(INDEX(Table2[KET],MATCH(A86,Table2[//]))="","-",INDEX(Table2[KET],MATCH(A86,Table2[//])))</f>
        <v>126 PCS</v>
      </c>
    </row>
    <row r="87" spans="1:6" ht="15">
      <c r="A87" s="27">
        <v>88</v>
      </c>
      <c r="D87" s="3" t="str">
        <f>INDEX(Table2[NAMA BARANG],MATCH(A87,Table2[//]))</f>
        <v>Asahan 9102 bubble(24)</v>
      </c>
      <c r="E87" s="4">
        <f>INDEX(Table2[TT],MATCH(A87,Table2[//]))</f>
        <v>2</v>
      </c>
      <c r="F87" s="5" t="str">
        <f>IF(INDEX(Table2[KET],MATCH(A87,Table2[//]))="","-",INDEX(Table2[KET],MATCH(A87,Table2[//])))</f>
        <v>48 box</v>
      </c>
    </row>
    <row r="88" spans="1:6" ht="15">
      <c r="A88" s="27">
        <v>89</v>
      </c>
      <c r="D88" s="3" t="str">
        <f>INDEX(Table2[NAMA BARANG],MATCH(A88,Table2[//]))</f>
        <v>Asahan 9910(9)/ 9916(2) BLK</v>
      </c>
      <c r="E88" s="4">
        <f>INDEX(Table2[TT],MATCH(A88,Table2[//]))</f>
        <v>11</v>
      </c>
      <c r="F88" s="5" t="str">
        <f>IF(INDEX(Table2[KET],MATCH(A88,Table2[//]))="","-",INDEX(Table2[KET],MATCH(A88,Table2[//])))</f>
        <v>96 PCS</v>
      </c>
    </row>
    <row r="89" spans="1:6" ht="15">
      <c r="A89" s="27">
        <v>90</v>
      </c>
      <c r="D89" s="3" t="str">
        <f>INDEX(Table2[NAMA BARANG],MATCH(A89,Table2[//]))</f>
        <v>Asahan B 752 (1x24 pc)</v>
      </c>
      <c r="E89" s="4">
        <f>INDEX(Table2[TT],MATCH(A89,Table2[//]))</f>
        <v>6</v>
      </c>
      <c r="F89" s="5" t="str">
        <f>IF(INDEX(Table2[KET],MATCH(A89,Table2[//]))="","-",INDEX(Table2[KET],MATCH(A89,Table2[//])))</f>
        <v>-</v>
      </c>
    </row>
    <row r="90" spans="1:6" ht="15">
      <c r="A90" s="27">
        <v>91</v>
      </c>
      <c r="D90" s="3" t="str">
        <f>INDEX(Table2[NAMA BARANG],MATCH(A90,Table2[//]))</f>
        <v>Asahan Bear 839</v>
      </c>
      <c r="E90" s="4">
        <f>INDEX(Table2[TT],MATCH(A90,Table2[//]))</f>
        <v>7</v>
      </c>
      <c r="F90" s="5" t="str">
        <f>IF(INDEX(Table2[KET],MATCH(A90,Table2[//]))="","-",INDEX(Table2[KET],MATCH(A90,Table2[//])))</f>
        <v>48 ls</v>
      </c>
    </row>
    <row r="91" spans="1:6" ht="15">
      <c r="A91" s="27">
        <v>92</v>
      </c>
      <c r="D91" s="3" t="str">
        <f>INDEX(Table2[NAMA BARANG],MATCH(A91,Table2[//]))</f>
        <v>Asahan Bulat Disney 1083 3D (24)</v>
      </c>
      <c r="E91" s="4">
        <f>INDEX(Table2[TT],MATCH(A91,Table2[//]))</f>
        <v>4</v>
      </c>
      <c r="F91" s="5" t="str">
        <f>IF(INDEX(Table2[KET],MATCH(A91,Table2[//]))="","-",INDEX(Table2[KET],MATCH(A91,Table2[//])))</f>
        <v>48 box</v>
      </c>
    </row>
    <row r="92" spans="1:6" ht="15">
      <c r="A92" s="27">
        <v>93</v>
      </c>
      <c r="D92" s="3" t="str">
        <f>INDEX(Table2[NAMA BARANG],MATCH(A92,Table2[//]))</f>
        <v>Asahan Car mic color 351 (30)</v>
      </c>
      <c r="E92" s="4">
        <f>INDEX(Table2[TT],MATCH(A92,Table2[//]))</f>
        <v>2</v>
      </c>
      <c r="F92" s="5" t="str">
        <f>IF(INDEX(Table2[KET],MATCH(A92,Table2[//]))="","-",INDEX(Table2[KET],MATCH(A92,Table2[//])))</f>
        <v>120 ls</v>
      </c>
    </row>
    <row r="93" spans="1:6" ht="15">
      <c r="A93" s="27">
        <v>94</v>
      </c>
      <c r="D93" s="3" t="str">
        <f>INDEX(Table2[NAMA BARANG],MATCH(A93,Table2[//]))</f>
        <v>Asahan CC 215</v>
      </c>
      <c r="E93" s="4">
        <f>INDEX(Table2[TT],MATCH(A93,Table2[//]))</f>
        <v>1</v>
      </c>
      <c r="F93" s="5" t="str">
        <f>IF(INDEX(Table2[KET],MATCH(A93,Table2[//]))="","-",INDEX(Table2[KET],MATCH(A93,Table2[//])))</f>
        <v>144 set</v>
      </c>
    </row>
    <row r="94" spans="1:6" ht="15">
      <c r="A94" s="27">
        <v>95</v>
      </c>
      <c r="D94" s="3" t="str">
        <f>INDEX(Table2[NAMA BARANG],MATCH(A94,Table2[//]))</f>
        <v>Asahan Changli CL 161-2 Hole</v>
      </c>
      <c r="E94" s="4">
        <f>INDEX(Table2[TT],MATCH(A94,Table2[//]))</f>
        <v>1</v>
      </c>
      <c r="F94" s="5" t="str">
        <f>IF(INDEX(Table2[KET],MATCH(A94,Table2[//]))="","-",INDEX(Table2[KET],MATCH(A94,Table2[//])))</f>
        <v>1440 pc</v>
      </c>
    </row>
    <row r="95" spans="1:6" ht="15">
      <c r="A95" s="27">
        <v>96</v>
      </c>
      <c r="D95" s="3" t="str">
        <f>INDEX(Table2[NAMA BARANG],MATCH(A95,Table2[//]))</f>
        <v>Asahan CL 135/ mini (72)</v>
      </c>
      <c r="E95" s="4">
        <f>INDEX(Table2[TT],MATCH(A95,Table2[//]))</f>
        <v>18</v>
      </c>
      <c r="F95" s="5" t="str">
        <f>IF(INDEX(Table2[KET],MATCH(A95,Table2[//]))="","-",INDEX(Table2[KET],MATCH(A95,Table2[//])))</f>
        <v>36 box</v>
      </c>
    </row>
    <row r="96" spans="1:6" ht="15">
      <c r="A96" s="27">
        <v>97</v>
      </c>
      <c r="D96" s="3" t="str">
        <f>INDEX(Table2[NAMA BARANG],MATCH(A96,Table2[//]))</f>
        <v>Asahan CL-113/2H 1x48</v>
      </c>
      <c r="E96" s="4">
        <f>INDEX(Table2[TT],MATCH(A96,Table2[//]))</f>
        <v>1</v>
      </c>
      <c r="F96" s="5" t="str">
        <f>IF(INDEX(Table2[KET],MATCH(A96,Table2[//]))="","-",INDEX(Table2[KET],MATCH(A96,Table2[//])))</f>
        <v>30 box</v>
      </c>
    </row>
    <row r="97" spans="1:6" ht="15">
      <c r="A97" s="27">
        <v>98</v>
      </c>
      <c r="D97" s="3" t="str">
        <f>INDEX(Table2[NAMA BARANG],MATCH(A97,Table2[//]))</f>
        <v>Asahan CLI - 4581 pinguin (24)</v>
      </c>
      <c r="E97" s="4">
        <f>INDEX(Table2[TT],MATCH(A97,Table2[//]))</f>
        <v>2</v>
      </c>
      <c r="F97" s="5" t="str">
        <f>IF(INDEX(Table2[KET],MATCH(A97,Table2[//]))="","-",INDEX(Table2[KET],MATCH(A97,Table2[//])))</f>
        <v>60 box</v>
      </c>
    </row>
    <row r="98" spans="1:6" ht="15">
      <c r="A98" s="27">
        <v>99</v>
      </c>
      <c r="D98" s="3" t="str">
        <f>INDEX(Table2[NAMA BARANG],MATCH(A98,Table2[//]))</f>
        <v>Asahan dinosaurus 8188</v>
      </c>
      <c r="E98" s="4">
        <f>INDEX(Table2[TT],MATCH(A98,Table2[//]))</f>
        <v>4</v>
      </c>
      <c r="F98" s="5" t="str">
        <f>IF(INDEX(Table2[KET],MATCH(A98,Table2[//]))="","-",INDEX(Table2[KET],MATCH(A98,Table2[//])))</f>
        <v>1728 pc</v>
      </c>
    </row>
    <row r="99" spans="1:6" ht="15">
      <c r="A99" s="27">
        <v>100</v>
      </c>
      <c r="D99" s="3" t="str">
        <f>INDEX(Table2[NAMA BARANG],MATCH(A99,Table2[//]))</f>
        <v>Asahan DMS 030(36)</v>
      </c>
      <c r="E99" s="4">
        <f>INDEX(Table2[TT],MATCH(A99,Table2[//]))</f>
        <v>8</v>
      </c>
      <c r="F99" s="5" t="str">
        <f>IF(INDEX(Table2[KET],MATCH(A99,Table2[//]))="","-",INDEX(Table2[KET],MATCH(A99,Table2[//])))</f>
        <v>48 box</v>
      </c>
    </row>
    <row r="100" spans="1:6" ht="15">
      <c r="A100" s="27">
        <v>101</v>
      </c>
      <c r="D100" s="3" t="str">
        <f>INDEX(Table2[NAMA BARANG],MATCH(A100,Table2[//]))</f>
        <v>Asahan DMS 038</v>
      </c>
      <c r="E100" s="4">
        <f>INDEX(Table2[TT],MATCH(A100,Table2[//]))</f>
        <v>14</v>
      </c>
      <c r="F100" s="5" t="str">
        <f>IF(INDEX(Table2[KET],MATCH(A100,Table2[//]))="","-",INDEX(Table2[KET],MATCH(A100,Table2[//])))</f>
        <v>1152 pc</v>
      </c>
    </row>
    <row r="101" spans="1:6" ht="15">
      <c r="A101" s="27">
        <v>102</v>
      </c>
      <c r="D101" s="3" t="str">
        <f>INDEX(Table2[NAMA BARANG],MATCH(A101,Table2[//]))</f>
        <v>Asahan DY - 358 HP (1x48)</v>
      </c>
      <c r="E101" s="4">
        <f>INDEX(Table2[TT],MATCH(A101,Table2[//]))</f>
        <v>13</v>
      </c>
      <c r="F101" s="5" t="str">
        <f>IF(INDEX(Table2[KET],MATCH(A101,Table2[//]))="","-",INDEX(Table2[KET],MATCH(A101,Table2[//])))</f>
        <v>24 box</v>
      </c>
    </row>
    <row r="102" spans="1:6" ht="15">
      <c r="A102" s="27">
        <v>103</v>
      </c>
      <c r="D102" s="3" t="str">
        <f>INDEX(Table2[NAMA BARANG],MATCH(A102,Table2[//]))</f>
        <v>Asahan FC - 2258 Otopet</v>
      </c>
      <c r="E102" s="4">
        <f>INDEX(Table2[TT],MATCH(A102,Table2[//]))</f>
        <v>3</v>
      </c>
      <c r="F102" s="5" t="str">
        <f>IF(INDEX(Table2[KET],MATCH(A102,Table2[//]))="","-",INDEX(Table2[KET],MATCH(A102,Table2[//])))</f>
        <v>96 ls</v>
      </c>
    </row>
    <row r="103" spans="1:6" ht="15">
      <c r="A103" s="27">
        <v>104</v>
      </c>
      <c r="D103" s="3" t="str">
        <f>INDEX(Table2[NAMA BARANG],MATCH(A103,Table2[//]))</f>
        <v>Asahan GC 208/ PH/ Dot Disney 1 box (30 pc)</v>
      </c>
      <c r="E103" s="4">
        <f>INDEX(Table2[TT],MATCH(A103,Table2[//]))</f>
        <v>1</v>
      </c>
      <c r="F103" s="5" t="str">
        <f>IF(INDEX(Table2[KET],MATCH(A103,Table2[//]))="","-",INDEX(Table2[KET],MATCH(A103,Table2[//])))</f>
        <v>40 box</v>
      </c>
    </row>
    <row r="104" spans="1:6" ht="15">
      <c r="A104" s="27">
        <v>105</v>
      </c>
      <c r="D104" s="3" t="str">
        <f>INDEX(Table2[NAMA BARANG],MATCH(A104,Table2[//]))</f>
        <v>Asahan GZ.469</v>
      </c>
      <c r="E104" s="4">
        <f>INDEX(Table2[TT],MATCH(A104,Table2[//]))</f>
        <v>1</v>
      </c>
      <c r="F104" s="5" t="str">
        <f>IF(INDEX(Table2[KET],MATCH(A104,Table2[//]))="","-",INDEX(Table2[KET],MATCH(A104,Table2[//])))</f>
        <v>48 pc</v>
      </c>
    </row>
    <row r="105" spans="1:6" ht="15">
      <c r="A105" s="27">
        <v>106</v>
      </c>
      <c r="D105" s="3" t="str">
        <f>INDEX(Table2[NAMA BARANG],MATCH(A105,Table2[//]))</f>
        <v>Asahan H 100 (48)</v>
      </c>
      <c r="E105" s="4">
        <f>INDEX(Table2[TT],MATCH(A105,Table2[//]))</f>
        <v>1</v>
      </c>
      <c r="F105" s="5" t="str">
        <f>IF(INDEX(Table2[KET],MATCH(A105,Table2[//]))="","-",INDEX(Table2[KET],MATCH(A105,Table2[//])))</f>
        <v>48 box</v>
      </c>
    </row>
    <row r="106" spans="1:6" ht="15">
      <c r="A106" s="27">
        <v>107</v>
      </c>
      <c r="D106" s="3" t="str">
        <f>INDEX(Table2[NAMA BARANG],MATCH(A106,Table2[//]))</f>
        <v>Asahan H 200 (48)</v>
      </c>
      <c r="E106" s="4">
        <f>INDEX(Table2[TT],MATCH(A106,Table2[//]))</f>
        <v>2</v>
      </c>
      <c r="F106" s="5" t="str">
        <f>IF(INDEX(Table2[KET],MATCH(A106,Table2[//]))="","-",INDEX(Table2[KET],MATCH(A106,Table2[//])))</f>
        <v>36 box</v>
      </c>
    </row>
    <row r="107" spans="1:6" ht="15">
      <c r="A107" s="27">
        <v>108</v>
      </c>
      <c r="D107" s="3" t="str">
        <f>INDEX(Table2[NAMA BARANG],MATCH(A107,Table2[//]))</f>
        <v>Asahan Hati S 1382</v>
      </c>
      <c r="E107" s="4">
        <f>INDEX(Table2[TT],MATCH(A107,Table2[//]))</f>
        <v>1</v>
      </c>
      <c r="F107" s="5" t="str">
        <f>IF(INDEX(Table2[KET],MATCH(A107,Table2[//]))="","-",INDEX(Table2[KET],MATCH(A107,Table2[//])))</f>
        <v>360 ls</v>
      </c>
    </row>
    <row r="108" spans="1:6" ht="15">
      <c r="A108" s="27">
        <v>109</v>
      </c>
      <c r="D108" s="3" t="str">
        <f>INDEX(Table2[NAMA BARANG],MATCH(A108,Table2[//]))</f>
        <v>Asahan Hippo X357</v>
      </c>
      <c r="E108" s="4">
        <f>INDEX(Table2[TT],MATCH(A108,Table2[//]))</f>
        <v>19</v>
      </c>
      <c r="F108" s="5" t="str">
        <f>IF(INDEX(Table2[KET],MATCH(A108,Table2[//]))="","-",INDEX(Table2[KET],MATCH(A108,Table2[//])))</f>
        <v>135 ls</v>
      </c>
    </row>
    <row r="109" spans="1:6" ht="15">
      <c r="A109" s="27">
        <v>110</v>
      </c>
      <c r="D109" s="3" t="str">
        <f>INDEX(Table2[NAMA BARANG],MATCH(A109,Table2[//]))</f>
        <v>Asahan Hk C15-190</v>
      </c>
      <c r="E109" s="4">
        <f>INDEX(Table2[TT],MATCH(A109,Table2[//]))</f>
        <v>3</v>
      </c>
      <c r="F109" s="5" t="str">
        <f>IF(INDEX(Table2[KET],MATCH(A109,Table2[//]))="","-",INDEX(Table2[KET],MATCH(A109,Table2[//])))</f>
        <v>10 ls</v>
      </c>
    </row>
    <row r="110" spans="1:6" ht="15">
      <c r="A110" s="27">
        <v>111</v>
      </c>
      <c r="D110" s="3" t="str">
        <f>INDEX(Table2[NAMA BARANG],MATCH(A110,Table2[//]))</f>
        <v>Asahan HT 032 Prangko Barbie(1)/ 033 Barbie(1)</v>
      </c>
      <c r="E110" s="4">
        <f>INDEX(Table2[TT],MATCH(A110,Table2[//]))</f>
        <v>2</v>
      </c>
      <c r="F110" s="5" t="str">
        <f>IF(INDEX(Table2[KET],MATCH(A110,Table2[//]))="","-",INDEX(Table2[KET],MATCH(A110,Table2[//])))</f>
        <v>320 ls</v>
      </c>
    </row>
    <row r="111" spans="1:6" ht="15">
      <c r="A111" s="27">
        <v>112</v>
      </c>
      <c r="D111" s="3" t="str">
        <f>INDEX(Table2[NAMA BARANG],MATCH(A111,Table2[//]))</f>
        <v>Asahan JX 3749 (24)</v>
      </c>
      <c r="E111" s="4">
        <f>INDEX(Table2[TT],MATCH(A111,Table2[//]))</f>
        <v>2</v>
      </c>
      <c r="F111" s="5" t="str">
        <f>IF(INDEX(Table2[KET],MATCH(A111,Table2[//]))="","-",INDEX(Table2[KET],MATCH(A111,Table2[//])))</f>
        <v>30 box</v>
      </c>
    </row>
    <row r="112" spans="1:6" ht="15">
      <c r="A112" s="27">
        <v>113</v>
      </c>
      <c r="D112" s="3" t="str">
        <f>INDEX(Table2[NAMA BARANG],MATCH(A112,Table2[//]))</f>
        <v>Asahan Kayu A-163 (12)</v>
      </c>
      <c r="E112" s="4">
        <f>INDEX(Table2[TT],MATCH(A112,Table2[//]))</f>
        <v>1</v>
      </c>
      <c r="F112" s="5" t="str">
        <f>IF(INDEX(Table2[KET],MATCH(A112,Table2[//]))="","-",INDEX(Table2[KET],MATCH(A112,Table2[//])))</f>
        <v>90 ls</v>
      </c>
    </row>
    <row r="113" spans="1:6" ht="15">
      <c r="A113" s="27">
        <v>114</v>
      </c>
      <c r="D113" s="3" t="str">
        <f>INDEX(Table2[NAMA BARANG],MATCH(A113,Table2[//]))</f>
        <v>Asahan Kerang/ Ikan 29-4 bening/ BE-28 (SM)</v>
      </c>
      <c r="E113" s="4">
        <f>INDEX(Table2[TT],MATCH(A113,Table2[//]))</f>
        <v>8</v>
      </c>
      <c r="F113" s="5" t="str">
        <f>IF(INDEX(Table2[KET],MATCH(A113,Table2[//]))="","-",INDEX(Table2[KET],MATCH(A113,Table2[//])))</f>
        <v>60 ls</v>
      </c>
    </row>
    <row r="114" spans="1:6" ht="15">
      <c r="A114" s="27">
        <v>115</v>
      </c>
      <c r="D114" s="3" t="str">
        <f>INDEX(Table2[NAMA BARANG],MATCH(A114,Table2[//]))</f>
        <v>Asahan kereta api kayu</v>
      </c>
      <c r="E114" s="4">
        <f>INDEX(Table2[TT],MATCH(A114,Table2[//]))</f>
        <v>1</v>
      </c>
      <c r="F114" s="5" t="str">
        <f>IF(INDEX(Table2[KET],MATCH(A114,Table2[//]))="","-",INDEX(Table2[KET],MATCH(A114,Table2[//])))</f>
        <v>80 box</v>
      </c>
    </row>
    <row r="115" spans="1:6" ht="15">
      <c r="A115" s="27">
        <v>116</v>
      </c>
      <c r="D115" s="3" t="str">
        <f>INDEX(Table2[NAMA BARANG],MATCH(A115,Table2[//]))</f>
        <v>Asahan KFC</v>
      </c>
      <c r="E115" s="4">
        <f>INDEX(Table2[TT],MATCH(A115,Table2[//]))</f>
        <v>8</v>
      </c>
      <c r="F115" s="5" t="str">
        <f>IF(INDEX(Table2[KET],MATCH(A115,Table2[//]))="","-",INDEX(Table2[KET],MATCH(A115,Table2[//])))</f>
        <v>48 box</v>
      </c>
    </row>
    <row r="116" spans="1:6" ht="15">
      <c r="A116" s="27">
        <v>117</v>
      </c>
      <c r="D116" s="3" t="str">
        <f>INDEX(Table2[NAMA BARANG],MATCH(A116,Table2[//]))</f>
        <v>Asahan KM 9088D/ 2 Hole</v>
      </c>
      <c r="E116" s="4">
        <f>INDEX(Table2[TT],MATCH(A116,Table2[//]))</f>
        <v>1</v>
      </c>
      <c r="F116" s="5" t="str">
        <f>IF(INDEX(Table2[KET],MATCH(A116,Table2[//]))="","-",INDEX(Table2[KET],MATCH(A116,Table2[//])))</f>
        <v>960 pc</v>
      </c>
    </row>
    <row r="117" spans="1:6" ht="15">
      <c r="A117" s="27">
        <v>118</v>
      </c>
      <c r="D117" s="3" t="str">
        <f>INDEX(Table2[NAMA BARANG],MATCH(A117,Table2[//]))</f>
        <v>Asahan Lokomotif 2535</v>
      </c>
      <c r="E117" s="4">
        <f>INDEX(Table2[TT],MATCH(A117,Table2[//]))</f>
        <v>3</v>
      </c>
      <c r="F117" s="5" t="str">
        <f>IF(INDEX(Table2[KET],MATCH(A117,Table2[//]))="","-",INDEX(Table2[KET],MATCH(A117,Table2[//])))</f>
        <v>60 ls</v>
      </c>
    </row>
    <row r="118" spans="1:6" ht="15">
      <c r="A118" s="27">
        <v>119</v>
      </c>
      <c r="D118" s="3" t="str">
        <f>INDEX(Table2[NAMA BARANG],MATCH(A118,Table2[//]))</f>
        <v>Asahan Meja 004 blk</v>
      </c>
      <c r="E118" s="4">
        <f>INDEX(Table2[TT],MATCH(A118,Table2[//]))</f>
        <v>4</v>
      </c>
      <c r="F118" s="5" t="str">
        <f>IF(INDEX(Table2[KET],MATCH(A118,Table2[//]))="","-",INDEX(Table2[KET],MATCH(A118,Table2[//])))</f>
        <v>96 pc</v>
      </c>
    </row>
    <row r="119" spans="1:6" ht="15">
      <c r="A119" s="27">
        <v>120</v>
      </c>
      <c r="D119" s="3" t="str">
        <f>INDEX(Table2[NAMA BARANG],MATCH(A119,Table2[//]))</f>
        <v>Asahan Meja 0613</v>
      </c>
      <c r="E119" s="4">
        <f>INDEX(Table2[TT],MATCH(A119,Table2[//]))</f>
        <v>9</v>
      </c>
      <c r="F119" s="5" t="str">
        <f>IF(INDEX(Table2[KET],MATCH(A119,Table2[//]))="","-",INDEX(Table2[KET],MATCH(A119,Table2[//])))</f>
        <v>72 pc</v>
      </c>
    </row>
    <row r="120" spans="1:6" ht="15">
      <c r="A120" s="27">
        <v>121</v>
      </c>
      <c r="D120" s="3" t="str">
        <f>INDEX(Table2[NAMA BARANG],MATCH(A120,Table2[//]))</f>
        <v>Asahan Meja 0618</v>
      </c>
      <c r="E120" s="4">
        <f>INDEX(Table2[TT],MATCH(A120,Table2[//]))</f>
        <v>4</v>
      </c>
      <c r="F120" s="5" t="str">
        <f>IF(INDEX(Table2[KET],MATCH(A120,Table2[//]))="","-",INDEX(Table2[KET],MATCH(A120,Table2[//])))</f>
        <v>96 pc</v>
      </c>
    </row>
    <row r="121" spans="1:6" ht="15">
      <c r="A121" s="27">
        <v>122</v>
      </c>
      <c r="D121" s="3" t="str">
        <f>INDEX(Table2[NAMA BARANG],MATCH(A121,Table2[//]))</f>
        <v>Asahan Meja 0619 Tank</v>
      </c>
      <c r="E121" s="4">
        <f>INDEX(Table2[TT],MATCH(A121,Table2[//]))</f>
        <v>7</v>
      </c>
      <c r="F121" s="5" t="str">
        <f>IF(INDEX(Table2[KET],MATCH(A121,Table2[//]))="","-",INDEX(Table2[KET],MATCH(A121,Table2[//])))</f>
        <v>96 pc</v>
      </c>
    </row>
    <row r="122" spans="1:6" ht="15">
      <c r="A122" s="27">
        <v>123</v>
      </c>
      <c r="D122" s="3" t="str">
        <f>INDEX(Table2[NAMA BARANG],MATCH(A122,Table2[//]))</f>
        <v>Asahan Meja 1001</v>
      </c>
      <c r="E122" s="4">
        <f>INDEX(Table2[TT],MATCH(A122,Table2[//]))</f>
        <v>7</v>
      </c>
      <c r="F122" s="5" t="str">
        <f>IF(INDEX(Table2[KET],MATCH(A122,Table2[//]))="","-",INDEX(Table2[KET],MATCH(A122,Table2[//])))</f>
        <v>120 pc</v>
      </c>
    </row>
    <row r="123" spans="1:6" ht="15">
      <c r="A123" s="27">
        <v>124</v>
      </c>
      <c r="D123" s="3" t="str">
        <f>INDEX(Table2[NAMA BARANG],MATCH(A123,Table2[//]))</f>
        <v>Asahan Meja 1006 Rumah</v>
      </c>
      <c r="E123" s="4">
        <f>INDEX(Table2[TT],MATCH(A123,Table2[//]))</f>
        <v>2</v>
      </c>
      <c r="F123" s="5" t="str">
        <f>IF(INDEX(Table2[KET],MATCH(A123,Table2[//]))="","-",INDEX(Table2[KET],MATCH(A123,Table2[//])))</f>
        <v>96 pc</v>
      </c>
    </row>
    <row r="124" spans="1:6" ht="15">
      <c r="A124" s="27">
        <v>125</v>
      </c>
      <c r="D124" s="3" t="str">
        <f>INDEX(Table2[NAMA BARANG],MATCH(A124,Table2[//]))</f>
        <v>Asahan meja 18121</v>
      </c>
      <c r="E124" s="4">
        <f>INDEX(Table2[TT],MATCH(A124,Table2[//]))</f>
        <v>1</v>
      </c>
      <c r="F124" s="5">
        <f>IF(INDEX(Table2[KET],MATCH(A124,Table2[//]))="","-",INDEX(Table2[KET],MATCH(A124,Table2[//])))</f>
        <v>192</v>
      </c>
    </row>
    <row r="125" spans="1:6" ht="15">
      <c r="A125" s="27">
        <v>126</v>
      </c>
      <c r="D125" s="3" t="str">
        <f>INDEX(Table2[NAMA BARANG],MATCH(A125,Table2[//]))</f>
        <v>Asahan Meja 1F YF 9103</v>
      </c>
      <c r="E125" s="4">
        <f>INDEX(Table2[TT],MATCH(A125,Table2[//]))</f>
        <v>5</v>
      </c>
      <c r="F125" s="5" t="str">
        <f>IF(INDEX(Table2[KET],MATCH(A125,Table2[//]))="","-",INDEX(Table2[KET],MATCH(A125,Table2[//])))</f>
        <v>72 pc</v>
      </c>
    </row>
    <row r="126" spans="1:6" ht="15">
      <c r="A126" s="27">
        <v>127</v>
      </c>
      <c r="D126" s="3" t="str">
        <f>INDEX(Table2[NAMA BARANG],MATCH(A126,Table2[//]))</f>
        <v>Asahan Meja 601 MM</v>
      </c>
      <c r="E126" s="4">
        <f>INDEX(Table2[TT],MATCH(A126,Table2[//]))</f>
        <v>3</v>
      </c>
      <c r="F126" s="5" t="str">
        <f>IF(INDEX(Table2[KET],MATCH(A126,Table2[//]))="","-",INDEX(Table2[KET],MATCH(A126,Table2[//])))</f>
        <v>96 pc</v>
      </c>
    </row>
    <row r="127" spans="1:6" ht="15">
      <c r="A127" s="27">
        <v>128</v>
      </c>
      <c r="D127" s="3" t="str">
        <f>INDEX(Table2[NAMA BARANG],MATCH(A127,Table2[//]))</f>
        <v>Asahan Meja 610</v>
      </c>
      <c r="E127" s="4">
        <f>INDEX(Table2[TT],MATCH(A127,Table2[//]))</f>
        <v>5</v>
      </c>
      <c r="F127" s="5" t="str">
        <f>IF(INDEX(Table2[KET],MATCH(A127,Table2[//]))="","-",INDEX(Table2[KET],MATCH(A127,Table2[//])))</f>
        <v>96 pc</v>
      </c>
    </row>
    <row r="128" spans="1:6" ht="15">
      <c r="A128" s="27">
        <v>129</v>
      </c>
      <c r="D128" s="3" t="str">
        <f>INDEX(Table2[NAMA BARANG],MATCH(A128,Table2[//]))</f>
        <v>Asahan Meja 612</v>
      </c>
      <c r="E128" s="4">
        <f>INDEX(Table2[TT],MATCH(A128,Table2[//]))</f>
        <v>17</v>
      </c>
      <c r="F128" s="5" t="str">
        <f>IF(INDEX(Table2[KET],MATCH(A128,Table2[//]))="","-",INDEX(Table2[KET],MATCH(A128,Table2[//])))</f>
        <v>36 pc</v>
      </c>
    </row>
    <row r="129" spans="1:6" ht="15">
      <c r="A129" s="27">
        <v>130</v>
      </c>
      <c r="D129" s="3" t="str">
        <f>INDEX(Table2[NAMA BARANG],MATCH(A129,Table2[//]))</f>
        <v>Asahan meja 615</v>
      </c>
      <c r="E129" s="4">
        <f>INDEX(Table2[TT],MATCH(A129,Table2[//]))</f>
        <v>5</v>
      </c>
      <c r="F129" s="5">
        <f>IF(INDEX(Table2[KET],MATCH(A129,Table2[//]))="","-",INDEX(Table2[KET],MATCH(A129,Table2[//])))</f>
        <v>96</v>
      </c>
    </row>
    <row r="130" spans="1:6" ht="15">
      <c r="A130" s="27">
        <v>131</v>
      </c>
      <c r="D130" s="3" t="str">
        <f>INDEX(Table2[NAMA BARANG],MATCH(A130,Table2[//]))</f>
        <v>Asahan Meja 6516 Piglet</v>
      </c>
      <c r="E130" s="4">
        <f>INDEX(Table2[TT],MATCH(A130,Table2[//]))</f>
        <v>3</v>
      </c>
      <c r="F130" s="5" t="str">
        <f>IF(INDEX(Table2[KET],MATCH(A130,Table2[//]))="","-",INDEX(Table2[KET],MATCH(A130,Table2[//])))</f>
        <v>96 pc</v>
      </c>
    </row>
    <row r="131" spans="1:6" ht="15">
      <c r="A131" s="27">
        <v>132</v>
      </c>
      <c r="D131" s="3" t="str">
        <f>INDEX(Table2[NAMA BARANG],MATCH(A131,Table2[//]))</f>
        <v>Asahan Meja 7922 blk</v>
      </c>
      <c r="E131" s="4">
        <f>INDEX(Table2[TT],MATCH(A131,Table2[//]))</f>
        <v>1</v>
      </c>
      <c r="F131" s="5" t="str">
        <f>IF(INDEX(Table2[KET],MATCH(A131,Table2[//]))="","-",INDEX(Table2[KET],MATCH(A131,Table2[//])))</f>
        <v>144 pc</v>
      </c>
    </row>
    <row r="132" spans="1:6" ht="15">
      <c r="A132" s="27">
        <v>133</v>
      </c>
      <c r="D132" s="3" t="str">
        <f>INDEX(Table2[NAMA BARANG],MATCH(A132,Table2[//]))</f>
        <v>Asahan Meja 7923</v>
      </c>
      <c r="E132" s="4">
        <f>INDEX(Table2[TT],MATCH(A132,Table2[//]))</f>
        <v>12</v>
      </c>
      <c r="F132" s="5" t="str">
        <f>IF(INDEX(Table2[KET],MATCH(A132,Table2[//]))="","-",INDEX(Table2[KET],MATCH(A132,Table2[//])))</f>
        <v>144 pc</v>
      </c>
    </row>
    <row r="133" spans="1:6" ht="15">
      <c r="A133" s="27">
        <v>134</v>
      </c>
      <c r="D133" s="3" t="str">
        <f>INDEX(Table2[NAMA BARANG],MATCH(A133,Table2[//]))</f>
        <v>Asahan Meja 8005 A</v>
      </c>
      <c r="E133" s="4">
        <f>INDEX(Table2[TT],MATCH(A133,Table2[//]))</f>
        <v>1</v>
      </c>
      <c r="F133" s="5" t="str">
        <f>IF(INDEX(Table2[KET],MATCH(A133,Table2[//]))="","-",INDEX(Table2[KET],MATCH(A133,Table2[//])))</f>
        <v>120 ls</v>
      </c>
    </row>
    <row r="134" spans="1:6" ht="15">
      <c r="A134" s="27">
        <v>135</v>
      </c>
      <c r="D134" s="3" t="str">
        <f>INDEX(Table2[NAMA BARANG],MATCH(A134,Table2[//]))</f>
        <v>Asahan Meja 826 kotak motif</v>
      </c>
      <c r="E134" s="4">
        <f>INDEX(Table2[TT],MATCH(A134,Table2[//]))</f>
        <v>24</v>
      </c>
      <c r="F134" s="5" t="str">
        <f>IF(INDEX(Table2[KET],MATCH(A134,Table2[//]))="","-",INDEX(Table2[KET],MATCH(A134,Table2[//])))</f>
        <v>180 pc</v>
      </c>
    </row>
    <row r="135" spans="1:6" ht="15">
      <c r="A135" s="27">
        <v>136</v>
      </c>
      <c r="D135" s="3" t="str">
        <f>INDEX(Table2[NAMA BARANG],MATCH(A135,Table2[//]))</f>
        <v>Asahan Meja 8621 Dragon</v>
      </c>
      <c r="E135" s="4">
        <f>INDEX(Table2[TT],MATCH(A135,Table2[//]))</f>
        <v>6</v>
      </c>
      <c r="F135" s="5" t="str">
        <f>IF(INDEX(Table2[KET],MATCH(A135,Table2[//]))="","-",INDEX(Table2[KET],MATCH(A135,Table2[//])))</f>
        <v>96 pc</v>
      </c>
    </row>
    <row r="136" spans="1:6" ht="15">
      <c r="A136" s="27">
        <v>137</v>
      </c>
      <c r="D136" s="3" t="str">
        <f>INDEX(Table2[NAMA BARANG],MATCH(A136,Table2[//]))</f>
        <v>Asahan Meja 8808A blk</v>
      </c>
      <c r="E136" s="4">
        <f>INDEX(Table2[TT],MATCH(A136,Table2[//]))</f>
        <v>1</v>
      </c>
      <c r="F136" s="5" t="str">
        <f>IF(INDEX(Table2[KET],MATCH(A136,Table2[//]))="","-",INDEX(Table2[KET],MATCH(A136,Table2[//])))</f>
        <v>120 pc</v>
      </c>
    </row>
    <row r="137" spans="1:6" ht="15">
      <c r="A137" s="27">
        <v>138</v>
      </c>
      <c r="D137" s="3" t="str">
        <f>INDEX(Table2[NAMA BARANG],MATCH(A137,Table2[//]))</f>
        <v>Asahan meja 8909</v>
      </c>
      <c r="E137" s="4">
        <f>INDEX(Table2[TT],MATCH(A137,Table2[//]))</f>
        <v>1</v>
      </c>
      <c r="F137" s="5" t="str">
        <f>IF(INDEX(Table2[KET],MATCH(A137,Table2[//]))="","-",INDEX(Table2[KET],MATCH(A137,Table2[//])))</f>
        <v>96 PCS</v>
      </c>
    </row>
    <row r="138" spans="1:6" ht="15">
      <c r="A138" s="27">
        <v>139</v>
      </c>
      <c r="D138" s="3" t="str">
        <f>INDEX(Table2[NAMA BARANG],MATCH(A138,Table2[//]))</f>
        <v>Asahan Meja 9163</v>
      </c>
      <c r="E138" s="4">
        <f>INDEX(Table2[TT],MATCH(A138,Table2[//]))</f>
        <v>8</v>
      </c>
      <c r="F138" s="5" t="str">
        <f>IF(INDEX(Table2[KET],MATCH(A138,Table2[//]))="","-",INDEX(Table2[KET],MATCH(A138,Table2[//])))</f>
        <v>144 pc</v>
      </c>
    </row>
    <row r="139" spans="1:6" ht="15">
      <c r="A139" s="27">
        <v>140</v>
      </c>
      <c r="D139" s="3" t="str">
        <f>INDEX(Table2[NAMA BARANG],MATCH(A139,Table2[//]))</f>
        <v>Asahan meja 9233</v>
      </c>
      <c r="E139" s="4">
        <f>INDEX(Table2[TT],MATCH(A139,Table2[//]))</f>
        <v>16</v>
      </c>
      <c r="F139" s="5" t="str">
        <f>IF(INDEX(Table2[KET],MATCH(A139,Table2[//]))="","-",INDEX(Table2[KET],MATCH(A139,Table2[//])))</f>
        <v>144 pcs</v>
      </c>
    </row>
    <row r="140" spans="1:6" ht="15">
      <c r="A140" s="27">
        <v>141</v>
      </c>
      <c r="D140" s="3" t="str">
        <f>INDEX(Table2[NAMA BARANG],MATCH(A140,Table2[//]))</f>
        <v>Asahan Meja A 33</v>
      </c>
      <c r="E140" s="4">
        <f>INDEX(Table2[TT],MATCH(A140,Table2[//]))</f>
        <v>20</v>
      </c>
      <c r="F140" s="5" t="str">
        <f>IF(INDEX(Table2[KET],MATCH(A140,Table2[//]))="","-",INDEX(Table2[KET],MATCH(A140,Table2[//])))</f>
        <v>96 PCS</v>
      </c>
    </row>
    <row r="141" spans="1:6" ht="15">
      <c r="A141" s="27">
        <v>142</v>
      </c>
      <c r="D141" s="3" t="str">
        <f>INDEX(Table2[NAMA BARANG],MATCH(A141,Table2[//]))</f>
        <v>Asahan Meja A002</v>
      </c>
      <c r="E141" s="4">
        <f>INDEX(Table2[TT],MATCH(A141,Table2[//]))</f>
        <v>2</v>
      </c>
      <c r="F141" s="5" t="str">
        <f>IF(INDEX(Table2[KET],MATCH(A141,Table2[//]))="","-",INDEX(Table2[KET],MATCH(A141,Table2[//])))</f>
        <v>96 pc</v>
      </c>
    </row>
    <row r="142" spans="1:6" ht="15">
      <c r="A142" s="27">
        <v>143</v>
      </c>
      <c r="D142" s="3" t="str">
        <f>INDEX(Table2[NAMA BARANG],MATCH(A142,Table2[//]))</f>
        <v>Asahan Meja CL 204</v>
      </c>
      <c r="E142" s="4">
        <f>INDEX(Table2[TT],MATCH(A142,Table2[//]))</f>
        <v>2</v>
      </c>
      <c r="F142" s="5" t="str">
        <f>IF(INDEX(Table2[KET],MATCH(A142,Table2[//]))="","-",INDEX(Table2[KET],MATCH(A142,Table2[//])))</f>
        <v>120 pc</v>
      </c>
    </row>
    <row r="143" spans="1:6" ht="15">
      <c r="A143" s="27">
        <v>144</v>
      </c>
      <c r="D143" s="3" t="str">
        <f>INDEX(Table2[NAMA BARANG],MATCH(A143,Table2[//]))</f>
        <v>Asahan Meja S 229 EGG</v>
      </c>
      <c r="E143" s="4">
        <f>INDEX(Table2[TT],MATCH(A143,Table2[//]))</f>
        <v>3</v>
      </c>
      <c r="F143" s="5" t="str">
        <f>IF(INDEX(Table2[KET],MATCH(A143,Table2[//]))="","-",INDEX(Table2[KET],MATCH(A143,Table2[//])))</f>
        <v>120 pc</v>
      </c>
    </row>
    <row r="144" spans="1:6" ht="15">
      <c r="A144" s="27">
        <v>145</v>
      </c>
      <c r="D144" s="3" t="str">
        <f>INDEX(Table2[NAMA BARANG],MATCH(A144,Table2[//]))</f>
        <v>Asahan Meja S 5227</v>
      </c>
      <c r="E144" s="4">
        <f>INDEX(Table2[TT],MATCH(A144,Table2[//]))</f>
        <v>8</v>
      </c>
      <c r="F144" s="5" t="str">
        <f>IF(INDEX(Table2[KET],MATCH(A144,Table2[//]))="","-",INDEX(Table2[KET],MATCH(A144,Table2[//])))</f>
        <v>120 pc</v>
      </c>
    </row>
    <row r="145" spans="1:6" ht="15">
      <c r="A145" s="27">
        <v>146</v>
      </c>
      <c r="D145" s="3" t="str">
        <f>INDEX(Table2[NAMA BARANG],MATCH(A145,Table2[//]))</f>
        <v>Asahan Meja S530</v>
      </c>
      <c r="E145" s="4">
        <f>INDEX(Table2[TT],MATCH(A145,Table2[//]))</f>
        <v>2</v>
      </c>
      <c r="F145" s="5" t="str">
        <f>IF(INDEX(Table2[KET],MATCH(A145,Table2[//]))="","-",INDEX(Table2[KET],MATCH(A145,Table2[//])))</f>
        <v>180 pc</v>
      </c>
    </row>
    <row r="146" spans="1:6" ht="15">
      <c r="A146" s="27">
        <v>147</v>
      </c>
      <c r="D146" s="3" t="str">
        <f>INDEX(Table2[NAMA BARANG],MATCH(A146,Table2[//]))</f>
        <v>Asahan Meja S558</v>
      </c>
      <c r="E146" s="4">
        <f>INDEX(Table2[TT],MATCH(A146,Table2[//]))</f>
        <v>9</v>
      </c>
      <c r="F146" s="5" t="str">
        <f>IF(INDEX(Table2[KET],MATCH(A146,Table2[//]))="","-",INDEX(Table2[KET],MATCH(A146,Table2[//])))</f>
        <v>96 pc</v>
      </c>
    </row>
    <row r="147" spans="1:6" ht="15">
      <c r="A147" s="27">
        <v>148</v>
      </c>
      <c r="D147" s="3" t="str">
        <f>INDEX(Table2[NAMA BARANG],MATCH(A147,Table2[//]))</f>
        <v>Asahan Meja SX 0057</v>
      </c>
      <c r="E147" s="4">
        <f>INDEX(Table2[TT],MATCH(A147,Table2[//]))</f>
        <v>12</v>
      </c>
      <c r="F147" s="5" t="str">
        <f>IF(INDEX(Table2[KET],MATCH(A147,Table2[//]))="","-",INDEX(Table2[KET],MATCH(A147,Table2[//])))</f>
        <v>72 pc</v>
      </c>
    </row>
    <row r="148" spans="1:6" ht="15">
      <c r="A148" s="27">
        <v>149</v>
      </c>
      <c r="D148" s="3" t="str">
        <f>INDEX(Table2[NAMA BARANG],MATCH(A148,Table2[//]))</f>
        <v>Asahan Meja TG 3081</v>
      </c>
      <c r="E148" s="4">
        <f>INDEX(Table2[TT],MATCH(A148,Table2[//]))</f>
        <v>2</v>
      </c>
      <c r="F148" s="5" t="str">
        <f>IF(INDEX(Table2[KET],MATCH(A148,Table2[//]))="","-",INDEX(Table2[KET],MATCH(A148,Table2[//])))</f>
        <v>96 pc</v>
      </c>
    </row>
    <row r="149" spans="1:6" ht="15">
      <c r="A149" s="27">
        <v>150</v>
      </c>
      <c r="D149" s="3" t="str">
        <f>INDEX(Table2[NAMA BARANG],MATCH(A149,Table2[//]))</f>
        <v>Asahan Meja XC S223</v>
      </c>
      <c r="E149" s="4">
        <f>INDEX(Table2[TT],MATCH(A149,Table2[//]))</f>
        <v>3</v>
      </c>
      <c r="F149" s="5" t="str">
        <f>IF(INDEX(Table2[KET],MATCH(A149,Table2[//]))="","-",INDEX(Table2[KET],MATCH(A149,Table2[//])))</f>
        <v>120 pc</v>
      </c>
    </row>
    <row r="150" spans="1:6" ht="15">
      <c r="A150" s="27">
        <v>151</v>
      </c>
      <c r="D150" s="3" t="str">
        <f>INDEX(Table2[NAMA BARANG],MATCH(A150,Table2[//]))</f>
        <v>Asahan Meja XM 8005</v>
      </c>
      <c r="E150" s="4">
        <f>INDEX(Table2[TT],MATCH(A150,Table2[//]))</f>
        <v>69</v>
      </c>
      <c r="F150" s="5" t="str">
        <f>IF(INDEX(Table2[KET],MATCH(A150,Table2[//]))="","-",INDEX(Table2[KET],MATCH(A150,Table2[//])))</f>
        <v>120 pc</v>
      </c>
    </row>
    <row r="151" spans="1:6" ht="15">
      <c r="A151" s="27">
        <v>152</v>
      </c>
      <c r="D151" s="3" t="str">
        <f>INDEX(Table2[NAMA BARANG],MATCH(A151,Table2[//]))</f>
        <v>Asahan Mono 908 (1x32)</v>
      </c>
      <c r="E151" s="4">
        <f>INDEX(Table2[TT],MATCH(A151,Table2[//]))</f>
        <v>1</v>
      </c>
      <c r="F151" s="5" t="str">
        <f>IF(INDEX(Table2[KET],MATCH(A151,Table2[//]))="","-",INDEX(Table2[KET],MATCH(A151,Table2[//])))</f>
        <v>40 box</v>
      </c>
    </row>
    <row r="152" spans="1:6" ht="15">
      <c r="A152" s="27">
        <v>153</v>
      </c>
      <c r="D152" s="3" t="str">
        <f>INDEX(Table2[NAMA BARANG],MATCH(A152,Table2[//]))</f>
        <v>Asahan P 527 (48)</v>
      </c>
      <c r="E152" s="4">
        <f>INDEX(Table2[TT],MATCH(A152,Table2[//]))</f>
        <v>1</v>
      </c>
      <c r="F152" s="5" t="str">
        <f>IF(INDEX(Table2[KET],MATCH(A152,Table2[//]))="","-",INDEX(Table2[KET],MATCH(A152,Table2[//])))</f>
        <v>36 box</v>
      </c>
    </row>
    <row r="153" spans="1:6" ht="15">
      <c r="A153" s="27">
        <v>154</v>
      </c>
      <c r="D153" s="3" t="str">
        <f>INDEX(Table2[NAMA BARANG],MATCH(A153,Table2[//]))</f>
        <v>Asahan Payu 823</v>
      </c>
      <c r="E153" s="4">
        <f>INDEX(Table2[TT],MATCH(A153,Table2[//]))</f>
        <v>5</v>
      </c>
      <c r="F153" s="5" t="str">
        <f>IF(INDEX(Table2[KET],MATCH(A153,Table2[//]))="","-",INDEX(Table2[KET],MATCH(A153,Table2[//])))</f>
        <v>120 BOX</v>
      </c>
    </row>
    <row r="154" spans="1:6" ht="15">
      <c r="A154" s="27">
        <v>155</v>
      </c>
      <c r="D154" s="3" t="str">
        <f>INDEX(Table2[NAMA BARANG],MATCH(A154,Table2[//]))</f>
        <v>Asahan Payu 824</v>
      </c>
      <c r="E154" s="4">
        <f>INDEX(Table2[TT],MATCH(A154,Table2[//]))</f>
        <v>4</v>
      </c>
      <c r="F154" s="5" t="str">
        <f>IF(INDEX(Table2[KET],MATCH(A154,Table2[//]))="","-",INDEX(Table2[KET],MATCH(A154,Table2[//])))</f>
        <v>120 BOX</v>
      </c>
    </row>
    <row r="155" spans="1:6" ht="15">
      <c r="A155" s="27">
        <v>156</v>
      </c>
      <c r="D155" s="3" t="str">
        <f>INDEX(Table2[NAMA BARANG],MATCH(A155,Table2[//]))</f>
        <v>Asahan Payu 825</v>
      </c>
      <c r="E155" s="4">
        <f>INDEX(Table2[TT],MATCH(A155,Table2[//]))</f>
        <v>6</v>
      </c>
      <c r="F155" s="5" t="str">
        <f>IF(INDEX(Table2[KET],MATCH(A155,Table2[//]))="","-",INDEX(Table2[KET],MATCH(A155,Table2[//])))</f>
        <v>120 BOX</v>
      </c>
    </row>
    <row r="156" spans="1:6" ht="15">
      <c r="A156" s="27">
        <v>157</v>
      </c>
      <c r="D156" s="3" t="str">
        <f>INDEX(Table2[NAMA BARANG],MATCH(A156,Table2[//]))</f>
        <v>Asahan Payu 829</v>
      </c>
      <c r="E156" s="4">
        <f>INDEX(Table2[TT],MATCH(A156,Table2[//]))</f>
        <v>4</v>
      </c>
      <c r="F156" s="5" t="str">
        <f>IF(INDEX(Table2[KET],MATCH(A156,Table2[//]))="","-",INDEX(Table2[KET],MATCH(A156,Table2[//])))</f>
        <v>120 BOX</v>
      </c>
    </row>
    <row r="157" spans="1:6" ht="15">
      <c r="A157" s="27">
        <v>158</v>
      </c>
      <c r="D157" s="3" t="str">
        <f>INDEX(Table2[NAMA BARANG],MATCH(A157,Table2[//]))</f>
        <v>Asahan Payu 830</v>
      </c>
      <c r="E157" s="4">
        <f>INDEX(Table2[TT],MATCH(A157,Table2[//]))</f>
        <v>5</v>
      </c>
      <c r="F157" s="5" t="str">
        <f>IF(INDEX(Table2[KET],MATCH(A157,Table2[//]))="","-",INDEX(Table2[KET],MATCH(A157,Table2[//])))</f>
        <v>120 BOX</v>
      </c>
    </row>
    <row r="158" spans="1:6" ht="15">
      <c r="A158" s="27">
        <v>159</v>
      </c>
      <c r="D158" s="3" t="str">
        <f>INDEX(Table2[NAMA BARANG],MATCH(A158,Table2[//]))</f>
        <v>Asahan Payu 835</v>
      </c>
      <c r="E158" s="4">
        <f>INDEX(Table2[TT],MATCH(A158,Table2[//]))</f>
        <v>4</v>
      </c>
      <c r="F158" s="5" t="str">
        <f>IF(INDEX(Table2[KET],MATCH(A158,Table2[//]))="","-",INDEX(Table2[KET],MATCH(A158,Table2[//])))</f>
        <v>120 BOX</v>
      </c>
    </row>
    <row r="159" spans="1:6" ht="15">
      <c r="A159" s="27">
        <v>160</v>
      </c>
      <c r="D159" s="3" t="str">
        <f>INDEX(Table2[NAMA BARANG],MATCH(A159,Table2[//]))</f>
        <v>Asahan Payu 844</v>
      </c>
      <c r="E159" s="4">
        <f>INDEX(Table2[TT],MATCH(A159,Table2[//]))</f>
        <v>6</v>
      </c>
      <c r="F159" s="5" t="str">
        <f>IF(INDEX(Table2[KET],MATCH(A159,Table2[//]))="","-",INDEX(Table2[KET],MATCH(A159,Table2[//])))</f>
        <v>120 BOX</v>
      </c>
    </row>
    <row r="160" spans="1:6" ht="15">
      <c r="A160" s="27">
        <v>161</v>
      </c>
      <c r="D160" s="3" t="str">
        <f>INDEX(Table2[NAMA BARANG],MATCH(A160,Table2[//]))</f>
        <v>Asahan Payu 845</v>
      </c>
      <c r="E160" s="4">
        <f>INDEX(Table2[TT],MATCH(A160,Table2[//]))</f>
        <v>5</v>
      </c>
      <c r="F160" s="5" t="str">
        <f>IF(INDEX(Table2[KET],MATCH(A160,Table2[//]))="","-",INDEX(Table2[KET],MATCH(A160,Table2[//])))</f>
        <v>120 BOX</v>
      </c>
    </row>
    <row r="161" spans="1:6" ht="15">
      <c r="A161" s="27">
        <v>162</v>
      </c>
      <c r="D161" s="3" t="str">
        <f>INDEX(Table2[NAMA BARANG],MATCH(A161,Table2[//]))</f>
        <v>Asahan Payu 846</v>
      </c>
      <c r="E161" s="4">
        <f>INDEX(Table2[TT],MATCH(A161,Table2[//]))</f>
        <v>5</v>
      </c>
      <c r="F161" s="5" t="str">
        <f>IF(INDEX(Table2[KET],MATCH(A161,Table2[//]))="","-",INDEX(Table2[KET],MATCH(A161,Table2[//])))</f>
        <v>120 BOX</v>
      </c>
    </row>
    <row r="162" spans="1:6" ht="15">
      <c r="A162" s="27">
        <v>163</v>
      </c>
      <c r="D162" s="3" t="str">
        <f>INDEX(Table2[NAMA BARANG],MATCH(A162,Table2[//]))</f>
        <v>Asahan Payu 851</v>
      </c>
      <c r="E162" s="4">
        <f>INDEX(Table2[TT],MATCH(A162,Table2[//]))</f>
        <v>6</v>
      </c>
      <c r="F162" s="5" t="str">
        <f>IF(INDEX(Table2[KET],MATCH(A162,Table2[//]))="","-",INDEX(Table2[KET],MATCH(A162,Table2[//])))</f>
        <v>120 BOX</v>
      </c>
    </row>
    <row r="163" spans="1:6" ht="15">
      <c r="A163" s="27">
        <v>164</v>
      </c>
      <c r="D163" s="3" t="str">
        <f>INDEX(Table2[NAMA BARANG],MATCH(A163,Table2[//]))</f>
        <v>Asahan pensil K 2177</v>
      </c>
      <c r="E163" s="4">
        <f>INDEX(Table2[TT],MATCH(A163,Table2[//]))</f>
        <v>136</v>
      </c>
      <c r="F163" s="5" t="str">
        <f>IF(INDEX(Table2[KET],MATCH(A163,Table2[//]))="","-",INDEX(Table2[KET],MATCH(A163,Table2[//])))</f>
        <v>60 ls</v>
      </c>
    </row>
    <row r="164" spans="1:6" ht="15">
      <c r="A164" s="27">
        <v>165</v>
      </c>
      <c r="D164" s="3" t="str">
        <f>INDEX(Table2[NAMA BARANG],MATCH(A164,Table2[//]))</f>
        <v>Asahan pensil TF 987</v>
      </c>
      <c r="E164" s="4">
        <f>INDEX(Table2[TT],MATCH(A164,Table2[//]))</f>
        <v>34</v>
      </c>
      <c r="F164" s="5" t="str">
        <f>IF(INDEX(Table2[KET],MATCH(A164,Table2[//]))="","-",INDEX(Table2[KET],MATCH(A164,Table2[//])))</f>
        <v>36 ls</v>
      </c>
    </row>
    <row r="165" spans="1:6" ht="15">
      <c r="A165" s="27">
        <v>166</v>
      </c>
      <c r="D165" s="3" t="str">
        <f>INDEX(Table2[NAMA BARANG],MATCH(A165,Table2[//]))</f>
        <v>Asahan pot 8022 (24)</v>
      </c>
      <c r="E165" s="4">
        <f>INDEX(Table2[TT],MATCH(A165,Table2[//]))</f>
        <v>1</v>
      </c>
      <c r="F165" s="5" t="str">
        <f>IF(INDEX(Table2[KET],MATCH(A165,Table2[//]))="","-",INDEX(Table2[KET],MATCH(A165,Table2[//])))</f>
        <v>48 box</v>
      </c>
    </row>
    <row r="166" spans="1:6" ht="15">
      <c r="A166" s="27">
        <v>167</v>
      </c>
      <c r="D166" s="3" t="str">
        <f>INDEX(Table2[NAMA BARANG],MATCH(A166,Table2[//]))</f>
        <v xml:space="preserve">Asahan pot R 3009 (54) </v>
      </c>
      <c r="E166" s="4">
        <f>INDEX(Table2[TT],MATCH(A166,Table2[//]))</f>
        <v>2</v>
      </c>
      <c r="F166" s="5" t="str">
        <f>IF(INDEX(Table2[KET],MATCH(A166,Table2[//]))="","-",INDEX(Table2[KET],MATCH(A166,Table2[//])))</f>
        <v>40 pot</v>
      </c>
    </row>
    <row r="167" spans="1:6" ht="15">
      <c r="A167" s="27">
        <v>168</v>
      </c>
      <c r="D167" s="3" t="str">
        <f>INDEX(Table2[NAMA BARANG],MATCH(A167,Table2[//]))</f>
        <v>Asahan R 6024 (48)</v>
      </c>
      <c r="E167" s="4">
        <f>INDEX(Table2[TT],MATCH(A167,Table2[//]))</f>
        <v>1</v>
      </c>
      <c r="F167" s="5" t="str">
        <f>IF(INDEX(Table2[KET],MATCH(A167,Table2[//]))="","-",INDEX(Table2[KET],MATCH(A167,Table2[//])))</f>
        <v>40 box</v>
      </c>
    </row>
    <row r="168" spans="1:6" ht="15">
      <c r="A168" s="27">
        <v>169</v>
      </c>
      <c r="D168" s="3" t="str">
        <f>INDEX(Table2[NAMA BARANG],MATCH(A168,Table2[//]))</f>
        <v>Asahan RC 6008</v>
      </c>
      <c r="E168" s="4">
        <f>INDEX(Table2[TT],MATCH(A168,Table2[//]))</f>
        <v>23</v>
      </c>
      <c r="F168" s="5" t="str">
        <f>IF(INDEX(Table2[KET],MATCH(A168,Table2[//]))="","-",INDEX(Table2[KET],MATCH(A168,Table2[//])))</f>
        <v>128 ls</v>
      </c>
    </row>
    <row r="169" spans="1:6" ht="15">
      <c r="A169" s="27">
        <v>170</v>
      </c>
      <c r="D169" s="3" t="str">
        <f>INDEX(Table2[NAMA BARANG],MATCH(A169,Table2[//]))</f>
        <v>Asahan RC 8042</v>
      </c>
      <c r="E169" s="4">
        <f>INDEX(Table2[TT],MATCH(A169,Table2[//]))</f>
        <v>4</v>
      </c>
      <c r="F169" s="5" t="str">
        <f>IF(INDEX(Table2[KET],MATCH(A169,Table2[//]))="","-",INDEX(Table2[KET],MATCH(A169,Table2[//])))</f>
        <v>24 box</v>
      </c>
    </row>
    <row r="170" spans="1:6" ht="15">
      <c r="A170" s="27">
        <v>171</v>
      </c>
      <c r="D170" s="3" t="str">
        <f>INDEX(Table2[NAMA BARANG],MATCH(A170,Table2[//]))</f>
        <v>Asahan RC 8060/ 2H (24)</v>
      </c>
      <c r="E170" s="4">
        <f>INDEX(Table2[TT],MATCH(A170,Table2[//]))</f>
        <v>2</v>
      </c>
      <c r="F170" s="5" t="str">
        <f>IF(INDEX(Table2[KET],MATCH(A170,Table2[//]))="","-",INDEX(Table2[KET],MATCH(A170,Table2[//])))</f>
        <v>48 box</v>
      </c>
    </row>
    <row r="171" spans="1:6" ht="15">
      <c r="A171" s="27">
        <v>172</v>
      </c>
      <c r="D171" s="3" t="str">
        <f>INDEX(Table2[NAMA BARANG],MATCH(A171,Table2[//]))</f>
        <v>Asahan RC 847 (24)</v>
      </c>
      <c r="E171" s="4">
        <f>INDEX(Table2[TT],MATCH(A171,Table2[//]))</f>
        <v>3</v>
      </c>
      <c r="F171" s="5" t="str">
        <f>IF(INDEX(Table2[KET],MATCH(A171,Table2[//]))="","-",INDEX(Table2[KET],MATCH(A171,Table2[//])))</f>
        <v>48 box</v>
      </c>
    </row>
    <row r="172" spans="1:6" ht="15">
      <c r="A172" s="27">
        <v>173</v>
      </c>
      <c r="D172" s="3" t="str">
        <f>INDEX(Table2[NAMA BARANG],MATCH(A172,Table2[//]))</f>
        <v>Asahan Remcai 894</v>
      </c>
      <c r="E172" s="4">
        <f>INDEX(Table2[TT],MATCH(A172,Table2[//]))</f>
        <v>2</v>
      </c>
      <c r="F172" s="5" t="str">
        <f>IF(INDEX(Table2[KET],MATCH(A172,Table2[//]))="","-",INDEX(Table2[KET],MATCH(A172,Table2[//])))</f>
        <v>96 ls</v>
      </c>
    </row>
    <row r="173" spans="1:6" ht="15">
      <c r="A173" s="27">
        <v>174</v>
      </c>
      <c r="D173" s="3" t="str">
        <f>INDEX(Table2[NAMA BARANG],MATCH(A173,Table2[//]))</f>
        <v>Asahan Remcai RC 6016</v>
      </c>
      <c r="E173" s="4">
        <f>INDEX(Table2[TT],MATCH(A173,Table2[//]))</f>
        <v>5</v>
      </c>
      <c r="F173" s="5" t="str">
        <f>IF(INDEX(Table2[KET],MATCH(A173,Table2[//]))="","-",INDEX(Table2[KET],MATCH(A173,Table2[//])))</f>
        <v>96 ls</v>
      </c>
    </row>
    <row r="174" spans="1:6" ht="15">
      <c r="A174" s="27">
        <v>175</v>
      </c>
      <c r="D174" s="3" t="str">
        <f>INDEX(Table2[NAMA BARANG],MATCH(A174,Table2[//]))</f>
        <v>Asahan Remcai RC 700</v>
      </c>
      <c r="E174" s="4">
        <f>INDEX(Table2[TT],MATCH(A174,Table2[//]))</f>
        <v>4</v>
      </c>
      <c r="F174" s="5" t="str">
        <f>IF(INDEX(Table2[KET],MATCH(A174,Table2[//]))="","-",INDEX(Table2[KET],MATCH(A174,Table2[//])))</f>
        <v>128 ls</v>
      </c>
    </row>
    <row r="175" spans="1:6" ht="15">
      <c r="A175" s="27">
        <v>176</v>
      </c>
      <c r="D175" s="3" t="str">
        <f>INDEX(Table2[NAMA BARANG],MATCH(A175,Table2[//]))</f>
        <v>Asahan SC 6023</v>
      </c>
      <c r="E175" s="4">
        <f>INDEX(Table2[TT],MATCH(A175,Table2[//]))</f>
        <v>37</v>
      </c>
      <c r="F175" s="5" t="str">
        <f>IF(INDEX(Table2[KET],MATCH(A175,Table2[//]))="","-",INDEX(Table2[KET],MATCH(A175,Table2[//])))</f>
        <v>72 ls</v>
      </c>
    </row>
    <row r="176" spans="1:6" ht="15">
      <c r="A176" s="27">
        <v>177</v>
      </c>
      <c r="D176" s="3" t="str">
        <f>INDEX(Table2[NAMA BARANG],MATCH(A176,Table2[//]))</f>
        <v>Asahan SC 6029</v>
      </c>
      <c r="E176" s="4">
        <f>INDEX(Table2[TT],MATCH(A176,Table2[//]))</f>
        <v>1</v>
      </c>
      <c r="F176" s="5" t="str">
        <f>IF(INDEX(Table2[KET],MATCH(A176,Table2[//]))="","-",INDEX(Table2[KET],MATCH(A176,Table2[//])))</f>
        <v>40 ls</v>
      </c>
    </row>
    <row r="177" spans="1:6" ht="15">
      <c r="A177" s="27">
        <v>178</v>
      </c>
      <c r="D177" s="3" t="str">
        <f>INDEX(Table2[NAMA BARANG],MATCH(A177,Table2[//]))</f>
        <v>Asahan SC 6029/ 2H (48)</v>
      </c>
      <c r="E177" s="4">
        <f>INDEX(Table2[TT],MATCH(A177,Table2[//]))</f>
        <v>1</v>
      </c>
      <c r="F177" s="5" t="str">
        <f>IF(INDEX(Table2[KET],MATCH(A177,Table2[//]))="","-",INDEX(Table2[KET],MATCH(A177,Table2[//])))</f>
        <v>24 box</v>
      </c>
    </row>
    <row r="178" spans="1:6" ht="15">
      <c r="A178" s="27">
        <v>179</v>
      </c>
      <c r="D178" s="3" t="str">
        <f>INDEX(Table2[NAMA BARANG],MATCH(A178,Table2[//]))</f>
        <v>Asahan SC 621 (48)</v>
      </c>
      <c r="E178" s="4">
        <f>INDEX(Table2[TT],MATCH(A178,Table2[//]))</f>
        <v>5</v>
      </c>
      <c r="F178" s="5" t="str">
        <f>IF(INDEX(Table2[KET],MATCH(A178,Table2[//]))="","-",INDEX(Table2[KET],MATCH(A178,Table2[//])))</f>
        <v>24 box</v>
      </c>
    </row>
    <row r="179" spans="1:6" ht="15">
      <c r="A179" s="27">
        <v>180</v>
      </c>
      <c r="D179" s="3" t="str">
        <f>INDEX(Table2[NAMA BARANG],MATCH(A179,Table2[//]))</f>
        <v>Asahan SH 203 (24)</v>
      </c>
      <c r="E179" s="4">
        <f>INDEX(Table2[TT],MATCH(A179,Table2[//]))</f>
        <v>19</v>
      </c>
      <c r="F179" s="5" t="str">
        <f>IF(INDEX(Table2[KET],MATCH(A179,Table2[//]))="","-",INDEX(Table2[KET],MATCH(A179,Table2[//])))</f>
        <v>120 pot</v>
      </c>
    </row>
    <row r="180" spans="1:6" ht="15">
      <c r="A180" s="27">
        <v>181</v>
      </c>
      <c r="D180" s="3" t="str">
        <f>INDEX(Table2[NAMA BARANG],MATCH(A180,Table2[//]))</f>
        <v>Asahan SH 324 jos (48)</v>
      </c>
      <c r="E180" s="4">
        <f>INDEX(Table2[TT],MATCH(A180,Table2[//]))</f>
        <v>4</v>
      </c>
      <c r="F180" s="5" t="str">
        <f>IF(INDEX(Table2[KET],MATCH(A180,Table2[//]))="","-",INDEX(Table2[KET],MATCH(A180,Table2[//])))</f>
        <v>90 pot</v>
      </c>
    </row>
    <row r="181" spans="1:6" ht="15">
      <c r="A181" s="27">
        <v>182</v>
      </c>
      <c r="D181" s="3" t="str">
        <f>INDEX(Table2[NAMA BARANG],MATCH(A181,Table2[//]))</f>
        <v>Asahan SH 6512 oval Apple Bear (1 box=20)</v>
      </c>
      <c r="E181" s="4">
        <f>INDEX(Table2[TT],MATCH(A181,Table2[//]))</f>
        <v>1</v>
      </c>
      <c r="F181" s="5" t="str">
        <f>IF(INDEX(Table2[KET],MATCH(A181,Table2[//]))="","-",INDEX(Table2[KET],MATCH(A181,Table2[//])))</f>
        <v>480 pc</v>
      </c>
    </row>
    <row r="182" spans="1:6" ht="15">
      <c r="A182" s="27">
        <v>183</v>
      </c>
      <c r="D182" s="3" t="str">
        <f>INDEX(Table2[NAMA BARANG],MATCH(A182,Table2[//]))</f>
        <v>Asahan SP-720 Tabung Coller (1x24)</v>
      </c>
      <c r="E182" s="4">
        <f>INDEX(Table2[TT],MATCH(A182,Table2[//]))</f>
        <v>4</v>
      </c>
      <c r="F182" s="5" t="str">
        <f>IF(INDEX(Table2[KET],MATCH(A182,Table2[//]))="","-",INDEX(Table2[KET],MATCH(A182,Table2[//])))</f>
        <v>60 ls</v>
      </c>
    </row>
    <row r="183" spans="1:6" ht="15">
      <c r="A183" s="27">
        <v>184</v>
      </c>
      <c r="D183" s="3" t="str">
        <f>INDEX(Table2[NAMA BARANG],MATCH(A183,Table2[//]))</f>
        <v>Asahan SR 870B (72)</v>
      </c>
      <c r="E183" s="4">
        <f>INDEX(Table2[TT],MATCH(A183,Table2[//]))</f>
        <v>4</v>
      </c>
      <c r="F183" s="5" t="str">
        <f>IF(INDEX(Table2[KET],MATCH(A183,Table2[//]))="","-",INDEX(Table2[KET],MATCH(A183,Table2[//])))</f>
        <v>72 box</v>
      </c>
    </row>
    <row r="184" spans="1:6" ht="15">
      <c r="A184" s="27">
        <v>185</v>
      </c>
      <c r="D184" s="3" t="str">
        <f>INDEX(Table2[NAMA BARANG],MATCH(A184,Table2[//]))</f>
        <v>Asahan T334 Smile (60 pc)</v>
      </c>
      <c r="E184" s="4">
        <f>INDEX(Table2[TT],MATCH(A184,Table2[//]))</f>
        <v>2</v>
      </c>
      <c r="F184" s="5" t="str">
        <f>IF(INDEX(Table2[KET],MATCH(A184,Table2[//]))="","-",INDEX(Table2[KET],MATCH(A184,Table2[//])))</f>
        <v>36 pot</v>
      </c>
    </row>
    <row r="185" spans="1:6" ht="15">
      <c r="A185" s="27">
        <v>186</v>
      </c>
      <c r="D185" s="3" t="str">
        <f>INDEX(Table2[NAMA BARANG],MATCH(A185,Table2[//]))</f>
        <v>Asahan Tabung 231 (24)</v>
      </c>
      <c r="E185" s="4">
        <f>INDEX(Table2[TT],MATCH(A185,Table2[//]))</f>
        <v>58</v>
      </c>
      <c r="F185" s="5" t="str">
        <f>IF(INDEX(Table2[KET],MATCH(A185,Table2[//]))="","-",INDEX(Table2[KET],MATCH(A185,Table2[//])))</f>
        <v>120 BOX</v>
      </c>
    </row>
    <row r="186" spans="1:6" ht="15">
      <c r="A186" s="27">
        <v>187</v>
      </c>
      <c r="D186" s="3" t="str">
        <f>INDEX(Table2[NAMA BARANG],MATCH(A186,Table2[//]))</f>
        <v>Asahan tabung SP 8865 Ikan</v>
      </c>
      <c r="E186" s="4">
        <f>INDEX(Table2[TT],MATCH(A186,Table2[//]))</f>
        <v>8</v>
      </c>
      <c r="F186" s="5" t="str">
        <f>IF(INDEX(Table2[KET],MATCH(A186,Table2[//]))="","-",INDEX(Table2[KET],MATCH(A186,Table2[//])))</f>
        <v>45 box x 48 pc</v>
      </c>
    </row>
    <row r="187" spans="1:6" ht="15">
      <c r="A187" s="27">
        <v>188</v>
      </c>
      <c r="D187" s="3" t="str">
        <f>INDEX(Table2[NAMA BARANG],MATCH(A187,Table2[//]))</f>
        <v>Asahan Tas H Potter 378 E (48)</v>
      </c>
      <c r="E187" s="4">
        <f>INDEX(Table2[TT],MATCH(A187,Table2[//]))</f>
        <v>1</v>
      </c>
      <c r="F187" s="5" t="str">
        <f>IF(INDEX(Table2[KET],MATCH(A187,Table2[//]))="","-",INDEX(Table2[KET],MATCH(A187,Table2[//])))</f>
        <v>58 box</v>
      </c>
    </row>
    <row r="188" spans="1:6" ht="15">
      <c r="A188" s="27">
        <v>189</v>
      </c>
      <c r="D188" s="3" t="str">
        <f>INDEX(Table2[NAMA BARANG],MATCH(A188,Table2[//]))</f>
        <v>Asahan Thomas tabung 9938</v>
      </c>
      <c r="E188" s="4">
        <f>INDEX(Table2[TT],MATCH(A188,Table2[//]))</f>
        <v>2</v>
      </c>
      <c r="F188" s="5" t="str">
        <f>IF(INDEX(Table2[KET],MATCH(A188,Table2[//]))="","-",INDEX(Table2[KET],MATCH(A188,Table2[//])))</f>
        <v>150 box</v>
      </c>
    </row>
    <row r="189" spans="1:6" ht="15">
      <c r="A189" s="27">
        <v>190</v>
      </c>
      <c r="D189" s="3" t="str">
        <f>INDEX(Table2[NAMA BARANG],MATCH(A189,Table2[//]))</f>
        <v>Asahan Tiko 0531</v>
      </c>
      <c r="E189" s="4">
        <f>INDEX(Table2[TT],MATCH(A189,Table2[//]))</f>
        <v>3</v>
      </c>
      <c r="F189" s="5" t="str">
        <f>IF(INDEX(Table2[KET],MATCH(A189,Table2[//]))="","-",INDEX(Table2[KET],MATCH(A189,Table2[//])))</f>
        <v>720 PCS</v>
      </c>
    </row>
    <row r="190" spans="1:6" ht="15">
      <c r="A190" s="27">
        <v>191</v>
      </c>
      <c r="D190" s="3" t="str">
        <f>INDEX(Table2[NAMA BARANG],MATCH(A190,Table2[//]))</f>
        <v>Asahan Tiko 544 (24)</v>
      </c>
      <c r="E190" s="4">
        <f>INDEX(Table2[TT],MATCH(A190,Table2[//]))</f>
        <v>1</v>
      </c>
      <c r="F190" s="5" t="str">
        <f>IF(INDEX(Table2[KET],MATCH(A190,Table2[//]))="","-",INDEX(Table2[KET],MATCH(A190,Table2[//])))</f>
        <v>20 box</v>
      </c>
    </row>
    <row r="191" spans="1:6" ht="15">
      <c r="A191" s="27">
        <v>192</v>
      </c>
      <c r="D191" s="3" t="str">
        <f>INDEX(Table2[NAMA BARANG],MATCH(A191,Table2[//]))</f>
        <v>Asahan Topi LY-804 (36)</v>
      </c>
      <c r="E191" s="4">
        <f>INDEX(Table2[TT],MATCH(A191,Table2[//]))</f>
        <v>8</v>
      </c>
      <c r="F191" s="5" t="str">
        <f>IF(INDEX(Table2[KET],MATCH(A191,Table2[//]))="","-",INDEX(Table2[KET],MATCH(A191,Table2[//])))</f>
        <v>48 ls</v>
      </c>
    </row>
    <row r="192" spans="1:6" ht="15">
      <c r="A192" s="27">
        <v>193</v>
      </c>
      <c r="D192" s="3" t="str">
        <f>INDEX(Table2[NAMA BARANG],MATCH(A192,Table2[//]))</f>
        <v>Asahan Toples (50)</v>
      </c>
      <c r="E192" s="4">
        <f>INDEX(Table2[TT],MATCH(A192,Table2[//]))</f>
        <v>3</v>
      </c>
      <c r="F192" s="5" t="str">
        <f>IF(INDEX(Table2[KET],MATCH(A192,Table2[//]))="","-",INDEX(Table2[KET],MATCH(A192,Table2[//])))</f>
        <v>2400 pc</v>
      </c>
    </row>
    <row r="193" spans="1:6" ht="15">
      <c r="A193" s="27">
        <v>194</v>
      </c>
      <c r="D193" s="3" t="str">
        <f>INDEX(Table2[NAMA BARANG],MATCH(A193,Table2[//]))</f>
        <v>Asahan Toples Golden (24)</v>
      </c>
      <c r="E193" s="4">
        <f>INDEX(Table2[TT],MATCH(A193,Table2[//]))</f>
        <v>9</v>
      </c>
      <c r="F193" s="5" t="str">
        <f>IF(INDEX(Table2[KET],MATCH(A193,Table2[//]))="","-",INDEX(Table2[KET],MATCH(A193,Table2[//])))</f>
        <v>144 BOX</v>
      </c>
    </row>
    <row r="194" spans="1:6" ht="15">
      <c r="A194" s="27">
        <v>195</v>
      </c>
      <c r="D194" s="3" t="str">
        <f>INDEX(Table2[NAMA BARANG],MATCH(A194,Table2[//]))</f>
        <v>Asahan Toples TPL 5-27</v>
      </c>
      <c r="E194" s="4">
        <f>INDEX(Table2[TT],MATCH(A194,Table2[//]))</f>
        <v>22</v>
      </c>
      <c r="F194" s="5" t="str">
        <f>IF(INDEX(Table2[KET],MATCH(A194,Table2[//]))="","-",INDEX(Table2[KET],MATCH(A194,Table2[//])))</f>
        <v>80 box</v>
      </c>
    </row>
    <row r="195" spans="1:6" ht="15">
      <c r="A195" s="27">
        <v>196</v>
      </c>
      <c r="D195" s="3" t="str">
        <f>INDEX(Table2[NAMA BARANG],MATCH(A195,Table2[//]))</f>
        <v>Asahan TR 340/ GS 340 (24)</v>
      </c>
      <c r="E195" s="4">
        <f>INDEX(Table2[TT],MATCH(A195,Table2[//]))</f>
        <v>10</v>
      </c>
      <c r="F195" s="5" t="str">
        <f>IF(INDEX(Table2[KET],MATCH(A195,Table2[//]))="","-",INDEX(Table2[KET],MATCH(A195,Table2[//])))</f>
        <v>60 box</v>
      </c>
    </row>
    <row r="196" spans="1:6" ht="15">
      <c r="A196" s="27">
        <v>197</v>
      </c>
      <c r="D196" s="3" t="str">
        <f>INDEX(Table2[NAMA BARANG],MATCH(A196,Table2[//]))</f>
        <v>Asahan TR 372 (48)</v>
      </c>
      <c r="E196" s="4">
        <f>INDEX(Table2[TT],MATCH(A196,Table2[//]))</f>
        <v>1</v>
      </c>
      <c r="F196" s="5" t="str">
        <f>IF(INDEX(Table2[KET],MATCH(A196,Table2[//]))="","-",INDEX(Table2[KET],MATCH(A196,Table2[//])))</f>
        <v>17 box</v>
      </c>
    </row>
    <row r="197" spans="1:6" ht="15">
      <c r="A197" s="27">
        <v>198</v>
      </c>
      <c r="D197" s="3" t="str">
        <f>INDEX(Table2[NAMA BARANG],MATCH(A197,Table2[//]))</f>
        <v>Asahan TR 385 Hippo (54)</v>
      </c>
      <c r="E197" s="4">
        <f>INDEX(Table2[TT],MATCH(A197,Table2[//]))</f>
        <v>4</v>
      </c>
      <c r="F197" s="5" t="str">
        <f>IF(INDEX(Table2[KET],MATCH(A197,Table2[//]))="","-",INDEX(Table2[KET],MATCH(A197,Table2[//])))</f>
        <v>60 BOX)</v>
      </c>
    </row>
    <row r="198" spans="1:6" ht="15">
      <c r="A198" s="27">
        <v>199</v>
      </c>
      <c r="D198" s="3" t="str">
        <f>INDEX(Table2[NAMA BARANG],MATCH(A198,Table2[//]))</f>
        <v>Asahan TT 906 (60)</v>
      </c>
      <c r="E198" s="4">
        <f>INDEX(Table2[TT],MATCH(A198,Table2[//]))</f>
        <v>4</v>
      </c>
      <c r="F198" s="5" t="str">
        <f>IF(INDEX(Table2[KET],MATCH(A198,Table2[//]))="","-",INDEX(Table2[KET],MATCH(A198,Table2[//])))</f>
        <v>48 box</v>
      </c>
    </row>
    <row r="199" spans="1:6" ht="15">
      <c r="A199" s="27">
        <v>200</v>
      </c>
      <c r="D199" s="3" t="str">
        <f>INDEX(Table2[NAMA BARANG],MATCH(A199,Table2[//]))</f>
        <v>Asahan TT 910 (48)</v>
      </c>
      <c r="E199" s="4">
        <f>INDEX(Table2[TT],MATCH(A199,Table2[//]))</f>
        <v>8</v>
      </c>
      <c r="F199" s="5" t="str">
        <f>IF(INDEX(Table2[KET],MATCH(A199,Table2[//]))="","-",INDEX(Table2[KET],MATCH(A199,Table2[//])))</f>
        <v>48 box</v>
      </c>
    </row>
    <row r="200" spans="1:6" ht="15">
      <c r="A200" s="27">
        <v>201</v>
      </c>
      <c r="D200" s="3" t="str">
        <f>INDEX(Table2[NAMA BARANG],MATCH(A200,Table2[//]))</f>
        <v>Asahan TTX-815 (12)</v>
      </c>
      <c r="E200" s="4">
        <f>INDEX(Table2[TT],MATCH(A200,Table2[//]))</f>
        <v>3</v>
      </c>
      <c r="F200" s="5" t="str">
        <f>IF(INDEX(Table2[KET],MATCH(A200,Table2[//]))="","-",INDEX(Table2[KET],MATCH(A200,Table2[//])))</f>
        <v>72 ls</v>
      </c>
    </row>
    <row r="201" spans="1:6" ht="15">
      <c r="A201" s="27">
        <v>202</v>
      </c>
      <c r="D201" s="3" t="str">
        <f>INDEX(Table2[NAMA BARANG],MATCH(A201,Table2[//]))</f>
        <v>Asahan TX-819 tikus (24)</v>
      </c>
      <c r="E201" s="4">
        <f>INDEX(Table2[TT],MATCH(A201,Table2[//]))</f>
        <v>2</v>
      </c>
      <c r="F201" s="5" t="str">
        <f>IF(INDEX(Table2[KET],MATCH(A201,Table2[//]))="","-",INDEX(Table2[KET],MATCH(A201,Table2[//])))</f>
        <v>96 ls</v>
      </c>
    </row>
    <row r="202" spans="1:6" ht="15">
      <c r="A202" s="27">
        <v>203</v>
      </c>
      <c r="D202" s="3" t="str">
        <f>INDEX(Table2[NAMA BARANG],MATCH(A202,Table2[//]))</f>
        <v>Asahan XL 376 aircraft (36)</v>
      </c>
      <c r="E202" s="4">
        <f>INDEX(Table2[TT],MATCH(A202,Table2[//]))</f>
        <v>3</v>
      </c>
      <c r="F202" s="5" t="str">
        <f>IF(INDEX(Table2[KET],MATCH(A202,Table2[//]))="","-",INDEX(Table2[KET],MATCH(A202,Table2[//])))</f>
        <v>72 box</v>
      </c>
    </row>
    <row r="203" spans="1:6" ht="15">
      <c r="A203" s="27">
        <v>204</v>
      </c>
      <c r="D203" s="3" t="str">
        <f>INDEX(Table2[NAMA BARANG],MATCH(A203,Table2[//]))</f>
        <v>Asahan Y 8189</v>
      </c>
      <c r="E203" s="4">
        <f>INDEX(Table2[TT],MATCH(A203,Table2[//]))</f>
        <v>1</v>
      </c>
      <c r="F203" s="5" t="str">
        <f>IF(INDEX(Table2[KET],MATCH(A203,Table2[//]))="","-",INDEX(Table2[KET],MATCH(A203,Table2[//])))</f>
        <v>36 box</v>
      </c>
    </row>
    <row r="204" spans="1:6" ht="15">
      <c r="A204" s="27">
        <v>205</v>
      </c>
      <c r="D204" s="3" t="str">
        <f>INDEX(Table2[NAMA BARANG],MATCH(A204,Table2[//]))</f>
        <v>Balon BL 10010</v>
      </c>
      <c r="E204" s="4">
        <f>INDEX(Table2[TT],MATCH(A204,Table2[//]))</f>
        <v>8</v>
      </c>
      <c r="F204" s="5">
        <f>IF(INDEX(Table2[KET],MATCH(A204,Table2[//]))="","-",INDEX(Table2[KET],MATCH(A204,Table2[//])))</f>
        <v>100</v>
      </c>
    </row>
    <row r="205" spans="1:6" ht="15">
      <c r="A205" s="27">
        <v>206</v>
      </c>
      <c r="D205" s="3" t="str">
        <f>INDEX(Table2[NAMA BARANG],MATCH(A205,Table2[//]))</f>
        <v>Balon BL 100178 M/ P</v>
      </c>
      <c r="E205" s="4">
        <f>INDEX(Table2[TT],MATCH(A205,Table2[//]))</f>
        <v>23</v>
      </c>
      <c r="F205" s="5">
        <f>IF(INDEX(Table2[KET],MATCH(A205,Table2[//]))="","-",INDEX(Table2[KET],MATCH(A205,Table2[//])))</f>
        <v>100</v>
      </c>
    </row>
    <row r="206" spans="1:6" ht="15">
      <c r="A206" s="27">
        <v>207</v>
      </c>
      <c r="D206" s="3" t="str">
        <f>INDEX(Table2[NAMA BARANG],MATCH(A206,Table2[//]))</f>
        <v>Balon BL 100192</v>
      </c>
      <c r="E206" s="4">
        <f>INDEX(Table2[TT],MATCH(A206,Table2[//]))</f>
        <v>1</v>
      </c>
      <c r="F206" s="5">
        <f>IF(INDEX(Table2[KET],MATCH(A206,Table2[//]))="","-",INDEX(Table2[KET],MATCH(A206,Table2[//])))</f>
        <v>100</v>
      </c>
    </row>
    <row r="207" spans="1:6" ht="15">
      <c r="A207" s="27">
        <v>208</v>
      </c>
      <c r="D207" s="3" t="str">
        <f>INDEX(Table2[NAMA BARANG],MATCH(A207,Table2[//]))</f>
        <v>Balon BL 1002</v>
      </c>
      <c r="E207" s="4">
        <f>INDEX(Table2[TT],MATCH(A207,Table2[//]))</f>
        <v>13</v>
      </c>
      <c r="F207" s="5">
        <f>IF(INDEX(Table2[KET],MATCH(A207,Table2[//]))="","-",INDEX(Table2[KET],MATCH(A207,Table2[//])))</f>
        <v>100</v>
      </c>
    </row>
    <row r="208" spans="1:6" ht="15">
      <c r="A208" s="27">
        <v>209</v>
      </c>
      <c r="D208" s="3" t="str">
        <f>INDEX(Table2[NAMA BARANG],MATCH(A208,Table2[//]))</f>
        <v>Balon BL 10022</v>
      </c>
      <c r="E208" s="4">
        <f>INDEX(Table2[TT],MATCH(A208,Table2[//]))</f>
        <v>5</v>
      </c>
      <c r="F208" s="5">
        <f>IF(INDEX(Table2[KET],MATCH(A208,Table2[//]))="","-",INDEX(Table2[KET],MATCH(A208,Table2[//])))</f>
        <v>100</v>
      </c>
    </row>
    <row r="209" spans="1:6" ht="15">
      <c r="A209" s="27">
        <v>210</v>
      </c>
      <c r="D209" s="3" t="str">
        <f>INDEX(Table2[NAMA BARANG],MATCH(A209,Table2[//]))</f>
        <v>Balon BL 10023</v>
      </c>
      <c r="E209" s="4">
        <f>INDEX(Table2[TT],MATCH(A209,Table2[//]))</f>
        <v>16</v>
      </c>
      <c r="F209" s="5">
        <f>IF(INDEX(Table2[KET],MATCH(A209,Table2[//]))="","-",INDEX(Table2[KET],MATCH(A209,Table2[//])))</f>
        <v>100</v>
      </c>
    </row>
    <row r="210" spans="1:6" ht="15">
      <c r="A210" s="27">
        <v>211</v>
      </c>
      <c r="D210" s="3" t="str">
        <f>INDEX(Table2[NAMA BARANG],MATCH(A210,Table2[//]))</f>
        <v>Balon BL 10025</v>
      </c>
      <c r="E210" s="4">
        <f>INDEX(Table2[TT],MATCH(A210,Table2[//]))</f>
        <v>9</v>
      </c>
      <c r="F210" s="5">
        <f>IF(INDEX(Table2[KET],MATCH(A210,Table2[//]))="","-",INDEX(Table2[KET],MATCH(A210,Table2[//])))</f>
        <v>100</v>
      </c>
    </row>
    <row r="211" spans="1:6" ht="15">
      <c r="A211" s="27">
        <v>212</v>
      </c>
      <c r="D211" s="3" t="str">
        <f>INDEX(Table2[NAMA BARANG],MATCH(A211,Table2[//]))</f>
        <v>Balon BL 1003</v>
      </c>
      <c r="E211" s="4">
        <f>INDEX(Table2[TT],MATCH(A211,Table2[//]))</f>
        <v>11</v>
      </c>
      <c r="F211" s="5">
        <f>IF(INDEX(Table2[KET],MATCH(A211,Table2[//]))="","-",INDEX(Table2[KET],MATCH(A211,Table2[//])))</f>
        <v>100</v>
      </c>
    </row>
    <row r="212" spans="1:6" ht="15">
      <c r="A212" s="27">
        <v>213</v>
      </c>
      <c r="D212" s="3" t="str">
        <f>INDEX(Table2[NAMA BARANG],MATCH(A212,Table2[//]))</f>
        <v>Balon BL 1005</v>
      </c>
      <c r="E212" s="4">
        <f>INDEX(Table2[TT],MATCH(A212,Table2[//]))</f>
        <v>10</v>
      </c>
      <c r="F212" s="5">
        <f>IF(INDEX(Table2[KET],MATCH(A212,Table2[//]))="","-",INDEX(Table2[KET],MATCH(A212,Table2[//])))</f>
        <v>100</v>
      </c>
    </row>
    <row r="213" spans="1:6" ht="15">
      <c r="A213" s="27">
        <v>214</v>
      </c>
      <c r="D213" s="3" t="str">
        <f>INDEX(Table2[NAMA BARANG],MATCH(A213,Table2[//]))</f>
        <v>Balon BL 1006</v>
      </c>
      <c r="E213" s="4">
        <f>INDEX(Table2[TT],MATCH(A213,Table2[//]))</f>
        <v>9</v>
      </c>
      <c r="F213" s="5">
        <f>IF(INDEX(Table2[KET],MATCH(A213,Table2[//]))="","-",INDEX(Table2[KET],MATCH(A213,Table2[//])))</f>
        <v>100</v>
      </c>
    </row>
    <row r="214" spans="1:6" ht="15">
      <c r="A214" s="27">
        <v>215</v>
      </c>
      <c r="D214" s="3" t="str">
        <f>INDEX(Table2[NAMA BARANG],MATCH(A214,Table2[//]))</f>
        <v>Balon BL 1007</v>
      </c>
      <c r="E214" s="4">
        <f>INDEX(Table2[TT],MATCH(A214,Table2[//]))</f>
        <v>10</v>
      </c>
      <c r="F214" s="5">
        <f>IF(INDEX(Table2[KET],MATCH(A214,Table2[//]))="","-",INDEX(Table2[KET],MATCH(A214,Table2[//])))</f>
        <v>100</v>
      </c>
    </row>
    <row r="215" spans="1:6" ht="15">
      <c r="A215" s="27">
        <v>216</v>
      </c>
      <c r="D215" s="3" t="str">
        <f>INDEX(Table2[NAMA BARANG],MATCH(A215,Table2[//]))</f>
        <v>Balon BL 1008</v>
      </c>
      <c r="E215" s="4">
        <f>INDEX(Table2[TT],MATCH(A215,Table2[//]))</f>
        <v>7</v>
      </c>
      <c r="F215" s="5">
        <f>IF(INDEX(Table2[KET],MATCH(A215,Table2[//]))="","-",INDEX(Table2[KET],MATCH(A215,Table2[//])))</f>
        <v>100</v>
      </c>
    </row>
    <row r="216" spans="1:6" ht="15">
      <c r="A216" s="27">
        <v>217</v>
      </c>
      <c r="D216" s="3" t="str">
        <f>INDEX(Table2[NAMA BARANG],MATCH(A216,Table2[//]))</f>
        <v>Balon BL 10082</v>
      </c>
      <c r="E216" s="4">
        <f>INDEX(Table2[TT],MATCH(A216,Table2[//]))</f>
        <v>11</v>
      </c>
      <c r="F216" s="5">
        <f>IF(INDEX(Table2[KET],MATCH(A216,Table2[//]))="","-",INDEX(Table2[KET],MATCH(A216,Table2[//])))</f>
        <v>100</v>
      </c>
    </row>
    <row r="217" spans="1:6" ht="15">
      <c r="A217" s="27">
        <v>218</v>
      </c>
      <c r="D217" s="3" t="str">
        <f>INDEX(Table2[NAMA BARANG],MATCH(A217,Table2[//]))</f>
        <v>Balon BL 1009</v>
      </c>
      <c r="E217" s="4">
        <f>INDEX(Table2[TT],MATCH(A217,Table2[//]))</f>
        <v>8</v>
      </c>
      <c r="F217" s="5">
        <f>IF(INDEX(Table2[KET],MATCH(A217,Table2[//]))="","-",INDEX(Table2[KET],MATCH(A217,Table2[//])))</f>
        <v>100</v>
      </c>
    </row>
    <row r="218" spans="1:6" ht="15">
      <c r="A218" s="27">
        <v>219</v>
      </c>
      <c r="D218" s="3" t="str">
        <f>INDEX(Table2[NAMA BARANG],MATCH(A218,Table2[//]))</f>
        <v>Balon BL 10092</v>
      </c>
      <c r="E218" s="4">
        <f>INDEX(Table2[TT],MATCH(A218,Table2[//]))</f>
        <v>6</v>
      </c>
      <c r="F218" s="5">
        <f>IF(INDEX(Table2[KET],MATCH(A218,Table2[//]))="","-",INDEX(Table2[KET],MATCH(A218,Table2[//])))</f>
        <v>100</v>
      </c>
    </row>
    <row r="219" spans="1:6" ht="15">
      <c r="A219" s="27">
        <v>220</v>
      </c>
      <c r="D219" s="3" t="str">
        <f>INDEX(Table2[NAMA BARANG],MATCH(A219,Table2[//]))</f>
        <v>Balon Bulan bintang BL 1808</v>
      </c>
      <c r="E219" s="4">
        <f>INDEX(Table2[TT],MATCH(A219,Table2[//]))</f>
        <v>1</v>
      </c>
      <c r="F219" s="5">
        <f>IF(INDEX(Table2[KET],MATCH(A219,Table2[//]))="","-",INDEX(Table2[KET],MATCH(A219,Table2[//])))</f>
        <v>100</v>
      </c>
    </row>
    <row r="220" spans="1:6" ht="15">
      <c r="A220" s="27">
        <v>221</v>
      </c>
      <c r="D220" s="3" t="str">
        <f>INDEX(Table2[NAMA BARANG],MATCH(A220,Table2[//]))</f>
        <v>Balon FS Bintang Bulan M12</v>
      </c>
      <c r="E220" s="4">
        <f>INDEX(Table2[TT],MATCH(A220,Table2[//]))</f>
        <v>1</v>
      </c>
      <c r="F220" s="5" t="str">
        <f>IF(INDEX(Table2[KET],MATCH(A220,Table2[//]))="","-",INDEX(Table2[KET],MATCH(A220,Table2[//])))</f>
        <v>50 PAK</v>
      </c>
    </row>
    <row r="221" spans="1:6" ht="15">
      <c r="A221" s="27">
        <v>222</v>
      </c>
      <c r="D221" s="3" t="str">
        <f>INDEX(Table2[NAMA BARANG],MATCH(A221,Table2[//]))</f>
        <v>Balon FS Cupcake LKF 3200 M 16</v>
      </c>
      <c r="E221" s="4">
        <f>INDEX(Table2[TT],MATCH(A221,Table2[//]))</f>
        <v>11</v>
      </c>
      <c r="F221" s="5">
        <f>IF(INDEX(Table2[KET],MATCH(A221,Table2[//]))="","-",INDEX(Table2[KET],MATCH(A221,Table2[//])))</f>
        <v>50</v>
      </c>
    </row>
    <row r="222" spans="1:6" ht="15">
      <c r="A222" s="27">
        <v>223</v>
      </c>
      <c r="D222" s="3" t="str">
        <f>INDEX(Table2[NAMA BARANG],MATCH(A222,Table2[//]))</f>
        <v>Balon FS polkadot LKF 3200 PP</v>
      </c>
      <c r="E222" s="4">
        <f>INDEX(Table2[TT],MATCH(A222,Table2[//]))</f>
        <v>2</v>
      </c>
      <c r="F222" s="5" t="str">
        <f>IF(INDEX(Table2[KET],MATCH(A222,Table2[//]))="","-",INDEX(Table2[KET],MATCH(A222,Table2[//])))</f>
        <v>50 PAK</v>
      </c>
    </row>
    <row r="223" spans="1:6" ht="15">
      <c r="A223" s="27">
        <v>224</v>
      </c>
      <c r="D223" s="3" t="str">
        <f>INDEX(Table2[NAMA BARANG],MATCH(A223,Table2[//]))</f>
        <v>Balon FS polkadot LKF 3200 PW</v>
      </c>
      <c r="E223" s="4">
        <f>INDEX(Table2[TT],MATCH(A223,Table2[//]))</f>
        <v>4</v>
      </c>
      <c r="F223" s="5" t="str">
        <f>IF(INDEX(Table2[KET],MATCH(A223,Table2[//]))="","-",INDEX(Table2[KET],MATCH(A223,Table2[//])))</f>
        <v>50 pk</v>
      </c>
    </row>
    <row r="224" spans="1:6" ht="15">
      <c r="A224" s="27">
        <v>225</v>
      </c>
      <c r="D224" s="3" t="str">
        <f>INDEX(Table2[NAMA BARANG],MATCH(A224,Table2[//]))</f>
        <v>Balon Jumbo LJ 1836</v>
      </c>
      <c r="E224" s="4">
        <f>INDEX(Table2[TT],MATCH(A224,Table2[//]))</f>
        <v>2</v>
      </c>
      <c r="F224" s="5" t="str">
        <f>IF(INDEX(Table2[KET],MATCH(A224,Table2[//]))="","-",INDEX(Table2[KET],MATCH(A224,Table2[//])))</f>
        <v>50 PAK</v>
      </c>
    </row>
    <row r="225" spans="1:6" ht="15">
      <c r="A225" s="27">
        <v>226</v>
      </c>
      <c r="D225" s="3" t="str">
        <f>INDEX(Table2[NAMA BARANG],MATCH(A225,Table2[//]))</f>
        <v>Balon LMP 2200</v>
      </c>
      <c r="E225" s="4">
        <f>INDEX(Table2[TT],MATCH(A225,Table2[//]))</f>
        <v>6</v>
      </c>
      <c r="F225" s="5" t="str">
        <f>IF(INDEX(Table2[KET],MATCH(A225,Table2[//]))="","-",INDEX(Table2[KET],MATCH(A225,Table2[//])))</f>
        <v>60 pc</v>
      </c>
    </row>
    <row r="226" spans="1:6" ht="15">
      <c r="A226" s="27">
        <v>227</v>
      </c>
      <c r="D226" s="3" t="str">
        <f>INDEX(Table2[NAMA BARANG],MATCH(A226,Table2[//]))</f>
        <v>Balon Macaron LKM 2200</v>
      </c>
      <c r="E226" s="4">
        <f>INDEX(Table2[TT],MATCH(A226,Table2[//]))</f>
        <v>2</v>
      </c>
      <c r="F226" s="5" t="str">
        <f>IF(INDEX(Table2[KET],MATCH(A226,Table2[//]))="","-",INDEX(Table2[KET],MATCH(A226,Table2[//])))</f>
        <v>60 PAK</v>
      </c>
    </row>
    <row r="227" spans="1:6" ht="15">
      <c r="A227" s="27">
        <v>228</v>
      </c>
      <c r="D227" s="3" t="str">
        <f>INDEX(Table2[NAMA BARANG],MATCH(A227,Table2[//]))</f>
        <v>Balon metalik LMP 2800</v>
      </c>
      <c r="E227" s="4">
        <f>INDEX(Table2[TT],MATCH(A227,Table2[//]))</f>
        <v>6</v>
      </c>
      <c r="F227" s="5" t="str">
        <f>IF(INDEX(Table2[KET],MATCH(A227,Table2[//]))="","-",INDEX(Table2[KET],MATCH(A227,Table2[//])))</f>
        <v>50 PAK</v>
      </c>
    </row>
    <row r="228" spans="1:6" ht="15">
      <c r="A228" s="27">
        <v>229</v>
      </c>
      <c r="D228" s="3" t="str">
        <f>INDEX(Table2[NAMA BARANG],MATCH(A228,Table2[//]))</f>
        <v>Balon metalik Yoeker (20)</v>
      </c>
      <c r="E228" s="4">
        <f>INDEX(Table2[TT],MATCH(A228,Table2[//]))</f>
        <v>37</v>
      </c>
      <c r="F228" s="5" t="str">
        <f>IF(INDEX(Table2[KET],MATCH(A228,Table2[//]))="","-",INDEX(Table2[KET],MATCH(A228,Table2[//])))</f>
        <v>100 Disp</v>
      </c>
    </row>
    <row r="229" spans="1:6" ht="15">
      <c r="A229" s="27">
        <v>230</v>
      </c>
      <c r="D229" s="3" t="str">
        <f>INDEX(Table2[NAMA BARANG],MATCH(A229,Table2[//]))</f>
        <v>Balon mickey Kcl (20)</v>
      </c>
      <c r="E229" s="4">
        <f>INDEX(Table2[TT],MATCH(A229,Table2[//]))</f>
        <v>4</v>
      </c>
      <c r="F229" s="5" t="str">
        <f>IF(INDEX(Table2[KET],MATCH(A229,Table2[//]))="","-",INDEX(Table2[KET],MATCH(A229,Table2[//])))</f>
        <v>150 Disp</v>
      </c>
    </row>
    <row r="230" spans="1:6" ht="15">
      <c r="A230" s="27">
        <v>231</v>
      </c>
      <c r="D230" s="3" t="str">
        <f>INDEX(Table2[NAMA BARANG],MATCH(A230,Table2[//]))</f>
        <v>Balon Tata Surya KS 1222</v>
      </c>
      <c r="E230" s="4">
        <f>INDEX(Table2[TT],MATCH(A230,Table2[//]))</f>
        <v>8</v>
      </c>
      <c r="F230" s="5" t="str">
        <f>IF(INDEX(Table2[KET],MATCH(A230,Table2[//]))="","-",INDEX(Table2[KET],MATCH(A230,Table2[//])))</f>
        <v>80 pk</v>
      </c>
    </row>
    <row r="231" spans="1:6" ht="15">
      <c r="A231" s="27">
        <v>232</v>
      </c>
      <c r="D231" s="3" t="str">
        <f>INDEX(Table2[NAMA BARANG],MATCH(A231,Table2[//]))</f>
        <v>Balon Zodiak 2260</v>
      </c>
      <c r="E231" s="4">
        <f>INDEX(Table2[TT],MATCH(A231,Table2[//]))</f>
        <v>1</v>
      </c>
      <c r="F231" s="5" t="str">
        <f>IF(INDEX(Table2[KET],MATCH(A231,Table2[//]))="","-",INDEX(Table2[KET],MATCH(A231,Table2[//])))</f>
        <v>80 pk</v>
      </c>
    </row>
    <row r="232" spans="1:6" ht="15">
      <c r="A232" s="27">
        <v>233</v>
      </c>
      <c r="D232" s="3" t="str">
        <f>INDEX(Table2[NAMA BARANG],MATCH(A232,Table2[//]))</f>
        <v>Bando King (Raja) mix gold/ silver</v>
      </c>
      <c r="E232" s="4">
        <f>INDEX(Table2[TT],MATCH(A232,Table2[//]))</f>
        <v>2</v>
      </c>
      <c r="F232" s="5" t="str">
        <f>IF(INDEX(Table2[KET],MATCH(A232,Table2[//]))="","-",INDEX(Table2[KET],MATCH(A232,Table2[//])))</f>
        <v>1000 pc</v>
      </c>
    </row>
    <row r="233" spans="1:6" ht="15">
      <c r="A233" s="27">
        <v>234</v>
      </c>
      <c r="D233" s="3" t="str">
        <f>INDEX(Table2[NAMA BARANG],MATCH(A233,Table2[//]))</f>
        <v>Bando King (Ratu) gold</v>
      </c>
      <c r="E233" s="4">
        <f>INDEX(Table2[TT],MATCH(A233,Table2[//]))</f>
        <v>2</v>
      </c>
      <c r="F233" s="5" t="str">
        <f>IF(INDEX(Table2[KET],MATCH(A233,Table2[//]))="","-",INDEX(Table2[KET],MATCH(A233,Table2[//])))</f>
        <v>600 pc</v>
      </c>
    </row>
    <row r="234" spans="1:6" ht="15">
      <c r="A234" s="27">
        <v>235</v>
      </c>
      <c r="D234" s="3" t="str">
        <f>INDEX(Table2[NAMA BARANG],MATCH(A234,Table2[//]))</f>
        <v>Banner Ballet B312 BS</v>
      </c>
      <c r="E234" s="4">
        <f>INDEX(Table2[TT],MATCH(A234,Table2[//]))</f>
        <v>1</v>
      </c>
      <c r="F234" s="5" t="str">
        <f>IF(INDEX(Table2[KET],MATCH(A234,Table2[//]))="","-",INDEX(Table2[KET],MATCH(A234,Table2[//])))</f>
        <v>400 pc</v>
      </c>
    </row>
    <row r="235" spans="1:6" ht="15">
      <c r="A235" s="27">
        <v>236</v>
      </c>
      <c r="D235" s="3" t="str">
        <f>INDEX(Table2[NAMA BARANG],MATCH(A235,Table2[//]))</f>
        <v>Bensia 03LM4 (6202)</v>
      </c>
      <c r="E235" s="4">
        <f>INDEX(Table2[TT],MATCH(A235,Table2[//]))</f>
        <v>35</v>
      </c>
      <c r="F235" s="5" t="str">
        <f>IF(INDEX(Table2[KET],MATCH(A235,Table2[//]))="","-",INDEX(Table2[KET],MATCH(A235,Table2[//])))</f>
        <v>48 BOX (42)</v>
      </c>
    </row>
    <row r="236" spans="1:6" ht="15">
      <c r="A236" s="27">
        <v>237</v>
      </c>
      <c r="D236" s="3" t="str">
        <f>INDEX(Table2[NAMA BARANG],MATCH(A236,Table2[//]))</f>
        <v>Bensia 04LM1 (5921</v>
      </c>
      <c r="E236" s="4">
        <f>INDEX(Table2[TT],MATCH(A236,Table2[//]))</f>
        <v>29</v>
      </c>
      <c r="F236" s="5" t="str">
        <f>IF(INDEX(Table2[KET],MATCH(A236,Table2[//]))="","-",INDEX(Table2[KET],MATCH(A236,Table2[//])))</f>
        <v>48 BOX (50)</v>
      </c>
    </row>
    <row r="237" spans="1:6" ht="15">
      <c r="A237" s="27">
        <v>238</v>
      </c>
      <c r="D237" s="3" t="str">
        <f>INDEX(Table2[NAMA BARANG],MATCH(A237,Table2[//]))</f>
        <v>Bensia 05LM2 (6021)</v>
      </c>
      <c r="E237" s="4">
        <f>INDEX(Table2[TT],MATCH(A237,Table2[//]))</f>
        <v>27</v>
      </c>
      <c r="F237" s="5" t="str">
        <f>IF(INDEX(Table2[KET],MATCH(A237,Table2[//]))="","-",INDEX(Table2[KET],MATCH(A237,Table2[//])))</f>
        <v>48 BOX (42)</v>
      </c>
    </row>
    <row r="238" spans="1:6" ht="15">
      <c r="A238" s="27">
        <v>239</v>
      </c>
      <c r="D238" s="3" t="str">
        <f>INDEX(Table2[NAMA BARANG],MATCH(A238,Table2[//]))</f>
        <v>Bensia 06 LMH 4M-3 Hati metalik pendek</v>
      </c>
      <c r="E238" s="4">
        <f>INDEX(Table2[TT],MATCH(A238,Table2[//]))</f>
        <v>8</v>
      </c>
      <c r="F238" s="5" t="str">
        <f>IF(INDEX(Table2[KET],MATCH(A238,Table2[//]))="","-",INDEX(Table2[KET],MATCH(A238,Table2[//])))</f>
        <v>1152 pc</v>
      </c>
    </row>
    <row r="239" spans="1:6" ht="15">
      <c r="A239" s="27">
        <v>240</v>
      </c>
      <c r="D239" s="3" t="str">
        <f>INDEX(Table2[NAMA BARANG],MATCH(A239,Table2[//]))</f>
        <v>Bensia 06LM1 (6034)</v>
      </c>
      <c r="E239" s="4">
        <f>INDEX(Table2[TT],MATCH(A239,Table2[//]))</f>
        <v>17</v>
      </c>
      <c r="F239" s="5" t="str">
        <f>IF(INDEX(Table2[KET],MATCH(A239,Table2[//]))="","-",INDEX(Table2[KET],MATCH(A239,Table2[//])))</f>
        <v>48 BOX (36)</v>
      </c>
    </row>
    <row r="240" spans="1:6" ht="15">
      <c r="A240" s="27">
        <v>241</v>
      </c>
      <c r="D240" s="3" t="str">
        <f>INDEX(Table2[NAMA BARANG],MATCH(A240,Table2[//]))</f>
        <v>Bensia 08LM1 (6221)</v>
      </c>
      <c r="E240" s="4">
        <f>INDEX(Table2[TT],MATCH(A240,Table2[//]))</f>
        <v>21</v>
      </c>
      <c r="F240" s="5" t="str">
        <f>IF(INDEX(Table2[KET],MATCH(A240,Table2[//]))="","-",INDEX(Table2[KET],MATCH(A240,Table2[//])))</f>
        <v>48 BOX (36)</v>
      </c>
    </row>
    <row r="241" spans="1:6" ht="15">
      <c r="A241" s="27">
        <v>242</v>
      </c>
      <c r="D241" s="3" t="str">
        <f>INDEX(Table2[NAMA BARANG],MATCH(A241,Table2[//]))</f>
        <v>Bensia 09LM1 (6213)</v>
      </c>
      <c r="E241" s="4">
        <f>INDEX(Table2[TT],MATCH(A241,Table2[//]))</f>
        <v>25</v>
      </c>
      <c r="F241" s="5" t="str">
        <f>IF(INDEX(Table2[KET],MATCH(A241,Table2[//]))="","-",INDEX(Table2[KET],MATCH(A241,Table2[//])))</f>
        <v>48 BOX (42)</v>
      </c>
    </row>
    <row r="242" spans="1:6" ht="15">
      <c r="A242" s="27">
        <v>243</v>
      </c>
      <c r="D242" s="3" t="str">
        <f>INDEX(Table2[NAMA BARANG],MATCH(A242,Table2[//]))</f>
        <v>Bensia 10LM1 (6209)</v>
      </c>
      <c r="E242" s="4">
        <f>INDEX(Table2[TT],MATCH(A242,Table2[//]))</f>
        <v>15</v>
      </c>
      <c r="F242" s="5" t="str">
        <f>IF(INDEX(Table2[KET],MATCH(A242,Table2[//]))="","-",INDEX(Table2[KET],MATCH(A242,Table2[//])))</f>
        <v>48 BOX (50)</v>
      </c>
    </row>
    <row r="243" spans="1:6" ht="15">
      <c r="A243" s="27">
        <v>244</v>
      </c>
      <c r="D243" s="3" t="str">
        <f>INDEX(Table2[NAMA BARANG],MATCH(A243,Table2[//]))</f>
        <v>Bensia 13LM1 (6212)</v>
      </c>
      <c r="E243" s="4">
        <f>INDEX(Table2[TT],MATCH(A243,Table2[//]))</f>
        <v>22</v>
      </c>
      <c r="F243" s="5" t="str">
        <f>IF(INDEX(Table2[KET],MATCH(A243,Table2[//]))="","-",INDEX(Table2[KET],MATCH(A243,Table2[//])))</f>
        <v>48 BOX (50)</v>
      </c>
    </row>
    <row r="244" spans="1:6" ht="15">
      <c r="A244" s="27">
        <v>245</v>
      </c>
      <c r="D244" s="3" t="str">
        <f>INDEX(Table2[NAMA BARANG],MATCH(A244,Table2[//]))</f>
        <v>Bensia 905</v>
      </c>
      <c r="E244" s="4">
        <f>INDEX(Table2[TT],MATCH(A244,Table2[//]))</f>
        <v>6</v>
      </c>
      <c r="F244" s="5" t="str">
        <f>IF(INDEX(Table2[KET],MATCH(A244,Table2[//]))="","-",INDEX(Table2[KET],MATCH(A244,Table2[//])))</f>
        <v>1152 pc</v>
      </c>
    </row>
    <row r="245" spans="1:6" ht="15">
      <c r="A245" s="27">
        <v>246</v>
      </c>
      <c r="D245" s="3" t="str">
        <f>INDEX(Table2[NAMA BARANG],MATCH(A245,Table2[//]))</f>
        <v>Bensia 909</v>
      </c>
      <c r="E245" s="4">
        <f>INDEX(Table2[TT],MATCH(A245,Table2[//]))</f>
        <v>6</v>
      </c>
      <c r="F245" s="5" t="str">
        <f>IF(INDEX(Table2[KET],MATCH(A245,Table2[//]))="","-",INDEX(Table2[KET],MATCH(A245,Table2[//])))</f>
        <v>1152 PC</v>
      </c>
    </row>
    <row r="246" spans="1:6" ht="15">
      <c r="A246" s="27">
        <v>247</v>
      </c>
      <c r="D246" s="3" t="str">
        <f>INDEX(Table2[NAMA BARANG],MATCH(A246,Table2[//]))</f>
        <v>Bensia 9935 pluit (42)</v>
      </c>
      <c r="E246" s="4">
        <f>INDEX(Table2[TT],MATCH(A246,Table2[//]))</f>
        <v>1</v>
      </c>
      <c r="F246" s="5" t="str">
        <f>IF(INDEX(Table2[KET],MATCH(A246,Table2[//]))="","-",INDEX(Table2[KET],MATCH(A246,Table2[//])))</f>
        <v>48 box</v>
      </c>
    </row>
    <row r="247" spans="1:6" ht="15">
      <c r="A247" s="27">
        <v>248</v>
      </c>
      <c r="D247" s="3" t="str">
        <f>INDEX(Table2[NAMA BARANG],MATCH(A247,Table2[//]))</f>
        <v>Bensia 9938 Cermin Kaca (32)</v>
      </c>
      <c r="E247" s="4">
        <f>INDEX(Table2[TT],MATCH(A247,Table2[//]))</f>
        <v>4</v>
      </c>
      <c r="F247" s="5" t="str">
        <f>IF(INDEX(Table2[KET],MATCH(A247,Table2[//]))="","-",INDEX(Table2[KET],MATCH(A247,Table2[//])))</f>
        <v>48 box</v>
      </c>
    </row>
    <row r="248" spans="1:6" ht="15">
      <c r="A248" s="27">
        <v>249</v>
      </c>
      <c r="D248" s="3" t="str">
        <f>INDEX(Table2[NAMA BARANG],MATCH(A248,Table2[//]))</f>
        <v>Bensia 9939 Dadu (32)</v>
      </c>
      <c r="E248" s="4">
        <f>INDEX(Table2[TT],MATCH(A248,Table2[//]))</f>
        <v>1</v>
      </c>
      <c r="F248" s="5" t="str">
        <f>IF(INDEX(Table2[KET],MATCH(A248,Table2[//]))="","-",INDEX(Table2[KET],MATCH(A248,Table2[//])))</f>
        <v>48 box</v>
      </c>
    </row>
    <row r="249" spans="1:6" ht="15">
      <c r="A249" s="27">
        <v>250</v>
      </c>
      <c r="D249" s="3" t="str">
        <f>INDEX(Table2[NAMA BARANG],MATCH(A249,Table2[//]))</f>
        <v>Bensia BAEA 009 (1x50)</v>
      </c>
      <c r="E249" s="4">
        <f>INDEX(Table2[TT],MATCH(A249,Table2[//]))</f>
        <v>4</v>
      </c>
      <c r="F249" s="5" t="str">
        <f>IF(INDEX(Table2[KET],MATCH(A249,Table2[//]))="","-",INDEX(Table2[KET],MATCH(A249,Table2[//])))</f>
        <v>48 box</v>
      </c>
    </row>
    <row r="250" spans="1:6" ht="15">
      <c r="A250" s="27">
        <v>251</v>
      </c>
      <c r="D250" s="3" t="str">
        <f>INDEX(Table2[NAMA BARANG],MATCH(A250,Table2[//]))</f>
        <v>Bensia CYD3-1 Smile</v>
      </c>
      <c r="E250" s="4">
        <f>INDEX(Table2[TT],MATCH(A250,Table2[//]))</f>
        <v>6</v>
      </c>
      <c r="F250" s="5" t="str">
        <f>IF(INDEX(Table2[KET],MATCH(A250,Table2[//]))="","-",INDEX(Table2[KET],MATCH(A250,Table2[//])))</f>
        <v>1200 set</v>
      </c>
    </row>
    <row r="251" spans="1:6" ht="15">
      <c r="A251" s="27">
        <v>252</v>
      </c>
      <c r="D251" s="3" t="str">
        <f>INDEX(Table2[NAMA BARANG],MATCH(A251,Table2[//]))</f>
        <v>Bensia CYD3-5 Angel 0322</v>
      </c>
      <c r="E251" s="4">
        <f>INDEX(Table2[TT],MATCH(A251,Table2[//]))</f>
        <v>8</v>
      </c>
      <c r="F251" s="5" t="str">
        <f>IF(INDEX(Table2[KET],MATCH(A251,Table2[//]))="","-",INDEX(Table2[KET],MATCH(A251,Table2[//])))</f>
        <v>1200 set</v>
      </c>
    </row>
    <row r="252" spans="1:6" ht="15">
      <c r="A252" s="27">
        <v>253</v>
      </c>
      <c r="D252" s="3" t="str">
        <f>INDEX(Table2[NAMA BARANG],MATCH(A252,Table2[//]))</f>
        <v>Bensia CYLN 6203/ 5333</v>
      </c>
      <c r="E252" s="4">
        <f>INDEX(Table2[TT],MATCH(A252,Table2[//]))</f>
        <v>30</v>
      </c>
      <c r="F252" s="5" t="str">
        <f>IF(INDEX(Table2[KET],MATCH(A252,Table2[//]))="","-",INDEX(Table2[KET],MATCH(A252,Table2[//])))</f>
        <v>48 BOX (50)</v>
      </c>
    </row>
    <row r="253" spans="1:6" ht="15">
      <c r="A253" s="27">
        <v>254</v>
      </c>
      <c r="D253" s="3" t="str">
        <f>INDEX(Table2[NAMA BARANG],MATCH(A253,Table2[//]))</f>
        <v>Bensia Dadu (faktur)</v>
      </c>
      <c r="E253" s="4">
        <f>INDEX(Table2[TT],MATCH(A253,Table2[//]))</f>
        <v>17</v>
      </c>
      <c r="F253" s="5" t="str">
        <f>IF(INDEX(Table2[KET],MATCH(A253,Table2[//]))="","-",INDEX(Table2[KET],MATCH(A253,Table2[//])))</f>
        <v>768 PCS</v>
      </c>
    </row>
    <row r="254" spans="1:6" ht="15">
      <c r="A254" s="27">
        <v>255</v>
      </c>
      <c r="D254" s="3" t="str">
        <f>INDEX(Table2[NAMA BARANG],MATCH(A254,Table2[//]))</f>
        <v>Bensia Dollar</v>
      </c>
      <c r="E254" s="4">
        <f>INDEX(Table2[TT],MATCH(A254,Table2[//]))</f>
        <v>1</v>
      </c>
      <c r="F254" s="5" t="str">
        <f>IF(INDEX(Table2[KET],MATCH(A254,Table2[//]))="","-",INDEX(Table2[KET],MATCH(A254,Table2[//])))</f>
        <v>12 grs</v>
      </c>
    </row>
    <row r="255" spans="1:6" ht="15">
      <c r="A255" s="27">
        <v>256</v>
      </c>
      <c r="D255" s="3" t="str">
        <f>INDEX(Table2[NAMA BARANG],MATCH(A255,Table2[//]))</f>
        <v>Bensia LT 131 (30 pc) (36)</v>
      </c>
      <c r="E255" s="4">
        <f>INDEX(Table2[TT],MATCH(A255,Table2[//]))</f>
        <v>7</v>
      </c>
      <c r="F255" s="5" t="str">
        <f>IF(INDEX(Table2[KET],MATCH(A255,Table2[//]))="","-",INDEX(Table2[KET],MATCH(A255,Table2[//])))</f>
        <v>30 box</v>
      </c>
    </row>
    <row r="256" spans="1:6" ht="15">
      <c r="A256" s="27">
        <v>257</v>
      </c>
      <c r="D256" s="3" t="str">
        <f>INDEX(Table2[NAMA BARANG],MATCH(A256,Table2[//]))</f>
        <v>Bensia pluit 9925 A</v>
      </c>
      <c r="E256" s="4">
        <f>INDEX(Table2[TT],MATCH(A256,Table2[//]))</f>
        <v>1</v>
      </c>
      <c r="F256" s="5" t="str">
        <f>IF(INDEX(Table2[KET],MATCH(A256,Table2[//]))="","-",INDEX(Table2[KET],MATCH(A256,Table2[//])))</f>
        <v>40 box</v>
      </c>
    </row>
    <row r="257" spans="1:6" ht="15">
      <c r="A257" s="27">
        <v>258</v>
      </c>
      <c r="D257" s="3" t="str">
        <f>INDEX(Table2[NAMA BARANG],MATCH(A257,Table2[//]))</f>
        <v>Bensia SF 9925 B (Tangan 42 F)</v>
      </c>
      <c r="E257" s="4">
        <f>INDEX(Table2[TT],MATCH(A257,Table2[//]))</f>
        <v>2</v>
      </c>
      <c r="F257" s="5" t="str">
        <f>IF(INDEX(Table2[KET],MATCH(A257,Table2[//]))="","-",INDEX(Table2[KET],MATCH(A257,Table2[//])))</f>
        <v>40 box</v>
      </c>
    </row>
    <row r="258" spans="1:6" ht="15">
      <c r="A258" s="27">
        <v>259</v>
      </c>
      <c r="D258" s="3" t="str">
        <f>INDEX(Table2[NAMA BARANG],MATCH(A258,Table2[//]))</f>
        <v>Bensia SF 9925 C (Biasa)</v>
      </c>
      <c r="E258" s="4">
        <f>INDEX(Table2[TT],MATCH(A258,Table2[//]))</f>
        <v>1</v>
      </c>
      <c r="F258" s="5" t="str">
        <f>IF(INDEX(Table2[KET],MATCH(A258,Table2[//]))="","-",INDEX(Table2[KET],MATCH(A258,Table2[//])))</f>
        <v>38 box</v>
      </c>
    </row>
    <row r="259" spans="1:6" ht="15">
      <c r="A259" s="27">
        <v>260</v>
      </c>
      <c r="D259" s="3" t="str">
        <f>INDEX(Table2[NAMA BARANG],MATCH(A259,Table2[//]))</f>
        <v>Bensia SF 9925 C (Faktur)</v>
      </c>
      <c r="E259" s="4">
        <f>INDEX(Table2[TT],MATCH(A259,Table2[//]))</f>
        <v>7</v>
      </c>
      <c r="F259" s="5" t="str">
        <f>IF(INDEX(Table2[KET],MATCH(A259,Table2[//]))="","-",INDEX(Table2[KET],MATCH(A259,Table2[//])))</f>
        <v>40 box</v>
      </c>
    </row>
    <row r="260" spans="1:6" ht="15">
      <c r="A260" s="27">
        <v>261</v>
      </c>
      <c r="D260" s="3" t="str">
        <f>INDEX(Table2[NAMA BARANG],MATCH(A260,Table2[//]))</f>
        <v>Bensia SF 9925 C (Sendok 42 Biasa)</v>
      </c>
      <c r="E260" s="4">
        <f>INDEX(Table2[TT],MATCH(A260,Table2[//]))</f>
        <v>19</v>
      </c>
      <c r="F260" s="5" t="str">
        <f>IF(INDEX(Table2[KET],MATCH(A260,Table2[//]))="","-",INDEX(Table2[KET],MATCH(A260,Table2[//])))</f>
        <v>40 box</v>
      </c>
    </row>
    <row r="261" spans="1:6" ht="15">
      <c r="A261" s="27">
        <v>262</v>
      </c>
      <c r="D261" s="3" t="str">
        <f>INDEX(Table2[NAMA BARANG],MATCH(A261,Table2[//]))</f>
        <v>Bensia ZC 105 pluit</v>
      </c>
      <c r="E261" s="4">
        <f>INDEX(Table2[TT],MATCH(A261,Table2[//]))</f>
        <v>4</v>
      </c>
      <c r="F261" s="5" t="str">
        <f>IF(INDEX(Table2[KET],MATCH(A261,Table2[//]))="","-",INDEX(Table2[KET],MATCH(A261,Table2[//])))</f>
        <v>1728 pc</v>
      </c>
    </row>
    <row r="262" spans="1:6" ht="15">
      <c r="A262" s="27">
        <v>263</v>
      </c>
      <c r="D262" s="3" t="str">
        <f>INDEX(Table2[NAMA BARANG],MATCH(A262,Table2[//]))</f>
        <v>Bensia ZC 131 Fan (30 Box) isi 48</v>
      </c>
      <c r="E262" s="4">
        <f>INDEX(Table2[TT],MATCH(A262,Table2[//]))</f>
        <v>24</v>
      </c>
      <c r="F262" s="5" t="str">
        <f>IF(INDEX(Table2[KET],MATCH(A262,Table2[//]))="","-",INDEX(Table2[KET],MATCH(A262,Table2[//])))</f>
        <v>1728 pc</v>
      </c>
    </row>
    <row r="263" spans="1:6" ht="15">
      <c r="A263" s="27">
        <v>264</v>
      </c>
      <c r="D263" s="3" t="str">
        <f>INDEX(Table2[NAMA BARANG],MATCH(A263,Table2[//]))</f>
        <v>Bensia ZC 9937 (50)</v>
      </c>
      <c r="E263" s="4">
        <f>INDEX(Table2[TT],MATCH(A263,Table2[//]))</f>
        <v>23</v>
      </c>
      <c r="F263" s="5" t="str">
        <f>IF(INDEX(Table2[KET],MATCH(A263,Table2[//]))="","-",INDEX(Table2[KET],MATCH(A263,Table2[//])))</f>
        <v>72 box</v>
      </c>
    </row>
    <row r="264" spans="1:6" ht="15">
      <c r="A264" s="27">
        <v>265</v>
      </c>
      <c r="D264" s="3" t="str">
        <f>INDEX(Table2[NAMA BARANG],MATCH(A264,Table2[//]))</f>
        <v>Binder Clip 111 Flower (48)</v>
      </c>
      <c r="E264" s="4">
        <f>INDEX(Table2[TT],MATCH(A264,Table2[//]))</f>
        <v>1</v>
      </c>
      <c r="F264" s="5" t="str">
        <f>IF(INDEX(Table2[KET],MATCH(A264,Table2[//]))="","-",INDEX(Table2[KET],MATCH(A264,Table2[//])))</f>
        <v>96 Tab</v>
      </c>
    </row>
    <row r="265" spans="1:6" ht="15">
      <c r="A265" s="27">
        <v>266</v>
      </c>
      <c r="D265" s="3" t="str">
        <f>INDEX(Table2[NAMA BARANG],MATCH(A265,Table2[//]))</f>
        <v>Binder Clip 155 Flower (24)</v>
      </c>
      <c r="E265" s="4">
        <f>INDEX(Table2[TT],MATCH(A265,Table2[//]))</f>
        <v>2</v>
      </c>
      <c r="F265" s="5" t="str">
        <f>IF(INDEX(Table2[KET],MATCH(A265,Table2[//]))="","-",INDEX(Table2[KET],MATCH(A265,Table2[//])))</f>
        <v>96 Tab</v>
      </c>
    </row>
    <row r="266" spans="1:6" ht="15">
      <c r="A266" s="27">
        <v>267</v>
      </c>
      <c r="D266" s="3" t="str">
        <f>INDEX(Table2[NAMA BARANG],MATCH(A266,Table2[//]))</f>
        <v>Binder Note A5 besi Fancy 4D</v>
      </c>
      <c r="E266" s="4">
        <f>INDEX(Table2[TT],MATCH(A266,Table2[//]))</f>
        <v>3</v>
      </c>
      <c r="F266" s="5" t="str">
        <f>IF(INDEX(Table2[KET],MATCH(A266,Table2[//]))="","-",INDEX(Table2[KET],MATCH(A266,Table2[//])))</f>
        <v>120 pc</v>
      </c>
    </row>
    <row r="267" spans="1:6" ht="15">
      <c r="A267" s="27">
        <v>268</v>
      </c>
      <c r="D267" s="3" t="str">
        <f>INDEX(Table2[NAMA BARANG],MATCH(A267,Table2[//]))</f>
        <v>Binder Note A5 Pon GZ-015 Sheepo</v>
      </c>
      <c r="E267" s="4">
        <f>INDEX(Table2[TT],MATCH(A267,Table2[//]))</f>
        <v>4</v>
      </c>
      <c r="F267" s="5" t="str">
        <f>IF(INDEX(Table2[KET],MATCH(A267,Table2[//]))="","-",INDEX(Table2[KET],MATCH(A267,Table2[//])))</f>
        <v>96 pc</v>
      </c>
    </row>
    <row r="268" spans="1:6" ht="15">
      <c r="A268" s="27">
        <v>269</v>
      </c>
      <c r="D268" s="3" t="str">
        <f>INDEX(Table2[NAMA BARANG],MATCH(A268,Table2[//]))</f>
        <v>Binder Note A5 Pons Plst Dragon(5)/ MM(4)</v>
      </c>
      <c r="E268" s="4">
        <f>INDEX(Table2[TT],MATCH(A268,Table2[//]))</f>
        <v>7</v>
      </c>
      <c r="F268" s="5" t="str">
        <f>IF(INDEX(Table2[KET],MATCH(A268,Table2[//]))="","-",INDEX(Table2[KET],MATCH(A268,Table2[//])))</f>
        <v>96 pc</v>
      </c>
    </row>
    <row r="269" spans="1:6" ht="15">
      <c r="A269" s="27">
        <v>270</v>
      </c>
      <c r="D269" s="3" t="str">
        <f>INDEX(Table2[NAMA BARANG],MATCH(A269,Table2[//]))</f>
        <v xml:space="preserve">Bk Bank Folio </v>
      </c>
      <c r="E269" s="4">
        <f>INDEX(Table2[TT],MATCH(A269,Table2[//]))</f>
        <v>1</v>
      </c>
      <c r="F269" s="5">
        <f>IF(INDEX(Table2[KET],MATCH(A269,Table2[//]))="","-",INDEX(Table2[KET],MATCH(A269,Table2[//])))</f>
        <v>50</v>
      </c>
    </row>
    <row r="270" spans="1:6" ht="15">
      <c r="A270" s="27">
        <v>271</v>
      </c>
      <c r="D270" s="3" t="str">
        <f>INDEX(Table2[NAMA BARANG],MATCH(A270,Table2[//]))</f>
        <v>Bk BNPP Kwarto (PAJAK)</v>
      </c>
      <c r="E270" s="4">
        <f>INDEX(Table2[TT],MATCH(A270,Table2[//]))</f>
        <v>1</v>
      </c>
      <c r="F270" s="5">
        <f>IF(INDEX(Table2[KET],MATCH(A270,Table2[//]))="","-",INDEX(Table2[KET],MATCH(A270,Table2[//])))</f>
        <v>100</v>
      </c>
    </row>
    <row r="271" spans="1:6" ht="15">
      <c r="A271" s="27">
        <v>272</v>
      </c>
      <c r="D271" s="3" t="str">
        <f>INDEX(Table2[NAMA BARANG],MATCH(A271,Table2[//]))</f>
        <v>Bk Diary 1273</v>
      </c>
      <c r="E271" s="4">
        <f>INDEX(Table2[TT],MATCH(A271,Table2[//]))</f>
        <v>1</v>
      </c>
      <c r="F271" s="5" t="str">
        <f>IF(INDEX(Table2[KET],MATCH(A271,Table2[//]))="","-",INDEX(Table2[KET],MATCH(A271,Table2[//])))</f>
        <v>300 pc</v>
      </c>
    </row>
    <row r="272" spans="1:6" ht="15">
      <c r="A272" s="27">
        <v>273</v>
      </c>
      <c r="D272" s="3" t="str">
        <f>INDEX(Table2[NAMA BARANG],MATCH(A272,Table2[//]))</f>
        <v>Bk Diary 1277</v>
      </c>
      <c r="E272" s="4">
        <f>INDEX(Table2[TT],MATCH(A272,Table2[//]))</f>
        <v>2</v>
      </c>
      <c r="F272" s="5" t="str">
        <f>IF(INDEX(Table2[KET],MATCH(A272,Table2[//]))="","-",INDEX(Table2[KET],MATCH(A272,Table2[//])))</f>
        <v>300 pc</v>
      </c>
    </row>
    <row r="273" spans="1:6" ht="15">
      <c r="A273" s="27">
        <v>274</v>
      </c>
      <c r="D273" s="3" t="str">
        <f>INDEX(Table2[NAMA BARANG],MATCH(A273,Table2[//]))</f>
        <v>Bk mewarnai &amp; cerita miring</v>
      </c>
      <c r="E273" s="4">
        <f>INDEX(Table2[TT],MATCH(A273,Table2[//]))</f>
        <v>29</v>
      </c>
      <c r="F273" s="5" t="str">
        <f>IF(INDEX(Table2[KET],MATCH(A273,Table2[//]))="","-",INDEX(Table2[KET],MATCH(A273,Table2[//])))</f>
        <v>128 ls</v>
      </c>
    </row>
    <row r="274" spans="1:6" ht="15">
      <c r="A274" s="27">
        <v>275</v>
      </c>
      <c r="D274" s="3" t="str">
        <f>INDEX(Table2[NAMA BARANG],MATCH(A274,Table2[//]))</f>
        <v>Bk mewarnai 21x29 B</v>
      </c>
      <c r="E274" s="4">
        <f>INDEX(Table2[TT],MATCH(A274,Table2[//]))</f>
        <v>4</v>
      </c>
      <c r="F274" s="5" t="str">
        <f>IF(INDEX(Table2[KET],MATCH(A274,Table2[//]))="","-",INDEX(Table2[KET],MATCH(A274,Table2[//])))</f>
        <v>600 pc</v>
      </c>
    </row>
    <row r="275" spans="1:6" ht="15">
      <c r="A275" s="27">
        <v>276</v>
      </c>
      <c r="D275" s="3" t="str">
        <f>INDEX(Table2[NAMA BARANG],MATCH(A275,Table2[//]))</f>
        <v>Bk mewarnai ART 8 design (32x50)</v>
      </c>
      <c r="E275" s="4">
        <f>INDEX(Table2[TT],MATCH(A275,Table2[//]))</f>
        <v>12</v>
      </c>
      <c r="F275" s="5" t="str">
        <f>IF(INDEX(Table2[KET],MATCH(A275,Table2[//]))="","-",INDEX(Table2[KET],MATCH(A275,Table2[//])))</f>
        <v>1600 pc</v>
      </c>
    </row>
    <row r="276" spans="1:6" ht="15">
      <c r="A276" s="27">
        <v>277</v>
      </c>
      <c r="D276" s="3" t="str">
        <f>INDEX(Table2[NAMA BARANG],MATCH(A276,Table2[//]))</f>
        <v>Bk Mewarnai ART A4 B</v>
      </c>
      <c r="E276" s="4">
        <f>INDEX(Table2[TT],MATCH(A276,Table2[//]))</f>
        <v>5</v>
      </c>
      <c r="F276" s="5" t="str">
        <f>IF(INDEX(Table2[KET],MATCH(A276,Table2[//]))="","-",INDEX(Table2[KET],MATCH(A276,Table2[//])))</f>
        <v>900 PCS</v>
      </c>
    </row>
    <row r="277" spans="1:6" ht="15">
      <c r="A277" s="27">
        <v>278</v>
      </c>
      <c r="D277" s="3" t="str">
        <f>INDEX(Table2[NAMA BARANG],MATCH(A277,Table2[//]))</f>
        <v>Bk mewarnai HTL 600-650</v>
      </c>
      <c r="E277" s="4">
        <f>INDEX(Table2[TT],MATCH(A277,Table2[//]))</f>
        <v>2</v>
      </c>
      <c r="F277" s="5" t="str">
        <f>IF(INDEX(Table2[KET],MATCH(A277,Table2[//]))="","-",INDEX(Table2[KET],MATCH(A277,Table2[//])))</f>
        <v>160 ls</v>
      </c>
    </row>
    <row r="278" spans="1:6" ht="15">
      <c r="A278" s="27">
        <v>279</v>
      </c>
      <c r="D278" s="3" t="str">
        <f>INDEX(Table2[NAMA BARANG],MATCH(A278,Table2[//]))</f>
        <v>Bk mewarnai jumbo</v>
      </c>
      <c r="E278" s="4">
        <f>INDEX(Table2[TT],MATCH(A278,Table2[//]))</f>
        <v>2</v>
      </c>
      <c r="F278" s="5">
        <f>IF(INDEX(Table2[KET],MATCH(A278,Table2[//]))="","-",INDEX(Table2[KET],MATCH(A278,Table2[//])))</f>
        <v>600</v>
      </c>
    </row>
    <row r="279" spans="1:6" ht="15">
      <c r="A279" s="27">
        <v>280</v>
      </c>
      <c r="D279" s="3" t="str">
        <f>INDEX(Table2[NAMA BARANG],MATCH(A279,Table2[//]))</f>
        <v>Bk Mewarnai Jumbo (Putri 3)</v>
      </c>
      <c r="E279" s="4">
        <f>INDEX(Table2[TT],MATCH(A279,Table2[//]))</f>
        <v>2</v>
      </c>
      <c r="F279" s="5" t="str">
        <f>IF(INDEX(Table2[KET],MATCH(A279,Table2[//]))="","-",INDEX(Table2[KET],MATCH(A279,Table2[//])))</f>
        <v>600 PCS</v>
      </c>
    </row>
    <row r="280" spans="1:6" ht="15">
      <c r="A280" s="27">
        <v>281</v>
      </c>
      <c r="D280" s="3" t="str">
        <f>INDEX(Table2[NAMA BARANG],MATCH(A280,Table2[//]))</f>
        <v>Bk mewarnai jumbo kode 8A4-1</v>
      </c>
      <c r="E280" s="4">
        <f>INDEX(Table2[TT],MATCH(A280,Table2[//]))</f>
        <v>2</v>
      </c>
      <c r="F280" s="5" t="str">
        <f>IF(INDEX(Table2[KET],MATCH(A280,Table2[//]))="","-",INDEX(Table2[KET],MATCH(A280,Table2[//])))</f>
        <v>1200 pc</v>
      </c>
    </row>
    <row r="281" spans="1:6" ht="15">
      <c r="A281" s="27">
        <v>282</v>
      </c>
      <c r="D281" s="3" t="str">
        <f>INDEX(Table2[NAMA BARANG],MATCH(A281,Table2[//]))</f>
        <v>Bk Mewarnai Jumbo SJ</v>
      </c>
      <c r="E281" s="4">
        <f>INDEX(Table2[TT],MATCH(A281,Table2[//]))</f>
        <v>1</v>
      </c>
      <c r="F281" s="5" t="str">
        <f>IF(INDEX(Table2[KET],MATCH(A281,Table2[//]))="","-",INDEX(Table2[KET],MATCH(A281,Table2[//])))</f>
        <v>600 PCS</v>
      </c>
    </row>
    <row r="282" spans="1:6" ht="15">
      <c r="A282" s="27">
        <v>283</v>
      </c>
      <c r="D282" s="3" t="str">
        <f>INDEX(Table2[NAMA BARANG],MATCH(A282,Table2[//]))</f>
        <v>Bk Spiral Gliter Happy Cherub G-12 (1 Pk=6)/ A-017 polos</v>
      </c>
      <c r="E282" s="4">
        <f>INDEX(Table2[TT],MATCH(A282,Table2[//]))</f>
        <v>6</v>
      </c>
      <c r="F282" s="5" t="str">
        <f>IF(INDEX(Table2[KET],MATCH(A282,Table2[//]))="","-",INDEX(Table2[KET],MATCH(A282,Table2[//])))</f>
        <v>30 ls</v>
      </c>
    </row>
    <row r="283" spans="1:6" ht="15">
      <c r="A283" s="27">
        <v>284</v>
      </c>
      <c r="D283" s="3" t="str">
        <f>INDEX(Table2[NAMA BARANG],MATCH(A283,Table2[//]))</f>
        <v>Bk Spiral X-019 MM Gliter(3)/ 052 Hk(5)</v>
      </c>
      <c r="E283" s="4">
        <f>INDEX(Table2[TT],MATCH(A283,Table2[//]))</f>
        <v>8</v>
      </c>
      <c r="F283" s="5" t="str">
        <f>IF(INDEX(Table2[KET],MATCH(A283,Table2[//]))="","-",INDEX(Table2[KET],MATCH(A283,Table2[//])))</f>
        <v>400 pc</v>
      </c>
    </row>
    <row r="284" spans="1:6" ht="15">
      <c r="A284" s="27">
        <v>285</v>
      </c>
      <c r="D284" s="3" t="str">
        <f>INDEX(Table2[NAMA BARANG],MATCH(A284,Table2[//]))</f>
        <v>Bk Spiral X-053 MM timbul</v>
      </c>
      <c r="E284" s="4">
        <f>INDEX(Table2[TT],MATCH(A284,Table2[//]))</f>
        <v>2</v>
      </c>
      <c r="F284" s="5" t="str">
        <f>IF(INDEX(Table2[KET],MATCH(A284,Table2[//]))="","-",INDEX(Table2[KET],MATCH(A284,Table2[//])))</f>
        <v>400 pc</v>
      </c>
    </row>
    <row r="285" spans="1:6" ht="15">
      <c r="A285" s="27">
        <v>286</v>
      </c>
      <c r="D285" s="3" t="str">
        <f>INDEX(Table2[NAMA BARANG],MATCH(A285,Table2[//]))</f>
        <v>Bk Tabungan Enter</v>
      </c>
      <c r="E285" s="4">
        <f>INDEX(Table2[TT],MATCH(A285,Table2[//]))</f>
        <v>1</v>
      </c>
      <c r="F285" s="5" t="str">
        <f>IF(INDEX(Table2[KET],MATCH(A285,Table2[//]))="","-",INDEX(Table2[KET],MATCH(A285,Table2[//])))</f>
        <v>3600 PCS</v>
      </c>
    </row>
    <row r="286" spans="1:6" ht="15">
      <c r="A286" s="27">
        <v>287</v>
      </c>
      <c r="D286" s="3" t="str">
        <f>INDEX(Table2[NAMA BARANG],MATCH(A286,Table2[//]))</f>
        <v>Bk/ Diary 1047</v>
      </c>
      <c r="E286" s="4">
        <f>INDEX(Table2[TT],MATCH(A286,Table2[//]))</f>
        <v>1</v>
      </c>
      <c r="F286" s="5" t="str">
        <f>IF(INDEX(Table2[KET],MATCH(A286,Table2[//]))="","-",INDEX(Table2[KET],MATCH(A286,Table2[//])))</f>
        <v>-</v>
      </c>
    </row>
    <row r="287" spans="1:6" ht="15">
      <c r="A287" s="27">
        <v>288</v>
      </c>
      <c r="D287" s="3" t="str">
        <f>INDEX(Table2[NAMA BARANG],MATCH(A287,Table2[//]))</f>
        <v>Bk/ NB A 318B(1)</v>
      </c>
      <c r="E287" s="4">
        <f>INDEX(Table2[TT],MATCH(A287,Table2[//]))</f>
        <v>1</v>
      </c>
      <c r="F287" s="5" t="str">
        <f>IF(INDEX(Table2[KET],MATCH(A287,Table2[//]))="","-",INDEX(Table2[KET],MATCH(A287,Table2[//])))</f>
        <v>120 pc</v>
      </c>
    </row>
    <row r="288" spans="1:6" ht="15">
      <c r="A288" s="27">
        <v>289</v>
      </c>
      <c r="D288" s="3" t="str">
        <f>INDEX(Table2[NAMA BARANG],MATCH(A288,Table2[//]))</f>
        <v>Bk/ NB A 326K(5)/ A 343K(1)</v>
      </c>
      <c r="E288" s="4">
        <f>INDEX(Table2[TT],MATCH(A288,Table2[//]))</f>
        <v>6</v>
      </c>
      <c r="F288" s="5" t="str">
        <f>IF(INDEX(Table2[KET],MATCH(A288,Table2[//]))="","-",INDEX(Table2[KET],MATCH(A288,Table2[//])))</f>
        <v>180 pc</v>
      </c>
    </row>
    <row r="289" spans="1:6" ht="15">
      <c r="A289" s="27">
        <v>290</v>
      </c>
      <c r="D289" s="3" t="str">
        <f>INDEX(Table2[NAMA BARANG],MATCH(A289,Table2[//]))</f>
        <v>Bk/ NB A 331B</v>
      </c>
      <c r="E289" s="4">
        <f>INDEX(Table2[TT],MATCH(A289,Table2[//]))</f>
        <v>3</v>
      </c>
      <c r="F289" s="5" t="str">
        <f>IF(INDEX(Table2[KET],MATCH(A289,Table2[//]))="","-",INDEX(Table2[KET],MATCH(A289,Table2[//])))</f>
        <v>120 pc</v>
      </c>
    </row>
    <row r="290" spans="1:6" ht="15">
      <c r="A290" s="27">
        <v>291</v>
      </c>
      <c r="D290" s="3" t="str">
        <f>INDEX(Table2[NAMA BARANG],MATCH(A290,Table2[//]))</f>
        <v>Bk/ NB A 342K</v>
      </c>
      <c r="E290" s="4">
        <f>INDEX(Table2[TT],MATCH(A290,Table2[//]))</f>
        <v>9</v>
      </c>
      <c r="F290" s="5" t="str">
        <f>IF(INDEX(Table2[KET],MATCH(A290,Table2[//]))="","-",INDEX(Table2[KET],MATCH(A290,Table2[//])))</f>
        <v>180 pc</v>
      </c>
    </row>
    <row r="291" spans="1:6" ht="15">
      <c r="A291" s="27">
        <v>292</v>
      </c>
      <c r="D291" s="3" t="str">
        <f>INDEX(Table2[NAMA BARANG],MATCH(A291,Table2[//]))</f>
        <v>Bk/ NB Kancing A5 Dsy</v>
      </c>
      <c r="E291" s="4">
        <f>INDEX(Table2[TT],MATCH(A291,Table2[//]))</f>
        <v>2</v>
      </c>
      <c r="F291" s="5" t="str">
        <f>IF(INDEX(Table2[KET],MATCH(A291,Table2[//]))="","-",INDEX(Table2[KET],MATCH(A291,Table2[//])))</f>
        <v>210 pc</v>
      </c>
    </row>
    <row r="292" spans="1:6" ht="15">
      <c r="A292" s="27">
        <v>293</v>
      </c>
      <c r="D292" s="3" t="str">
        <f>INDEX(Table2[NAMA BARANG],MATCH(A292,Table2[//]))</f>
        <v>Bk/ NB Spiral 6650/ 6450 (A6)</v>
      </c>
      <c r="E292" s="4">
        <f>INDEX(Table2[TT],MATCH(A292,Table2[//]))</f>
        <v>3</v>
      </c>
      <c r="F292" s="5" t="str">
        <f>IF(INDEX(Table2[KET],MATCH(A292,Table2[//]))="","-",INDEX(Table2[KET],MATCH(A292,Table2[//])))</f>
        <v>240 pc</v>
      </c>
    </row>
    <row r="293" spans="1:6" ht="15">
      <c r="A293" s="27">
        <v>294</v>
      </c>
      <c r="D293" s="3" t="str">
        <f>INDEX(Table2[NAMA BARANG],MATCH(A293,Table2[//]))</f>
        <v>Bk/ NB Spiral A6-120 Tab</v>
      </c>
      <c r="E293" s="4">
        <f>INDEX(Table2[TT],MATCH(A293,Table2[//]))</f>
        <v>1</v>
      </c>
      <c r="F293" s="5" t="str">
        <f>IF(INDEX(Table2[KET],MATCH(A293,Table2[//]))="","-",INDEX(Table2[KET],MATCH(A293,Table2[//])))</f>
        <v>160 pc</v>
      </c>
    </row>
    <row r="294" spans="1:6" ht="15">
      <c r="A294" s="27">
        <v>295</v>
      </c>
      <c r="D294" s="3" t="str">
        <f>INDEX(Table2[NAMA BARANG],MATCH(A294,Table2[//]))</f>
        <v>BkTamu ECO love</v>
      </c>
      <c r="E294" s="4">
        <f>INDEX(Table2[TT],MATCH(A294,Table2[//]))</f>
        <v>5</v>
      </c>
      <c r="F294" s="5" t="str">
        <f>IF(INDEX(Table2[KET],MATCH(A294,Table2[//]))="","-",INDEX(Table2[KET],MATCH(A294,Table2[//])))</f>
        <v>7 ls</v>
      </c>
    </row>
    <row r="295" spans="1:6" ht="15">
      <c r="A295" s="27">
        <v>296</v>
      </c>
      <c r="D295" s="3" t="str">
        <f>INDEX(Table2[NAMA BARANG],MATCH(A295,Table2[//]))</f>
        <v>Block note Enter 404</v>
      </c>
      <c r="E295" s="4">
        <f>INDEX(Table2[TT],MATCH(A295,Table2[//]))</f>
        <v>1</v>
      </c>
      <c r="F295" s="5" t="str">
        <f>IF(INDEX(Table2[KET],MATCH(A295,Table2[//]))="","-",INDEX(Table2[KET],MATCH(A295,Table2[//])))</f>
        <v>40 LSN</v>
      </c>
    </row>
    <row r="296" spans="1:6" ht="15">
      <c r="A296" s="27">
        <v>297</v>
      </c>
      <c r="D296" s="3" t="str">
        <f>INDEX(Table2[NAMA BARANG],MATCH(A296,Table2[//]))</f>
        <v>Block note Enter 501</v>
      </c>
      <c r="E296" s="4">
        <f>INDEX(Table2[TT],MATCH(A296,Table2[//]))</f>
        <v>1</v>
      </c>
      <c r="F296" s="5" t="str">
        <f>IF(INDEX(Table2[KET],MATCH(A296,Table2[//]))="","-",INDEX(Table2[KET],MATCH(A296,Table2[//])))</f>
        <v>60 LSN</v>
      </c>
    </row>
    <row r="297" spans="1:6" ht="15">
      <c r="A297" s="27">
        <v>298</v>
      </c>
      <c r="D297" s="3" t="str">
        <f>INDEX(Table2[NAMA BARANG],MATCH(A297,Table2[//]))</f>
        <v>Block Note/ NB A4</v>
      </c>
      <c r="E297" s="4">
        <f>INDEX(Table2[TT],MATCH(A297,Table2[//]))</f>
        <v>3</v>
      </c>
      <c r="F297" s="5" t="str">
        <f>IF(INDEX(Table2[KET],MATCH(A297,Table2[//]))="","-",INDEX(Table2[KET],MATCH(A297,Table2[//])))</f>
        <v>72 pc</v>
      </c>
    </row>
    <row r="298" spans="1:6" ht="15">
      <c r="A298" s="27">
        <v>299</v>
      </c>
      <c r="D298" s="3" t="str">
        <f>INDEX(Table2[NAMA BARANG],MATCH(A298,Table2[//]))</f>
        <v>BN 7102 A5-20</v>
      </c>
      <c r="E298" s="4">
        <f>INDEX(Table2[TT],MATCH(A298,Table2[//]))</f>
        <v>4</v>
      </c>
      <c r="F298" s="5" t="str">
        <f>IF(INDEX(Table2[KET],MATCH(A298,Table2[//]))="","-",INDEX(Table2[KET],MATCH(A298,Table2[//])))</f>
        <v>96 pc</v>
      </c>
    </row>
    <row r="299" spans="1:6" ht="15">
      <c r="A299" s="27">
        <v>300</v>
      </c>
      <c r="D299" s="3" t="str">
        <f>INDEX(Table2[NAMA BARANG],MATCH(A299,Table2[//]))</f>
        <v>BN A5 Fancy 0913 (Minion)</v>
      </c>
      <c r="E299" s="4">
        <f>INDEX(Table2[TT],MATCH(A299,Table2[//]))</f>
        <v>1</v>
      </c>
      <c r="F299" s="5" t="str">
        <f>IF(INDEX(Table2[KET],MATCH(A299,Table2[//]))="","-",INDEX(Table2[KET],MATCH(A299,Table2[//])))</f>
        <v>72 pc</v>
      </c>
    </row>
    <row r="300" spans="1:6" ht="15">
      <c r="A300" s="27">
        <v>301</v>
      </c>
      <c r="D300" s="3" t="str">
        <f>INDEX(Table2[NAMA BARANG],MATCH(A300,Table2[//]))</f>
        <v>BN A5 FPHY 001</v>
      </c>
      <c r="E300" s="4">
        <f>INDEX(Table2[TT],MATCH(A300,Table2[//]))</f>
        <v>2</v>
      </c>
      <c r="F300" s="5">
        <f>IF(INDEX(Table2[KET],MATCH(A300,Table2[//]))="","-",INDEX(Table2[KET],MATCH(A300,Table2[//])))</f>
        <v>96</v>
      </c>
    </row>
    <row r="301" spans="1:6" ht="15">
      <c r="A301" s="27">
        <v>302</v>
      </c>
      <c r="D301" s="3" t="str">
        <f>INDEX(Table2[NAMA BARANG],MATCH(A301,Table2[//]))</f>
        <v>BN A5 FPHY 002</v>
      </c>
      <c r="E301" s="4">
        <f>INDEX(Table2[TT],MATCH(A301,Table2[//]))</f>
        <v>2</v>
      </c>
      <c r="F301" s="5">
        <f>IF(INDEX(Table2[KET],MATCH(A301,Table2[//]))="","-",INDEX(Table2[KET],MATCH(A301,Table2[//])))</f>
        <v>96</v>
      </c>
    </row>
    <row r="302" spans="1:6" ht="15">
      <c r="A302" s="27">
        <v>303</v>
      </c>
      <c r="D302" s="3" t="str">
        <f>INDEX(Table2[NAMA BARANG],MATCH(A302,Table2[//]))</f>
        <v>BN A5 Rabbit/ koala</v>
      </c>
      <c r="E302" s="4">
        <f>INDEX(Table2[TT],MATCH(A302,Table2[//]))</f>
        <v>7</v>
      </c>
      <c r="F302" s="5" t="str">
        <f>IF(INDEX(Table2[KET],MATCH(A302,Table2[//]))="","-",INDEX(Table2[KET],MATCH(A302,Table2[//])))</f>
        <v>66 pc</v>
      </c>
    </row>
    <row r="303" spans="1:6" ht="15">
      <c r="A303" s="27">
        <v>304</v>
      </c>
      <c r="D303" s="3" t="str">
        <f>INDEX(Table2[NAMA BARANG],MATCH(A303,Table2[//]))</f>
        <v>BN A5 Sika B(3)/ or(2) ring 20</v>
      </c>
      <c r="E303" s="4">
        <f>INDEX(Table2[TT],MATCH(A303,Table2[//]))</f>
        <v>5</v>
      </c>
      <c r="F303" s="5">
        <f>IF(INDEX(Table2[KET],MATCH(A303,Table2[//]))="","-",INDEX(Table2[KET],MATCH(A303,Table2[//])))</f>
        <v>72</v>
      </c>
    </row>
    <row r="304" spans="1:6" ht="15">
      <c r="A304" s="27">
        <v>305</v>
      </c>
      <c r="D304" s="3" t="str">
        <f>INDEX(Table2[NAMA BARANG],MATCH(A304,Table2[//]))</f>
        <v>BN A5 Sika K(3)/ M(1) ring 20</v>
      </c>
      <c r="E304" s="4">
        <f>INDEX(Table2[TT],MATCH(A304,Table2[//]))</f>
        <v>3</v>
      </c>
      <c r="F304" s="5">
        <f>IF(INDEX(Table2[KET],MATCH(A304,Table2[//]))="","-",INDEX(Table2[KET],MATCH(A304,Table2[//])))</f>
        <v>72</v>
      </c>
    </row>
    <row r="305" spans="1:6" ht="15">
      <c r="A305" s="27">
        <v>306</v>
      </c>
      <c r="D305" s="3" t="str">
        <f>INDEX(Table2[NAMA BARANG],MATCH(A305,Table2[//]))</f>
        <v>BN B5 FPHY 001</v>
      </c>
      <c r="E305" s="4">
        <f>INDEX(Table2[TT],MATCH(A305,Table2[//]))</f>
        <v>2</v>
      </c>
      <c r="F305" s="5">
        <f>IF(INDEX(Table2[KET],MATCH(A305,Table2[//]))="","-",INDEX(Table2[KET],MATCH(A305,Table2[//])))</f>
        <v>72</v>
      </c>
    </row>
    <row r="306" spans="1:6" ht="15">
      <c r="A306" s="27">
        <v>307</v>
      </c>
      <c r="D306" s="3" t="str">
        <f>INDEX(Table2[NAMA BARANG],MATCH(A306,Table2[//]))</f>
        <v>BN Gasta B5 B 65 Batik</v>
      </c>
      <c r="E306" s="4">
        <f>INDEX(Table2[TT],MATCH(A306,Table2[//]))</f>
        <v>1</v>
      </c>
      <c r="F306" s="5" t="str">
        <f>IF(INDEX(Table2[KET],MATCH(A306,Table2[//]))="","-",INDEX(Table2[KET],MATCH(A306,Table2[//])))</f>
        <v>96 PCS</v>
      </c>
    </row>
    <row r="307" spans="1:6" ht="15">
      <c r="A307" s="27">
        <v>308</v>
      </c>
      <c r="D307" s="3" t="str">
        <f>INDEX(Table2[NAMA BARANG],MATCH(A307,Table2[//]))</f>
        <v>BN memo batik T(76)</v>
      </c>
      <c r="E307" s="4">
        <f>INDEX(Table2[TT],MATCH(A307,Table2[//]))</f>
        <v>10</v>
      </c>
      <c r="F307" s="5" t="str">
        <f>IF(INDEX(Table2[KET],MATCH(A307,Table2[//]))="","-",INDEX(Table2[KET],MATCH(A307,Table2[//])))</f>
        <v>384 pc</v>
      </c>
    </row>
    <row r="308" spans="1:6" ht="15">
      <c r="A308" s="27">
        <v>309</v>
      </c>
      <c r="D308" s="3" t="str">
        <f>INDEX(Table2[NAMA BARANG],MATCH(A308,Table2[//]))</f>
        <v>BN S 032k - S002 PR</v>
      </c>
      <c r="E308" s="4">
        <f>INDEX(Table2[TT],MATCH(A308,Table2[//]))</f>
        <v>1</v>
      </c>
      <c r="F308" s="5" t="str">
        <f>IF(INDEX(Table2[KET],MATCH(A308,Table2[//]))="","-",INDEX(Table2[KET],MATCH(A308,Table2[//])))</f>
        <v>296 pc</v>
      </c>
    </row>
    <row r="309" spans="1:6" ht="15">
      <c r="A309" s="27">
        <v>310</v>
      </c>
      <c r="D309" s="3" t="str">
        <f>INDEX(Table2[NAMA BARANG],MATCH(A309,Table2[//]))</f>
        <v>BN Slip A5 Sika Campus</v>
      </c>
      <c r="E309" s="4">
        <f>INDEX(Table2[TT],MATCH(A309,Table2[//]))</f>
        <v>18</v>
      </c>
      <c r="F309" s="5">
        <f>IF(INDEX(Table2[KET],MATCH(A309,Table2[//]))="","-",INDEX(Table2[KET],MATCH(A309,Table2[//])))</f>
        <v>72</v>
      </c>
    </row>
    <row r="310" spans="1:6" ht="15">
      <c r="A310" s="27">
        <v>311</v>
      </c>
      <c r="D310" s="3" t="str">
        <f>INDEX(Table2[NAMA BARANG],MATCH(A310,Table2[//]))</f>
        <v>BN Wengu A5-B 0164 (3W)</v>
      </c>
      <c r="E310" s="4">
        <f>INDEX(Table2[TT],MATCH(A310,Table2[//]))</f>
        <v>24</v>
      </c>
      <c r="F310" s="5" t="str">
        <f>IF(INDEX(Table2[KET],MATCH(A310,Table2[//]))="","-",INDEX(Table2[KET],MATCH(A310,Table2[//])))</f>
        <v>96 PCS</v>
      </c>
    </row>
    <row r="311" spans="1:6" ht="15">
      <c r="A311" s="27">
        <v>312</v>
      </c>
      <c r="D311" s="3" t="str">
        <f>INDEX(Table2[NAMA BARANG],MATCH(A311,Table2[//]))</f>
        <v>BN Wengu A5-B 0164 (4W)</v>
      </c>
      <c r="E311" s="4">
        <f>INDEX(Table2[TT],MATCH(A311,Table2[//]))</f>
        <v>64</v>
      </c>
      <c r="F311" s="5" t="str">
        <f>IF(INDEX(Table2[KET],MATCH(A311,Table2[//]))="","-",INDEX(Table2[KET],MATCH(A311,Table2[//])))</f>
        <v>96 PCS</v>
      </c>
    </row>
    <row r="312" spans="1:6" ht="15">
      <c r="A312" s="27">
        <v>313</v>
      </c>
      <c r="D312" s="3" t="str">
        <f>INDEX(Table2[NAMA BARANG],MATCH(A312,Table2[//]))</f>
        <v>BN Wengu B5-B 0164 (4W)</v>
      </c>
      <c r="E312" s="4">
        <f>INDEX(Table2[TT],MATCH(A312,Table2[//]))</f>
        <v>18</v>
      </c>
      <c r="F312" s="5">
        <f>IF(INDEX(Table2[KET],MATCH(A312,Table2[//]))="","-",INDEX(Table2[KET],MATCH(A312,Table2[//])))</f>
        <v>72</v>
      </c>
    </row>
    <row r="313" spans="1:6" ht="15">
      <c r="A313" s="27">
        <v>314</v>
      </c>
      <c r="D313" s="3" t="str">
        <f>INDEX(Table2[NAMA BARANG],MATCH(A313,Table2[//]))</f>
        <v>BNL A2560-37/38/ A5 besar</v>
      </c>
      <c r="E313" s="4">
        <f>INDEX(Table2[TT],MATCH(A313,Table2[//]))</f>
        <v>1</v>
      </c>
      <c r="F313" s="5" t="str">
        <f>IF(INDEX(Table2[KET],MATCH(A313,Table2[//]))="","-",INDEX(Table2[KET],MATCH(A313,Table2[//])))</f>
        <v>36 ls</v>
      </c>
    </row>
    <row r="314" spans="1:6" ht="15">
      <c r="A314" s="27">
        <v>315</v>
      </c>
      <c r="D314" s="3" t="str">
        <f>INDEX(Table2[NAMA BARANG],MATCH(A314,Table2[//]))</f>
        <v>BNS XB 72k 1273</v>
      </c>
      <c r="E314" s="4">
        <f>INDEX(Table2[TT],MATCH(A314,Table2[//]))</f>
        <v>1</v>
      </c>
      <c r="F314" s="5" t="str">
        <f>IF(INDEX(Table2[KET],MATCH(A314,Table2[//]))="","-",INDEX(Table2[KET],MATCH(A314,Table2[//])))</f>
        <v>24 ls</v>
      </c>
    </row>
    <row r="315" spans="1:6" ht="15">
      <c r="A315" s="27">
        <v>316</v>
      </c>
      <c r="D315" s="3" t="str">
        <f>INDEX(Table2[NAMA BARANG],MATCH(A315,Table2[//]))</f>
        <v>BNS XB 72k 1352</v>
      </c>
      <c r="E315" s="4">
        <f>INDEX(Table2[TT],MATCH(A315,Table2[//]))</f>
        <v>3</v>
      </c>
      <c r="F315" s="5" t="str">
        <f>IF(INDEX(Table2[KET],MATCH(A315,Table2[//]))="","-",INDEX(Table2[KET],MATCH(A315,Table2[//])))</f>
        <v>300 pc</v>
      </c>
    </row>
    <row r="316" spans="1:6" ht="15">
      <c r="A316" s="27">
        <v>317</v>
      </c>
      <c r="D316" s="3" t="str">
        <f>INDEX(Table2[NAMA BARANG],MATCH(A316,Table2[//]))</f>
        <v>BNS XQ 95k 415/ 440</v>
      </c>
      <c r="E316" s="4">
        <f>INDEX(Table2[TT],MATCH(A316,Table2[//]))</f>
        <v>1</v>
      </c>
      <c r="F316" s="5">
        <f>IF(INDEX(Table2[KET],MATCH(A316,Table2[//]))="","-",INDEX(Table2[KET],MATCH(A316,Table2[//])))</f>
        <v>480</v>
      </c>
    </row>
    <row r="317" spans="1:6" ht="15">
      <c r="A317" s="27">
        <v>318</v>
      </c>
      <c r="D317" s="3" t="str">
        <f>INDEX(Table2[NAMA BARANG],MATCH(A317,Table2[//]))</f>
        <v>BNS XQ 95k 500/ 511</v>
      </c>
      <c r="E317" s="4">
        <f>INDEX(Table2[TT],MATCH(A317,Table2[//]))</f>
        <v>1</v>
      </c>
      <c r="F317" s="5">
        <f>IF(INDEX(Table2[KET],MATCH(A317,Table2[//]))="","-",INDEX(Table2[KET],MATCH(A317,Table2[//])))</f>
        <v>480</v>
      </c>
    </row>
    <row r="318" spans="1:6" ht="15">
      <c r="A318" s="27">
        <v>319</v>
      </c>
      <c r="D318" s="3" t="str">
        <f>INDEX(Table2[NAMA BARANG],MATCH(A318,Table2[//]))</f>
        <v>BNT 2560-45</v>
      </c>
      <c r="E318" s="4">
        <f>INDEX(Table2[TT],MATCH(A318,Table2[//]))</f>
        <v>1</v>
      </c>
      <c r="F318" s="5" t="str">
        <f>IF(INDEX(Table2[KET],MATCH(A318,Table2[//]))="","-",INDEX(Table2[KET],MATCH(A318,Table2[//])))</f>
        <v>200 pc</v>
      </c>
    </row>
    <row r="319" spans="1:6" ht="15">
      <c r="A319" s="27">
        <v>320</v>
      </c>
      <c r="D319" s="3" t="str">
        <f>INDEX(Table2[NAMA BARANG],MATCH(A319,Table2[//]))</f>
        <v>Box file besi microtop MT 115/ 155</v>
      </c>
      <c r="E319" s="4">
        <f>INDEX(Table2[TT],MATCH(A319,Table2[//]))</f>
        <v>1</v>
      </c>
      <c r="F319" s="5" t="str">
        <f>IF(INDEX(Table2[KET],MATCH(A319,Table2[//]))="","-",INDEX(Table2[KET],MATCH(A319,Table2[//])))</f>
        <v>24 PCS</v>
      </c>
    </row>
    <row r="320" spans="1:6" ht="15">
      <c r="A320" s="27">
        <v>321</v>
      </c>
      <c r="D320" s="3" t="str">
        <f>INDEX(Table2[NAMA BARANG],MATCH(A320,Table2[//]))</f>
        <v>Box File Enter Bentuk</v>
      </c>
      <c r="E320" s="4">
        <f>INDEX(Table2[TT],MATCH(A320,Table2[//]))</f>
        <v>1</v>
      </c>
      <c r="F320" s="5" t="str">
        <f>IF(INDEX(Table2[KET],MATCH(A320,Table2[//]))="","-",INDEX(Table2[KET],MATCH(A320,Table2[//])))</f>
        <v>8 LSN</v>
      </c>
    </row>
    <row r="321" spans="1:6" ht="15">
      <c r="A321" s="27">
        <v>322</v>
      </c>
      <c r="D321" s="3" t="str">
        <f>INDEX(Table2[NAMA BARANG],MATCH(A321,Table2[//]))</f>
        <v>Box File Enter kcg Biru</v>
      </c>
      <c r="E321" s="4">
        <f>INDEX(Table2[TT],MATCH(A321,Table2[//]))</f>
        <v>6</v>
      </c>
      <c r="F321" s="5" t="str">
        <f>IF(INDEX(Table2[KET],MATCH(A321,Table2[//]))="","-",INDEX(Table2[KET],MATCH(A321,Table2[//])))</f>
        <v>60 PCS</v>
      </c>
    </row>
    <row r="322" spans="1:6" ht="15">
      <c r="A322" s="27">
        <v>323</v>
      </c>
      <c r="D322" s="3" t="str">
        <f>INDEX(Table2[NAMA BARANG],MATCH(A322,Table2[//]))</f>
        <v>Box File Enter kcg Hitam</v>
      </c>
      <c r="E322" s="4">
        <f>INDEX(Table2[TT],MATCH(A322,Table2[//]))</f>
        <v>4</v>
      </c>
      <c r="F322" s="5" t="str">
        <f>IF(INDEX(Table2[KET],MATCH(A322,Table2[//]))="","-",INDEX(Table2[KET],MATCH(A322,Table2[//])))</f>
        <v>60 PCS</v>
      </c>
    </row>
    <row r="323" spans="1:6" ht="15">
      <c r="A323" s="27">
        <v>324</v>
      </c>
      <c r="D323" s="3" t="str">
        <f>INDEX(Table2[NAMA BARANG],MATCH(A323,Table2[//]))</f>
        <v>Box file Microtop A.618/ 3 susun</v>
      </c>
      <c r="E323" s="4">
        <f>INDEX(Table2[TT],MATCH(A323,Table2[//]))</f>
        <v>6</v>
      </c>
      <c r="F323" s="5" t="str">
        <f>IF(INDEX(Table2[KET],MATCH(A323,Table2[//]))="","-",INDEX(Table2[KET],MATCH(A323,Table2[//])))</f>
        <v>48 pc</v>
      </c>
    </row>
    <row r="324" spans="1:6" ht="15">
      <c r="A324" s="27">
        <v>325</v>
      </c>
      <c r="D324" s="3" t="str">
        <f>INDEX(Table2[NAMA BARANG],MATCH(A324,Table2[//]))</f>
        <v>Box file Microtop A.648/ 4 susun</v>
      </c>
      <c r="E324" s="4">
        <f>INDEX(Table2[TT],MATCH(A324,Table2[//]))</f>
        <v>3</v>
      </c>
      <c r="F324" s="5" t="str">
        <f>IF(INDEX(Table2[KET],MATCH(A324,Table2[//]))="","-",INDEX(Table2[KET],MATCH(A324,Table2[//])))</f>
        <v>40 pc</v>
      </c>
    </row>
    <row r="325" spans="1:6" ht="15">
      <c r="A325" s="27">
        <v>326</v>
      </c>
      <c r="D325" s="3" t="str">
        <f>INDEX(Table2[NAMA BARANG],MATCH(A325,Table2[//]))</f>
        <v>Box File MT 115 (SB 221503)</v>
      </c>
      <c r="E325" s="4">
        <f>INDEX(Table2[TT],MATCH(A325,Table2[//]))</f>
        <v>1</v>
      </c>
      <c r="F325" s="5" t="str">
        <f>IF(INDEX(Table2[KET],MATCH(A325,Table2[//]))="","-",INDEX(Table2[KET],MATCH(A325,Table2[//])))</f>
        <v>24 PCS</v>
      </c>
    </row>
    <row r="326" spans="1:6" ht="15">
      <c r="A326" s="27">
        <v>327</v>
      </c>
      <c r="D326" s="3" t="str">
        <f>INDEX(Table2[NAMA BARANG],MATCH(A326,Table2[//]))</f>
        <v>Box file tylo C 306 Bmuda(6), M(4)</v>
      </c>
      <c r="E326" s="4">
        <f>INDEX(Table2[TT],MATCH(A326,Table2[//]))</f>
        <v>10</v>
      </c>
      <c r="F326" s="5" t="str">
        <f>IF(INDEX(Table2[KET],MATCH(A326,Table2[//]))="","-",INDEX(Table2[KET],MATCH(A326,Table2[//])))</f>
        <v>48 pc</v>
      </c>
    </row>
    <row r="327" spans="1:6" ht="15">
      <c r="A327" s="27">
        <v>328</v>
      </c>
      <c r="D327" s="3" t="str">
        <f>INDEX(Table2[NAMA BARANG],MATCH(A327,Table2[//]))</f>
        <v>Box file tylo C 306 ht(6), Btua(3)</v>
      </c>
      <c r="E327" s="4">
        <f>INDEX(Table2[TT],MATCH(A327,Table2[//]))</f>
        <v>9</v>
      </c>
      <c r="F327" s="5" t="str">
        <f>IF(INDEX(Table2[KET],MATCH(A327,Table2[//]))="","-",INDEX(Table2[KET],MATCH(A327,Table2[//])))</f>
        <v>48 pc</v>
      </c>
    </row>
    <row r="328" spans="1:6" ht="15">
      <c r="A328" s="27">
        <v>329</v>
      </c>
      <c r="D328" s="3" t="str">
        <f>INDEX(Table2[NAMA BARANG],MATCH(A328,Table2[//]))</f>
        <v>Box file tylo C 306 Orange(4), Hj(4)</v>
      </c>
      <c r="E328" s="4">
        <f>INDEX(Table2[TT],MATCH(A328,Table2[//]))</f>
        <v>8</v>
      </c>
      <c r="F328" s="5" t="str">
        <f>IF(INDEX(Table2[KET],MATCH(A328,Table2[//]))="","-",INDEX(Table2[KET],MATCH(A328,Table2[//])))</f>
        <v>48 pc</v>
      </c>
    </row>
    <row r="329" spans="1:6" ht="15">
      <c r="A329" s="27">
        <v>330</v>
      </c>
      <c r="D329" s="3" t="str">
        <f>INDEX(Table2[NAMA BARANG],MATCH(A329,Table2[//]))</f>
        <v>Bp 0218 Sekuter (48)</v>
      </c>
      <c r="E329" s="4">
        <f>INDEX(Table2[TT],MATCH(A329,Table2[//]))</f>
        <v>2</v>
      </c>
      <c r="F329" s="5" t="str">
        <f>IF(INDEX(Table2[KET],MATCH(A329,Table2[//]))="","-",INDEX(Table2[KET],MATCH(A329,Table2[//])))</f>
        <v>144 ls</v>
      </c>
    </row>
    <row r="330" spans="1:6" ht="15">
      <c r="A330" s="27">
        <v>331</v>
      </c>
      <c r="D330" s="3" t="str">
        <f>INDEX(Table2[NAMA BARANG],MATCH(A330,Table2[//]))</f>
        <v>Bp 0908/ S3 Biru (36)</v>
      </c>
      <c r="E330" s="4">
        <f>INDEX(Table2[TT],MATCH(A330,Table2[//]))</f>
        <v>6</v>
      </c>
      <c r="F330" s="5" t="str">
        <f>IF(INDEX(Table2[KET],MATCH(A330,Table2[//]))="","-",INDEX(Table2[KET],MATCH(A330,Table2[//])))</f>
        <v>40 box</v>
      </c>
    </row>
    <row r="331" spans="1:6" ht="15">
      <c r="A331" s="27">
        <v>332</v>
      </c>
      <c r="D331" s="3" t="str">
        <f>INDEX(Table2[NAMA BARANG],MATCH(A331,Table2[//]))</f>
        <v>Bp 0929</v>
      </c>
      <c r="E331" s="4">
        <f>INDEX(Table2[TT],MATCH(A331,Table2[//]))</f>
        <v>3</v>
      </c>
      <c r="F331" s="5" t="str">
        <f>IF(INDEX(Table2[KET],MATCH(A331,Table2[//]))="","-",INDEX(Table2[KET],MATCH(A331,Table2[//])))</f>
        <v>144 ls</v>
      </c>
    </row>
    <row r="332" spans="1:6" ht="15">
      <c r="A332" s="27">
        <v>333</v>
      </c>
      <c r="D332" s="3" t="str">
        <f>INDEX(Table2[NAMA BARANG],MATCH(A332,Table2[//]))</f>
        <v>Bp 10w Smurf(1)/ 4w Smurf(1)</v>
      </c>
      <c r="E332" s="4">
        <f>INDEX(Table2[TT],MATCH(A332,Table2[//]))</f>
        <v>1</v>
      </c>
      <c r="F332" s="5" t="str">
        <f>IF(INDEX(Table2[KET],MATCH(A332,Table2[//]))="","-",INDEX(Table2[KET],MATCH(A332,Table2[//])))</f>
        <v>36 box</v>
      </c>
    </row>
    <row r="333" spans="1:6" ht="15">
      <c r="A333" s="27">
        <v>334</v>
      </c>
      <c r="D333" s="3" t="str">
        <f>INDEX(Table2[NAMA BARANG],MATCH(A333,Table2[//]))</f>
        <v>Bp 1120 kaki</v>
      </c>
      <c r="E333" s="4">
        <f>INDEX(Table2[TT],MATCH(A333,Table2[//]))</f>
        <v>5</v>
      </c>
      <c r="F333" s="5" t="str">
        <f>IF(INDEX(Table2[KET],MATCH(A333,Table2[//]))="","-",INDEX(Table2[KET],MATCH(A333,Table2[//])))</f>
        <v>144 ls</v>
      </c>
    </row>
    <row r="334" spans="1:6" ht="15">
      <c r="A334" s="27">
        <v>335</v>
      </c>
      <c r="D334" s="3" t="str">
        <f>INDEX(Table2[NAMA BARANG],MATCH(A334,Table2[//]))</f>
        <v>Bp 116 (36)</v>
      </c>
      <c r="E334" s="4">
        <f>INDEX(Table2[TT],MATCH(A334,Table2[//]))</f>
        <v>6</v>
      </c>
      <c r="F334" s="5" t="str">
        <f>IF(INDEX(Table2[KET],MATCH(A334,Table2[//]))="","-",INDEX(Table2[KET],MATCH(A334,Table2[//])))</f>
        <v>48 box</v>
      </c>
    </row>
    <row r="335" spans="1:6" ht="15">
      <c r="A335" s="27">
        <v>336</v>
      </c>
      <c r="D335" s="3" t="str">
        <f>INDEX(Table2[NAMA BARANG],MATCH(A335,Table2[//]))</f>
        <v>Bp 12/ on off M mouse</v>
      </c>
      <c r="E335" s="4">
        <f>INDEX(Table2[TT],MATCH(A335,Table2[//]))</f>
        <v>5</v>
      </c>
      <c r="F335" s="5" t="str">
        <f>IF(INDEX(Table2[KET],MATCH(A335,Table2[//]))="","-",INDEX(Table2[KET],MATCH(A335,Table2[//])))</f>
        <v>200 ls</v>
      </c>
    </row>
    <row r="336" spans="1:6" ht="15">
      <c r="A336" s="27">
        <v>337</v>
      </c>
      <c r="D336" s="3" t="str">
        <f>INDEX(Table2[NAMA BARANG],MATCH(A336,Table2[//]))</f>
        <v>Bp 1890 jamur</v>
      </c>
      <c r="E336" s="4">
        <f>INDEX(Table2[TT],MATCH(A336,Table2[//]))</f>
        <v>3</v>
      </c>
      <c r="F336" s="5" t="str">
        <f>IF(INDEX(Table2[KET],MATCH(A336,Table2[//]))="","-",INDEX(Table2[KET],MATCH(A336,Table2[//])))</f>
        <v>18 box</v>
      </c>
    </row>
    <row r="337" spans="1:6" ht="15">
      <c r="A337" s="27">
        <v>338</v>
      </c>
      <c r="D337" s="3" t="str">
        <f>INDEX(Table2[NAMA BARANG],MATCH(A337,Table2[//]))</f>
        <v>Bp 2028</v>
      </c>
      <c r="E337" s="4">
        <f>INDEX(Table2[TT],MATCH(A337,Table2[//]))</f>
        <v>3</v>
      </c>
      <c r="F337" s="5" t="str">
        <f>IF(INDEX(Table2[KET],MATCH(A337,Table2[//]))="","-",INDEX(Table2[KET],MATCH(A337,Table2[//])))</f>
        <v>144 ls</v>
      </c>
    </row>
    <row r="338" spans="1:6" ht="15">
      <c r="A338" s="27">
        <v>339</v>
      </c>
      <c r="D338" s="3" t="str">
        <f>INDEX(Table2[NAMA BARANG],MATCH(A338,Table2[//]))</f>
        <v>Bp 2313</v>
      </c>
      <c r="E338" s="4">
        <f>INDEX(Table2[TT],MATCH(A338,Table2[//]))</f>
        <v>1</v>
      </c>
      <c r="F338" s="5" t="str">
        <f>IF(INDEX(Table2[KET],MATCH(A338,Table2[//]))="","-",INDEX(Table2[KET],MATCH(A338,Table2[//])))</f>
        <v>144 ls</v>
      </c>
    </row>
    <row r="339" spans="1:6" ht="15">
      <c r="A339" s="27">
        <v>340</v>
      </c>
      <c r="D339" s="3" t="str">
        <f>INDEX(Table2[NAMA BARANG],MATCH(A339,Table2[//]))</f>
        <v>Bp 2319 (1)/ 9809 (3)</v>
      </c>
      <c r="E339" s="4">
        <f>INDEX(Table2[TT],MATCH(A339,Table2[//]))</f>
        <v>4</v>
      </c>
      <c r="F339" s="5" t="str">
        <f>IF(INDEX(Table2[KET],MATCH(A339,Table2[//]))="","-",INDEX(Table2[KET],MATCH(A339,Table2[//])))</f>
        <v>144 ls</v>
      </c>
    </row>
    <row r="340" spans="1:6" ht="15">
      <c r="A340" s="27">
        <v>341</v>
      </c>
      <c r="D340" s="3" t="str">
        <f>INDEX(Table2[NAMA BARANG],MATCH(A340,Table2[//]))</f>
        <v>Bp 2325 (1)</v>
      </c>
      <c r="E340" s="4">
        <f>INDEX(Table2[TT],MATCH(A340,Table2[//]))</f>
        <v>1</v>
      </c>
      <c r="F340" s="5" t="str">
        <f>IF(INDEX(Table2[KET],MATCH(A340,Table2[//]))="","-",INDEX(Table2[KET],MATCH(A340,Table2[//])))</f>
        <v>144 ls</v>
      </c>
    </row>
    <row r="341" spans="1:6" ht="15">
      <c r="A341" s="27">
        <v>342</v>
      </c>
      <c r="D341" s="3" t="str">
        <f>INDEX(Table2[NAMA BARANG],MATCH(A341,Table2[//]))</f>
        <v>Bp 2326 (2)/ 9928 (3)</v>
      </c>
      <c r="E341" s="4">
        <f>INDEX(Table2[TT],MATCH(A341,Table2[//]))</f>
        <v>5</v>
      </c>
      <c r="F341" s="5" t="str">
        <f>IF(INDEX(Table2[KET],MATCH(A341,Table2[//]))="","-",INDEX(Table2[KET],MATCH(A341,Table2[//])))</f>
        <v>144 ls</v>
      </c>
    </row>
    <row r="342" spans="1:6" ht="15">
      <c r="A342" s="27">
        <v>343</v>
      </c>
      <c r="D342" s="3" t="str">
        <f>INDEX(Table2[NAMA BARANG],MATCH(A342,Table2[//]))</f>
        <v>Bp 25001</v>
      </c>
      <c r="E342" s="4">
        <f>INDEX(Table2[TT],MATCH(A342,Table2[//]))</f>
        <v>5</v>
      </c>
      <c r="F342" s="5" t="str">
        <f>IF(INDEX(Table2[KET],MATCH(A342,Table2[//]))="","-",INDEX(Table2[KET],MATCH(A342,Table2[//])))</f>
        <v>36 box</v>
      </c>
    </row>
    <row r="343" spans="1:6" ht="15">
      <c r="A343" s="27">
        <v>344</v>
      </c>
      <c r="D343" s="3" t="str">
        <f>INDEX(Table2[NAMA BARANG],MATCH(A343,Table2[//]))</f>
        <v>Bp 25001</v>
      </c>
      <c r="E343" s="4">
        <f>INDEX(Table2[TT],MATCH(A343,Table2[//]))</f>
        <v>5</v>
      </c>
      <c r="F343" s="5" t="str">
        <f>IF(INDEX(Table2[KET],MATCH(A343,Table2[//]))="","-",INDEX(Table2[KET],MATCH(A343,Table2[//])))</f>
        <v>18 box</v>
      </c>
    </row>
    <row r="344" spans="1:6" ht="15">
      <c r="A344" s="27">
        <v>345</v>
      </c>
      <c r="D344" s="3" t="str">
        <f>INDEX(Table2[NAMA BARANG],MATCH(A344,Table2[//]))</f>
        <v>Bp 2628</v>
      </c>
      <c r="E344" s="4">
        <f>INDEX(Table2[TT],MATCH(A344,Table2[//]))</f>
        <v>4</v>
      </c>
      <c r="F344" s="5" t="str">
        <f>IF(INDEX(Table2[KET],MATCH(A344,Table2[//]))="","-",INDEX(Table2[KET],MATCH(A344,Table2[//])))</f>
        <v>36 box</v>
      </c>
    </row>
    <row r="345" spans="1:6" ht="15">
      <c r="A345" s="27">
        <v>346</v>
      </c>
      <c r="D345" s="3" t="str">
        <f>INDEX(Table2[NAMA BARANG],MATCH(A345,Table2[//]))</f>
        <v>Bp 2710 tentara</v>
      </c>
      <c r="E345" s="4">
        <f>INDEX(Table2[TT],MATCH(A345,Table2[//]))</f>
        <v>3</v>
      </c>
      <c r="F345" s="5" t="str">
        <f>IF(INDEX(Table2[KET],MATCH(A345,Table2[//]))="","-",INDEX(Table2[KET],MATCH(A345,Table2[//])))</f>
        <v>18 box</v>
      </c>
    </row>
    <row r="346" spans="1:6" ht="15">
      <c r="A346" s="27">
        <v>347</v>
      </c>
      <c r="D346" s="3" t="str">
        <f>INDEX(Table2[NAMA BARANG],MATCH(A346,Table2[//]))</f>
        <v>Bp 2710 tentara (48)</v>
      </c>
      <c r="E346" s="4">
        <f>INDEX(Table2[TT],MATCH(A346,Table2[//]))</f>
        <v>4</v>
      </c>
      <c r="F346" s="5" t="str">
        <f>IF(INDEX(Table2[KET],MATCH(A346,Table2[//]))="","-",INDEX(Table2[KET],MATCH(A346,Table2[//])))</f>
        <v>16 box</v>
      </c>
    </row>
    <row r="347" spans="1:6" ht="15">
      <c r="A347" s="27">
        <v>348</v>
      </c>
      <c r="D347" s="3" t="str">
        <f>INDEX(Table2[NAMA BARANG],MATCH(A347,Table2[//]))</f>
        <v>Bp 2710 tentara (48)</v>
      </c>
      <c r="E347" s="4">
        <f>INDEX(Table2[TT],MATCH(A347,Table2[//]))</f>
        <v>1</v>
      </c>
      <c r="F347" s="5" t="str">
        <f>IF(INDEX(Table2[KET],MATCH(A347,Table2[//]))="","-",INDEX(Table2[KET],MATCH(A347,Table2[//])))</f>
        <v>20 box</v>
      </c>
    </row>
    <row r="348" spans="1:6" ht="15">
      <c r="A348" s="27">
        <v>349</v>
      </c>
      <c r="D348" s="3" t="str">
        <f>INDEX(Table2[NAMA BARANG],MATCH(A348,Table2[//]))</f>
        <v>Bp 2725</v>
      </c>
      <c r="E348" s="4">
        <f>INDEX(Table2[TT],MATCH(A348,Table2[//]))</f>
        <v>1</v>
      </c>
      <c r="F348" s="5" t="str">
        <f>IF(INDEX(Table2[KET],MATCH(A348,Table2[//]))="","-",INDEX(Table2[KET],MATCH(A348,Table2[//])))</f>
        <v>120 ls</v>
      </c>
    </row>
    <row r="349" spans="1:6" ht="15">
      <c r="A349" s="27">
        <v>350</v>
      </c>
      <c r="D349" s="3" t="str">
        <f>INDEX(Table2[NAMA BARANG],MATCH(A349,Table2[//]))</f>
        <v>Bp 2731</v>
      </c>
      <c r="E349" s="4">
        <f>INDEX(Table2[TT],MATCH(A349,Table2[//]))</f>
        <v>1</v>
      </c>
      <c r="F349" s="5" t="str">
        <f>IF(INDEX(Table2[KET],MATCH(A349,Table2[//]))="","-",INDEX(Table2[KET],MATCH(A349,Table2[//])))</f>
        <v>18 box</v>
      </c>
    </row>
    <row r="350" spans="1:6" ht="15">
      <c r="A350" s="27">
        <v>351</v>
      </c>
      <c r="D350" s="3" t="str">
        <f>INDEX(Table2[NAMA BARANG],MATCH(A350,Table2[//]))</f>
        <v>Bp 3028 love straw (7=18 box/ 1= 21 box) 1x48</v>
      </c>
      <c r="E350" s="4">
        <f>INDEX(Table2[TT],MATCH(A350,Table2[//]))</f>
        <v>4</v>
      </c>
      <c r="F350" s="5" t="str">
        <f>IF(INDEX(Table2[KET],MATCH(A350,Table2[//]))="","-",INDEX(Table2[KET],MATCH(A350,Table2[//])))</f>
        <v>18 box</v>
      </c>
    </row>
    <row r="351" spans="1:6" ht="15">
      <c r="A351" s="27">
        <v>352</v>
      </c>
      <c r="D351" s="3" t="str">
        <f>INDEX(Table2[NAMA BARANG],MATCH(A351,Table2[//]))</f>
        <v>Bp 3028 love straw (7=18 box/ 1= 21 box) 1x48</v>
      </c>
      <c r="E351" s="4">
        <f>INDEX(Table2[TT],MATCH(A351,Table2[//]))</f>
        <v>4</v>
      </c>
      <c r="F351" s="5" t="str">
        <f>IF(INDEX(Table2[KET],MATCH(A351,Table2[//]))="","-",INDEX(Table2[KET],MATCH(A351,Table2[//])))</f>
        <v>18 box</v>
      </c>
    </row>
    <row r="352" spans="1:6" ht="15">
      <c r="A352" s="27">
        <v>353</v>
      </c>
      <c r="D352" s="3" t="str">
        <f>INDEX(Table2[NAMA BARANG],MATCH(A352,Table2[//]))</f>
        <v>Bp 3333 gelas + pedang</v>
      </c>
      <c r="E352" s="4">
        <f>INDEX(Table2[TT],MATCH(A352,Table2[//]))</f>
        <v>1</v>
      </c>
      <c r="F352" s="5" t="str">
        <f>IF(INDEX(Table2[KET],MATCH(A352,Table2[//]))="","-",INDEX(Table2[KET],MATCH(A352,Table2[//])))</f>
        <v>72 box</v>
      </c>
    </row>
    <row r="353" spans="1:6" ht="15">
      <c r="A353" s="27">
        <v>354</v>
      </c>
      <c r="D353" s="3" t="str">
        <f>INDEX(Table2[NAMA BARANG],MATCH(A353,Table2[//]))</f>
        <v>Bp 3653 kuda (48)</v>
      </c>
      <c r="E353" s="4">
        <f>INDEX(Table2[TT],MATCH(A353,Table2[//]))</f>
        <v>1</v>
      </c>
      <c r="F353" s="5" t="str">
        <f>IF(INDEX(Table2[KET],MATCH(A353,Table2[//]))="","-",INDEX(Table2[KET],MATCH(A353,Table2[//])))</f>
        <v>18 box</v>
      </c>
    </row>
    <row r="354" spans="1:6" ht="15">
      <c r="A354" s="27">
        <v>355</v>
      </c>
      <c r="D354" s="3" t="str">
        <f>INDEX(Table2[NAMA BARANG],MATCH(A354,Table2[//]))</f>
        <v>Bp 380 (1x36)</v>
      </c>
      <c r="E354" s="4">
        <f>INDEX(Table2[TT],MATCH(A354,Table2[//]))</f>
        <v>1</v>
      </c>
      <c r="F354" s="5" t="str">
        <f>IF(INDEX(Table2[KET],MATCH(A354,Table2[//]))="","-",INDEX(Table2[KET],MATCH(A354,Table2[//])))</f>
        <v>48 box</v>
      </c>
    </row>
    <row r="355" spans="1:6" ht="15">
      <c r="A355" s="27">
        <v>356</v>
      </c>
      <c r="D355" s="3" t="str">
        <f>INDEX(Table2[NAMA BARANG],MATCH(A355,Table2[//]))</f>
        <v>Bp 389 AB (1x36)</v>
      </c>
      <c r="E355" s="4">
        <f>INDEX(Table2[TT],MATCH(A355,Table2[//]))</f>
        <v>2</v>
      </c>
      <c r="F355" s="5" t="str">
        <f>IF(INDEX(Table2[KET],MATCH(A355,Table2[//]))="","-",INDEX(Table2[KET],MATCH(A355,Table2[//])))</f>
        <v>48 box</v>
      </c>
    </row>
    <row r="356" spans="1:6" ht="15">
      <c r="A356" s="27">
        <v>357</v>
      </c>
      <c r="D356" s="3" t="str">
        <f>INDEX(Table2[NAMA BARANG],MATCH(A356,Table2[//]))</f>
        <v>Bp 506</v>
      </c>
      <c r="E356" s="4">
        <f>INDEX(Table2[TT],MATCH(A356,Table2[//]))</f>
        <v>4</v>
      </c>
      <c r="F356" s="5" t="str">
        <f>IF(INDEX(Table2[KET],MATCH(A356,Table2[//]))="","-",INDEX(Table2[KET],MATCH(A356,Table2[//])))</f>
        <v>144 ls</v>
      </c>
    </row>
    <row r="357" spans="1:6" ht="15">
      <c r="A357" s="27">
        <v>358</v>
      </c>
      <c r="D357" s="3" t="str">
        <f>INDEX(Table2[NAMA BARANG],MATCH(A357,Table2[//]))</f>
        <v>Bp 6 warna HK 6060 (24)</v>
      </c>
      <c r="E357" s="4">
        <f>INDEX(Table2[TT],MATCH(A357,Table2[//]))</f>
        <v>1</v>
      </c>
      <c r="F357" s="5" t="str">
        <f>IF(INDEX(Table2[KET],MATCH(A357,Table2[//]))="","-",INDEX(Table2[KET],MATCH(A357,Table2[//])))</f>
        <v>60 box</v>
      </c>
    </row>
    <row r="358" spans="1:6" ht="15">
      <c r="A358" s="27">
        <v>359</v>
      </c>
      <c r="D358" s="3" t="str">
        <f>INDEX(Table2[NAMA BARANG],MATCH(A358,Table2[//]))</f>
        <v>Bp 6653</v>
      </c>
      <c r="E358" s="4">
        <f>INDEX(Table2[TT],MATCH(A358,Table2[//]))</f>
        <v>3</v>
      </c>
      <c r="F358" s="5" t="str">
        <f>IF(INDEX(Table2[KET],MATCH(A358,Table2[//]))="","-",INDEX(Table2[KET],MATCH(A358,Table2[//])))</f>
        <v>144 ls</v>
      </c>
    </row>
    <row r="359" spans="1:6" ht="15">
      <c r="A359" s="27">
        <v>360</v>
      </c>
      <c r="D359" s="3" t="str">
        <f>INDEX(Table2[NAMA BARANG],MATCH(A359,Table2[//]))</f>
        <v>Bp 680 diamond Hati (48)</v>
      </c>
      <c r="E359" s="4">
        <f>INDEX(Table2[TT],MATCH(A359,Table2[//]))</f>
        <v>6</v>
      </c>
      <c r="F359" s="5" t="str">
        <f>IF(INDEX(Table2[KET],MATCH(A359,Table2[//]))="","-",INDEX(Table2[KET],MATCH(A359,Table2[//])))</f>
        <v>20 box</v>
      </c>
    </row>
    <row r="360" spans="1:6" ht="15">
      <c r="A360" s="27">
        <v>361</v>
      </c>
      <c r="D360" s="3" t="str">
        <f>INDEX(Table2[NAMA BARANG],MATCH(A360,Table2[//]))</f>
        <v>Bp 68003 apel</v>
      </c>
      <c r="E360" s="4">
        <f>INDEX(Table2[TT],MATCH(A360,Table2[//]))</f>
        <v>2</v>
      </c>
      <c r="F360" s="5" t="str">
        <f>IF(INDEX(Table2[KET],MATCH(A360,Table2[//]))="","-",INDEX(Table2[KET],MATCH(A360,Table2[//])))</f>
        <v>144 ls</v>
      </c>
    </row>
    <row r="361" spans="1:6" ht="15">
      <c r="A361" s="27">
        <v>362</v>
      </c>
      <c r="D361" s="3" t="str">
        <f>INDEX(Table2[NAMA BARANG],MATCH(A361,Table2[//]))</f>
        <v>Bp 688/ S3 Biru (30)</v>
      </c>
      <c r="E361" s="4">
        <f>INDEX(Table2[TT],MATCH(A361,Table2[//]))</f>
        <v>1</v>
      </c>
      <c r="F361" s="5" t="str">
        <f>IF(INDEX(Table2[KET],MATCH(A361,Table2[//]))="","-",INDEX(Table2[KET],MATCH(A361,Table2[//])))</f>
        <v>32 box</v>
      </c>
    </row>
    <row r="362" spans="1:6" ht="15">
      <c r="A362" s="27">
        <v>363</v>
      </c>
      <c r="D362" s="3" t="str">
        <f>INDEX(Table2[NAMA BARANG],MATCH(A362,Table2[//]))</f>
        <v>Bp 6w 6767 sika</v>
      </c>
      <c r="E362" s="4">
        <f>INDEX(Table2[TT],MATCH(A362,Table2[//]))</f>
        <v>2</v>
      </c>
      <c r="F362" s="5" t="str">
        <f>IF(INDEX(Table2[KET],MATCH(A362,Table2[//]))="","-",INDEX(Table2[KET],MATCH(A362,Table2[//])))</f>
        <v>108 ls</v>
      </c>
    </row>
    <row r="363" spans="1:6" ht="15">
      <c r="A363" s="27">
        <v>364</v>
      </c>
      <c r="D363" s="3" t="str">
        <f>INDEX(Table2[NAMA BARANG],MATCH(A363,Table2[//]))</f>
        <v>Bp 6w MIX karakter 6 gambar</v>
      </c>
      <c r="E363" s="4">
        <f>INDEX(Table2[TT],MATCH(A363,Table2[//]))</f>
        <v>9</v>
      </c>
      <c r="F363" s="5" t="str">
        <f>IF(INDEX(Table2[KET],MATCH(A363,Table2[//]))="","-",INDEX(Table2[KET],MATCH(A363,Table2[//])))</f>
        <v>1296 pc</v>
      </c>
    </row>
    <row r="364" spans="1:6" ht="15">
      <c r="A364" s="27">
        <v>365</v>
      </c>
      <c r="D364" s="3" t="str">
        <f>INDEX(Table2[NAMA BARANG],MATCH(A364,Table2[//]))</f>
        <v>Bp 7064</v>
      </c>
      <c r="E364" s="4">
        <f>INDEX(Table2[TT],MATCH(A364,Table2[//]))</f>
        <v>11</v>
      </c>
      <c r="F364" s="5" t="str">
        <f>IF(INDEX(Table2[KET],MATCH(A364,Table2[//]))="","-",INDEX(Table2[KET],MATCH(A364,Table2[//])))</f>
        <v>192 ls</v>
      </c>
    </row>
    <row r="365" spans="1:6" ht="15">
      <c r="A365" s="27">
        <v>366</v>
      </c>
      <c r="D365" s="3" t="str">
        <f>INDEX(Table2[NAMA BARANG],MATCH(A365,Table2[//]))</f>
        <v>Bp 7067</v>
      </c>
      <c r="E365" s="4">
        <f>INDEX(Table2[TT],MATCH(A365,Table2[//]))</f>
        <v>16</v>
      </c>
      <c r="F365" s="5" t="str">
        <f>IF(INDEX(Table2[KET],MATCH(A365,Table2[//]))="","-",INDEX(Table2[KET],MATCH(A365,Table2[//])))</f>
        <v>192 ls</v>
      </c>
    </row>
    <row r="366" spans="1:6" ht="15">
      <c r="A366" s="27">
        <v>367</v>
      </c>
      <c r="D366" s="3" t="str">
        <f>INDEX(Table2[NAMA BARANG],MATCH(A366,Table2[//]))</f>
        <v>Bp 789</v>
      </c>
      <c r="E366" s="4">
        <f>INDEX(Table2[TT],MATCH(A366,Table2[//]))</f>
        <v>2</v>
      </c>
      <c r="F366" s="5" t="str">
        <f>IF(INDEX(Table2[KET],MATCH(A366,Table2[//]))="","-",INDEX(Table2[KET],MATCH(A366,Table2[//])))</f>
        <v>48 box</v>
      </c>
    </row>
    <row r="367" spans="1:6" ht="15">
      <c r="A367" s="27">
        <v>368</v>
      </c>
      <c r="D367" s="3" t="str">
        <f>INDEX(Table2[NAMA BARANG],MATCH(A367,Table2[//]))</f>
        <v>Bp 82018 garukan/ rabbit</v>
      </c>
      <c r="E367" s="4">
        <f>INDEX(Table2[TT],MATCH(A367,Table2[//]))</f>
        <v>1</v>
      </c>
      <c r="F367" s="5" t="str">
        <f>IF(INDEX(Table2[KET],MATCH(A367,Table2[//]))="","-",INDEX(Table2[KET],MATCH(A367,Table2[//])))</f>
        <v>144 ls</v>
      </c>
    </row>
    <row r="368" spans="1:6" ht="15">
      <c r="A368" s="27">
        <v>369</v>
      </c>
      <c r="D368" s="3" t="str">
        <f>INDEX(Table2[NAMA BARANG],MATCH(A368,Table2[//]))</f>
        <v>Bp 8646</v>
      </c>
      <c r="E368" s="4">
        <f>INDEX(Table2[TT],MATCH(A368,Table2[//]))</f>
        <v>6</v>
      </c>
      <c r="F368" s="5" t="str">
        <f>IF(INDEX(Table2[KET],MATCH(A368,Table2[//]))="","-",INDEX(Table2[KET],MATCH(A368,Table2[//])))</f>
        <v>144 ls</v>
      </c>
    </row>
    <row r="369" spans="1:6" ht="15">
      <c r="A369" s="27">
        <v>370</v>
      </c>
      <c r="D369" s="3" t="str">
        <f>INDEX(Table2[NAMA BARANG],MATCH(A369,Table2[//]))</f>
        <v>Bp 8813 bebek (48)</v>
      </c>
      <c r="E369" s="4">
        <f>INDEX(Table2[TT],MATCH(A369,Table2[//]))</f>
        <v>1</v>
      </c>
      <c r="F369" s="5" t="str">
        <f>IF(INDEX(Table2[KET],MATCH(A369,Table2[//]))="","-",INDEX(Table2[KET],MATCH(A369,Table2[//])))</f>
        <v>36 box</v>
      </c>
    </row>
    <row r="370" spans="1:6" ht="15">
      <c r="A370" s="27">
        <v>371</v>
      </c>
      <c r="D370" s="3" t="str">
        <f>INDEX(Table2[NAMA BARANG],MATCH(A370,Table2[//]))</f>
        <v>Bp 8889 hati</v>
      </c>
      <c r="E370" s="4">
        <f>INDEX(Table2[TT],MATCH(A370,Table2[//]))</f>
        <v>3</v>
      </c>
      <c r="F370" s="5" t="str">
        <f>IF(INDEX(Table2[KET],MATCH(A370,Table2[//]))="","-",INDEX(Table2[KET],MATCH(A370,Table2[//])))</f>
        <v>144 ls</v>
      </c>
    </row>
    <row r="371" spans="1:6" ht="15">
      <c r="A371" s="27">
        <v>372</v>
      </c>
      <c r="D371" s="3" t="str">
        <f>INDEX(Table2[NAMA BARANG],MATCH(A371,Table2[//]))</f>
        <v>Bp 8W megan</v>
      </c>
      <c r="E371" s="4">
        <f>INDEX(Table2[TT],MATCH(A371,Table2[//]))</f>
        <v>2</v>
      </c>
      <c r="F371" s="5" t="str">
        <f>IF(INDEX(Table2[KET],MATCH(A371,Table2[//]))="","-",INDEX(Table2[KET],MATCH(A371,Table2[//])))</f>
        <v>144 ls</v>
      </c>
    </row>
    <row r="372" spans="1:6" ht="15">
      <c r="A372" s="27">
        <v>373</v>
      </c>
      <c r="D372" s="3" t="str">
        <f>INDEX(Table2[NAMA BARANG],MATCH(A372,Table2[//]))</f>
        <v>Bp 9799</v>
      </c>
      <c r="E372" s="4">
        <f>INDEX(Table2[TT],MATCH(A372,Table2[//]))</f>
        <v>2</v>
      </c>
      <c r="F372" s="5" t="str">
        <f>IF(INDEX(Table2[KET],MATCH(A372,Table2[//]))="","-",INDEX(Table2[KET],MATCH(A372,Table2[//])))</f>
        <v>144 ls</v>
      </c>
    </row>
    <row r="373" spans="1:6" ht="15">
      <c r="A373" s="27">
        <v>374</v>
      </c>
      <c r="D373" s="3" t="str">
        <f>INDEX(Table2[NAMA BARANG],MATCH(A373,Table2[//]))</f>
        <v>Bp 9892</v>
      </c>
      <c r="E373" s="4">
        <f>INDEX(Table2[TT],MATCH(A373,Table2[//]))</f>
        <v>11</v>
      </c>
      <c r="F373" s="5" t="str">
        <f>IF(INDEX(Table2[KET],MATCH(A373,Table2[//]))="","-",INDEX(Table2[KET],MATCH(A373,Table2[//])))</f>
        <v>144 ls</v>
      </c>
    </row>
    <row r="374" spans="1:6" ht="15">
      <c r="A374" s="27">
        <v>375</v>
      </c>
      <c r="D374" s="3" t="str">
        <f>INDEX(Table2[NAMA BARANG],MATCH(A374,Table2[//]))</f>
        <v>Bp 9938</v>
      </c>
      <c r="E374" s="4">
        <f>INDEX(Table2[TT],MATCH(A374,Table2[//]))</f>
        <v>1</v>
      </c>
      <c r="F374" s="5" t="str">
        <f>IF(INDEX(Table2[KET],MATCH(A374,Table2[//]))="","-",INDEX(Table2[KET],MATCH(A374,Table2[//])))</f>
        <v>144 ls</v>
      </c>
    </row>
    <row r="375" spans="1:6" ht="15">
      <c r="A375" s="27">
        <v>376</v>
      </c>
      <c r="D375" s="3" t="str">
        <f>INDEX(Table2[NAMA BARANG],MATCH(A375,Table2[//]))</f>
        <v>Bp AODM 011 (5)/ 010 (7) Faktur</v>
      </c>
      <c r="E375" s="4">
        <f>INDEX(Table2[TT],MATCH(A375,Table2[//]))</f>
        <v>12</v>
      </c>
      <c r="F375" s="5" t="str">
        <f>IF(INDEX(Table2[KET],MATCH(A375,Table2[//]))="","-",INDEX(Table2[KET],MATCH(A375,Table2[//])))</f>
        <v>240 LSN</v>
      </c>
    </row>
    <row r="376" spans="1:6" ht="15">
      <c r="A376" s="27">
        <v>377</v>
      </c>
      <c r="D376" s="3" t="str">
        <f>INDEX(Table2[NAMA BARANG],MATCH(A376,Table2[//]))</f>
        <v>Bp AODM 021 Faktur</v>
      </c>
      <c r="E376" s="4">
        <f>INDEX(Table2[TT],MATCH(A376,Table2[//]))</f>
        <v>5</v>
      </c>
      <c r="F376" s="5" t="str">
        <f>IF(INDEX(Table2[KET],MATCH(A376,Table2[//]))="","-",INDEX(Table2[KET],MATCH(A376,Table2[//])))</f>
        <v>240 ls</v>
      </c>
    </row>
    <row r="377" spans="1:6" ht="15">
      <c r="A377" s="27">
        <v>378</v>
      </c>
      <c r="D377" s="3" t="str">
        <f>INDEX(Table2[NAMA BARANG],MATCH(A377,Table2[//]))</f>
        <v>Bp AODM 911</v>
      </c>
      <c r="E377" s="4">
        <f>INDEX(Table2[TT],MATCH(A377,Table2[//]))</f>
        <v>1</v>
      </c>
      <c r="F377" s="5" t="str">
        <f>IF(INDEX(Table2[KET],MATCH(A377,Table2[//]))="","-",INDEX(Table2[KET],MATCH(A377,Table2[//])))</f>
        <v>144 ls</v>
      </c>
    </row>
    <row r="378" spans="1:6" ht="15">
      <c r="A378" s="27">
        <v>379</v>
      </c>
      <c r="D378" s="3" t="str">
        <f>INDEX(Table2[NAMA BARANG],MATCH(A378,Table2[//]))</f>
        <v>Bp Aopo 335 htm (24)</v>
      </c>
      <c r="E378" s="4">
        <f>INDEX(Table2[TT],MATCH(A378,Table2[//]))</f>
        <v>1</v>
      </c>
      <c r="F378" s="5" t="str">
        <f>IF(INDEX(Table2[KET],MATCH(A378,Table2[//]))="","-",INDEX(Table2[KET],MATCH(A378,Table2[//])))</f>
        <v>240 ls</v>
      </c>
    </row>
    <row r="379" spans="1:6" ht="15">
      <c r="A379" s="27">
        <v>380</v>
      </c>
      <c r="D379" s="3" t="str">
        <f>INDEX(Table2[NAMA BARANG],MATCH(A379,Table2[//]))</f>
        <v>Bp Aopo 4506 B</v>
      </c>
      <c r="E379" s="4">
        <f>INDEX(Table2[TT],MATCH(A379,Table2[//]))</f>
        <v>1</v>
      </c>
      <c r="F379" s="5" t="str">
        <f>IF(INDEX(Table2[KET],MATCH(A379,Table2[//]))="","-",INDEX(Table2[KET],MATCH(A379,Table2[//])))</f>
        <v>144 ls</v>
      </c>
    </row>
    <row r="380" spans="1:6" ht="15">
      <c r="A380" s="27">
        <v>381</v>
      </c>
      <c r="D380" s="3" t="str">
        <f>INDEX(Table2[NAMA BARANG],MATCH(A380,Table2[//]))</f>
        <v>Bp art 3013</v>
      </c>
      <c r="E380" s="4">
        <f>INDEX(Table2[TT],MATCH(A380,Table2[//]))</f>
        <v>1</v>
      </c>
      <c r="F380" s="5" t="str">
        <f>IF(INDEX(Table2[KET],MATCH(A380,Table2[//]))="","-",INDEX(Table2[KET],MATCH(A380,Table2[//])))</f>
        <v>5400 pc</v>
      </c>
    </row>
    <row r="381" spans="1:6" ht="15">
      <c r="A381" s="27">
        <v>382</v>
      </c>
      <c r="D381" s="3" t="str">
        <f>INDEX(Table2[NAMA BARANG],MATCH(A381,Table2[//]))</f>
        <v>Bp ATM crystal</v>
      </c>
      <c r="E381" s="4">
        <f>INDEX(Table2[TT],MATCH(A381,Table2[//]))</f>
        <v>2</v>
      </c>
      <c r="F381" s="5" t="str">
        <f>IF(INDEX(Table2[KET],MATCH(A381,Table2[//]))="","-",INDEX(Table2[KET],MATCH(A381,Table2[//])))</f>
        <v>20 grs</v>
      </c>
    </row>
    <row r="382" spans="1:6" ht="15">
      <c r="A382" s="27">
        <v>383</v>
      </c>
      <c r="D382" s="3" t="str">
        <f>INDEX(Table2[NAMA BARANG],MATCH(A382,Table2[//]))</f>
        <v>Bp B-88</v>
      </c>
      <c r="E382" s="4">
        <f>INDEX(Table2[TT],MATCH(A382,Table2[//]))</f>
        <v>7</v>
      </c>
      <c r="F382" s="5" t="str">
        <f>IF(INDEX(Table2[KET],MATCH(A382,Table2[//]))="","-",INDEX(Table2[KET],MATCH(A382,Table2[//])))</f>
        <v>20 grs</v>
      </c>
    </row>
    <row r="383" spans="1:6" ht="15">
      <c r="A383" s="27">
        <v>384</v>
      </c>
      <c r="D383" s="3" t="str">
        <f>INDEX(Table2[NAMA BARANG],MATCH(A383,Table2[//]))</f>
        <v>Bp bellignafoss</v>
      </c>
      <c r="E383" s="4">
        <f>INDEX(Table2[TT],MATCH(A383,Table2[//]))</f>
        <v>2</v>
      </c>
      <c r="F383" s="5" t="str">
        <f>IF(INDEX(Table2[KET],MATCH(A383,Table2[//]))="","-",INDEX(Table2[KET],MATCH(A383,Table2[//])))</f>
        <v>12 grs</v>
      </c>
    </row>
    <row r="384" spans="1:6" ht="15">
      <c r="A384" s="27">
        <v>385</v>
      </c>
      <c r="D384" s="3" t="str">
        <f>INDEX(Table2[NAMA BARANG],MATCH(A384,Table2[//]))</f>
        <v>Bp bensia KMN 008/ 007</v>
      </c>
      <c r="E384" s="4">
        <f>INDEX(Table2[TT],MATCH(A384,Table2[//]))</f>
        <v>1</v>
      </c>
      <c r="F384" s="5" t="str">
        <f>IF(INDEX(Table2[KET],MATCH(A384,Table2[//]))="","-",INDEX(Table2[KET],MATCH(A384,Table2[//])))</f>
        <v>48 box</v>
      </c>
    </row>
    <row r="385" spans="1:6" ht="15">
      <c r="A385" s="27">
        <v>386</v>
      </c>
      <c r="D385" s="3" t="str">
        <f>INDEX(Table2[NAMA BARANG],MATCH(A385,Table2[//]))</f>
        <v>Bp BF 8118/ 8w</v>
      </c>
      <c r="E385" s="4">
        <f>INDEX(Table2[TT],MATCH(A385,Table2[//]))</f>
        <v>1</v>
      </c>
      <c r="F385" s="5" t="str">
        <f>IF(INDEX(Table2[KET],MATCH(A385,Table2[//]))="","-",INDEX(Table2[KET],MATCH(A385,Table2[//])))</f>
        <v>144 ls</v>
      </c>
    </row>
    <row r="386" spans="1:6" ht="15">
      <c r="A386" s="27">
        <v>387</v>
      </c>
      <c r="D386" s="3" t="str">
        <f>INDEX(Table2[NAMA BARANG],MATCH(A386,Table2[//]))</f>
        <v>Bp bolang-baling 1 box 48</v>
      </c>
      <c r="E386" s="4">
        <f>INDEX(Table2[TT],MATCH(A386,Table2[//]))</f>
        <v>2</v>
      </c>
      <c r="F386" s="5" t="str">
        <f>IF(INDEX(Table2[KET],MATCH(A386,Table2[//]))="","-",INDEX(Table2[KET],MATCH(A386,Table2[//])))</f>
        <v>36 box</v>
      </c>
    </row>
    <row r="387" spans="1:6" ht="15">
      <c r="A387" s="27">
        <v>388</v>
      </c>
      <c r="D387" s="3" t="str">
        <f>INDEX(Table2[NAMA BARANG],MATCH(A387,Table2[//]))</f>
        <v>Bp box 1000 K 1000</v>
      </c>
      <c r="E387" s="4">
        <f>INDEX(Table2[TT],MATCH(A387,Table2[//]))</f>
        <v>3</v>
      </c>
      <c r="F387" s="5" t="str">
        <f>IF(INDEX(Table2[KET],MATCH(A387,Table2[//]))="","-",INDEX(Table2[KET],MATCH(A387,Table2[//])))</f>
        <v>72 ls</v>
      </c>
    </row>
    <row r="388" spans="1:6" ht="15">
      <c r="A388" s="27">
        <v>389</v>
      </c>
      <c r="D388" s="3" t="str">
        <f>INDEX(Table2[NAMA BARANG],MATCH(A388,Table2[//]))</f>
        <v>Bp box ketapel AB 2921</v>
      </c>
      <c r="E388" s="4">
        <f>INDEX(Table2[TT],MATCH(A388,Table2[//]))</f>
        <v>7</v>
      </c>
      <c r="F388" s="5" t="str">
        <f>IF(INDEX(Table2[KET],MATCH(A388,Table2[//]))="","-",INDEX(Table2[KET],MATCH(A388,Table2[//])))</f>
        <v>135 ls</v>
      </c>
    </row>
    <row r="389" spans="1:6" ht="15">
      <c r="A389" s="27">
        <v>390</v>
      </c>
      <c r="D389" s="3" t="str">
        <f>INDEX(Table2[NAMA BARANG],MATCH(A389,Table2[//]))</f>
        <v>Bp cabe (G-103) + jepitan ret</v>
      </c>
      <c r="E389" s="4">
        <f>INDEX(Table2[TT],MATCH(A389,Table2[//]))</f>
        <v>1</v>
      </c>
      <c r="F389" s="5" t="str">
        <f>IF(INDEX(Table2[KET],MATCH(A389,Table2[//]))="","-",INDEX(Table2[KET],MATCH(A389,Table2[//])))</f>
        <v>1392 pc</v>
      </c>
    </row>
    <row r="390" spans="1:6" ht="15">
      <c r="A390" s="27">
        <v>391</v>
      </c>
      <c r="D390" s="3" t="str">
        <f>INDEX(Table2[NAMA BARANG],MATCH(A390,Table2[//]))</f>
        <v>Bp cabe (G-103) + jepitan ret (kng/Hj)</v>
      </c>
      <c r="E390" s="4">
        <f>INDEX(Table2[TT],MATCH(A390,Table2[//]))</f>
        <v>13</v>
      </c>
      <c r="F390" s="5" t="str">
        <f>IF(INDEX(Table2[KET],MATCH(A390,Table2[//]))="","-",INDEX(Table2[KET],MATCH(A390,Table2[//])))</f>
        <v>2000 pc</v>
      </c>
    </row>
    <row r="391" spans="1:6" ht="15">
      <c r="A391" s="27">
        <v>392</v>
      </c>
      <c r="D391" s="3" t="str">
        <f>INDEX(Table2[NAMA BARANG],MATCH(A391,Table2[//]))</f>
        <v>Bp Cosh CS 8501</v>
      </c>
      <c r="E391" s="4">
        <f>INDEX(Table2[TT],MATCH(A391,Table2[//]))</f>
        <v>5</v>
      </c>
      <c r="F391" s="5" t="str">
        <f>IF(INDEX(Table2[KET],MATCH(A391,Table2[//]))="","-",INDEX(Table2[KET],MATCH(A391,Table2[//])))</f>
        <v>144 ls</v>
      </c>
    </row>
    <row r="392" spans="1:6" ht="15">
      <c r="A392" s="27">
        <v>393</v>
      </c>
      <c r="D392" s="3" t="str">
        <f>INDEX(Table2[NAMA BARANG],MATCH(A392,Table2[//]))</f>
        <v>Bp Cosh CS 8601</v>
      </c>
      <c r="E392" s="4">
        <f>INDEX(Table2[TT],MATCH(A392,Table2[//]))</f>
        <v>1</v>
      </c>
      <c r="F392" s="5" t="str">
        <f>IF(INDEX(Table2[KET],MATCH(A392,Table2[//]))="","-",INDEX(Table2[KET],MATCH(A392,Table2[//])))</f>
        <v>144 ls</v>
      </c>
    </row>
    <row r="393" spans="1:6" ht="15">
      <c r="A393" s="27">
        <v>394</v>
      </c>
      <c r="D393" s="3" t="str">
        <f>INDEX(Table2[NAMA BARANG],MATCH(A393,Table2[//]))</f>
        <v>Bp Cosh CS LS 919</v>
      </c>
      <c r="E393" s="4">
        <f>INDEX(Table2[TT],MATCH(A393,Table2[//]))</f>
        <v>3</v>
      </c>
      <c r="F393" s="5" t="str">
        <f>IF(INDEX(Table2[KET],MATCH(A393,Table2[//]))="","-",INDEX(Table2[KET],MATCH(A393,Table2[//])))</f>
        <v>144 ls</v>
      </c>
    </row>
    <row r="394" spans="1:6" ht="15">
      <c r="A394" s="27">
        <v>395</v>
      </c>
      <c r="D394" s="3" t="str">
        <f>INDEX(Table2[NAMA BARANG],MATCH(A394,Table2[//]))</f>
        <v>Bp D Tian 1015 (6)/ 108 (8)</v>
      </c>
      <c r="E394" s="4">
        <f>INDEX(Table2[TT],MATCH(A394,Table2[//]))</f>
        <v>14</v>
      </c>
      <c r="F394" s="5" t="str">
        <f>IF(INDEX(Table2[KET],MATCH(A394,Table2[//]))="","-",INDEX(Table2[KET],MATCH(A394,Table2[//])))</f>
        <v>144 ls</v>
      </c>
    </row>
    <row r="395" spans="1:6" ht="15">
      <c r="A395" s="27">
        <v>396</v>
      </c>
      <c r="D395" s="3" t="str">
        <f>INDEX(Table2[NAMA BARANG],MATCH(A395,Table2[//]))</f>
        <v>Bp D Tian 2036</v>
      </c>
      <c r="E395" s="4">
        <f>INDEX(Table2[TT],MATCH(A395,Table2[//]))</f>
        <v>26</v>
      </c>
      <c r="F395" s="5" t="str">
        <f>IF(INDEX(Table2[KET],MATCH(A395,Table2[//]))="","-",INDEX(Table2[KET],MATCH(A395,Table2[//])))</f>
        <v>144 LSN</v>
      </c>
    </row>
    <row r="396" spans="1:6" ht="15">
      <c r="A396" s="27">
        <v>397</v>
      </c>
      <c r="D396" s="3" t="str">
        <f>INDEX(Table2[NAMA BARANG],MATCH(A396,Table2[//]))</f>
        <v>Bp DB 530 Biasa</v>
      </c>
      <c r="E396" s="4">
        <f>INDEX(Table2[TT],MATCH(A396,Table2[//]))</f>
        <v>2</v>
      </c>
      <c r="F396" s="5" t="str">
        <f>IF(INDEX(Table2[KET],MATCH(A396,Table2[//]))="","-",INDEX(Table2[KET],MATCH(A396,Table2[//])))</f>
        <v>120 ls</v>
      </c>
    </row>
    <row r="397" spans="1:6" ht="15">
      <c r="A397" s="27">
        <v>398</v>
      </c>
      <c r="D397" s="3" t="str">
        <f>INDEX(Table2[NAMA BARANG],MATCH(A397,Table2[//]))</f>
        <v>Bp Dbs GG 99</v>
      </c>
      <c r="E397" s="4">
        <f>INDEX(Table2[TT],MATCH(A397,Table2[//]))</f>
        <v>4</v>
      </c>
      <c r="F397" s="5" t="str">
        <f>IF(INDEX(Table2[KET],MATCH(A397,Table2[//]))="","-",INDEX(Table2[KET],MATCH(A397,Table2[//])))</f>
        <v>144 ls</v>
      </c>
    </row>
    <row r="398" spans="1:6" ht="15">
      <c r="A398" s="27">
        <v>399</v>
      </c>
      <c r="D398" s="3" t="str">
        <f>INDEX(Table2[NAMA BARANG],MATCH(A398,Table2[//]))</f>
        <v>Bp Design kepala AB kotak/ bulat</v>
      </c>
      <c r="E398" s="4">
        <f>INDEX(Table2[TT],MATCH(A398,Table2[//]))</f>
        <v>1</v>
      </c>
      <c r="F398" s="5" t="str">
        <f>IF(INDEX(Table2[KET],MATCH(A398,Table2[//]))="","-",INDEX(Table2[KET],MATCH(A398,Table2[//])))</f>
        <v>135 ls</v>
      </c>
    </row>
    <row r="399" spans="1:6" ht="15">
      <c r="A399" s="27">
        <v>400</v>
      </c>
      <c r="D399" s="3" t="str">
        <f>INDEX(Table2[NAMA BARANG],MATCH(A399,Table2[//]))</f>
        <v>Bp Doraemon 3008</v>
      </c>
      <c r="E399" s="4">
        <f>INDEX(Table2[TT],MATCH(A399,Table2[//]))</f>
        <v>2</v>
      </c>
      <c r="F399" s="5" t="str">
        <f>IF(INDEX(Table2[KET],MATCH(A399,Table2[//]))="","-",INDEX(Table2[KET],MATCH(A399,Table2[//])))</f>
        <v>1152 pc</v>
      </c>
    </row>
    <row r="400" spans="1:6" ht="15">
      <c r="A400" s="27">
        <v>401</v>
      </c>
      <c r="D400" s="3" t="str">
        <f>INDEX(Table2[NAMA BARANG],MATCH(A400,Table2[//]))</f>
        <v>Bp elegant 1803</v>
      </c>
      <c r="E400" s="4">
        <f>INDEX(Table2[TT],MATCH(A400,Table2[//]))</f>
        <v>2</v>
      </c>
      <c r="F400" s="5" t="str">
        <f>IF(INDEX(Table2[KET],MATCH(A400,Table2[//]))="","-",INDEX(Table2[KET],MATCH(A400,Table2[//])))</f>
        <v>144 ls</v>
      </c>
    </row>
    <row r="401" spans="1:6" ht="15">
      <c r="A401" s="27">
        <v>402</v>
      </c>
      <c r="D401" s="3" t="str">
        <f>INDEX(Table2[NAMA BARANG],MATCH(A401,Table2[//]))</f>
        <v>Bp executive BM 300 merah</v>
      </c>
      <c r="E401" s="4">
        <f>INDEX(Table2[TT],MATCH(A401,Table2[//]))</f>
        <v>1</v>
      </c>
      <c r="F401" s="5" t="str">
        <f>IF(INDEX(Table2[KET],MATCH(A401,Table2[//]))="","-",INDEX(Table2[KET],MATCH(A401,Table2[//])))</f>
        <v>144 ls</v>
      </c>
    </row>
    <row r="402" spans="1:6" ht="15">
      <c r="A402" s="27">
        <v>403</v>
      </c>
      <c r="D402" s="3" t="str">
        <f>INDEX(Table2[NAMA BARANG],MATCH(A402,Table2[//]))</f>
        <v>Bp F001 030/12w glitermix</v>
      </c>
      <c r="E402" s="4">
        <f>INDEX(Table2[TT],MATCH(A402,Table2[//]))</f>
        <v>5</v>
      </c>
      <c r="F402" s="5" t="str">
        <f>IF(INDEX(Table2[KET],MATCH(A402,Table2[//]))="","-",INDEX(Table2[KET],MATCH(A402,Table2[//])))</f>
        <v>160 pc</v>
      </c>
    </row>
    <row r="403" spans="1:6" ht="15">
      <c r="A403" s="27">
        <v>404</v>
      </c>
      <c r="D403" s="3" t="str">
        <f>INDEX(Table2[NAMA BARANG],MATCH(A403,Table2[//]))</f>
        <v>Bp F4 AW 46/ 8018 (1x36)</v>
      </c>
      <c r="E403" s="4">
        <f>INDEX(Table2[TT],MATCH(A403,Table2[//]))</f>
        <v>7</v>
      </c>
      <c r="F403" s="5" t="str">
        <f>IF(INDEX(Table2[KET],MATCH(A403,Table2[//]))="","-",INDEX(Table2[KET],MATCH(A403,Table2[//])))</f>
        <v>96 box</v>
      </c>
    </row>
    <row r="404" spans="1:6" ht="15">
      <c r="A404" s="27">
        <v>405</v>
      </c>
      <c r="D404" s="3" t="str">
        <f>INDEX(Table2[NAMA BARANG],MATCH(A404,Table2[//]))</f>
        <v>Bp Fancy 18888</v>
      </c>
      <c r="E404" s="4">
        <f>INDEX(Table2[TT],MATCH(A404,Table2[//]))</f>
        <v>1</v>
      </c>
      <c r="F404" s="5" t="str">
        <f>IF(INDEX(Table2[KET],MATCH(A404,Table2[//]))="","-",INDEX(Table2[KET],MATCH(A404,Table2[//])))</f>
        <v>144 ls</v>
      </c>
    </row>
    <row r="405" spans="1:6" ht="15">
      <c r="A405" s="27">
        <v>406</v>
      </c>
      <c r="D405" s="3" t="str">
        <f>INDEX(Table2[NAMA BARANG],MATCH(A405,Table2[//]))</f>
        <v>Bp Fancy AB besar 2638</v>
      </c>
      <c r="E405" s="4">
        <f>INDEX(Table2[TT],MATCH(A405,Table2[//]))</f>
        <v>2</v>
      </c>
      <c r="F405" s="5" t="str">
        <f>IF(INDEX(Table2[KET],MATCH(A405,Table2[//]))="","-",INDEX(Table2[KET],MATCH(A405,Table2[//])))</f>
        <v>144 ls</v>
      </c>
    </row>
    <row r="406" spans="1:6" ht="15">
      <c r="A406" s="27">
        <v>407</v>
      </c>
      <c r="D406" s="3" t="str">
        <f>INDEX(Table2[NAMA BARANG],MATCH(A406,Table2[//]))</f>
        <v>Bp Fancy ketapel tiup 2629A (5)/ AB tiup 2659 (4)</v>
      </c>
      <c r="E406" s="4">
        <f>INDEX(Table2[TT],MATCH(A406,Table2[//]))</f>
        <v>9</v>
      </c>
      <c r="F406" s="5" t="str">
        <f>IF(INDEX(Table2[KET],MATCH(A406,Table2[//]))="","-",INDEX(Table2[KET],MATCH(A406,Table2[//])))</f>
        <v>144 ls</v>
      </c>
    </row>
    <row r="407" spans="1:6" ht="15">
      <c r="A407" s="27">
        <v>408</v>
      </c>
      <c r="D407" s="3" t="str">
        <f>INDEX(Table2[NAMA BARANG],MATCH(A407,Table2[//]))</f>
        <v>Bp Football (1 box=24)</v>
      </c>
      <c r="E407" s="4">
        <f>INDEX(Table2[TT],MATCH(A407,Table2[//]))</f>
        <v>1</v>
      </c>
      <c r="F407" s="5" t="str">
        <f>IF(INDEX(Table2[KET],MATCH(A407,Table2[//]))="","-",INDEX(Table2[KET],MATCH(A407,Table2[//])))</f>
        <v>40 box</v>
      </c>
    </row>
    <row r="408" spans="1:6" ht="15">
      <c r="A408" s="27">
        <v>409</v>
      </c>
      <c r="D408" s="3" t="str">
        <f>INDEX(Table2[NAMA BARANG],MATCH(A408,Table2[//]))</f>
        <v>Bp Gel Deboss DB 607</v>
      </c>
      <c r="E408" s="4">
        <f>INDEX(Table2[TT],MATCH(A408,Table2[//]))</f>
        <v>1</v>
      </c>
      <c r="F408" s="5" t="str">
        <f>IF(INDEX(Table2[KET],MATCH(A408,Table2[//]))="","-",INDEX(Table2[KET],MATCH(A408,Table2[//])))</f>
        <v>120 LSN</v>
      </c>
    </row>
    <row r="409" spans="1:6" ht="15">
      <c r="A409" s="27">
        <v>410</v>
      </c>
      <c r="D409" s="3" t="str">
        <f>INDEX(Table2[NAMA BARANG],MATCH(A409,Table2[//]))</f>
        <v>Bp Gel TG 670</v>
      </c>
      <c r="E409" s="4">
        <f>INDEX(Table2[TT],MATCH(A409,Table2[//]))</f>
        <v>1</v>
      </c>
      <c r="F409" s="5" t="str">
        <f>IF(INDEX(Table2[KET],MATCH(A409,Table2[//]))="","-",INDEX(Table2[KET],MATCH(A409,Table2[//])))</f>
        <v>96 LSN</v>
      </c>
    </row>
    <row r="410" spans="1:6" ht="15">
      <c r="A410" s="27">
        <v>411</v>
      </c>
      <c r="D410" s="3" t="str">
        <f>INDEX(Table2[NAMA BARANG],MATCH(A410,Table2[//]))</f>
        <v>Bp gel TZ 1002</v>
      </c>
      <c r="E410" s="4">
        <f>INDEX(Table2[TT],MATCH(A410,Table2[//]))</f>
        <v>14</v>
      </c>
      <c r="F410" s="5" t="str">
        <f>IF(INDEX(Table2[KET],MATCH(A410,Table2[//]))="","-",INDEX(Table2[KET],MATCH(A410,Table2[//])))</f>
        <v>144 ls</v>
      </c>
    </row>
    <row r="411" spans="1:6" ht="15">
      <c r="A411" s="27">
        <v>412</v>
      </c>
      <c r="D411" s="3" t="str">
        <f>INDEX(Table2[NAMA BARANG],MATCH(A411,Table2[//]))</f>
        <v>Bp Gell 013 (69030) hati+ mainan</v>
      </c>
      <c r="E411" s="4">
        <f>INDEX(Table2[TT],MATCH(A411,Table2[//]))</f>
        <v>1</v>
      </c>
      <c r="F411" s="5" t="str">
        <f>IF(INDEX(Table2[KET],MATCH(A411,Table2[//]))="","-",INDEX(Table2[KET],MATCH(A411,Table2[//])))</f>
        <v>144 ls</v>
      </c>
    </row>
    <row r="412" spans="1:6" ht="15">
      <c r="A412" s="27">
        <v>413</v>
      </c>
      <c r="D412" s="3" t="str">
        <f>INDEX(Table2[NAMA BARANG],MATCH(A412,Table2[//]))</f>
        <v>Bp Gell 0313</v>
      </c>
      <c r="E412" s="4">
        <f>INDEX(Table2[TT],MATCH(A412,Table2[//]))</f>
        <v>1</v>
      </c>
      <c r="F412" s="5" t="str">
        <f>IF(INDEX(Table2[KET],MATCH(A412,Table2[//]))="","-",INDEX(Table2[KET],MATCH(A412,Table2[//])))</f>
        <v>192 ls</v>
      </c>
    </row>
    <row r="413" spans="1:6" ht="15">
      <c r="A413" s="27">
        <v>414</v>
      </c>
      <c r="D413" s="3" t="str">
        <f>INDEX(Table2[NAMA BARANG],MATCH(A413,Table2[//]))</f>
        <v>Bp Gell 0910 boneka</v>
      </c>
      <c r="E413" s="4">
        <f>INDEX(Table2[TT],MATCH(A413,Table2[//]))</f>
        <v>1</v>
      </c>
      <c r="F413" s="5" t="str">
        <f>IF(INDEX(Table2[KET],MATCH(A413,Table2[//]))="","-",INDEX(Table2[KET],MATCH(A413,Table2[//])))</f>
        <v>144 ls</v>
      </c>
    </row>
    <row r="414" spans="1:6" ht="15">
      <c r="A414" s="27">
        <v>415</v>
      </c>
      <c r="D414" s="3" t="str">
        <f>INDEX(Table2[NAMA BARANG],MATCH(A414,Table2[//]))</f>
        <v>Bp Gell 1188</v>
      </c>
      <c r="E414" s="4">
        <f>INDEX(Table2[TT],MATCH(A414,Table2[//]))</f>
        <v>15</v>
      </c>
      <c r="F414" s="5" t="str">
        <f>IF(INDEX(Table2[KET],MATCH(A414,Table2[//]))="","-",INDEX(Table2[KET],MATCH(A414,Table2[//])))</f>
        <v>144 ls</v>
      </c>
    </row>
    <row r="415" spans="1:6" ht="15">
      <c r="A415" s="27">
        <v>416</v>
      </c>
      <c r="D415" s="3" t="str">
        <f>INDEX(Table2[NAMA BARANG],MATCH(A415,Table2[//]))</f>
        <v>Bp Gell 12w 2010M 19A</v>
      </c>
      <c r="E415" s="4">
        <f>INDEX(Table2[TT],MATCH(A415,Table2[//]))</f>
        <v>1</v>
      </c>
      <c r="F415" s="5" t="str">
        <f>IF(INDEX(Table2[KET],MATCH(A415,Table2[//]))="","-",INDEX(Table2[KET],MATCH(A415,Table2[//])))</f>
        <v>144 ls</v>
      </c>
    </row>
    <row r="416" spans="1:6" ht="15">
      <c r="A416" s="27">
        <v>417</v>
      </c>
      <c r="D416" s="3" t="str">
        <f>INDEX(Table2[NAMA BARANG],MATCH(A416,Table2[//]))</f>
        <v>Bp Gell 1518(1)</v>
      </c>
      <c r="E416" s="4">
        <f>INDEX(Table2[TT],MATCH(A416,Table2[//]))</f>
        <v>1</v>
      </c>
      <c r="F416" s="5" t="str">
        <f>IF(INDEX(Table2[KET],MATCH(A416,Table2[//]))="","-",INDEX(Table2[KET],MATCH(A416,Table2[//])))</f>
        <v>192 ls</v>
      </c>
    </row>
    <row r="417" spans="1:6" ht="15">
      <c r="A417" s="27">
        <v>418</v>
      </c>
      <c r="D417" s="3" t="str">
        <f>INDEX(Table2[NAMA BARANG],MATCH(A417,Table2[//]))</f>
        <v>Bp Gell 566</v>
      </c>
      <c r="E417" s="4">
        <f>INDEX(Table2[TT],MATCH(A417,Table2[//]))</f>
        <v>2</v>
      </c>
      <c r="F417" s="5" t="str">
        <f>IF(INDEX(Table2[KET],MATCH(A417,Table2[//]))="","-",INDEX(Table2[KET],MATCH(A417,Table2[//])))</f>
        <v>144 ls</v>
      </c>
    </row>
    <row r="418" spans="1:6" ht="15">
      <c r="A418" s="27">
        <v>419</v>
      </c>
      <c r="D418" s="3" t="str">
        <f>INDEX(Table2[NAMA BARANG],MATCH(A418,Table2[//]))</f>
        <v>Bp Gell 585</v>
      </c>
      <c r="E418" s="4">
        <f>INDEX(Table2[TT],MATCH(A418,Table2[//]))</f>
        <v>16</v>
      </c>
      <c r="F418" s="5" t="str">
        <f>IF(INDEX(Table2[KET],MATCH(A418,Table2[//]))="","-",INDEX(Table2[KET],MATCH(A418,Table2[//])))</f>
        <v>144 ls</v>
      </c>
    </row>
    <row r="419" spans="1:6" ht="15">
      <c r="A419" s="27">
        <v>420</v>
      </c>
      <c r="D419" s="3" t="str">
        <f>INDEX(Table2[NAMA BARANG],MATCH(A419,Table2[//]))</f>
        <v>Bp Gell 7013</v>
      </c>
      <c r="E419" s="4">
        <f>INDEX(Table2[TT],MATCH(A419,Table2[//]))</f>
        <v>13</v>
      </c>
      <c r="F419" s="5" t="str">
        <f>IF(INDEX(Table2[KET],MATCH(A419,Table2[//]))="","-",INDEX(Table2[KET],MATCH(A419,Table2[//])))</f>
        <v>192 ls</v>
      </c>
    </row>
    <row r="420" spans="1:6" ht="15">
      <c r="A420" s="27">
        <v>421</v>
      </c>
      <c r="D420" s="3" t="str">
        <f>INDEX(Table2[NAMA BARANG],MATCH(A420,Table2[//]))</f>
        <v>Bp Gell 7022 kunci</v>
      </c>
      <c r="E420" s="4">
        <f>INDEX(Table2[TT],MATCH(A420,Table2[//]))</f>
        <v>40</v>
      </c>
      <c r="F420" s="5" t="str">
        <f>IF(INDEX(Table2[KET],MATCH(A420,Table2[//]))="","-",INDEX(Table2[KET],MATCH(A420,Table2[//])))</f>
        <v>192 ls</v>
      </c>
    </row>
    <row r="421" spans="1:6" ht="15">
      <c r="A421" s="27">
        <v>422</v>
      </c>
      <c r="D421" s="3" t="str">
        <f>INDEX(Table2[NAMA BARANG],MATCH(A421,Table2[//]))</f>
        <v>Bp Gell 7026</v>
      </c>
      <c r="E421" s="4">
        <f>INDEX(Table2[TT],MATCH(A421,Table2[//]))</f>
        <v>17</v>
      </c>
      <c r="F421" s="5" t="str">
        <f>IF(INDEX(Table2[KET],MATCH(A421,Table2[//]))="","-",INDEX(Table2[KET],MATCH(A421,Table2[//])))</f>
        <v>192 ls</v>
      </c>
    </row>
    <row r="422" spans="1:6" ht="15">
      <c r="A422" s="27">
        <v>423</v>
      </c>
      <c r="D422" s="3" t="str">
        <f>INDEX(Table2[NAMA BARANG],MATCH(A422,Table2[//]))</f>
        <v>Bp Gell 7038</v>
      </c>
      <c r="E422" s="4">
        <f>INDEX(Table2[TT],MATCH(A422,Table2[//]))</f>
        <v>7</v>
      </c>
      <c r="F422" s="5" t="str">
        <f>IF(INDEX(Table2[KET],MATCH(A422,Table2[//]))="","-",INDEX(Table2[KET],MATCH(A422,Table2[//])))</f>
        <v>192 ls</v>
      </c>
    </row>
    <row r="423" spans="1:6" ht="15">
      <c r="A423" s="27">
        <v>424</v>
      </c>
      <c r="D423" s="3" t="str">
        <f>INDEX(Table2[NAMA BARANG],MATCH(A423,Table2[//]))</f>
        <v>Bp Gell 7039</v>
      </c>
      <c r="E423" s="4">
        <f>INDEX(Table2[TT],MATCH(A423,Table2[//]))</f>
        <v>1</v>
      </c>
      <c r="F423" s="5" t="str">
        <f>IF(INDEX(Table2[KET],MATCH(A423,Table2[//]))="","-",INDEX(Table2[KET],MATCH(A423,Table2[//])))</f>
        <v>192 ls</v>
      </c>
    </row>
    <row r="424" spans="1:6" ht="15">
      <c r="A424" s="27">
        <v>425</v>
      </c>
      <c r="D424" s="3" t="str">
        <f>INDEX(Table2[NAMA BARANG],MATCH(A424,Table2[//]))</f>
        <v>Bp Gell 7043</v>
      </c>
      <c r="E424" s="4">
        <f>INDEX(Table2[TT],MATCH(A424,Table2[//]))</f>
        <v>40</v>
      </c>
      <c r="F424" s="5" t="str">
        <f>IF(INDEX(Table2[KET],MATCH(A424,Table2[//]))="","-",INDEX(Table2[KET],MATCH(A424,Table2[//])))</f>
        <v>192 ls</v>
      </c>
    </row>
    <row r="425" spans="1:6" ht="15">
      <c r="A425" s="27">
        <v>426</v>
      </c>
      <c r="D425" s="3" t="str">
        <f>INDEX(Table2[NAMA BARANG],MATCH(A425,Table2[//]))</f>
        <v>Bp Gell 7045</v>
      </c>
      <c r="E425" s="4">
        <f>INDEX(Table2[TT],MATCH(A425,Table2[//]))</f>
        <v>29</v>
      </c>
      <c r="F425" s="5" t="str">
        <f>IF(INDEX(Table2[KET],MATCH(A425,Table2[//]))="","-",INDEX(Table2[KET],MATCH(A425,Table2[//])))</f>
        <v>192 ls</v>
      </c>
    </row>
    <row r="426" spans="1:6" ht="15">
      <c r="A426" s="27">
        <v>427</v>
      </c>
      <c r="D426" s="3" t="str">
        <f>INDEX(Table2[NAMA BARANG],MATCH(A426,Table2[//]))</f>
        <v>Bp Gell 7092</v>
      </c>
      <c r="E426" s="4">
        <f>INDEX(Table2[TT],MATCH(A426,Table2[//]))</f>
        <v>36</v>
      </c>
      <c r="F426" s="5" t="str">
        <f>IF(INDEX(Table2[KET],MATCH(A426,Table2[//]))="","-",INDEX(Table2[KET],MATCH(A426,Table2[//])))</f>
        <v>192 ls</v>
      </c>
    </row>
    <row r="427" spans="1:6" ht="15">
      <c r="A427" s="27">
        <v>428</v>
      </c>
      <c r="D427" s="3" t="str">
        <f>INDEX(Table2[NAMA BARANG],MATCH(A427,Table2[//]))</f>
        <v>Bp Gell 802(10)/ 803(10)</v>
      </c>
      <c r="E427" s="4">
        <f>INDEX(Table2[TT],MATCH(A427,Table2[//]))</f>
        <v>20</v>
      </c>
      <c r="F427" s="5" t="str">
        <f>IF(INDEX(Table2[KET],MATCH(A427,Table2[//]))="","-",INDEX(Table2[KET],MATCH(A427,Table2[//])))</f>
        <v>144 ls</v>
      </c>
    </row>
    <row r="428" spans="1:6" ht="15">
      <c r="A428" s="27">
        <v>429</v>
      </c>
      <c r="D428" s="3" t="str">
        <f>INDEX(Table2[NAMA BARANG],MATCH(A428,Table2[//]))</f>
        <v>Bp Gell 805(11)/ 806(9)</v>
      </c>
      <c r="E428" s="4">
        <f>INDEX(Table2[TT],MATCH(A428,Table2[//]))</f>
        <v>20</v>
      </c>
      <c r="F428" s="5" t="str">
        <f>IF(INDEX(Table2[KET],MATCH(A428,Table2[//]))="","-",INDEX(Table2[KET],MATCH(A428,Table2[//])))</f>
        <v>144 ls</v>
      </c>
    </row>
    <row r="429" spans="1:6" ht="15">
      <c r="A429" s="27">
        <v>430</v>
      </c>
      <c r="D429" s="3" t="str">
        <f>INDEX(Table2[NAMA BARANG],MATCH(A429,Table2[//]))</f>
        <v>Bp Gell 807</v>
      </c>
      <c r="E429" s="4">
        <f>INDEX(Table2[TT],MATCH(A429,Table2[//]))</f>
        <v>15</v>
      </c>
      <c r="F429" s="5" t="str">
        <f>IF(INDEX(Table2[KET],MATCH(A429,Table2[//]))="","-",INDEX(Table2[KET],MATCH(A429,Table2[//])))</f>
        <v>144 ls</v>
      </c>
    </row>
    <row r="430" spans="1:6" ht="15">
      <c r="A430" s="27">
        <v>431</v>
      </c>
      <c r="D430" s="3" t="str">
        <f>INDEX(Table2[NAMA BARANG],MATCH(A430,Table2[//]))</f>
        <v>Bp Gell 8853 segitiga bola</v>
      </c>
      <c r="E430" s="4">
        <f>INDEX(Table2[TT],MATCH(A430,Table2[//]))</f>
        <v>7</v>
      </c>
      <c r="F430" s="5" t="str">
        <f>IF(INDEX(Table2[KET],MATCH(A430,Table2[//]))="","-",INDEX(Table2[KET],MATCH(A430,Table2[//])))</f>
        <v>144 ls</v>
      </c>
    </row>
    <row r="431" spans="1:6" ht="15">
      <c r="A431" s="27">
        <v>432</v>
      </c>
      <c r="D431" s="3" t="str">
        <f>INDEX(Table2[NAMA BARANG],MATCH(A431,Table2[//]))</f>
        <v>Bp Gell 917/ 903</v>
      </c>
      <c r="E431" s="4">
        <f>INDEX(Table2[TT],MATCH(A431,Table2[//]))</f>
        <v>13</v>
      </c>
      <c r="F431" s="5" t="str">
        <f>IF(INDEX(Table2[KET],MATCH(A431,Table2[//]))="","-",INDEX(Table2[KET],MATCH(A431,Table2[//])))</f>
        <v>144 ls</v>
      </c>
    </row>
    <row r="432" spans="1:6" ht="15">
      <c r="A432" s="27">
        <v>433</v>
      </c>
      <c r="D432" s="3" t="str">
        <f>INDEX(Table2[NAMA BARANG],MATCH(A432,Table2[//]))</f>
        <v>Bp Gell 9518 tank air</v>
      </c>
      <c r="E432" s="4">
        <f>INDEX(Table2[TT],MATCH(A432,Table2[//]))</f>
        <v>2</v>
      </c>
      <c r="F432" s="5" t="str">
        <f>IF(INDEX(Table2[KET],MATCH(A432,Table2[//]))="","-",INDEX(Table2[KET],MATCH(A432,Table2[//])))</f>
        <v>142 ls</v>
      </c>
    </row>
    <row r="433" spans="1:6" ht="15">
      <c r="A433" s="27">
        <v>434</v>
      </c>
      <c r="D433" s="3" t="str">
        <f>INDEX(Table2[NAMA BARANG],MATCH(A433,Table2[//]))</f>
        <v>Bp Gell Aopo Gp 1895</v>
      </c>
      <c r="E433" s="4">
        <f>INDEX(Table2[TT],MATCH(A433,Table2[//]))</f>
        <v>2</v>
      </c>
      <c r="F433" s="5" t="str">
        <f>IF(INDEX(Table2[KET],MATCH(A433,Table2[//]))="","-",INDEX(Table2[KET],MATCH(A433,Table2[//])))</f>
        <v>144 ls</v>
      </c>
    </row>
    <row r="434" spans="1:6" ht="15">
      <c r="A434" s="27">
        <v>435</v>
      </c>
      <c r="D434" s="3" t="str">
        <f>INDEX(Table2[NAMA BARANG],MATCH(A434,Table2[//]))</f>
        <v>Bp Gell Aopo Gp-032 warna</v>
      </c>
      <c r="E434" s="4">
        <f>INDEX(Table2[TT],MATCH(A434,Table2[//]))</f>
        <v>2</v>
      </c>
      <c r="F434" s="5" t="str">
        <f>IF(INDEX(Table2[KET],MATCH(A434,Table2[//]))="","-",INDEX(Table2[KET],MATCH(A434,Table2[//])))</f>
        <v>24 ls</v>
      </c>
    </row>
    <row r="435" spans="1:6" ht="15">
      <c r="A435" s="27">
        <v>436</v>
      </c>
      <c r="D435" s="3" t="str">
        <f>INDEX(Table2[NAMA BARANG],MATCH(A435,Table2[//]))</f>
        <v>Bp Gell B155 (0366)</v>
      </c>
      <c r="E435" s="4">
        <f>INDEX(Table2[TT],MATCH(A435,Table2[//]))</f>
        <v>14</v>
      </c>
      <c r="F435" s="5" t="str">
        <f>IF(INDEX(Table2[KET],MATCH(A435,Table2[//]))="","-",INDEX(Table2[KET],MATCH(A435,Table2[//])))</f>
        <v>144 ls</v>
      </c>
    </row>
    <row r="436" spans="1:6" ht="15">
      <c r="A436" s="27">
        <v>437</v>
      </c>
      <c r="D436" s="3" t="str">
        <f>INDEX(Table2[NAMA BARANG],MATCH(A436,Table2[//]))</f>
        <v>Bp Gell elmo H(1) M(1)</v>
      </c>
      <c r="E436" s="4">
        <f>INDEX(Table2[TT],MATCH(A436,Table2[//]))</f>
        <v>2</v>
      </c>
      <c r="F436" s="5" t="str">
        <f>IF(INDEX(Table2[KET],MATCH(A436,Table2[//]))="","-",INDEX(Table2[KET],MATCH(A436,Table2[//])))</f>
        <v>120 ls</v>
      </c>
    </row>
    <row r="437" spans="1:6" ht="15">
      <c r="A437" s="27">
        <v>438</v>
      </c>
      <c r="D437" s="3" t="str">
        <f>INDEX(Table2[NAMA BARANG],MATCH(A437,Table2[//]))</f>
        <v>Bp Gell executive 169 (2)/ 777 (3)</v>
      </c>
      <c r="E437" s="4">
        <f>INDEX(Table2[TT],MATCH(A437,Table2[//]))</f>
        <v>5</v>
      </c>
      <c r="F437" s="5" t="str">
        <f>IF(INDEX(Table2[KET],MATCH(A437,Table2[//]))="","-",INDEX(Table2[KET],MATCH(A437,Table2[//])))</f>
        <v>144 ls</v>
      </c>
    </row>
    <row r="438" spans="1:6" ht="15">
      <c r="A438" s="27">
        <v>439</v>
      </c>
      <c r="D438" s="3" t="str">
        <f>INDEX(Table2[NAMA BARANG],MATCH(A438,Table2[//]))</f>
        <v>Bp Gell G 2036 biru</v>
      </c>
      <c r="E438" s="4">
        <f>INDEX(Table2[TT],MATCH(A438,Table2[//]))</f>
        <v>5</v>
      </c>
      <c r="F438" s="5" t="str">
        <f>IF(INDEX(Table2[KET],MATCH(A438,Table2[//]))="","-",INDEX(Table2[KET],MATCH(A438,Table2[//])))</f>
        <v>144 ls</v>
      </c>
    </row>
    <row r="439" spans="1:6" ht="15">
      <c r="A439" s="27">
        <v>440</v>
      </c>
      <c r="D439" s="3" t="str">
        <f>INDEX(Table2[NAMA BARANG],MATCH(A439,Table2[//]))</f>
        <v>Bp gell Gp 1016 gold</v>
      </c>
      <c r="E439" s="4">
        <f>INDEX(Table2[TT],MATCH(A439,Table2[//]))</f>
        <v>5</v>
      </c>
      <c r="F439" s="5" t="str">
        <f>IF(INDEX(Table2[KET],MATCH(A439,Table2[//]))="","-",INDEX(Table2[KET],MATCH(A439,Table2[//])))</f>
        <v>144 ls</v>
      </c>
    </row>
    <row r="440" spans="1:6" ht="15">
      <c r="A440" s="27">
        <v>441</v>
      </c>
      <c r="D440" s="3" t="str">
        <f>INDEX(Table2[NAMA BARANG],MATCH(A440,Table2[//]))</f>
        <v>Bp gell Gp 1016 silver</v>
      </c>
      <c r="E440" s="4">
        <f>INDEX(Table2[TT],MATCH(A440,Table2[//]))</f>
        <v>4</v>
      </c>
      <c r="F440" s="5" t="str">
        <f>IF(INDEX(Table2[KET],MATCH(A440,Table2[//]))="","-",INDEX(Table2[KET],MATCH(A440,Table2[//])))</f>
        <v>144 ls</v>
      </c>
    </row>
    <row r="441" spans="1:6" ht="15">
      <c r="A441" s="27">
        <v>442</v>
      </c>
      <c r="D441" s="3" t="str">
        <f>INDEX(Table2[NAMA BARANG],MATCH(A441,Table2[//]))</f>
        <v>Bp Gell Gp 956</v>
      </c>
      <c r="E441" s="4">
        <f>INDEX(Table2[TT],MATCH(A441,Table2[//]))</f>
        <v>2</v>
      </c>
      <c r="F441" s="5" t="str">
        <f>IF(INDEX(Table2[KET],MATCH(A441,Table2[//]))="","-",INDEX(Table2[KET],MATCH(A441,Table2[//])))</f>
        <v>144 ls</v>
      </c>
    </row>
    <row r="442" spans="1:6" ht="15">
      <c r="A442" s="27">
        <v>443</v>
      </c>
      <c r="D442" s="3" t="str">
        <f>INDEX(Table2[NAMA BARANG],MATCH(A442,Table2[//]))</f>
        <v>Bp Gell Gp 963</v>
      </c>
      <c r="E442" s="4">
        <f>INDEX(Table2[TT],MATCH(A442,Table2[//]))</f>
        <v>3</v>
      </c>
      <c r="F442" s="5" t="str">
        <f>IF(INDEX(Table2[KET],MATCH(A442,Table2[//]))="","-",INDEX(Table2[KET],MATCH(A442,Table2[//])))</f>
        <v>144 ls</v>
      </c>
    </row>
    <row r="443" spans="1:6" ht="15">
      <c r="A443" s="27">
        <v>444</v>
      </c>
      <c r="D443" s="3" t="str">
        <f>INDEX(Table2[NAMA BARANG],MATCH(A443,Table2[//]))</f>
        <v>Bp Gell Gramata H1(5)/ H2(13)</v>
      </c>
      <c r="E443" s="4">
        <f>INDEX(Table2[TT],MATCH(A443,Table2[//]))</f>
        <v>18</v>
      </c>
      <c r="F443" s="5" t="str">
        <f>IF(INDEX(Table2[KET],MATCH(A443,Table2[//]))="","-",INDEX(Table2[KET],MATCH(A443,Table2[//])))</f>
        <v>144 ls</v>
      </c>
    </row>
    <row r="444" spans="1:6" ht="15">
      <c r="A444" s="27">
        <v>445</v>
      </c>
      <c r="D444" s="3" t="str">
        <f>INDEX(Table2[NAMA BARANG],MATCH(A444,Table2[//]))</f>
        <v>Bp Gell Gramata H5</v>
      </c>
      <c r="E444" s="4">
        <f>INDEX(Table2[TT],MATCH(A444,Table2[//]))</f>
        <v>5</v>
      </c>
      <c r="F444" s="5" t="str">
        <f>IF(INDEX(Table2[KET],MATCH(A444,Table2[//]))="","-",INDEX(Table2[KET],MATCH(A444,Table2[//])))</f>
        <v>144 ls</v>
      </c>
    </row>
    <row r="445" spans="1:6" ht="15">
      <c r="A445" s="27">
        <v>446</v>
      </c>
      <c r="D445" s="3" t="str">
        <f>INDEX(Table2[NAMA BARANG],MATCH(A445,Table2[//]))</f>
        <v>Bp Gell HB k 510</v>
      </c>
      <c r="E445" s="4">
        <f>INDEX(Table2[TT],MATCH(A445,Table2[//]))</f>
        <v>7</v>
      </c>
      <c r="F445" s="5" t="str">
        <f>IF(INDEX(Table2[KET],MATCH(A445,Table2[//]))="","-",INDEX(Table2[KET],MATCH(A445,Table2[//])))</f>
        <v>144 ls</v>
      </c>
    </row>
    <row r="446" spans="1:6" ht="15">
      <c r="A446" s="27">
        <v>447</v>
      </c>
      <c r="D446" s="3" t="str">
        <f>INDEX(Table2[NAMA BARANG],MATCH(A446,Table2[//]))</f>
        <v>Bp gell HS 1215</v>
      </c>
      <c r="E446" s="4">
        <f>INDEX(Table2[TT],MATCH(A446,Table2[//]))</f>
        <v>2</v>
      </c>
      <c r="F446" s="5" t="str">
        <f>IF(INDEX(Table2[KET],MATCH(A446,Table2[//]))="","-",INDEX(Table2[KET],MATCH(A446,Table2[//])))</f>
        <v>144 ls</v>
      </c>
    </row>
    <row r="447" spans="1:6" ht="15">
      <c r="A447" s="27">
        <v>448</v>
      </c>
      <c r="D447" s="3" t="str">
        <f>INDEX(Table2[NAMA BARANG],MATCH(A447,Table2[//]))</f>
        <v>Bp Gell JD. 860 MMORO (70)</v>
      </c>
      <c r="E447" s="4">
        <f>INDEX(Table2[TT],MATCH(A447,Table2[//]))</f>
        <v>10</v>
      </c>
      <c r="F447" s="5" t="str">
        <f>IF(INDEX(Table2[KET],MATCH(A447,Table2[//]))="","-",INDEX(Table2[KET],MATCH(A447,Table2[//])))</f>
        <v>36 box</v>
      </c>
    </row>
    <row r="448" spans="1:6" ht="15">
      <c r="A448" s="27">
        <v>449</v>
      </c>
      <c r="D448" s="3" t="str">
        <f>INDEX(Table2[NAMA BARANG],MATCH(A448,Table2[//]))</f>
        <v>Bp Gell jiausue 8 color (1 set = 8pc)</v>
      </c>
      <c r="E448" s="4">
        <f>INDEX(Table2[TT],MATCH(A448,Table2[//]))</f>
        <v>3</v>
      </c>
      <c r="F448" s="5" t="str">
        <f>IF(INDEX(Table2[KET],MATCH(A448,Table2[//]))="","-",INDEX(Table2[KET],MATCH(A448,Table2[//])))</f>
        <v>200 set</v>
      </c>
    </row>
    <row r="449" spans="1:6" ht="15">
      <c r="A449" s="27">
        <v>450</v>
      </c>
      <c r="D449" s="3" t="str">
        <f>INDEX(Table2[NAMA BARANG],MATCH(A449,Table2[//]))</f>
        <v>Bp Gell K 593</v>
      </c>
      <c r="E449" s="4">
        <f>INDEX(Table2[TT],MATCH(A449,Table2[//]))</f>
        <v>27</v>
      </c>
      <c r="F449" s="5" t="str">
        <f>IF(INDEX(Table2[KET],MATCH(A449,Table2[//]))="","-",INDEX(Table2[KET],MATCH(A449,Table2[//])))</f>
        <v>144 ls</v>
      </c>
    </row>
    <row r="450" spans="1:6" ht="15">
      <c r="A450" s="27">
        <v>451</v>
      </c>
      <c r="D450" s="3" t="str">
        <f>INDEX(Table2[NAMA BARANG],MATCH(A450,Table2[//]))</f>
        <v>Bp Gell microtop 808 Ht</v>
      </c>
      <c r="E450" s="4">
        <f>INDEX(Table2[TT],MATCH(A450,Table2[//]))</f>
        <v>6</v>
      </c>
      <c r="F450" s="5" t="str">
        <f>IF(INDEX(Table2[KET],MATCH(A450,Table2[//]))="","-",INDEX(Table2[KET],MATCH(A450,Table2[//])))</f>
        <v>200 ls</v>
      </c>
    </row>
    <row r="451" spans="1:6" ht="15">
      <c r="A451" s="27">
        <v>452</v>
      </c>
      <c r="D451" s="3" t="str">
        <f>INDEX(Table2[NAMA BARANG],MATCH(A451,Table2[//]))</f>
        <v>Bp Gell MP 1012 (4)</v>
      </c>
      <c r="E451" s="4">
        <f>INDEX(Table2[TT],MATCH(A451,Table2[//]))</f>
        <v>4</v>
      </c>
      <c r="F451" s="5" t="str">
        <f>IF(INDEX(Table2[KET],MATCH(A451,Table2[//]))="","-",INDEX(Table2[KET],MATCH(A451,Table2[//])))</f>
        <v>144 ls</v>
      </c>
    </row>
    <row r="452" spans="1:6" ht="15">
      <c r="A452" s="27">
        <v>453</v>
      </c>
      <c r="D452" s="3" t="str">
        <f>INDEX(Table2[NAMA BARANG],MATCH(A452,Table2[//]))</f>
        <v>Bp Gell MP 1118</v>
      </c>
      <c r="E452" s="4">
        <f>INDEX(Table2[TT],MATCH(A452,Table2[//]))</f>
        <v>5</v>
      </c>
      <c r="F452" s="5" t="str">
        <f>IF(INDEX(Table2[KET],MATCH(A452,Table2[//]))="","-",INDEX(Table2[KET],MATCH(A452,Table2[//])))</f>
        <v>144 ls</v>
      </c>
    </row>
    <row r="453" spans="1:6" ht="15">
      <c r="A453" s="27">
        <v>454</v>
      </c>
      <c r="D453" s="3" t="str">
        <f>INDEX(Table2[NAMA BARANG],MATCH(A453,Table2[//]))</f>
        <v>Bp Gell natto 8855 (1x48)</v>
      </c>
      <c r="E453" s="4">
        <f>INDEX(Table2[TT],MATCH(A453,Table2[//]))</f>
        <v>3</v>
      </c>
      <c r="F453" s="5" t="str">
        <f>IF(INDEX(Table2[KET],MATCH(A453,Table2[//]))="","-",INDEX(Table2[KET],MATCH(A453,Table2[//])))</f>
        <v>144 ls</v>
      </c>
    </row>
    <row r="454" spans="1:6" ht="15">
      <c r="A454" s="27">
        <v>455</v>
      </c>
      <c r="D454" s="3" t="str">
        <f>INDEX(Table2[NAMA BARANG],MATCH(A454,Table2[//]))</f>
        <v>Bp Gell Pong2 merah (1 dos=20)</v>
      </c>
      <c r="E454" s="4">
        <f>INDEX(Table2[TT],MATCH(A454,Table2[//]))</f>
        <v>4</v>
      </c>
      <c r="F454" s="5" t="str">
        <f>IF(INDEX(Table2[KET],MATCH(A454,Table2[//]))="","-",INDEX(Table2[KET],MATCH(A454,Table2[//])))</f>
        <v>90 dos</v>
      </c>
    </row>
    <row r="455" spans="1:6" ht="15">
      <c r="A455" s="27">
        <v>456</v>
      </c>
      <c r="D455" s="3" t="str">
        <f>INDEX(Table2[NAMA BARANG],MATCH(A455,Table2[//]))</f>
        <v>Bp Gell SanMao 2320</v>
      </c>
      <c r="E455" s="4">
        <f>INDEX(Table2[TT],MATCH(A455,Table2[//]))</f>
        <v>5</v>
      </c>
      <c r="F455" s="5" t="str">
        <f>IF(INDEX(Table2[KET],MATCH(A455,Table2[//]))="","-",INDEX(Table2[KET],MATCH(A455,Table2[//])))</f>
        <v>144 ls</v>
      </c>
    </row>
    <row r="456" spans="1:6" ht="15">
      <c r="A456" s="27">
        <v>457</v>
      </c>
      <c r="D456" s="3" t="str">
        <f>INDEX(Table2[NAMA BARANG],MATCH(A456,Table2[//]))</f>
        <v>Bp Gell SanMao 9578</v>
      </c>
      <c r="E456" s="4">
        <f>INDEX(Table2[TT],MATCH(A456,Table2[//]))</f>
        <v>5</v>
      </c>
      <c r="F456" s="5" t="str">
        <f>IF(INDEX(Table2[KET],MATCH(A456,Table2[//]))="","-",INDEX(Table2[KET],MATCH(A456,Table2[//])))</f>
        <v>1728 pc</v>
      </c>
    </row>
    <row r="457" spans="1:6" ht="15">
      <c r="A457" s="27">
        <v>458</v>
      </c>
      <c r="D457" s="3" t="str">
        <f>INDEX(Table2[NAMA BARANG],MATCH(A457,Table2[//]))</f>
        <v>Bp Gell SanMao 9590(3)</v>
      </c>
      <c r="E457" s="4">
        <f>INDEX(Table2[TT],MATCH(A457,Table2[//]))</f>
        <v>2</v>
      </c>
      <c r="F457" s="5" t="str">
        <f>IF(INDEX(Table2[KET],MATCH(A457,Table2[//]))="","-",INDEX(Table2[KET],MATCH(A457,Table2[//])))</f>
        <v>1728 pc</v>
      </c>
    </row>
    <row r="458" spans="1:6" ht="15">
      <c r="A458" s="27">
        <v>459</v>
      </c>
      <c r="D458" s="3" t="str">
        <f>INDEX(Table2[NAMA BARANG],MATCH(A458,Table2[//]))</f>
        <v>Bp Gell SanMao 9733(3)</v>
      </c>
      <c r="E458" s="4">
        <f>INDEX(Table2[TT],MATCH(A458,Table2[//]))</f>
        <v>2</v>
      </c>
      <c r="F458" s="5" t="str">
        <f>IF(INDEX(Table2[KET],MATCH(A458,Table2[//]))="","-",INDEX(Table2[KET],MATCH(A458,Table2[//])))</f>
        <v>144 ls</v>
      </c>
    </row>
    <row r="459" spans="1:6" ht="15">
      <c r="A459" s="27">
        <v>460</v>
      </c>
      <c r="D459" s="3" t="str">
        <f>INDEX(Table2[NAMA BARANG],MATCH(A459,Table2[//]))</f>
        <v>Bp Gell SanMao 9909</v>
      </c>
      <c r="E459" s="4">
        <f>INDEX(Table2[TT],MATCH(A459,Table2[//]))</f>
        <v>7</v>
      </c>
      <c r="F459" s="5" t="str">
        <f>IF(INDEX(Table2[KET],MATCH(A459,Table2[//]))="","-",INDEX(Table2[KET],MATCH(A459,Table2[//])))</f>
        <v>144 ls</v>
      </c>
    </row>
    <row r="460" spans="1:6" ht="15">
      <c r="A460" s="27">
        <v>461</v>
      </c>
      <c r="D460" s="3" t="str">
        <f>INDEX(Table2[NAMA BARANG],MATCH(A460,Table2[//]))</f>
        <v>Bp Gell Spray Gp-218</v>
      </c>
      <c r="E460" s="4">
        <f>INDEX(Table2[TT],MATCH(A460,Table2[//]))</f>
        <v>2</v>
      </c>
      <c r="F460" s="5" t="str">
        <f>IF(INDEX(Table2[KET],MATCH(A460,Table2[//]))="","-",INDEX(Table2[KET],MATCH(A460,Table2[//])))</f>
        <v>144 ls</v>
      </c>
    </row>
    <row r="461" spans="1:6" ht="15">
      <c r="A461" s="27">
        <v>462</v>
      </c>
      <c r="D461" s="3" t="str">
        <f>INDEX(Table2[NAMA BARANG],MATCH(A461,Table2[//]))</f>
        <v>Bp gliter 12w BDO29-12/ C14-144</v>
      </c>
      <c r="E461" s="4">
        <f>INDEX(Table2[TT],MATCH(A461,Table2[//]))</f>
        <v>5</v>
      </c>
      <c r="F461" s="5" t="str">
        <f>IF(INDEX(Table2[KET],MATCH(A461,Table2[//]))="","-",INDEX(Table2[KET],MATCH(A461,Table2[//])))</f>
        <v>160 set</v>
      </c>
    </row>
    <row r="462" spans="1:6" ht="15">
      <c r="A462" s="27">
        <v>463</v>
      </c>
      <c r="D462" s="3" t="str">
        <f>INDEX(Table2[NAMA BARANG],MATCH(A462,Table2[//]))</f>
        <v>Bp gliter 12w BDO49-12/ C14-147</v>
      </c>
      <c r="E462" s="4">
        <f>INDEX(Table2[TT],MATCH(A462,Table2[//]))</f>
        <v>8</v>
      </c>
      <c r="F462" s="5" t="str">
        <f>IF(INDEX(Table2[KET],MATCH(A462,Table2[//]))="","-",INDEX(Table2[KET],MATCH(A462,Table2[//])))</f>
        <v>1920 pc</v>
      </c>
    </row>
    <row r="463" spans="1:6" ht="15">
      <c r="A463" s="27">
        <v>464</v>
      </c>
      <c r="D463" s="3" t="str">
        <f>INDEX(Table2[NAMA BARANG],MATCH(A463,Table2[//]))</f>
        <v>Bp gliter 12w C11-33</v>
      </c>
      <c r="E463" s="4">
        <f>INDEX(Table2[TT],MATCH(A463,Table2[//]))</f>
        <v>9</v>
      </c>
      <c r="F463" s="5" t="str">
        <f>IF(INDEX(Table2[KET],MATCH(A463,Table2[//]))="","-",INDEX(Table2[KET],MATCH(A463,Table2[//])))</f>
        <v>160 set</v>
      </c>
    </row>
    <row r="464" spans="1:6" ht="15">
      <c r="A464" s="27">
        <v>465</v>
      </c>
      <c r="D464" s="3" t="str">
        <f>INDEX(Table2[NAMA BARANG],MATCH(A464,Table2[//]))</f>
        <v>Bp gliter 12w K701 A(1)/ K 701(4)</v>
      </c>
      <c r="E464" s="4">
        <f>INDEX(Table2[TT],MATCH(A464,Table2[//]))</f>
        <v>5</v>
      </c>
      <c r="F464" s="5" t="str">
        <f>IF(INDEX(Table2[KET],MATCH(A464,Table2[//]))="","-",INDEX(Table2[KET],MATCH(A464,Table2[//])))</f>
        <v>144 ls</v>
      </c>
    </row>
    <row r="465" spans="1:6" ht="15">
      <c r="A465" s="27">
        <v>466</v>
      </c>
      <c r="D465" s="3" t="str">
        <f>INDEX(Table2[NAMA BARANG],MATCH(A465,Table2[//]))</f>
        <v>Bp Gp 1022</v>
      </c>
      <c r="E465" s="4">
        <f>INDEX(Table2[TT],MATCH(A465,Table2[//]))</f>
        <v>4</v>
      </c>
      <c r="F465" s="5" t="str">
        <f>IF(INDEX(Table2[KET],MATCH(A465,Table2[//]))="","-",INDEX(Table2[KET],MATCH(A465,Table2[//])))</f>
        <v>144 ls</v>
      </c>
    </row>
    <row r="466" spans="1:6" ht="15">
      <c r="A466" s="27">
        <v>467</v>
      </c>
      <c r="D466" s="3" t="str">
        <f>INDEX(Table2[NAMA BARANG],MATCH(A466,Table2[//]))</f>
        <v>Bp Gp 3139</v>
      </c>
      <c r="E466" s="4">
        <f>INDEX(Table2[TT],MATCH(A466,Table2[//]))</f>
        <v>3</v>
      </c>
      <c r="F466" s="5" t="str">
        <f>IF(INDEX(Table2[KET],MATCH(A466,Table2[//]))="","-",INDEX(Table2[KET],MATCH(A466,Table2[//])))</f>
        <v>180 ls</v>
      </c>
    </row>
    <row r="467" spans="1:6" ht="15">
      <c r="A467" s="27">
        <v>468</v>
      </c>
      <c r="D467" s="3" t="str">
        <f>INDEX(Table2[NAMA BARANG],MATCH(A467,Table2[//]))</f>
        <v>Bp Gp 609</v>
      </c>
      <c r="E467" s="4">
        <f>INDEX(Table2[TT],MATCH(A467,Table2[//]))</f>
        <v>4</v>
      </c>
      <c r="F467" s="5" t="str">
        <f>IF(INDEX(Table2[KET],MATCH(A467,Table2[//]))="","-",INDEX(Table2[KET],MATCH(A467,Table2[//])))</f>
        <v>144 ls</v>
      </c>
    </row>
    <row r="468" spans="1:6" ht="15">
      <c r="A468" s="27">
        <v>469</v>
      </c>
      <c r="D468" s="3" t="str">
        <f>INDEX(Table2[NAMA BARANG],MATCH(A468,Table2[//]))</f>
        <v>Bp Gp 7037</v>
      </c>
      <c r="E468" s="4">
        <f>INDEX(Table2[TT],MATCH(A468,Table2[//]))</f>
        <v>4</v>
      </c>
      <c r="F468" s="5" t="str">
        <f>IF(INDEX(Table2[KET],MATCH(A468,Table2[//]))="","-",INDEX(Table2[KET],MATCH(A468,Table2[//])))</f>
        <v>192 ls</v>
      </c>
    </row>
    <row r="469" spans="1:6" ht="15">
      <c r="A469" s="27">
        <v>470</v>
      </c>
      <c r="D469" s="3" t="str">
        <f>INDEX(Table2[NAMA BARANG],MATCH(A469,Table2[//]))</f>
        <v>Bp Gp 9002</v>
      </c>
      <c r="E469" s="4">
        <f>INDEX(Table2[TT],MATCH(A469,Table2[//]))</f>
        <v>2</v>
      </c>
      <c r="F469" s="5" t="str">
        <f>IF(INDEX(Table2[KET],MATCH(A469,Table2[//]))="","-",INDEX(Table2[KET],MATCH(A469,Table2[//])))</f>
        <v>192 ls</v>
      </c>
    </row>
    <row r="470" spans="1:6" ht="15">
      <c r="A470" s="27">
        <v>471</v>
      </c>
      <c r="D470" s="3" t="str">
        <f>INDEX(Table2[NAMA BARANG],MATCH(A470,Table2[//]))</f>
        <v>Bp Gp 9112(1)/ 9006(10)</v>
      </c>
      <c r="E470" s="4">
        <f>INDEX(Table2[TT],MATCH(A470,Table2[//]))</f>
        <v>11</v>
      </c>
      <c r="F470" s="5" t="str">
        <f>IF(INDEX(Table2[KET],MATCH(A470,Table2[//]))="","-",INDEX(Table2[KET],MATCH(A470,Table2[//])))</f>
        <v>192 ls</v>
      </c>
    </row>
    <row r="471" spans="1:6" ht="15">
      <c r="A471" s="27">
        <v>472</v>
      </c>
      <c r="D471" s="3" t="str">
        <f>INDEX(Table2[NAMA BARANG],MATCH(A471,Table2[//]))</f>
        <v>Bp Hapus V 6791</v>
      </c>
      <c r="E471" s="4">
        <f>INDEX(Table2[TT],MATCH(A471,Table2[//]))</f>
        <v>8</v>
      </c>
      <c r="F471" s="5" t="str">
        <f>IF(INDEX(Table2[KET],MATCH(A471,Table2[//]))="","-",INDEX(Table2[KET],MATCH(A471,Table2[//])))</f>
        <v>96 ls</v>
      </c>
    </row>
    <row r="472" spans="1:6" ht="15">
      <c r="A472" s="27">
        <v>473</v>
      </c>
      <c r="D472" s="3" t="str">
        <f>INDEX(Table2[NAMA BARANG],MATCH(A472,Table2[//]))</f>
        <v>Bp Heroset 50</v>
      </c>
      <c r="E472" s="4">
        <f>INDEX(Table2[TT],MATCH(A472,Table2[//]))</f>
        <v>13</v>
      </c>
      <c r="F472" s="5" t="str">
        <f>IF(INDEX(Table2[KET],MATCH(A472,Table2[//]))="","-",INDEX(Table2[KET],MATCH(A472,Table2[//])))</f>
        <v>20 ls</v>
      </c>
    </row>
    <row r="473" spans="1:6" ht="15">
      <c r="A473" s="27">
        <v>474</v>
      </c>
      <c r="D473" s="3" t="str">
        <f>INDEX(Table2[NAMA BARANG],MATCH(A473,Table2[//]))</f>
        <v>Bp Hilltop HT 1020</v>
      </c>
      <c r="E473" s="4">
        <f>INDEX(Table2[TT],MATCH(A473,Table2[//]))</f>
        <v>6</v>
      </c>
      <c r="F473" s="5" t="str">
        <f>IF(INDEX(Table2[KET],MATCH(A473,Table2[//]))="","-",INDEX(Table2[KET],MATCH(A473,Table2[//])))</f>
        <v>144 ls</v>
      </c>
    </row>
    <row r="474" spans="1:6" ht="15">
      <c r="A474" s="27">
        <v>475</v>
      </c>
      <c r="D474" s="3" t="str">
        <f>INDEX(Table2[NAMA BARANG],MATCH(A474,Table2[//]))</f>
        <v>Bp Hk panjang (36)</v>
      </c>
      <c r="E474" s="4">
        <f>INDEX(Table2[TT],MATCH(A474,Table2[//]))</f>
        <v>2</v>
      </c>
      <c r="F474" s="5" t="str">
        <f>IF(INDEX(Table2[KET],MATCH(A474,Table2[//]))="","-",INDEX(Table2[KET],MATCH(A474,Table2[//])))</f>
        <v>60 box</v>
      </c>
    </row>
    <row r="475" spans="1:6" ht="15">
      <c r="A475" s="27">
        <v>476</v>
      </c>
      <c r="D475" s="3" t="str">
        <f>INDEX(Table2[NAMA BARANG],MATCH(A475,Table2[//]))</f>
        <v>Bp Ht 590 balon tiup (3)/ MP 2131 ayunan demon (1 box 48) (1)</v>
      </c>
      <c r="E475" s="4">
        <f>INDEX(Table2[TT],MATCH(A475,Table2[//]))</f>
        <v>4</v>
      </c>
      <c r="F475" s="5" t="str">
        <f>IF(INDEX(Table2[KET],MATCH(A475,Table2[//]))="","-",INDEX(Table2[KET],MATCH(A475,Table2[//])))</f>
        <v>36 box</v>
      </c>
    </row>
    <row r="476" spans="1:6" ht="15">
      <c r="A476" s="27">
        <v>477</v>
      </c>
      <c r="D476" s="3" t="str">
        <f>INDEX(Table2[NAMA BARANG],MATCH(A476,Table2[//]))</f>
        <v>Bp ikan tali</v>
      </c>
      <c r="E476" s="4">
        <f>INDEX(Table2[TT],MATCH(A476,Table2[//]))</f>
        <v>2</v>
      </c>
      <c r="F476" s="5" t="str">
        <f>IF(INDEX(Table2[KET],MATCH(A476,Table2[//]))="","-",INDEX(Table2[KET],MATCH(A476,Table2[//])))</f>
        <v>200 ls</v>
      </c>
    </row>
    <row r="477" spans="1:6" ht="15">
      <c r="A477" s="27">
        <v>478</v>
      </c>
      <c r="D477" s="3" t="str">
        <f>INDEX(Table2[NAMA BARANG],MATCH(A477,Table2[//]))</f>
        <v>Bp JB 273/ 1000</v>
      </c>
      <c r="E477" s="4">
        <f>INDEX(Table2[TT],MATCH(A477,Table2[//]))</f>
        <v>8</v>
      </c>
      <c r="F477" s="5" t="str">
        <f>IF(INDEX(Table2[KET],MATCH(A477,Table2[//]))="","-",INDEX(Table2[KET],MATCH(A477,Table2[//])))</f>
        <v>36 box</v>
      </c>
    </row>
    <row r="478" spans="1:6" ht="15">
      <c r="A478" s="27">
        <v>479</v>
      </c>
      <c r="D478" s="3" t="str">
        <f>INDEX(Table2[NAMA BARANG],MATCH(A478,Table2[//]))</f>
        <v>Bp KG 1 B</v>
      </c>
      <c r="E478" s="4">
        <f>INDEX(Table2[TT],MATCH(A478,Table2[//]))</f>
        <v>6</v>
      </c>
      <c r="F478" s="5" t="str">
        <f>IF(INDEX(Table2[KET],MATCH(A478,Table2[//]))="","-",INDEX(Table2[KET],MATCH(A478,Table2[//])))</f>
        <v>144 ls</v>
      </c>
    </row>
    <row r="479" spans="1:6" ht="15">
      <c r="A479" s="27">
        <v>480</v>
      </c>
      <c r="D479" s="3" t="str">
        <f>INDEX(Table2[NAMA BARANG],MATCH(A479,Table2[//]))</f>
        <v>Bp light kitty hand</v>
      </c>
      <c r="E479" s="4">
        <f>INDEX(Table2[TT],MATCH(A479,Table2[//]))</f>
        <v>4</v>
      </c>
      <c r="F479" s="5" t="str">
        <f>IF(INDEX(Table2[KET],MATCH(A479,Table2[//]))="","-",INDEX(Table2[KET],MATCH(A479,Table2[//])))</f>
        <v>20 box</v>
      </c>
    </row>
    <row r="480" spans="1:6" ht="15">
      <c r="A480" s="27">
        <v>481</v>
      </c>
      <c r="D480" s="3" t="str">
        <f>INDEX(Table2[NAMA BARANG],MATCH(A480,Table2[//]))</f>
        <v>Bp light princess hand</v>
      </c>
      <c r="E480" s="4">
        <f>INDEX(Table2[TT],MATCH(A480,Table2[//]))</f>
        <v>9</v>
      </c>
      <c r="F480" s="5" t="str">
        <f>IF(INDEX(Table2[KET],MATCH(A480,Table2[//]))="","-",INDEX(Table2[KET],MATCH(A480,Table2[//])))</f>
        <v>20 box</v>
      </c>
    </row>
    <row r="481" spans="1:6" ht="15">
      <c r="A481" s="27">
        <v>482</v>
      </c>
      <c r="D481" s="3" t="str">
        <f>INDEX(Table2[NAMA BARANG],MATCH(A481,Table2[//]))</f>
        <v>Bp Manik 001 (1x60)</v>
      </c>
      <c r="E481" s="4">
        <f>INDEX(Table2[TT],MATCH(A481,Table2[//]))</f>
        <v>9</v>
      </c>
      <c r="F481" s="5" t="str">
        <f>IF(INDEX(Table2[KET],MATCH(A481,Table2[//]))="","-",INDEX(Table2[KET],MATCH(A481,Table2[//])))</f>
        <v>40 box</v>
      </c>
    </row>
    <row r="482" spans="1:6" ht="15">
      <c r="A482" s="27">
        <v>483</v>
      </c>
      <c r="D482" s="3" t="str">
        <f>INDEX(Table2[NAMA BARANG],MATCH(A482,Table2[//]))</f>
        <v>Bp MD 104 tangan</v>
      </c>
      <c r="E482" s="4">
        <f>INDEX(Table2[TT],MATCH(A482,Table2[//]))</f>
        <v>2</v>
      </c>
      <c r="F482" s="5" t="str">
        <f>IF(INDEX(Table2[KET],MATCH(A482,Table2[//]))="","-",INDEX(Table2[KET],MATCH(A482,Table2[//])))</f>
        <v>350 ls</v>
      </c>
    </row>
    <row r="483" spans="1:6" ht="15">
      <c r="A483" s="27">
        <v>484</v>
      </c>
      <c r="D483" s="3" t="str">
        <f>INDEX(Table2[NAMA BARANG],MATCH(A483,Table2[//]))</f>
        <v>Bp Meja BPS 202 Foot</v>
      </c>
      <c r="E483" s="4">
        <f>INDEX(Table2[TT],MATCH(A483,Table2[//]))</f>
        <v>7</v>
      </c>
      <c r="F483" s="5" t="str">
        <f>IF(INDEX(Table2[KET],MATCH(A483,Table2[//]))="","-",INDEX(Table2[KET],MATCH(A483,Table2[//])))</f>
        <v>500 pc</v>
      </c>
    </row>
    <row r="484" spans="1:6" ht="15">
      <c r="A484" s="27">
        <v>485</v>
      </c>
      <c r="D484" s="3" t="str">
        <f>INDEX(Table2[NAMA BARANG],MATCH(A484,Table2[//]))</f>
        <v>Bp Milk 302 (36)</v>
      </c>
      <c r="E484" s="4">
        <f>INDEX(Table2[TT],MATCH(A484,Table2[//]))</f>
        <v>35</v>
      </c>
      <c r="F484" s="5" t="str">
        <f>IF(INDEX(Table2[KET],MATCH(A484,Table2[//]))="","-",INDEX(Table2[KET],MATCH(A484,Table2[//])))</f>
        <v>1440 pc</v>
      </c>
    </row>
    <row r="485" spans="1:6" ht="15">
      <c r="A485" s="27">
        <v>486</v>
      </c>
      <c r="D485" s="3" t="str">
        <f>INDEX(Table2[NAMA BARANG],MATCH(A485,Table2[//]))</f>
        <v>Bp mini Gell Maxxist 133C</v>
      </c>
      <c r="E485" s="4">
        <f>INDEX(Table2[TT],MATCH(A485,Table2[//]))</f>
        <v>2</v>
      </c>
      <c r="F485" s="5" t="str">
        <f>IF(INDEX(Table2[KET],MATCH(A485,Table2[//]))="","-",INDEX(Table2[KET],MATCH(A485,Table2[//])))</f>
        <v>24 gr</v>
      </c>
    </row>
    <row r="486" spans="1:6" ht="15">
      <c r="A486" s="27">
        <v>487</v>
      </c>
      <c r="D486" s="3" t="str">
        <f>INDEX(Table2[NAMA BARANG],MATCH(A486,Table2[//]))</f>
        <v>Bp mini Gell Sparkle Gold</v>
      </c>
      <c r="E486" s="4">
        <f>INDEX(Table2[TT],MATCH(A486,Table2[//]))</f>
        <v>1</v>
      </c>
      <c r="F486" s="5" t="str">
        <f>IF(INDEX(Table2[KET],MATCH(A486,Table2[//]))="","-",INDEX(Table2[KET],MATCH(A486,Table2[//])))</f>
        <v>144 ls</v>
      </c>
    </row>
    <row r="487" spans="1:6" ht="15">
      <c r="A487" s="27">
        <v>488</v>
      </c>
      <c r="D487" s="3" t="str">
        <f>INDEX(Table2[NAMA BARANG],MATCH(A487,Table2[//]))</f>
        <v>Bp MM bening 300 Ma</v>
      </c>
      <c r="E487" s="4">
        <f>INDEX(Table2[TT],MATCH(A487,Table2[//]))</f>
        <v>2</v>
      </c>
      <c r="F487" s="5" t="str">
        <f>IF(INDEX(Table2[KET],MATCH(A487,Table2[//]))="","-",INDEX(Table2[KET],MATCH(A487,Table2[//])))</f>
        <v>250 ls</v>
      </c>
    </row>
    <row r="488" spans="1:6" ht="15">
      <c r="A488" s="27">
        <v>489</v>
      </c>
      <c r="D488" s="3" t="str">
        <f>INDEX(Table2[NAMA BARANG],MATCH(A488,Table2[//]))</f>
        <v>Bp MM butek 300 MB</v>
      </c>
      <c r="E488" s="4">
        <f>INDEX(Table2[TT],MATCH(A488,Table2[//]))</f>
        <v>1</v>
      </c>
      <c r="F488" s="5" t="str">
        <f>IF(INDEX(Table2[KET],MATCH(A488,Table2[//]))="","-",INDEX(Table2[KET],MATCH(A488,Table2[//])))</f>
        <v>144 ls</v>
      </c>
    </row>
    <row r="489" spans="1:6" ht="15">
      <c r="A489" s="27">
        <v>490</v>
      </c>
      <c r="D489" s="3" t="str">
        <f>INDEX(Table2[NAMA BARANG],MATCH(A489,Table2[//]))</f>
        <v>Bp Mobil Kombinasi Polos</v>
      </c>
      <c r="E489" s="4">
        <f>INDEX(Table2[TT],MATCH(A489,Table2[//]))</f>
        <v>11</v>
      </c>
      <c r="F489" s="5" t="str">
        <f>IF(INDEX(Table2[KET],MATCH(A489,Table2[//]))="","-",INDEX(Table2[KET],MATCH(A489,Table2[//])))</f>
        <v>2000 pc</v>
      </c>
    </row>
    <row r="490" spans="1:6" ht="15">
      <c r="A490" s="27">
        <v>491</v>
      </c>
      <c r="D490" s="3" t="str">
        <f>INDEX(Table2[NAMA BARANG],MATCH(A490,Table2[//]))</f>
        <v>Bp MP 0206 kincir</v>
      </c>
      <c r="E490" s="4">
        <f>INDEX(Table2[TT],MATCH(A490,Table2[//]))</f>
        <v>2</v>
      </c>
      <c r="F490" s="5" t="str">
        <f>IF(INDEX(Table2[KET],MATCH(A490,Table2[//]))="","-",INDEX(Table2[KET],MATCH(A490,Table2[//])))</f>
        <v>576 PCS</v>
      </c>
    </row>
    <row r="491" spans="1:6" ht="15">
      <c r="A491" s="27">
        <v>492</v>
      </c>
      <c r="D491" s="3" t="str">
        <f>INDEX(Table2[NAMA BARANG],MATCH(A491,Table2[//]))</f>
        <v>Bp MP 2105 minion</v>
      </c>
      <c r="E491" s="4">
        <f>INDEX(Table2[TT],MATCH(A491,Table2[//]))</f>
        <v>8</v>
      </c>
      <c r="F491" s="5" t="str">
        <f>IF(INDEX(Table2[KET],MATCH(A491,Table2[//]))="","-",INDEX(Table2[KET],MATCH(A491,Table2[//])))</f>
        <v>144 ls</v>
      </c>
    </row>
    <row r="492" spans="1:6" ht="15">
      <c r="A492" s="27">
        <v>493</v>
      </c>
      <c r="D492" s="3" t="str">
        <f>INDEX(Table2[NAMA BARANG],MATCH(A492,Table2[//]))</f>
        <v>Bp MP 6026 love</v>
      </c>
      <c r="E492" s="4">
        <f>INDEX(Table2[TT],MATCH(A492,Table2[//]))</f>
        <v>6</v>
      </c>
      <c r="F492" s="5" t="str">
        <f>IF(INDEX(Table2[KET],MATCH(A492,Table2[//]))="","-",INDEX(Table2[KET],MATCH(A492,Table2[//])))</f>
        <v>144 ls</v>
      </c>
    </row>
    <row r="493" spans="1:6" ht="15">
      <c r="A493" s="27">
        <v>494</v>
      </c>
      <c r="D493" s="3" t="str">
        <f>INDEX(Table2[NAMA BARANG],MATCH(A493,Table2[//]))</f>
        <v>Bp MP 60992 smurf 1x48</v>
      </c>
      <c r="E493" s="4">
        <f>INDEX(Table2[TT],MATCH(A493,Table2[//]))</f>
        <v>2</v>
      </c>
      <c r="F493" s="5" t="str">
        <f>IF(INDEX(Table2[KET],MATCH(A493,Table2[//]))="","-",INDEX(Table2[KET],MATCH(A493,Table2[//])))</f>
        <v>36 box</v>
      </c>
    </row>
    <row r="494" spans="1:6" ht="15">
      <c r="A494" s="27">
        <v>495</v>
      </c>
      <c r="D494" s="3" t="str">
        <f>INDEX(Table2[NAMA BARANG],MATCH(A494,Table2[//]))</f>
        <v>Bp On-Off M Mouse</v>
      </c>
      <c r="E494" s="4">
        <f>INDEX(Table2[TT],MATCH(A494,Table2[//]))</f>
        <v>1</v>
      </c>
      <c r="F494" s="5" t="str">
        <f>IF(INDEX(Table2[KET],MATCH(A494,Table2[//]))="","-",INDEX(Table2[KET],MATCH(A494,Table2[//])))</f>
        <v>288 ls</v>
      </c>
    </row>
    <row r="495" spans="1:6" ht="15">
      <c r="A495" s="27">
        <v>496</v>
      </c>
      <c r="D495" s="3" t="str">
        <f>INDEX(Table2[NAMA BARANG],MATCH(A495,Table2[//]))</f>
        <v>Bp Ougier Rabbit</v>
      </c>
      <c r="E495" s="4">
        <f>INDEX(Table2[TT],MATCH(A495,Table2[//]))</f>
        <v>18</v>
      </c>
      <c r="F495" s="5" t="str">
        <f>IF(INDEX(Table2[KET],MATCH(A495,Table2[//]))="","-",INDEX(Table2[KET],MATCH(A495,Table2[//])))</f>
        <v>48 box</v>
      </c>
    </row>
    <row r="496" spans="1:6" ht="15">
      <c r="A496" s="27">
        <v>497</v>
      </c>
      <c r="D496" s="3" t="str">
        <f>INDEX(Table2[NAMA BARANG],MATCH(A496,Table2[//]))</f>
        <v>Bp Pelangi 6611(2)/ 005(2)</v>
      </c>
      <c r="E496" s="4">
        <f>INDEX(Table2[TT],MATCH(A496,Table2[//]))</f>
        <v>4</v>
      </c>
      <c r="F496" s="5" t="str">
        <f>IF(INDEX(Table2[KET],MATCH(A496,Table2[//]))="","-",INDEX(Table2[KET],MATCH(A496,Table2[//])))</f>
        <v>1728 pc</v>
      </c>
    </row>
    <row r="497" spans="1:6" ht="15">
      <c r="A497" s="27">
        <v>498</v>
      </c>
      <c r="D497" s="3" t="str">
        <f>INDEX(Table2[NAMA BARANG],MATCH(A497,Table2[//]))</f>
        <v>Bp Pelangi 9310</v>
      </c>
      <c r="E497" s="4">
        <f>INDEX(Table2[TT],MATCH(A497,Table2[//]))</f>
        <v>2</v>
      </c>
      <c r="F497" s="5" t="str">
        <f>IF(INDEX(Table2[KET],MATCH(A497,Table2[//]))="","-",INDEX(Table2[KET],MATCH(A497,Table2[//])))</f>
        <v>1728 pc</v>
      </c>
    </row>
    <row r="498" spans="1:6" ht="15">
      <c r="A498" s="27">
        <v>499</v>
      </c>
      <c r="D498" s="3" t="str">
        <f>INDEX(Table2[NAMA BARANG],MATCH(A498,Table2[//]))</f>
        <v>Bp Pelna 01</v>
      </c>
      <c r="E498" s="4">
        <f>INDEX(Table2[TT],MATCH(A498,Table2[//]))</f>
        <v>10</v>
      </c>
      <c r="F498" s="5" t="str">
        <f>IF(INDEX(Table2[KET],MATCH(A498,Table2[//]))="","-",INDEX(Table2[KET],MATCH(A498,Table2[//])))</f>
        <v>20 GRS</v>
      </c>
    </row>
    <row r="499" spans="1:6" ht="15">
      <c r="A499" s="27">
        <v>500</v>
      </c>
      <c r="D499" s="3" t="str">
        <f>INDEX(Table2[NAMA BARANG],MATCH(A499,Table2[//]))</f>
        <v>Bp pen gliter lestari</v>
      </c>
      <c r="E499" s="4">
        <f>INDEX(Table2[TT],MATCH(A499,Table2[//]))</f>
        <v>11</v>
      </c>
      <c r="F499" s="5" t="str">
        <f>IF(INDEX(Table2[KET],MATCH(A499,Table2[//]))="","-",INDEX(Table2[KET],MATCH(A499,Table2[//])))</f>
        <v>160 ls</v>
      </c>
    </row>
    <row r="500" spans="1:6" ht="15">
      <c r="A500" s="27">
        <v>501</v>
      </c>
      <c r="D500" s="3" t="str">
        <f>INDEX(Table2[NAMA BARANG],MATCH(A500,Table2[//]))</f>
        <v>Bp sepatu roda 084 (48)</v>
      </c>
      <c r="E500" s="4">
        <f>INDEX(Table2[TT],MATCH(A500,Table2[//]))</f>
        <v>2</v>
      </c>
      <c r="F500" s="5" t="str">
        <f>IF(INDEX(Table2[KET],MATCH(A500,Table2[//]))="","-",INDEX(Table2[KET],MATCH(A500,Table2[//])))</f>
        <v>144 ls</v>
      </c>
    </row>
    <row r="501" spans="1:6" ht="15">
      <c r="A501" s="27">
        <v>502</v>
      </c>
      <c r="D501" s="3" t="str">
        <f>INDEX(Table2[NAMA BARANG],MATCH(A501,Table2[//]))</f>
        <v>Bp SF -2991 two in one</v>
      </c>
      <c r="E501" s="4">
        <f>INDEX(Table2[TT],MATCH(A501,Table2[//]))</f>
        <v>11</v>
      </c>
      <c r="F501" s="5" t="str">
        <f>IF(INDEX(Table2[KET],MATCH(A501,Table2[//]))="","-",INDEX(Table2[KET],MATCH(A501,Table2[//])))</f>
        <v>192 ls</v>
      </c>
    </row>
    <row r="502" spans="1:6" ht="15">
      <c r="A502" s="27">
        <v>503</v>
      </c>
      <c r="D502" s="3" t="str">
        <f>INDEX(Table2[NAMA BARANG],MATCH(A502,Table2[//]))</f>
        <v>Bp Sika 189 Ht (19)/ biru(3)</v>
      </c>
      <c r="E502" s="4">
        <f>INDEX(Table2[TT],MATCH(A502,Table2[//]))</f>
        <v>22</v>
      </c>
      <c r="F502" s="5" t="str">
        <f>IF(INDEX(Table2[KET],MATCH(A502,Table2[//]))="","-",INDEX(Table2[KET],MATCH(A502,Table2[//])))</f>
        <v>180 ls</v>
      </c>
    </row>
    <row r="503" spans="1:6" ht="15">
      <c r="A503" s="27">
        <v>504</v>
      </c>
      <c r="D503" s="3" t="str">
        <f>INDEX(Table2[NAMA BARANG],MATCH(A503,Table2[//]))</f>
        <v>Bp Skyline S-6 Black</v>
      </c>
      <c r="E503" s="4">
        <f>INDEX(Table2[TT],MATCH(A503,Table2[//]))</f>
        <v>3</v>
      </c>
      <c r="F503" s="5" t="str">
        <f>IF(INDEX(Table2[KET],MATCH(A503,Table2[//]))="","-",INDEX(Table2[KET],MATCH(A503,Table2[//])))</f>
        <v>144 ls</v>
      </c>
    </row>
    <row r="504" spans="1:6" ht="15">
      <c r="A504" s="27">
        <v>505</v>
      </c>
      <c r="D504" s="3" t="str">
        <f>INDEX(Table2[NAMA BARANG],MATCH(A504,Table2[//]))</f>
        <v>Bp Smile 2038 (36)</v>
      </c>
      <c r="E504" s="4">
        <f>INDEX(Table2[TT],MATCH(A504,Table2[//]))</f>
        <v>36</v>
      </c>
      <c r="F504" s="5" t="str">
        <f>IF(INDEX(Table2[KET],MATCH(A504,Table2[//]))="","-",INDEX(Table2[KET],MATCH(A504,Table2[//])))</f>
        <v>1440 pc</v>
      </c>
    </row>
    <row r="505" spans="1:6" ht="15">
      <c r="A505" s="27">
        <v>506</v>
      </c>
      <c r="D505" s="3" t="str">
        <f>INDEX(Table2[NAMA BARANG],MATCH(A505,Table2[//]))</f>
        <v>Bp Snoopy Bening 300 MA</v>
      </c>
      <c r="E505" s="4">
        <f>INDEX(Table2[TT],MATCH(A505,Table2[//]))</f>
        <v>4</v>
      </c>
      <c r="F505" s="5" t="str">
        <f>IF(INDEX(Table2[KET],MATCH(A505,Table2[//]))="","-",INDEX(Table2[KET],MATCH(A505,Table2[//])))</f>
        <v>250 ls</v>
      </c>
    </row>
    <row r="506" spans="1:6" ht="15">
      <c r="A506" s="27">
        <v>507</v>
      </c>
      <c r="D506" s="3" t="str">
        <f>INDEX(Table2[NAMA BARANG],MATCH(A506,Table2[//]))</f>
        <v>BP SQ 812</v>
      </c>
      <c r="E506" s="4">
        <f>INDEX(Table2[TT],MATCH(A506,Table2[//]))</f>
        <v>7</v>
      </c>
      <c r="F506" s="5" t="str">
        <f>IF(INDEX(Table2[KET],MATCH(A506,Table2[//]))="","-",INDEX(Table2[KET],MATCH(A506,Table2[//])))</f>
        <v>144 LSN</v>
      </c>
    </row>
    <row r="507" spans="1:6" ht="15">
      <c r="A507" s="27">
        <v>508</v>
      </c>
      <c r="D507" s="3" t="str">
        <f>INDEX(Table2[NAMA BARANG],MATCH(A507,Table2[//]))</f>
        <v>Bp ST 4005/ 5w+mech</v>
      </c>
      <c r="E507" s="4">
        <f>INDEX(Table2[TT],MATCH(A507,Table2[//]))</f>
        <v>2</v>
      </c>
      <c r="F507" s="5" t="str">
        <f>IF(INDEX(Table2[KET],MATCH(A507,Table2[//]))="","-",INDEX(Table2[KET],MATCH(A507,Table2[//])))</f>
        <v>-</v>
      </c>
    </row>
    <row r="508" spans="1:6" ht="15">
      <c r="A508" s="27">
        <v>509</v>
      </c>
      <c r="D508" s="3" t="str">
        <f>INDEX(Table2[NAMA BARANG],MATCH(A508,Table2[//]))</f>
        <v>Bp Stand pen B 9212</v>
      </c>
      <c r="E508" s="4">
        <f>INDEX(Table2[TT],MATCH(A508,Table2[//]))</f>
        <v>2</v>
      </c>
      <c r="F508" s="5" t="str">
        <f>IF(INDEX(Table2[KET],MATCH(A508,Table2[//]))="","-",INDEX(Table2[KET],MATCH(A508,Table2[//])))</f>
        <v>500 pc</v>
      </c>
    </row>
    <row r="509" spans="1:6" ht="15">
      <c r="A509" s="27">
        <v>510</v>
      </c>
      <c r="D509" s="3" t="str">
        <f>INDEX(Table2[NAMA BARANG],MATCH(A509,Table2[//]))</f>
        <v>Bp Stick color Top Ht</v>
      </c>
      <c r="E509" s="4">
        <f>INDEX(Table2[TT],MATCH(A509,Table2[//]))</f>
        <v>4</v>
      </c>
      <c r="F509" s="5" t="str">
        <f>IF(INDEX(Table2[KET],MATCH(A509,Table2[//]))="","-",INDEX(Table2[KET],MATCH(A509,Table2[//])))</f>
        <v>12 gr</v>
      </c>
    </row>
    <row r="510" spans="1:6" ht="15">
      <c r="A510" s="27">
        <v>511</v>
      </c>
      <c r="D510" s="3" t="str">
        <f>INDEX(Table2[NAMA BARANG],MATCH(A510,Table2[//]))</f>
        <v>Bp Stick color Top light blue</v>
      </c>
      <c r="E510" s="4">
        <f>INDEX(Table2[TT],MATCH(A510,Table2[//]))</f>
        <v>3</v>
      </c>
      <c r="F510" s="5" t="str">
        <f>IF(INDEX(Table2[KET],MATCH(A510,Table2[//]))="","-",INDEX(Table2[KET],MATCH(A510,Table2[//])))</f>
        <v>12 gr</v>
      </c>
    </row>
    <row r="511" spans="1:6" ht="15">
      <c r="A511" s="27">
        <v>512</v>
      </c>
      <c r="D511" s="3" t="str">
        <f>INDEX(Table2[NAMA BARANG],MATCH(A511,Table2[//]))</f>
        <v>Bp Suling Butek 2856</v>
      </c>
      <c r="E511" s="4">
        <f>INDEX(Table2[TT],MATCH(A511,Table2[//]))</f>
        <v>2</v>
      </c>
      <c r="F511" s="5" t="str">
        <f>IF(INDEX(Table2[KET],MATCH(A511,Table2[//]))="","-",INDEX(Table2[KET],MATCH(A511,Table2[//])))</f>
        <v>144 ls</v>
      </c>
    </row>
    <row r="512" spans="1:6" ht="15">
      <c r="A512" s="27">
        <v>513</v>
      </c>
      <c r="D512" s="3" t="str">
        <f>INDEX(Table2[NAMA BARANG],MATCH(A512,Table2[//]))</f>
        <v>Bp tali 1835</v>
      </c>
      <c r="E512" s="4">
        <f>INDEX(Table2[TT],MATCH(A512,Table2[//]))</f>
        <v>2</v>
      </c>
      <c r="F512" s="5" t="str">
        <f>IF(INDEX(Table2[KET],MATCH(A512,Table2[//]))="","-",INDEX(Table2[KET],MATCH(A512,Table2[//])))</f>
        <v>100 ls</v>
      </c>
    </row>
    <row r="513" spans="1:6" ht="15">
      <c r="A513" s="27">
        <v>514</v>
      </c>
      <c r="D513" s="3" t="str">
        <f>INDEX(Table2[NAMA BARANG],MATCH(A513,Table2[//]))</f>
        <v>Bp tali PN 1001</v>
      </c>
      <c r="E513" s="4">
        <f>INDEX(Table2[TT],MATCH(A513,Table2[//]))</f>
        <v>8</v>
      </c>
      <c r="F513" s="5" t="str">
        <f>IF(INDEX(Table2[KET],MATCH(A513,Table2[//]))="","-",INDEX(Table2[KET],MATCH(A513,Table2[//])))</f>
        <v>200 ls</v>
      </c>
    </row>
    <row r="514" spans="1:6" ht="15">
      <c r="A514" s="27">
        <v>515</v>
      </c>
      <c r="D514" s="3" t="str">
        <f>INDEX(Table2[NAMA BARANG],MATCH(A514,Table2[//]))</f>
        <v>Bp Tekken warna pp 30</v>
      </c>
      <c r="E514" s="4">
        <f>INDEX(Table2[TT],MATCH(A514,Table2[//]))</f>
        <v>3</v>
      </c>
      <c r="F514" s="5" t="str">
        <f>IF(INDEX(Table2[KET],MATCH(A514,Table2[//]))="","-",INDEX(Table2[KET],MATCH(A514,Table2[//])))</f>
        <v>48 box</v>
      </c>
    </row>
    <row r="515" spans="1:6" ht="15">
      <c r="A515" s="27">
        <v>516</v>
      </c>
      <c r="D515" s="3" t="str">
        <f>INDEX(Table2[NAMA BARANG],MATCH(A515,Table2[//]))</f>
        <v>Bp Terompet (48)</v>
      </c>
      <c r="E515" s="4">
        <f>INDEX(Table2[TT],MATCH(A515,Table2[//]))</f>
        <v>6</v>
      </c>
      <c r="F515" s="5" t="str">
        <f>IF(INDEX(Table2[KET],MATCH(A515,Table2[//]))="","-",INDEX(Table2[KET],MATCH(A515,Table2[//])))</f>
        <v>36 box</v>
      </c>
    </row>
    <row r="516" spans="1:6" ht="15">
      <c r="A516" s="27">
        <v>517</v>
      </c>
      <c r="D516" s="3" t="str">
        <f>INDEX(Table2[NAMA BARANG],MATCH(A516,Table2[//]))</f>
        <v>Bp TF 228</v>
      </c>
      <c r="E516" s="4">
        <f>INDEX(Table2[TT],MATCH(A516,Table2[//]))</f>
        <v>16</v>
      </c>
      <c r="F516" s="5" t="str">
        <f>IF(INDEX(Table2[KET],MATCH(A516,Table2[//]))="","-",INDEX(Table2[KET],MATCH(A516,Table2[//])))</f>
        <v>144 ls</v>
      </c>
    </row>
    <row r="517" spans="1:6" ht="15">
      <c r="A517" s="27">
        <v>518</v>
      </c>
      <c r="D517" s="3" t="str">
        <f>INDEX(Table2[NAMA BARANG],MATCH(A517,Table2[//]))</f>
        <v>Bp TF 228</v>
      </c>
      <c r="E517" s="4">
        <f>INDEX(Table2[TT],MATCH(A517,Table2[//]))</f>
        <v>16</v>
      </c>
      <c r="F517" s="5" t="str">
        <f>IF(INDEX(Table2[KET],MATCH(A517,Table2[//]))="","-",INDEX(Table2[KET],MATCH(A517,Table2[//])))</f>
        <v>144 ls</v>
      </c>
    </row>
    <row r="518" spans="1:6" ht="15">
      <c r="A518" s="27">
        <v>519</v>
      </c>
      <c r="D518" s="3" t="str">
        <f>INDEX(Table2[NAMA BARANG],MATCH(A518,Table2[//]))</f>
        <v>Bp TF 3135</v>
      </c>
      <c r="E518" s="4">
        <f>INDEX(Table2[TT],MATCH(A518,Table2[//]))</f>
        <v>5</v>
      </c>
      <c r="F518" s="5" t="str">
        <f>IF(INDEX(Table2[KET],MATCH(A518,Table2[//]))="","-",INDEX(Table2[KET],MATCH(A518,Table2[//])))</f>
        <v>144 LSN</v>
      </c>
    </row>
    <row r="519" spans="1:6" ht="15">
      <c r="A519" s="27">
        <v>520</v>
      </c>
      <c r="D519" s="3" t="str">
        <f>INDEX(Table2[NAMA BARANG],MATCH(A519,Table2[//]))</f>
        <v>Bp TF 3135 batik blk</v>
      </c>
      <c r="E519" s="4">
        <f>INDEX(Table2[TT],MATCH(A519,Table2[//]))</f>
        <v>77</v>
      </c>
      <c r="F519" s="5" t="str">
        <f>IF(INDEX(Table2[KET],MATCH(A519,Table2[//]))="","-",INDEX(Table2[KET],MATCH(A519,Table2[//])))</f>
        <v>72 ls</v>
      </c>
    </row>
    <row r="520" spans="1:6" ht="15">
      <c r="A520" s="27">
        <v>521</v>
      </c>
      <c r="D520" s="3" t="str">
        <f>INDEX(Table2[NAMA BARANG],MATCH(A520,Table2[//]))</f>
        <v>Bp TF 344 batik</v>
      </c>
      <c r="E520" s="4">
        <f>INDEX(Table2[TT],MATCH(A520,Table2[//]))</f>
        <v>5</v>
      </c>
      <c r="F520" s="5" t="str">
        <f>IF(INDEX(Table2[KET],MATCH(A520,Table2[//]))="","-",INDEX(Table2[KET],MATCH(A520,Table2[//])))</f>
        <v>108 ls</v>
      </c>
    </row>
    <row r="521" spans="1:6" ht="15">
      <c r="A521" s="27">
        <v>522</v>
      </c>
      <c r="D521" s="3" t="str">
        <f>INDEX(Table2[NAMA BARANG],MATCH(A521,Table2[//]))</f>
        <v>Bp TF 719</v>
      </c>
      <c r="E521" s="4">
        <f>INDEX(Table2[TT],MATCH(A521,Table2[//]))</f>
        <v>3</v>
      </c>
      <c r="F521" s="5" t="str">
        <f>IF(INDEX(Table2[KET],MATCH(A521,Table2[//]))="","-",INDEX(Table2[KET],MATCH(A521,Table2[//])))</f>
        <v>108 ls</v>
      </c>
    </row>
    <row r="522" spans="1:6" ht="15">
      <c r="A522" s="27">
        <v>523</v>
      </c>
      <c r="D522" s="3" t="str">
        <f>INDEX(Table2[NAMA BARANG],MATCH(A522,Table2[//]))</f>
        <v>Bp TF 729</v>
      </c>
      <c r="E522" s="4">
        <f>INDEX(Table2[TT],MATCH(A522,Table2[//]))</f>
        <v>4</v>
      </c>
      <c r="F522" s="5" t="str">
        <f>IF(INDEX(Table2[KET],MATCH(A522,Table2[//]))="","-",INDEX(Table2[KET],MATCH(A522,Table2[//])))</f>
        <v>108 ls</v>
      </c>
    </row>
    <row r="523" spans="1:6" ht="15">
      <c r="A523" s="27">
        <v>524</v>
      </c>
      <c r="D523" s="3" t="str">
        <f>INDEX(Table2[NAMA BARANG],MATCH(A523,Table2[//]))</f>
        <v>Bp TF 729</v>
      </c>
      <c r="E523" s="4">
        <f>INDEX(Table2[TT],MATCH(A523,Table2[//]))</f>
        <v>4</v>
      </c>
      <c r="F523" s="5" t="str">
        <f>IF(INDEX(Table2[KET],MATCH(A523,Table2[//]))="","-",INDEX(Table2[KET],MATCH(A523,Table2[//])))</f>
        <v>108 ls</v>
      </c>
    </row>
    <row r="524" spans="1:6" ht="15">
      <c r="A524" s="27">
        <v>525</v>
      </c>
      <c r="D524" s="3" t="str">
        <f>INDEX(Table2[NAMA BARANG],MATCH(A524,Table2[//]))</f>
        <v>Bp Tizo 340 Hitam (FAKTUR)</v>
      </c>
      <c r="E524" s="4">
        <f>INDEX(Table2[TT],MATCH(A524,Table2[//]))</f>
        <v>2</v>
      </c>
      <c r="F524" s="5" t="str">
        <f>IF(INDEX(Table2[KET],MATCH(A524,Table2[//]))="","-",INDEX(Table2[KET],MATCH(A524,Table2[//])))</f>
        <v>96 LSN</v>
      </c>
    </row>
    <row r="525" spans="1:6" ht="15">
      <c r="A525" s="27">
        <v>526</v>
      </c>
      <c r="D525" s="3" t="str">
        <f>INDEX(Table2[NAMA BARANG],MATCH(A525,Table2[//]))</f>
        <v>Bp Tizo 340 Hitam (FAKTUR)</v>
      </c>
      <c r="E525" s="4">
        <f>INDEX(Table2[TT],MATCH(A525,Table2[//]))</f>
        <v>2</v>
      </c>
      <c r="F525" s="5" t="str">
        <f>IF(INDEX(Table2[KET],MATCH(A525,Table2[//]))="","-",INDEX(Table2[KET],MATCH(A525,Table2[//])))</f>
        <v>96 LSN</v>
      </c>
    </row>
    <row r="526" spans="1:6" ht="15">
      <c r="A526" s="27">
        <v>527</v>
      </c>
      <c r="D526" s="3" t="str">
        <f>INDEX(Table2[NAMA BARANG],MATCH(A526,Table2[//]))</f>
        <v>Bp Tizo 340 Hitam (FAKTUR)</v>
      </c>
      <c r="E526" s="4">
        <f>INDEX(Table2[TT],MATCH(A526,Table2[//]))</f>
        <v>2</v>
      </c>
      <c r="F526" s="5" t="str">
        <f>IF(INDEX(Table2[KET],MATCH(A526,Table2[//]))="","-",INDEX(Table2[KET],MATCH(A526,Table2[//])))</f>
        <v>96 LSN</v>
      </c>
    </row>
    <row r="527" spans="1:6" ht="15">
      <c r="A527" s="27">
        <v>528</v>
      </c>
      <c r="D527" s="3" t="str">
        <f>INDEX(Table2[NAMA BARANG],MATCH(A527,Table2[//]))</f>
        <v>Bp Top 5559</v>
      </c>
      <c r="E527" s="4">
        <f>INDEX(Table2[TT],MATCH(A527,Table2[//]))</f>
        <v>2</v>
      </c>
      <c r="F527" s="5" t="str">
        <f>IF(INDEX(Table2[KET],MATCH(A527,Table2[//]))="","-",INDEX(Table2[KET],MATCH(A527,Table2[//])))</f>
        <v>48 box</v>
      </c>
    </row>
    <row r="528" spans="1:6" ht="15">
      <c r="A528" s="27">
        <v>529</v>
      </c>
      <c r="D528" s="3" t="str">
        <f>INDEX(Table2[NAMA BARANG],MATCH(A528,Table2[//]))</f>
        <v>Bp Top 5559</v>
      </c>
      <c r="E528" s="4">
        <f>INDEX(Table2[TT],MATCH(A528,Table2[//]))</f>
        <v>2</v>
      </c>
      <c r="F528" s="5" t="str">
        <f>IF(INDEX(Table2[KET],MATCH(A528,Table2[//]))="","-",INDEX(Table2[KET],MATCH(A528,Table2[//])))</f>
        <v>33 box</v>
      </c>
    </row>
    <row r="529" spans="1:6" ht="15">
      <c r="A529" s="27">
        <v>530</v>
      </c>
      <c r="D529" s="3" t="str">
        <f>INDEX(Table2[NAMA BARANG],MATCH(A529,Table2[//]))</f>
        <v>Bp Trix 150</v>
      </c>
      <c r="E529" s="4">
        <f>INDEX(Table2[TT],MATCH(A529,Table2[//]))</f>
        <v>2</v>
      </c>
      <c r="F529" s="5" t="str">
        <f>IF(INDEX(Table2[KET],MATCH(A529,Table2[//]))="","-",INDEX(Table2[KET],MATCH(A529,Table2[//])))</f>
        <v>192 ls</v>
      </c>
    </row>
    <row r="530" spans="1:6" ht="15">
      <c r="A530" s="27">
        <v>531</v>
      </c>
      <c r="D530" s="3" t="str">
        <f>INDEX(Table2[NAMA BARANG],MATCH(A530,Table2[//]))</f>
        <v xml:space="preserve">Bp TT senter 6014 smurf </v>
      </c>
      <c r="E530" s="4">
        <f>INDEX(Table2[TT],MATCH(A530,Table2[//]))</f>
        <v>2</v>
      </c>
      <c r="F530" s="5" t="str">
        <f>IF(INDEX(Table2[KET],MATCH(A530,Table2[//]))="","-",INDEX(Table2[KET],MATCH(A530,Table2[//])))</f>
        <v>72 ls</v>
      </c>
    </row>
    <row r="531" spans="1:6" ht="15">
      <c r="A531" s="27">
        <v>532</v>
      </c>
      <c r="D531" s="3" t="str">
        <f>INDEX(Table2[NAMA BARANG],MATCH(A531,Table2[//]))</f>
        <v>Bp TX 152</v>
      </c>
      <c r="E531" s="4">
        <f>INDEX(Table2[TT],MATCH(A531,Table2[//]))</f>
        <v>2</v>
      </c>
      <c r="F531" s="5" t="str">
        <f>IF(INDEX(Table2[KET],MATCH(A531,Table2[//]))="","-",INDEX(Table2[KET],MATCH(A531,Table2[//])))</f>
        <v>192 ls</v>
      </c>
    </row>
    <row r="532" spans="1:6" ht="15">
      <c r="A532" s="27">
        <v>533</v>
      </c>
      <c r="D532" s="3" t="str">
        <f>INDEX(Table2[NAMA BARANG],MATCH(A532,Table2[//]))</f>
        <v>Bp TZ 501 Ht</v>
      </c>
      <c r="E532" s="4">
        <f>INDEX(Table2[TT],MATCH(A532,Table2[//]))</f>
        <v>1</v>
      </c>
      <c r="F532" s="5" t="str">
        <f>IF(INDEX(Table2[KET],MATCH(A532,Table2[//]))="","-",INDEX(Table2[KET],MATCH(A532,Table2[//])))</f>
        <v>144 LSN</v>
      </c>
    </row>
    <row r="533" spans="1:6" ht="15">
      <c r="A533" s="27">
        <v>534</v>
      </c>
      <c r="D533" s="3" t="str">
        <f>INDEX(Table2[NAMA BARANG],MATCH(A533,Table2[//]))</f>
        <v>Bp TZ 501 Ht (faktur)</v>
      </c>
      <c r="E533" s="4">
        <f>INDEX(Table2[TT],MATCH(A533,Table2[//]))</f>
        <v>2</v>
      </c>
      <c r="F533" s="5" t="str">
        <f>IF(INDEX(Table2[KET],MATCH(A533,Table2[//]))="","-",INDEX(Table2[KET],MATCH(A533,Table2[//])))</f>
        <v>144 LSN</v>
      </c>
    </row>
    <row r="534" spans="1:6" ht="15">
      <c r="A534" s="27">
        <v>535</v>
      </c>
      <c r="D534" s="3" t="str">
        <f>INDEX(Table2[NAMA BARANG],MATCH(A534,Table2[//]))</f>
        <v>Bp USA TP</v>
      </c>
      <c r="E534" s="4">
        <f>INDEX(Table2[TT],MATCH(A534,Table2[//]))</f>
        <v>4</v>
      </c>
      <c r="F534" s="5" t="str">
        <f>IF(INDEX(Table2[KET],MATCH(A534,Table2[//]))="","-",INDEX(Table2[KET],MATCH(A534,Table2[//])))</f>
        <v>100 ls</v>
      </c>
    </row>
    <row r="535" spans="1:6" ht="15">
      <c r="A535" s="27">
        <v>536</v>
      </c>
      <c r="D535" s="3" t="str">
        <f>INDEX(Table2[NAMA BARANG],MATCH(A535,Table2[//]))</f>
        <v>Bp Vanco VC 559 Ht FAKTUR</v>
      </c>
      <c r="E535" s="4">
        <f>INDEX(Table2[TT],MATCH(A535,Table2[//]))</f>
        <v>1</v>
      </c>
      <c r="F535" s="5" t="str">
        <f>IF(INDEX(Table2[KET],MATCH(A535,Table2[//]))="","-",INDEX(Table2[KET],MATCH(A535,Table2[//])))</f>
        <v>144 LSN</v>
      </c>
    </row>
    <row r="536" spans="1:6" ht="15">
      <c r="A536" s="27">
        <v>537</v>
      </c>
      <c r="D536" s="3" t="str">
        <f>INDEX(Table2[NAMA BARANG],MATCH(A536,Table2[//]))</f>
        <v>Bp VC 529 A 200 Vanco</v>
      </c>
      <c r="E536" s="4">
        <f>INDEX(Table2[TT],MATCH(A536,Table2[//]))</f>
        <v>3</v>
      </c>
      <c r="F536" s="5" t="str">
        <f>IF(INDEX(Table2[KET],MATCH(A536,Table2[//]))="","-",INDEX(Table2[KET],MATCH(A536,Table2[//])))</f>
        <v>144 ls</v>
      </c>
    </row>
    <row r="537" spans="1:6" ht="15">
      <c r="A537" s="27">
        <v>538</v>
      </c>
      <c r="D537" s="3" t="str">
        <f>INDEX(Table2[NAMA BARANG],MATCH(A537,Table2[//]))</f>
        <v>Bp VC 600 SegiEmpat batik</v>
      </c>
      <c r="E537" s="4">
        <f>INDEX(Table2[TT],MATCH(A537,Table2[//]))</f>
        <v>1</v>
      </c>
      <c r="F537" s="5" t="str">
        <f>IF(INDEX(Table2[KET],MATCH(A537,Table2[//]))="","-",INDEX(Table2[KET],MATCH(A537,Table2[//])))</f>
        <v>144 ls</v>
      </c>
    </row>
    <row r="538" spans="1:6" ht="15">
      <c r="A538" s="27">
        <v>539</v>
      </c>
      <c r="D538" s="3" t="str">
        <f>INDEX(Table2[NAMA BARANG],MATCH(A538,Table2[//]))</f>
        <v>Bp Vtro 220 BTS</v>
      </c>
      <c r="E538" s="4">
        <f>INDEX(Table2[TT],MATCH(A538,Table2[//]))</f>
        <v>2</v>
      </c>
      <c r="F538" s="5" t="str">
        <f>IF(INDEX(Table2[KET],MATCH(A538,Table2[//]))="","-",INDEX(Table2[KET],MATCH(A538,Table2[//])))</f>
        <v>144 ls</v>
      </c>
    </row>
    <row r="539" spans="1:6" ht="15">
      <c r="A539" s="27">
        <v>540</v>
      </c>
      <c r="D539" s="3" t="str">
        <f>INDEX(Table2[NAMA BARANG],MATCH(A539,Table2[//]))</f>
        <v>Bp WR Gp 112s 12w</v>
      </c>
      <c r="E539" s="4">
        <f>INDEX(Table2[TT],MATCH(A539,Table2[//]))</f>
        <v>1</v>
      </c>
      <c r="F539" s="5" t="str">
        <f>IF(INDEX(Table2[KET],MATCH(A539,Table2[//]))="","-",INDEX(Table2[KET],MATCH(A539,Table2[//])))</f>
        <v>160 set</v>
      </c>
    </row>
    <row r="540" spans="1:6" ht="15">
      <c r="A540" s="27">
        <v>541</v>
      </c>
      <c r="D540" s="3" t="str">
        <f>INDEX(Table2[NAMA BARANG],MATCH(A540,Table2[//]))</f>
        <v>Bp X data M1</v>
      </c>
      <c r="E540" s="4">
        <f>INDEX(Table2[TT],MATCH(A540,Table2[//]))</f>
        <v>7</v>
      </c>
      <c r="F540" s="5" t="str">
        <f>IF(INDEX(Table2[KET],MATCH(A540,Table2[//]))="","-",INDEX(Table2[KET],MATCH(A540,Table2[//])))</f>
        <v>20 GRS</v>
      </c>
    </row>
    <row r="541" spans="1:6" ht="15">
      <c r="A541" s="27">
        <v>542</v>
      </c>
      <c r="D541" s="3" t="str">
        <f>INDEX(Table2[NAMA BARANG],MATCH(A541,Table2[//]))</f>
        <v>Bp X data M2</v>
      </c>
      <c r="E541" s="4">
        <f>INDEX(Table2[TT],MATCH(A541,Table2[//]))</f>
        <v>5</v>
      </c>
      <c r="F541" s="5" t="str">
        <f>IF(INDEX(Table2[KET],MATCH(A541,Table2[//]))="","-",INDEX(Table2[KET],MATCH(A541,Table2[//])))</f>
        <v>20 GRS</v>
      </c>
    </row>
    <row r="542" spans="1:6" ht="15">
      <c r="A542" s="27">
        <v>543</v>
      </c>
      <c r="D542" s="3" t="str">
        <f>INDEX(Table2[NAMA BARANG],MATCH(A542,Table2[//]))</f>
        <v>Bp XD 061H/ 5w+mech</v>
      </c>
      <c r="E542" s="4">
        <f>INDEX(Table2[TT],MATCH(A542,Table2[//]))</f>
        <v>1</v>
      </c>
      <c r="F542" s="5" t="str">
        <f>IF(INDEX(Table2[KET],MATCH(A542,Table2[//]))="","-",INDEX(Table2[KET],MATCH(A542,Table2[//])))</f>
        <v>1296 pc</v>
      </c>
    </row>
    <row r="543" spans="1:6" ht="15">
      <c r="A543" s="27">
        <v>544</v>
      </c>
      <c r="D543" s="3" t="str">
        <f>INDEX(Table2[NAMA BARANG],MATCH(A543,Table2[//]))</f>
        <v>Bp XD 070 B10/ 3w</v>
      </c>
      <c r="E543" s="4">
        <f>INDEX(Table2[TT],MATCH(A543,Table2[//]))</f>
        <v>3</v>
      </c>
      <c r="F543" s="5" t="str">
        <f>IF(INDEX(Table2[KET],MATCH(A543,Table2[//]))="","-",INDEX(Table2[KET],MATCH(A543,Table2[//])))</f>
        <v>144 ls</v>
      </c>
    </row>
    <row r="544" spans="1:6" ht="15">
      <c r="A544" s="27">
        <v>545</v>
      </c>
      <c r="D544" s="3" t="str">
        <f>INDEX(Table2[NAMA BARANG],MATCH(A544,Table2[//]))</f>
        <v>Bp XDM 3017</v>
      </c>
      <c r="E544" s="4">
        <f>INDEX(Table2[TT],MATCH(A544,Table2[//]))</f>
        <v>2</v>
      </c>
      <c r="F544" s="5" t="str">
        <f>IF(INDEX(Table2[KET],MATCH(A544,Table2[//]))="","-",INDEX(Table2[KET],MATCH(A544,Table2[//])))</f>
        <v>144 ls</v>
      </c>
    </row>
    <row r="545" spans="1:6" ht="15">
      <c r="A545" s="27">
        <v>546</v>
      </c>
      <c r="D545" s="3" t="str">
        <f>INDEX(Table2[NAMA BARANG],MATCH(A545,Table2[//]))</f>
        <v>Bp XDM 3155</v>
      </c>
      <c r="E545" s="4">
        <f>INDEX(Table2[TT],MATCH(A545,Table2[//]))</f>
        <v>2</v>
      </c>
      <c r="F545" s="5" t="str">
        <f>IF(INDEX(Table2[KET],MATCH(A545,Table2[//]))="","-",INDEX(Table2[KET],MATCH(A545,Table2[//])))</f>
        <v>144 ls</v>
      </c>
    </row>
    <row r="546" spans="1:6" ht="15">
      <c r="A546" s="27">
        <v>547</v>
      </c>
      <c r="D546" s="3" t="str">
        <f>INDEX(Table2[NAMA BARANG],MATCH(A546,Table2[//]))</f>
        <v>Bp XDM Fancy 3124(1)/ 3125(1)</v>
      </c>
      <c r="E546" s="4">
        <f>INDEX(Table2[TT],MATCH(A546,Table2[//]))</f>
        <v>2</v>
      </c>
      <c r="F546" s="5" t="str">
        <f>IF(INDEX(Table2[KET],MATCH(A546,Table2[//]))="","-",INDEX(Table2[KET],MATCH(A546,Table2[//])))</f>
        <v>180 ls</v>
      </c>
    </row>
    <row r="547" spans="1:6" ht="15">
      <c r="A547" s="27">
        <v>548</v>
      </c>
      <c r="D547" s="3" t="str">
        <f>INDEX(Table2[NAMA BARANG],MATCH(A547,Table2[//]))</f>
        <v>Bp XDM Fancy 3126</v>
      </c>
      <c r="E547" s="4">
        <f>INDEX(Table2[TT],MATCH(A547,Table2[//]))</f>
        <v>3</v>
      </c>
      <c r="F547" s="5" t="str">
        <f>IF(INDEX(Table2[KET],MATCH(A547,Table2[//]))="","-",INDEX(Table2[KET],MATCH(A547,Table2[//])))</f>
        <v>180 ls</v>
      </c>
    </row>
    <row r="548" spans="1:6" ht="15">
      <c r="A548" s="27">
        <v>549</v>
      </c>
      <c r="D548" s="3" t="str">
        <f>INDEX(Table2[NAMA BARANG],MATCH(A548,Table2[//]))</f>
        <v>Bp XDM P213</v>
      </c>
      <c r="E548" s="4">
        <f>INDEX(Table2[TT],MATCH(A548,Table2[//]))</f>
        <v>1</v>
      </c>
      <c r="F548" s="5" t="str">
        <f>IF(INDEX(Table2[KET],MATCH(A548,Table2[//]))="","-",INDEX(Table2[KET],MATCH(A548,Table2[//])))</f>
        <v>144 ls</v>
      </c>
    </row>
    <row r="549" spans="1:6" ht="15">
      <c r="A549" s="27">
        <v>550</v>
      </c>
      <c r="D549" s="3" t="str">
        <f>INDEX(Table2[NAMA BARANG],MATCH(A549,Table2[//]))</f>
        <v>Bp Y L1000 HK panjang 1x48</v>
      </c>
      <c r="E549" s="4">
        <f>INDEX(Table2[TT],MATCH(A549,Table2[//]))</f>
        <v>1</v>
      </c>
      <c r="F549" s="5" t="str">
        <f>IF(INDEX(Table2[KET],MATCH(A549,Table2[//]))="","-",INDEX(Table2[KET],MATCH(A549,Table2[//])))</f>
        <v>36 box</v>
      </c>
    </row>
    <row r="550" spans="1:6" ht="15">
      <c r="A550" s="27">
        <v>551</v>
      </c>
      <c r="D550" s="3" t="str">
        <f>INDEX(Table2[NAMA BARANG],MATCH(A550,Table2[//]))</f>
        <v>Bp Zhixin 3568</v>
      </c>
      <c r="E550" s="4">
        <f>INDEX(Table2[TT],MATCH(A550,Table2[//]))</f>
        <v>1</v>
      </c>
      <c r="F550" s="5" t="str">
        <f>IF(INDEX(Table2[KET],MATCH(A550,Table2[//]))="","-",INDEX(Table2[KET],MATCH(A550,Table2[//])))</f>
        <v>144 LSN</v>
      </c>
    </row>
    <row r="551" spans="1:6" ht="15">
      <c r="A551" s="27">
        <v>552</v>
      </c>
      <c r="D551" s="3" t="str">
        <f>INDEX(Table2[NAMA BARANG],MATCH(A551,Table2[//]))</f>
        <v>Bp Zhixin ZH 101</v>
      </c>
      <c r="E551" s="4">
        <f>INDEX(Table2[TT],MATCH(A551,Table2[//]))</f>
        <v>3</v>
      </c>
      <c r="F551" s="5">
        <f>IF(INDEX(Table2[KET],MATCH(A551,Table2[//]))="","-",INDEX(Table2[KET],MATCH(A551,Table2[//])))</f>
        <v>120</v>
      </c>
    </row>
    <row r="552" spans="1:6" ht="15">
      <c r="A552" s="27">
        <v>553</v>
      </c>
      <c r="D552" s="3" t="str">
        <f>INDEX(Table2[NAMA BARANG],MATCH(A552,Table2[//]))</f>
        <v>Bp Zhixin ZH 102</v>
      </c>
      <c r="E552" s="4">
        <f>INDEX(Table2[TT],MATCH(A552,Table2[//]))</f>
        <v>9</v>
      </c>
      <c r="F552" s="5" t="str">
        <f>IF(INDEX(Table2[KET],MATCH(A552,Table2[//]))="","-",INDEX(Table2[KET],MATCH(A552,Table2[//])))</f>
        <v>120 ls</v>
      </c>
    </row>
    <row r="553" spans="1:6" ht="15">
      <c r="A553" s="27">
        <v>554</v>
      </c>
      <c r="D553" s="3" t="str">
        <f>INDEX(Table2[NAMA BARANG],MATCH(A553,Table2[//]))</f>
        <v>Bp/ pen holder PH 909(4)</v>
      </c>
      <c r="E553" s="4">
        <f>INDEX(Table2[TT],MATCH(A553,Table2[//]))</f>
        <v>4</v>
      </c>
      <c r="F553" s="5" t="str">
        <f>IF(INDEX(Table2[KET],MATCH(A553,Table2[//]))="","-",INDEX(Table2[KET],MATCH(A553,Table2[//])))</f>
        <v>96 pc</v>
      </c>
    </row>
    <row r="554" spans="1:6" ht="15">
      <c r="A554" s="27">
        <v>555</v>
      </c>
      <c r="D554" s="3" t="str">
        <f>INDEX(Table2[NAMA BARANG],MATCH(A554,Table2[//]))</f>
        <v>Bp/ Vullpen 3081(1)/ 3083(1)/ 3095(2)</v>
      </c>
      <c r="E554" s="4">
        <f>INDEX(Table2[TT],MATCH(A554,Table2[//]))</f>
        <v>2</v>
      </c>
      <c r="F554" s="5" t="str">
        <f>IF(INDEX(Table2[KET],MATCH(A554,Table2[//]))="","-",INDEX(Table2[KET],MATCH(A554,Table2[//])))</f>
        <v>20 ls</v>
      </c>
    </row>
    <row r="555" spans="1:6" ht="15">
      <c r="A555" s="27">
        <v>556</v>
      </c>
      <c r="D555" s="3" t="str">
        <f>INDEX(Table2[NAMA BARANG],MATCH(A555,Table2[//]))</f>
        <v>Bp/ Vullpen TF 801 (8)/ TF 802 (23)</v>
      </c>
      <c r="E555" s="4">
        <f>INDEX(Table2[TT],MATCH(A555,Table2[//]))</f>
        <v>31</v>
      </c>
      <c r="F555" s="5" t="str">
        <f>IF(INDEX(Table2[KET],MATCH(A555,Table2[//]))="","-",INDEX(Table2[KET],MATCH(A555,Table2[//])))</f>
        <v>50 ls</v>
      </c>
    </row>
    <row r="556" spans="1:6" ht="15">
      <c r="A556" s="27">
        <v>557</v>
      </c>
      <c r="D556" s="3" t="str">
        <f>INDEX(Table2[NAMA BARANG],MATCH(A556,Table2[//]))</f>
        <v>BTL A 2560-37/38 A5/30lb</v>
      </c>
      <c r="E556" s="4">
        <f>INDEX(Table2[TT],MATCH(A556,Table2[//]))</f>
        <v>1</v>
      </c>
      <c r="F556" s="5" t="str">
        <f>IF(INDEX(Table2[KET],MATCH(A556,Table2[//]))="","-",INDEX(Table2[KET],MATCH(A556,Table2[//])))</f>
        <v>432 PCS</v>
      </c>
    </row>
    <row r="557" spans="1:6" ht="15">
      <c r="A557" s="27">
        <v>558</v>
      </c>
      <c r="D557" s="3" t="str">
        <f>INDEX(Table2[NAMA BARANG],MATCH(A557,Table2[//]))</f>
        <v>BTS 329-1A/ 6</v>
      </c>
      <c r="E557" s="4">
        <f>INDEX(Table2[TT],MATCH(A557,Table2[//]))</f>
        <v>3</v>
      </c>
      <c r="F557" s="5" t="str">
        <f>IF(INDEX(Table2[KET],MATCH(A557,Table2[//]))="","-",INDEX(Table2[KET],MATCH(A557,Table2[//])))</f>
        <v>240 pc</v>
      </c>
    </row>
    <row r="558" spans="1:6" ht="15">
      <c r="A558" s="27">
        <v>559</v>
      </c>
      <c r="D558" s="3" t="str">
        <f>INDEX(Table2[NAMA BARANG],MATCH(A558,Table2[//]))</f>
        <v>BTS 329-2 A5-100</v>
      </c>
      <c r="E558" s="4">
        <f>INDEX(Table2[TT],MATCH(A558,Table2[//]))</f>
        <v>7</v>
      </c>
      <c r="F558" s="5" t="str">
        <f>IF(INDEX(Table2[KET],MATCH(A558,Table2[//]))="","-",INDEX(Table2[KET],MATCH(A558,Table2[//])))</f>
        <v>240 pc</v>
      </c>
    </row>
    <row r="559" spans="1:6" ht="15">
      <c r="A559" s="27">
        <v>560</v>
      </c>
      <c r="D559" s="3" t="str">
        <f>INDEX(Table2[NAMA BARANG],MATCH(A559,Table2[//]))</f>
        <v>BTS 60 404</v>
      </c>
      <c r="E559" s="4">
        <f>INDEX(Table2[TT],MATCH(A559,Table2[//]))</f>
        <v>1</v>
      </c>
      <c r="F559" s="5" t="str">
        <f>IF(INDEX(Table2[KET],MATCH(A559,Table2[//]))="","-",INDEX(Table2[KET],MATCH(A559,Table2[//])))</f>
        <v>80 pc</v>
      </c>
    </row>
    <row r="560" spans="1:6" ht="15">
      <c r="A560" s="27">
        <v>561</v>
      </c>
      <c r="D560" s="3" t="str">
        <f>INDEX(Table2[NAMA BARANG],MATCH(A560,Table2[//]))</f>
        <v>BTS 60-404/A5-45 Depan</v>
      </c>
      <c r="E560" s="4">
        <f>INDEX(Table2[TT],MATCH(A560,Table2[//]))</f>
        <v>8</v>
      </c>
      <c r="F560" s="5">
        <f>IF(INDEX(Table2[KET],MATCH(A560,Table2[//]))="","-",INDEX(Table2[KET],MATCH(A560,Table2[//])))</f>
        <v>320</v>
      </c>
    </row>
    <row r="561" spans="1:6" ht="15">
      <c r="A561" s="27">
        <v>562</v>
      </c>
      <c r="D561" s="3" t="str">
        <f>INDEX(Table2[NAMA BARANG],MATCH(A561,Table2[//]))</f>
        <v>BTS A680-08 (3)</v>
      </c>
      <c r="E561" s="4">
        <f>INDEX(Table2[TT],MATCH(A561,Table2[//]))</f>
        <v>3</v>
      </c>
      <c r="F561" s="5">
        <f>IF(INDEX(Table2[KET],MATCH(A561,Table2[//]))="","-",INDEX(Table2[KET],MATCH(A561,Table2[//])))</f>
        <v>320</v>
      </c>
    </row>
    <row r="562" spans="1:6" ht="15">
      <c r="A562" s="27">
        <v>563</v>
      </c>
      <c r="D562" s="3" t="str">
        <f>INDEX(Table2[NAMA BARANG],MATCH(A562,Table2[//]))</f>
        <v>BTS B156/ A6 Index</v>
      </c>
      <c r="E562" s="4">
        <f>INDEX(Table2[TT],MATCH(A562,Table2[//]))</f>
        <v>2</v>
      </c>
      <c r="F562" s="5">
        <f>IF(INDEX(Table2[KET],MATCH(A562,Table2[//]))="","-",INDEX(Table2[KET],MATCH(A562,Table2[//])))</f>
        <v>160</v>
      </c>
    </row>
    <row r="563" spans="1:6" ht="15">
      <c r="A563" s="27">
        <v>564</v>
      </c>
      <c r="D563" s="3" t="str">
        <f>INDEX(Table2[NAMA BARANG],MATCH(A563,Table2[//]))</f>
        <v>BTS gasta A5 80-12 Bola</v>
      </c>
      <c r="E563" s="4">
        <f>INDEX(Table2[TT],MATCH(A563,Table2[//]))</f>
        <v>6</v>
      </c>
      <c r="F563" s="5" t="str">
        <f>IF(INDEX(Table2[KET],MATCH(A563,Table2[//]))="","-",INDEX(Table2[KET],MATCH(A563,Table2[//])))</f>
        <v>168 pc</v>
      </c>
    </row>
    <row r="564" spans="1:6" ht="15">
      <c r="A564" s="27">
        <v>565</v>
      </c>
      <c r="D564" s="3" t="str">
        <f>INDEX(Table2[NAMA BARANG],MATCH(A564,Table2[//]))</f>
        <v>BTS Gasta A5-60 Biasa 6001/ 6002</v>
      </c>
      <c r="E564" s="4">
        <f>INDEX(Table2[TT],MATCH(A564,Table2[//]))</f>
        <v>2</v>
      </c>
      <c r="F564" s="5">
        <f>IF(INDEX(Table2[KET],MATCH(A564,Table2[//]))="","-",INDEX(Table2[KET],MATCH(A564,Table2[//])))</f>
        <v>192</v>
      </c>
    </row>
    <row r="565" spans="1:6" ht="15">
      <c r="A565" s="27">
        <v>566</v>
      </c>
      <c r="D565" s="3" t="str">
        <f>INDEX(Table2[NAMA BARANG],MATCH(A565,Table2[//]))</f>
        <v>BTS Gasta A5-60 Biasa 6003/ 6005</v>
      </c>
      <c r="E565" s="4">
        <f>INDEX(Table2[TT],MATCH(A565,Table2[//]))</f>
        <v>2</v>
      </c>
      <c r="F565" s="5">
        <f>IF(INDEX(Table2[KET],MATCH(A565,Table2[//]))="","-",INDEX(Table2[KET],MATCH(A565,Table2[//])))</f>
        <v>192</v>
      </c>
    </row>
    <row r="566" spans="1:6" ht="15">
      <c r="A566" s="27">
        <v>567</v>
      </c>
      <c r="D566" s="3" t="str">
        <f>INDEX(Table2[NAMA BARANG],MATCH(A566,Table2[//]))</f>
        <v>BTS Gasta A5-60 Biasa 6006</v>
      </c>
      <c r="E566" s="4">
        <f>INDEX(Table2[TT],MATCH(A566,Table2[//]))</f>
        <v>1</v>
      </c>
      <c r="F566" s="5">
        <f>IF(INDEX(Table2[KET],MATCH(A566,Table2[//]))="","-",INDEX(Table2[KET],MATCH(A566,Table2[//])))</f>
        <v>192</v>
      </c>
    </row>
    <row r="567" spans="1:6" ht="15">
      <c r="A567" s="27">
        <v>568</v>
      </c>
      <c r="D567" s="3" t="str">
        <f>INDEX(Table2[NAMA BARANG],MATCH(A567,Table2[//]))</f>
        <v>BTS gasta HA 32-8211/ A5-50 FR</v>
      </c>
      <c r="E567" s="4">
        <f>INDEX(Table2[TT],MATCH(A567,Table2[//]))</f>
        <v>2</v>
      </c>
      <c r="F567" s="5" t="str">
        <f>IF(INDEX(Table2[KET],MATCH(A567,Table2[//]))="","-",INDEX(Table2[KET],MATCH(A567,Table2[//])))</f>
        <v>320 pc</v>
      </c>
    </row>
    <row r="568" spans="1:6" ht="15">
      <c r="A568" s="27">
        <v>569</v>
      </c>
      <c r="D568" s="3" t="str">
        <f>INDEX(Table2[NAMA BARANG],MATCH(A568,Table2[//]))</f>
        <v>BTS gasta HA 32-8213/ A5-50 FR</v>
      </c>
      <c r="E568" s="4">
        <f>INDEX(Table2[TT],MATCH(A568,Table2[//]))</f>
        <v>1</v>
      </c>
      <c r="F568" s="5" t="str">
        <f>IF(INDEX(Table2[KET],MATCH(A568,Table2[//]))="","-",INDEX(Table2[KET],MATCH(A568,Table2[//])))</f>
        <v>320 pc</v>
      </c>
    </row>
    <row r="569" spans="1:6" ht="15">
      <c r="A569" s="27">
        <v>570</v>
      </c>
      <c r="D569" s="3" t="str">
        <f>INDEX(Table2[NAMA BARANG],MATCH(A569,Table2[//]))</f>
        <v>BTS WZ A5 25100-64 w</v>
      </c>
      <c r="E569" s="4">
        <f>INDEX(Table2[TT],MATCH(A569,Table2[//]))</f>
        <v>1</v>
      </c>
      <c r="F569" s="5">
        <f>IF(INDEX(Table2[KET],MATCH(A569,Table2[//]))="","-",INDEX(Table2[KET],MATCH(A569,Table2[//])))</f>
        <v>160</v>
      </c>
    </row>
    <row r="570" spans="1:6" ht="15">
      <c r="A570" s="27">
        <v>571</v>
      </c>
      <c r="D570" s="3" t="str">
        <f>INDEX(Table2[NAMA BARANG],MATCH(A570,Table2[//]))</f>
        <v>BTS WZ A5 Biasa 25100-59 warna</v>
      </c>
      <c r="E570" s="4">
        <f>INDEX(Table2[TT],MATCH(A570,Table2[//]))</f>
        <v>1</v>
      </c>
      <c r="F570" s="5">
        <f>IF(INDEX(Table2[KET],MATCH(A570,Table2[//]))="","-",INDEX(Table2[KET],MATCH(A570,Table2[//])))</f>
        <v>160</v>
      </c>
    </row>
    <row r="571" spans="1:6" ht="15">
      <c r="A571" s="27">
        <v>572</v>
      </c>
      <c r="D571" s="3" t="str">
        <f>INDEX(Table2[NAMA BARANG],MATCH(A571,Table2[//]))</f>
        <v>BTS WZ A5 Biasa 25100-65</v>
      </c>
      <c r="E571" s="4">
        <f>INDEX(Table2[TT],MATCH(A571,Table2[//]))</f>
        <v>1</v>
      </c>
      <c r="F571" s="5">
        <f>IF(INDEX(Table2[KET],MATCH(A571,Table2[//]))="","-",INDEX(Table2[KET],MATCH(A571,Table2[//])))</f>
        <v>160</v>
      </c>
    </row>
    <row r="572" spans="1:6" ht="15">
      <c r="A572" s="27">
        <v>573</v>
      </c>
      <c r="D572" s="3" t="str">
        <f>INDEX(Table2[NAMA BARANG],MATCH(A572,Table2[//]))</f>
        <v>BTS WZ A5 Biasa 25100-70</v>
      </c>
      <c r="E572" s="4">
        <f>INDEX(Table2[TT],MATCH(A572,Table2[//]))</f>
        <v>1</v>
      </c>
      <c r="F572" s="5">
        <f>IF(INDEX(Table2[KET],MATCH(A572,Table2[//]))="","-",INDEX(Table2[KET],MATCH(A572,Table2[//])))</f>
        <v>160</v>
      </c>
    </row>
    <row r="573" spans="1:6" ht="15">
      <c r="A573" s="27">
        <v>574</v>
      </c>
      <c r="D573" s="3" t="str">
        <f>INDEX(Table2[NAMA BARANG],MATCH(A573,Table2[//]))</f>
        <v>BTS WZ A5 Biasa 28825-64</v>
      </c>
      <c r="E573" s="4">
        <f>INDEX(Table2[TT],MATCH(A573,Table2[//]))</f>
        <v>1</v>
      </c>
      <c r="F573" s="5">
        <f>IF(INDEX(Table2[KET],MATCH(A573,Table2[//]))="","-",INDEX(Table2[KET],MATCH(A573,Table2[//])))</f>
        <v>160</v>
      </c>
    </row>
    <row r="574" spans="1:6" ht="15">
      <c r="A574" s="27">
        <v>575</v>
      </c>
      <c r="D574" s="3" t="str">
        <f>INDEX(Table2[NAMA BARANG],MATCH(A574,Table2[//]))</f>
        <v>BTS WZ A5 Biasa 28825-65</v>
      </c>
      <c r="E574" s="4">
        <f>INDEX(Table2[TT],MATCH(A574,Table2[//]))</f>
        <v>1</v>
      </c>
      <c r="F574" s="5">
        <f>IF(INDEX(Table2[KET],MATCH(A574,Table2[//]))="","-",INDEX(Table2[KET],MATCH(A574,Table2[//])))</f>
        <v>160</v>
      </c>
    </row>
    <row r="575" spans="1:6" ht="15">
      <c r="A575" s="27">
        <v>576</v>
      </c>
      <c r="D575" s="3" t="str">
        <f>INDEX(Table2[NAMA BARANG],MATCH(A575,Table2[//]))</f>
        <v>Buldog Clip 3 Dingli/ V Tech (24) 0024</v>
      </c>
      <c r="E575" s="4">
        <f>INDEX(Table2[TT],MATCH(A575,Table2[//]))</f>
        <v>14</v>
      </c>
      <c r="F575" s="5" t="str">
        <f>IF(INDEX(Table2[KET],MATCH(A575,Table2[//]))="","-",INDEX(Table2[KET],MATCH(A575,Table2[//])))</f>
        <v>60 ls</v>
      </c>
    </row>
    <row r="576" spans="1:6" ht="15">
      <c r="A576" s="27">
        <v>577</v>
      </c>
      <c r="D576" s="3" t="str">
        <f>INDEX(Table2[NAMA BARANG],MATCH(A576,Table2[//]))</f>
        <v>Buldog Clip 4 V tech (18) 0023</v>
      </c>
      <c r="E576" s="4">
        <f>INDEX(Table2[TT],MATCH(A576,Table2[//]))</f>
        <v>20</v>
      </c>
      <c r="F576" s="5" t="str">
        <f>IF(INDEX(Table2[KET],MATCH(A576,Table2[//]))="","-",INDEX(Table2[KET],MATCH(A576,Table2[//])))</f>
        <v>30 ls</v>
      </c>
    </row>
    <row r="577" spans="1:6" ht="15">
      <c r="A577" s="27">
        <v>578</v>
      </c>
      <c r="D577" s="3" t="str">
        <f>INDEX(Table2[NAMA BARANG],MATCH(A577,Table2[//]))</f>
        <v>Bulldog clip joss BC 0023 (4) ETJ</v>
      </c>
      <c r="E577" s="4">
        <f>INDEX(Table2[TT],MATCH(A577,Table2[//]))</f>
        <v>4</v>
      </c>
      <c r="F577" s="5" t="str">
        <f>IF(INDEX(Table2[KET],MATCH(A577,Table2[//]))="","-",INDEX(Table2[KET],MATCH(A577,Table2[//])))</f>
        <v>360 pc</v>
      </c>
    </row>
    <row r="578" spans="1:6" ht="15">
      <c r="A578" s="27">
        <v>579</v>
      </c>
      <c r="D578" s="3" t="str">
        <f>INDEX(Table2[NAMA BARANG],MATCH(A578,Table2[//]))</f>
        <v>Business file D file P</v>
      </c>
      <c r="E578" s="4">
        <f>INDEX(Table2[TT],MATCH(A578,Table2[//]))</f>
        <v>3</v>
      </c>
      <c r="F578" s="5" t="str">
        <f>IF(INDEX(Table2[KET],MATCH(A578,Table2[//]))="","-",INDEX(Table2[KET],MATCH(A578,Table2[//])))</f>
        <v>50 ls</v>
      </c>
    </row>
    <row r="579" spans="1:6" ht="15">
      <c r="A579" s="27">
        <v>580</v>
      </c>
      <c r="D579" s="3" t="str">
        <f>INDEX(Table2[NAMA BARANG],MATCH(A579,Table2[//]))</f>
        <v>Business file Sika AC-106 B</v>
      </c>
      <c r="E579" s="4">
        <f>INDEX(Table2[TT],MATCH(A579,Table2[//]))</f>
        <v>16</v>
      </c>
      <c r="F579" s="5" t="str">
        <f>IF(INDEX(Table2[KET],MATCH(A579,Table2[//]))="","-",INDEX(Table2[KET],MATCH(A579,Table2[//])))</f>
        <v>50 LSN</v>
      </c>
    </row>
    <row r="580" spans="1:6" ht="15">
      <c r="A580" s="27">
        <v>581</v>
      </c>
      <c r="D580" s="3" t="str">
        <f>INDEX(Table2[NAMA BARANG],MATCH(A580,Table2[//]))</f>
        <v>Business file Sika AC-106 Hj</v>
      </c>
      <c r="E580" s="4">
        <f>INDEX(Table2[TT],MATCH(A580,Table2[//]))</f>
        <v>22</v>
      </c>
      <c r="F580" s="5" t="str">
        <f>IF(INDEX(Table2[KET],MATCH(A580,Table2[//]))="","-",INDEX(Table2[KET],MATCH(A580,Table2[//])))</f>
        <v>50 LSN</v>
      </c>
    </row>
    <row r="581" spans="1:6" ht="15">
      <c r="A581" s="27">
        <v>582</v>
      </c>
      <c r="D581" s="3" t="str">
        <f>INDEX(Table2[NAMA BARANG],MATCH(A581,Table2[//]))</f>
        <v>Business file Sika AC-106 K</v>
      </c>
      <c r="E581" s="4">
        <f>INDEX(Table2[TT],MATCH(A581,Table2[//]))</f>
        <v>18</v>
      </c>
      <c r="F581" s="5" t="str">
        <f>IF(INDEX(Table2[KET],MATCH(A581,Table2[//]))="","-",INDEX(Table2[KET],MATCH(A581,Table2[//])))</f>
        <v>50 LSN</v>
      </c>
    </row>
    <row r="582" spans="1:6" ht="15">
      <c r="A582" s="27">
        <v>583</v>
      </c>
      <c r="D582" s="3" t="str">
        <f>INDEX(Table2[NAMA BARANG],MATCH(A582,Table2[//]))</f>
        <v>Business file Sika AC-106 M</v>
      </c>
      <c r="E582" s="4">
        <f>INDEX(Table2[TT],MATCH(A582,Table2[//]))</f>
        <v>19</v>
      </c>
      <c r="F582" s="5" t="str">
        <f>IF(INDEX(Table2[KET],MATCH(A582,Table2[//]))="","-",INDEX(Table2[KET],MATCH(A582,Table2[//])))</f>
        <v>50 LSN</v>
      </c>
    </row>
    <row r="583" spans="1:6" ht="15">
      <c r="A583" s="27">
        <v>584</v>
      </c>
      <c r="D583" s="3" t="str">
        <f>INDEX(Table2[NAMA BARANG],MATCH(A583,Table2[//]))</f>
        <v>Business file Sika AC-106 P</v>
      </c>
      <c r="E583" s="4">
        <f>INDEX(Table2[TT],MATCH(A583,Table2[//]))</f>
        <v>11</v>
      </c>
      <c r="F583" s="5" t="str">
        <f>IF(INDEX(Table2[KET],MATCH(A583,Table2[//]))="","-",INDEX(Table2[KET],MATCH(A583,Table2[//])))</f>
        <v>50 LSN</v>
      </c>
    </row>
    <row r="584" spans="1:6" ht="15">
      <c r="A584" s="27">
        <v>585</v>
      </c>
      <c r="D584" s="3" t="str">
        <f>INDEX(Table2[NAMA BARANG],MATCH(A584,Table2[//]))</f>
        <v>Bussines file enter K</v>
      </c>
      <c r="E584" s="4">
        <f>INDEX(Table2[TT],MATCH(A584,Table2[//]))</f>
        <v>2</v>
      </c>
      <c r="F584" s="5" t="str">
        <f>IF(INDEX(Table2[KET],MATCH(A584,Table2[//]))="","-",INDEX(Table2[KET],MATCH(A584,Table2[//])))</f>
        <v>50 ls</v>
      </c>
    </row>
    <row r="585" spans="1:6" ht="15">
      <c r="A585" s="27">
        <v>586</v>
      </c>
      <c r="D585" s="3" t="str">
        <f>INDEX(Table2[NAMA BARANG],MATCH(A585,Table2[//]))</f>
        <v>Bussines file mardex</v>
      </c>
      <c r="E585" s="4">
        <f>INDEX(Table2[TT],MATCH(A585,Table2[//]))</f>
        <v>1</v>
      </c>
      <c r="F585" s="5" t="str">
        <f>IF(INDEX(Table2[KET],MATCH(A585,Table2[//]))="","-",INDEX(Table2[KET],MATCH(A585,Table2[//])))</f>
        <v>50 ls</v>
      </c>
    </row>
    <row r="586" spans="1:6" ht="15">
      <c r="A586" s="27">
        <v>587</v>
      </c>
      <c r="D586" s="3" t="str">
        <f>INDEX(Table2[NAMA BARANG],MATCH(A586,Table2[//]))</f>
        <v>Busur 4 plastik B</v>
      </c>
      <c r="E586" s="4">
        <f>INDEX(Table2[TT],MATCH(A586,Table2[//]))</f>
        <v>1</v>
      </c>
      <c r="F586" s="5" t="str">
        <f>IF(INDEX(Table2[KET],MATCH(A586,Table2[//]))="","-",INDEX(Table2[KET],MATCH(A586,Table2[//])))</f>
        <v>1000 LSN</v>
      </c>
    </row>
    <row r="587" spans="1:6" ht="15">
      <c r="A587" s="27">
        <v>588</v>
      </c>
      <c r="D587" s="3" t="str">
        <f>INDEX(Table2[NAMA BARANG],MATCH(A587,Table2[//]))</f>
        <v>Card DX 622 (10 Biru)</v>
      </c>
      <c r="E587" s="4">
        <f>INDEX(Table2[TT],MATCH(A587,Table2[//]))</f>
        <v>69</v>
      </c>
      <c r="F587" s="5" t="str">
        <f>IF(INDEX(Table2[KET],MATCH(A587,Table2[//]))="","-",INDEX(Table2[KET],MATCH(A587,Table2[//])))</f>
        <v>1000 pc</v>
      </c>
    </row>
    <row r="588" spans="1:6" ht="15">
      <c r="A588" s="27">
        <v>589</v>
      </c>
      <c r="D588" s="3" t="str">
        <f>INDEX(Table2[NAMA BARANG],MATCH(A588,Table2[//]))</f>
        <v>Card DX 622 (eTJ) P(2)</v>
      </c>
      <c r="E588" s="4">
        <f>INDEX(Table2[TT],MATCH(A588,Table2[//]))</f>
        <v>2</v>
      </c>
      <c r="F588" s="5">
        <f>IF(INDEX(Table2[KET],MATCH(A588,Table2[//]))="","-",INDEX(Table2[KET],MATCH(A588,Table2[//])))</f>
        <v>1000</v>
      </c>
    </row>
    <row r="589" spans="1:6" ht="15">
      <c r="A589" s="27">
        <v>590</v>
      </c>
      <c r="D589" s="3" t="str">
        <f>INDEX(Table2[NAMA BARANG],MATCH(A589,Table2[//]))</f>
        <v>Card DX K (9), Hj (14) 612</v>
      </c>
      <c r="E589" s="4">
        <f>INDEX(Table2[TT],MATCH(A589,Table2[//]))</f>
        <v>23</v>
      </c>
      <c r="F589" s="5">
        <f>IF(INDEX(Table2[KET],MATCH(A589,Table2[//]))="","-",INDEX(Table2[KET],MATCH(A589,Table2[//])))</f>
        <v>1000</v>
      </c>
    </row>
    <row r="590" spans="1:6" ht="15">
      <c r="A590" s="27">
        <v>591</v>
      </c>
      <c r="D590" s="3" t="str">
        <f>INDEX(Table2[NAMA BARANG],MATCH(A590,Table2[//]))</f>
        <v>Card DX M (15), B (17) 612</v>
      </c>
      <c r="E590" s="4">
        <f>INDEX(Table2[TT],MATCH(A590,Table2[//]))</f>
        <v>31</v>
      </c>
      <c r="F590" s="5">
        <f>IF(INDEX(Table2[KET],MATCH(A590,Table2[//]))="","-",INDEX(Table2[KET],MATCH(A590,Table2[//])))</f>
        <v>1000</v>
      </c>
    </row>
    <row r="591" spans="1:6" ht="15">
      <c r="A591" s="27">
        <v>592</v>
      </c>
      <c r="D591" s="3" t="str">
        <f>INDEX(Table2[NAMA BARANG],MATCH(A591,Table2[//]))</f>
        <v>Card DX P 612</v>
      </c>
      <c r="E591" s="4">
        <f>INDEX(Table2[TT],MATCH(A591,Table2[//]))</f>
        <v>5</v>
      </c>
      <c r="F591" s="5">
        <f>IF(INDEX(Table2[KET],MATCH(A591,Table2[//]))="","-",INDEX(Table2[KET],MATCH(A591,Table2[//])))</f>
        <v>1000</v>
      </c>
    </row>
    <row r="592" spans="1:6" ht="15">
      <c r="A592" s="27">
        <v>593</v>
      </c>
      <c r="D592" s="3" t="str">
        <f>INDEX(Table2[NAMA BARANG],MATCH(A592,Table2[//]))</f>
        <v>Carry file Topla 8820 B</v>
      </c>
      <c r="E592" s="4">
        <f>INDEX(Table2[TT],MATCH(A592,Table2[//]))</f>
        <v>7</v>
      </c>
      <c r="F592" s="5">
        <f>IF(INDEX(Table2[KET],MATCH(A592,Table2[//]))="","-",INDEX(Table2[KET],MATCH(A592,Table2[//])))</f>
        <v>4</v>
      </c>
    </row>
    <row r="593" spans="1:6" ht="15">
      <c r="A593" s="27">
        <v>594</v>
      </c>
      <c r="D593" s="3" t="str">
        <f>INDEX(Table2[NAMA BARANG],MATCH(A593,Table2[//]))</f>
        <v>Carry file Topla 8820 Hj</v>
      </c>
      <c r="E593" s="4">
        <f>INDEX(Table2[TT],MATCH(A593,Table2[//]))</f>
        <v>4</v>
      </c>
      <c r="F593" s="5">
        <f>IF(INDEX(Table2[KET],MATCH(A593,Table2[//]))="","-",INDEX(Table2[KET],MATCH(A593,Table2[//])))</f>
        <v>4</v>
      </c>
    </row>
    <row r="594" spans="1:6" ht="15">
      <c r="A594" s="27">
        <v>595</v>
      </c>
      <c r="D594" s="3" t="str">
        <f>INDEX(Table2[NAMA BARANG],MATCH(A594,Table2[//]))</f>
        <v>Carry file Topla 8820 M(6)/ K(7)</v>
      </c>
      <c r="E594" s="4">
        <f>INDEX(Table2[TT],MATCH(A594,Table2[//]))</f>
        <v>11</v>
      </c>
      <c r="F594" s="5">
        <f>IF(INDEX(Table2[KET],MATCH(A594,Table2[//]))="","-",INDEX(Table2[KET],MATCH(A594,Table2[//])))</f>
        <v>40</v>
      </c>
    </row>
    <row r="595" spans="1:6" ht="15">
      <c r="A595" s="27">
        <v>596</v>
      </c>
      <c r="D595" s="3" t="str">
        <f>INDEX(Table2[NAMA BARANG],MATCH(A595,Table2[//]))</f>
        <v>Carry file Topla 8820 putih</v>
      </c>
      <c r="E595" s="4">
        <f>INDEX(Table2[TT],MATCH(A595,Table2[//]))</f>
        <v>8</v>
      </c>
      <c r="F595" s="5">
        <f>IF(INDEX(Table2[KET],MATCH(A595,Table2[//]))="","-",INDEX(Table2[KET],MATCH(A595,Table2[//])))</f>
        <v>40</v>
      </c>
    </row>
    <row r="596" spans="1:6" ht="15">
      <c r="A596" s="27">
        <v>597</v>
      </c>
      <c r="D596" s="3" t="str">
        <f>INDEX(Table2[NAMA BARANG],MATCH(A596,Table2[//]))</f>
        <v>Carry file Topla 8820 putih</v>
      </c>
      <c r="E596" s="4">
        <f>INDEX(Table2[TT],MATCH(A596,Table2[//]))</f>
        <v>8</v>
      </c>
      <c r="F596" s="5">
        <f>IF(INDEX(Table2[KET],MATCH(A596,Table2[//]))="","-",INDEX(Table2[KET],MATCH(A596,Table2[//])))</f>
        <v>40</v>
      </c>
    </row>
    <row r="597" spans="1:6" ht="15">
      <c r="A597" s="27">
        <v>598</v>
      </c>
      <c r="D597" s="3" t="str">
        <f>INDEX(Table2[NAMA BARANG],MATCH(A597,Table2[//]))</f>
        <v>Cat air Enter A 129</v>
      </c>
      <c r="E597" s="4">
        <f>INDEX(Table2[TT],MATCH(A597,Table2[//]))</f>
        <v>2</v>
      </c>
      <c r="F597" s="5" t="str">
        <f>IF(INDEX(Table2[KET],MATCH(A597,Table2[//]))="","-",INDEX(Table2[KET],MATCH(A597,Table2[//])))</f>
        <v>120 SET</v>
      </c>
    </row>
    <row r="598" spans="1:6" ht="15">
      <c r="A598" s="27">
        <v>599</v>
      </c>
      <c r="D598" s="3" t="str">
        <f>INDEX(Table2[NAMA BARANG],MATCH(A598,Table2[//]))</f>
        <v>Cat air Opini 110</v>
      </c>
      <c r="E598" s="4">
        <f>INDEX(Table2[TT],MATCH(A598,Table2[//]))</f>
        <v>10</v>
      </c>
      <c r="F598" s="5" t="str">
        <f>IF(INDEX(Table2[KET],MATCH(A598,Table2[//]))="","-",INDEX(Table2[KET],MATCH(A598,Table2[//])))</f>
        <v>18 LSN</v>
      </c>
    </row>
    <row r="599" spans="1:6" ht="15">
      <c r="A599" s="27">
        <v>600</v>
      </c>
      <c r="D599" s="3" t="str">
        <f>INDEX(Table2[NAMA BARANG],MATCH(A599,Table2[//]))</f>
        <v>Cat air Opini 120</v>
      </c>
      <c r="E599" s="4">
        <f>INDEX(Table2[TT],MATCH(A599,Table2[//]))</f>
        <v>7</v>
      </c>
      <c r="F599" s="5" t="str">
        <f>IF(INDEX(Table2[KET],MATCH(A599,Table2[//]))="","-",INDEX(Table2[KET],MATCH(A599,Table2[//])))</f>
        <v>12 LSN</v>
      </c>
    </row>
    <row r="600" spans="1:6" ht="15">
      <c r="A600" s="27">
        <v>601</v>
      </c>
      <c r="D600" s="3" t="str">
        <f>INDEX(Table2[NAMA BARANG],MATCH(A600,Table2[//]))</f>
        <v>Catur magnit TNT AO32</v>
      </c>
      <c r="E600" s="4">
        <f>INDEX(Table2[TT],MATCH(A600,Table2[//]))</f>
        <v>4</v>
      </c>
      <c r="F600" s="5" t="str">
        <f>IF(INDEX(Table2[KET],MATCH(A600,Table2[//]))="","-",INDEX(Table2[KET],MATCH(A600,Table2[//])))</f>
        <v>192 pc</v>
      </c>
    </row>
    <row r="601" spans="1:6" ht="15">
      <c r="A601" s="27">
        <v>602</v>
      </c>
      <c r="D601" s="3" t="str">
        <f>INDEX(Table2[NAMA BARANG],MATCH(A601,Table2[//]))</f>
        <v>CD 3680 besar</v>
      </c>
      <c r="E601" s="4">
        <f>INDEX(Table2[TT],MATCH(A601,Table2[//]))</f>
        <v>3</v>
      </c>
      <c r="F601" s="5" t="str">
        <f>IF(INDEX(Table2[KET],MATCH(A601,Table2[//]))="","-",INDEX(Table2[KET],MATCH(A601,Table2[//])))</f>
        <v>160 pc</v>
      </c>
    </row>
    <row r="602" spans="1:6" ht="15">
      <c r="A602" s="27">
        <v>603</v>
      </c>
      <c r="D602" s="3" t="str">
        <f>INDEX(Table2[NAMA BARANG],MATCH(A602,Table2[//]))</f>
        <v>CD Bag bola TNT 274</v>
      </c>
      <c r="E602" s="4">
        <f>INDEX(Table2[TT],MATCH(A602,Table2[//]))</f>
        <v>2</v>
      </c>
      <c r="F602" s="5" t="str">
        <f>IF(INDEX(Table2[KET],MATCH(A602,Table2[//]))="","-",INDEX(Table2[KET],MATCH(A602,Table2[//])))</f>
        <v>800 pc</v>
      </c>
    </row>
    <row r="603" spans="1:6" ht="15">
      <c r="A603" s="27">
        <v>604</v>
      </c>
      <c r="D603" s="3" t="str">
        <f>INDEX(Table2[NAMA BARANG],MATCH(A603,Table2[//]))</f>
        <v>CD Bag Disney TNT 277</v>
      </c>
      <c r="E603" s="4">
        <f>INDEX(Table2[TT],MATCH(A603,Table2[//]))</f>
        <v>4</v>
      </c>
      <c r="F603" s="5" t="str">
        <f>IF(INDEX(Table2[KET],MATCH(A603,Table2[//]))="","-",INDEX(Table2[KET],MATCH(A603,Table2[//])))</f>
        <v>200 pc</v>
      </c>
    </row>
    <row r="604" spans="1:6" ht="15">
      <c r="A604" s="27">
        <v>605</v>
      </c>
      <c r="D604" s="3" t="str">
        <f>INDEX(Table2[NAMA BARANG],MATCH(A604,Table2[//]))</f>
        <v>Celengan Jumbo Plastik BTS 3101</v>
      </c>
      <c r="E604" s="4">
        <f>INDEX(Table2[TT],MATCH(A604,Table2[//]))</f>
        <v>2</v>
      </c>
      <c r="F604" s="5" t="str">
        <f>IF(INDEX(Table2[KET],MATCH(A604,Table2[//]))="","-",INDEX(Table2[KET],MATCH(A604,Table2[//])))</f>
        <v>72 PCS</v>
      </c>
    </row>
    <row r="605" spans="1:6" ht="15">
      <c r="A605" s="27">
        <v>606</v>
      </c>
      <c r="D605" s="3" t="str">
        <f>INDEX(Table2[NAMA BARANG],MATCH(A605,Table2[//]))</f>
        <v>Celengan L 8 House</v>
      </c>
      <c r="E605" s="4">
        <f>INDEX(Table2[TT],MATCH(A605,Table2[//]))</f>
        <v>4</v>
      </c>
      <c r="F605" s="5" t="str">
        <f>IF(INDEX(Table2[KET],MATCH(A605,Table2[//]))="","-",INDEX(Table2[KET],MATCH(A605,Table2[//])))</f>
        <v>120 bh</v>
      </c>
    </row>
    <row r="606" spans="1:6" ht="15">
      <c r="A606" s="27">
        <v>607</v>
      </c>
      <c r="D606" s="3" t="str">
        <f>INDEX(Table2[NAMA BARANG],MATCH(A606,Table2[//]))</f>
        <v>Celengan P 32 House</v>
      </c>
      <c r="E606" s="4">
        <f>INDEX(Table2[TT],MATCH(A606,Table2[//]))</f>
        <v>6</v>
      </c>
      <c r="F606" s="5" t="str">
        <f>IF(INDEX(Table2[KET],MATCH(A606,Table2[//]))="","-",INDEX(Table2[KET],MATCH(A606,Table2[//])))</f>
        <v>120 bh</v>
      </c>
    </row>
    <row r="607" spans="1:6" ht="15">
      <c r="A607" s="27">
        <v>608</v>
      </c>
      <c r="D607" s="3" t="str">
        <f>INDEX(Table2[NAMA BARANG],MATCH(A607,Table2[//]))</f>
        <v>Clear Holder 20 lb GM hijau</v>
      </c>
      <c r="E607" s="4">
        <f>INDEX(Table2[TT],MATCH(A607,Table2[//]))</f>
        <v>1</v>
      </c>
      <c r="F607" s="5">
        <f>IF(INDEX(Table2[KET],MATCH(A607,Table2[//]))="","-",INDEX(Table2[KET],MATCH(A607,Table2[//])))</f>
        <v>144</v>
      </c>
    </row>
    <row r="608" spans="1:6" ht="15">
      <c r="A608" s="27">
        <v>609</v>
      </c>
      <c r="D608" s="3" t="str">
        <f>INDEX(Table2[NAMA BARANG],MATCH(A608,Table2[//]))</f>
        <v>Clear Holder 20 lb GM kuning</v>
      </c>
      <c r="E608" s="4">
        <f>INDEX(Table2[TT],MATCH(A608,Table2[//]))</f>
        <v>1</v>
      </c>
      <c r="F608" s="5" t="str">
        <f>IF(INDEX(Table2[KET],MATCH(A608,Table2[//]))="","-",INDEX(Table2[KET],MATCH(A608,Table2[//])))</f>
        <v>144 pc</v>
      </c>
    </row>
    <row r="609" spans="1:6" ht="15">
      <c r="A609" s="27">
        <v>610</v>
      </c>
      <c r="D609" s="3" t="str">
        <f>INDEX(Table2[NAMA BARANG],MATCH(A609,Table2[//]))</f>
        <v>Clear holder 40 enter mix</v>
      </c>
      <c r="E609" s="4">
        <f>INDEX(Table2[TT],MATCH(A609,Table2[//]))</f>
        <v>1</v>
      </c>
      <c r="F609" s="5" t="str">
        <f>IF(INDEX(Table2[KET],MATCH(A609,Table2[//]))="","-",INDEX(Table2[KET],MATCH(A609,Table2[//])))</f>
        <v>12 ls</v>
      </c>
    </row>
    <row r="610" spans="1:6" ht="15">
      <c r="A610" s="27">
        <v>611</v>
      </c>
      <c r="D610" s="3" t="str">
        <f>INDEX(Table2[NAMA BARANG],MATCH(A610,Table2[//]))</f>
        <v>Clear Holder 60L Trambo/ snow peak</v>
      </c>
      <c r="E610" s="4">
        <f>INDEX(Table2[TT],MATCH(A610,Table2[//]))</f>
        <v>5</v>
      </c>
      <c r="F610" s="5" t="str">
        <f>IF(INDEX(Table2[KET],MATCH(A610,Table2[//]))="","-",INDEX(Table2[KET],MATCH(A610,Table2[//])))</f>
        <v>10 ls</v>
      </c>
    </row>
    <row r="611" spans="1:6" ht="15">
      <c r="A611" s="27">
        <v>612</v>
      </c>
      <c r="D611" s="3" t="str">
        <f>INDEX(Table2[NAMA BARANG],MATCH(A611,Table2[//]))</f>
        <v>Clear Holder A-lot 20 lbr Abu/Hj/Pink/Htm</v>
      </c>
      <c r="E611" s="4">
        <f>INDEX(Table2[TT],MATCH(A611,Table2[//]))</f>
        <v>2</v>
      </c>
      <c r="F611" s="5" t="str">
        <f>IF(INDEX(Table2[KET],MATCH(A611,Table2[//]))="","-",INDEX(Table2[KET],MATCH(A611,Table2[//])))</f>
        <v>300 pc</v>
      </c>
    </row>
    <row r="612" spans="1:6" ht="15">
      <c r="A612" s="27">
        <v>613</v>
      </c>
      <c r="D612" s="3" t="str">
        <f>INDEX(Table2[NAMA BARANG],MATCH(A612,Table2[//]))</f>
        <v>Clear Holder amanda F4 20 lb</v>
      </c>
      <c r="E612" s="4">
        <f>INDEX(Table2[TT],MATCH(A612,Table2[//]))</f>
        <v>2</v>
      </c>
      <c r="F612" s="5" t="str">
        <f>IF(INDEX(Table2[KET],MATCH(A612,Table2[//]))="","-",INDEX(Table2[KET],MATCH(A612,Table2[//])))</f>
        <v>96 pc</v>
      </c>
    </row>
    <row r="613" spans="1:6" ht="15">
      <c r="A613" s="27">
        <v>614</v>
      </c>
      <c r="D613" s="3" t="str">
        <f>INDEX(Table2[NAMA BARANG],MATCH(A613,Table2[//]))</f>
        <v xml:space="preserve">Clear Holder CH 020 UTN </v>
      </c>
      <c r="E613" s="4">
        <f>INDEX(Table2[TT],MATCH(A613,Table2[//]))</f>
        <v>102</v>
      </c>
      <c r="F613" s="5" t="str">
        <f>IF(INDEX(Table2[KET],MATCH(A613,Table2[//]))="","-",INDEX(Table2[KET],MATCH(A613,Table2[//])))</f>
        <v>120 pc</v>
      </c>
    </row>
    <row r="614" spans="1:6" ht="15">
      <c r="A614" s="27">
        <v>615</v>
      </c>
      <c r="D614" s="3" t="str">
        <f>INDEX(Table2[NAMA BARANG],MATCH(A614,Table2[//]))</f>
        <v xml:space="preserve">Clear Holder CH 040 UTN </v>
      </c>
      <c r="E614" s="4">
        <f>INDEX(Table2[TT],MATCH(A614,Table2[//]))</f>
        <v>7</v>
      </c>
      <c r="F614" s="5" t="str">
        <f>IF(INDEX(Table2[KET],MATCH(A614,Table2[//]))="","-",INDEX(Table2[KET],MATCH(A614,Table2[//])))</f>
        <v>96 pc</v>
      </c>
    </row>
    <row r="615" spans="1:6" ht="15">
      <c r="A615" s="27">
        <v>616</v>
      </c>
      <c r="D615" s="3" t="str">
        <f>INDEX(Table2[NAMA BARANG],MATCH(A615,Table2[//]))</f>
        <v xml:space="preserve">Clear Holder CH 060 UTN </v>
      </c>
      <c r="E615" s="4">
        <f>INDEX(Table2[TT],MATCH(A615,Table2[//]))</f>
        <v>3</v>
      </c>
      <c r="F615" s="5" t="str">
        <f>IF(INDEX(Table2[KET],MATCH(A615,Table2[//]))="","-",INDEX(Table2[KET],MATCH(A615,Table2[//])))</f>
        <v>72 pc</v>
      </c>
    </row>
    <row r="616" spans="1:6" ht="15">
      <c r="A616" s="27">
        <v>617</v>
      </c>
      <c r="D616" s="3" t="str">
        <f>INDEX(Table2[NAMA BARANG],MATCH(A616,Table2[//]))</f>
        <v xml:space="preserve">Clear Holder CH 080 UTN </v>
      </c>
      <c r="E616" s="4">
        <f>INDEX(Table2[TT],MATCH(A616,Table2[//]))</f>
        <v>28</v>
      </c>
      <c r="F616" s="5" t="str">
        <f>IF(INDEX(Table2[KET],MATCH(A616,Table2[//]))="","-",INDEX(Table2[KET],MATCH(A616,Table2[//])))</f>
        <v>72 pc</v>
      </c>
    </row>
    <row r="617" spans="1:6" ht="15">
      <c r="A617" s="27">
        <v>618</v>
      </c>
      <c r="D617" s="3" t="str">
        <f>INDEX(Table2[NAMA BARANG],MATCH(A617,Table2[//]))</f>
        <v>Clear Holder Huajie 60 lb Butek</v>
      </c>
      <c r="E617" s="4">
        <f>INDEX(Table2[TT],MATCH(A617,Table2[//]))</f>
        <v>1</v>
      </c>
      <c r="F617" s="5" t="str">
        <f>IF(INDEX(Table2[KET],MATCH(A617,Table2[//]))="","-",INDEX(Table2[KET],MATCH(A617,Table2[//])))</f>
        <v>160 pc</v>
      </c>
    </row>
    <row r="618" spans="1:6" ht="15">
      <c r="A618" s="27">
        <v>619</v>
      </c>
      <c r="D618" s="3" t="str">
        <f>INDEX(Table2[NAMA BARANG],MATCH(A618,Table2[//]))</f>
        <v>Clear Holder Huajie 60 lb Trans</v>
      </c>
      <c r="E618" s="4">
        <f>INDEX(Table2[TT],MATCH(A618,Table2[//]))</f>
        <v>1</v>
      </c>
      <c r="F618" s="5" t="str">
        <f>IF(INDEX(Table2[KET],MATCH(A618,Table2[//]))="","-",INDEX(Table2[KET],MATCH(A618,Table2[//])))</f>
        <v>160 pc</v>
      </c>
    </row>
    <row r="619" spans="1:6" ht="15">
      <c r="A619" s="27">
        <v>620</v>
      </c>
      <c r="D619" s="3" t="str">
        <f>INDEX(Table2[NAMA BARANG],MATCH(A619,Table2[//]))</f>
        <v>Clear holder jos 20</v>
      </c>
      <c r="E619" s="4">
        <f>INDEX(Table2[TT],MATCH(A619,Table2[//]))</f>
        <v>1</v>
      </c>
      <c r="F619" s="5">
        <f>IF(INDEX(Table2[KET],MATCH(A619,Table2[//]))="","-",INDEX(Table2[KET],MATCH(A619,Table2[//])))</f>
        <v>120</v>
      </c>
    </row>
    <row r="620" spans="1:6" ht="15">
      <c r="A620" s="27">
        <v>621</v>
      </c>
      <c r="D620" s="3" t="str">
        <f>INDEX(Table2[NAMA BARANG],MATCH(A620,Table2[//]))</f>
        <v>Clear Holder jos 80 FL</v>
      </c>
      <c r="E620" s="4">
        <f>INDEX(Table2[TT],MATCH(A620,Table2[//]))</f>
        <v>14</v>
      </c>
      <c r="F620" s="5">
        <f>IF(INDEX(Table2[KET],MATCH(A620,Table2[//]))="","-",INDEX(Table2[KET],MATCH(A620,Table2[//])))</f>
        <v>48</v>
      </c>
    </row>
    <row r="621" spans="1:6" ht="15">
      <c r="A621" s="27">
        <v>622</v>
      </c>
      <c r="D621" s="3" t="str">
        <f>INDEX(Table2[NAMA BARANG],MATCH(A621,Table2[//]))</f>
        <v>Clear Holder metal CH 840 A4</v>
      </c>
      <c r="E621" s="4">
        <f>INDEX(Table2[TT],MATCH(A621,Table2[//]))</f>
        <v>2</v>
      </c>
      <c r="F621" s="5" t="str">
        <f>IF(INDEX(Table2[KET],MATCH(A621,Table2[//]))="","-",INDEX(Table2[KET],MATCH(A621,Table2[//])))</f>
        <v>60 pc</v>
      </c>
    </row>
    <row r="622" spans="1:6" ht="15">
      <c r="A622" s="27">
        <v>623</v>
      </c>
      <c r="D622" s="3" t="str">
        <f>INDEX(Table2[NAMA BARANG],MATCH(A622,Table2[//]))</f>
        <v>Clear Holder metal CH 860 A4</v>
      </c>
      <c r="E622" s="4">
        <f>INDEX(Table2[TT],MATCH(A622,Table2[//]))</f>
        <v>40</v>
      </c>
      <c r="F622" s="5" t="str">
        <f>IF(INDEX(Table2[KET],MATCH(A622,Table2[//]))="","-",INDEX(Table2[KET],MATCH(A622,Table2[//])))</f>
        <v>60 pc</v>
      </c>
    </row>
    <row r="623" spans="1:6" ht="15">
      <c r="A623" s="27">
        <v>624</v>
      </c>
      <c r="D623" s="3" t="str">
        <f>INDEX(Table2[NAMA BARANG],MATCH(A623,Table2[//]))</f>
        <v>Clear Holder Snowpeak 20 lbr (Ungu/ Hj/Pink/ Orange)</v>
      </c>
      <c r="E623" s="4">
        <f>INDEX(Table2[TT],MATCH(A623,Table2[//]))</f>
        <v>1</v>
      </c>
      <c r="F623" s="5" t="str">
        <f>IF(INDEX(Table2[KET],MATCH(A623,Table2[//]))="","-",INDEX(Table2[KET],MATCH(A623,Table2[//])))</f>
        <v>10 ls</v>
      </c>
    </row>
    <row r="624" spans="1:6" ht="15">
      <c r="A624" s="27">
        <v>625</v>
      </c>
      <c r="D624" s="3" t="str">
        <f>INDEX(Table2[NAMA BARANG],MATCH(A624,Table2[//]))</f>
        <v>Clear Holder Tizo B(2)/ Hj(1)</v>
      </c>
      <c r="E624" s="4">
        <f>INDEX(Table2[TT],MATCH(A624,Table2[//]))</f>
        <v>3</v>
      </c>
      <c r="F624" s="5" t="str">
        <f>IF(INDEX(Table2[KET],MATCH(A624,Table2[//]))="","-",INDEX(Table2[KET],MATCH(A624,Table2[//])))</f>
        <v>120 pc</v>
      </c>
    </row>
    <row r="625" spans="1:6" ht="15">
      <c r="A625" s="27">
        <v>626</v>
      </c>
      <c r="D625" s="3" t="str">
        <f>INDEX(Table2[NAMA BARANG],MATCH(A625,Table2[//]))</f>
        <v>Clear Holder V-Tech VTF 20K Ht(1) Hj(4)</v>
      </c>
      <c r="E625" s="4">
        <f>INDEX(Table2[TT],MATCH(A625,Table2[//]))</f>
        <v>5</v>
      </c>
      <c r="F625" s="5" t="str">
        <f>IF(INDEX(Table2[KET],MATCH(A625,Table2[//]))="","-",INDEX(Table2[KET],MATCH(A625,Table2[//])))</f>
        <v>96 pc</v>
      </c>
    </row>
    <row r="626" spans="1:6" ht="15">
      <c r="A626" s="27">
        <v>627</v>
      </c>
      <c r="D626" s="3" t="str">
        <f>INDEX(Table2[NAMA BARANG],MATCH(A626,Table2[//]))</f>
        <v>Clip Board 303 (Clip Besar)</v>
      </c>
      <c r="E626" s="4">
        <f>INDEX(Table2[TT],MATCH(A626,Table2[//]))</f>
        <v>1</v>
      </c>
      <c r="F626" s="5" t="str">
        <f>IF(INDEX(Table2[KET],MATCH(A626,Table2[//]))="","-",INDEX(Table2[KET],MATCH(A626,Table2[//])))</f>
        <v>8 ls</v>
      </c>
    </row>
    <row r="627" spans="1:6" ht="15">
      <c r="A627" s="27">
        <v>628</v>
      </c>
      <c r="D627" s="3" t="str">
        <f>INDEX(Table2[NAMA BARANG],MATCH(A627,Table2[//]))</f>
        <v>Clip Board Enter Anti Pecah</v>
      </c>
      <c r="E627" s="4">
        <f>INDEX(Table2[TT],MATCH(A627,Table2[//]))</f>
        <v>1</v>
      </c>
      <c r="F627" s="5" t="str">
        <f>IF(INDEX(Table2[KET],MATCH(A627,Table2[//]))="","-",INDEX(Table2[KET],MATCH(A627,Table2[//])))</f>
        <v>8 LSN</v>
      </c>
    </row>
    <row r="628" spans="1:6" ht="15">
      <c r="A628" s="27">
        <v>629</v>
      </c>
      <c r="D628" s="3" t="str">
        <f>INDEX(Table2[NAMA BARANG],MATCH(A628,Table2[//]))</f>
        <v>Clip Board Fancy BB/ Barbie</v>
      </c>
      <c r="E628" s="4">
        <f>INDEX(Table2[TT],MATCH(A628,Table2[//]))</f>
        <v>1</v>
      </c>
      <c r="F628" s="5" t="str">
        <f>IF(INDEX(Table2[KET],MATCH(A628,Table2[//]))="","-",INDEX(Table2[KET],MATCH(A628,Table2[//])))</f>
        <v>144 pc</v>
      </c>
    </row>
    <row r="629" spans="1:6" ht="15">
      <c r="A629" s="27">
        <v>630</v>
      </c>
      <c r="D629" s="3" t="str">
        <f>INDEX(Table2[NAMA BARANG],MATCH(A629,Table2[//]))</f>
        <v>Clip Board Fancy Disney Holo</v>
      </c>
      <c r="E629" s="4">
        <f>INDEX(Table2[TT],MATCH(A629,Table2[//]))</f>
        <v>1</v>
      </c>
      <c r="F629" s="5" t="str">
        <f>IF(INDEX(Table2[KET],MATCH(A629,Table2[//]))="","-",INDEX(Table2[KET],MATCH(A629,Table2[//])))</f>
        <v>144 pc</v>
      </c>
    </row>
    <row r="630" spans="1:6" ht="15">
      <c r="A630" s="27">
        <v>631</v>
      </c>
      <c r="D630" s="3" t="str">
        <f>INDEX(Table2[NAMA BARANG],MATCH(A630,Table2[//]))</f>
        <v>Clip Board Fancy Love Holo</v>
      </c>
      <c r="E630" s="4">
        <f>INDEX(Table2[TT],MATCH(A630,Table2[//]))</f>
        <v>4</v>
      </c>
      <c r="F630" s="5" t="str">
        <f>IF(INDEX(Table2[KET],MATCH(A630,Table2[//]))="","-",INDEX(Table2[KET],MATCH(A630,Table2[//])))</f>
        <v>144 pc</v>
      </c>
    </row>
    <row r="631" spans="1:6" ht="15">
      <c r="A631" s="27">
        <v>632</v>
      </c>
      <c r="D631" s="3" t="str">
        <f>INDEX(Table2[NAMA BARANG],MATCH(A631,Table2[//]))</f>
        <v>Clip Board Fancy mika galaxy</v>
      </c>
      <c r="E631" s="4">
        <f>INDEX(Table2[TT],MATCH(A631,Table2[//]))</f>
        <v>9</v>
      </c>
      <c r="F631" s="5" t="str">
        <f>IF(INDEX(Table2[KET],MATCH(A631,Table2[//]))="","-",INDEX(Table2[KET],MATCH(A631,Table2[//])))</f>
        <v>144 pc</v>
      </c>
    </row>
    <row r="632" spans="1:6" ht="15">
      <c r="A632" s="27">
        <v>633</v>
      </c>
      <c r="D632" s="3" t="str">
        <f>INDEX(Table2[NAMA BARANG],MATCH(A632,Table2[//]))</f>
        <v>Clip Board Fancy MS 168 (Smart)</v>
      </c>
      <c r="E632" s="4">
        <f>INDEX(Table2[TT],MATCH(A632,Table2[//]))</f>
        <v>2</v>
      </c>
      <c r="F632" s="5" t="str">
        <f>IF(INDEX(Table2[KET],MATCH(A632,Table2[//]))="","-",INDEX(Table2[KET],MATCH(A632,Table2[//])))</f>
        <v>15 ls</v>
      </c>
    </row>
    <row r="633" spans="1:6" ht="15">
      <c r="A633" s="27">
        <v>634</v>
      </c>
      <c r="D633" s="3" t="str">
        <f>INDEX(Table2[NAMA BARANG],MATCH(A633,Table2[//]))</f>
        <v>Clip Board Fancy NT Topla</v>
      </c>
      <c r="E633" s="4">
        <f>INDEX(Table2[TT],MATCH(A633,Table2[//]))</f>
        <v>3</v>
      </c>
      <c r="F633" s="5" t="str">
        <f>IF(INDEX(Table2[KET],MATCH(A633,Table2[//]))="","-",INDEX(Table2[KET],MATCH(A633,Table2[//])))</f>
        <v>12 ls</v>
      </c>
    </row>
    <row r="634" spans="1:6" ht="15">
      <c r="A634" s="27">
        <v>635</v>
      </c>
      <c r="D634" s="3" t="str">
        <f>INDEX(Table2[NAMA BARANG],MATCH(A634,Table2[//]))</f>
        <v>Clip Board Folio Fancy SMM Deluxe</v>
      </c>
      <c r="E634" s="4">
        <f>INDEX(Table2[TT],MATCH(A634,Table2[//]))</f>
        <v>1</v>
      </c>
      <c r="F634" s="5" t="str">
        <f>IF(INDEX(Table2[KET],MATCH(A634,Table2[//]))="","-",INDEX(Table2[KET],MATCH(A634,Table2[//])))</f>
        <v>12 ls</v>
      </c>
    </row>
    <row r="635" spans="1:6" ht="15">
      <c r="A635" s="27">
        <v>636</v>
      </c>
      <c r="D635" s="3" t="str">
        <f>INDEX(Table2[NAMA BARANG],MATCH(A635,Table2[//]))</f>
        <v>Clip board holo 2 mk</v>
      </c>
      <c r="E635" s="4">
        <f>INDEX(Table2[TT],MATCH(A635,Table2[//]))</f>
        <v>106</v>
      </c>
      <c r="F635" s="5" t="str">
        <f>IF(INDEX(Table2[KET],MATCH(A635,Table2[//]))="","-",INDEX(Table2[KET],MATCH(A635,Table2[//])))</f>
        <v>12 ls</v>
      </c>
    </row>
    <row r="636" spans="1:6" ht="15">
      <c r="A636" s="27">
        <v>637</v>
      </c>
      <c r="D636" s="3" t="str">
        <f>INDEX(Table2[NAMA BARANG],MATCH(A636,Table2[//]))</f>
        <v xml:space="preserve">Clip Board Kayu Enter Kotak </v>
      </c>
      <c r="E636" s="4">
        <f>INDEX(Table2[TT],MATCH(A636,Table2[//]))</f>
        <v>3</v>
      </c>
      <c r="F636" s="5" t="str">
        <f>IF(INDEX(Table2[KET],MATCH(A636,Table2[//]))="","-",INDEX(Table2[KET],MATCH(A636,Table2[//])))</f>
        <v>12 LSN</v>
      </c>
    </row>
    <row r="637" spans="1:6" ht="15">
      <c r="A637" s="27">
        <v>638</v>
      </c>
      <c r="D637" s="3" t="str">
        <f>INDEX(Table2[NAMA BARANG],MATCH(A637,Table2[//]))</f>
        <v xml:space="preserve">Clip Board Kayu Enter Kotak </v>
      </c>
      <c r="E637" s="4">
        <f>INDEX(Table2[TT],MATCH(A637,Table2[//]))</f>
        <v>3</v>
      </c>
      <c r="F637" s="5" t="str">
        <f>IF(INDEX(Table2[KET],MATCH(A637,Table2[//]))="","-",INDEX(Table2[KET],MATCH(A637,Table2[//])))</f>
        <v>12 LSN</v>
      </c>
    </row>
    <row r="638" spans="1:6" ht="15">
      <c r="A638" s="27">
        <v>639</v>
      </c>
      <c r="D638" s="3" t="str">
        <f>INDEX(Table2[NAMA BARANG],MATCH(A638,Table2[//]))</f>
        <v>Clip Board kwalitas Fancy</v>
      </c>
      <c r="E638" s="4">
        <f>INDEX(Table2[TT],MATCH(A638,Table2[//]))</f>
        <v>9</v>
      </c>
      <c r="F638" s="5" t="str">
        <f>IF(INDEX(Table2[KET],MATCH(A638,Table2[//]))="","-",INDEX(Table2[KET],MATCH(A638,Table2[//])))</f>
        <v>16 ls</v>
      </c>
    </row>
    <row r="639" spans="1:6" ht="15">
      <c r="A639" s="27">
        <v>640</v>
      </c>
      <c r="D639" s="3" t="str">
        <f>INDEX(Table2[NAMA BARANG],MATCH(A639,Table2[//]))</f>
        <v>Clip Board mika Fancy (Baru) BB, FR (blk), K pony, SPD/ AV</v>
      </c>
      <c r="E639" s="4">
        <f>INDEX(Table2[TT],MATCH(A639,Table2[//]))</f>
        <v>8</v>
      </c>
      <c r="F639" s="5" t="str">
        <f>IF(INDEX(Table2[KET],MATCH(A639,Table2[//]))="","-",INDEX(Table2[KET],MATCH(A639,Table2[//])))</f>
        <v>144 pc</v>
      </c>
    </row>
    <row r="640" spans="1:6" ht="15">
      <c r="A640" s="27">
        <v>641</v>
      </c>
      <c r="D640" s="3" t="str">
        <f>INDEX(Table2[NAMA BARANG],MATCH(A640,Table2[//]))</f>
        <v>Clip Board mika Holo Fancy (baru)</v>
      </c>
      <c r="E640" s="4">
        <f>INDEX(Table2[TT],MATCH(A640,Table2[//]))</f>
        <v>16</v>
      </c>
      <c r="F640" s="5" t="str">
        <f>IF(INDEX(Table2[KET],MATCH(A640,Table2[//]))="","-",INDEX(Table2[KET],MATCH(A640,Table2[//])))</f>
        <v>120 pc</v>
      </c>
    </row>
    <row r="641" spans="1:6" ht="15">
      <c r="A641" s="27">
        <v>642</v>
      </c>
      <c r="D641" s="3" t="str">
        <f>INDEX(Table2[NAMA BARANG],MATCH(A641,Table2[//]))</f>
        <v>Clip Board mika Rainbow</v>
      </c>
      <c r="E641" s="4">
        <f>INDEX(Table2[TT],MATCH(A641,Table2[//]))</f>
        <v>2</v>
      </c>
      <c r="F641" s="5" t="str">
        <f>IF(INDEX(Table2[KET],MATCH(A641,Table2[//]))="","-",INDEX(Table2[KET],MATCH(A641,Table2[//])))</f>
        <v>120 pc</v>
      </c>
    </row>
    <row r="642" spans="1:6" ht="15">
      <c r="A642" s="27">
        <v>643</v>
      </c>
      <c r="D642" s="3" t="str">
        <f>INDEX(Table2[NAMA BARANG],MATCH(A642,Table2[//]))</f>
        <v>Clip Board papan double Fancy</v>
      </c>
      <c r="E642" s="4">
        <f>INDEX(Table2[TT],MATCH(A642,Table2[//]))</f>
        <v>4</v>
      </c>
      <c r="F642" s="5" t="str">
        <f>IF(INDEX(Table2[KET],MATCH(A642,Table2[//]))="","-",INDEX(Table2[KET],MATCH(A642,Table2[//])))</f>
        <v>16 ls</v>
      </c>
    </row>
    <row r="643" spans="1:6" ht="15">
      <c r="A643" s="27">
        <v>644</v>
      </c>
      <c r="D643" s="3" t="str">
        <f>INDEX(Table2[NAMA BARANG],MATCH(A643,Table2[//]))</f>
        <v>Clip Board Transp Koala</v>
      </c>
      <c r="E643" s="4">
        <f>INDEX(Table2[TT],MATCH(A643,Table2[//]))</f>
        <v>39</v>
      </c>
      <c r="F643" s="5" t="str">
        <f>IF(INDEX(Table2[KET],MATCH(A643,Table2[//]))="","-",INDEX(Table2[KET],MATCH(A643,Table2[//])))</f>
        <v>12 LSN</v>
      </c>
    </row>
    <row r="644" spans="1:6" ht="15">
      <c r="A644" s="27">
        <v>645</v>
      </c>
      <c r="D644" s="3" t="str">
        <f>INDEX(Table2[NAMA BARANG],MATCH(A644,Table2[//]))</f>
        <v>Clip Candy no 1</v>
      </c>
      <c r="E644" s="4">
        <f>INDEX(Table2[TT],MATCH(A644,Table2[//]))</f>
        <v>36</v>
      </c>
      <c r="F644" s="5" t="str">
        <f>IF(INDEX(Table2[KET],MATCH(A644,Table2[//]))="","-",INDEX(Table2[KET],MATCH(A644,Table2[//])))</f>
        <v>500 pc</v>
      </c>
    </row>
    <row r="645" spans="1:6" ht="15">
      <c r="A645" s="27">
        <v>646</v>
      </c>
      <c r="D645" s="3" t="str">
        <f>INDEX(Table2[NAMA BARANG],MATCH(A645,Table2[//]))</f>
        <v>Clip File Yushinca 318 B.Muda</v>
      </c>
      <c r="E645" s="4">
        <f>INDEX(Table2[TT],MATCH(A645,Table2[//]))</f>
        <v>5</v>
      </c>
      <c r="F645" s="5" t="str">
        <f>IF(INDEX(Table2[KET],MATCH(A645,Table2[//]))="","-",INDEX(Table2[KET],MATCH(A645,Table2[//])))</f>
        <v>60 PCS</v>
      </c>
    </row>
    <row r="646" spans="1:6" ht="15">
      <c r="A646" s="27">
        <v>647</v>
      </c>
      <c r="D646" s="3" t="str">
        <f>INDEX(Table2[NAMA BARANG],MATCH(A646,Table2[//]))</f>
        <v>Clip File Yushinca 318 B.Tua</v>
      </c>
      <c r="E646" s="4">
        <f>INDEX(Table2[TT],MATCH(A646,Table2[//]))</f>
        <v>5</v>
      </c>
      <c r="F646" s="5" t="str">
        <f>IF(INDEX(Table2[KET],MATCH(A646,Table2[//]))="","-",INDEX(Table2[KET],MATCH(A646,Table2[//])))</f>
        <v>60 PCS</v>
      </c>
    </row>
    <row r="647" spans="1:6" ht="15">
      <c r="A647" s="27">
        <v>648</v>
      </c>
      <c r="D647" s="3" t="str">
        <f>INDEX(Table2[NAMA BARANG],MATCH(A647,Table2[//]))</f>
        <v>Clip File Yushinca 318 Ht</v>
      </c>
      <c r="E647" s="4">
        <f>INDEX(Table2[TT],MATCH(A647,Table2[//]))</f>
        <v>5</v>
      </c>
      <c r="F647" s="5" t="str">
        <f>IF(INDEX(Table2[KET],MATCH(A647,Table2[//]))="","-",INDEX(Table2[KET],MATCH(A647,Table2[//])))</f>
        <v>60 PCS</v>
      </c>
    </row>
    <row r="648" spans="1:6" ht="15">
      <c r="A648" s="27">
        <v>649</v>
      </c>
      <c r="D648" s="3" t="str">
        <f>INDEX(Table2[NAMA BARANG],MATCH(A648,Table2[//]))</f>
        <v>Clip Tali 1,0 BLK K B M</v>
      </c>
      <c r="E648" s="4">
        <f>INDEX(Table2[TT],MATCH(A648,Table2[//]))</f>
        <v>11</v>
      </c>
      <c r="F648" s="5">
        <f>IF(INDEX(Table2[KET],MATCH(A648,Table2[//]))="","-",INDEX(Table2[KET],MATCH(A648,Table2[//])))</f>
        <v>2000</v>
      </c>
    </row>
    <row r="649" spans="1:6" ht="15">
      <c r="A649" s="27">
        <v>650</v>
      </c>
      <c r="D649" s="3" t="str">
        <f>INDEX(Table2[NAMA BARANG],MATCH(A649,Table2[//]))</f>
        <v>Coinbank 2647 (7)/ 8090 (3)</v>
      </c>
      <c r="E649" s="4">
        <f>INDEX(Table2[TT],MATCH(A649,Table2[//]))</f>
        <v>10</v>
      </c>
      <c r="F649" s="5" t="str">
        <f>IF(INDEX(Table2[KET],MATCH(A649,Table2[//]))="","-",INDEX(Table2[KET],MATCH(A649,Table2[//])))</f>
        <v>144 pc</v>
      </c>
    </row>
    <row r="650" spans="1:6" ht="15">
      <c r="A650" s="27">
        <v>651</v>
      </c>
      <c r="D650" s="3" t="str">
        <f>INDEX(Table2[NAMA BARANG],MATCH(A650,Table2[//]))</f>
        <v>CoinBank 8811-8815 | music AB</v>
      </c>
      <c r="E650" s="4">
        <f>INDEX(Table2[TT],MATCH(A650,Table2[//]))</f>
        <v>3</v>
      </c>
      <c r="F650" s="5" t="str">
        <f>IF(INDEX(Table2[KET],MATCH(A650,Table2[//]))="","-",INDEX(Table2[KET],MATCH(A650,Table2[//])))</f>
        <v>48 pc</v>
      </c>
    </row>
    <row r="651" spans="1:6" ht="15">
      <c r="A651" s="27">
        <v>652</v>
      </c>
      <c r="D651" s="3" t="str">
        <f>INDEX(Table2[NAMA BARANG],MATCH(A651,Table2[//]))</f>
        <v>CoinBank DME 001</v>
      </c>
      <c r="E651" s="4">
        <f>INDEX(Table2[TT],MATCH(A651,Table2[//]))</f>
        <v>4</v>
      </c>
      <c r="F651" s="5" t="str">
        <f>IF(INDEX(Table2[KET],MATCH(A651,Table2[//]))="","-",INDEX(Table2[KET],MATCH(A651,Table2[//])))</f>
        <v>240 pc</v>
      </c>
    </row>
    <row r="652" spans="1:6" ht="15">
      <c r="A652" s="27">
        <v>653</v>
      </c>
      <c r="D652" s="3" t="str">
        <f>INDEX(Table2[NAMA BARANG],MATCH(A652,Table2[//]))</f>
        <v>Compas DC 45-2A</v>
      </c>
      <c r="E652" s="4">
        <f>INDEX(Table2[TT],MATCH(A652,Table2[//]))</f>
        <v>3</v>
      </c>
      <c r="F652" s="5" t="str">
        <f>IF(INDEX(Table2[KET],MATCH(A652,Table2[//]))="","-",INDEX(Table2[KET],MATCH(A652,Table2[//])))</f>
        <v>12 ls</v>
      </c>
    </row>
    <row r="653" spans="1:6" ht="15">
      <c r="A653" s="27">
        <v>654</v>
      </c>
      <c r="D653" s="3" t="str">
        <f>INDEX(Table2[NAMA BARANG],MATCH(A653,Table2[//]))</f>
        <v>Compas DC 45-3A</v>
      </c>
      <c r="E653" s="4">
        <f>INDEX(Table2[TT],MATCH(A653,Table2[//]))</f>
        <v>8</v>
      </c>
      <c r="F653" s="5" t="str">
        <f>IF(INDEX(Table2[KET],MATCH(A653,Table2[//]))="","-",INDEX(Table2[KET],MATCH(A653,Table2[//])))</f>
        <v>12 ls</v>
      </c>
    </row>
    <row r="654" spans="1:6" ht="15">
      <c r="A654" s="27">
        <v>655</v>
      </c>
      <c r="D654" s="3" t="str">
        <f>INDEX(Table2[NAMA BARANG],MATCH(A654,Table2[//]))</f>
        <v>Compass 44mm</v>
      </c>
      <c r="E654" s="4">
        <f>INDEX(Table2[TT],MATCH(A654,Table2[//]))</f>
        <v>1</v>
      </c>
      <c r="F654" s="5" t="str">
        <f>IF(INDEX(Table2[KET],MATCH(A654,Table2[//]))="","-",INDEX(Table2[KET],MATCH(A654,Table2[//])))</f>
        <v>1000 pc</v>
      </c>
    </row>
    <row r="655" spans="1:6" ht="15">
      <c r="A655" s="27">
        <v>656</v>
      </c>
      <c r="D655" s="3" t="str">
        <f>INDEX(Table2[NAMA BARANG],MATCH(A655,Table2[//]))</f>
        <v>Compass 60mm</v>
      </c>
      <c r="E655" s="4">
        <f>INDEX(Table2[TT],MATCH(A655,Table2[//]))</f>
        <v>1</v>
      </c>
      <c r="F655" s="5">
        <f>IF(INDEX(Table2[KET],MATCH(A655,Table2[//]))="","-",INDEX(Table2[KET],MATCH(A655,Table2[//])))</f>
        <v>430</v>
      </c>
    </row>
    <row r="656" spans="1:6" ht="15">
      <c r="A656" s="27">
        <v>657</v>
      </c>
      <c r="D656" s="3" t="str">
        <f>INDEX(Table2[NAMA BARANG],MATCH(A656,Table2[//]))</f>
        <v>Compass gold CA 026 I gold</v>
      </c>
      <c r="E656" s="4">
        <f>INDEX(Table2[TT],MATCH(A656,Table2[//]))</f>
        <v>2</v>
      </c>
      <c r="F656" s="5" t="str">
        <f>IF(INDEX(Table2[KET],MATCH(A656,Table2[//]))="","-",INDEX(Table2[KET],MATCH(A656,Table2[//])))</f>
        <v>144 pc</v>
      </c>
    </row>
    <row r="657" spans="1:6" ht="15">
      <c r="A657" s="27">
        <v>658</v>
      </c>
      <c r="D657" s="3" t="str">
        <f>INDEX(Table2[NAMA BARANG],MATCH(A657,Table2[//]))</f>
        <v>Crayon 01-01 12y baby Dragon baru</v>
      </c>
      <c r="E657" s="4">
        <f>INDEX(Table2[TT],MATCH(A657,Table2[//]))</f>
        <v>2</v>
      </c>
      <c r="F657" s="5" t="str">
        <f>IF(INDEX(Table2[KET],MATCH(A657,Table2[//]))="","-",INDEX(Table2[KET],MATCH(A657,Table2[//])))</f>
        <v>24 ls</v>
      </c>
    </row>
    <row r="658" spans="1:6" ht="15">
      <c r="A658" s="27">
        <v>659</v>
      </c>
      <c r="D658" s="3" t="str">
        <f>INDEX(Table2[NAMA BARANG],MATCH(A658,Table2[//]))</f>
        <v>Crayon 1012 Panjang</v>
      </c>
      <c r="E658" s="4">
        <f>INDEX(Table2[TT],MATCH(A658,Table2[//]))</f>
        <v>2</v>
      </c>
      <c r="F658" s="5" t="str">
        <f>IF(INDEX(Table2[KET],MATCH(A658,Table2[//]))="","-",INDEX(Table2[KET],MATCH(A658,Table2[//])))</f>
        <v>192 pcs</v>
      </c>
    </row>
    <row r="659" spans="1:6" ht="15">
      <c r="A659" s="27">
        <v>660</v>
      </c>
      <c r="D659" s="3" t="str">
        <f>INDEX(Table2[NAMA BARANG],MATCH(A659,Table2[//]))</f>
        <v>Crayon 59918</v>
      </c>
      <c r="E659" s="4">
        <f>INDEX(Table2[TT],MATCH(A659,Table2[//]))</f>
        <v>2</v>
      </c>
      <c r="F659" s="5">
        <f>IF(INDEX(Table2[KET],MATCH(A659,Table2[//]))="","-",INDEX(Table2[KET],MATCH(A659,Table2[//])))</f>
        <v>96</v>
      </c>
    </row>
    <row r="660" spans="1:6" ht="15">
      <c r="A660" s="27">
        <v>661</v>
      </c>
      <c r="D660" s="3" t="str">
        <f>INDEX(Table2[NAMA BARANG],MATCH(A660,Table2[//]))</f>
        <v>Crayon DB 777 18 putar</v>
      </c>
      <c r="E660" s="4">
        <f>INDEX(Table2[TT],MATCH(A660,Table2[//]))</f>
        <v>21</v>
      </c>
      <c r="F660" s="5" t="str">
        <f>IF(INDEX(Table2[KET],MATCH(A660,Table2[//]))="","-",INDEX(Table2[KET],MATCH(A660,Table2[//])))</f>
        <v>60 pc</v>
      </c>
    </row>
    <row r="661" spans="1:6" ht="15">
      <c r="A661" s="27">
        <v>662</v>
      </c>
      <c r="D661" s="3" t="str">
        <f>INDEX(Table2[NAMA BARANG],MATCH(A661,Table2[//]))</f>
        <v>Crayon Kojico 12w</v>
      </c>
      <c r="E661" s="4">
        <f>INDEX(Table2[TT],MATCH(A661,Table2[//]))</f>
        <v>8</v>
      </c>
      <c r="F661" s="5" t="str">
        <f>IF(INDEX(Table2[KET],MATCH(A661,Table2[//]))="","-",INDEX(Table2[KET],MATCH(A661,Table2[//])))</f>
        <v>48 ls</v>
      </c>
    </row>
    <row r="662" spans="1:6" ht="15">
      <c r="A662" s="27">
        <v>663</v>
      </c>
      <c r="D662" s="3" t="str">
        <f>INDEX(Table2[NAMA BARANG],MATCH(A662,Table2[//]))</f>
        <v>Crayon Navanta 55w</v>
      </c>
      <c r="E662" s="4">
        <f>INDEX(Table2[TT],MATCH(A662,Table2[//]))</f>
        <v>61</v>
      </c>
      <c r="F662" s="5" t="str">
        <f>IF(INDEX(Table2[KET],MATCH(A662,Table2[//]))="","-",INDEX(Table2[KET],MATCH(A662,Table2[//])))</f>
        <v>24 set</v>
      </c>
    </row>
    <row r="663" spans="1:6" ht="15">
      <c r="A663" s="27">
        <v>664</v>
      </c>
      <c r="D663" s="3" t="str">
        <f>INDEX(Table2[NAMA BARANG],MATCH(A663,Table2[//]))</f>
        <v>Crayon putar 12W 1012 pjg mix (B Jaya)</v>
      </c>
      <c r="E663" s="4">
        <f>INDEX(Table2[TT],MATCH(A663,Table2[//]))</f>
        <v>49</v>
      </c>
      <c r="F663" s="5">
        <f>IF(INDEX(Table2[KET],MATCH(A663,Table2[//]))="","-",INDEX(Table2[KET],MATCH(A663,Table2[//])))</f>
        <v>192</v>
      </c>
    </row>
    <row r="664" spans="1:6" ht="15">
      <c r="A664" s="27">
        <v>665</v>
      </c>
      <c r="D664" s="3" t="str">
        <f>INDEX(Table2[NAMA BARANG],MATCH(A664,Table2[//]))</f>
        <v>Crayon putar 12W 1012 pjg mix WOMY (Win's)</v>
      </c>
      <c r="E664" s="4">
        <f>INDEX(Table2[TT],MATCH(A664,Table2[//]))</f>
        <v>8</v>
      </c>
      <c r="F664" s="5" t="str">
        <f>IF(INDEX(Table2[KET],MATCH(A664,Table2[//]))="","-",INDEX(Table2[KET],MATCH(A664,Table2[//])))</f>
        <v>192 PCS</v>
      </c>
    </row>
    <row r="665" spans="1:6" ht="15">
      <c r="A665" s="27">
        <v>666</v>
      </c>
      <c r="D665" s="3" t="str">
        <f>INDEX(Table2[NAMA BARANG],MATCH(A665,Table2[//]))</f>
        <v>Crayon putar 12w no 208 pendek</v>
      </c>
      <c r="E665" s="4">
        <f>INDEX(Table2[TT],MATCH(A665,Table2[//]))</f>
        <v>8</v>
      </c>
      <c r="F665" s="5" t="str">
        <f>IF(INDEX(Table2[KET],MATCH(A665,Table2[//]))="","-",INDEX(Table2[KET],MATCH(A665,Table2[//])))</f>
        <v>144 pc</v>
      </c>
    </row>
    <row r="666" spans="1:6" ht="15">
      <c r="A666" s="27">
        <v>667</v>
      </c>
      <c r="D666" s="3" t="str">
        <f>INDEX(Table2[NAMA BARANG],MATCH(A666,Table2[//]))</f>
        <v>Crayon Putar 12W panjang karakter CP 1012 (dos)</v>
      </c>
      <c r="E666" s="4">
        <f>INDEX(Table2[TT],MATCH(A666,Table2[//]))</f>
        <v>32</v>
      </c>
      <c r="F666" s="5" t="str">
        <f>IF(INDEX(Table2[KET],MATCH(A666,Table2[//]))="","-",INDEX(Table2[KET],MATCH(A666,Table2[//])))</f>
        <v>144 PCS</v>
      </c>
    </row>
    <row r="667" spans="1:6" ht="15">
      <c r="A667" s="27">
        <v>668</v>
      </c>
      <c r="D667" s="3" t="str">
        <f>INDEX(Table2[NAMA BARANG],MATCH(A667,Table2[//]))</f>
        <v>Crayon putar 12w pdk Deboss</v>
      </c>
      <c r="E667" s="4">
        <f>INDEX(Table2[TT],MATCH(A667,Table2[//]))</f>
        <v>6</v>
      </c>
      <c r="F667" s="5" t="str">
        <f>IF(INDEX(Table2[KET],MATCH(A667,Table2[//]))="","-",INDEX(Table2[KET],MATCH(A667,Table2[//])))</f>
        <v>60 pc</v>
      </c>
    </row>
    <row r="668" spans="1:6" ht="15">
      <c r="A668" s="27">
        <v>669</v>
      </c>
      <c r="D668" s="3" t="str">
        <f>INDEX(Table2[NAMA BARANG],MATCH(A668,Table2[//]))</f>
        <v>Crayon putar 24w Deboss</v>
      </c>
      <c r="E668" s="4">
        <f>INDEX(Table2[TT],MATCH(A668,Table2[//]))</f>
        <v>39</v>
      </c>
      <c r="F668" s="5" t="str">
        <f>IF(INDEX(Table2[KET],MATCH(A668,Table2[//]))="","-",INDEX(Table2[KET],MATCH(A668,Table2[//])))</f>
        <v>72 pc</v>
      </c>
    </row>
    <row r="669" spans="1:6" ht="15">
      <c r="A669" s="27">
        <v>670</v>
      </c>
      <c r="D669" s="3" t="str">
        <f>INDEX(Table2[NAMA BARANG],MATCH(A669,Table2[//]))</f>
        <v>Crayon putar 602 Zhendi</v>
      </c>
      <c r="E669" s="4">
        <f>INDEX(Table2[TT],MATCH(A669,Table2[//]))</f>
        <v>4</v>
      </c>
      <c r="F669" s="5" t="str">
        <f>IF(INDEX(Table2[KET],MATCH(A669,Table2[//]))="","-",INDEX(Table2[KET],MATCH(A669,Table2[//])))</f>
        <v>288 pc</v>
      </c>
    </row>
    <row r="670" spans="1:6" ht="15">
      <c r="A670" s="27">
        <v>671</v>
      </c>
      <c r="D670" s="3" t="str">
        <f>INDEX(Table2[NAMA BARANG],MATCH(A670,Table2[//]))</f>
        <v>Crayon putar Fancy pdk 12w Seeyou</v>
      </c>
      <c r="E670" s="4">
        <f>INDEX(Table2[TT],MATCH(A670,Table2[//]))</f>
        <v>21</v>
      </c>
      <c r="F670" s="5" t="str">
        <f>IF(INDEX(Table2[KET],MATCH(A670,Table2[//]))="","-",INDEX(Table2[KET],MATCH(A670,Table2[//])))</f>
        <v>144 pc</v>
      </c>
    </row>
    <row r="671" spans="1:6" ht="15">
      <c r="A671" s="27">
        <v>672</v>
      </c>
      <c r="D671" s="3" t="str">
        <f>INDEX(Table2[NAMA BARANG],MATCH(A671,Table2[//]))</f>
        <v>Crayon putar pjg Fancy karakter 12w 2530 mix</v>
      </c>
      <c r="E671" s="4">
        <f>INDEX(Table2[TT],MATCH(A671,Table2[//]))</f>
        <v>2</v>
      </c>
      <c r="F671" s="5" t="str">
        <f>IF(INDEX(Table2[KET],MATCH(A671,Table2[//]))="","-",INDEX(Table2[KET],MATCH(A671,Table2[//])))</f>
        <v>144 pc</v>
      </c>
    </row>
    <row r="672" spans="1:6" ht="15">
      <c r="A672" s="27">
        <v>673</v>
      </c>
      <c r="D672" s="3" t="str">
        <f>INDEX(Table2[NAMA BARANG],MATCH(A672,Table2[//]))</f>
        <v>Crayon putar small T C12 montana pdk</v>
      </c>
      <c r="E672" s="4">
        <f>INDEX(Table2[TT],MATCH(A672,Table2[//]))</f>
        <v>3</v>
      </c>
      <c r="F672" s="5" t="str">
        <f>IF(INDEX(Table2[KET],MATCH(A672,Table2[//]))="","-",INDEX(Table2[KET],MATCH(A672,Table2[//])))</f>
        <v>144 pc</v>
      </c>
    </row>
    <row r="673" spans="1:6" ht="15">
      <c r="A673" s="27">
        <v>674</v>
      </c>
      <c r="D673" s="3" t="str">
        <f>INDEX(Table2[NAMA BARANG],MATCH(A673,Table2[//]))</f>
        <v>Crayon TSS 12 putar pjg minion</v>
      </c>
      <c r="E673" s="4">
        <f>INDEX(Table2[TT],MATCH(A673,Table2[//]))</f>
        <v>14</v>
      </c>
      <c r="F673" s="5" t="str">
        <f>IF(INDEX(Table2[KET],MATCH(A673,Table2[//]))="","-",INDEX(Table2[KET],MATCH(A673,Table2[//])))</f>
        <v>144 pc</v>
      </c>
    </row>
    <row r="674" spans="1:6" ht="15">
      <c r="A674" s="27">
        <v>675</v>
      </c>
      <c r="D674" s="3" t="str">
        <f>INDEX(Table2[NAMA BARANG],MATCH(A674,Table2[//]))</f>
        <v>Crayon Twister 24w TF Spp</v>
      </c>
      <c r="E674" s="4">
        <f>INDEX(Table2[TT],MATCH(A674,Table2[//]))</f>
        <v>3</v>
      </c>
      <c r="F674" s="5" t="str">
        <f>IF(INDEX(Table2[KET],MATCH(A674,Table2[//]))="","-",INDEX(Table2[KET],MATCH(A674,Table2[//])))</f>
        <v>48 pc</v>
      </c>
    </row>
    <row r="675" spans="1:6" ht="15">
      <c r="A675" s="27">
        <v>676</v>
      </c>
      <c r="D675" s="3" t="str">
        <f>INDEX(Table2[NAMA BARANG],MATCH(A675,Table2[//]))</f>
        <v>Crayon Zhong Hwa mini 2H 12 CRS</v>
      </c>
      <c r="E675" s="4">
        <f>INDEX(Table2[TT],MATCH(A675,Table2[//]))</f>
        <v>4</v>
      </c>
      <c r="F675" s="5" t="str">
        <f>IF(INDEX(Table2[KET],MATCH(A675,Table2[//]))="","-",INDEX(Table2[KET],MATCH(A675,Table2[//])))</f>
        <v>144 pc</v>
      </c>
    </row>
    <row r="676" spans="1:6" ht="15">
      <c r="A676" s="27">
        <v>677</v>
      </c>
      <c r="D676" s="3" t="str">
        <f>INDEX(Table2[NAMA BARANG],MATCH(A676,Table2[//]))</f>
        <v>Cutter 332</v>
      </c>
      <c r="E676" s="4">
        <f>INDEX(Table2[TT],MATCH(A676,Table2[//]))</f>
        <v>42</v>
      </c>
      <c r="F676" s="5" t="str">
        <f>IF(INDEX(Table2[KET],MATCH(A676,Table2[//]))="","-",INDEX(Table2[KET],MATCH(A676,Table2[//])))</f>
        <v>40 ls</v>
      </c>
    </row>
    <row r="677" spans="1:6" ht="15">
      <c r="A677" s="27">
        <v>678</v>
      </c>
      <c r="D677" s="3" t="str">
        <f>INDEX(Table2[NAMA BARANG],MATCH(A677,Table2[//]))</f>
        <v>Cutter 6898/ 6838</v>
      </c>
      <c r="E677" s="4">
        <f>INDEX(Table2[TT],MATCH(A677,Table2[//]))</f>
        <v>1</v>
      </c>
      <c r="F677" s="5" t="str">
        <f>IF(INDEX(Table2[KET],MATCH(A677,Table2[//]))="","-",INDEX(Table2[KET],MATCH(A677,Table2[//])))</f>
        <v>400 pc</v>
      </c>
    </row>
    <row r="678" spans="1:6" ht="15">
      <c r="A678" s="27">
        <v>679</v>
      </c>
      <c r="D678" s="3" t="str">
        <f>INDEX(Table2[NAMA BARANG],MATCH(A678,Table2[//]))</f>
        <v>Cutter Taco 78 Kecil</v>
      </c>
      <c r="E678" s="4">
        <f>INDEX(Table2[TT],MATCH(A678,Table2[//]))</f>
        <v>35</v>
      </c>
      <c r="F678" s="5" t="str">
        <f>IF(INDEX(Table2[KET],MATCH(A678,Table2[//]))="","-",INDEX(Table2[KET],MATCH(A678,Table2[//])))</f>
        <v>120 LSN</v>
      </c>
    </row>
    <row r="679" spans="1:6" ht="15">
      <c r="A679" s="27">
        <v>680</v>
      </c>
      <c r="D679" s="3" t="str">
        <f>INDEX(Table2[NAMA BARANG],MATCH(A679,Table2[//]))</f>
        <v>Cutter Taco 88 Besar</v>
      </c>
      <c r="E679" s="4">
        <f>INDEX(Table2[TT],MATCH(A679,Table2[//]))</f>
        <v>33</v>
      </c>
      <c r="F679" s="5" t="str">
        <f>IF(INDEX(Table2[KET],MATCH(A679,Table2[//]))="","-",INDEX(Table2[KET],MATCH(A679,Table2[//])))</f>
        <v>60 LSN</v>
      </c>
    </row>
    <row r="680" spans="1:6" ht="15">
      <c r="A680" s="27">
        <v>681</v>
      </c>
      <c r="D680" s="3" t="str">
        <f>INDEX(Table2[NAMA BARANG],MATCH(A680,Table2[//]))</f>
        <v>Cutter Taco Kcl 78 TR Premium Transparan(4)</v>
      </c>
      <c r="E680" s="4">
        <f>INDEX(Table2[TT],MATCH(A680,Table2[//]))</f>
        <v>4</v>
      </c>
      <c r="F680" s="5" t="str">
        <f>IF(INDEX(Table2[KET],MATCH(A680,Table2[//]))="","-",INDEX(Table2[KET],MATCH(A680,Table2[//])))</f>
        <v>120 ls</v>
      </c>
    </row>
    <row r="681" spans="1:6" ht="15">
      <c r="A681" s="27">
        <v>682</v>
      </c>
      <c r="D681" s="3" t="str">
        <f>INDEX(Table2[NAMA BARANG],MATCH(A681,Table2[//]))</f>
        <v>Cutter Transp golden GC 888</v>
      </c>
      <c r="E681" s="4">
        <f>INDEX(Table2[TT],MATCH(A681,Table2[//]))</f>
        <v>7</v>
      </c>
      <c r="F681" s="5" t="str">
        <f>IF(INDEX(Table2[KET],MATCH(A681,Table2[//]))="","-",INDEX(Table2[KET],MATCH(A681,Table2[//])))</f>
        <v>60 ls</v>
      </c>
    </row>
    <row r="682" spans="1:6" ht="15">
      <c r="A682" s="27">
        <v>683</v>
      </c>
      <c r="D682" s="3" t="str">
        <f>INDEX(Table2[NAMA BARANG],MATCH(A682,Table2[//]))</f>
        <v>Cutter transparan 128 k</v>
      </c>
      <c r="E682" s="4">
        <f>INDEX(Table2[TT],MATCH(A682,Table2[//]))</f>
        <v>3</v>
      </c>
      <c r="F682" s="5" t="str">
        <f>IF(INDEX(Table2[KET],MATCH(A682,Table2[//]))="","-",INDEX(Table2[KET],MATCH(A682,Table2[//])))</f>
        <v>120 LSN</v>
      </c>
    </row>
    <row r="683" spans="1:6" ht="15">
      <c r="A683" s="27">
        <v>684</v>
      </c>
      <c r="D683" s="3" t="str">
        <f>INDEX(Table2[NAMA BARANG],MATCH(A683,Table2[//]))</f>
        <v>Desk Organiser 838</v>
      </c>
      <c r="E683" s="4">
        <f>INDEX(Table2[TT],MATCH(A683,Table2[//]))</f>
        <v>9</v>
      </c>
      <c r="F683" s="5" t="str">
        <f>IF(INDEX(Table2[KET],MATCH(A683,Table2[//]))="","-",INDEX(Table2[KET],MATCH(A683,Table2[//])))</f>
        <v>72 pc</v>
      </c>
    </row>
    <row r="684" spans="1:6" ht="15">
      <c r="A684" s="27">
        <v>685</v>
      </c>
      <c r="D684" s="3" t="str">
        <f>INDEX(Table2[NAMA BARANG],MATCH(A684,Table2[//]))</f>
        <v>Desk Set bulat 802 Ht</v>
      </c>
      <c r="E684" s="4">
        <f>INDEX(Table2[TT],MATCH(A684,Table2[//]))</f>
        <v>58</v>
      </c>
      <c r="F684" s="5">
        <f>IF(INDEX(Table2[KET],MATCH(A684,Table2[//]))="","-",INDEX(Table2[KET],MATCH(A684,Table2[//])))</f>
        <v>96</v>
      </c>
    </row>
    <row r="685" spans="1:6" ht="15">
      <c r="A685" s="27">
        <v>686</v>
      </c>
      <c r="D685" s="3" t="str">
        <f>INDEX(Table2[NAMA BARANG],MATCH(A685,Table2[//]))</f>
        <v>Desk Set Deluxe 5098 bening</v>
      </c>
      <c r="E685" s="4">
        <f>INDEX(Table2[TT],MATCH(A685,Table2[//]))</f>
        <v>2</v>
      </c>
      <c r="F685" s="5" t="str">
        <f>IF(INDEX(Table2[KET],MATCH(A685,Table2[//]))="","-",INDEX(Table2[KET],MATCH(A685,Table2[//])))</f>
        <v>60 pc</v>
      </c>
    </row>
    <row r="686" spans="1:6" ht="15">
      <c r="A686" s="27">
        <v>687</v>
      </c>
      <c r="D686" s="3" t="str">
        <f>INDEX(Table2[NAMA BARANG],MATCH(A686,Table2[//]))</f>
        <v>Desk Set kotak 804 Ht</v>
      </c>
      <c r="E686" s="4">
        <f>INDEX(Table2[TT],MATCH(A686,Table2[//]))</f>
        <v>80</v>
      </c>
      <c r="F686" s="5">
        <f>IF(INDEX(Table2[KET],MATCH(A686,Table2[//]))="","-",INDEX(Table2[KET],MATCH(A686,Table2[//])))</f>
        <v>96</v>
      </c>
    </row>
    <row r="687" spans="1:6" ht="15">
      <c r="A687" s="27">
        <v>688</v>
      </c>
      <c r="D687" s="3" t="str">
        <f>INDEX(Table2[NAMA BARANG],MATCH(A687,Table2[//]))</f>
        <v>Diary Dos Tas Gliter FS-32-003</v>
      </c>
      <c r="E687" s="4">
        <f>INDEX(Table2[TT],MATCH(A687,Table2[//]))</f>
        <v>3</v>
      </c>
      <c r="F687" s="5" t="str">
        <f>IF(INDEX(Table2[KET],MATCH(A687,Table2[//]))="","-",INDEX(Table2[KET],MATCH(A687,Table2[//])))</f>
        <v>40 pc</v>
      </c>
    </row>
    <row r="688" spans="1:6" ht="15">
      <c r="A688" s="27">
        <v>689</v>
      </c>
      <c r="D688" s="3" t="str">
        <f>INDEX(Table2[NAMA BARANG],MATCH(A688,Table2[//]))</f>
        <v>Diary g Pkc Lk Holo</v>
      </c>
      <c r="E688" s="4">
        <f>INDEX(Table2[TT],MATCH(A688,Table2[//]))</f>
        <v>11</v>
      </c>
      <c r="F688" s="5" t="str">
        <f>IF(INDEX(Table2[KET],MATCH(A688,Table2[//]))="","-",INDEX(Table2[KET],MATCH(A688,Table2[//])))</f>
        <v>20 ls</v>
      </c>
    </row>
    <row r="689" spans="1:6" ht="15">
      <c r="A689" s="27">
        <v>690</v>
      </c>
      <c r="D689" s="3" t="str">
        <f>INDEX(Table2[NAMA BARANG],MATCH(A689,Table2[//]))</f>
        <v>Diary Holo Licca Kcl</v>
      </c>
      <c r="E689" s="4">
        <f>INDEX(Table2[TT],MATCH(A689,Table2[//]))</f>
        <v>9</v>
      </c>
      <c r="F689" s="5" t="str">
        <f>IF(INDEX(Table2[KET],MATCH(A689,Table2[//]))="","-",INDEX(Table2[KET],MATCH(A689,Table2[//])))</f>
        <v>40 ls</v>
      </c>
    </row>
    <row r="690" spans="1:6" ht="15">
      <c r="A690" s="27">
        <v>691</v>
      </c>
      <c r="D690" s="3" t="str">
        <f>INDEX(Table2[NAMA BARANG],MATCH(A690,Table2[//]))</f>
        <v>Diary Holo Pkc Tg PHS Millenium 2000</v>
      </c>
      <c r="E690" s="4">
        <f>INDEX(Table2[TT],MATCH(A690,Table2[//]))</f>
        <v>1</v>
      </c>
      <c r="F690" s="5" t="str">
        <f>IF(INDEX(Table2[KET],MATCH(A690,Table2[//]))="","-",INDEX(Table2[KET],MATCH(A690,Table2[//])))</f>
        <v>30 ls</v>
      </c>
    </row>
    <row r="691" spans="1:6" ht="15">
      <c r="A691" s="27">
        <v>692</v>
      </c>
      <c r="D691" s="3" t="str">
        <f>INDEX(Table2[NAMA BARANG],MATCH(A691,Table2[//]))</f>
        <v>Diary Kancing NBS 402</v>
      </c>
      <c r="E691" s="4">
        <f>INDEX(Table2[TT],MATCH(A691,Table2[//]))</f>
        <v>2</v>
      </c>
      <c r="F691" s="5" t="str">
        <f>IF(INDEX(Table2[KET],MATCH(A691,Table2[//]))="","-",INDEX(Table2[KET],MATCH(A691,Table2[//])))</f>
        <v>144 pc</v>
      </c>
    </row>
    <row r="692" spans="1:6" ht="15">
      <c r="A692" s="27">
        <v>693</v>
      </c>
      <c r="D692" s="3" t="str">
        <f>INDEX(Table2[NAMA BARANG],MATCH(A692,Table2[//]))</f>
        <v>Diary Kunci 64k B0239</v>
      </c>
      <c r="E692" s="4">
        <f>INDEX(Table2[TT],MATCH(A692,Table2[//]))</f>
        <v>6</v>
      </c>
      <c r="F692" s="5" t="str">
        <f>IF(INDEX(Table2[KET],MATCH(A692,Table2[//]))="","-",INDEX(Table2[KET],MATCH(A692,Table2[//])))</f>
        <v>120 pc</v>
      </c>
    </row>
    <row r="693" spans="1:6" ht="15">
      <c r="A693" s="27">
        <v>694</v>
      </c>
      <c r="D693" s="3" t="str">
        <f>INDEX(Table2[NAMA BARANG],MATCH(A693,Table2[//]))</f>
        <v>Diary Kunci Holo Jumbo Snoopy</v>
      </c>
      <c r="E693" s="4">
        <f>INDEX(Table2[TT],MATCH(A693,Table2[//]))</f>
        <v>2</v>
      </c>
      <c r="F693" s="5" t="str">
        <f>IF(INDEX(Table2[KET],MATCH(A693,Table2[//]))="","-",INDEX(Table2[KET],MATCH(A693,Table2[//])))</f>
        <v>12 ls</v>
      </c>
    </row>
    <row r="694" spans="1:6" ht="15">
      <c r="A694" s="27">
        <v>695</v>
      </c>
      <c r="D694" s="3" t="str">
        <f>INDEX(Table2[NAMA BARANG],MATCH(A694,Table2[//]))</f>
        <v>Diary Kunci mutiara 2500</v>
      </c>
      <c r="E694" s="4">
        <f>INDEX(Table2[TT],MATCH(A694,Table2[//]))</f>
        <v>42</v>
      </c>
      <c r="F694" s="5" t="str">
        <f>IF(INDEX(Table2[KET],MATCH(A694,Table2[//]))="","-",INDEX(Table2[KET],MATCH(A694,Table2[//])))</f>
        <v>120 bh</v>
      </c>
    </row>
    <row r="695" spans="1:6" ht="15">
      <c r="A695" s="27">
        <v>696</v>
      </c>
      <c r="D695" s="3" t="str">
        <f>INDEX(Table2[NAMA BARANG],MATCH(A695,Table2[//]))</f>
        <v>Diary Mini Kado M Mouse</v>
      </c>
      <c r="E695" s="4">
        <f>INDEX(Table2[TT],MATCH(A695,Table2[//]))</f>
        <v>3</v>
      </c>
      <c r="F695" s="5" t="str">
        <f>IF(INDEX(Table2[KET],MATCH(A695,Table2[//]))="","-",INDEX(Table2[KET],MATCH(A695,Table2[//])))</f>
        <v>92 ls</v>
      </c>
    </row>
    <row r="696" spans="1:6" ht="15">
      <c r="A696" s="27">
        <v>697</v>
      </c>
      <c r="D696" s="3" t="str">
        <f>INDEX(Table2[NAMA BARANG],MATCH(A696,Table2[//]))</f>
        <v>Diary Mini Kembang/ Tigro</v>
      </c>
      <c r="E696" s="4">
        <f>INDEX(Table2[TT],MATCH(A696,Table2[//]))</f>
        <v>1</v>
      </c>
      <c r="F696" s="5" t="str">
        <f>IF(INDEX(Table2[KET],MATCH(A696,Table2[//]))="","-",INDEX(Table2[KET],MATCH(A696,Table2[//])))</f>
        <v>135 ls</v>
      </c>
    </row>
    <row r="697" spans="1:6" ht="15">
      <c r="A697" s="27">
        <v>698</v>
      </c>
      <c r="D697" s="3" t="str">
        <f>INDEX(Table2[NAMA BARANG],MATCH(A697,Table2[//]))</f>
        <v>Diary parfume Asiong</v>
      </c>
      <c r="E697" s="4">
        <f>INDEX(Table2[TT],MATCH(A697,Table2[//]))</f>
        <v>1</v>
      </c>
      <c r="F697" s="5" t="str">
        <f>IF(INDEX(Table2[KET],MATCH(A697,Table2[//]))="","-",INDEX(Table2[KET],MATCH(A697,Table2[//])))</f>
        <v>144 pc</v>
      </c>
    </row>
    <row r="698" spans="1:6" ht="15">
      <c r="A698" s="27">
        <v>699</v>
      </c>
      <c r="D698" s="3" t="str">
        <f>INDEX(Table2[NAMA BARANG],MATCH(A698,Table2[//]))</f>
        <v>Diary Princess/ sheep/ MM</v>
      </c>
      <c r="E698" s="4">
        <f>INDEX(Table2[TT],MATCH(A698,Table2[//]))</f>
        <v>2</v>
      </c>
      <c r="F698" s="5" t="str">
        <f>IF(INDEX(Table2[KET],MATCH(A698,Table2[//]))="","-",INDEX(Table2[KET],MATCH(A698,Table2[//])))</f>
        <v>240 pc</v>
      </c>
    </row>
    <row r="699" spans="1:6" ht="15">
      <c r="A699" s="27">
        <v>700</v>
      </c>
      <c r="D699" s="3" t="str">
        <f>INDEX(Table2[NAMA BARANG],MATCH(A699,Table2[//]))</f>
        <v>Diary Q 32K- S002 FR</v>
      </c>
      <c r="E699" s="4">
        <f>INDEX(Table2[TT],MATCH(A699,Table2[//]))</f>
        <v>2</v>
      </c>
      <c r="F699" s="5">
        <f>IF(INDEX(Table2[KET],MATCH(A699,Table2[//]))="","-",INDEX(Table2[KET],MATCH(A699,Table2[//])))</f>
        <v>320</v>
      </c>
    </row>
    <row r="700" spans="1:6" ht="15">
      <c r="A700" s="27">
        <v>701</v>
      </c>
      <c r="D700" s="3" t="str">
        <f>INDEX(Table2[NAMA BARANG],MATCH(A700,Table2[//]))</f>
        <v>Diary Q 32K-G 318 FR</v>
      </c>
      <c r="E700" s="4">
        <f>INDEX(Table2[TT],MATCH(A700,Table2[//]))</f>
        <v>5</v>
      </c>
      <c r="F700" s="5">
        <f>IF(INDEX(Table2[KET],MATCH(A700,Table2[//]))="","-",INDEX(Table2[KET],MATCH(A700,Table2[//])))</f>
        <v>240</v>
      </c>
    </row>
    <row r="701" spans="1:6" ht="15">
      <c r="A701" s="27">
        <v>702</v>
      </c>
      <c r="D701" s="3" t="str">
        <f>INDEX(Table2[NAMA BARANG],MATCH(A701,Table2[//]))</f>
        <v>Diary Q 64K- S001/ Kitty</v>
      </c>
      <c r="E701" s="4">
        <f>INDEX(Table2[TT],MATCH(A701,Table2[//]))</f>
        <v>5</v>
      </c>
      <c r="F701" s="5">
        <f>IF(INDEX(Table2[KET],MATCH(A701,Table2[//]))="","-",INDEX(Table2[KET],MATCH(A701,Table2[//])))</f>
        <v>520</v>
      </c>
    </row>
    <row r="702" spans="1:6" ht="15">
      <c r="A702" s="27">
        <v>703</v>
      </c>
      <c r="D702" s="3" t="str">
        <f>INDEX(Table2[NAMA BARANG],MATCH(A702,Table2[//]))</f>
        <v>Diary Q 64K- S002 PR</v>
      </c>
      <c r="E702" s="4">
        <f>INDEX(Table2[TT],MATCH(A702,Table2[//]))</f>
        <v>2</v>
      </c>
      <c r="F702" s="5">
        <f>IF(INDEX(Table2[KET],MATCH(A702,Table2[//]))="","-",INDEX(Table2[KET],MATCH(A702,Table2[//])))</f>
        <v>520</v>
      </c>
    </row>
    <row r="703" spans="1:6" ht="15">
      <c r="A703" s="27">
        <v>704</v>
      </c>
      <c r="D703" s="3" t="str">
        <f>INDEX(Table2[NAMA BARANG],MATCH(A703,Table2[//]))</f>
        <v>Diary Sampul Mika Hello Kitty Bsr</v>
      </c>
      <c r="E703" s="4">
        <f>INDEX(Table2[TT],MATCH(A703,Table2[//]))</f>
        <v>11</v>
      </c>
      <c r="F703" s="5" t="str">
        <f>IF(INDEX(Table2[KET],MATCH(A703,Table2[//]))="","-",INDEX(Table2[KET],MATCH(A703,Table2[//])))</f>
        <v>20 ls</v>
      </c>
    </row>
    <row r="704" spans="1:6" ht="15">
      <c r="A704" s="27">
        <v>705</v>
      </c>
      <c r="D704" s="3" t="str">
        <f>INDEX(Table2[NAMA BARANG],MATCH(A704,Table2[//]))</f>
        <v>Diary Sepak Bola B Holo</v>
      </c>
      <c r="E704" s="4">
        <f>INDEX(Table2[TT],MATCH(A704,Table2[//]))</f>
        <v>1</v>
      </c>
      <c r="F704" s="5" t="str">
        <f>IF(INDEX(Table2[KET],MATCH(A704,Table2[//]))="","-",INDEX(Table2[KET],MATCH(A704,Table2[//])))</f>
        <v>15 ls</v>
      </c>
    </row>
    <row r="705" spans="1:6" ht="15">
      <c r="A705" s="27">
        <v>706</v>
      </c>
      <c r="D705" s="3" t="str">
        <f>INDEX(Table2[NAMA BARANG],MATCH(A705,Table2[//]))</f>
        <v>Diary Shinchan A/ B</v>
      </c>
      <c r="E705" s="4">
        <f>INDEX(Table2[TT],MATCH(A705,Table2[//]))</f>
        <v>1</v>
      </c>
      <c r="F705" s="5" t="str">
        <f>IF(INDEX(Table2[KET],MATCH(A705,Table2[//]))="","-",INDEX(Table2[KET],MATCH(A705,Table2[//])))</f>
        <v>35 ls</v>
      </c>
    </row>
    <row r="706" spans="1:6" ht="15">
      <c r="A706" s="27">
        <v>707</v>
      </c>
      <c r="D706" s="3" t="str">
        <f>INDEX(Table2[NAMA BARANG],MATCH(A706,Table2[//]))</f>
        <v>Diary spiral Pa ROHAMA</v>
      </c>
      <c r="E706" s="4">
        <f>INDEX(Table2[TT],MATCH(A706,Table2[//]))</f>
        <v>7</v>
      </c>
      <c r="F706" s="5" t="str">
        <f>IF(INDEX(Table2[KET],MATCH(A706,Table2[//]))="","-",INDEX(Table2[KET],MATCH(A706,Table2[//])))</f>
        <v>600 pc</v>
      </c>
    </row>
    <row r="707" spans="1:6" ht="15">
      <c r="A707" s="27">
        <v>708</v>
      </c>
      <c r="D707" s="3" t="str">
        <f>INDEX(Table2[NAMA BARANG],MATCH(A707,Table2[//]))</f>
        <v>Diary Spoon FD 2000 Hk/ MM/ WTP/ TLTB</v>
      </c>
      <c r="E707" s="4">
        <f>INDEX(Table2[TT],MATCH(A707,Table2[//]))</f>
        <v>10</v>
      </c>
      <c r="F707" s="5" t="str">
        <f>IF(INDEX(Table2[KET],MATCH(A707,Table2[//]))="","-",INDEX(Table2[KET],MATCH(A707,Table2[//])))</f>
        <v>30 ls</v>
      </c>
    </row>
    <row r="708" spans="1:6" ht="15">
      <c r="A708" s="27">
        <v>709</v>
      </c>
      <c r="D708" s="3" t="str">
        <f>INDEX(Table2[NAMA BARANG],MATCH(A708,Table2[//]))</f>
        <v>Diary System 1000 EL 3m 593 with Lock</v>
      </c>
      <c r="E708" s="4">
        <f>INDEX(Table2[TT],MATCH(A708,Table2[//]))</f>
        <v>1</v>
      </c>
      <c r="F708" s="5" t="str">
        <f>IF(INDEX(Table2[KET],MATCH(A708,Table2[//]))="","-",INDEX(Table2[KET],MATCH(A708,Table2[//])))</f>
        <v>390 pc</v>
      </c>
    </row>
    <row r="709" spans="1:6" ht="15">
      <c r="A709" s="27">
        <v>710</v>
      </c>
      <c r="D709" s="3" t="str">
        <f>INDEX(Table2[NAMA BARANG],MATCH(A709,Table2[//]))</f>
        <v>Diary System JSL D-1078 Bsr</v>
      </c>
      <c r="E709" s="4">
        <f>INDEX(Table2[TT],MATCH(A709,Table2[//]))</f>
        <v>12</v>
      </c>
      <c r="F709" s="5" t="str">
        <f>IF(INDEX(Table2[KET],MATCH(A709,Table2[//]))="","-",INDEX(Table2[KET],MATCH(A709,Table2[//])))</f>
        <v>120 pc</v>
      </c>
    </row>
    <row r="710" spans="1:6" ht="15">
      <c r="A710" s="27">
        <v>711</v>
      </c>
      <c r="D710" s="3" t="str">
        <f>INDEX(Table2[NAMA BARANG],MATCH(A710,Table2[//]))</f>
        <v>Diary Tg Digimon</v>
      </c>
      <c r="E710" s="4">
        <f>INDEX(Table2[TT],MATCH(A710,Table2[//]))</f>
        <v>3</v>
      </c>
      <c r="F710" s="5" t="str">
        <f>IF(INDEX(Table2[KET],MATCH(A710,Table2[//]))="","-",INDEX(Table2[KET],MATCH(A710,Table2[//])))</f>
        <v>30 ls</v>
      </c>
    </row>
    <row r="711" spans="1:6" ht="15">
      <c r="A711" s="27">
        <v>712</v>
      </c>
      <c r="D711" s="3" t="str">
        <f>INDEX(Table2[NAMA BARANG],MATCH(A711,Table2[//]))</f>
        <v>Dispenser + Solasi 10604</v>
      </c>
      <c r="E711" s="4">
        <f>INDEX(Table2[TT],MATCH(A711,Table2[//]))</f>
        <v>7</v>
      </c>
      <c r="F711" s="5" t="str">
        <f>IF(INDEX(Table2[KET],MATCH(A711,Table2[//]))="","-",INDEX(Table2[KET],MATCH(A711,Table2[//])))</f>
        <v>50 box</v>
      </c>
    </row>
    <row r="712" spans="1:6" ht="15">
      <c r="A712" s="27">
        <v>713</v>
      </c>
      <c r="D712" s="3" t="str">
        <f>INDEX(Table2[NAMA BARANG],MATCH(A712,Table2[//]))</f>
        <v>Dispenser Besi Enter</v>
      </c>
      <c r="E712" s="4">
        <f>INDEX(Table2[TT],MATCH(A712,Table2[//]))</f>
        <v>4</v>
      </c>
      <c r="F712" s="5" t="str">
        <f>IF(INDEX(Table2[KET],MATCH(A712,Table2[//]))="","-",INDEX(Table2[KET],MATCH(A712,Table2[//])))</f>
        <v>100 pc</v>
      </c>
    </row>
    <row r="713" spans="1:6" ht="15">
      <c r="A713" s="27">
        <v>714</v>
      </c>
      <c r="D713" s="3" t="str">
        <f>INDEX(Table2[NAMA BARANG],MATCH(A713,Table2[//]))</f>
        <v>Dispenser Camat</v>
      </c>
      <c r="E713" s="4">
        <f>INDEX(Table2[TT],MATCH(A713,Table2[//]))</f>
        <v>4</v>
      </c>
      <c r="F713" s="5" t="str">
        <f>IF(INDEX(Table2[KET],MATCH(A713,Table2[//]))="","-",INDEX(Table2[KET],MATCH(A713,Table2[//])))</f>
        <v>288 pc</v>
      </c>
    </row>
    <row r="714" spans="1:6" ht="15">
      <c r="A714" s="27">
        <v>715</v>
      </c>
      <c r="D714" s="3" t="str">
        <f>INDEX(Table2[NAMA BARANG],MATCH(A714,Table2[//]))</f>
        <v>Dispenser Kenjoy 25</v>
      </c>
      <c r="E714" s="4">
        <f>INDEX(Table2[TT],MATCH(A714,Table2[//]))</f>
        <v>12</v>
      </c>
      <c r="F714" s="5">
        <f>IF(INDEX(Table2[KET],MATCH(A714,Table2[//]))="","-",INDEX(Table2[KET],MATCH(A714,Table2[//])))</f>
        <v>175</v>
      </c>
    </row>
    <row r="715" spans="1:6" ht="15">
      <c r="A715" s="27">
        <v>716</v>
      </c>
      <c r="D715" s="3" t="str">
        <f>INDEX(Table2[NAMA BARANG],MATCH(A715,Table2[//]))</f>
        <v>Dispenser Kenjoy 50</v>
      </c>
      <c r="E715" s="4">
        <f>INDEX(Table2[TT],MATCH(A715,Table2[//]))</f>
        <v>17</v>
      </c>
      <c r="F715" s="5" t="str">
        <f>IF(INDEX(Table2[KET],MATCH(A715,Table2[//]))="","-",INDEX(Table2[KET],MATCH(A715,Table2[//])))</f>
        <v>40 PCS</v>
      </c>
    </row>
    <row r="716" spans="1:6" ht="15">
      <c r="A716" s="27">
        <v>717</v>
      </c>
      <c r="D716" s="3" t="str">
        <f>INDEX(Table2[NAMA BARANG],MATCH(A716,Table2[//]))</f>
        <v>Dispenser Keong VT 216</v>
      </c>
      <c r="E716" s="4">
        <f>INDEX(Table2[TT],MATCH(A716,Table2[//]))</f>
        <v>29</v>
      </c>
      <c r="F716" s="5" t="str">
        <f>IF(INDEX(Table2[KET],MATCH(A716,Table2[//]))="","-",INDEX(Table2[KET],MATCH(A716,Table2[//])))</f>
        <v>100 pc</v>
      </c>
    </row>
    <row r="717" spans="1:6" ht="15">
      <c r="A717" s="27">
        <v>718</v>
      </c>
      <c r="D717" s="3" t="str">
        <f>INDEX(Table2[NAMA BARANG],MATCH(A717,Table2[//]))</f>
        <v>Dispenser Mini+Refill 20st</v>
      </c>
      <c r="E717" s="4">
        <f>INDEX(Table2[TT],MATCH(A717,Table2[//]))</f>
        <v>5</v>
      </c>
      <c r="F717" s="5" t="str">
        <f>IF(INDEX(Table2[KET],MATCH(A717,Table2[//]))="","-",INDEX(Table2[KET],MATCH(A717,Table2[//])))</f>
        <v>400 set</v>
      </c>
    </row>
    <row r="718" spans="1:6" ht="15">
      <c r="A718" s="27">
        <v>719</v>
      </c>
      <c r="D718" s="3" t="str">
        <f>INDEX(Table2[NAMA BARANG],MATCH(A718,Table2[//]))</f>
        <v>Dispenser plakband besi a 806 moshi"</v>
      </c>
      <c r="E718" s="4">
        <f>INDEX(Table2[TT],MATCH(A718,Table2[//]))</f>
        <v>20</v>
      </c>
      <c r="F718" s="5">
        <f>IF(INDEX(Table2[KET],MATCH(A718,Table2[//]))="","-",INDEX(Table2[KET],MATCH(A718,Table2[//])))</f>
        <v>100</v>
      </c>
    </row>
    <row r="719" spans="1:6" ht="15">
      <c r="A719" s="27">
        <v>720</v>
      </c>
      <c r="D719" s="3" t="str">
        <f>INDEX(Table2[NAMA BARANG],MATCH(A719,Table2[//]))</f>
        <v>Dispenser plakband plastik A 805 moshi"</v>
      </c>
      <c r="E719" s="4">
        <f>INDEX(Table2[TT],MATCH(A719,Table2[//]))</f>
        <v>13</v>
      </c>
      <c r="F719" s="5" t="str">
        <f>IF(INDEX(Table2[KET],MATCH(A719,Table2[//]))="","-",INDEX(Table2[KET],MATCH(A719,Table2[//])))</f>
        <v>288 pc</v>
      </c>
    </row>
    <row r="720" spans="1:6" ht="15">
      <c r="A720" s="27">
        <v>721</v>
      </c>
      <c r="D720" s="3" t="str">
        <f>INDEX(Table2[NAMA BARANG],MATCH(A720,Table2[//]))</f>
        <v>Dispenser polar MN 305 (Faktur)</v>
      </c>
      <c r="E720" s="4">
        <f>INDEX(Table2[TT],MATCH(A720,Table2[//]))</f>
        <v>9</v>
      </c>
      <c r="F720" s="5" t="str">
        <f>IF(INDEX(Table2[KET],MATCH(A720,Table2[//]))="","-",INDEX(Table2[KET],MATCH(A720,Table2[//])))</f>
        <v>48 ls</v>
      </c>
    </row>
    <row r="721" spans="1:6" ht="15">
      <c r="A721" s="27">
        <v>722</v>
      </c>
      <c r="D721" s="3" t="str">
        <f>INDEX(Table2[NAMA BARANG],MATCH(A721,Table2[//]))</f>
        <v>Dispenser SY 9013 (97013) Harry potter</v>
      </c>
      <c r="E721" s="4">
        <f>INDEX(Table2[TT],MATCH(A721,Table2[//]))</f>
        <v>13</v>
      </c>
      <c r="F721" s="5" t="str">
        <f>IF(INDEX(Table2[KET],MATCH(A721,Table2[//]))="","-",INDEX(Table2[KET],MATCH(A721,Table2[//])))</f>
        <v>960 pc</v>
      </c>
    </row>
    <row r="722" spans="1:6" ht="15">
      <c r="A722" s="27">
        <v>723</v>
      </c>
      <c r="D722" s="3" t="str">
        <f>INDEX(Table2[NAMA BARANG],MATCH(A722,Table2[//]))</f>
        <v>Dispenser Tape TZ 52048</v>
      </c>
      <c r="E722" s="4">
        <f>INDEX(Table2[TT],MATCH(A722,Table2[//]))</f>
        <v>4</v>
      </c>
      <c r="F722" s="5">
        <f>IF(INDEX(Table2[KET],MATCH(A722,Table2[//]))="","-",INDEX(Table2[KET],MATCH(A722,Table2[//])))</f>
        <v>72</v>
      </c>
    </row>
    <row r="723" spans="1:6" ht="15">
      <c r="A723" s="27">
        <v>724</v>
      </c>
      <c r="D723" s="3" t="str">
        <f>INDEX(Table2[NAMA BARANG],MATCH(A723,Table2[//]))</f>
        <v>Dispenser Tape TZ 52048</v>
      </c>
      <c r="E723" s="4">
        <f>INDEX(Table2[TT],MATCH(A723,Table2[//]))</f>
        <v>4</v>
      </c>
      <c r="F723" s="5">
        <f>IF(INDEX(Table2[KET],MATCH(A723,Table2[//]))="","-",INDEX(Table2[KET],MATCH(A723,Table2[//])))</f>
        <v>72</v>
      </c>
    </row>
    <row r="724" spans="1:6" ht="15">
      <c r="A724" s="27">
        <v>725</v>
      </c>
      <c r="D724" s="3" t="str">
        <f>INDEX(Table2[NAMA BARANG],MATCH(A724,Table2[//]))</f>
        <v>Dispenser Topla 801</v>
      </c>
      <c r="E724" s="4">
        <f>INDEX(Table2[TT],MATCH(A724,Table2[//]))</f>
        <v>11</v>
      </c>
      <c r="F724" s="5" t="str">
        <f>IF(INDEX(Table2[KET],MATCH(A724,Table2[//]))="","-",INDEX(Table2[KET],MATCH(A724,Table2[//])))</f>
        <v>24 PCS</v>
      </c>
    </row>
    <row r="725" spans="1:6" ht="15">
      <c r="A725" s="27">
        <v>726</v>
      </c>
      <c r="D725" s="3" t="str">
        <f>INDEX(Table2[NAMA BARANG],MATCH(A725,Table2[//]))</f>
        <v>Dispenser Topla 805</v>
      </c>
      <c r="E725" s="4">
        <f>INDEX(Table2[TT],MATCH(A725,Table2[//]))</f>
        <v>1</v>
      </c>
      <c r="F725" s="5" t="str">
        <f>IF(INDEX(Table2[KET],MATCH(A725,Table2[//]))="","-",INDEX(Table2[KET],MATCH(A725,Table2[//])))</f>
        <v>36 pc</v>
      </c>
    </row>
    <row r="726" spans="1:6" ht="15">
      <c r="A726" s="27">
        <v>727</v>
      </c>
      <c r="D726" s="3" t="str">
        <f>INDEX(Table2[NAMA BARANG],MATCH(A726,Table2[//]))</f>
        <v>Document bag File F 001</v>
      </c>
      <c r="E726" s="4">
        <f>INDEX(Table2[TT],MATCH(A726,Table2[//]))</f>
        <v>3</v>
      </c>
      <c r="F726" s="5" t="str">
        <f>IF(INDEX(Table2[KET],MATCH(A726,Table2[//]))="","-",INDEX(Table2[KET],MATCH(A726,Table2[//])))</f>
        <v>480 pc</v>
      </c>
    </row>
    <row r="727" spans="1:6" ht="15">
      <c r="A727" s="27">
        <v>728</v>
      </c>
      <c r="D727" s="3" t="str">
        <f>INDEX(Table2[NAMA BARANG],MATCH(A727,Table2[//]))</f>
        <v>Dok CHp 20 Florecion/ YOEKER</v>
      </c>
      <c r="E727" s="4">
        <f>INDEX(Table2[TT],MATCH(A727,Table2[//]))</f>
        <v>12</v>
      </c>
      <c r="F727" s="5" t="str">
        <f>IF(INDEX(Table2[KET],MATCH(A727,Table2[//]))="","-",INDEX(Table2[KET],MATCH(A727,Table2[//])))</f>
        <v>10 ls</v>
      </c>
    </row>
    <row r="728" spans="1:6" ht="15">
      <c r="A728" s="27">
        <v>729</v>
      </c>
      <c r="D728" s="3" t="str">
        <f>INDEX(Table2[NAMA BARANG],MATCH(A728,Table2[//]))</f>
        <v>Dok CHp 60 Florecion/ YOEKER</v>
      </c>
      <c r="E728" s="4">
        <f>INDEX(Table2[TT],MATCH(A728,Table2[//]))</f>
        <v>10</v>
      </c>
      <c r="F728" s="5" t="str">
        <f>IF(INDEX(Table2[KET],MATCH(A728,Table2[//]))="","-",INDEX(Table2[KET],MATCH(A728,Table2[//])))</f>
        <v>10 ls</v>
      </c>
    </row>
    <row r="729" spans="1:6" ht="15">
      <c r="A729" s="27">
        <v>730</v>
      </c>
      <c r="D729" s="3" t="str">
        <f>INDEX(Table2[NAMA BARANG],MATCH(A729,Table2[//]))</f>
        <v>Dok keeper microtop KT 340H</v>
      </c>
      <c r="E729" s="4">
        <f>INDEX(Table2[TT],MATCH(A729,Table2[//]))</f>
        <v>5</v>
      </c>
      <c r="F729" s="5" t="str">
        <f>IF(INDEX(Table2[KET],MATCH(A729,Table2[//]))="","-",INDEX(Table2[KET],MATCH(A729,Table2[//])))</f>
        <v>180 pc</v>
      </c>
    </row>
    <row r="730" spans="1:6" ht="15">
      <c r="A730" s="27">
        <v>731</v>
      </c>
      <c r="D730" s="3" t="str">
        <f>INDEX(Table2[NAMA BARANG],MATCH(A730,Table2[//]))</f>
        <v xml:space="preserve">Dokumen microtop KT 320 </v>
      </c>
      <c r="E730" s="4">
        <f>INDEX(Table2[TT],MATCH(A730,Table2[//]))</f>
        <v>3</v>
      </c>
      <c r="F730" s="5" t="str">
        <f>IF(INDEX(Table2[KET],MATCH(A730,Table2[//]))="","-",INDEX(Table2[KET],MATCH(A730,Table2[//])))</f>
        <v>240 pc</v>
      </c>
    </row>
    <row r="731" spans="1:6" ht="15">
      <c r="A731" s="27">
        <v>732</v>
      </c>
      <c r="D731" s="3" t="str">
        <f>INDEX(Table2[NAMA BARANG],MATCH(A731,Table2[//]))</f>
        <v>Double Foam polar Sp 015 (2)/ F(2)</v>
      </c>
      <c r="E731" s="4">
        <f>INDEX(Table2[TT],MATCH(A731,Table2[//]))</f>
        <v>4</v>
      </c>
      <c r="F731" s="5" t="str">
        <f>IF(INDEX(Table2[KET],MATCH(A731,Table2[//]))="","-",INDEX(Table2[KET],MATCH(A731,Table2[//])))</f>
        <v>36 BOX</v>
      </c>
    </row>
    <row r="732" spans="1:6" ht="15">
      <c r="A732" s="27">
        <v>733</v>
      </c>
      <c r="D732" s="3" t="str">
        <f>INDEX(Table2[NAMA BARANG],MATCH(A732,Table2[//]))</f>
        <v>Double Foam polar Sp 016 (2)/ F(4)</v>
      </c>
      <c r="E732" s="4">
        <f>INDEX(Table2[TT],MATCH(A732,Table2[//]))</f>
        <v>6</v>
      </c>
      <c r="F732" s="5" t="str">
        <f>IF(INDEX(Table2[KET],MATCH(A732,Table2[//]))="","-",INDEX(Table2[KET],MATCH(A732,Table2[//])))</f>
        <v>36 BOX</v>
      </c>
    </row>
    <row r="733" spans="1:6" ht="15">
      <c r="A733" s="27">
        <v>734</v>
      </c>
      <c r="D733" s="3" t="str">
        <f>INDEX(Table2[NAMA BARANG],MATCH(A733,Table2[//]))</f>
        <v>Double Tape Nippon 1 Hj</v>
      </c>
      <c r="E733" s="4">
        <f>INDEX(Table2[TT],MATCH(A733,Table2[//]))</f>
        <v>85</v>
      </c>
      <c r="F733" s="5">
        <f>IF(INDEX(Table2[KET],MATCH(A733,Table2[//]))="","-",INDEX(Table2[KET],MATCH(A733,Table2[//])))</f>
        <v>150</v>
      </c>
    </row>
    <row r="734" spans="1:6" ht="15">
      <c r="A734" s="27">
        <v>735</v>
      </c>
      <c r="D734" s="3" t="str">
        <f>INDEX(Table2[NAMA BARANG],MATCH(A734,Table2[//]))</f>
        <v>Drawing Board 2 muka DS 20x30 K</v>
      </c>
      <c r="E734" s="4">
        <f>INDEX(Table2[TT],MATCH(A734,Table2[//]))</f>
        <v>2</v>
      </c>
      <c r="F734" s="5" t="str">
        <f>IF(INDEX(Table2[KET],MATCH(A734,Table2[//]))="","-",INDEX(Table2[KET],MATCH(A734,Table2[//])))</f>
        <v>72 pc</v>
      </c>
    </row>
    <row r="735" spans="1:6" ht="15">
      <c r="A735" s="27">
        <v>736</v>
      </c>
      <c r="D735" s="3" t="str">
        <f>INDEX(Table2[NAMA BARANG],MATCH(A735,Table2[//]))</f>
        <v>Drawing Board 2 muka DS 25x35 K</v>
      </c>
      <c r="E735" s="4">
        <f>INDEX(Table2[TT],MATCH(A735,Table2[//]))</f>
        <v>2</v>
      </c>
      <c r="F735" s="5" t="str">
        <f>IF(INDEX(Table2[KET],MATCH(A735,Table2[//]))="","-",INDEX(Table2[KET],MATCH(A735,Table2[//])))</f>
        <v>60 pc</v>
      </c>
    </row>
    <row r="736" spans="1:6" ht="15">
      <c r="A736" s="27">
        <v>737</v>
      </c>
      <c r="D736" s="3" t="str">
        <f>INDEX(Table2[NAMA BARANG],MATCH(A736,Table2[//]))</f>
        <v>Drawing board BT 21 no.216</v>
      </c>
      <c r="E736" s="4">
        <f>INDEX(Table2[TT],MATCH(A736,Table2[//]))</f>
        <v>3</v>
      </c>
      <c r="F736" s="5" t="str">
        <f>IF(INDEX(Table2[KET],MATCH(A736,Table2[//]))="","-",INDEX(Table2[KET],MATCH(A736,Table2[//])))</f>
        <v>96 PCS</v>
      </c>
    </row>
    <row r="737" spans="1:6" ht="15">
      <c r="A737" s="27">
        <v>738</v>
      </c>
      <c r="D737" s="3" t="str">
        <f>INDEX(Table2[NAMA BARANG],MATCH(A737,Table2[//]))</f>
        <v>Drawing Board Fancy Kecil FD-057</v>
      </c>
      <c r="E737" s="4">
        <f>INDEX(Table2[TT],MATCH(A737,Table2[//]))</f>
        <v>13</v>
      </c>
      <c r="F737" s="5" t="str">
        <f>IF(INDEX(Table2[KET],MATCH(A737,Table2[//]))="","-",INDEX(Table2[KET],MATCH(A737,Table2[//])))</f>
        <v>96 pc</v>
      </c>
    </row>
    <row r="738" spans="1:6" ht="15">
      <c r="A738" s="27">
        <v>739</v>
      </c>
      <c r="D738" s="3" t="str">
        <f>INDEX(Table2[NAMA BARANG],MATCH(A738,Table2[//]))</f>
        <v>Drawing Board Kertas (29x21)</v>
      </c>
      <c r="E738" s="4">
        <f>INDEX(Table2[TT],MATCH(A738,Table2[//]))</f>
        <v>4</v>
      </c>
      <c r="F738" s="5" t="str">
        <f>IF(INDEX(Table2[KET],MATCH(A738,Table2[//]))="","-",INDEX(Table2[KET],MATCH(A738,Table2[//])))</f>
        <v>16 ls</v>
      </c>
    </row>
    <row r="739" spans="1:6" ht="15">
      <c r="A739" s="27">
        <v>740</v>
      </c>
      <c r="D739" s="3" t="str">
        <f>INDEX(Table2[NAMA BARANG],MATCH(A739,Table2[//]))</f>
        <v>Drawing Board Kertas 29x21</v>
      </c>
      <c r="E739" s="4">
        <f>INDEX(Table2[TT],MATCH(A739,Table2[//]))</f>
        <v>5</v>
      </c>
      <c r="F739" s="5" t="str">
        <f>IF(INDEX(Table2[KET],MATCH(A739,Table2[//]))="","-",INDEX(Table2[KET],MATCH(A739,Table2[//])))</f>
        <v>10 ls</v>
      </c>
    </row>
    <row r="740" spans="1:6" ht="15">
      <c r="A740" s="27">
        <v>741</v>
      </c>
      <c r="D740" s="3" t="str">
        <f>INDEX(Table2[NAMA BARANG],MATCH(A740,Table2[//]))</f>
        <v>Drawing Board SH 0902 D/ 20x30</v>
      </c>
      <c r="E740" s="4">
        <f>INDEX(Table2[TT],MATCH(A740,Table2[//]))</f>
        <v>14</v>
      </c>
      <c r="F740" s="5" t="str">
        <f>IF(INDEX(Table2[KET],MATCH(A740,Table2[//]))="","-",INDEX(Table2[KET],MATCH(A740,Table2[//])))</f>
        <v>72 pc</v>
      </c>
    </row>
    <row r="741" spans="1:6" ht="15">
      <c r="A741" s="27">
        <v>742</v>
      </c>
      <c r="D741" s="3" t="str">
        <f>INDEX(Table2[NAMA BARANG],MATCH(A741,Table2[//]))</f>
        <v>Elevated tray 602</v>
      </c>
      <c r="E741" s="4">
        <f>INDEX(Table2[TT],MATCH(A741,Table2[//]))</f>
        <v>1</v>
      </c>
      <c r="F741" s="5" t="str">
        <f>IF(INDEX(Table2[KET],MATCH(A741,Table2[//]))="","-",INDEX(Table2[KET],MATCH(A741,Table2[//])))</f>
        <v>12 pc</v>
      </c>
    </row>
    <row r="742" spans="1:6" ht="15">
      <c r="A742" s="27">
        <v>743</v>
      </c>
      <c r="D742" s="3" t="str">
        <f>INDEX(Table2[NAMA BARANG],MATCH(A742,Table2[//]))</f>
        <v>Expanding file 5304</v>
      </c>
      <c r="E742" s="4">
        <f>INDEX(Table2[TT],MATCH(A742,Table2[//]))</f>
        <v>12</v>
      </c>
      <c r="F742" s="5" t="str">
        <f>IF(INDEX(Table2[KET],MATCH(A742,Table2[//]))="","-",INDEX(Table2[KET],MATCH(A742,Table2[//])))</f>
        <v>60 pc</v>
      </c>
    </row>
    <row r="743" spans="1:6" ht="15">
      <c r="A743" s="27">
        <v>744</v>
      </c>
      <c r="D743" s="3" t="str">
        <f>INDEX(Table2[NAMA BARANG],MATCH(A743,Table2[//]))</f>
        <v>Expanding file 8402</v>
      </c>
      <c r="E743" s="4">
        <f>INDEX(Table2[TT],MATCH(A743,Table2[//]))</f>
        <v>2</v>
      </c>
      <c r="F743" s="5" t="str">
        <f>IF(INDEX(Table2[KET],MATCH(A743,Table2[//]))="","-",INDEX(Table2[KET],MATCH(A743,Table2[//])))</f>
        <v>48 pc</v>
      </c>
    </row>
    <row r="744" spans="1:6" ht="15">
      <c r="A744" s="27">
        <v>745</v>
      </c>
      <c r="D744" s="3" t="str">
        <f>INDEX(Table2[NAMA BARANG],MATCH(A744,Table2[//]))</f>
        <v>Expanding file TZ 2012</v>
      </c>
      <c r="E744" s="4">
        <f>INDEX(Table2[TT],MATCH(A744,Table2[//]))</f>
        <v>11</v>
      </c>
      <c r="F744" s="5" t="str">
        <f>IF(INDEX(Table2[KET],MATCH(A744,Table2[//]))="","-",INDEX(Table2[KET],MATCH(A744,Table2[//])))</f>
        <v>200 pc</v>
      </c>
    </row>
    <row r="745" spans="1:6" ht="15">
      <c r="A745" s="27">
        <v>746</v>
      </c>
      <c r="D745" s="3" t="str">
        <f>INDEX(Table2[NAMA BARANG],MATCH(A745,Table2[//]))</f>
        <v>Expanding file TZ 2016</v>
      </c>
      <c r="E745" s="4">
        <f>INDEX(Table2[TT],MATCH(A745,Table2[//]))</f>
        <v>3</v>
      </c>
      <c r="F745" s="5" t="str">
        <f>IF(INDEX(Table2[KET],MATCH(A745,Table2[//]))="","-",INDEX(Table2[KET],MATCH(A745,Table2[//])))</f>
        <v>200 pc</v>
      </c>
    </row>
    <row r="746" spans="1:6" ht="15">
      <c r="A746" s="27">
        <v>747</v>
      </c>
      <c r="D746" s="3" t="str">
        <f>INDEX(Table2[NAMA BARANG],MATCH(A746,Table2[//]))</f>
        <v>Face Shield anak (M)</v>
      </c>
      <c r="E746" s="4">
        <f>INDEX(Table2[TT],MATCH(A746,Table2[//]))</f>
        <v>1</v>
      </c>
      <c r="F746" s="5" t="str">
        <f>IF(INDEX(Table2[KET],MATCH(A746,Table2[//]))="","-",INDEX(Table2[KET],MATCH(A746,Table2[//])))</f>
        <v>300 pc</v>
      </c>
    </row>
    <row r="747" spans="1:6" ht="15">
      <c r="A747" s="27">
        <v>748</v>
      </c>
      <c r="D747" s="3" t="str">
        <f>INDEX(Table2[NAMA BARANG],MATCH(A747,Table2[//]))</f>
        <v>Face Shield Dewasa</v>
      </c>
      <c r="E747" s="4">
        <f>INDEX(Table2[TT],MATCH(A747,Table2[//]))</f>
        <v>48</v>
      </c>
      <c r="F747" s="5" t="str">
        <f>IF(INDEX(Table2[KET],MATCH(A747,Table2[//]))="","-",INDEX(Table2[KET],MATCH(A747,Table2[//])))</f>
        <v>300 pc</v>
      </c>
    </row>
    <row r="748" spans="1:6" ht="15">
      <c r="A748" s="27">
        <v>749</v>
      </c>
      <c r="D748" s="3" t="str">
        <f>INDEX(Table2[NAMA BARANG],MATCH(A748,Table2[//]))</f>
        <v>Face Shield kacamata 12</v>
      </c>
      <c r="E748" s="4">
        <f>INDEX(Table2[TT],MATCH(A748,Table2[//]))</f>
        <v>6</v>
      </c>
      <c r="F748" s="5" t="str">
        <f>IF(INDEX(Table2[KET],MATCH(A748,Table2[//]))="","-",INDEX(Table2[KET],MATCH(A748,Table2[//])))</f>
        <v>720 pc</v>
      </c>
    </row>
    <row r="749" spans="1:6" ht="15">
      <c r="A749" s="27">
        <v>750</v>
      </c>
      <c r="D749" s="3" t="str">
        <f>INDEX(Table2[NAMA BARANG],MATCH(A749,Table2[//]))</f>
        <v>Fancy Set 2062</v>
      </c>
      <c r="E749" s="4">
        <f>INDEX(Table2[TT],MATCH(A749,Table2[//]))</f>
        <v>11</v>
      </c>
      <c r="F749" s="5" t="str">
        <f>IF(INDEX(Table2[KET],MATCH(A749,Table2[//]))="","-",INDEX(Table2[KET],MATCH(A749,Table2[//])))</f>
        <v>144 pc</v>
      </c>
    </row>
    <row r="750" spans="1:6" ht="15">
      <c r="A750" s="27">
        <v>751</v>
      </c>
      <c r="D750" s="3" t="str">
        <f>INDEX(Table2[NAMA BARANG],MATCH(A750,Table2[//]))</f>
        <v>Fancy Set 2067</v>
      </c>
      <c r="E750" s="4">
        <f>INDEX(Table2[TT],MATCH(A750,Table2[//]))</f>
        <v>1</v>
      </c>
      <c r="F750" s="5" t="str">
        <f>IF(INDEX(Table2[KET],MATCH(A750,Table2[//]))="","-",INDEX(Table2[KET],MATCH(A750,Table2[//])))</f>
        <v>144 pc</v>
      </c>
    </row>
    <row r="751" spans="1:6" ht="15">
      <c r="A751" s="27">
        <v>752</v>
      </c>
      <c r="D751" s="3" t="str">
        <f>INDEX(Table2[NAMA BARANG],MATCH(A751,Table2[//]))</f>
        <v>Fancy Set AB JB SM 30 Hk 1</v>
      </c>
      <c r="E751" s="4">
        <f>INDEX(Table2[TT],MATCH(A751,Table2[//]))</f>
        <v>47</v>
      </c>
      <c r="F751" s="5" t="str">
        <f>IF(INDEX(Table2[KET],MATCH(A751,Table2[//]))="","-",INDEX(Table2[KET],MATCH(A751,Table2[//])))</f>
        <v>240 pc</v>
      </c>
    </row>
    <row r="752" spans="1:6" ht="15">
      <c r="A752" s="27">
        <v>753</v>
      </c>
      <c r="D752" s="3" t="str">
        <f>INDEX(Table2[NAMA BARANG],MATCH(A752,Table2[//]))</f>
        <v>Fancy Set SF 5896 AB(4)/ 5696 Shaun(1)</v>
      </c>
      <c r="E752" s="4">
        <f>INDEX(Table2[TT],MATCH(A752,Table2[//]))</f>
        <v>5</v>
      </c>
      <c r="F752" s="5" t="str">
        <f>IF(INDEX(Table2[KET],MATCH(A752,Table2[//]))="","-",INDEX(Table2[KET],MATCH(A752,Table2[//])))</f>
        <v>240 pc</v>
      </c>
    </row>
    <row r="753" spans="1:6" ht="15">
      <c r="A753" s="27">
        <v>754</v>
      </c>
      <c r="D753" s="3" t="str">
        <f>INDEX(Table2[NAMA BARANG],MATCH(A753,Table2[//]))</f>
        <v>Fancy Set XD 8005</v>
      </c>
      <c r="E753" s="4">
        <f>INDEX(Table2[TT],MATCH(A753,Table2[//]))</f>
        <v>14</v>
      </c>
      <c r="F753" s="5" t="str">
        <f>IF(INDEX(Table2[KET],MATCH(A753,Table2[//]))="","-",INDEX(Table2[KET],MATCH(A753,Table2[//])))</f>
        <v>144 pc</v>
      </c>
    </row>
    <row r="754" spans="1:6" ht="15">
      <c r="A754" s="27">
        <v>755</v>
      </c>
      <c r="D754" s="3" t="str">
        <f>INDEX(Table2[NAMA BARANG],MATCH(A754,Table2[//]))</f>
        <v>Fancy Set XD 8010 B(2)/ W(3)/ M(4)/ Q(3)/ K(2)/ (2)</v>
      </c>
      <c r="E754" s="4">
        <f>INDEX(Table2[TT],MATCH(A754,Table2[//]))</f>
        <v>12</v>
      </c>
      <c r="F754" s="5" t="str">
        <f>IF(INDEX(Table2[KET],MATCH(A754,Table2[//]))="","-",INDEX(Table2[KET],MATCH(A754,Table2[//])))</f>
        <v>384 pc</v>
      </c>
    </row>
    <row r="755" spans="1:6" ht="15">
      <c r="A755" s="27">
        <v>756</v>
      </c>
      <c r="D755" s="3" t="str">
        <f>INDEX(Table2[NAMA BARANG],MATCH(A755,Table2[//]))</f>
        <v>Foto Frame HJ D2 105 plst Baby bird</v>
      </c>
      <c r="E755" s="4">
        <f>INDEX(Table2[TT],MATCH(A755,Table2[//]))</f>
        <v>3</v>
      </c>
      <c r="F755" s="5" t="str">
        <f>IF(INDEX(Table2[KET],MATCH(A755,Table2[//]))="","-",INDEX(Table2[KET],MATCH(A755,Table2[//])))</f>
        <v>720 pc</v>
      </c>
    </row>
    <row r="756" spans="1:6" ht="15">
      <c r="A756" s="27">
        <v>757</v>
      </c>
      <c r="D756" s="3" t="str">
        <f>INDEX(Table2[NAMA BARANG],MATCH(A756,Table2[//]))</f>
        <v>Foto Frame Magnit+Clip SY-1361</v>
      </c>
      <c r="E756" s="4">
        <f>INDEX(Table2[TT],MATCH(A756,Table2[//]))</f>
        <v>2</v>
      </c>
      <c r="F756" s="5" t="str">
        <f>IF(INDEX(Table2[KET],MATCH(A756,Table2[//]))="","-",INDEX(Table2[KET],MATCH(A756,Table2[//])))</f>
        <v>200 ls</v>
      </c>
    </row>
    <row r="757" spans="1:6" ht="15">
      <c r="A757" s="27">
        <v>758</v>
      </c>
      <c r="D757" s="3" t="str">
        <f>INDEX(Table2[NAMA BARANG],MATCH(A757,Table2[//]))</f>
        <v>Gantungan Kunci Lampu (1x12)</v>
      </c>
      <c r="E757" s="4">
        <f>INDEX(Table2[TT],MATCH(A757,Table2[//]))</f>
        <v>1</v>
      </c>
      <c r="F757" s="5" t="str">
        <f>IF(INDEX(Table2[KET],MATCH(A757,Table2[//]))="","-",INDEX(Table2[KET],MATCH(A757,Table2[//])))</f>
        <v>120 disp</v>
      </c>
    </row>
    <row r="758" spans="1:6" ht="15">
      <c r="A758" s="27">
        <v>759</v>
      </c>
      <c r="D758" s="3" t="str">
        <f>INDEX(Table2[NAMA BARANG],MATCH(A758,Table2[//]))</f>
        <v>Garisan 14cm Gergaji 8102 (64) Cool Cat</v>
      </c>
      <c r="E758" s="4">
        <f>INDEX(Table2[TT],MATCH(A758,Table2[//]))</f>
        <v>6</v>
      </c>
      <c r="F758" s="5" t="str">
        <f>IF(INDEX(Table2[KET],MATCH(A758,Table2[//]))="","-",INDEX(Table2[KET],MATCH(A758,Table2[//])))</f>
        <v>240 ls</v>
      </c>
    </row>
    <row r="759" spans="1:6" ht="15">
      <c r="A759" s="27">
        <v>760</v>
      </c>
      <c r="D759" s="3" t="str">
        <f>INDEX(Table2[NAMA BARANG],MATCH(A759,Table2[//]))</f>
        <v>Garisan 14cm Gergaji 8102 (64) Cool Cat</v>
      </c>
      <c r="E759" s="4">
        <f>INDEX(Table2[TT],MATCH(A759,Table2[//]))</f>
        <v>1</v>
      </c>
      <c r="F759" s="5" t="str">
        <f>IF(INDEX(Table2[KET],MATCH(A759,Table2[//]))="","-",INDEX(Table2[KET],MATCH(A759,Table2[//])))</f>
        <v>3200 pc</v>
      </c>
    </row>
    <row r="760" spans="1:6" ht="15">
      <c r="A760" s="27">
        <v>761</v>
      </c>
      <c r="D760" s="3" t="str">
        <f>INDEX(Table2[NAMA BARANG],MATCH(A760,Table2[//]))</f>
        <v>Garisan 14cm Gergaji 9358 Bear (1 Disp=12)</v>
      </c>
      <c r="E760" s="4">
        <f>INDEX(Table2[TT],MATCH(A760,Table2[//]))</f>
        <v>5</v>
      </c>
      <c r="F760" s="5" t="str">
        <f>IF(INDEX(Table2[KET],MATCH(A760,Table2[//]))="","-",INDEX(Table2[KET],MATCH(A760,Table2[//])))</f>
        <v>240 ls</v>
      </c>
    </row>
    <row r="761" spans="1:6" ht="15">
      <c r="A761" s="27">
        <v>762</v>
      </c>
      <c r="D761" s="3" t="str">
        <f>INDEX(Table2[NAMA BARANG],MATCH(A761,Table2[//]))</f>
        <v>Garisan 15-30 8903 girl</v>
      </c>
      <c r="E761" s="4">
        <f>INDEX(Table2[TT],MATCH(A761,Table2[//]))</f>
        <v>2</v>
      </c>
      <c r="F761" s="5" t="str">
        <f>IF(INDEX(Table2[KET],MATCH(A761,Table2[//]))="","-",INDEX(Table2[KET],MATCH(A761,Table2[//])))</f>
        <v>40 box</v>
      </c>
    </row>
    <row r="762" spans="1:6" ht="15">
      <c r="A762" s="27">
        <v>763</v>
      </c>
      <c r="D762" s="3" t="str">
        <f>INDEX(Table2[NAMA BARANG],MATCH(A762,Table2[//]))</f>
        <v>Garisan 15cm 311 (84)</v>
      </c>
      <c r="E762" s="4">
        <f>INDEX(Table2[TT],MATCH(A762,Table2[//]))</f>
        <v>7</v>
      </c>
      <c r="F762" s="5" t="str">
        <f>IF(INDEX(Table2[KET],MATCH(A762,Table2[//]))="","-",INDEX(Table2[KET],MATCH(A762,Table2[//])))</f>
        <v>30 box</v>
      </c>
    </row>
    <row r="763" spans="1:6" ht="15">
      <c r="A763" s="27">
        <v>764</v>
      </c>
      <c r="D763" s="3" t="str">
        <f>INDEX(Table2[NAMA BARANG],MATCH(A763,Table2[//]))</f>
        <v>Garisan 15cm 536-750 Cartoon Network (48)</v>
      </c>
      <c r="E763" s="4">
        <f>INDEX(Table2[TT],MATCH(A763,Table2[//]))</f>
        <v>62</v>
      </c>
      <c r="F763" s="5" t="str">
        <f>IF(INDEX(Table2[KET],MATCH(A763,Table2[//]))="","-",INDEX(Table2[KET],MATCH(A763,Table2[//])))</f>
        <v>80 ls</v>
      </c>
    </row>
    <row r="764" spans="1:6" ht="15">
      <c r="A764" s="27">
        <v>765</v>
      </c>
      <c r="D764" s="3" t="str">
        <f>INDEX(Table2[NAMA BARANG],MATCH(A764,Table2[//]))</f>
        <v>Garisan 15cm AB 0067</v>
      </c>
      <c r="E764" s="4">
        <f>INDEX(Table2[TT],MATCH(A764,Table2[//]))</f>
        <v>2</v>
      </c>
      <c r="F764" s="5" t="str">
        <f>IF(INDEX(Table2[KET],MATCH(A764,Table2[//]))="","-",INDEX(Table2[KET],MATCH(A764,Table2[//])))</f>
        <v>40 box</v>
      </c>
    </row>
    <row r="765" spans="1:6" ht="15">
      <c r="A765" s="27">
        <v>766</v>
      </c>
      <c r="D765" s="3" t="str">
        <f>INDEX(Table2[NAMA BARANG],MATCH(A765,Table2[//]))</f>
        <v>Garisan 15cm AB 851 (200 pc)</v>
      </c>
      <c r="E765" s="4">
        <f>INDEX(Table2[TT],MATCH(A765,Table2[//]))</f>
        <v>6</v>
      </c>
      <c r="F765" s="5" t="str">
        <f>IF(INDEX(Table2[KET],MATCH(A765,Table2[//]))="","-",INDEX(Table2[KET],MATCH(A765,Table2[//])))</f>
        <v>24 box</v>
      </c>
    </row>
    <row r="766" spans="1:6" ht="15">
      <c r="A766" s="27">
        <v>767</v>
      </c>
      <c r="D766" s="3" t="str">
        <f>INDEX(Table2[NAMA BARANG],MATCH(A766,Table2[//]))</f>
        <v>Garisan 15cm ANT 006 Nike</v>
      </c>
      <c r="E766" s="4">
        <f>INDEX(Table2[TT],MATCH(A766,Table2[//]))</f>
        <v>6</v>
      </c>
      <c r="F766" s="5" t="str">
        <f>IF(INDEX(Table2[KET],MATCH(A766,Table2[//]))="","-",INDEX(Table2[KET],MATCH(A766,Table2[//])))</f>
        <v>240 ls</v>
      </c>
    </row>
    <row r="767" spans="1:6" ht="15">
      <c r="A767" s="27">
        <v>768</v>
      </c>
      <c r="D767" s="3" t="str">
        <f>INDEX(Table2[NAMA BARANG],MATCH(A767,Table2[//]))</f>
        <v>Garisan 15cm B-30 Palu Bear</v>
      </c>
      <c r="E767" s="4">
        <f>INDEX(Table2[TT],MATCH(A767,Table2[//]))</f>
        <v>1</v>
      </c>
      <c r="F767" s="5" t="str">
        <f>IF(INDEX(Table2[KET],MATCH(A767,Table2[//]))="","-",INDEX(Table2[KET],MATCH(A767,Table2[//])))</f>
        <v>240 ls</v>
      </c>
    </row>
    <row r="768" spans="1:6" ht="15">
      <c r="A768" s="27">
        <v>769</v>
      </c>
      <c r="D768" s="3" t="str">
        <f>INDEX(Table2[NAMA BARANG],MATCH(A768,Table2[//]))</f>
        <v>Garisan 15cm lentur Smurf 1100-2 (1x36)</v>
      </c>
      <c r="E768" s="4">
        <f>INDEX(Table2[TT],MATCH(A768,Table2[//]))</f>
        <v>6</v>
      </c>
      <c r="F768" s="5" t="str">
        <f>IF(INDEX(Table2[KET],MATCH(A768,Table2[//]))="","-",INDEX(Table2[KET],MATCH(A768,Table2[//])))</f>
        <v>80 box</v>
      </c>
    </row>
    <row r="769" spans="1:6" ht="15">
      <c r="A769" s="27">
        <v>770</v>
      </c>
      <c r="D769" s="3" t="str">
        <f>INDEX(Table2[NAMA BARANG],MATCH(A769,Table2[//]))</f>
        <v>Garisan 15cm lipat 0229 (40)</v>
      </c>
      <c r="E769" s="4">
        <f>INDEX(Table2[TT],MATCH(A769,Table2[//]))</f>
        <v>2</v>
      </c>
      <c r="F769" s="5" t="str">
        <f>IF(INDEX(Table2[KET],MATCH(A769,Table2[//]))="","-",INDEX(Table2[KET],MATCH(A769,Table2[//])))</f>
        <v>32 box</v>
      </c>
    </row>
    <row r="770" spans="1:6" ht="15">
      <c r="A770" s="27">
        <v>771</v>
      </c>
      <c r="D770" s="3" t="str">
        <f>INDEX(Table2[NAMA BARANG],MATCH(A770,Table2[//]))</f>
        <v>Garisan 15cm YD 1516 (30)</v>
      </c>
      <c r="E770" s="4">
        <f>INDEX(Table2[TT],MATCH(A770,Table2[//]))</f>
        <v>11</v>
      </c>
      <c r="F770" s="5" t="str">
        <f>IF(INDEX(Table2[KET],MATCH(A770,Table2[//]))="","-",INDEX(Table2[KET],MATCH(A770,Table2[//])))</f>
        <v>80 BOX</v>
      </c>
    </row>
    <row r="771" spans="1:6" ht="15">
      <c r="A771" s="27">
        <v>772</v>
      </c>
      <c r="D771" s="3" t="str">
        <f>INDEX(Table2[NAMA BARANG],MATCH(A771,Table2[//]))</f>
        <v>Garisan 18cm 322 (84) Transformer</v>
      </c>
      <c r="E771" s="4">
        <f>INDEX(Table2[TT],MATCH(A771,Table2[//]))</f>
        <v>3</v>
      </c>
      <c r="F771" s="5" t="str">
        <f>IF(INDEX(Table2[KET],MATCH(A771,Table2[//]))="","-",INDEX(Table2[KET],MATCH(A771,Table2[//])))</f>
        <v>30 box</v>
      </c>
    </row>
    <row r="772" spans="1:6" ht="15">
      <c r="A772" s="27">
        <v>773</v>
      </c>
      <c r="D772" s="3" t="str">
        <f>INDEX(Table2[NAMA BARANG],MATCH(A772,Table2[//]))</f>
        <v>Garisan 18cm 5014</v>
      </c>
      <c r="E772" s="4">
        <f>INDEX(Table2[TT],MATCH(A772,Table2[//]))</f>
        <v>1</v>
      </c>
      <c r="F772" s="5" t="str">
        <f>IF(INDEX(Table2[KET],MATCH(A772,Table2[//]))="","-",INDEX(Table2[KET],MATCH(A772,Table2[//])))</f>
        <v>960 pc</v>
      </c>
    </row>
    <row r="773" spans="1:6" ht="15">
      <c r="A773" s="27">
        <v>774</v>
      </c>
      <c r="D773" s="3" t="str">
        <f>INDEX(Table2[NAMA BARANG],MATCH(A773,Table2[//]))</f>
        <v>Garisan 18cm Dney (4D)</v>
      </c>
      <c r="E773" s="4">
        <f>INDEX(Table2[TT],MATCH(A773,Table2[//]))</f>
        <v>3</v>
      </c>
      <c r="F773" s="5" t="str">
        <f>IF(INDEX(Table2[KET],MATCH(A773,Table2[//]))="","-",INDEX(Table2[KET],MATCH(A773,Table2[//])))</f>
        <v>800 ls</v>
      </c>
    </row>
    <row r="774" spans="1:6" ht="15">
      <c r="A774" s="27">
        <v>775</v>
      </c>
      <c r="D774" s="3" t="str">
        <f>INDEX(Table2[NAMA BARANG],MATCH(A774,Table2[//]))</f>
        <v>Garisan 18cm SY-1308 (24 pc) Hk(1)/ HP(8)</v>
      </c>
      <c r="E774" s="4">
        <f>INDEX(Table2[TT],MATCH(A774,Table2[//]))</f>
        <v>9</v>
      </c>
      <c r="F774" s="5" t="str">
        <f>IF(INDEX(Table2[KET],MATCH(A774,Table2[//]))="","-",INDEX(Table2[KET],MATCH(A774,Table2[//])))</f>
        <v>120 ls</v>
      </c>
    </row>
    <row r="775" spans="1:6" ht="15">
      <c r="A775" s="27">
        <v>776</v>
      </c>
      <c r="D775" s="3" t="str">
        <f>INDEX(Table2[NAMA BARANG],MATCH(A775,Table2[//]))</f>
        <v>Garisan 20cm 109 (100)</v>
      </c>
      <c r="E775" s="4">
        <f>INDEX(Table2[TT],MATCH(A775,Table2[//]))</f>
        <v>1</v>
      </c>
      <c r="F775" s="5" t="str">
        <f>IF(INDEX(Table2[KET],MATCH(A775,Table2[//]))="","-",INDEX(Table2[KET],MATCH(A775,Table2[//])))</f>
        <v>16 box</v>
      </c>
    </row>
    <row r="776" spans="1:6" ht="15">
      <c r="A776" s="27">
        <v>777</v>
      </c>
      <c r="D776" s="3" t="str">
        <f>INDEX(Table2[NAMA BARANG],MATCH(A776,Table2[//]))</f>
        <v>Garisan 20cm 2011(10)/ 2010(2)</v>
      </c>
      <c r="E776" s="4">
        <f>INDEX(Table2[TT],MATCH(A776,Table2[//]))</f>
        <v>12</v>
      </c>
      <c r="F776" s="5" t="str">
        <f>IF(INDEX(Table2[KET],MATCH(A776,Table2[//]))="","-",INDEX(Table2[KET],MATCH(A776,Table2[//])))</f>
        <v>24 box</v>
      </c>
    </row>
    <row r="777" spans="1:6" ht="15">
      <c r="A777" s="27">
        <v>778</v>
      </c>
      <c r="D777" s="3" t="str">
        <f>INDEX(Table2[NAMA BARANG],MATCH(A777,Table2[//]))</f>
        <v>Garisan 20cm 2020 Disney 1x36</v>
      </c>
      <c r="E777" s="4">
        <f>INDEX(Table2[TT],MATCH(A777,Table2[//]))</f>
        <v>3</v>
      </c>
      <c r="F777" s="5" t="str">
        <f>IF(INDEX(Table2[KET],MATCH(A777,Table2[//]))="","-",INDEX(Table2[KET],MATCH(A777,Table2[//])))</f>
        <v>20 box</v>
      </c>
    </row>
    <row r="778" spans="1:6" ht="15">
      <c r="A778" s="27">
        <v>779</v>
      </c>
      <c r="D778" s="3" t="str">
        <f>INDEX(Table2[NAMA BARANG],MATCH(A778,Table2[//]))</f>
        <v>Garisan 20cm 8803 AB (40)</v>
      </c>
      <c r="E778" s="4">
        <f>INDEX(Table2[TT],MATCH(A778,Table2[//]))</f>
        <v>2</v>
      </c>
      <c r="F778" s="5" t="str">
        <f>IF(INDEX(Table2[KET],MATCH(A778,Table2[//]))="","-",INDEX(Table2[KET],MATCH(A778,Table2[//])))</f>
        <v>32 box</v>
      </c>
    </row>
    <row r="779" spans="1:6" ht="15">
      <c r="A779" s="27">
        <v>780</v>
      </c>
      <c r="D779" s="3" t="str">
        <f>INDEX(Table2[NAMA BARANG],MATCH(A779,Table2[//]))</f>
        <v>Garisan 20cm Fancy baby mouse</v>
      </c>
      <c r="E779" s="4">
        <f>INDEX(Table2[TT],MATCH(A779,Table2[//]))</f>
        <v>52</v>
      </c>
      <c r="F779" s="5" t="str">
        <f>IF(INDEX(Table2[KET],MATCH(A779,Table2[//]))="","-",INDEX(Table2[KET],MATCH(A779,Table2[//])))</f>
        <v>180 ls</v>
      </c>
    </row>
    <row r="780" spans="1:6" ht="15">
      <c r="A780" s="27">
        <v>781</v>
      </c>
      <c r="D780" s="3" t="str">
        <f>INDEX(Table2[NAMA BARANG],MATCH(A780,Table2[//]))</f>
        <v>Garisan 20cm Fancy cut mouse</v>
      </c>
      <c r="E780" s="4">
        <f>INDEX(Table2[TT],MATCH(A780,Table2[//]))</f>
        <v>17</v>
      </c>
      <c r="F780" s="5" t="str">
        <f>IF(INDEX(Table2[KET],MATCH(A780,Table2[//]))="","-",INDEX(Table2[KET],MATCH(A780,Table2[//])))</f>
        <v>180 ls</v>
      </c>
    </row>
    <row r="781" spans="1:6" ht="15">
      <c r="A781" s="27">
        <v>782</v>
      </c>
      <c r="D781" s="3" t="str">
        <f>INDEX(Table2[NAMA BARANG],MATCH(A781,Table2[//]))</f>
        <v>Garisan 20cm Fancy mouse</v>
      </c>
      <c r="E781" s="4">
        <f>INDEX(Table2[TT],MATCH(A781,Table2[//]))</f>
        <v>1</v>
      </c>
      <c r="F781" s="5" t="str">
        <f>IF(INDEX(Table2[KET],MATCH(A781,Table2[//]))="","-",INDEX(Table2[KET],MATCH(A781,Table2[//])))</f>
        <v>180 ls</v>
      </c>
    </row>
    <row r="782" spans="1:6" ht="15">
      <c r="A782" s="27">
        <v>783</v>
      </c>
      <c r="D782" s="3" t="str">
        <f>INDEX(Table2[NAMA BARANG],MATCH(A782,Table2[//]))</f>
        <v>Garisan 20cm Fancy pavia bear</v>
      </c>
      <c r="E782" s="4">
        <f>INDEX(Table2[TT],MATCH(A782,Table2[//]))</f>
        <v>22</v>
      </c>
      <c r="F782" s="5" t="str">
        <f>IF(INDEX(Table2[KET],MATCH(A782,Table2[//]))="","-",INDEX(Table2[KET],MATCH(A782,Table2[//])))</f>
        <v>180 ls</v>
      </c>
    </row>
    <row r="783" spans="1:6" ht="15">
      <c r="A783" s="27">
        <v>784</v>
      </c>
      <c r="D783" s="3" t="str">
        <f>INDEX(Table2[NAMA BARANG],MATCH(A783,Table2[//]))</f>
        <v>Garisan 20cm Fancy pretty white</v>
      </c>
      <c r="E783" s="4">
        <f>INDEX(Table2[TT],MATCH(A783,Table2[//]))</f>
        <v>54</v>
      </c>
      <c r="F783" s="5" t="str">
        <f>IF(INDEX(Table2[KET],MATCH(A783,Table2[//]))="","-",INDEX(Table2[KET],MATCH(A783,Table2[//])))</f>
        <v>180 ls</v>
      </c>
    </row>
    <row r="784" spans="1:6" ht="15">
      <c r="A784" s="27">
        <v>785</v>
      </c>
      <c r="D784" s="3" t="str">
        <f>INDEX(Table2[NAMA BARANG],MATCH(A784,Table2[//]))</f>
        <v>Garisan 20cm Fancy spiderman biru</v>
      </c>
      <c r="E784" s="4">
        <f>INDEX(Table2[TT],MATCH(A784,Table2[//]))</f>
        <v>17</v>
      </c>
      <c r="F784" s="5" t="str">
        <f>IF(INDEX(Table2[KET],MATCH(A784,Table2[//]))="","-",INDEX(Table2[KET],MATCH(A784,Table2[//])))</f>
        <v>180 ls</v>
      </c>
    </row>
    <row r="785" spans="1:6" ht="15">
      <c r="A785" s="27">
        <v>786</v>
      </c>
      <c r="D785" s="3" t="str">
        <f>INDEX(Table2[NAMA BARANG],MATCH(A785,Table2[//]))</f>
        <v>Garisan 20cm Fancy superman</v>
      </c>
      <c r="E785" s="4">
        <f>INDEX(Table2[TT],MATCH(A785,Table2[//]))</f>
        <v>10</v>
      </c>
      <c r="F785" s="5" t="str">
        <f>IF(INDEX(Table2[KET],MATCH(A785,Table2[//]))="","-",INDEX(Table2[KET],MATCH(A785,Table2[//])))</f>
        <v>180 ls</v>
      </c>
    </row>
    <row r="786" spans="1:6" ht="15">
      <c r="A786" s="27">
        <v>787</v>
      </c>
      <c r="D786" s="3" t="str">
        <f>INDEX(Table2[NAMA BARANG],MATCH(A786,Table2[//]))</f>
        <v>Garisan 20cm Holo 93-20 (1 Disp=10 pc)</v>
      </c>
      <c r="E786" s="4">
        <f>INDEX(Table2[TT],MATCH(A786,Table2[//]))</f>
        <v>11</v>
      </c>
      <c r="F786" s="5" t="str">
        <f>IF(INDEX(Table2[KET],MATCH(A786,Table2[//]))="","-",INDEX(Table2[KET],MATCH(A786,Table2[//])))</f>
        <v>20 box</v>
      </c>
    </row>
    <row r="787" spans="1:6" ht="15">
      <c r="A787" s="27">
        <v>788</v>
      </c>
      <c r="D787" s="3" t="str">
        <f>INDEX(Table2[NAMA BARANG],MATCH(A787,Table2[//]))</f>
        <v>Garisan 30cm (Abjad &amp; Angka) 3008</v>
      </c>
      <c r="E787" s="4">
        <f>INDEX(Table2[TT],MATCH(A787,Table2[//]))</f>
        <v>8</v>
      </c>
      <c r="F787" s="5" t="str">
        <f>IF(INDEX(Table2[KET],MATCH(A787,Table2[//]))="","-",INDEX(Table2[KET],MATCH(A787,Table2[//])))</f>
        <v>1200 pc</v>
      </c>
    </row>
    <row r="788" spans="1:6" ht="15">
      <c r="A788" s="27">
        <v>789</v>
      </c>
      <c r="D788" s="3" t="str">
        <f>INDEX(Table2[NAMA BARANG],MATCH(A788,Table2[//]))</f>
        <v>Garisan 30cm 1105 BT 21</v>
      </c>
      <c r="E788" s="4">
        <f>INDEX(Table2[TT],MATCH(A788,Table2[//]))</f>
        <v>26</v>
      </c>
      <c r="F788" s="5" t="str">
        <f>IF(INDEX(Table2[KET],MATCH(A788,Table2[//]))="","-",INDEX(Table2[KET],MATCH(A788,Table2[//])))</f>
        <v>120 ls</v>
      </c>
    </row>
    <row r="789" spans="1:6" ht="15">
      <c r="A789" s="27">
        <v>790</v>
      </c>
      <c r="D789" s="3" t="str">
        <f>INDEX(Table2[NAMA BARANG],MATCH(A789,Table2[//]))</f>
        <v>Garisan 30cm 1105 Disney</v>
      </c>
      <c r="E789" s="4">
        <f>INDEX(Table2[TT],MATCH(A789,Table2[//]))</f>
        <v>9</v>
      </c>
      <c r="F789" s="5" t="str">
        <f>IF(INDEX(Table2[KET],MATCH(A789,Table2[//]))="","-",INDEX(Table2[KET],MATCH(A789,Table2[//])))</f>
        <v>120 ls</v>
      </c>
    </row>
    <row r="790" spans="1:6" ht="15">
      <c r="A790" s="27">
        <v>791</v>
      </c>
      <c r="D790" s="3" t="str">
        <f>INDEX(Table2[NAMA BARANG],MATCH(A790,Table2[//]))</f>
        <v>Garisan 30cm 2109 lebar</v>
      </c>
      <c r="E790" s="4">
        <f>INDEX(Table2[TT],MATCH(A790,Table2[//]))</f>
        <v>1</v>
      </c>
      <c r="F790" s="5" t="str">
        <f>IF(INDEX(Table2[KET],MATCH(A790,Table2[//]))="","-",INDEX(Table2[KET],MATCH(A790,Table2[//])))</f>
        <v>1000 pc</v>
      </c>
    </row>
    <row r="791" spans="1:6" ht="15">
      <c r="A791" s="27">
        <v>792</v>
      </c>
      <c r="D791" s="3" t="str">
        <f>INDEX(Table2[NAMA BARANG],MATCH(A791,Table2[//]))</f>
        <v>Garisan 30cm 704 (60)</v>
      </c>
      <c r="E791" s="4">
        <f>INDEX(Table2[TT],MATCH(A791,Table2[//]))</f>
        <v>8</v>
      </c>
      <c r="F791" s="5" t="str">
        <f>IF(INDEX(Table2[KET],MATCH(A791,Table2[//]))="","-",INDEX(Table2[KET],MATCH(A791,Table2[//])))</f>
        <v>50 ls</v>
      </c>
    </row>
    <row r="792" spans="1:6" ht="15">
      <c r="A792" s="27">
        <v>793</v>
      </c>
      <c r="D792" s="3" t="str">
        <f>INDEX(Table2[NAMA BARANG],MATCH(A792,Table2[//]))</f>
        <v>Garisan 30cm 854 1x48</v>
      </c>
      <c r="E792" s="4">
        <f>INDEX(Table2[TT],MATCH(A792,Table2[//]))</f>
        <v>3</v>
      </c>
      <c r="F792" s="5" t="str">
        <f>IF(INDEX(Table2[KET],MATCH(A792,Table2[//]))="","-",INDEX(Table2[KET],MATCH(A792,Table2[//])))</f>
        <v>20 box</v>
      </c>
    </row>
    <row r="793" spans="1:6" ht="15">
      <c r="A793" s="27">
        <v>794</v>
      </c>
      <c r="D793" s="3" t="str">
        <f>INDEX(Table2[NAMA BARANG],MATCH(A793,Table2[//]))</f>
        <v>Garisan 30cm AB K30</v>
      </c>
      <c r="E793" s="4">
        <f>INDEX(Table2[TT],MATCH(A793,Table2[//]))</f>
        <v>3</v>
      </c>
      <c r="F793" s="5" t="str">
        <f>IF(INDEX(Table2[KET],MATCH(A793,Table2[//]))="","-",INDEX(Table2[KET],MATCH(A793,Table2[//])))</f>
        <v>20 box</v>
      </c>
    </row>
    <row r="794" spans="1:6" ht="15">
      <c r="A794" s="27">
        <v>795</v>
      </c>
      <c r="D794" s="3" t="str">
        <f>INDEX(Table2[NAMA BARANG],MATCH(A794,Table2[//]))</f>
        <v>Garisan 30cm aluminium 1530</v>
      </c>
      <c r="E794" s="4">
        <f>INDEX(Table2[TT],MATCH(A794,Table2[//]))</f>
        <v>2</v>
      </c>
      <c r="F794" s="5" t="str">
        <f>IF(INDEX(Table2[KET],MATCH(A794,Table2[//]))="","-",INDEX(Table2[KET],MATCH(A794,Table2[//])))</f>
        <v>1200 pc</v>
      </c>
    </row>
    <row r="795" spans="1:6" ht="15">
      <c r="A795" s="27">
        <v>796</v>
      </c>
      <c r="D795" s="3" t="str">
        <f>INDEX(Table2[NAMA BARANG],MATCH(A795,Table2[//]))</f>
        <v>Garisan 30cm Besi jos (peti) Importer</v>
      </c>
      <c r="E795" s="4">
        <f>INDEX(Table2[TT],MATCH(A795,Table2[//]))</f>
        <v>21</v>
      </c>
      <c r="F795" s="5" t="str">
        <f>IF(INDEX(Table2[KET],MATCH(A795,Table2[//]))="","-",INDEX(Table2[KET],MATCH(A795,Table2[//])))</f>
        <v>50 ls</v>
      </c>
    </row>
    <row r="796" spans="1:6" ht="15">
      <c r="A796" s="27">
        <v>797</v>
      </c>
      <c r="D796" s="3" t="str">
        <f>INDEX(Table2[NAMA BARANG],MATCH(A796,Table2[//]))</f>
        <v>Garisan 30cm Besi PMJP</v>
      </c>
      <c r="E796" s="4">
        <f>INDEX(Table2[TT],MATCH(A796,Table2[//]))</f>
        <v>14</v>
      </c>
      <c r="F796" s="5" t="str">
        <f>IF(INDEX(Table2[KET],MATCH(A796,Table2[//]))="","-",INDEX(Table2[KET],MATCH(A796,Table2[//])))</f>
        <v>80 ls</v>
      </c>
    </row>
    <row r="797" spans="1:6" ht="15">
      <c r="A797" s="27">
        <v>798</v>
      </c>
      <c r="D797" s="3" t="str">
        <f>INDEX(Table2[NAMA BARANG],MATCH(A797,Table2[//]))</f>
        <v>Garisan 30cm DF 3109</v>
      </c>
      <c r="E797" s="4">
        <f>INDEX(Table2[TT],MATCH(A797,Table2[//]))</f>
        <v>6</v>
      </c>
      <c r="F797" s="5" t="str">
        <f>IF(INDEX(Table2[KET],MATCH(A797,Table2[//]))="","-",INDEX(Table2[KET],MATCH(A797,Table2[//])))</f>
        <v>1440 pc</v>
      </c>
    </row>
    <row r="798" spans="1:6" ht="15">
      <c r="A798" s="27">
        <v>799</v>
      </c>
      <c r="D798" s="3" t="str">
        <f>INDEX(Table2[NAMA BARANG],MATCH(A798,Table2[//]))</f>
        <v>Garisan 30cm DF 69 69</v>
      </c>
      <c r="E798" s="4">
        <f>INDEX(Table2[TT],MATCH(A798,Table2[//]))</f>
        <v>5</v>
      </c>
      <c r="F798" s="5" t="str">
        <f>IF(INDEX(Table2[KET],MATCH(A798,Table2[//]))="","-",INDEX(Table2[KET],MATCH(A798,Table2[//])))</f>
        <v>200 LSN</v>
      </c>
    </row>
    <row r="799" spans="1:6" ht="15">
      <c r="A799" s="27">
        <v>800</v>
      </c>
      <c r="D799" s="3" t="str">
        <f>INDEX(Table2[NAMA BARANG],MATCH(A799,Table2[//]))</f>
        <v>Garisan 30cm Enter</v>
      </c>
      <c r="E799" s="4">
        <f>INDEX(Table2[TT],MATCH(A799,Table2[//]))</f>
        <v>24</v>
      </c>
      <c r="F799" s="5" t="str">
        <f>IF(INDEX(Table2[KET],MATCH(A799,Table2[//]))="","-",INDEX(Table2[KET],MATCH(A799,Table2[//])))</f>
        <v>96 LSN</v>
      </c>
    </row>
    <row r="800" spans="1:6" ht="15">
      <c r="A800" s="27">
        <v>801</v>
      </c>
      <c r="D800" s="3" t="str">
        <f>INDEX(Table2[NAMA BARANG],MATCH(A800,Table2[//]))</f>
        <v>Garisan 30cm Fancy K300 AB/ A 30</v>
      </c>
      <c r="E800" s="4">
        <f>INDEX(Table2[TT],MATCH(A800,Table2[//]))</f>
        <v>4</v>
      </c>
      <c r="F800" s="5" t="str">
        <f>IF(INDEX(Table2[KET],MATCH(A800,Table2[//]))="","-",INDEX(Table2[KET],MATCH(A800,Table2[//])))</f>
        <v>96 ls</v>
      </c>
    </row>
    <row r="801" spans="1:6" ht="15">
      <c r="A801" s="27">
        <v>802</v>
      </c>
      <c r="D801" s="3" t="str">
        <f>INDEX(Table2[NAMA BARANG],MATCH(A801,Table2[//]))</f>
        <v>Garisan 30cm Fancy KM 7101</v>
      </c>
      <c r="E801" s="4">
        <f>INDEX(Table2[TT],MATCH(A801,Table2[//]))</f>
        <v>2</v>
      </c>
      <c r="F801" s="5" t="str">
        <f>IF(INDEX(Table2[KET],MATCH(A801,Table2[//]))="","-",INDEX(Table2[KET],MATCH(A801,Table2[//])))</f>
        <v>1440 pc</v>
      </c>
    </row>
    <row r="802" spans="1:6" ht="15">
      <c r="A802" s="27">
        <v>803</v>
      </c>
      <c r="D802" s="3" t="str">
        <f>INDEX(Table2[NAMA BARANG],MATCH(A802,Table2[//]))</f>
        <v>Garisan 30cm Hk 6970</v>
      </c>
      <c r="E802" s="4">
        <f>INDEX(Table2[TT],MATCH(A802,Table2[//]))</f>
        <v>1</v>
      </c>
      <c r="F802" s="5" t="str">
        <f>IF(INDEX(Table2[KET],MATCH(A802,Table2[//]))="","-",INDEX(Table2[KET],MATCH(A802,Table2[//])))</f>
        <v>90 ls</v>
      </c>
    </row>
    <row r="803" spans="1:6" ht="15">
      <c r="A803" s="27">
        <v>804</v>
      </c>
      <c r="D803" s="3" t="str">
        <f>INDEX(Table2[NAMA BARANG],MATCH(A803,Table2[//]))</f>
        <v>Garisan 30cm JNT 678 (60)</v>
      </c>
      <c r="E803" s="4">
        <f>INDEX(Table2[TT],MATCH(A803,Table2[//]))</f>
        <v>8</v>
      </c>
      <c r="F803" s="5" t="str">
        <f>IF(INDEX(Table2[KET],MATCH(A803,Table2[//]))="","-",INDEX(Table2[KET],MATCH(A803,Table2[//])))</f>
        <v>48 box</v>
      </c>
    </row>
    <row r="804" spans="1:6" ht="15">
      <c r="A804" s="27">
        <v>805</v>
      </c>
      <c r="D804" s="3" t="str">
        <f>INDEX(Table2[NAMA BARANG],MATCH(A804,Table2[//]))</f>
        <v>Garisan 30cm lebar Big Lens (36)</v>
      </c>
      <c r="E804" s="4">
        <f>INDEX(Table2[TT],MATCH(A804,Table2[//]))</f>
        <v>4</v>
      </c>
      <c r="F804" s="5" t="str">
        <f>IF(INDEX(Table2[KET],MATCH(A804,Table2[//]))="","-",INDEX(Table2[KET],MATCH(A804,Table2[//])))</f>
        <v>144 ls</v>
      </c>
    </row>
    <row r="805" spans="1:6" ht="15">
      <c r="A805" s="27">
        <v>806</v>
      </c>
      <c r="D805" s="3" t="str">
        <f>INDEX(Table2[NAMA BARANG],MATCH(A805,Table2[//]))</f>
        <v>Garisan 30cm lebar Disney Cinderella</v>
      </c>
      <c r="E805" s="4">
        <f>INDEX(Table2[TT],MATCH(A805,Table2[//]))</f>
        <v>10</v>
      </c>
      <c r="F805" s="5" t="str">
        <f>IF(INDEX(Table2[KET],MATCH(A805,Table2[//]))="","-",INDEX(Table2[KET],MATCH(A805,Table2[//])))</f>
        <v>120 ls</v>
      </c>
    </row>
    <row r="806" spans="1:6" ht="15">
      <c r="A806" s="27">
        <v>807</v>
      </c>
      <c r="D806" s="3" t="str">
        <f>INDEX(Table2[NAMA BARANG],MATCH(A806,Table2[//]))</f>
        <v xml:space="preserve">Garisan 30cm lebar Disney Donald Duck </v>
      </c>
      <c r="E806" s="4">
        <f>INDEX(Table2[TT],MATCH(A806,Table2[//]))</f>
        <v>6</v>
      </c>
      <c r="F806" s="5" t="str">
        <f>IF(INDEX(Table2[KET],MATCH(A806,Table2[//]))="","-",INDEX(Table2[KET],MATCH(A806,Table2[//])))</f>
        <v>120 ls</v>
      </c>
    </row>
    <row r="807" spans="1:6" ht="15">
      <c r="A807" s="27">
        <v>808</v>
      </c>
      <c r="D807" s="3" t="str">
        <f>INDEX(Table2[NAMA BARANG],MATCH(A807,Table2[//]))</f>
        <v>Garisan 30cm lebar Disney Donald Duck Family</v>
      </c>
      <c r="E807" s="4">
        <f>INDEX(Table2[TT],MATCH(A807,Table2[//]))</f>
        <v>15</v>
      </c>
      <c r="F807" s="5" t="str">
        <f>IF(INDEX(Table2[KET],MATCH(A807,Table2[//]))="","-",INDEX(Table2[KET],MATCH(A807,Table2[//])))</f>
        <v>120 ls</v>
      </c>
    </row>
    <row r="808" spans="1:6" ht="15">
      <c r="A808" s="27">
        <v>809</v>
      </c>
      <c r="D808" s="3" t="str">
        <f>INDEX(Table2[NAMA BARANG],MATCH(A808,Table2[//]))</f>
        <v>Garisan 30cm lebar Disney Mickey Mouse</v>
      </c>
      <c r="E808" s="4">
        <f>INDEX(Table2[TT],MATCH(A808,Table2[//]))</f>
        <v>1</v>
      </c>
      <c r="F808" s="5" t="str">
        <f>IF(INDEX(Table2[KET],MATCH(A808,Table2[//]))="","-",INDEX(Table2[KET],MATCH(A808,Table2[//])))</f>
        <v>120 ls</v>
      </c>
    </row>
    <row r="809" spans="1:6" ht="15">
      <c r="A809" s="27">
        <v>810</v>
      </c>
      <c r="D809" s="3" t="str">
        <f>INDEX(Table2[NAMA BARANG],MATCH(A809,Table2[//]))</f>
        <v>Garisan 30cm lebar Disney min mie Cute</v>
      </c>
      <c r="E809" s="4">
        <f>INDEX(Table2[TT],MATCH(A809,Table2[//]))</f>
        <v>2</v>
      </c>
      <c r="F809" s="5" t="str">
        <f>IF(INDEX(Table2[KET],MATCH(A809,Table2[//]))="","-",INDEX(Table2[KET],MATCH(A809,Table2[//])))</f>
        <v>120 ls</v>
      </c>
    </row>
    <row r="810" spans="1:6" ht="15">
      <c r="A810" s="27">
        <v>811</v>
      </c>
      <c r="D810" s="3" t="str">
        <f>INDEX(Table2[NAMA BARANG],MATCH(A810,Table2[//]))</f>
        <v>Garisan 30cm lebar Disney min mie TR 01</v>
      </c>
      <c r="E810" s="4">
        <f>INDEX(Table2[TT],MATCH(A810,Table2[//]))</f>
        <v>45</v>
      </c>
      <c r="F810" s="5" t="str">
        <f>IF(INDEX(Table2[KET],MATCH(A810,Table2[//]))="","-",INDEX(Table2[KET],MATCH(A810,Table2[//])))</f>
        <v>110 ls</v>
      </c>
    </row>
    <row r="811" spans="1:6" ht="15">
      <c r="A811" s="27">
        <v>812</v>
      </c>
      <c r="D811" s="3" t="str">
        <f>INDEX(Table2[NAMA BARANG],MATCH(A811,Table2[//]))</f>
        <v>Garisan 30cm lebar Disney P aurora</v>
      </c>
      <c r="E811" s="4">
        <f>INDEX(Table2[TT],MATCH(A811,Table2[//]))</f>
        <v>2</v>
      </c>
      <c r="F811" s="5" t="str">
        <f>IF(INDEX(Table2[KET],MATCH(A811,Table2[//]))="","-",INDEX(Table2[KET],MATCH(A811,Table2[//])))</f>
        <v>120 ls</v>
      </c>
    </row>
    <row r="812" spans="1:6" ht="15">
      <c r="A812" s="27">
        <v>813</v>
      </c>
      <c r="D812" s="3" t="str">
        <f>INDEX(Table2[NAMA BARANG],MATCH(A812,Table2[//]))</f>
        <v>Garisan 30cm lebar Disney SPD abu</v>
      </c>
      <c r="E812" s="4">
        <f>INDEX(Table2[TT],MATCH(A812,Table2[//]))</f>
        <v>6</v>
      </c>
      <c r="F812" s="5" t="str">
        <f>IF(INDEX(Table2[KET],MATCH(A812,Table2[//]))="","-",INDEX(Table2[KET],MATCH(A812,Table2[//])))</f>
        <v>110 ls</v>
      </c>
    </row>
    <row r="813" spans="1:6" ht="15">
      <c r="A813" s="27">
        <v>814</v>
      </c>
      <c r="D813" s="3" t="str">
        <f>INDEX(Table2[NAMA BARANG],MATCH(A813,Table2[//]))</f>
        <v>Garisan 30cm lebar Disney SPD biru</v>
      </c>
      <c r="E813" s="4">
        <f>INDEX(Table2[TT],MATCH(A813,Table2[//]))</f>
        <v>12</v>
      </c>
      <c r="F813" s="5" t="str">
        <f>IF(INDEX(Table2[KET],MATCH(A813,Table2[//]))="","-",INDEX(Table2[KET],MATCH(A813,Table2[//])))</f>
        <v>110 ls</v>
      </c>
    </row>
    <row r="814" spans="1:6" ht="15">
      <c r="A814" s="27">
        <v>815</v>
      </c>
      <c r="D814" s="3" t="str">
        <f>INDEX(Table2[NAMA BARANG],MATCH(A814,Table2[//]))</f>
        <v>Garisan 30cm lebar Disney SPD K</v>
      </c>
      <c r="E814" s="4">
        <f>INDEX(Table2[TT],MATCH(A814,Table2[//]))</f>
        <v>5</v>
      </c>
      <c r="F814" s="5" t="str">
        <f>IF(INDEX(Table2[KET],MATCH(A814,Table2[//]))="","-",INDEX(Table2[KET],MATCH(A814,Table2[//])))</f>
        <v>110 ls</v>
      </c>
    </row>
    <row r="815" spans="1:6" ht="15">
      <c r="A815" s="27">
        <v>816</v>
      </c>
      <c r="D815" s="3" t="str">
        <f>INDEX(Table2[NAMA BARANG],MATCH(A815,Table2[//]))</f>
        <v>Garisan 30cm lebar kuning</v>
      </c>
      <c r="E815" s="4">
        <f>INDEX(Table2[TT],MATCH(A815,Table2[//]))</f>
        <v>41</v>
      </c>
      <c r="F815" s="5" t="str">
        <f>IF(INDEX(Table2[KET],MATCH(A815,Table2[//]))="","-",INDEX(Table2[KET],MATCH(A815,Table2[//])))</f>
        <v>120 ls</v>
      </c>
    </row>
    <row r="816" spans="1:6" ht="15">
      <c r="A816" s="27">
        <v>817</v>
      </c>
      <c r="D816" s="3" t="str">
        <f>INDEX(Table2[NAMA BARANG],MATCH(A816,Table2[//]))</f>
        <v>Garisan 30cm lipat 008 (24)</v>
      </c>
      <c r="E816" s="4">
        <f>INDEX(Table2[TT],MATCH(A816,Table2[//]))</f>
        <v>24</v>
      </c>
      <c r="F816" s="5" t="str">
        <f>IF(INDEX(Table2[KET],MATCH(A816,Table2[//]))="","-",INDEX(Table2[KET],MATCH(A816,Table2[//])))</f>
        <v>60 BOX</v>
      </c>
    </row>
    <row r="817" spans="1:6" ht="15">
      <c r="A817" s="27">
        <v>818</v>
      </c>
      <c r="D817" s="3" t="str">
        <f>INDEX(Table2[NAMA BARANG],MATCH(A817,Table2[//]))</f>
        <v>Garisan 30cm lipat CV-5012 (24)</v>
      </c>
      <c r="E817" s="4">
        <f>INDEX(Table2[TT],MATCH(A817,Table2[//]))</f>
        <v>2</v>
      </c>
      <c r="F817" s="5" t="str">
        <f>IF(INDEX(Table2[KET],MATCH(A817,Table2[//]))="","-",INDEX(Table2[KET],MATCH(A817,Table2[//])))</f>
        <v>48 ls</v>
      </c>
    </row>
    <row r="818" spans="1:6" ht="15">
      <c r="A818" s="27">
        <v>819</v>
      </c>
      <c r="D818" s="3" t="str">
        <f>INDEX(Table2[NAMA BARANG],MATCH(A818,Table2[//]))</f>
        <v>Garisan 30cm microtop 930</v>
      </c>
      <c r="E818" s="4">
        <f>INDEX(Table2[TT],MATCH(A818,Table2[//]))</f>
        <v>5</v>
      </c>
      <c r="F818" s="5" t="str">
        <f>IF(INDEX(Table2[KET],MATCH(A818,Table2[//]))="","-",INDEX(Table2[KET],MATCH(A818,Table2[//])))</f>
        <v>100 ls</v>
      </c>
    </row>
    <row r="819" spans="1:6" ht="15">
      <c r="A819" s="27">
        <v>820</v>
      </c>
      <c r="D819" s="3" t="str">
        <f>INDEX(Table2[NAMA BARANG],MATCH(A819,Table2[//]))</f>
        <v>Garisan 30cm Mill. Deluxe (120)</v>
      </c>
      <c r="E819" s="4">
        <f>INDEX(Table2[TT],MATCH(A819,Table2[//]))</f>
        <v>17</v>
      </c>
      <c r="F819" s="5" t="str">
        <f>IF(INDEX(Table2[KET],MATCH(A819,Table2[//]))="","-",INDEX(Table2[KET],MATCH(A819,Table2[//])))</f>
        <v>120 ls</v>
      </c>
    </row>
    <row r="820" spans="1:6" ht="15">
      <c r="A820" s="27">
        <v>821</v>
      </c>
      <c r="D820" s="3" t="str">
        <f>INDEX(Table2[NAMA BARANG],MATCH(A820,Table2[//]))</f>
        <v>Garisan 30cm Plastik K 8805/ 7703</v>
      </c>
      <c r="E820" s="4">
        <f>INDEX(Table2[TT],MATCH(A820,Table2[//]))</f>
        <v>5</v>
      </c>
      <c r="F820" s="5" t="str">
        <f>IF(INDEX(Table2[KET],MATCH(A820,Table2[//]))="","-",INDEX(Table2[KET],MATCH(A820,Table2[//])))</f>
        <v>80 ls</v>
      </c>
    </row>
    <row r="821" spans="1:6" ht="15">
      <c r="A821" s="27">
        <v>822</v>
      </c>
      <c r="D821" s="3" t="str">
        <f>INDEX(Table2[NAMA BARANG],MATCH(A821,Table2[//]))</f>
        <v>Garisan 30cm Sp 6968</v>
      </c>
      <c r="E821" s="4">
        <f>INDEX(Table2[TT],MATCH(A821,Table2[//]))</f>
        <v>5</v>
      </c>
      <c r="F821" s="5" t="str">
        <f>IF(INDEX(Table2[KET],MATCH(A821,Table2[//]))="","-",INDEX(Table2[KET],MATCH(A821,Table2[//])))</f>
        <v>100 ls</v>
      </c>
    </row>
    <row r="822" spans="1:6" ht="15">
      <c r="A822" s="27">
        <v>823</v>
      </c>
      <c r="D822" s="3" t="str">
        <f>INDEX(Table2[NAMA BARANG],MATCH(A822,Table2[//]))</f>
        <v>Garisan 30cm Vtro Besi</v>
      </c>
      <c r="E822" s="4">
        <f>INDEX(Table2[TT],MATCH(A822,Table2[//]))</f>
        <v>51</v>
      </c>
      <c r="F822" s="5" t="str">
        <f>IF(INDEX(Table2[KET],MATCH(A822,Table2[//]))="","-",INDEX(Table2[KET],MATCH(A822,Table2[//])))</f>
        <v>50 LSN</v>
      </c>
    </row>
    <row r="823" spans="1:6" ht="15">
      <c r="A823" s="27">
        <v>824</v>
      </c>
      <c r="D823" s="3" t="str">
        <f>INDEX(Table2[NAMA BARANG],MATCH(A823,Table2[//]))</f>
        <v>Garisan 50cm enter Blk</v>
      </c>
      <c r="E823" s="4">
        <f>INDEX(Table2[TT],MATCH(A823,Table2[//]))</f>
        <v>13</v>
      </c>
      <c r="F823" s="5" t="str">
        <f>IF(INDEX(Table2[KET],MATCH(A823,Table2[//]))="","-",INDEX(Table2[KET],MATCH(A823,Table2[//])))</f>
        <v>72 ls</v>
      </c>
    </row>
    <row r="824" spans="1:6" ht="15">
      <c r="A824" s="27">
        <v>825</v>
      </c>
      <c r="D824" s="3" t="str">
        <f>INDEX(Table2[NAMA BARANG],MATCH(A824,Table2[//]))</f>
        <v>Garisan 8240 set</v>
      </c>
      <c r="E824" s="4">
        <f>INDEX(Table2[TT],MATCH(A824,Table2[//]))</f>
        <v>3</v>
      </c>
      <c r="F824" s="5" t="str">
        <f>IF(INDEX(Table2[KET],MATCH(A824,Table2[//]))="","-",INDEX(Table2[KET],MATCH(A824,Table2[//])))</f>
        <v>640 pc</v>
      </c>
    </row>
    <row r="825" spans="1:6" ht="15">
      <c r="A825" s="27">
        <v>826</v>
      </c>
      <c r="D825" s="3" t="str">
        <f>INDEX(Table2[NAMA BARANG],MATCH(A825,Table2[//]))</f>
        <v>Garisan 858A</v>
      </c>
      <c r="E825" s="4">
        <f>INDEX(Table2[TT],MATCH(A825,Table2[//]))</f>
        <v>2</v>
      </c>
      <c r="F825" s="5" t="str">
        <f>IF(INDEX(Table2[KET],MATCH(A825,Table2[//]))="","-",INDEX(Table2[KET],MATCH(A825,Table2[//])))</f>
        <v>96 ls</v>
      </c>
    </row>
    <row r="826" spans="1:6" ht="15">
      <c r="A826" s="27">
        <v>827</v>
      </c>
      <c r="D826" s="3" t="str">
        <f>INDEX(Table2[NAMA BARANG],MATCH(A826,Table2[//]))</f>
        <v>Garisan 8830 1 box (60 pc)</v>
      </c>
      <c r="E826" s="4">
        <f>INDEX(Table2[TT],MATCH(A826,Table2[//]))</f>
        <v>7</v>
      </c>
      <c r="F826" s="5" t="str">
        <f>IF(INDEX(Table2[KET],MATCH(A826,Table2[//]))="","-",INDEX(Table2[KET],MATCH(A826,Table2[//])))</f>
        <v>20 box</v>
      </c>
    </row>
    <row r="827" spans="1:6" ht="15">
      <c r="A827" s="27">
        <v>828</v>
      </c>
      <c r="D827" s="3" t="str">
        <f>INDEX(Table2[NAMA BARANG],MATCH(A827,Table2[//]))</f>
        <v>Garisan Besi 30 Yoeker (5030)</v>
      </c>
      <c r="E827" s="4">
        <f>INDEX(Table2[TT],MATCH(A827,Table2[//]))</f>
        <v>10</v>
      </c>
      <c r="F827" s="5" t="str">
        <f>IF(INDEX(Table2[KET],MATCH(A827,Table2[//]))="","-",INDEX(Table2[KET],MATCH(A827,Table2[//])))</f>
        <v>50 LSN</v>
      </c>
    </row>
    <row r="828" spans="1:6" ht="15">
      <c r="A828" s="27">
        <v>829</v>
      </c>
      <c r="D828" s="3" t="str">
        <f>INDEX(Table2[NAMA BARANG],MATCH(A828,Table2[//]))</f>
        <v>Garisan BT 20cm</v>
      </c>
      <c r="E828" s="4">
        <f>INDEX(Table2[TT],MATCH(A828,Table2[//]))</f>
        <v>2</v>
      </c>
      <c r="F828" s="5" t="str">
        <f>IF(INDEX(Table2[KET],MATCH(A828,Table2[//]))="","-",INDEX(Table2[KET],MATCH(A828,Table2[//])))</f>
        <v>100 LSN</v>
      </c>
    </row>
    <row r="829" spans="1:6" ht="15">
      <c r="A829" s="27">
        <v>830</v>
      </c>
      <c r="D829" s="3" t="str">
        <f>INDEX(Table2[NAMA BARANG],MATCH(A829,Table2[//]))</f>
        <v>Garisan BT 840</v>
      </c>
      <c r="E829" s="4">
        <f>INDEX(Table2[TT],MATCH(A829,Table2[//]))</f>
        <v>1</v>
      </c>
      <c r="F829" s="5" t="str">
        <f>IF(INDEX(Table2[KET],MATCH(A829,Table2[//]))="","-",INDEX(Table2[KET],MATCH(A829,Table2[//])))</f>
        <v>60 LSN</v>
      </c>
    </row>
    <row r="830" spans="1:6" ht="15">
      <c r="A830" s="27">
        <v>831</v>
      </c>
      <c r="D830" s="3" t="str">
        <f>INDEX(Table2[NAMA BARANG],MATCH(A830,Table2[//]))</f>
        <v>Garisan Busur 3.1/2 Tp</v>
      </c>
      <c r="E830" s="4">
        <f>INDEX(Table2[TT],MATCH(A830,Table2[//]))</f>
        <v>1</v>
      </c>
      <c r="F830" s="5" t="str">
        <f>IF(INDEX(Table2[KET],MATCH(A830,Table2[//]))="","-",INDEX(Table2[KET],MATCH(A830,Table2[//])))</f>
        <v>1500 LSN</v>
      </c>
    </row>
    <row r="831" spans="1:6" ht="15">
      <c r="A831" s="27">
        <v>832</v>
      </c>
      <c r="D831" s="3" t="str">
        <f>INDEX(Table2[NAMA BARANG],MATCH(A831,Table2[//]))</f>
        <v>Garisan busur No.4 Tebal</v>
      </c>
      <c r="E831" s="4">
        <f>INDEX(Table2[TT],MATCH(A831,Table2[//]))</f>
        <v>1</v>
      </c>
      <c r="F831" s="5" t="str">
        <f>IF(INDEX(Table2[KET],MATCH(A831,Table2[//]))="","-",INDEX(Table2[KET],MATCH(A831,Table2[//])))</f>
        <v>480 LSN</v>
      </c>
    </row>
    <row r="832" spans="1:6" ht="15">
      <c r="A832" s="27">
        <v>833</v>
      </c>
      <c r="D832" s="3" t="str">
        <f>INDEX(Table2[NAMA BARANG],MATCH(A832,Table2[//]))</f>
        <v>Garisan Fj 2011/15cm Sablon 4PC (24)</v>
      </c>
      <c r="E832" s="4">
        <f>INDEX(Table2[TT],MATCH(A832,Table2[//]))</f>
        <v>1</v>
      </c>
      <c r="F832" s="5" t="str">
        <f>IF(INDEX(Table2[KET],MATCH(A832,Table2[//]))="","-",INDEX(Table2[KET],MATCH(A832,Table2[//])))</f>
        <v>24 box</v>
      </c>
    </row>
    <row r="833" spans="1:6" ht="15">
      <c r="A833" s="27">
        <v>834</v>
      </c>
      <c r="D833" s="3" t="str">
        <f>INDEX(Table2[NAMA BARANG],MATCH(A833,Table2[//]))</f>
        <v>Garisan FS/ 1331 (48)</v>
      </c>
      <c r="E833" s="4">
        <f>INDEX(Table2[TT],MATCH(A833,Table2[//]))</f>
        <v>1</v>
      </c>
      <c r="F833" s="5" t="str">
        <f>IF(INDEX(Table2[KET],MATCH(A833,Table2[//]))="","-",INDEX(Table2[KET],MATCH(A833,Table2[//])))</f>
        <v>24 box</v>
      </c>
    </row>
    <row r="834" spans="1:6" ht="15">
      <c r="A834" s="27">
        <v>835</v>
      </c>
      <c r="D834" s="3" t="str">
        <f>INDEX(Table2[NAMA BARANG],MATCH(A834,Table2[//]))</f>
        <v>Garisan gasta 0731 polkadot</v>
      </c>
      <c r="E834" s="4">
        <f>INDEX(Table2[TT],MATCH(A834,Table2[//]))</f>
        <v>3</v>
      </c>
      <c r="F834" s="5" t="str">
        <f>IF(INDEX(Table2[KET],MATCH(A834,Table2[//]))="","-",INDEX(Table2[KET],MATCH(A834,Table2[//])))</f>
        <v>100 ls</v>
      </c>
    </row>
    <row r="835" spans="1:6" ht="15">
      <c r="A835" s="27">
        <v>836</v>
      </c>
      <c r="D835" s="3" t="str">
        <f>INDEX(Table2[NAMA BARANG],MATCH(A835,Table2[//]))</f>
        <v>Garisan gasta 0732</v>
      </c>
      <c r="E835" s="4">
        <f>INDEX(Table2[TT],MATCH(A835,Table2[//]))</f>
        <v>8</v>
      </c>
      <c r="F835" s="5" t="str">
        <f>IF(INDEX(Table2[KET],MATCH(A835,Table2[//]))="","-",INDEX(Table2[KET],MATCH(A835,Table2[//])))</f>
        <v>100 ls</v>
      </c>
    </row>
    <row r="836" spans="1:6" ht="15">
      <c r="A836" s="27">
        <v>837</v>
      </c>
      <c r="D836" s="3" t="str">
        <f>INDEX(Table2[NAMA BARANG],MATCH(A836,Table2[//]))</f>
        <v>Garisan gasta 0733 polkadot</v>
      </c>
      <c r="E836" s="4">
        <f>INDEX(Table2[TT],MATCH(A836,Table2[//]))</f>
        <v>3</v>
      </c>
      <c r="F836" s="5" t="str">
        <f>IF(INDEX(Table2[KET],MATCH(A836,Table2[//]))="","-",INDEX(Table2[KET],MATCH(A836,Table2[//])))</f>
        <v>100 ls</v>
      </c>
    </row>
    <row r="837" spans="1:6" ht="15">
      <c r="A837" s="27">
        <v>838</v>
      </c>
      <c r="D837" s="3" t="str">
        <f>INDEX(Table2[NAMA BARANG],MATCH(A837,Table2[//]))</f>
        <v>Garisan kayu 1M</v>
      </c>
      <c r="E837" s="4">
        <f>INDEX(Table2[TT],MATCH(A837,Table2[//]))</f>
        <v>8</v>
      </c>
      <c r="F837" s="5" t="str">
        <f>IF(INDEX(Table2[KET],MATCH(A837,Table2[//]))="","-",INDEX(Table2[KET],MATCH(A837,Table2[//])))</f>
        <v>100 PCS</v>
      </c>
    </row>
    <row r="838" spans="1:6" ht="15">
      <c r="A838" s="27">
        <v>839</v>
      </c>
      <c r="D838" s="3" t="str">
        <f>INDEX(Table2[NAMA BARANG],MATCH(A838,Table2[//]))</f>
        <v>Garisan Kj 003</v>
      </c>
      <c r="E838" s="4">
        <f>INDEX(Table2[TT],MATCH(A838,Table2[//]))</f>
        <v>7</v>
      </c>
      <c r="F838" s="5" t="str">
        <f>IF(INDEX(Table2[KET],MATCH(A838,Table2[//]))="","-",INDEX(Table2[KET],MATCH(A838,Table2[//])))</f>
        <v>300 pc</v>
      </c>
    </row>
    <row r="839" spans="1:6" ht="15">
      <c r="A839" s="27">
        <v>840</v>
      </c>
      <c r="D839" s="3" t="str">
        <f>INDEX(Table2[NAMA BARANG],MATCH(A839,Table2[//]))</f>
        <v>Garisan Kj 012</v>
      </c>
      <c r="E839" s="4">
        <f>INDEX(Table2[TT],MATCH(A839,Table2[//]))</f>
        <v>9</v>
      </c>
      <c r="F839" s="5" t="str">
        <f>IF(INDEX(Table2[KET],MATCH(A839,Table2[//]))="","-",INDEX(Table2[KET],MATCH(A839,Table2[//])))</f>
        <v>300 pc</v>
      </c>
    </row>
    <row r="840" spans="1:6" ht="15">
      <c r="A840" s="27">
        <v>841</v>
      </c>
      <c r="D840" s="3" t="str">
        <f>INDEX(Table2[NAMA BARANG],MATCH(A840,Table2[//]))</f>
        <v>Garisan Kj 013</v>
      </c>
      <c r="E840" s="4">
        <f>INDEX(Table2[TT],MATCH(A840,Table2[//]))</f>
        <v>1</v>
      </c>
      <c r="F840" s="5" t="str">
        <f>IF(INDEX(Table2[KET],MATCH(A840,Table2[//]))="","-",INDEX(Table2[KET],MATCH(A840,Table2[//])))</f>
        <v>300 pc</v>
      </c>
    </row>
    <row r="841" spans="1:6" ht="15">
      <c r="A841" s="27">
        <v>842</v>
      </c>
      <c r="D841" s="3" t="str">
        <f>INDEX(Table2[NAMA BARANG],MATCH(A841,Table2[//]))</f>
        <v>Garisan RL 15 RB/ Roller (24)</v>
      </c>
      <c r="E841" s="4">
        <f>INDEX(Table2[TT],MATCH(A841,Table2[//]))</f>
        <v>5</v>
      </c>
      <c r="F841" s="5" t="str">
        <f>IF(INDEX(Table2[KET],MATCH(A841,Table2[//]))="","-",INDEX(Table2[KET],MATCH(A841,Table2[//])))</f>
        <v>20 box</v>
      </c>
    </row>
    <row r="842" spans="1:6" ht="15">
      <c r="A842" s="27">
        <v>843</v>
      </c>
      <c r="D842" s="3" t="str">
        <f>INDEX(Table2[NAMA BARANG],MATCH(A842,Table2[//]))</f>
        <v>Garisan RL 15 WD (1x36)</v>
      </c>
      <c r="E842" s="4">
        <f>INDEX(Table2[TT],MATCH(A842,Table2[//]))</f>
        <v>1</v>
      </c>
      <c r="F842" s="5" t="str">
        <f>IF(INDEX(Table2[KET],MATCH(A842,Table2[//]))="","-",INDEX(Table2[KET],MATCH(A842,Table2[//])))</f>
        <v>20 box</v>
      </c>
    </row>
    <row r="843" spans="1:6" ht="15">
      <c r="A843" s="27">
        <v>844</v>
      </c>
      <c r="D843" s="3" t="str">
        <f>INDEX(Table2[NAMA BARANG],MATCH(A843,Table2[//]))</f>
        <v>Garisan Rotary 1020 (jos) Bsr</v>
      </c>
      <c r="E843" s="4">
        <f>INDEX(Table2[TT],MATCH(A843,Table2[//]))</f>
        <v>27</v>
      </c>
      <c r="F843" s="5" t="str">
        <f>IF(INDEX(Table2[KET],MATCH(A843,Table2[//]))="","-",INDEX(Table2[KET],MATCH(A843,Table2[//])))</f>
        <v>1000 pc</v>
      </c>
    </row>
    <row r="844" spans="1:6" ht="15">
      <c r="A844" s="27">
        <v>845</v>
      </c>
      <c r="D844" s="3" t="str">
        <f>INDEX(Table2[NAMA BARANG],MATCH(A844,Table2[//]))</f>
        <v>Garisan Rotary 5 klg</v>
      </c>
      <c r="E844" s="4">
        <f>INDEX(Table2[TT],MATCH(A844,Table2[//]))</f>
        <v>4</v>
      </c>
      <c r="F844" s="5" t="str">
        <f>IF(INDEX(Table2[KET],MATCH(A844,Table2[//]))="","-",INDEX(Table2[KET],MATCH(A844,Table2[//])))</f>
        <v>1000 pc</v>
      </c>
    </row>
    <row r="845" spans="1:6" ht="15">
      <c r="A845" s="27">
        <v>846</v>
      </c>
      <c r="D845" s="3" t="str">
        <f>INDEX(Table2[NAMA BARANG],MATCH(A845,Table2[//]))</f>
        <v>Garisan Rotary 9043</v>
      </c>
      <c r="E845" s="4">
        <f>INDEX(Table2[TT],MATCH(A845,Table2[//]))</f>
        <v>5</v>
      </c>
      <c r="F845" s="5" t="str">
        <f>IF(INDEX(Table2[KET],MATCH(A845,Table2[//]))="","-",INDEX(Table2[KET],MATCH(A845,Table2[//])))</f>
        <v>2000 pc</v>
      </c>
    </row>
    <row r="846" spans="1:6" ht="15">
      <c r="A846" s="27">
        <v>847</v>
      </c>
      <c r="D846" s="3" t="str">
        <f>INDEX(Table2[NAMA BARANG],MATCH(A846,Table2[//]))</f>
        <v>Garisan Sablon ikan 633 N-324</v>
      </c>
      <c r="E846" s="4">
        <f>INDEX(Table2[TT],MATCH(A846,Table2[//]))</f>
        <v>2</v>
      </c>
      <c r="F846" s="5" t="str">
        <f>IF(INDEX(Table2[KET],MATCH(A846,Table2[//]))="","-",INDEX(Table2[KET],MATCH(A846,Table2[//])))</f>
        <v>200 ls</v>
      </c>
    </row>
    <row r="847" spans="1:6" ht="15">
      <c r="A847" s="27">
        <v>848</v>
      </c>
      <c r="D847" s="3" t="str">
        <f>INDEX(Table2[NAMA BARANG],MATCH(A847,Table2[//]))</f>
        <v>Garisan set 1011 18cm</v>
      </c>
      <c r="E847" s="4">
        <f>INDEX(Table2[TT],MATCH(A847,Table2[//]))</f>
        <v>1</v>
      </c>
      <c r="F847" s="5" t="str">
        <f>IF(INDEX(Table2[KET],MATCH(A847,Table2[//]))="","-",INDEX(Table2[KET],MATCH(A847,Table2[//])))</f>
        <v>1200 pc</v>
      </c>
    </row>
    <row r="848" spans="1:6" ht="15">
      <c r="A848" s="27">
        <v>849</v>
      </c>
      <c r="D848" s="3" t="str">
        <f>INDEX(Table2[NAMA BARANG],MATCH(A848,Table2[//]))</f>
        <v>Garisan set 1411</v>
      </c>
      <c r="E848" s="4">
        <f>INDEX(Table2[TT],MATCH(A848,Table2[//]))</f>
        <v>2</v>
      </c>
      <c r="F848" s="5">
        <f>IF(INDEX(Table2[KET],MATCH(A848,Table2[//]))="","-",INDEX(Table2[KET],MATCH(A848,Table2[//])))</f>
        <v>800</v>
      </c>
    </row>
    <row r="849" spans="1:6" ht="15">
      <c r="A849" s="27">
        <v>850</v>
      </c>
      <c r="D849" s="3" t="str">
        <f>INDEX(Table2[NAMA BARANG],MATCH(A849,Table2[//]))</f>
        <v>Garisan set 15cm 815 girl (30)</v>
      </c>
      <c r="E849" s="4">
        <f>INDEX(Table2[TT],MATCH(A849,Table2[//]))</f>
        <v>4</v>
      </c>
      <c r="F849" s="5" t="str">
        <f>IF(INDEX(Table2[KET],MATCH(A849,Table2[//]))="","-",INDEX(Table2[KET],MATCH(A849,Table2[//])))</f>
        <v>480 set</v>
      </c>
    </row>
    <row r="850" spans="1:6" ht="15">
      <c r="A850" s="27">
        <v>851</v>
      </c>
      <c r="D850" s="3" t="str">
        <f>INDEX(Table2[NAMA BARANG],MATCH(A850,Table2[//]))</f>
        <v>Garisan set 2175 PVC 20cm (50)</v>
      </c>
      <c r="E850" s="4">
        <f>INDEX(Table2[TT],MATCH(A850,Table2[//]))</f>
        <v>2</v>
      </c>
      <c r="F850" s="5" t="str">
        <f>IF(INDEX(Table2[KET],MATCH(A850,Table2[//]))="","-",INDEX(Table2[KET],MATCH(A850,Table2[//])))</f>
        <v>800 pc</v>
      </c>
    </row>
    <row r="851" spans="1:6" ht="15">
      <c r="A851" s="27">
        <v>852</v>
      </c>
      <c r="D851" s="3" t="str">
        <f>INDEX(Table2[NAMA BARANG],MATCH(A851,Table2[//]))</f>
        <v>Garisan set 3 30cm yencheng</v>
      </c>
      <c r="E851" s="4">
        <f>INDEX(Table2[TT],MATCH(A851,Table2[//]))</f>
        <v>1</v>
      </c>
      <c r="F851" s="5" t="str">
        <f>IF(INDEX(Table2[KET],MATCH(A851,Table2[//]))="","-",INDEX(Table2[KET],MATCH(A851,Table2[//])))</f>
        <v>24 ls</v>
      </c>
    </row>
    <row r="852" spans="1:6" ht="15">
      <c r="A852" s="27">
        <v>853</v>
      </c>
      <c r="D852" s="3" t="str">
        <f>INDEX(Table2[NAMA BARANG],MATCH(A852,Table2[//]))</f>
        <v>Garisan set 30cm 5010 (M.mouse, Brb, WTP, dinosaurus)</v>
      </c>
      <c r="E852" s="4">
        <f>INDEX(Table2[TT],MATCH(A852,Table2[//]))</f>
        <v>7</v>
      </c>
      <c r="F852" s="5" t="str">
        <f>IF(INDEX(Table2[KET],MATCH(A852,Table2[//]))="","-",INDEX(Table2[KET],MATCH(A852,Table2[//])))</f>
        <v>500 pc</v>
      </c>
    </row>
    <row r="853" spans="1:6" ht="15">
      <c r="A853" s="27">
        <v>854</v>
      </c>
      <c r="D853" s="3" t="str">
        <f>INDEX(Table2[NAMA BARANG],MATCH(A853,Table2[//]))</f>
        <v>Garisan set 340-01/ 3019</v>
      </c>
      <c r="E853" s="4">
        <f>INDEX(Table2[TT],MATCH(A853,Table2[//]))</f>
        <v>7</v>
      </c>
      <c r="F853" s="5" t="str">
        <f>IF(INDEX(Table2[KET],MATCH(A853,Table2[//]))="","-",INDEX(Table2[KET],MATCH(A853,Table2[//])))</f>
        <v>72 ls</v>
      </c>
    </row>
    <row r="854" spans="1:6" ht="15">
      <c r="A854" s="27">
        <v>855</v>
      </c>
      <c r="D854" s="3" t="str">
        <f>INDEX(Table2[NAMA BARANG],MATCH(A854,Table2[//]))</f>
        <v>Garisan set 608/ 15cm (50)</v>
      </c>
      <c r="E854" s="4">
        <f>INDEX(Table2[TT],MATCH(A854,Table2[//]))</f>
        <v>1</v>
      </c>
      <c r="F854" s="5" t="str">
        <f>IF(INDEX(Table2[KET],MATCH(A854,Table2[//]))="","-",INDEX(Table2[KET],MATCH(A854,Table2[//])))</f>
        <v>16 box</v>
      </c>
    </row>
    <row r="855" spans="1:6" ht="15">
      <c r="A855" s="27">
        <v>856</v>
      </c>
      <c r="D855" s="3" t="str">
        <f>INDEX(Table2[NAMA BARANG],MATCH(A855,Table2[//]))</f>
        <v>Garisan set 7006 blk</v>
      </c>
      <c r="E855" s="4">
        <f>INDEX(Table2[TT],MATCH(A855,Table2[//]))</f>
        <v>51</v>
      </c>
      <c r="F855" s="5" t="str">
        <f>IF(INDEX(Table2[KET],MATCH(A855,Table2[//]))="","-",INDEX(Table2[KET],MATCH(A855,Table2[//])))</f>
        <v>480 set</v>
      </c>
    </row>
    <row r="856" spans="1:6" ht="15">
      <c r="A856" s="27">
        <v>857</v>
      </c>
      <c r="D856" s="3" t="str">
        <f>INDEX(Table2[NAMA BARANG],MATCH(A856,Table2[//]))</f>
        <v>Garisan set 8020</v>
      </c>
      <c r="E856" s="4">
        <f>INDEX(Table2[TT],MATCH(A856,Table2[//]))</f>
        <v>2</v>
      </c>
      <c r="F856" s="5" t="str">
        <f>IF(INDEX(Table2[KET],MATCH(A856,Table2[//]))="","-",INDEX(Table2[KET],MATCH(A856,Table2[//])))</f>
        <v>576 pc</v>
      </c>
    </row>
    <row r="857" spans="1:6" ht="15">
      <c r="A857" s="27">
        <v>858</v>
      </c>
      <c r="D857" s="3" t="str">
        <f>INDEX(Table2[NAMA BARANG],MATCH(A857,Table2[//]))</f>
        <v>Garisan set 818</v>
      </c>
      <c r="E857" s="4">
        <f>INDEX(Table2[TT],MATCH(A857,Table2[//]))</f>
        <v>4</v>
      </c>
      <c r="F857" s="5" t="str">
        <f>IF(INDEX(Table2[KET],MATCH(A857,Table2[//]))="","-",INDEX(Table2[KET],MATCH(A857,Table2[//])))</f>
        <v>800 pc</v>
      </c>
    </row>
    <row r="858" spans="1:6" ht="15">
      <c r="A858" s="27">
        <v>859</v>
      </c>
      <c r="D858" s="3" t="str">
        <f>INDEX(Table2[NAMA BARANG],MATCH(A858,Table2[//]))</f>
        <v>Garisan set 8253 (50 set)</v>
      </c>
      <c r="E858" s="4">
        <f>INDEX(Table2[TT],MATCH(A858,Table2[//]))</f>
        <v>7</v>
      </c>
      <c r="F858" s="5" t="str">
        <f>IF(INDEX(Table2[KET],MATCH(A858,Table2[//]))="","-",INDEX(Table2[KET],MATCH(A858,Table2[//])))</f>
        <v>800 pc</v>
      </c>
    </row>
    <row r="859" spans="1:6" ht="15">
      <c r="A859" s="27">
        <v>860</v>
      </c>
      <c r="D859" s="3" t="str">
        <f>INDEX(Table2[NAMA BARANG],MATCH(A859,Table2[//]))</f>
        <v>Garisan set Cow 2016 (60)</v>
      </c>
      <c r="E859" s="4">
        <f>INDEX(Table2[TT],MATCH(A859,Table2[//]))</f>
        <v>1</v>
      </c>
      <c r="F859" s="5" t="str">
        <f>IF(INDEX(Table2[KET],MATCH(A859,Table2[//]))="","-",INDEX(Table2[KET],MATCH(A859,Table2[//])))</f>
        <v>20 box</v>
      </c>
    </row>
    <row r="860" spans="1:6" ht="15">
      <c r="A860" s="27">
        <v>861</v>
      </c>
      <c r="D860" s="3" t="str">
        <f>INDEX(Table2[NAMA BARANG],MATCH(A860,Table2[//]))</f>
        <v>Garisan set Elephant 2016 (60)</v>
      </c>
      <c r="E860" s="4">
        <f>INDEX(Table2[TT],MATCH(A860,Table2[//]))</f>
        <v>2</v>
      </c>
      <c r="F860" s="5" t="str">
        <f>IF(INDEX(Table2[KET],MATCH(A860,Table2[//]))="","-",INDEX(Table2[KET],MATCH(A860,Table2[//])))</f>
        <v>20 box</v>
      </c>
    </row>
    <row r="861" spans="1:6" ht="15">
      <c r="A861" s="27">
        <v>862</v>
      </c>
      <c r="D861" s="3" t="str">
        <f>INDEX(Table2[NAMA BARANG],MATCH(A861,Table2[//]))</f>
        <v>Garisan set Δ 9102 pony</v>
      </c>
      <c r="E861" s="4">
        <f>INDEX(Table2[TT],MATCH(A861,Table2[//]))</f>
        <v>1</v>
      </c>
      <c r="F861" s="5">
        <f>IF(INDEX(Table2[KET],MATCH(A861,Table2[//]))="","-",INDEX(Table2[KET],MATCH(A861,Table2[//])))</f>
        <v>640</v>
      </c>
    </row>
    <row r="862" spans="1:6" ht="15">
      <c r="A862" s="27">
        <v>863</v>
      </c>
      <c r="D862" s="3" t="str">
        <f>INDEX(Table2[NAMA BARANG],MATCH(A862,Table2[//]))</f>
        <v>Garisan Si Rei A 1101 Jiyu</v>
      </c>
      <c r="E862" s="4">
        <f>INDEX(Table2[TT],MATCH(A862,Table2[//]))</f>
        <v>5</v>
      </c>
      <c r="F862" s="5" t="str">
        <f>IF(INDEX(Table2[KET],MATCH(A862,Table2[//]))="","-",INDEX(Table2[KET],MATCH(A862,Table2[//])))</f>
        <v>960 set</v>
      </c>
    </row>
    <row r="863" spans="1:6" ht="15">
      <c r="A863" s="27">
        <v>864</v>
      </c>
      <c r="D863" s="3" t="str">
        <f>INDEX(Table2[NAMA BARANG],MATCH(A863,Table2[//]))</f>
        <v>Garisan SO 7235 Heart Stationery 24cm Besi</v>
      </c>
      <c r="E863" s="4">
        <f>INDEX(Table2[TT],MATCH(A863,Table2[//]))</f>
        <v>2</v>
      </c>
      <c r="F863" s="5" t="str">
        <f>IF(INDEX(Table2[KET],MATCH(A863,Table2[//]))="","-",INDEX(Table2[KET],MATCH(A863,Table2[//])))</f>
        <v>2400 pc</v>
      </c>
    </row>
    <row r="864" spans="1:6" ht="15">
      <c r="A864" s="27">
        <v>865</v>
      </c>
      <c r="D864" s="3" t="str">
        <f>INDEX(Table2[NAMA BARANG],MATCH(A864,Table2[//]))</f>
        <v>Garisan TF 1988</v>
      </c>
      <c r="E864" s="4">
        <f>INDEX(Table2[TT],MATCH(A864,Table2[//]))</f>
        <v>2</v>
      </c>
      <c r="F864" s="5" t="str">
        <f>IF(INDEX(Table2[KET],MATCH(A864,Table2[//]))="","-",INDEX(Table2[KET],MATCH(A864,Table2[//])))</f>
        <v>200 LSN</v>
      </c>
    </row>
    <row r="865" spans="1:6" ht="15">
      <c r="A865" s="27">
        <v>866</v>
      </c>
      <c r="D865" s="3" t="str">
        <f>INDEX(Table2[NAMA BARANG],MATCH(A865,Table2[//]))</f>
        <v>Garisan TF 1989 Lingkaran</v>
      </c>
      <c r="E865" s="4">
        <f>INDEX(Table2[TT],MATCH(A865,Table2[//]))</f>
        <v>1</v>
      </c>
      <c r="F865" s="5" t="str">
        <f>IF(INDEX(Table2[KET],MATCH(A865,Table2[//]))="","-",INDEX(Table2[KET],MATCH(A865,Table2[//])))</f>
        <v>144 LSN</v>
      </c>
    </row>
    <row r="866" spans="1:6" ht="15">
      <c r="A866" s="27">
        <v>867</v>
      </c>
      <c r="D866" s="3" t="str">
        <f>INDEX(Table2[NAMA BARANG],MATCH(A866,Table2[//]))</f>
        <v>Garisan UMPTN (50)</v>
      </c>
      <c r="E866" s="4">
        <f>INDEX(Table2[TT],MATCH(A866,Table2[//]))</f>
        <v>1</v>
      </c>
      <c r="F866" s="5" t="str">
        <f>IF(INDEX(Table2[KET],MATCH(A866,Table2[//]))="","-",INDEX(Table2[KET],MATCH(A866,Table2[//])))</f>
        <v>10000 pc</v>
      </c>
    </row>
    <row r="867" spans="1:6" ht="15">
      <c r="A867" s="27">
        <v>868</v>
      </c>
      <c r="D867" s="3" t="str">
        <f>INDEX(Table2[NAMA BARANG],MATCH(A867,Table2[//]))</f>
        <v>Garisan VC 084 30cm Faktur</v>
      </c>
      <c r="E867" s="4">
        <f>INDEX(Table2[TT],MATCH(A867,Table2[//]))</f>
        <v>4</v>
      </c>
      <c r="F867" s="5" t="str">
        <f>IF(INDEX(Table2[KET],MATCH(A867,Table2[//]))="","-",INDEX(Table2[KET],MATCH(A867,Table2[//])))</f>
        <v>960 PCS</v>
      </c>
    </row>
    <row r="868" spans="1:6" ht="15">
      <c r="A868" s="27">
        <v>869</v>
      </c>
      <c r="D868" s="3" t="str">
        <f>INDEX(Table2[NAMA BARANG],MATCH(A868,Table2[//]))</f>
        <v>Garisan XD 1516/ 15cm lentur 1x36 PR (1)</v>
      </c>
      <c r="E868" s="4">
        <f>INDEX(Table2[TT],MATCH(A868,Table2[//]))</f>
        <v>11</v>
      </c>
      <c r="F868" s="5" t="str">
        <f>IF(INDEX(Table2[KET],MATCH(A868,Table2[//]))="","-",INDEX(Table2[KET],MATCH(A868,Table2[//])))</f>
        <v>80 box</v>
      </c>
    </row>
    <row r="869" spans="1:6" ht="15">
      <c r="A869" s="27">
        <v>870</v>
      </c>
      <c r="D869" s="3" t="str">
        <f>INDEX(Table2[NAMA BARANG],MATCH(A869,Table2[//]))</f>
        <v>Garisan XT 997 (1x60)</v>
      </c>
      <c r="E869" s="4">
        <f>INDEX(Table2[TT],MATCH(A869,Table2[//]))</f>
        <v>1</v>
      </c>
      <c r="F869" s="5" t="str">
        <f>IF(INDEX(Table2[KET],MATCH(A869,Table2[//]))="","-",INDEX(Table2[KET],MATCH(A869,Table2[//])))</f>
        <v>30 box</v>
      </c>
    </row>
    <row r="870" spans="1:6" ht="15">
      <c r="A870" s="27">
        <v>871</v>
      </c>
      <c r="D870" s="3" t="str">
        <f>INDEX(Table2[NAMA BARANG],MATCH(A870,Table2[//]))</f>
        <v>Garisan YS 2020</v>
      </c>
      <c r="E870" s="4">
        <f>INDEX(Table2[TT],MATCH(A870,Table2[//]))</f>
        <v>9</v>
      </c>
      <c r="F870" s="5" t="str">
        <f>IF(INDEX(Table2[KET],MATCH(A870,Table2[//]))="","-",INDEX(Table2[KET],MATCH(A870,Table2[//])))</f>
        <v>100 ls</v>
      </c>
    </row>
    <row r="871" spans="1:6" ht="15">
      <c r="A871" s="27">
        <v>872</v>
      </c>
      <c r="D871" s="3" t="str">
        <f>INDEX(Table2[NAMA BARANG],MATCH(A871,Table2[//]))</f>
        <v>Garisan YS 3030</v>
      </c>
      <c r="E871" s="4">
        <f>INDEX(Table2[TT],MATCH(A871,Table2[//]))</f>
        <v>4</v>
      </c>
      <c r="F871" s="5" t="str">
        <f>IF(INDEX(Table2[KET],MATCH(A871,Table2[//]))="","-",INDEX(Table2[KET],MATCH(A871,Table2[//])))</f>
        <v>100 ls</v>
      </c>
    </row>
    <row r="872" spans="1:6" ht="15">
      <c r="A872" s="27">
        <v>873</v>
      </c>
      <c r="D872" s="3" t="str">
        <f>INDEX(Table2[NAMA BARANG],MATCH(A872,Table2[//]))</f>
        <v>Gift Card HL-847 Kotak Gliter (250)</v>
      </c>
      <c r="E872" s="4">
        <f>INDEX(Table2[TT],MATCH(A872,Table2[//]))</f>
        <v>1</v>
      </c>
      <c r="F872" s="5" t="str">
        <f>IF(INDEX(Table2[KET],MATCH(A872,Table2[//]))="","-",INDEX(Table2[KET],MATCH(A872,Table2[//])))</f>
        <v>100 disp</v>
      </c>
    </row>
    <row r="873" spans="1:6" ht="15">
      <c r="A873" s="27">
        <v>874</v>
      </c>
      <c r="D873" s="3" t="str">
        <f>INDEX(Table2[NAMA BARANG],MATCH(A873,Table2[//]))</f>
        <v>Gk Hp Disney GT Hp 1</v>
      </c>
      <c r="E873" s="4">
        <f>INDEX(Table2[TT],MATCH(A873,Table2[//]))</f>
        <v>1</v>
      </c>
      <c r="F873" s="5" t="str">
        <f>IF(INDEX(Table2[KET],MATCH(A873,Table2[//]))="","-",INDEX(Table2[KET],MATCH(A873,Table2[//])))</f>
        <v>120 ls</v>
      </c>
    </row>
    <row r="874" spans="1:6" ht="15">
      <c r="A874" s="27">
        <v>875</v>
      </c>
      <c r="D874" s="3" t="str">
        <f>INDEX(Table2[NAMA BARANG],MATCH(A874,Table2[//]))</f>
        <v>Gliter 612 (8891)</v>
      </c>
      <c r="E874" s="4">
        <f>INDEX(Table2[TT],MATCH(A874,Table2[//]))</f>
        <v>9</v>
      </c>
      <c r="F874" s="5" t="str">
        <f>IF(INDEX(Table2[KET],MATCH(A874,Table2[//]))="","-",INDEX(Table2[KET],MATCH(A874,Table2[//])))</f>
        <v>288 pc</v>
      </c>
    </row>
    <row r="875" spans="1:6" ht="15">
      <c r="A875" s="27">
        <v>876</v>
      </c>
      <c r="D875" s="3" t="str">
        <f>INDEX(Table2[NAMA BARANG],MATCH(A875,Table2[//]))</f>
        <v>Gliter 806</v>
      </c>
      <c r="E875" s="4">
        <f>INDEX(Table2[TT],MATCH(A875,Table2[//]))</f>
        <v>4</v>
      </c>
      <c r="F875" s="5">
        <f>IF(INDEX(Table2[KET],MATCH(A875,Table2[//]))="","-",INDEX(Table2[KET],MATCH(A875,Table2[//])))</f>
        <v>288</v>
      </c>
    </row>
    <row r="876" spans="1:6" ht="15">
      <c r="A876" s="27">
        <v>877</v>
      </c>
      <c r="D876" s="3" t="str">
        <f>INDEX(Table2[NAMA BARANG],MATCH(A876,Table2[//]))</f>
        <v>Gliter 9106/ 9006</v>
      </c>
      <c r="E876" s="4">
        <f>INDEX(Table2[TT],MATCH(A876,Table2[//]))</f>
        <v>18</v>
      </c>
      <c r="F876" s="5" t="str">
        <f>IF(INDEX(Table2[KET],MATCH(A876,Table2[//]))="","-",INDEX(Table2[KET],MATCH(A876,Table2[//])))</f>
        <v>288 Renteng</v>
      </c>
    </row>
    <row r="877" spans="1:6" ht="15">
      <c r="A877" s="27">
        <v>878</v>
      </c>
      <c r="D877" s="3" t="str">
        <f>INDEX(Table2[NAMA BARANG],MATCH(A877,Table2[//]))</f>
        <v>Gliter CG 8891-2 metalik</v>
      </c>
      <c r="E877" s="4">
        <f>INDEX(Table2[TT],MATCH(A877,Table2[//]))</f>
        <v>4</v>
      </c>
      <c r="F877" s="5" t="str">
        <f>IF(INDEX(Table2[KET],MATCH(A877,Table2[//]))="","-",INDEX(Table2[KET],MATCH(A877,Table2[//])))</f>
        <v>288 rtg</v>
      </c>
    </row>
    <row r="878" spans="1:6" ht="15">
      <c r="A878" s="27">
        <v>879</v>
      </c>
      <c r="D878" s="3" t="str">
        <f>INDEX(Table2[NAMA BARANG],MATCH(A878,Table2[//]))</f>
        <v>Gliter CG 8891-3 emas</v>
      </c>
      <c r="E878" s="4">
        <f>INDEX(Table2[TT],MATCH(A878,Table2[//]))</f>
        <v>1</v>
      </c>
      <c r="F878" s="5" t="str">
        <f>IF(INDEX(Table2[KET],MATCH(A878,Table2[//]))="","-",INDEX(Table2[KET],MATCH(A878,Table2[//])))</f>
        <v>288 rtg</v>
      </c>
    </row>
    <row r="879" spans="1:6" ht="15">
      <c r="A879" s="27">
        <v>880</v>
      </c>
      <c r="D879" s="3" t="str">
        <f>INDEX(Table2[NAMA BARANG],MATCH(A879,Table2[//]))</f>
        <v>Gliter G 816 metallik</v>
      </c>
      <c r="E879" s="4">
        <f>INDEX(Table2[TT],MATCH(A879,Table2[//]))</f>
        <v>5</v>
      </c>
      <c r="F879" s="5" t="str">
        <f>IF(INDEX(Table2[KET],MATCH(A879,Table2[//]))="","-",INDEX(Table2[KET],MATCH(A879,Table2[//])))</f>
        <v>288 pc</v>
      </c>
    </row>
    <row r="880" spans="1:6" ht="15">
      <c r="A880" s="27">
        <v>881</v>
      </c>
      <c r="D880" s="3" t="str">
        <f>INDEX(Table2[NAMA BARANG],MATCH(A880,Table2[//]))</f>
        <v>Gliter glue 8891-4</v>
      </c>
      <c r="E880" s="4">
        <f>INDEX(Table2[TT],MATCH(A880,Table2[//]))</f>
        <v>11</v>
      </c>
      <c r="F880" s="5">
        <f>IF(INDEX(Table2[KET],MATCH(A880,Table2[//]))="","-",INDEX(Table2[KET],MATCH(A880,Table2[//])))</f>
        <v>288</v>
      </c>
    </row>
    <row r="881" spans="1:6" ht="15">
      <c r="A881" s="27">
        <v>882</v>
      </c>
      <c r="D881" s="3" t="str">
        <f>INDEX(Table2[NAMA BARANG],MATCH(A881,Table2[//]))</f>
        <v>Gliter glue 8891-5</v>
      </c>
      <c r="E881" s="4">
        <f>INDEX(Table2[TT],MATCH(A881,Table2[//]))</f>
        <v>7</v>
      </c>
      <c r="F881" s="5" t="str">
        <f>IF(INDEX(Table2[KET],MATCH(A881,Table2[//]))="","-",INDEX(Table2[KET],MATCH(A881,Table2[//])))</f>
        <v>288 pc</v>
      </c>
    </row>
    <row r="882" spans="1:6" ht="15">
      <c r="A882" s="27">
        <v>883</v>
      </c>
      <c r="D882" s="3" t="str">
        <f>INDEX(Table2[NAMA BARANG],MATCH(A882,Table2[//]))</f>
        <v>Gliter glue 8891-6 (pelangi)</v>
      </c>
      <c r="E882" s="4">
        <f>INDEX(Table2[TT],MATCH(A882,Table2[//]))</f>
        <v>4</v>
      </c>
      <c r="F882" s="5">
        <f>IF(INDEX(Table2[KET],MATCH(A882,Table2[//]))="","-",INDEX(Table2[KET],MATCH(A882,Table2[//])))</f>
        <v>288</v>
      </c>
    </row>
    <row r="883" spans="1:6" ht="15">
      <c r="A883" s="27">
        <v>884</v>
      </c>
      <c r="D883" s="3" t="str">
        <f>INDEX(Table2[NAMA BARANG],MATCH(A883,Table2[//]))</f>
        <v>Gliter JBS 003(1)</v>
      </c>
      <c r="E883" s="4">
        <f>INDEX(Table2[TT],MATCH(A883,Table2[//]))</f>
        <v>1</v>
      </c>
      <c r="F883" s="5">
        <f>IF(INDEX(Table2[KET],MATCH(A883,Table2[//]))="","-",INDEX(Table2[KET],MATCH(A883,Table2[//])))</f>
        <v>288</v>
      </c>
    </row>
    <row r="884" spans="1:6" ht="15">
      <c r="A884" s="27">
        <v>885</v>
      </c>
      <c r="D884" s="3" t="str">
        <f>INDEX(Table2[NAMA BARANG],MATCH(A884,Table2[//]))</f>
        <v>Gliter JBS 004</v>
      </c>
      <c r="E884" s="4">
        <f>INDEX(Table2[TT],MATCH(A884,Table2[//]))</f>
        <v>1</v>
      </c>
      <c r="F884" s="5" t="str">
        <f>IF(INDEX(Table2[KET],MATCH(A884,Table2[//]))="","-",INDEX(Table2[KET],MATCH(A884,Table2[//])))</f>
        <v>288 renteng</v>
      </c>
    </row>
    <row r="885" spans="1:6" ht="15">
      <c r="A885" s="27">
        <v>886</v>
      </c>
      <c r="D885" s="3" t="str">
        <f>INDEX(Table2[NAMA BARANG],MATCH(A885,Table2[//]))</f>
        <v>Gliter metalik campur</v>
      </c>
      <c r="E885" s="4">
        <f>INDEX(Table2[TT],MATCH(A885,Table2[//]))</f>
        <v>8</v>
      </c>
      <c r="F885" s="5" t="str">
        <f>IF(INDEX(Table2[KET],MATCH(A885,Table2[//]))="","-",INDEX(Table2[KET],MATCH(A885,Table2[//])))</f>
        <v>288 renteng</v>
      </c>
    </row>
    <row r="886" spans="1:6" ht="15">
      <c r="A886" s="27">
        <v>887</v>
      </c>
      <c r="D886" s="3" t="str">
        <f>INDEX(Table2[NAMA BARANG],MATCH(A886,Table2[//]))</f>
        <v>Gliter polos</v>
      </c>
      <c r="E886" s="4">
        <f>INDEX(Table2[TT],MATCH(A886,Table2[//]))</f>
        <v>8</v>
      </c>
      <c r="F886" s="5">
        <f>IF(INDEX(Table2[KET],MATCH(A886,Table2[//]))="","-",INDEX(Table2[KET],MATCH(A886,Table2[//])))</f>
        <v>288</v>
      </c>
    </row>
    <row r="887" spans="1:6" ht="15">
      <c r="A887" s="27">
        <v>888</v>
      </c>
      <c r="D887" s="3" t="str">
        <f>INDEX(Table2[NAMA BARANG],MATCH(A887,Table2[//]))</f>
        <v>Gliter powder 15gr CC888</v>
      </c>
      <c r="E887" s="4">
        <f>INDEX(Table2[TT],MATCH(A887,Table2[//]))</f>
        <v>20</v>
      </c>
      <c r="F887" s="5" t="str">
        <f>IF(INDEX(Table2[KET],MATCH(A887,Table2[//]))="","-",INDEX(Table2[KET],MATCH(A887,Table2[//])))</f>
        <v>576 pc</v>
      </c>
    </row>
    <row r="888" spans="1:6" ht="15">
      <c r="A888" s="27">
        <v>889</v>
      </c>
      <c r="D888" s="3" t="str">
        <f>INDEX(Table2[NAMA BARANG],MATCH(A888,Table2[//]))</f>
        <v>Gliter PVC 12 (8891-7)</v>
      </c>
      <c r="E888" s="4">
        <f>INDEX(Table2[TT],MATCH(A888,Table2[//]))</f>
        <v>43</v>
      </c>
      <c r="F888" s="5" t="str">
        <f>IF(INDEX(Table2[KET],MATCH(A888,Table2[//]))="","-",INDEX(Table2[KET],MATCH(A888,Table2[//])))</f>
        <v>96 ls</v>
      </c>
    </row>
    <row r="889" spans="1:6" ht="15">
      <c r="A889" s="27">
        <v>890</v>
      </c>
      <c r="D889" s="3" t="str">
        <f>INDEX(Table2[NAMA BARANG],MATCH(A889,Table2[//]))</f>
        <v>Gliter tabung PHS</v>
      </c>
      <c r="E889" s="4">
        <f>INDEX(Table2[TT],MATCH(A889,Table2[//]))</f>
        <v>14</v>
      </c>
      <c r="F889" s="5">
        <f>IF(INDEX(Table2[KET],MATCH(A889,Table2[//]))="","-",INDEX(Table2[KET],MATCH(A889,Table2[//])))</f>
        <v>288</v>
      </c>
    </row>
    <row r="890" spans="1:6" ht="15">
      <c r="A890" s="27">
        <v>891</v>
      </c>
      <c r="D890" s="3" t="str">
        <f>INDEX(Table2[NAMA BARANG],MATCH(A890,Table2[//]))</f>
        <v>Glitter GF 32</v>
      </c>
      <c r="E890" s="4">
        <f>INDEX(Table2[TT],MATCH(A890,Table2[//]))</f>
        <v>29</v>
      </c>
      <c r="F890" s="5" t="str">
        <f>IF(INDEX(Table2[KET],MATCH(A890,Table2[//]))="","-",INDEX(Table2[KET],MATCH(A890,Table2[//])))</f>
        <v>96 pc</v>
      </c>
    </row>
    <row r="891" spans="1:6" ht="15">
      <c r="A891" s="27">
        <v>892</v>
      </c>
      <c r="D891" s="3" t="str">
        <f>INDEX(Table2[NAMA BARANG],MATCH(A891,Table2[//]))</f>
        <v>Gun Tacker S 2308</v>
      </c>
      <c r="E891" s="4">
        <f>INDEX(Table2[TT],MATCH(A891,Table2[//]))</f>
        <v>1</v>
      </c>
      <c r="F891" s="5" t="str">
        <f>IF(INDEX(Table2[KET],MATCH(A891,Table2[//]))="","-",INDEX(Table2[KET],MATCH(A891,Table2[//])))</f>
        <v>48 pc</v>
      </c>
    </row>
    <row r="892" spans="1:6" ht="15">
      <c r="A892" s="27">
        <v>893</v>
      </c>
      <c r="D892" s="3" t="str">
        <f>INDEX(Table2[NAMA BARANG],MATCH(A892,Table2[//]))</f>
        <v>Gunting 206j-1 cola</v>
      </c>
      <c r="E892" s="4">
        <f>INDEX(Table2[TT],MATCH(A892,Table2[//]))</f>
        <v>1</v>
      </c>
      <c r="F892" s="5" t="str">
        <f>IF(INDEX(Table2[KET],MATCH(A892,Table2[//]))="","-",INDEX(Table2[KET],MATCH(A892,Table2[//])))</f>
        <v>1200 pc</v>
      </c>
    </row>
    <row r="893" spans="1:6" ht="15">
      <c r="A893" s="27">
        <v>894</v>
      </c>
      <c r="D893" s="3" t="str">
        <f>INDEX(Table2[NAMA BARANG],MATCH(A893,Table2[//]))</f>
        <v>Gunting 206j-2 k mas</v>
      </c>
      <c r="E893" s="4">
        <f>INDEX(Table2[TT],MATCH(A893,Table2[//]))</f>
        <v>2</v>
      </c>
      <c r="F893" s="5" t="str">
        <f>IF(INDEX(Table2[KET],MATCH(A893,Table2[//]))="","-",INDEX(Table2[KET],MATCH(A893,Table2[//])))</f>
        <v>1200 pc</v>
      </c>
    </row>
    <row r="894" spans="1:6" ht="15">
      <c r="A894" s="27">
        <v>895</v>
      </c>
      <c r="D894" s="3" t="str">
        <f>INDEX(Table2[NAMA BARANG],MATCH(A894,Table2[//]))</f>
        <v>Gunting 304j-1 kecil</v>
      </c>
      <c r="E894" s="4">
        <f>INDEX(Table2[TT],MATCH(A894,Table2[//]))</f>
        <v>3</v>
      </c>
      <c r="F894" s="5" t="str">
        <f>IF(INDEX(Table2[KET],MATCH(A894,Table2[//]))="","-",INDEX(Table2[KET],MATCH(A894,Table2[//])))</f>
        <v>1200 pc</v>
      </c>
    </row>
    <row r="895" spans="1:6" ht="15">
      <c r="A895" s="27">
        <v>896</v>
      </c>
      <c r="D895" s="3" t="str">
        <f>INDEX(Table2[NAMA BARANG],MATCH(A895,Table2[//]))</f>
        <v>Gunting 304j-2 k mas</v>
      </c>
      <c r="E895" s="4">
        <f>INDEX(Table2[TT],MATCH(A895,Table2[//]))</f>
        <v>3</v>
      </c>
      <c r="F895" s="5" t="str">
        <f>IF(INDEX(Table2[KET],MATCH(A895,Table2[//]))="","-",INDEX(Table2[KET],MATCH(A895,Table2[//])))</f>
        <v>1200 pc</v>
      </c>
    </row>
    <row r="896" spans="1:6" ht="15">
      <c r="A896" s="27">
        <v>897</v>
      </c>
      <c r="D896" s="3" t="str">
        <f>INDEX(Table2[NAMA BARANG],MATCH(A896,Table2[//]))</f>
        <v>Gunting Davis DuL (6)</v>
      </c>
      <c r="E896" s="4">
        <f>INDEX(Table2[TT],MATCH(A896,Table2[//]))</f>
        <v>2</v>
      </c>
      <c r="F896" s="5" t="str">
        <f>IF(INDEX(Table2[KET],MATCH(A896,Table2[//]))="","-",INDEX(Table2[KET],MATCH(A896,Table2[//])))</f>
        <v>50 ls</v>
      </c>
    </row>
    <row r="897" spans="1:6" ht="15">
      <c r="A897" s="27">
        <v>898</v>
      </c>
      <c r="D897" s="3" t="str">
        <f>INDEX(Table2[NAMA BARANG],MATCH(A897,Table2[//]))</f>
        <v>Gunting Davis M</v>
      </c>
      <c r="E897" s="4">
        <f>INDEX(Table2[TT],MATCH(A897,Table2[//]))</f>
        <v>1</v>
      </c>
      <c r="F897" s="5" t="str">
        <f>IF(INDEX(Table2[KET],MATCH(A897,Table2[//]))="","-",INDEX(Table2[KET],MATCH(A897,Table2[//])))</f>
        <v>50 ls</v>
      </c>
    </row>
    <row r="898" spans="1:6" ht="15">
      <c r="A898" s="27">
        <v>899</v>
      </c>
      <c r="D898" s="3" t="str">
        <f>INDEX(Table2[NAMA BARANG],MATCH(A898,Table2[//]))</f>
        <v>Gunting Gunindo OSS</v>
      </c>
      <c r="E898" s="4">
        <f>INDEX(Table2[TT],MATCH(A898,Table2[//]))</f>
        <v>1</v>
      </c>
      <c r="F898" s="5" t="str">
        <f>IF(INDEX(Table2[KET],MATCH(A898,Table2[//]))="","-",INDEX(Table2[KET],MATCH(A898,Table2[//])))</f>
        <v>60 LSN</v>
      </c>
    </row>
    <row r="899" spans="1:6" ht="15">
      <c r="A899" s="27">
        <v>900</v>
      </c>
      <c r="D899" s="3" t="str">
        <f>INDEX(Table2[NAMA BARANG],MATCH(A899,Table2[//]))</f>
        <v>Gunting HT 707 T</v>
      </c>
      <c r="E899" s="4">
        <f>INDEX(Table2[TT],MATCH(A899,Table2[//]))</f>
        <v>2</v>
      </c>
      <c r="F899" s="5" t="str">
        <f>IF(INDEX(Table2[KET],MATCH(A899,Table2[//]))="","-",INDEX(Table2[KET],MATCH(A899,Table2[//])))</f>
        <v>30 ls</v>
      </c>
    </row>
    <row r="900" spans="1:6" ht="15">
      <c r="A900" s="27">
        <v>901</v>
      </c>
      <c r="D900" s="3" t="str">
        <f>INDEX(Table2[NAMA BARANG],MATCH(A900,Table2[//]))</f>
        <v>Gunting Ideal K 100</v>
      </c>
      <c r="E900" s="4">
        <f>INDEX(Table2[TT],MATCH(A900,Table2[//]))</f>
        <v>7</v>
      </c>
      <c r="F900" s="5" t="str">
        <f>IF(INDEX(Table2[KET],MATCH(A900,Table2[//]))="","-",INDEX(Table2[KET],MATCH(A900,Table2[//])))</f>
        <v>48 ls</v>
      </c>
    </row>
    <row r="901" spans="1:6" ht="15">
      <c r="A901" s="27">
        <v>902</v>
      </c>
      <c r="D901" s="3" t="str">
        <f>INDEX(Table2[NAMA BARANG],MATCH(A901,Table2[//]))</f>
        <v>Gunting Ideal K 200</v>
      </c>
      <c r="E901" s="4">
        <f>INDEX(Table2[TT],MATCH(A901,Table2[//]))</f>
        <v>14</v>
      </c>
      <c r="F901" s="5" t="str">
        <f>IF(INDEX(Table2[KET],MATCH(A901,Table2[//]))="","-",INDEX(Table2[KET],MATCH(A901,Table2[//])))</f>
        <v>48 ls</v>
      </c>
    </row>
    <row r="902" spans="1:6" ht="15">
      <c r="A902" s="27">
        <v>903</v>
      </c>
      <c r="D902" s="3" t="str">
        <f>INDEX(Table2[NAMA BARANG],MATCH(A902,Table2[//]))</f>
        <v>Gunting Ideal K 300</v>
      </c>
      <c r="E902" s="4">
        <f>INDEX(Table2[TT],MATCH(A902,Table2[//]))</f>
        <v>12</v>
      </c>
      <c r="F902" s="5" t="str">
        <f>IF(INDEX(Table2[KET],MATCH(A902,Table2[//]))="","-",INDEX(Table2[KET],MATCH(A902,Table2[//])))</f>
        <v>24 LSN</v>
      </c>
    </row>
    <row r="903" spans="1:6" ht="15">
      <c r="A903" s="27">
        <v>904</v>
      </c>
      <c r="D903" s="3" t="str">
        <f>INDEX(Table2[NAMA BARANG],MATCH(A903,Table2[//]))</f>
        <v>Gunting Ideal K 400</v>
      </c>
      <c r="E903" s="4">
        <f>INDEX(Table2[TT],MATCH(A903,Table2[//]))</f>
        <v>2</v>
      </c>
      <c r="F903" s="5" t="str">
        <f>IF(INDEX(Table2[KET],MATCH(A903,Table2[//]))="","-",INDEX(Table2[KET],MATCH(A903,Table2[//])))</f>
        <v>24 ls</v>
      </c>
    </row>
    <row r="904" spans="1:6" ht="15">
      <c r="A904" s="27">
        <v>905</v>
      </c>
      <c r="D904" s="3" t="str">
        <f>INDEX(Table2[NAMA BARANG],MATCH(A904,Table2[//]))</f>
        <v>Gunting Ideal K 500</v>
      </c>
      <c r="E904" s="4">
        <f>INDEX(Table2[TT],MATCH(A904,Table2[//]))</f>
        <v>12</v>
      </c>
      <c r="F904" s="5" t="str">
        <f>IF(INDEX(Table2[KET],MATCH(A904,Table2[//]))="","-",INDEX(Table2[KET],MATCH(A904,Table2[//])))</f>
        <v>20 LSN</v>
      </c>
    </row>
    <row r="905" spans="1:6" ht="15">
      <c r="A905" s="27">
        <v>906</v>
      </c>
      <c r="D905" s="3" t="str">
        <f>INDEX(Table2[NAMA BARANG],MATCH(A905,Table2[//]))</f>
        <v>Gunting Infico SC 100 blk</v>
      </c>
      <c r="E905" s="4">
        <f>INDEX(Table2[TT],MATCH(A905,Table2[//]))</f>
        <v>3</v>
      </c>
      <c r="F905" s="5" t="str">
        <f>IF(INDEX(Table2[KET],MATCH(A905,Table2[//]))="","-",INDEX(Table2[KET],MATCH(A905,Table2[//])))</f>
        <v>30 ls</v>
      </c>
    </row>
    <row r="906" spans="1:6" ht="15">
      <c r="A906" s="27">
        <v>907</v>
      </c>
      <c r="D906" s="3" t="str">
        <f>INDEX(Table2[NAMA BARANG],MATCH(A906,Table2[//]))</f>
        <v>Gunting Infico SC 40</v>
      </c>
      <c r="E906" s="4">
        <f>INDEX(Table2[TT],MATCH(A906,Table2[//]))</f>
        <v>6</v>
      </c>
      <c r="F906" s="5" t="str">
        <f>IF(INDEX(Table2[KET],MATCH(A906,Table2[//]))="","-",INDEX(Table2[KET],MATCH(A906,Table2[//])))</f>
        <v>40 ls</v>
      </c>
    </row>
    <row r="907" spans="1:6" ht="15">
      <c r="A907" s="27">
        <v>908</v>
      </c>
      <c r="D907" s="3" t="str">
        <f>INDEX(Table2[NAMA BARANG],MATCH(A907,Table2[//]))</f>
        <v>Gunting Infico SC 50</v>
      </c>
      <c r="E907" s="4">
        <f>INDEX(Table2[TT],MATCH(A907,Table2[//]))</f>
        <v>12</v>
      </c>
      <c r="F907" s="5" t="str">
        <f>IF(INDEX(Table2[KET],MATCH(A907,Table2[//]))="","-",INDEX(Table2[KET],MATCH(A907,Table2[//])))</f>
        <v>40 ls</v>
      </c>
    </row>
    <row r="908" spans="1:6" ht="15">
      <c r="A908" s="27">
        <v>909</v>
      </c>
      <c r="D908" s="3" t="str">
        <f>INDEX(Table2[NAMA BARANG],MATCH(A908,Table2[//]))</f>
        <v>Gunting Junior J 100</v>
      </c>
      <c r="E908" s="4">
        <f>INDEX(Table2[TT],MATCH(A908,Table2[//]))</f>
        <v>7</v>
      </c>
      <c r="F908" s="5" t="str">
        <f>IF(INDEX(Table2[KET],MATCH(A908,Table2[//]))="","-",INDEX(Table2[KET],MATCH(A908,Table2[//])))</f>
        <v>48 ls</v>
      </c>
    </row>
    <row r="909" spans="1:6" ht="15">
      <c r="A909" s="27">
        <v>910</v>
      </c>
      <c r="D909" s="3" t="str">
        <f>INDEX(Table2[NAMA BARANG],MATCH(A909,Table2[//]))</f>
        <v>Gunting Junior J 200</v>
      </c>
      <c r="E909" s="4">
        <f>INDEX(Table2[TT],MATCH(A909,Table2[//]))</f>
        <v>5</v>
      </c>
      <c r="F909" s="5" t="str">
        <f>IF(INDEX(Table2[KET],MATCH(A909,Table2[//]))="","-",INDEX(Table2[KET],MATCH(A909,Table2[//])))</f>
        <v>48 LSN</v>
      </c>
    </row>
    <row r="910" spans="1:6" ht="15">
      <c r="A910" s="27">
        <v>911</v>
      </c>
      <c r="D910" s="3" t="str">
        <f>INDEX(Table2[NAMA BARANG],MATCH(A910,Table2[//]))</f>
        <v>Gunting Junior J 300</v>
      </c>
      <c r="E910" s="4">
        <f>INDEX(Table2[TT],MATCH(A910,Table2[//]))</f>
        <v>11</v>
      </c>
      <c r="F910" s="5" t="str">
        <f>IF(INDEX(Table2[KET],MATCH(A910,Table2[//]))="","-",INDEX(Table2[KET],MATCH(A910,Table2[//])))</f>
        <v>24 LSN</v>
      </c>
    </row>
    <row r="911" spans="1:6" ht="15">
      <c r="A911" s="27">
        <v>912</v>
      </c>
      <c r="D911" s="3" t="str">
        <f>INDEX(Table2[NAMA BARANG],MATCH(A911,Table2[//]))</f>
        <v>Gunting Junior J 400</v>
      </c>
      <c r="E911" s="4">
        <f>INDEX(Table2[TT],MATCH(A911,Table2[//]))</f>
        <v>6</v>
      </c>
      <c r="F911" s="5" t="str">
        <f>IF(INDEX(Table2[KET],MATCH(A911,Table2[//]))="","-",INDEX(Table2[KET],MATCH(A911,Table2[//])))</f>
        <v>24 LSN</v>
      </c>
    </row>
    <row r="912" spans="1:6" ht="15">
      <c r="A912" s="27">
        <v>913</v>
      </c>
      <c r="D912" s="3" t="str">
        <f>INDEX(Table2[NAMA BARANG],MATCH(A912,Table2[//]))</f>
        <v>Gunting Junior J 500</v>
      </c>
      <c r="E912" s="4">
        <f>INDEX(Table2[TT],MATCH(A912,Table2[//]))</f>
        <v>12</v>
      </c>
      <c r="F912" s="5" t="str">
        <f>IF(INDEX(Table2[KET],MATCH(A912,Table2[//]))="","-",INDEX(Table2[KET],MATCH(A912,Table2[//])))</f>
        <v>20 LSN</v>
      </c>
    </row>
    <row r="913" spans="1:6" ht="15">
      <c r="A913" s="27">
        <v>914</v>
      </c>
      <c r="D913" s="3" t="str">
        <f>INDEX(Table2[NAMA BARANG],MATCH(A913,Table2[//]))</f>
        <v>Gunting Kaibo</v>
      </c>
      <c r="E913" s="4">
        <f>INDEX(Table2[TT],MATCH(A913,Table2[//]))</f>
        <v>3</v>
      </c>
      <c r="F913" s="5" t="str">
        <f>IF(INDEX(Table2[KET],MATCH(A913,Table2[//]))="","-",INDEX(Table2[KET],MATCH(A913,Table2[//])))</f>
        <v>738 PCS</v>
      </c>
    </row>
    <row r="914" spans="1:6" ht="15">
      <c r="A914" s="27">
        <v>915</v>
      </c>
      <c r="D914" s="3" t="str">
        <f>INDEX(Table2[NAMA BARANG],MATCH(A914,Table2[//]))</f>
        <v>Gunting KS-C 401 BC (4 pc)</v>
      </c>
      <c r="E914" s="4">
        <f>INDEX(Table2[TT],MATCH(A914,Table2[//]))</f>
        <v>3</v>
      </c>
      <c r="F914" s="5" t="str">
        <f>IF(INDEX(Table2[KET],MATCH(A914,Table2[//]))="","-",INDEX(Table2[KET],MATCH(A914,Table2[//])))</f>
        <v>12 box</v>
      </c>
    </row>
    <row r="915" spans="1:6" ht="15">
      <c r="A915" s="27">
        <v>916</v>
      </c>
      <c r="D915" s="3" t="str">
        <f>INDEX(Table2[NAMA BARANG],MATCH(A915,Table2[//]))</f>
        <v>Gunting kuku 777 H 211 B</v>
      </c>
      <c r="E915" s="4">
        <f>INDEX(Table2[TT],MATCH(A915,Table2[//]))</f>
        <v>37</v>
      </c>
      <c r="F915" s="5" t="str">
        <f>IF(INDEX(Table2[KET],MATCH(A915,Table2[//]))="","-",INDEX(Table2[KET],MATCH(A915,Table2[//])))</f>
        <v>50 ls</v>
      </c>
    </row>
    <row r="916" spans="1:6" ht="15">
      <c r="A916" s="27">
        <v>917</v>
      </c>
      <c r="D916" s="3" t="str">
        <f>INDEX(Table2[NAMA BARANG],MATCH(A916,Table2[//]))</f>
        <v>Gunting Kuku 9 macam</v>
      </c>
      <c r="E916" s="4">
        <f>INDEX(Table2[TT],MATCH(A916,Table2[//]))</f>
        <v>1</v>
      </c>
      <c r="F916" s="5" t="str">
        <f>IF(INDEX(Table2[KET],MATCH(A916,Table2[//]))="","-",INDEX(Table2[KET],MATCH(A916,Table2[//])))</f>
        <v>100 ls</v>
      </c>
    </row>
    <row r="917" spans="1:6" ht="15">
      <c r="A917" s="27">
        <v>918</v>
      </c>
      <c r="D917" s="3" t="str">
        <f>INDEX(Table2[NAMA BARANG],MATCH(A917,Table2[//]))</f>
        <v>Gunting Kuku gum 010</v>
      </c>
      <c r="E917" s="4">
        <f>INDEX(Table2[TT],MATCH(A917,Table2[//]))</f>
        <v>4</v>
      </c>
      <c r="F917" s="5" t="str">
        <f>IF(INDEX(Table2[KET],MATCH(A917,Table2[//]))="","-",INDEX(Table2[KET],MATCH(A917,Table2[//])))</f>
        <v>720 pc</v>
      </c>
    </row>
    <row r="918" spans="1:6" ht="15">
      <c r="A918" s="27">
        <v>919</v>
      </c>
      <c r="D918" s="3" t="str">
        <f>INDEX(Table2[NAMA BARANG],MATCH(A918,Table2[//]))</f>
        <v>Gunting Kuku polos 602</v>
      </c>
      <c r="E918" s="4">
        <f>INDEX(Table2[TT],MATCH(A918,Table2[//]))</f>
        <v>3</v>
      </c>
      <c r="F918" s="5" t="str">
        <f>IF(INDEX(Table2[KET],MATCH(A918,Table2[//]))="","-",INDEX(Table2[KET],MATCH(A918,Table2[//])))</f>
        <v>100 ls</v>
      </c>
    </row>
    <row r="919" spans="1:6" ht="15">
      <c r="A919" s="27">
        <v>920</v>
      </c>
      <c r="D919" s="3" t="str">
        <f>INDEX(Table2[NAMA BARANG],MATCH(A919,Table2[//]))</f>
        <v>Gunting Kuku Van Art F1</v>
      </c>
      <c r="E919" s="4">
        <f>INDEX(Table2[TT],MATCH(A919,Table2[//]))</f>
        <v>16</v>
      </c>
      <c r="F919" s="5" t="str">
        <f>IF(INDEX(Table2[KET],MATCH(A919,Table2[//]))="","-",INDEX(Table2[KET],MATCH(A919,Table2[//])))</f>
        <v>100 ls</v>
      </c>
    </row>
    <row r="920" spans="1:6" ht="15">
      <c r="A920" s="27">
        <v>921</v>
      </c>
      <c r="D920" s="3" t="str">
        <f>INDEX(Table2[NAMA BARANG],MATCH(A920,Table2[//]))</f>
        <v>Gunting Kuku Van Art F2</v>
      </c>
      <c r="E920" s="4">
        <f>INDEX(Table2[TT],MATCH(A920,Table2[//]))</f>
        <v>15</v>
      </c>
      <c r="F920" s="5" t="str">
        <f>IF(INDEX(Table2[KET],MATCH(A920,Table2[//]))="","-",INDEX(Table2[KET],MATCH(A920,Table2[//])))</f>
        <v>100 ls</v>
      </c>
    </row>
    <row r="921" spans="1:6" ht="15">
      <c r="A921" s="27">
        <v>922</v>
      </c>
      <c r="D921" s="3" t="str">
        <f>INDEX(Table2[NAMA BARANG],MATCH(A921,Table2[//]))</f>
        <v>Gunting Kuku Van Art F3</v>
      </c>
      <c r="E921" s="4">
        <f>INDEX(Table2[TT],MATCH(A921,Table2[//]))</f>
        <v>15</v>
      </c>
      <c r="F921" s="5" t="str">
        <f>IF(INDEX(Table2[KET],MATCH(A921,Table2[//]))="","-",INDEX(Table2[KET],MATCH(A921,Table2[//])))</f>
        <v>100 ls</v>
      </c>
    </row>
    <row r="922" spans="1:6" ht="15">
      <c r="A922" s="27">
        <v>923</v>
      </c>
      <c r="D922" s="3" t="str">
        <f>INDEX(Table2[NAMA BARANG],MATCH(A922,Table2[//]))</f>
        <v>Gunting Kuku Van Art F4</v>
      </c>
      <c r="E922" s="4">
        <f>INDEX(Table2[TT],MATCH(A922,Table2[//]))</f>
        <v>14</v>
      </c>
      <c r="F922" s="5" t="str">
        <f>IF(INDEX(Table2[KET],MATCH(A922,Table2[//]))="","-",INDEX(Table2[KET],MATCH(A922,Table2[//])))</f>
        <v>100 ls</v>
      </c>
    </row>
    <row r="923" spans="1:6" ht="15">
      <c r="A923" s="27">
        <v>924</v>
      </c>
      <c r="D923" s="3" t="str">
        <f>INDEX(Table2[NAMA BARANG],MATCH(A923,Table2[//]))</f>
        <v>Gunting Kuku Vanco GK 605</v>
      </c>
      <c r="E923" s="4">
        <f>INDEX(Table2[TT],MATCH(A923,Table2[//]))</f>
        <v>2</v>
      </c>
      <c r="F923" s="5" t="str">
        <f>IF(INDEX(Table2[KET],MATCH(A923,Table2[//]))="","-",INDEX(Table2[KET],MATCH(A923,Table2[//])))</f>
        <v>50 ls</v>
      </c>
    </row>
    <row r="924" spans="1:6" ht="15">
      <c r="A924" s="27">
        <v>925</v>
      </c>
      <c r="D924" s="3" t="str">
        <f>INDEX(Table2[NAMA BARANG],MATCH(A924,Table2[//]))</f>
        <v>Gunting lipat Besar (L)</v>
      </c>
      <c r="E924" s="4">
        <f>INDEX(Table2[TT],MATCH(A924,Table2[//]))</f>
        <v>2</v>
      </c>
      <c r="F924" s="5" t="str">
        <f>IF(INDEX(Table2[KET],MATCH(A924,Table2[//]))="","-",INDEX(Table2[KET],MATCH(A924,Table2[//])))</f>
        <v>50 ls</v>
      </c>
    </row>
    <row r="925" spans="1:6" ht="15">
      <c r="A925" s="27">
        <v>926</v>
      </c>
      <c r="D925" s="3" t="str">
        <f>INDEX(Table2[NAMA BARANG],MATCH(A925,Table2[//]))</f>
        <v>Gunting lipat ht S</v>
      </c>
      <c r="E925" s="4">
        <f>INDEX(Table2[TT],MATCH(A925,Table2[//]))</f>
        <v>4</v>
      </c>
      <c r="F925" s="5" t="str">
        <f>IF(INDEX(Table2[KET],MATCH(A925,Table2[//]))="","-",INDEX(Table2[KET],MATCH(A925,Table2[//])))</f>
        <v>100 ls</v>
      </c>
    </row>
    <row r="926" spans="1:6" ht="15">
      <c r="A926" s="27">
        <v>927</v>
      </c>
      <c r="D926" s="3" t="str">
        <f>INDEX(Table2[NAMA BARANG],MATCH(A926,Table2[//]))</f>
        <v>Gunting prima SS-01</v>
      </c>
      <c r="E926" s="4">
        <f>INDEX(Table2[TT],MATCH(A926,Table2[//]))</f>
        <v>3</v>
      </c>
      <c r="F926" s="5" t="str">
        <f>IF(INDEX(Table2[KET],MATCH(A926,Table2[//]))="","-",INDEX(Table2[KET],MATCH(A926,Table2[//])))</f>
        <v>60 ls</v>
      </c>
    </row>
    <row r="927" spans="1:6" ht="15">
      <c r="A927" s="27">
        <v>928</v>
      </c>
      <c r="D927" s="3" t="str">
        <f>INDEX(Table2[NAMA BARANG],MATCH(A927,Table2[//]))</f>
        <v>Gunting Rambut T 826</v>
      </c>
      <c r="E927" s="4">
        <f>INDEX(Table2[TT],MATCH(A927,Table2[//]))</f>
        <v>6</v>
      </c>
      <c r="F927" s="5" t="str">
        <f>IF(INDEX(Table2[KET],MATCH(A927,Table2[//]))="","-",INDEX(Table2[KET],MATCH(A927,Table2[//])))</f>
        <v>600 pc</v>
      </c>
    </row>
    <row r="928" spans="1:6" ht="15">
      <c r="A928" s="27">
        <v>929</v>
      </c>
      <c r="D928" s="3" t="str">
        <f>INDEX(Table2[NAMA BARANG],MATCH(A928,Table2[//]))</f>
        <v>Gunting Rambut TG 690</v>
      </c>
      <c r="E928" s="4">
        <f>INDEX(Table2[TT],MATCH(A928,Table2[//]))</f>
        <v>1</v>
      </c>
      <c r="F928" s="5" t="str">
        <f>IF(INDEX(Table2[KET],MATCH(A928,Table2[//]))="","-",INDEX(Table2[KET],MATCH(A928,Table2[//])))</f>
        <v>600 pc</v>
      </c>
    </row>
    <row r="929" spans="1:6" ht="15">
      <c r="A929" s="27">
        <v>930</v>
      </c>
      <c r="D929" s="3" t="str">
        <f>INDEX(Table2[NAMA BARANG],MATCH(A929,Table2[//]))</f>
        <v>Gunting SC 165</v>
      </c>
      <c r="E929" s="4">
        <f>INDEX(Table2[TT],MATCH(A929,Table2[//]))</f>
        <v>6</v>
      </c>
      <c r="F929" s="5" t="str">
        <f>IF(INDEX(Table2[KET],MATCH(A929,Table2[//]))="","-",INDEX(Table2[KET],MATCH(A929,Table2[//])))</f>
        <v>20 ls</v>
      </c>
    </row>
    <row r="930" spans="1:6" ht="15">
      <c r="A930" s="27">
        <v>931</v>
      </c>
      <c r="D930" s="3" t="str">
        <f>INDEX(Table2[NAMA BARANG],MATCH(A930,Table2[//]))</f>
        <v>Gunting set SC-826</v>
      </c>
      <c r="E930" s="4">
        <f>INDEX(Table2[TT],MATCH(A930,Table2[//]))</f>
        <v>5</v>
      </c>
      <c r="F930" s="5" t="str">
        <f>IF(INDEX(Table2[KET],MATCH(A930,Table2[//]))="","-",INDEX(Table2[KET],MATCH(A930,Table2[//])))</f>
        <v>816 pc</v>
      </c>
    </row>
    <row r="931" spans="1:6" ht="15">
      <c r="A931" s="27">
        <v>932</v>
      </c>
      <c r="D931" s="3" t="str">
        <f>INDEX(Table2[NAMA BARANG],MATCH(A931,Table2[//]))</f>
        <v>Gunting SH-2302 plst mini 1x52</v>
      </c>
      <c r="E931" s="4">
        <f>INDEX(Table2[TT],MATCH(A931,Table2[//]))</f>
        <v>5</v>
      </c>
      <c r="F931" s="5" t="str">
        <f>IF(INDEX(Table2[KET],MATCH(A931,Table2[//]))="","-",INDEX(Table2[KET],MATCH(A931,Table2[//])))</f>
        <v>12 box</v>
      </c>
    </row>
    <row r="932" spans="1:6" ht="15">
      <c r="A932" s="27">
        <v>933</v>
      </c>
      <c r="D932" s="3" t="str">
        <f>INDEX(Table2[NAMA BARANG],MATCH(A932,Table2[//]))</f>
        <v>Gunting sister MFL mix</v>
      </c>
      <c r="E932" s="4">
        <f>INDEX(Table2[TT],MATCH(A932,Table2[//]))</f>
        <v>5</v>
      </c>
      <c r="F932" s="5" t="str">
        <f>IF(INDEX(Table2[KET],MATCH(A932,Table2[//]))="","-",INDEX(Table2[KET],MATCH(A932,Table2[//])))</f>
        <v>20 ls</v>
      </c>
    </row>
    <row r="933" spans="1:6" ht="15">
      <c r="A933" s="27">
        <v>934</v>
      </c>
      <c r="D933" s="3" t="str">
        <f>INDEX(Table2[NAMA BARANG],MATCH(A933,Table2[//]))</f>
        <v>Gunting sister MFM</v>
      </c>
      <c r="E933" s="4">
        <f>INDEX(Table2[TT],MATCH(A933,Table2[//]))</f>
        <v>1</v>
      </c>
      <c r="F933" s="5" t="str">
        <f>IF(INDEX(Table2[KET],MATCH(A933,Table2[//]))="","-",INDEX(Table2[KET],MATCH(A933,Table2[//])))</f>
        <v>30 ls</v>
      </c>
    </row>
    <row r="934" spans="1:6" ht="15">
      <c r="A934" s="27">
        <v>935</v>
      </c>
      <c r="D934" s="3" t="str">
        <f>INDEX(Table2[NAMA BARANG],MATCH(A934,Table2[//]))</f>
        <v>Gunting Trend LL (ATAS)</v>
      </c>
      <c r="E934" s="4">
        <f>INDEX(Table2[TT],MATCH(A934,Table2[//]))</f>
        <v>5</v>
      </c>
      <c r="F934" s="5" t="str">
        <f>IF(INDEX(Table2[KET],MATCH(A934,Table2[//]))="","-",INDEX(Table2[KET],MATCH(A934,Table2[//])))</f>
        <v>60 ls</v>
      </c>
    </row>
    <row r="935" spans="1:6" ht="15">
      <c r="A935" s="27">
        <v>936</v>
      </c>
      <c r="D935" s="3" t="str">
        <f>INDEX(Table2[NAMA BARANG],MATCH(A935,Table2[//]))</f>
        <v>Gunting Trend SS</v>
      </c>
      <c r="E935" s="4">
        <f>INDEX(Table2[TT],MATCH(A935,Table2[//]))</f>
        <v>15</v>
      </c>
      <c r="F935" s="5" t="str">
        <f>IF(INDEX(Table2[KET],MATCH(A935,Table2[//]))="","-",INDEX(Table2[KET],MATCH(A935,Table2[//])))</f>
        <v>60 ls</v>
      </c>
    </row>
    <row r="936" spans="1:6" ht="15">
      <c r="A936" s="27">
        <v>937</v>
      </c>
      <c r="D936" s="3" t="str">
        <f>INDEX(Table2[NAMA BARANG],MATCH(A936,Table2[//]))</f>
        <v>Hand Counter Compas 999</v>
      </c>
      <c r="E936" s="4">
        <f>INDEX(Table2[TT],MATCH(A936,Table2[//]))</f>
        <v>1</v>
      </c>
      <c r="F936" s="5" t="str">
        <f>IF(INDEX(Table2[KET],MATCH(A936,Table2[//]))="","-",INDEX(Table2[KET],MATCH(A936,Table2[//])))</f>
        <v>240 pc</v>
      </c>
    </row>
    <row r="937" spans="1:6" ht="15">
      <c r="A937" s="27">
        <v>938</v>
      </c>
      <c r="D937" s="3" t="str">
        <f>INDEX(Table2[NAMA BARANG],MATCH(A937,Table2[//]))</f>
        <v>ID Card 612 (24)/ + Tali(24) B</v>
      </c>
      <c r="E937" s="4">
        <f>INDEX(Table2[TT],MATCH(A937,Table2[//]))</f>
        <v>44</v>
      </c>
      <c r="F937" s="5">
        <f>IF(INDEX(Table2[KET],MATCH(A937,Table2[//]))="","-",INDEX(Table2[KET],MATCH(A937,Table2[//])))</f>
        <v>2000</v>
      </c>
    </row>
    <row r="938" spans="1:6" ht="15">
      <c r="A938" s="27">
        <v>939</v>
      </c>
      <c r="D938" s="3" t="str">
        <f>INDEX(Table2[NAMA BARANG],MATCH(A938,Table2[//]))</f>
        <v>ID Card 612 (24)/ + Tali(24) Biru Tua</v>
      </c>
      <c r="E938" s="4">
        <f>INDEX(Table2[TT],MATCH(A938,Table2[//]))</f>
        <v>42</v>
      </c>
      <c r="F938" s="5">
        <f>IF(INDEX(Table2[KET],MATCH(A938,Table2[//]))="","-",INDEX(Table2[KET],MATCH(A938,Table2[//])))</f>
        <v>2000</v>
      </c>
    </row>
    <row r="939" spans="1:6" ht="15">
      <c r="A939" s="27">
        <v>940</v>
      </c>
      <c r="D939" s="3" t="str">
        <f>INDEX(Table2[NAMA BARANG],MATCH(A939,Table2[//]))</f>
        <v>ID Card 612 (24)/ + Tali(24) K</v>
      </c>
      <c r="E939" s="4">
        <f>INDEX(Table2[TT],MATCH(A939,Table2[//]))</f>
        <v>44</v>
      </c>
      <c r="F939" s="5">
        <f>IF(INDEX(Table2[KET],MATCH(A939,Table2[//]))="","-",INDEX(Table2[KET],MATCH(A939,Table2[//])))</f>
        <v>2000</v>
      </c>
    </row>
    <row r="940" spans="1:6" ht="15">
      <c r="A940" s="27">
        <v>941</v>
      </c>
      <c r="D940" s="3" t="str">
        <f>INDEX(Table2[NAMA BARANG],MATCH(A940,Table2[//]))</f>
        <v>ID Card 612 (24)/ + Tali(24) M</v>
      </c>
      <c r="E940" s="4">
        <f>INDEX(Table2[TT],MATCH(A940,Table2[//]))</f>
        <v>45</v>
      </c>
      <c r="F940" s="5">
        <f>IF(INDEX(Table2[KET],MATCH(A940,Table2[//]))="","-",INDEX(Table2[KET],MATCH(A940,Table2[//])))</f>
        <v>2000</v>
      </c>
    </row>
    <row r="941" spans="1:6" ht="15">
      <c r="A941" s="27">
        <v>942</v>
      </c>
      <c r="D941" s="3" t="str">
        <f>INDEX(Table2[NAMA BARANG],MATCH(A941,Table2[//]))</f>
        <v>ID Card 612 (24)/ + Tali(24) Orange</v>
      </c>
      <c r="E941" s="4">
        <f>INDEX(Table2[TT],MATCH(A941,Table2[//]))</f>
        <v>43</v>
      </c>
      <c r="F941" s="5">
        <f>IF(INDEX(Table2[KET],MATCH(A941,Table2[//]))="","-",INDEX(Table2[KET],MATCH(A941,Table2[//])))</f>
        <v>2000</v>
      </c>
    </row>
    <row r="942" spans="1:6" ht="15">
      <c r="A942" s="27">
        <v>943</v>
      </c>
      <c r="D942" s="3" t="str">
        <f>INDEX(Table2[NAMA BARANG],MATCH(A942,Table2[//]))</f>
        <v>ID Card 612 (24)/ + Tali(24) Pink</v>
      </c>
      <c r="E942" s="4">
        <f>INDEX(Table2[TT],MATCH(A942,Table2[//]))</f>
        <v>46</v>
      </c>
      <c r="F942" s="5">
        <f>IF(INDEX(Table2[KET],MATCH(A942,Table2[//]))="","-",INDEX(Table2[KET],MATCH(A942,Table2[//])))</f>
        <v>2000</v>
      </c>
    </row>
    <row r="943" spans="1:6" ht="15">
      <c r="A943" s="27">
        <v>944</v>
      </c>
      <c r="D943" s="3" t="str">
        <f>INDEX(Table2[NAMA BARANG],MATCH(A943,Table2[//]))</f>
        <v>ID card A1 (jelek)</v>
      </c>
      <c r="E943" s="4">
        <f>INDEX(Table2[TT],MATCH(A943,Table2[//]))</f>
        <v>2</v>
      </c>
      <c r="F943" s="5">
        <f>IF(INDEX(Table2[KET],MATCH(A943,Table2[//]))="","-",INDEX(Table2[KET],MATCH(A943,Table2[//])))</f>
        <v>8000</v>
      </c>
    </row>
    <row r="944" spans="1:6" ht="15">
      <c r="A944" s="27">
        <v>945</v>
      </c>
      <c r="D944" s="3" t="str">
        <f>INDEX(Table2[NAMA BARANG],MATCH(A944,Table2[//]))</f>
        <v>ID card A1 amanda</v>
      </c>
      <c r="E944" s="4">
        <f>INDEX(Table2[TT],MATCH(A944,Table2[//]))</f>
        <v>3</v>
      </c>
      <c r="F944" s="5" t="str">
        <f>IF(INDEX(Table2[KET],MATCH(A944,Table2[//]))="","-",INDEX(Table2[KET],MATCH(A944,Table2[//])))</f>
        <v>6000 pc</v>
      </c>
    </row>
    <row r="945" spans="1:6" ht="15">
      <c r="A945" s="27">
        <v>946</v>
      </c>
      <c r="D945" s="3" t="str">
        <f>INDEX(Table2[NAMA BARANG],MATCH(A945,Table2[//]))</f>
        <v>ID Card B2</v>
      </c>
      <c r="E945" s="4">
        <f>INDEX(Table2[TT],MATCH(A945,Table2[//]))</f>
        <v>6</v>
      </c>
      <c r="F945" s="5">
        <f>IF(INDEX(Table2[KET],MATCH(A945,Table2[//]))="","-",INDEX(Table2[KET],MATCH(A945,Table2[//])))</f>
        <v>5000</v>
      </c>
    </row>
    <row r="946" spans="1:6" ht="15">
      <c r="A946" s="27">
        <v>947</v>
      </c>
      <c r="D946" s="3" t="str">
        <f>INDEX(Table2[NAMA BARANG],MATCH(A946,Table2[//]))</f>
        <v>ID card holder Vertical 0174</v>
      </c>
      <c r="E946" s="4">
        <f>INDEX(Table2[TT],MATCH(A946,Table2[//]))</f>
        <v>2</v>
      </c>
      <c r="F946" s="5">
        <f>IF(INDEX(Table2[KET],MATCH(A946,Table2[//]))="","-",INDEX(Table2[KET],MATCH(A946,Table2[//])))</f>
        <v>1600</v>
      </c>
    </row>
    <row r="947" spans="1:6" ht="15">
      <c r="A947" s="27">
        <v>948</v>
      </c>
      <c r="D947" s="3" t="str">
        <f>INDEX(Table2[NAMA BARANG],MATCH(A947,Table2[//]))</f>
        <v>ID card JBS 107 biru</v>
      </c>
      <c r="E947" s="4">
        <f>INDEX(Table2[TT],MATCH(A947,Table2[//]))</f>
        <v>2</v>
      </c>
      <c r="F947" s="5" t="str">
        <f>IF(INDEX(Table2[KET],MATCH(A947,Table2[//]))="","-",INDEX(Table2[KET],MATCH(A947,Table2[//])))</f>
        <v>3000 pc</v>
      </c>
    </row>
    <row r="948" spans="1:6" ht="15">
      <c r="A948" s="27">
        <v>949</v>
      </c>
      <c r="D948" s="3" t="str">
        <f>INDEX(Table2[NAMA BARANG],MATCH(A948,Table2[//]))</f>
        <v>ID Card nama CD 008 lurus B</v>
      </c>
      <c r="E948" s="4">
        <f>INDEX(Table2[TT],MATCH(A948,Table2[//]))</f>
        <v>15</v>
      </c>
      <c r="F948" s="5">
        <f>IF(INDEX(Table2[KET],MATCH(A948,Table2[//]))="","-",INDEX(Table2[KET],MATCH(A948,Table2[//])))</f>
        <v>3000</v>
      </c>
    </row>
    <row r="949" spans="1:6" ht="15">
      <c r="A949" s="27">
        <v>950</v>
      </c>
      <c r="D949" s="3" t="str">
        <f>INDEX(Table2[NAMA BARANG],MATCH(A949,Table2[//]))</f>
        <v>ID Card nama CD 008 lurus M</v>
      </c>
      <c r="E949" s="4">
        <f>INDEX(Table2[TT],MATCH(A949,Table2[//]))</f>
        <v>1</v>
      </c>
      <c r="F949" s="5">
        <f>IF(INDEX(Table2[KET],MATCH(A949,Table2[//]))="","-",INDEX(Table2[KET],MATCH(A949,Table2[//])))</f>
        <v>3000</v>
      </c>
    </row>
    <row r="950" spans="1:6" ht="15">
      <c r="A950" s="27">
        <v>951</v>
      </c>
      <c r="D950" s="3" t="str">
        <f>INDEX(Table2[NAMA BARANG],MATCH(A950,Table2[//]))</f>
        <v>ID Card T 017</v>
      </c>
      <c r="E950" s="4">
        <f>INDEX(Table2[TT],MATCH(A950,Table2[//]))</f>
        <v>1</v>
      </c>
      <c r="F950" s="5" t="str">
        <f>IF(INDEX(Table2[KET],MATCH(A950,Table2[//]))="","-",INDEX(Table2[KET],MATCH(A950,Table2[//])))</f>
        <v>1600 PCS</v>
      </c>
    </row>
    <row r="951" spans="1:6" ht="15">
      <c r="A951" s="27">
        <v>952</v>
      </c>
      <c r="D951" s="3" t="str">
        <f>INDEX(Table2[NAMA BARANG],MATCH(A951,Table2[//]))</f>
        <v>ID Card yoyo Transparant white</v>
      </c>
      <c r="E951" s="4">
        <f>INDEX(Table2[TT],MATCH(A951,Table2[//]))</f>
        <v>7</v>
      </c>
      <c r="F951" s="5" t="str">
        <f>IF(INDEX(Table2[KET],MATCH(A951,Table2[//]))="","-",INDEX(Table2[KET],MATCH(A951,Table2[//])))</f>
        <v>2000 pc</v>
      </c>
    </row>
    <row r="952" spans="1:6" ht="15">
      <c r="A952" s="27">
        <v>953</v>
      </c>
      <c r="D952" s="3" t="str">
        <f>INDEX(Table2[NAMA BARANG],MATCH(A952,Table2[//]))</f>
        <v>Isi Bensia LT 11-32 (faktur)</v>
      </c>
      <c r="E952" s="4">
        <f>INDEX(Table2[TT],MATCH(A952,Table2[//]))</f>
        <v>4</v>
      </c>
      <c r="F952" s="5">
        <f>IF(INDEX(Table2[KET],MATCH(A952,Table2[//]))="","-",INDEX(Table2[KET],MATCH(A952,Table2[//])))</f>
        <v>1600</v>
      </c>
    </row>
    <row r="953" spans="1:6" ht="15">
      <c r="A953" s="27">
        <v>954</v>
      </c>
      <c r="D953" s="3" t="str">
        <f>INDEX(Table2[NAMA BARANG],MATCH(A953,Table2[//]))</f>
        <v>Isi Cross Lepasan (H-06)</v>
      </c>
      <c r="E953" s="4">
        <f>INDEX(Table2[TT],MATCH(A953,Table2[//]))</f>
        <v>2</v>
      </c>
      <c r="F953" s="5" t="str">
        <f>IF(INDEX(Table2[KET],MATCH(A953,Table2[//]))="","-",INDEX(Table2[KET],MATCH(A953,Table2[//])))</f>
        <v>10000 pc</v>
      </c>
    </row>
    <row r="954" spans="1:6" ht="15">
      <c r="A954" s="27">
        <v>955</v>
      </c>
      <c r="D954" s="3" t="str">
        <f>INDEX(Table2[NAMA BARANG],MATCH(A954,Table2[//]))</f>
        <v>Isi Cross unicorn</v>
      </c>
      <c r="E954" s="4">
        <f>INDEX(Table2[TT],MATCH(A954,Table2[//]))</f>
        <v>1</v>
      </c>
      <c r="F954" s="5" t="str">
        <f>IF(INDEX(Table2[KET],MATCH(A954,Table2[//]))="","-",INDEX(Table2[KET],MATCH(A954,Table2[//])))</f>
        <v>200 ls</v>
      </c>
    </row>
    <row r="955" spans="1:6" ht="15">
      <c r="A955" s="27">
        <v>956</v>
      </c>
      <c r="D955" s="3" t="str">
        <f>INDEX(Table2[NAMA BARANG],MATCH(A955,Table2[//]))</f>
        <v>Isi Cross unicorn</v>
      </c>
      <c r="E955" s="4">
        <f>INDEX(Table2[TT],MATCH(A955,Table2[//]))</f>
        <v>1</v>
      </c>
      <c r="F955" s="5" t="str">
        <f>IF(INDEX(Table2[KET],MATCH(A955,Table2[//]))="","-",INDEX(Table2[KET],MATCH(A955,Table2[//])))</f>
        <v>200 ls</v>
      </c>
    </row>
    <row r="956" spans="1:6" ht="15">
      <c r="A956" s="27">
        <v>957</v>
      </c>
      <c r="D956" s="3" t="str">
        <f>INDEX(Table2[NAMA BARANG],MATCH(A956,Table2[//]))</f>
        <v>Isi Cross unicorn</v>
      </c>
      <c r="E956" s="4">
        <f>INDEX(Table2[TT],MATCH(A956,Table2[//]))</f>
        <v>1</v>
      </c>
      <c r="F956" s="5" t="str">
        <f>IF(INDEX(Table2[KET],MATCH(A956,Table2[//]))="","-",INDEX(Table2[KET],MATCH(A956,Table2[//])))</f>
        <v>200 ls</v>
      </c>
    </row>
    <row r="957" spans="1:6" ht="15">
      <c r="A957" s="27">
        <v>958</v>
      </c>
      <c r="D957" s="3" t="str">
        <f>INDEX(Table2[NAMA BARANG],MATCH(A957,Table2[//]))</f>
        <v>Isi Cross unicorn</v>
      </c>
      <c r="E957" s="4">
        <f>INDEX(Table2[TT],MATCH(A957,Table2[//]))</f>
        <v>1</v>
      </c>
      <c r="F957" s="5" t="str">
        <f>IF(INDEX(Table2[KET],MATCH(A957,Table2[//]))="","-",INDEX(Table2[KET],MATCH(A957,Table2[//])))</f>
        <v>200 ls</v>
      </c>
    </row>
    <row r="958" spans="1:6" ht="15">
      <c r="A958" s="27">
        <v>959</v>
      </c>
      <c r="D958" s="3" t="str">
        <f>INDEX(Table2[NAMA BARANG],MATCH(A958,Table2[//]))</f>
        <v>Isi Cross unicorn</v>
      </c>
      <c r="E958" s="4">
        <f>INDEX(Table2[TT],MATCH(A958,Table2[//]))</f>
        <v>1</v>
      </c>
      <c r="F958" s="5" t="str">
        <f>IF(INDEX(Table2[KET],MATCH(A958,Table2[//]))="","-",INDEX(Table2[KET],MATCH(A958,Table2[//])))</f>
        <v>200 ls</v>
      </c>
    </row>
    <row r="959" spans="1:6" ht="15">
      <c r="A959" s="27">
        <v>960</v>
      </c>
      <c r="D959" s="3" t="str">
        <f>INDEX(Table2[NAMA BARANG],MATCH(A959,Table2[//]))</f>
        <v>Isi Cross unicorn</v>
      </c>
      <c r="E959" s="4">
        <f>INDEX(Table2[TT],MATCH(A959,Table2[//]))</f>
        <v>1</v>
      </c>
      <c r="F959" s="5" t="str">
        <f>IF(INDEX(Table2[KET],MATCH(A959,Table2[//]))="","-",INDEX(Table2[KET],MATCH(A959,Table2[//])))</f>
        <v>200 ls</v>
      </c>
    </row>
    <row r="960" spans="1:6" ht="15">
      <c r="A960" s="27">
        <v>961</v>
      </c>
      <c r="D960" s="3" t="str">
        <f>INDEX(Table2[NAMA BARANG],MATCH(A960,Table2[//]))</f>
        <v>Isi Cross unicorn</v>
      </c>
      <c r="E960" s="4">
        <f>INDEX(Table2[TT],MATCH(A960,Table2[//]))</f>
        <v>1</v>
      </c>
      <c r="F960" s="5" t="str">
        <f>IF(INDEX(Table2[KET],MATCH(A960,Table2[//]))="","-",INDEX(Table2[KET],MATCH(A960,Table2[//])))</f>
        <v>200 ls</v>
      </c>
    </row>
    <row r="961" spans="1:6" ht="15">
      <c r="A961" s="27">
        <v>962</v>
      </c>
      <c r="D961" s="3" t="str">
        <f>INDEX(Table2[NAMA BARANG],MATCH(A961,Table2[//]))</f>
        <v>Isi Gell 21 8013 AVENGER</v>
      </c>
      <c r="E961" s="4">
        <f>INDEX(Table2[TT],MATCH(A961,Table2[//]))</f>
        <v>4</v>
      </c>
      <c r="F961" s="5" t="str">
        <f>IF(INDEX(Table2[KET],MATCH(A961,Table2[//]))="","-",INDEX(Table2[KET],MATCH(A961,Table2[//])))</f>
        <v>400 box</v>
      </c>
    </row>
    <row r="962" spans="1:6" ht="15">
      <c r="A962" s="27">
        <v>963</v>
      </c>
      <c r="D962" s="3" t="str">
        <f>INDEX(Table2[NAMA BARANG],MATCH(A962,Table2[//]))</f>
        <v>Isi Gell 21 8014 (Kuning)</v>
      </c>
      <c r="E962" s="4">
        <f>INDEX(Table2[TT],MATCH(A962,Table2[//]))</f>
        <v>18</v>
      </c>
      <c r="F962" s="5" t="str">
        <f>IF(INDEX(Table2[KET],MATCH(A962,Table2[//]))="","-",INDEX(Table2[KET],MATCH(A962,Table2[//])))</f>
        <v>400 box</v>
      </c>
    </row>
    <row r="963" spans="1:6" ht="15">
      <c r="A963" s="27">
        <v>964</v>
      </c>
      <c r="D963" s="3" t="str">
        <f>INDEX(Table2[NAMA BARANG],MATCH(A963,Table2[//]))</f>
        <v>Isi gell Deboss DB GR 550 (24)</v>
      </c>
      <c r="E963" s="4">
        <f>INDEX(Table2[TT],MATCH(A963,Table2[//]))</f>
        <v>1</v>
      </c>
      <c r="F963" s="5" t="str">
        <f>IF(INDEX(Table2[KET],MATCH(A963,Table2[//]))="","-",INDEX(Table2[KET],MATCH(A963,Table2[//])))</f>
        <v>144 dos</v>
      </c>
    </row>
    <row r="964" spans="1:6" ht="15">
      <c r="A964" s="27">
        <v>965</v>
      </c>
      <c r="D964" s="3" t="str">
        <f>INDEX(Table2[NAMA BARANG],MATCH(A964,Table2[//]))</f>
        <v>Isi Gell nato</v>
      </c>
      <c r="E964" s="4">
        <f>INDEX(Table2[TT],MATCH(A964,Table2[//]))</f>
        <v>5</v>
      </c>
      <c r="F964" s="5" t="str">
        <f>IF(INDEX(Table2[KET],MATCH(A964,Table2[//]))="","-",INDEX(Table2[KET],MATCH(A964,Table2[//])))</f>
        <v>216 ls</v>
      </c>
    </row>
    <row r="965" spans="1:6" ht="15">
      <c r="A965" s="27">
        <v>966</v>
      </c>
      <c r="D965" s="3" t="str">
        <f>INDEX(Table2[NAMA BARANG],MATCH(A965,Table2[//]))</f>
        <v>Isi gell Retract DB GR-900</v>
      </c>
      <c r="E965" s="4">
        <f>INDEX(Table2[TT],MATCH(A965,Table2[//]))</f>
        <v>2</v>
      </c>
      <c r="F965" s="5" t="str">
        <f>IF(INDEX(Table2[KET],MATCH(A965,Table2[//]))="","-",INDEX(Table2[KET],MATCH(A965,Table2[//])))</f>
        <v>144 dos (24)</v>
      </c>
    </row>
    <row r="966" spans="1:6" ht="15">
      <c r="A966" s="27">
        <v>967</v>
      </c>
      <c r="D966" s="3" t="str">
        <f>INDEX(Table2[NAMA BARANG],MATCH(A966,Table2[//]))</f>
        <v>Isi GW Novus no 10</v>
      </c>
      <c r="E966" s="4">
        <f>INDEX(Table2[TT],MATCH(A966,Table2[//]))</f>
        <v>12</v>
      </c>
      <c r="F966" s="5">
        <f>IF(INDEX(Table2[KET],MATCH(A966,Table2[//]))="","-",INDEX(Table2[KET],MATCH(A966,Table2[//])))</f>
        <v>100</v>
      </c>
    </row>
    <row r="967" spans="1:6" ht="15">
      <c r="A967" s="27">
        <v>968</v>
      </c>
      <c r="D967" s="3" t="str">
        <f>INDEX(Table2[NAMA BARANG],MATCH(A967,Table2[//]))</f>
        <v>Isi mech pensil MFF R 091</v>
      </c>
      <c r="E967" s="4">
        <f>INDEX(Table2[TT],MATCH(A967,Table2[//]))</f>
        <v>1</v>
      </c>
      <c r="F967" s="5" t="str">
        <f>IF(INDEX(Table2[KET],MATCH(A967,Table2[//]))="","-",INDEX(Table2[KET],MATCH(A967,Table2[//])))</f>
        <v>240 ls</v>
      </c>
    </row>
    <row r="968" spans="1:6" ht="15">
      <c r="A968" s="27">
        <v>969</v>
      </c>
      <c r="D968" s="3" t="str">
        <f>INDEX(Table2[NAMA BARANG],MATCH(A968,Table2[//]))</f>
        <v>Isi mech pensil MFF-188</v>
      </c>
      <c r="E968" s="4">
        <f>INDEX(Table2[TT],MATCH(A968,Table2[//]))</f>
        <v>1</v>
      </c>
      <c r="F968" s="5" t="str">
        <f>IF(INDEX(Table2[KET],MATCH(A968,Table2[//]))="","-",INDEX(Table2[KET],MATCH(A968,Table2[//])))</f>
        <v>320 ls</v>
      </c>
    </row>
    <row r="969" spans="1:6" ht="15">
      <c r="A969" s="27">
        <v>970</v>
      </c>
      <c r="D969" s="3" t="str">
        <f>INDEX(Table2[NAMA BARANG],MATCH(A969,Table2[//]))</f>
        <v>Isi mech pensil MPF R 199 A</v>
      </c>
      <c r="E969" s="4">
        <f>INDEX(Table2[TT],MATCH(A969,Table2[//]))</f>
        <v>3</v>
      </c>
      <c r="F969" s="5" t="str">
        <f>IF(INDEX(Table2[KET],MATCH(A969,Table2[//]))="","-",INDEX(Table2[KET],MATCH(A969,Table2[//])))</f>
        <v>320 ls</v>
      </c>
    </row>
    <row r="970" spans="1:6" ht="15">
      <c r="A970" s="27">
        <v>971</v>
      </c>
      <c r="D970" s="3" t="str">
        <f>INDEX(Table2[NAMA BARANG],MATCH(A970,Table2[//]))</f>
        <v>Isi mech pensil MPF R 2104</v>
      </c>
      <c r="E970" s="4">
        <f>INDEX(Table2[TT],MATCH(A970,Table2[//]))</f>
        <v>3</v>
      </c>
      <c r="F970" s="5" t="str">
        <f>IF(INDEX(Table2[KET],MATCH(A970,Table2[//]))="","-",INDEX(Table2[KET],MATCH(A970,Table2[//])))</f>
        <v>288 ls</v>
      </c>
    </row>
    <row r="971" spans="1:6" ht="15">
      <c r="A971" s="27">
        <v>972</v>
      </c>
      <c r="D971" s="3" t="str">
        <f>INDEX(Table2[NAMA BARANG],MATCH(A971,Table2[//]))</f>
        <v>Isi mech pensil MPF R 678</v>
      </c>
      <c r="E971" s="4">
        <f>INDEX(Table2[TT],MATCH(A971,Table2[//]))</f>
        <v>1</v>
      </c>
      <c r="F971" s="5" t="str">
        <f>IF(INDEX(Table2[KET],MATCH(A971,Table2[//]))="","-",INDEX(Table2[KET],MATCH(A971,Table2[//])))</f>
        <v>280 ls</v>
      </c>
    </row>
    <row r="972" spans="1:6" ht="15">
      <c r="A972" s="27">
        <v>973</v>
      </c>
      <c r="D972" s="3" t="str">
        <f>INDEX(Table2[NAMA BARANG],MATCH(A972,Table2[//]))</f>
        <v>Isi mechpen collen Gold G-2000 HB (1 box=100 tube/ 1 tube=40 pc)</v>
      </c>
      <c r="E972" s="4">
        <f>INDEX(Table2[TT],MATCH(A972,Table2[//]))</f>
        <v>1</v>
      </c>
      <c r="F972" s="5" t="str">
        <f>IF(INDEX(Table2[KET],MATCH(A972,Table2[//]))="","-",INDEX(Table2[KET],MATCH(A972,Table2[//])))</f>
        <v>26 box</v>
      </c>
    </row>
    <row r="973" spans="1:6" ht="15">
      <c r="A973" s="27">
        <v>974</v>
      </c>
      <c r="D973" s="3" t="str">
        <f>INDEX(Table2[NAMA BARANG],MATCH(A973,Table2[//]))</f>
        <v>Isi mechpen collen Gold G-2000 HB (1 box=100 tube/ 1 tube=40 pc)</v>
      </c>
      <c r="E973" s="4">
        <f>INDEX(Table2[TT],MATCH(A973,Table2[//]))</f>
        <v>1</v>
      </c>
      <c r="F973" s="5" t="str">
        <f>IF(INDEX(Table2[KET],MATCH(A973,Table2[//]))="","-",INDEX(Table2[KET],MATCH(A973,Table2[//])))</f>
        <v>24 box</v>
      </c>
    </row>
    <row r="974" spans="1:6" ht="15">
      <c r="A974" s="27">
        <v>975</v>
      </c>
      <c r="D974" s="3" t="str">
        <f>INDEX(Table2[NAMA BARANG],MATCH(A974,Table2[//]))</f>
        <v>Isi mechpen collen Gold G-2000 HB (1 box=40 tube/ 1 tube=20 pc)</v>
      </c>
      <c r="E974" s="4">
        <f>INDEX(Table2[TT],MATCH(A974,Table2[//]))</f>
        <v>2</v>
      </c>
      <c r="F974" s="5" t="str">
        <f>IF(INDEX(Table2[KET],MATCH(A974,Table2[//]))="","-",INDEX(Table2[KET],MATCH(A974,Table2[//])))</f>
        <v>30 box</v>
      </c>
    </row>
    <row r="975" spans="1:6" ht="15">
      <c r="A975" s="27">
        <v>976</v>
      </c>
      <c r="D975" s="3" t="str">
        <f>INDEX(Table2[NAMA BARANG],MATCH(A975,Table2[//]))</f>
        <v>Isi mechpen collen Gold G-2550 HB (1 box=40 tube/ 1 tube=20 pc)</v>
      </c>
      <c r="E975" s="4">
        <f>INDEX(Table2[TT],MATCH(A975,Table2[//]))</f>
        <v>2</v>
      </c>
      <c r="F975" s="5" t="str">
        <f>IF(INDEX(Table2[KET],MATCH(A975,Table2[//]))="","-",INDEX(Table2[KET],MATCH(A975,Table2[//])))</f>
        <v>60 box</v>
      </c>
    </row>
    <row r="976" spans="1:6" ht="15">
      <c r="A976" s="27">
        <v>977</v>
      </c>
      <c r="D976" s="3" t="str">
        <f>INDEX(Table2[NAMA BARANG],MATCH(A976,Table2[//]))</f>
        <v>Isi mechpen Mingda 2B 9640 (80)</v>
      </c>
      <c r="E976" s="4">
        <f>INDEX(Table2[TT],MATCH(A976,Table2[//]))</f>
        <v>4</v>
      </c>
      <c r="F976" s="5" t="str">
        <f>IF(INDEX(Table2[KET],MATCH(A976,Table2[//]))="","-",INDEX(Table2[KET],MATCH(A976,Table2[//])))</f>
        <v>240 ls</v>
      </c>
    </row>
    <row r="977" spans="1:6" ht="15">
      <c r="A977" s="27">
        <v>978</v>
      </c>
      <c r="D977" s="3" t="str">
        <f>INDEX(Table2[NAMA BARANG],MATCH(A977,Table2[//]))</f>
        <v>Isi Organiser Hologram BB Smart</v>
      </c>
      <c r="E977" s="4">
        <f>INDEX(Table2[TT],MATCH(A977,Table2[//]))</f>
        <v>6</v>
      </c>
      <c r="F977" s="5" t="str">
        <f>IF(INDEX(Table2[KET],MATCH(A977,Table2[//]))="","-",INDEX(Table2[KET],MATCH(A977,Table2[//])))</f>
        <v>225 pc</v>
      </c>
    </row>
    <row r="978" spans="1:6" ht="15">
      <c r="A978" s="27">
        <v>979</v>
      </c>
      <c r="D978" s="3" t="str">
        <f>INDEX(Table2[NAMA BARANG],MATCH(A978,Table2[//]))</f>
        <v>Isi orgi Hologram Zodiak</v>
      </c>
      <c r="E978" s="4">
        <f>INDEX(Table2[TT],MATCH(A978,Table2[//]))</f>
        <v>1</v>
      </c>
      <c r="F978" s="5" t="str">
        <f>IF(INDEX(Table2[KET],MATCH(A978,Table2[//]))="","-",INDEX(Table2[KET],MATCH(A978,Table2[//])))</f>
        <v>225 ls</v>
      </c>
    </row>
    <row r="979" spans="1:6" ht="15">
      <c r="A979" s="27">
        <v>980</v>
      </c>
      <c r="D979" s="3" t="str">
        <f>INDEX(Table2[NAMA BARANG],MATCH(A979,Table2[//]))</f>
        <v>Isi pensil 229 (210)</v>
      </c>
      <c r="E979" s="4">
        <f>INDEX(Table2[TT],MATCH(A979,Table2[//]))</f>
        <v>2</v>
      </c>
      <c r="F979" s="5" t="str">
        <f>IF(INDEX(Table2[KET],MATCH(A979,Table2[//]))="","-",INDEX(Table2[KET],MATCH(A979,Table2[//])))</f>
        <v>48 box 50</v>
      </c>
    </row>
    <row r="980" spans="1:6" ht="15">
      <c r="A980" s="27">
        <v>981</v>
      </c>
      <c r="D980" s="3" t="str">
        <f>INDEX(Table2[NAMA BARANG],MATCH(A980,Table2[//]))</f>
        <v>Isi pensil 814-811 Emas (1 box=144)</v>
      </c>
      <c r="E980" s="4">
        <f>INDEX(Table2[TT],MATCH(A980,Table2[//]))</f>
        <v>1</v>
      </c>
      <c r="F980" s="5" t="str">
        <f>IF(INDEX(Table2[KET],MATCH(A980,Table2[//]))="","-",INDEX(Table2[KET],MATCH(A980,Table2[//])))</f>
        <v>20 grs</v>
      </c>
    </row>
    <row r="981" spans="1:6" ht="15">
      <c r="A981" s="27">
        <v>982</v>
      </c>
      <c r="D981" s="3" t="str">
        <f>INDEX(Table2[NAMA BARANG],MATCH(A981,Table2[//]))</f>
        <v>Isi pensil 818 warna (1 box=144)</v>
      </c>
      <c r="E981" s="4">
        <f>INDEX(Table2[TT],MATCH(A981,Table2[//]))</f>
        <v>1</v>
      </c>
      <c r="F981" s="5" t="str">
        <f>IF(INDEX(Table2[KET],MATCH(A981,Table2[//]))="","-",INDEX(Table2[KET],MATCH(A981,Table2[//])))</f>
        <v>24 grs</v>
      </c>
    </row>
    <row r="982" spans="1:6" ht="15">
      <c r="A982" s="27">
        <v>983</v>
      </c>
      <c r="D982" s="3" t="str">
        <f>INDEX(Table2[NAMA BARANG],MATCH(A982,Table2[//]))</f>
        <v>Isi Pensil DB 062</v>
      </c>
      <c r="E982" s="4">
        <f>INDEX(Table2[TT],MATCH(A982,Table2[//]))</f>
        <v>1</v>
      </c>
      <c r="F982" s="5" t="str">
        <f>IF(INDEX(Table2[KET],MATCH(A982,Table2[//]))="","-",INDEX(Table2[KET],MATCH(A982,Table2[//])))</f>
        <v>120 LSN</v>
      </c>
    </row>
    <row r="983" spans="1:6" ht="15">
      <c r="A983" s="27">
        <v>984</v>
      </c>
      <c r="D983" s="3" t="str">
        <f>INDEX(Table2[NAMA BARANG],MATCH(A983,Table2[//]))</f>
        <v>Isi pensil Gen Vana K 2284 0,5</v>
      </c>
      <c r="E983" s="4">
        <f>INDEX(Table2[TT],MATCH(A983,Table2[//]))</f>
        <v>15</v>
      </c>
      <c r="F983" s="5" t="str">
        <f>IF(INDEX(Table2[KET],MATCH(A983,Table2[//]))="","-",INDEX(Table2[KET],MATCH(A983,Table2[//])))</f>
        <v>216 ls</v>
      </c>
    </row>
    <row r="984" spans="1:6" ht="15">
      <c r="A984" s="27">
        <v>985</v>
      </c>
      <c r="D984" s="3" t="str">
        <f>INDEX(Table2[NAMA BARANG],MATCH(A984,Table2[//]))</f>
        <v>Isi pensil Know 2270</v>
      </c>
      <c r="E984" s="4">
        <f>INDEX(Table2[TT],MATCH(A984,Table2[//]))</f>
        <v>5</v>
      </c>
      <c r="F984" s="5" t="str">
        <f>IF(INDEX(Table2[KET],MATCH(A984,Table2[//]))="","-",INDEX(Table2[KET],MATCH(A984,Table2[//])))</f>
        <v>216 ls</v>
      </c>
    </row>
    <row r="985" spans="1:6" ht="15">
      <c r="A985" s="27">
        <v>986</v>
      </c>
      <c r="D985" s="3" t="str">
        <f>INDEX(Table2[NAMA BARANG],MATCH(A985,Table2[//]))</f>
        <v>Isi pensil mekanik 801 2,0</v>
      </c>
      <c r="E985" s="4">
        <f>INDEX(Table2[TT],MATCH(A985,Table2[//]))</f>
        <v>3</v>
      </c>
      <c r="F985" s="5" t="str">
        <f>IF(INDEX(Table2[KET],MATCH(A985,Table2[//]))="","-",INDEX(Table2[KET],MATCH(A985,Table2[//])))</f>
        <v>240 ls</v>
      </c>
    </row>
    <row r="986" spans="1:6" ht="15">
      <c r="A986" s="27">
        <v>987</v>
      </c>
      <c r="D986" s="3" t="str">
        <f>INDEX(Table2[NAMA BARANG],MATCH(A986,Table2[//]))</f>
        <v>Isi pensil MP 100</v>
      </c>
      <c r="E986" s="4">
        <f>INDEX(Table2[TT],MATCH(A986,Table2[//]))</f>
        <v>2</v>
      </c>
      <c r="F986" s="5" t="str">
        <f>IF(INDEX(Table2[KET],MATCH(A986,Table2[//]))="","-",INDEX(Table2[KET],MATCH(A986,Table2[//])))</f>
        <v>48 box 36</v>
      </c>
    </row>
    <row r="987" spans="1:6" ht="15">
      <c r="A987" s="27">
        <v>988</v>
      </c>
      <c r="D987" s="3" t="str">
        <f>INDEX(Table2[NAMA BARANG],MATCH(A987,Table2[//]))</f>
        <v>Isi pensil Mp 101/ 2,0 Kepala MM</v>
      </c>
      <c r="E987" s="4">
        <f>INDEX(Table2[TT],MATCH(A987,Table2[//]))</f>
        <v>3</v>
      </c>
      <c r="F987" s="5" t="str">
        <f>IF(INDEX(Table2[KET],MATCH(A987,Table2[//]))="","-",INDEX(Table2[KET],MATCH(A987,Table2[//])))</f>
        <v>1728 pc</v>
      </c>
    </row>
    <row r="988" spans="1:6" ht="15">
      <c r="A988" s="27">
        <v>989</v>
      </c>
      <c r="D988" s="3" t="str">
        <f>INDEX(Table2[NAMA BARANG],MATCH(A988,Table2[//]))</f>
        <v>Isi pensil Mp 102/ 2,0 Hk</v>
      </c>
      <c r="E988" s="4">
        <f>INDEX(Table2[TT],MATCH(A988,Table2[//]))</f>
        <v>3</v>
      </c>
      <c r="F988" s="5" t="str">
        <f>IF(INDEX(Table2[KET],MATCH(A988,Table2[//]))="","-",INDEX(Table2[KET],MATCH(A988,Table2[//])))</f>
        <v>1728 pc</v>
      </c>
    </row>
    <row r="989" spans="1:6" ht="15">
      <c r="A989" s="27">
        <v>990</v>
      </c>
      <c r="D989" s="3" t="str">
        <f>INDEX(Table2[NAMA BARANG],MATCH(A989,Table2[//]))</f>
        <v>Isi pensil VTRo 20 2B</v>
      </c>
      <c r="E989" s="4">
        <f>INDEX(Table2[TT],MATCH(A989,Table2[//]))</f>
        <v>3</v>
      </c>
      <c r="F989" s="5" t="str">
        <f>IF(INDEX(Table2[KET],MATCH(A989,Table2[//]))="","-",INDEX(Table2[KET],MATCH(A989,Table2[//])))</f>
        <v>240 ls</v>
      </c>
    </row>
    <row r="990" spans="1:6" ht="15">
      <c r="A990" s="27">
        <v>991</v>
      </c>
      <c r="D990" s="3" t="str">
        <f>INDEX(Table2[NAMA BARANG],MATCH(A990,Table2[//]))</f>
        <v>Isi Stapler SDI 1210 (23/ 10) FAKTUR</v>
      </c>
      <c r="E990" s="4">
        <f>INDEX(Table2[TT],MATCH(A990,Table2[//]))</f>
        <v>4</v>
      </c>
      <c r="F990" s="5" t="str">
        <f>IF(INDEX(Table2[KET],MATCH(A990,Table2[//]))="","-",INDEX(Table2[KET],MATCH(A990,Table2[//])))</f>
        <v>200 PAK</v>
      </c>
    </row>
    <row r="991" spans="1:6" ht="15">
      <c r="A991" s="27">
        <v>992</v>
      </c>
      <c r="D991" s="3" t="str">
        <f>INDEX(Table2[NAMA BARANG],MATCH(A991,Table2[//]))</f>
        <v>Isi Stapler SDI 1213</v>
      </c>
      <c r="E991" s="4">
        <f>INDEX(Table2[TT],MATCH(A991,Table2[//]))</f>
        <v>1</v>
      </c>
      <c r="F991" s="5" t="str">
        <f>IF(INDEX(Table2[KET],MATCH(A991,Table2[//]))="","-",INDEX(Table2[KET],MATCH(A991,Table2[//])))</f>
        <v>200 PAK</v>
      </c>
    </row>
    <row r="992" spans="1:6" ht="15">
      <c r="A992" s="27">
        <v>993</v>
      </c>
      <c r="D992" s="3" t="str">
        <f>INDEX(Table2[NAMA BARANG],MATCH(A992,Table2[//]))</f>
        <v>Isi stapler SDI no.3 (1204)</v>
      </c>
      <c r="E992" s="4">
        <f>INDEX(Table2[TT],MATCH(A992,Table2[//]))</f>
        <v>1</v>
      </c>
      <c r="F992" s="5">
        <f>IF(INDEX(Table2[KET],MATCH(A992,Table2[//]))="","-",INDEX(Table2[KET],MATCH(A992,Table2[//])))</f>
        <v>500</v>
      </c>
    </row>
    <row r="993" spans="1:6" ht="15">
      <c r="A993" s="27">
        <v>994</v>
      </c>
      <c r="D993" s="3" t="str">
        <f>INDEX(Table2[NAMA BARANG],MATCH(A993,Table2[//]))</f>
        <v>Isi stapler SDI no.3 1204 SDI (faktur)</v>
      </c>
      <c r="E993" s="4">
        <f>INDEX(Table2[TT],MATCH(A993,Table2[//]))</f>
        <v>3</v>
      </c>
      <c r="F993" s="5">
        <f>IF(INDEX(Table2[KET],MATCH(A993,Table2[//]))="","-",INDEX(Table2[KET],MATCH(A993,Table2[//])))</f>
        <v>500</v>
      </c>
    </row>
    <row r="994" spans="1:6" ht="15">
      <c r="A994" s="27">
        <v>995</v>
      </c>
      <c r="D994" s="3" t="str">
        <f>INDEX(Table2[NAMA BARANG],MATCH(A994,Table2[//]))</f>
        <v>Isi staples SDI 1215</v>
      </c>
      <c r="E994" s="4">
        <f>INDEX(Table2[TT],MATCH(A994,Table2[//]))</f>
        <v>1</v>
      </c>
      <c r="F994" s="5" t="str">
        <f>IF(INDEX(Table2[KET],MATCH(A994,Table2[//]))="","-",INDEX(Table2[KET],MATCH(A994,Table2[//])))</f>
        <v>160 box</v>
      </c>
    </row>
    <row r="995" spans="1:6" ht="15">
      <c r="A995" s="27">
        <v>996</v>
      </c>
      <c r="D995" s="3" t="str">
        <f>INDEX(Table2[NAMA BARANG],MATCH(A995,Table2[//]))</f>
        <v>Isi staples SDI 1217</v>
      </c>
      <c r="E995" s="4">
        <f>INDEX(Table2[TT],MATCH(A995,Table2[//]))</f>
        <v>1</v>
      </c>
      <c r="F995" s="5" t="str">
        <f>IF(INDEX(Table2[KET],MATCH(A995,Table2[//]))="","-",INDEX(Table2[KET],MATCH(A995,Table2[//])))</f>
        <v>160 box</v>
      </c>
    </row>
    <row r="996" spans="1:6" ht="15">
      <c r="A996" s="27">
        <v>997</v>
      </c>
      <c r="D996" s="3" t="str">
        <f>INDEX(Table2[NAMA BARANG],MATCH(A996,Table2[//]))</f>
        <v>Isi/ Mata Pensil besar C10-0631 666 campur</v>
      </c>
      <c r="E996" s="4">
        <f>INDEX(Table2[TT],MATCH(A996,Table2[//]))</f>
        <v>8</v>
      </c>
      <c r="F996" s="5" t="str">
        <f>IF(INDEX(Table2[KET],MATCH(A996,Table2[//]))="","-",INDEX(Table2[KET],MATCH(A996,Table2[//])))</f>
        <v>240 ls</v>
      </c>
    </row>
    <row r="997" spans="1:6" ht="15">
      <c r="A997" s="27">
        <v>998</v>
      </c>
      <c r="D997" s="3" t="str">
        <f>INDEX(Table2[NAMA BARANG],MATCH(A997,Table2[//]))</f>
        <v>Isolasi (Decorative) Cartoon Type 1.5x3m</v>
      </c>
      <c r="E997" s="4">
        <f>INDEX(Table2[TT],MATCH(A997,Table2[//]))</f>
        <v>17</v>
      </c>
      <c r="F997" s="5">
        <f>IF(INDEX(Table2[KET],MATCH(A997,Table2[//]))="","-",INDEX(Table2[KET],MATCH(A997,Table2[//])))</f>
        <v>200</v>
      </c>
    </row>
    <row r="998" spans="1:6" ht="15">
      <c r="A998" s="27">
        <v>999</v>
      </c>
      <c r="D998" s="3" t="str">
        <f>INDEX(Table2[NAMA BARANG],MATCH(A998,Table2[//]))</f>
        <v>Isolasi 1503</v>
      </c>
      <c r="E998" s="4">
        <f>INDEX(Table2[TT],MATCH(A998,Table2[//]))</f>
        <v>3</v>
      </c>
      <c r="F998" s="5">
        <f>IF(INDEX(Table2[KET],MATCH(A998,Table2[//]))="","-",INDEX(Table2[KET],MATCH(A998,Table2[//])))</f>
        <v>200</v>
      </c>
    </row>
    <row r="999" spans="1:6" ht="15">
      <c r="A999" s="27">
        <v>1000</v>
      </c>
      <c r="D999" s="3" t="str">
        <f>INDEX(Table2[NAMA BARANG],MATCH(A999,Table2[//]))</f>
        <v>Isolasi Fancy TBG (50)</v>
      </c>
      <c r="E999" s="4">
        <f>INDEX(Table2[TT],MATCH(A999,Table2[//]))</f>
        <v>15</v>
      </c>
      <c r="F999" s="5" t="str">
        <f>IF(INDEX(Table2[KET],MATCH(A999,Table2[//]))="","-",INDEX(Table2[KET],MATCH(A999,Table2[//])))</f>
        <v>60 tabung</v>
      </c>
    </row>
    <row r="1000" spans="1:6" ht="15">
      <c r="A1000" s="27">
        <v>1001</v>
      </c>
      <c r="D1000" s="3" t="str">
        <f>INDEX(Table2[NAMA BARANG],MATCH(A1000,Table2[//]))</f>
        <v>Isolasi National</v>
      </c>
      <c r="E1000" s="4">
        <f>INDEX(Table2[TT],MATCH(A1000,Table2[//]))</f>
        <v>19</v>
      </c>
      <c r="F1000" s="5">
        <f>IF(INDEX(Table2[KET],MATCH(A1000,Table2[//]))="","-",INDEX(Table2[KET],MATCH(A1000,Table2[//])))</f>
        <v>120</v>
      </c>
    </row>
    <row r="1001" spans="1:6" ht="15">
      <c r="A1001" s="27">
        <v>1002</v>
      </c>
      <c r="D1001" s="3" t="str">
        <f>INDEX(Table2[NAMA BARANG],MATCH(A1001,Table2[//]))</f>
        <v>Isolasi Warna Polos kecil (BO 5076)</v>
      </c>
      <c r="E1001" s="4">
        <f>INDEX(Table2[TT],MATCH(A1001,Table2[//]))</f>
        <v>7</v>
      </c>
      <c r="F1001" s="5">
        <f>IF(INDEX(Table2[KET],MATCH(A1001,Table2[//]))="","-",INDEX(Table2[KET],MATCH(A1001,Table2[//])))</f>
        <v>200</v>
      </c>
    </row>
    <row r="1002" spans="1:6" ht="15">
      <c r="A1002" s="27">
        <v>1003</v>
      </c>
      <c r="D1002" s="3" t="str">
        <f>INDEX(Table2[NAMA BARANG],MATCH(A1002,Table2[//]))</f>
        <v>Jangka 5001 (J 0363)</v>
      </c>
      <c r="E1002" s="4">
        <f>INDEX(Table2[TT],MATCH(A1002,Table2[//]))</f>
        <v>4</v>
      </c>
      <c r="F1002" s="5" t="str">
        <f>IF(INDEX(Table2[KET],MATCH(A1002,Table2[//]))="","-",INDEX(Table2[KET],MATCH(A1002,Table2[//])))</f>
        <v>24 ls</v>
      </c>
    </row>
    <row r="1003" spans="1:6" ht="15">
      <c r="A1003" s="27">
        <v>1004</v>
      </c>
      <c r="D1003" s="3" t="str">
        <f>INDEX(Table2[NAMA BARANG],MATCH(A1003,Table2[//]))</f>
        <v>Jangka A5 3328 Fancy</v>
      </c>
      <c r="E1003" s="4">
        <f>INDEX(Table2[TT],MATCH(A1003,Table2[//]))</f>
        <v>6</v>
      </c>
      <c r="F1003" s="5" t="str">
        <f>IF(INDEX(Table2[KET],MATCH(A1003,Table2[//]))="","-",INDEX(Table2[KET],MATCH(A1003,Table2[//])))</f>
        <v>24 ls</v>
      </c>
    </row>
    <row r="1004" spans="1:6" ht="15">
      <c r="A1004" s="27">
        <v>1005</v>
      </c>
      <c r="D1004" s="3" t="str">
        <f>INDEX(Table2[NAMA BARANG],MATCH(A1004,Table2[//]))</f>
        <v>Jangka Besi 4001 Bofa</v>
      </c>
      <c r="E1004" s="4">
        <f>INDEX(Table2[TT],MATCH(A1004,Table2[//]))</f>
        <v>8</v>
      </c>
      <c r="F1004" s="5" t="str">
        <f>IF(INDEX(Table2[KET],MATCH(A1004,Table2[//]))="","-",INDEX(Table2[KET],MATCH(A1004,Table2[//])))</f>
        <v>20 ls</v>
      </c>
    </row>
    <row r="1005" spans="1:6" ht="15">
      <c r="A1005" s="27">
        <v>1006</v>
      </c>
      <c r="D1005" s="3" t="str">
        <f>INDEX(Table2[NAMA BARANG],MATCH(A1005,Table2[//]))</f>
        <v>Jangka JF 8021</v>
      </c>
      <c r="E1005" s="4">
        <f>INDEX(Table2[TT],MATCH(A1005,Table2[//]))</f>
        <v>41</v>
      </c>
      <c r="F1005" s="5" t="str">
        <f>IF(INDEX(Table2[KET],MATCH(A1005,Table2[//]))="","-",INDEX(Table2[KET],MATCH(A1005,Table2[//])))</f>
        <v>24 LSN</v>
      </c>
    </row>
    <row r="1006" spans="1:6" ht="15">
      <c r="A1006" s="27">
        <v>1007</v>
      </c>
      <c r="D1006" s="3" t="str">
        <f>INDEX(Table2[NAMA BARANG],MATCH(A1006,Table2[//]))</f>
        <v>Jangka MT 2506</v>
      </c>
      <c r="E1006" s="4">
        <f>INDEX(Table2[TT],MATCH(A1006,Table2[//]))</f>
        <v>6</v>
      </c>
      <c r="F1006" s="5" t="str">
        <f>IF(INDEX(Table2[KET],MATCH(A1006,Table2[//]))="","-",INDEX(Table2[KET],MATCH(A1006,Table2[//])))</f>
        <v>24 ls</v>
      </c>
    </row>
    <row r="1007" spans="1:6" ht="15">
      <c r="A1007" s="27">
        <v>1008</v>
      </c>
      <c r="D1007" s="3" t="str">
        <f>INDEX(Table2[NAMA BARANG],MATCH(A1007,Table2[//]))</f>
        <v>Jangka starmon</v>
      </c>
      <c r="E1007" s="4">
        <f>INDEX(Table2[TT],MATCH(A1007,Table2[//]))</f>
        <v>16</v>
      </c>
      <c r="F1007" s="5" t="str">
        <f>IF(INDEX(Table2[KET],MATCH(A1007,Table2[//]))="","-",INDEX(Table2[KET],MATCH(A1007,Table2[//])))</f>
        <v>24 ls</v>
      </c>
    </row>
    <row r="1008" spans="1:6" ht="15">
      <c r="A1008" s="27">
        <v>1009</v>
      </c>
      <c r="D1008" s="3" t="str">
        <f>INDEX(Table2[NAMA BARANG],MATCH(A1008,Table2[//]))</f>
        <v>Jangka TZ 4001</v>
      </c>
      <c r="E1008" s="4">
        <f>INDEX(Table2[TT],MATCH(A1008,Table2[//]))</f>
        <v>3</v>
      </c>
      <c r="F1008" s="5" t="str">
        <f>IF(INDEX(Table2[KET],MATCH(A1008,Table2[//]))="","-",INDEX(Table2[KET],MATCH(A1008,Table2[//])))</f>
        <v>24 LSN</v>
      </c>
    </row>
    <row r="1009" spans="1:6" ht="15">
      <c r="A1009" s="27">
        <v>1010</v>
      </c>
      <c r="D1009" s="3" t="str">
        <f>INDEX(Table2[NAMA BARANG],MATCH(A1009,Table2[//]))</f>
        <v>Jangka TZ 8186</v>
      </c>
      <c r="E1009" s="4">
        <f>INDEX(Table2[TT],MATCH(A1009,Table2[//]))</f>
        <v>13</v>
      </c>
      <c r="F1009" s="5" t="str">
        <f>IF(INDEX(Table2[KET],MATCH(A1009,Table2[//]))="","-",INDEX(Table2[KET],MATCH(A1009,Table2[//])))</f>
        <v>24 LSN</v>
      </c>
    </row>
    <row r="1010" spans="1:6" ht="15">
      <c r="A1010" s="27">
        <v>1011</v>
      </c>
      <c r="D1010" s="3" t="str">
        <f>INDEX(Table2[NAMA BARANG],MATCH(A1010,Table2[//]))</f>
        <v>Jangka XB5 5001A</v>
      </c>
      <c r="E1010" s="4">
        <f>INDEX(Table2[TT],MATCH(A1010,Table2[//]))</f>
        <v>1</v>
      </c>
      <c r="F1010" s="5" t="str">
        <f>IF(INDEX(Table2[KET],MATCH(A1010,Table2[//]))="","-",INDEX(Table2[KET],MATCH(A1010,Table2[//])))</f>
        <v>24 ls</v>
      </c>
    </row>
    <row r="1011" spans="1:6" ht="15">
      <c r="A1011" s="27">
        <v>1012</v>
      </c>
      <c r="D1011" s="3" t="str">
        <f>INDEX(Table2[NAMA BARANG],MATCH(A1011,Table2[//]))</f>
        <v>Jarum hijab GP 50 (24)</v>
      </c>
      <c r="E1011" s="4">
        <f>INDEX(Table2[TT],MATCH(A1011,Table2[//]))</f>
        <v>2</v>
      </c>
      <c r="F1011" s="5" t="str">
        <f>IF(INDEX(Table2[KET],MATCH(A1011,Table2[//]))="","-",INDEX(Table2[KET],MATCH(A1011,Table2[//])))</f>
        <v>50 box</v>
      </c>
    </row>
    <row r="1012" spans="1:6" ht="15">
      <c r="A1012" s="27">
        <v>1013</v>
      </c>
      <c r="D1012" s="3" t="str">
        <f>INDEX(Table2[NAMA BARANG],MATCH(A1012,Table2[//]))</f>
        <v>Jarum monte besar</v>
      </c>
      <c r="E1012" s="4">
        <f>INDEX(Table2[TT],MATCH(A1012,Table2[//]))</f>
        <v>1</v>
      </c>
      <c r="F1012" s="5" t="str">
        <f>IF(INDEX(Table2[KET],MATCH(A1012,Table2[//]))="","-",INDEX(Table2[KET],MATCH(A1012,Table2[//])))</f>
        <v>1440 pc</v>
      </c>
    </row>
    <row r="1013" spans="1:6" ht="15">
      <c r="A1013" s="27">
        <v>1014</v>
      </c>
      <c r="D1013" s="3" t="str">
        <f>INDEX(Table2[NAMA BARANG],MATCH(A1013,Table2[//]))</f>
        <v>Jarum pentol JJ 40</v>
      </c>
      <c r="E1013" s="4">
        <f>INDEX(Table2[TT],MATCH(A1013,Table2[//]))</f>
        <v>11</v>
      </c>
      <c r="F1013" s="5" t="str">
        <f>IF(INDEX(Table2[KET],MATCH(A1013,Table2[//]))="","-",INDEX(Table2[KET],MATCH(A1013,Table2[//])))</f>
        <v>120 ls</v>
      </c>
    </row>
    <row r="1014" spans="1:6" ht="15">
      <c r="A1014" s="27">
        <v>1015</v>
      </c>
      <c r="D1014" s="3" t="str">
        <f>INDEX(Table2[NAMA BARANG],MATCH(A1014,Table2[//]))</f>
        <v>Jarum Pentol Mika (40)</v>
      </c>
      <c r="E1014" s="4">
        <f>INDEX(Table2[TT],MATCH(A1014,Table2[//]))</f>
        <v>77</v>
      </c>
      <c r="F1014" s="5">
        <f>IF(INDEX(Table2[KET],MATCH(A1014,Table2[//]))="","-",INDEX(Table2[KET],MATCH(A1014,Table2[//])))</f>
        <v>1000</v>
      </c>
    </row>
    <row r="1015" spans="1:6" ht="15">
      <c r="A1015" s="27">
        <v>1016</v>
      </c>
      <c r="D1015" s="3" t="str">
        <f>INDEX(Table2[NAMA BARANG],MATCH(A1015,Table2[//]))</f>
        <v>Jas Hujan poncho B 201</v>
      </c>
      <c r="E1015" s="4">
        <f>INDEX(Table2[TT],MATCH(A1015,Table2[//]))</f>
        <v>6</v>
      </c>
      <c r="F1015" s="5">
        <f>IF(INDEX(Table2[KET],MATCH(A1015,Table2[//]))="","-",INDEX(Table2[KET],MATCH(A1015,Table2[//])))</f>
        <v>100</v>
      </c>
    </row>
    <row r="1016" spans="1:6" ht="15">
      <c r="A1016" s="27">
        <v>1017</v>
      </c>
      <c r="D1016" s="3" t="str">
        <f>INDEX(Table2[NAMA BARANG],MATCH(A1016,Table2[//]))</f>
        <v>Jepitan Enter Jep 107 (ETJ)</v>
      </c>
      <c r="E1016" s="4">
        <f>INDEX(Table2[TT],MATCH(A1016,Table2[//]))</f>
        <v>8</v>
      </c>
      <c r="F1016" s="5">
        <f>IF(INDEX(Table2[KET],MATCH(A1016,Table2[//]))="","-",INDEX(Table2[KET],MATCH(A1016,Table2[//])))</f>
        <v>10000</v>
      </c>
    </row>
    <row r="1017" spans="1:6" ht="15">
      <c r="A1017" s="27">
        <v>1018</v>
      </c>
      <c r="D1017" s="3" t="str">
        <f>INDEX(Table2[NAMA BARANG],MATCH(A1017,Table2[//]))</f>
        <v>Jepitan Saja</v>
      </c>
      <c r="E1017" s="4">
        <f>INDEX(Table2[TT],MATCH(A1017,Table2[//]))</f>
        <v>36</v>
      </c>
      <c r="F1017" s="5" t="str">
        <f>IF(INDEX(Table2[KET],MATCH(A1017,Table2[//]))="","-",INDEX(Table2[KET],MATCH(A1017,Table2[//])))</f>
        <v>10.000 pc</v>
      </c>
    </row>
    <row r="1018" spans="1:6" ht="15">
      <c r="A1018" s="27">
        <v>1019</v>
      </c>
      <c r="D1018" s="3" t="str">
        <f>INDEX(Table2[NAMA BARANG],MATCH(A1018,Table2[//]))</f>
        <v>K Lipat origami C 037</v>
      </c>
      <c r="E1018" s="4">
        <f>INDEX(Table2[TT],MATCH(A1018,Table2[//]))</f>
        <v>8</v>
      </c>
      <c r="F1018" s="5">
        <f>IF(INDEX(Table2[KET],MATCH(A1018,Table2[//]))="","-",INDEX(Table2[KET],MATCH(A1018,Table2[//])))</f>
        <v>600</v>
      </c>
    </row>
    <row r="1019" spans="1:6" ht="15">
      <c r="A1019" s="27">
        <v>1020</v>
      </c>
      <c r="D1019" s="3" t="str">
        <f>INDEX(Table2[NAMA BARANG],MATCH(A1019,Table2[//]))</f>
        <v>K lipat origami HL 305</v>
      </c>
      <c r="E1019" s="4">
        <f>INDEX(Table2[TT],MATCH(A1019,Table2[//]))</f>
        <v>4</v>
      </c>
      <c r="F1019" s="5" t="str">
        <f>IF(INDEX(Table2[KET],MATCH(A1019,Table2[//]))="","-",INDEX(Table2[KET],MATCH(A1019,Table2[//])))</f>
        <v>270 pc</v>
      </c>
    </row>
    <row r="1020" spans="1:6" ht="15">
      <c r="A1020" s="27">
        <v>1021</v>
      </c>
      <c r="D1020" s="3" t="str">
        <f>INDEX(Table2[NAMA BARANG],MATCH(A1020,Table2[//]))</f>
        <v>Kaca pembesar 8265</v>
      </c>
      <c r="E1020" s="4">
        <f>INDEX(Table2[TT],MATCH(A1020,Table2[//]))</f>
        <v>3</v>
      </c>
      <c r="F1020" s="5" t="str">
        <f>IF(INDEX(Table2[KET],MATCH(A1020,Table2[//]))="","-",INDEX(Table2[KET],MATCH(A1020,Table2[//])))</f>
        <v>1728 pc</v>
      </c>
    </row>
    <row r="1021" spans="1:6" ht="15">
      <c r="A1021" s="27">
        <v>1022</v>
      </c>
      <c r="D1021" s="3" t="str">
        <f>INDEX(Table2[NAMA BARANG],MATCH(A1021,Table2[//]))</f>
        <v>Kaca pembesar kunci SD 8848</v>
      </c>
      <c r="E1021" s="4">
        <f>INDEX(Table2[TT],MATCH(A1021,Table2[//]))</f>
        <v>1</v>
      </c>
      <c r="F1021" s="5" t="str">
        <f>IF(INDEX(Table2[KET],MATCH(A1021,Table2[//]))="","-",INDEX(Table2[KET],MATCH(A1021,Table2[//])))</f>
        <v>160 ls</v>
      </c>
    </row>
    <row r="1022" spans="1:6" ht="15">
      <c r="A1022" s="27">
        <v>1023</v>
      </c>
      <c r="D1022" s="3" t="str">
        <f>INDEX(Table2[NAMA BARANG],MATCH(A1022,Table2[//]))</f>
        <v>Kaca pembesar N-37 75 D/H</v>
      </c>
      <c r="E1022" s="4">
        <f>INDEX(Table2[TT],MATCH(A1022,Table2[//]))</f>
        <v>3</v>
      </c>
      <c r="F1022" s="5" t="str">
        <f>IF(INDEX(Table2[KET],MATCH(A1022,Table2[//]))="","-",INDEX(Table2[KET],MATCH(A1022,Table2[//])))</f>
        <v>180 pc</v>
      </c>
    </row>
    <row r="1023" spans="1:6" ht="15">
      <c r="A1023" s="27">
        <v>1024</v>
      </c>
      <c r="D1023" s="3" t="str">
        <f>INDEX(Table2[NAMA BARANG],MATCH(A1023,Table2[//]))</f>
        <v>Kaca pembesar TF 75+Rakit</v>
      </c>
      <c r="E1023" s="4">
        <f>INDEX(Table2[TT],MATCH(A1023,Table2[//]))</f>
        <v>3</v>
      </c>
      <c r="F1023" s="5" t="str">
        <f>IF(INDEX(Table2[KET],MATCH(A1023,Table2[//]))="","-",INDEX(Table2[KET],MATCH(A1023,Table2[//])))</f>
        <v>10 ls</v>
      </c>
    </row>
    <row r="1024" spans="1:6" ht="15">
      <c r="A1024" s="27">
        <v>1025</v>
      </c>
      <c r="D1024" s="3" t="str">
        <f>INDEX(Table2[NAMA BARANG],MATCH(A1024,Table2[//]))</f>
        <v>Kaca Pembesar TF Biasa 50</v>
      </c>
      <c r="E1024" s="4">
        <f>INDEX(Table2[TT],MATCH(A1024,Table2[//]))</f>
        <v>1</v>
      </c>
      <c r="F1024" s="5" t="str">
        <f>IF(INDEX(Table2[KET],MATCH(A1024,Table2[//]))="","-",INDEX(Table2[KET],MATCH(A1024,Table2[//])))</f>
        <v>20 LSN</v>
      </c>
    </row>
    <row r="1025" spans="1:6" ht="15">
      <c r="A1025" s="27">
        <v>1026</v>
      </c>
      <c r="D1025" s="3" t="str">
        <f>INDEX(Table2[NAMA BARANG],MATCH(A1025,Table2[//]))</f>
        <v>Kaca pembesar+kompas 1000G F</v>
      </c>
      <c r="E1025" s="4">
        <f>INDEX(Table2[TT],MATCH(A1025,Table2[//]))</f>
        <v>7</v>
      </c>
      <c r="F1025" s="5" t="str">
        <f>IF(INDEX(Table2[KET],MATCH(A1025,Table2[//]))="","-",INDEX(Table2[KET],MATCH(A1025,Table2[//])))</f>
        <v>504 set</v>
      </c>
    </row>
    <row r="1026" spans="1:6" ht="15">
      <c r="A1026" s="27">
        <v>1027</v>
      </c>
      <c r="D1026" s="3" t="str">
        <f>INDEX(Table2[NAMA BARANG],MATCH(A1026,Table2[//]))</f>
        <v>Kantong buah Kenjoy</v>
      </c>
      <c r="E1026" s="4">
        <f>INDEX(Table2[TT],MATCH(A1026,Table2[//]))</f>
        <v>9</v>
      </c>
      <c r="F1026" s="5" t="str">
        <f>IF(INDEX(Table2[KET],MATCH(A1026,Table2[//]))="","-",INDEX(Table2[KET],MATCH(A1026,Table2[//])))</f>
        <v>15 roll</v>
      </c>
    </row>
    <row r="1027" spans="1:6" ht="15">
      <c r="A1027" s="27">
        <v>1028</v>
      </c>
      <c r="D1027" s="3" t="str">
        <f>INDEX(Table2[NAMA BARANG],MATCH(A1027,Table2[//]))</f>
        <v>Kantong Plastik 18 x 36</v>
      </c>
      <c r="E1027" s="4">
        <f>INDEX(Table2[TT],MATCH(A1027,Table2[//]))</f>
        <v>2</v>
      </c>
      <c r="F1027" s="5">
        <f>IF(INDEX(Table2[KET],MATCH(A1027,Table2[//]))="","-",INDEX(Table2[KET],MATCH(A1027,Table2[//])))</f>
        <v>700</v>
      </c>
    </row>
    <row r="1028" spans="1:6" ht="15">
      <c r="A1028" s="27">
        <v>1029</v>
      </c>
      <c r="D1028" s="3" t="str">
        <f>INDEX(Table2[NAMA BARANG],MATCH(A1028,Table2[//]))</f>
        <v>Kantong Plastik 20 x 40</v>
      </c>
      <c r="E1028" s="4">
        <f>INDEX(Table2[TT],MATCH(A1028,Table2[//]))</f>
        <v>2</v>
      </c>
      <c r="F1028" s="5">
        <f>IF(INDEX(Table2[KET],MATCH(A1028,Table2[//]))="","-",INDEX(Table2[KET],MATCH(A1028,Table2[//])))</f>
        <v>700</v>
      </c>
    </row>
    <row r="1029" spans="1:6" ht="15">
      <c r="A1029" s="27">
        <v>1030</v>
      </c>
      <c r="D1029" s="3" t="str">
        <f>INDEX(Table2[NAMA BARANG],MATCH(A1029,Table2[//]))</f>
        <v>Kantong Plastik 25 x 50</v>
      </c>
      <c r="E1029" s="4">
        <f>INDEX(Table2[TT],MATCH(A1029,Table2[//]))</f>
        <v>3</v>
      </c>
      <c r="F1029" s="5">
        <f>IF(INDEX(Table2[KET],MATCH(A1029,Table2[//]))="","-",INDEX(Table2[KET],MATCH(A1029,Table2[//])))</f>
        <v>560</v>
      </c>
    </row>
    <row r="1030" spans="1:6" ht="15">
      <c r="A1030" s="27">
        <v>1031</v>
      </c>
      <c r="D1030" s="3" t="str">
        <f>INDEX(Table2[NAMA BARANG],MATCH(A1030,Table2[//]))</f>
        <v>Kantong plastik pita B CH</v>
      </c>
      <c r="E1030" s="4">
        <f>INDEX(Table2[TT],MATCH(A1030,Table2[//]))</f>
        <v>8</v>
      </c>
      <c r="F1030" s="5">
        <f>IF(INDEX(Table2[KET],MATCH(A1030,Table2[//]))="","-",INDEX(Table2[KET],MATCH(A1030,Table2[//])))</f>
        <v>400</v>
      </c>
    </row>
    <row r="1031" spans="1:6" ht="15">
      <c r="A1031" s="27">
        <v>1032</v>
      </c>
      <c r="D1031" s="3" t="str">
        <f>INDEX(Table2[NAMA BARANG],MATCH(A1031,Table2[//]))</f>
        <v>Kantong ultah kecil Disney</v>
      </c>
      <c r="E1031" s="4">
        <f>INDEX(Table2[TT],MATCH(A1031,Table2[//]))</f>
        <v>1</v>
      </c>
      <c r="F1031" s="5">
        <f>IF(INDEX(Table2[KET],MATCH(A1031,Table2[//]))="","-",INDEX(Table2[KET],MATCH(A1031,Table2[//])))</f>
        <v>600</v>
      </c>
    </row>
    <row r="1032" spans="1:6" ht="15">
      <c r="A1032" s="27">
        <v>1033</v>
      </c>
      <c r="D1032" s="3" t="str">
        <f>INDEX(Table2[NAMA BARANG],MATCH(A1032,Table2[//]))</f>
        <v>Karbon S/B double B</v>
      </c>
      <c r="E1032" s="4">
        <f>INDEX(Table2[TT],MATCH(A1032,Table2[//]))</f>
        <v>5</v>
      </c>
      <c r="F1032" s="5" t="str">
        <f>IF(INDEX(Table2[KET],MATCH(A1032,Table2[//]))="","-",INDEX(Table2[KET],MATCH(A1032,Table2[//])))</f>
        <v>50 PAK</v>
      </c>
    </row>
    <row r="1033" spans="1:6" ht="15">
      <c r="A1033" s="27">
        <v>1034</v>
      </c>
      <c r="D1033" s="3" t="str">
        <f>INDEX(Table2[NAMA BARANG],MATCH(A1033,Table2[//]))</f>
        <v>Karbon S/B double B (F)</v>
      </c>
      <c r="E1033" s="4">
        <f>INDEX(Table2[TT],MATCH(A1033,Table2[//]))</f>
        <v>4</v>
      </c>
      <c r="F1033" s="5" t="str">
        <f>IF(INDEX(Table2[KET],MATCH(A1033,Table2[//]))="","-",INDEX(Table2[KET],MATCH(A1033,Table2[//])))</f>
        <v>50 PAK</v>
      </c>
    </row>
    <row r="1034" spans="1:6" ht="15">
      <c r="A1034" s="27">
        <v>1035</v>
      </c>
      <c r="D1034" s="3" t="str">
        <f>INDEX(Table2[NAMA BARANG],MATCH(A1034,Table2[//]))</f>
        <v>Karet Pentil k Bebek</v>
      </c>
      <c r="E1034" s="4">
        <f>INDEX(Table2[TT],MATCH(A1034,Table2[//]))</f>
        <v>5</v>
      </c>
      <c r="F1034" s="5">
        <f>IF(INDEX(Table2[KET],MATCH(A1034,Table2[//]))="","-",INDEX(Table2[KET],MATCH(A1034,Table2[//])))</f>
        <v>500</v>
      </c>
    </row>
    <row r="1035" spans="1:6" ht="15">
      <c r="A1035" s="27">
        <v>1036</v>
      </c>
      <c r="D1035" s="3" t="str">
        <f>INDEX(Table2[NAMA BARANG],MATCH(A1035,Table2[//]))</f>
        <v>Karet Pentil Legenda k</v>
      </c>
      <c r="E1035" s="4">
        <f>INDEX(Table2[TT],MATCH(A1035,Table2[//]))</f>
        <v>5</v>
      </c>
      <c r="F1035" s="5">
        <f>IF(INDEX(Table2[KET],MATCH(A1035,Table2[//]))="","-",INDEX(Table2[KET],MATCH(A1035,Table2[//])))</f>
        <v>600</v>
      </c>
    </row>
    <row r="1036" spans="1:6" ht="15">
      <c r="A1036" s="27">
        <v>1037</v>
      </c>
      <c r="D1036" s="3" t="str">
        <f>INDEX(Table2[NAMA BARANG],MATCH(A1036,Table2[//]))</f>
        <v>Karet Pentil Seri Swan B</v>
      </c>
      <c r="E1036" s="4">
        <f>INDEX(Table2[TT],MATCH(A1036,Table2[//]))</f>
        <v>12</v>
      </c>
      <c r="F1036" s="5" t="str">
        <f>IF(INDEX(Table2[KET],MATCH(A1036,Table2[//]))="","-",INDEX(Table2[KET],MATCH(A1036,Table2[//])))</f>
        <v>125 PAK</v>
      </c>
    </row>
    <row r="1037" spans="1:6" ht="15">
      <c r="A1037" s="27">
        <v>1038</v>
      </c>
      <c r="D1037" s="3" t="str">
        <f>INDEX(Table2[NAMA BARANG],MATCH(A1037,Table2[//]))</f>
        <v>Kartu absen Kojiko Merah</v>
      </c>
      <c r="E1037" s="4">
        <f>INDEX(Table2[TT],MATCH(A1037,Table2[//]))</f>
        <v>4</v>
      </c>
      <c r="F1037" s="5">
        <f>IF(INDEX(Table2[KET],MATCH(A1037,Table2[//]))="","-",INDEX(Table2[KET],MATCH(A1037,Table2[//])))</f>
        <v>100</v>
      </c>
    </row>
    <row r="1038" spans="1:6" ht="15">
      <c r="A1038" s="27">
        <v>1039</v>
      </c>
      <c r="D1038" s="3" t="str">
        <f>INDEX(Table2[NAMA BARANG],MATCH(A1038,Table2[//]))</f>
        <v>Kartu Stock Folio B</v>
      </c>
      <c r="E1038" s="4">
        <f>INDEX(Table2[TT],MATCH(A1038,Table2[//]))</f>
        <v>2</v>
      </c>
      <c r="F1038" s="5" t="str">
        <f>IF(INDEX(Table2[KET],MATCH(A1038,Table2[//]))="","-",INDEX(Table2[KET],MATCH(A1038,Table2[//])))</f>
        <v>10 PAK</v>
      </c>
    </row>
    <row r="1039" spans="1:6" ht="15">
      <c r="A1039" s="27">
        <v>1040</v>
      </c>
      <c r="D1039" s="3" t="str">
        <f>INDEX(Table2[NAMA BARANG],MATCH(A1039,Table2[//]))</f>
        <v>Kartu Stock Folio Hj</v>
      </c>
      <c r="E1039" s="4">
        <f>INDEX(Table2[TT],MATCH(A1039,Table2[//]))</f>
        <v>13</v>
      </c>
      <c r="F1039" s="5" t="str">
        <f>IF(INDEX(Table2[KET],MATCH(A1039,Table2[//]))="","-",INDEX(Table2[KET],MATCH(A1039,Table2[//])))</f>
        <v>10 PAK</v>
      </c>
    </row>
    <row r="1040" spans="1:6" ht="15">
      <c r="A1040" s="27">
        <v>1041</v>
      </c>
      <c r="D1040" s="3" t="str">
        <f>INDEX(Table2[NAMA BARANG],MATCH(A1040,Table2[//]))</f>
        <v>Kartu Stock Folio K</v>
      </c>
      <c r="E1040" s="4">
        <f>INDEX(Table2[TT],MATCH(A1040,Table2[//]))</f>
        <v>7</v>
      </c>
      <c r="F1040" s="5" t="str">
        <f>IF(INDEX(Table2[KET],MATCH(A1040,Table2[//]))="","-",INDEX(Table2[KET],MATCH(A1040,Table2[//])))</f>
        <v>10 PAK</v>
      </c>
    </row>
    <row r="1041" spans="1:6" ht="15">
      <c r="A1041" s="27">
        <v>1042</v>
      </c>
      <c r="D1041" s="3" t="str">
        <f>INDEX(Table2[NAMA BARANG],MATCH(A1041,Table2[//]))</f>
        <v>Kartu Stock Folio M</v>
      </c>
      <c r="E1041" s="4">
        <f>INDEX(Table2[TT],MATCH(A1041,Table2[//]))</f>
        <v>11</v>
      </c>
      <c r="F1041" s="5" t="str">
        <f>IF(INDEX(Table2[KET],MATCH(A1041,Table2[//]))="","-",INDEX(Table2[KET],MATCH(A1041,Table2[//])))</f>
        <v>10 PAK</v>
      </c>
    </row>
    <row r="1042" spans="1:6" ht="15">
      <c r="A1042" s="27">
        <v>1043</v>
      </c>
      <c r="D1042" s="3" t="str">
        <f>INDEX(Table2[NAMA BARANG],MATCH(A1042,Table2[//]))</f>
        <v>Kartu Stock Folio P</v>
      </c>
      <c r="E1042" s="4">
        <f>INDEX(Table2[TT],MATCH(A1042,Table2[//]))</f>
        <v>1</v>
      </c>
      <c r="F1042" s="5" t="str">
        <f>IF(INDEX(Table2[KET],MATCH(A1042,Table2[//]))="","-",INDEX(Table2[KET],MATCH(A1042,Table2[//])))</f>
        <v>10 PAK</v>
      </c>
    </row>
    <row r="1043" spans="1:6" ht="15">
      <c r="A1043" s="27">
        <v>1044</v>
      </c>
      <c r="D1043" s="3" t="str">
        <f>INDEX(Table2[NAMA BARANG],MATCH(A1043,Table2[//]))</f>
        <v>Kartu Stock Folio P</v>
      </c>
      <c r="E1043" s="4">
        <f>INDEX(Table2[TT],MATCH(A1043,Table2[//]))</f>
        <v>1</v>
      </c>
      <c r="F1043" s="5" t="str">
        <f>IF(INDEX(Table2[KET],MATCH(A1043,Table2[//]))="","-",INDEX(Table2[KET],MATCH(A1043,Table2[//])))</f>
        <v>10 PAK</v>
      </c>
    </row>
    <row r="1044" spans="1:6" ht="15">
      <c r="A1044" s="27">
        <v>1045</v>
      </c>
      <c r="D1044" s="3" t="str">
        <f>INDEX(Table2[NAMA BARANG],MATCH(A1044,Table2[//]))</f>
        <v>Kartu stock Kwarto Hj</v>
      </c>
      <c r="E1044" s="4">
        <f>INDEX(Table2[TT],MATCH(A1044,Table2[//]))</f>
        <v>3</v>
      </c>
      <c r="F1044" s="5" t="str">
        <f>IF(INDEX(Table2[KET],MATCH(A1044,Table2[//]))="","-",INDEX(Table2[KET],MATCH(A1044,Table2[//])))</f>
        <v>20 PAK</v>
      </c>
    </row>
    <row r="1045" spans="1:6" ht="15">
      <c r="A1045" s="27">
        <v>1046</v>
      </c>
      <c r="D1045" s="3" t="str">
        <f>INDEX(Table2[NAMA BARANG],MATCH(A1045,Table2[//]))</f>
        <v>Kartu stock Kwarto K</v>
      </c>
      <c r="E1045" s="4">
        <f>INDEX(Table2[TT],MATCH(A1045,Table2[//]))</f>
        <v>4</v>
      </c>
      <c r="F1045" s="5" t="str">
        <f>IF(INDEX(Table2[KET],MATCH(A1045,Table2[//]))="","-",INDEX(Table2[KET],MATCH(A1045,Table2[//])))</f>
        <v>20 PAK</v>
      </c>
    </row>
    <row r="1046" spans="1:6" ht="15">
      <c r="A1046" s="27">
        <v>1047</v>
      </c>
      <c r="D1046" s="3" t="str">
        <f>INDEX(Table2[NAMA BARANG],MATCH(A1046,Table2[//]))</f>
        <v>Kartu Stock Kwarto M</v>
      </c>
      <c r="E1046" s="4">
        <f>INDEX(Table2[TT],MATCH(A1046,Table2[//]))</f>
        <v>3</v>
      </c>
      <c r="F1046" s="5" t="str">
        <f>IF(INDEX(Table2[KET],MATCH(A1046,Table2[//]))="","-",INDEX(Table2[KET],MATCH(A1046,Table2[//])))</f>
        <v>20 PAK</v>
      </c>
    </row>
    <row r="1047" spans="1:6" ht="15">
      <c r="A1047" s="27">
        <v>1048</v>
      </c>
      <c r="D1047" s="3" t="str">
        <f>INDEX(Table2[NAMA BARANG],MATCH(A1047,Table2[//]))</f>
        <v>Kartu Ucapan Anjing(84)</v>
      </c>
      <c r="E1047" s="4">
        <f>INDEX(Table2[TT],MATCH(A1047,Table2[//]))</f>
        <v>9</v>
      </c>
      <c r="F1047" s="5" t="str">
        <f>IF(INDEX(Table2[KET],MATCH(A1047,Table2[//]))="","-",INDEX(Table2[KET],MATCH(A1047,Table2[//])))</f>
        <v>22 Disp</v>
      </c>
    </row>
    <row r="1048" spans="1:6" ht="15">
      <c r="A1048" s="27">
        <v>1049</v>
      </c>
      <c r="D1048" s="3" t="str">
        <f>INDEX(Table2[NAMA BARANG],MATCH(A1048,Table2[//]))</f>
        <v>Kartu Undangan Anak B (TB)</v>
      </c>
      <c r="E1048" s="4">
        <f>INDEX(Table2[TT],MATCH(A1048,Table2[//]))</f>
        <v>1</v>
      </c>
      <c r="F1048" s="5">
        <f>IF(INDEX(Table2[KET],MATCH(A1048,Table2[//]))="","-",INDEX(Table2[KET],MATCH(A1048,Table2[//])))</f>
        <v>4000</v>
      </c>
    </row>
    <row r="1049" spans="1:6" ht="15">
      <c r="A1049" s="27">
        <v>1050</v>
      </c>
      <c r="D1049" s="3" t="str">
        <f>INDEX(Table2[NAMA BARANG],MATCH(A1049,Table2[//]))</f>
        <v>Kawat potong warna emas</v>
      </c>
      <c r="E1049" s="4">
        <f>INDEX(Table2[TT],MATCH(A1049,Table2[//]))</f>
        <v>6</v>
      </c>
      <c r="F1049" s="5" t="str">
        <f>IF(INDEX(Table2[KET],MATCH(A1049,Table2[//]))="","-",INDEX(Table2[KET],MATCH(A1049,Table2[//])))</f>
        <v>1200 pk</v>
      </c>
    </row>
    <row r="1050" spans="1:6" ht="15">
      <c r="A1050" s="27">
        <v>1051</v>
      </c>
      <c r="D1050" s="3" t="str">
        <f>INDEX(Table2[NAMA BARANG],MATCH(A1050,Table2[//]))</f>
        <v>Kemoceng Panjang Duster</v>
      </c>
      <c r="E1050" s="4">
        <f>INDEX(Table2[TT],MATCH(A1050,Table2[//]))</f>
        <v>1</v>
      </c>
      <c r="F1050" s="5" t="str">
        <f>IF(INDEX(Table2[KET],MATCH(A1050,Table2[//]))="","-",INDEX(Table2[KET],MATCH(A1050,Table2[//])))</f>
        <v>200 PCS</v>
      </c>
    </row>
    <row r="1051" spans="1:6" ht="15">
      <c r="A1051" s="27">
        <v>1052</v>
      </c>
      <c r="D1051" s="3" t="str">
        <f>INDEX(Table2[NAMA BARANG],MATCH(A1051,Table2[//]))</f>
        <v>Kemoceng Plastik Kecil (B5109)</v>
      </c>
      <c r="E1051" s="4">
        <f>INDEX(Table2[TT],MATCH(A1051,Table2[//]))</f>
        <v>4</v>
      </c>
      <c r="F1051" s="5" t="str">
        <f>IF(INDEX(Table2[KET],MATCH(A1051,Table2[//]))="","-",INDEX(Table2[KET],MATCH(A1051,Table2[//])))</f>
        <v>500 PCS</v>
      </c>
    </row>
    <row r="1052" spans="1:6" ht="15">
      <c r="A1052" s="27">
        <v>1053</v>
      </c>
      <c r="D1052" s="3" t="str">
        <f>INDEX(Table2[NAMA BARANG],MATCH(A1052,Table2[//]))</f>
        <v>Kertas Kado 50-70 Metalik</v>
      </c>
      <c r="E1052" s="4">
        <f>INDEX(Table2[TT],MATCH(A1052,Table2[//]))</f>
        <v>1</v>
      </c>
      <c r="F1052" s="5" t="str">
        <f>IF(INDEX(Table2[KET],MATCH(A1052,Table2[//]))="","-",INDEX(Table2[KET],MATCH(A1052,Table2[//])))</f>
        <v>10 rim</v>
      </c>
    </row>
    <row r="1053" spans="1:6" ht="15">
      <c r="A1053" s="27">
        <v>1054</v>
      </c>
      <c r="D1053" s="3" t="str">
        <f>INDEX(Table2[NAMA BARANG],MATCH(A1053,Table2[//]))</f>
        <v>Kertas Kado 70-100 bening polos</v>
      </c>
      <c r="E1053" s="4">
        <f>INDEX(Table2[TT],MATCH(A1053,Table2[//]))</f>
        <v>5</v>
      </c>
      <c r="F1053" s="5" t="str">
        <f>IF(INDEX(Table2[KET],MATCH(A1053,Table2[//]))="","-",INDEX(Table2[KET],MATCH(A1053,Table2[//])))</f>
        <v>5 rim</v>
      </c>
    </row>
    <row r="1054" spans="1:6" ht="15">
      <c r="A1054" s="27">
        <v>1055</v>
      </c>
      <c r="D1054" s="3" t="str">
        <f>INDEX(Table2[NAMA BARANG],MATCH(A1054,Table2[//]))</f>
        <v>Kertas Kado Holo (GLXY) Kn/ Mr/ Br</v>
      </c>
      <c r="E1054" s="4">
        <f>INDEX(Table2[TT],MATCH(A1054,Table2[//]))</f>
        <v>7</v>
      </c>
      <c r="F1054" s="5" t="str">
        <f>IF(INDEX(Table2[KET],MATCH(A1054,Table2[//]))="","-",INDEX(Table2[KET],MATCH(A1054,Table2[//])))</f>
        <v>5000 lbr</v>
      </c>
    </row>
    <row r="1055" spans="1:6" ht="15">
      <c r="A1055" s="27">
        <v>1056</v>
      </c>
      <c r="D1055" s="3" t="str">
        <f>INDEX(Table2[NAMA BARANG],MATCH(A1055,Table2[//]))</f>
        <v>Kertas Kado Holo 3 Dimensi (AN)</v>
      </c>
      <c r="E1055" s="4">
        <f>INDEX(Table2[TT],MATCH(A1055,Table2[//]))</f>
        <v>4</v>
      </c>
      <c r="F1055" s="5" t="str">
        <f>IF(INDEX(Table2[KET],MATCH(A1055,Table2[//]))="","-",INDEX(Table2[KET],MATCH(A1055,Table2[//])))</f>
        <v>10 rim</v>
      </c>
    </row>
    <row r="1056" spans="1:6" ht="15">
      <c r="A1056" s="27">
        <v>1057</v>
      </c>
      <c r="D1056" s="3" t="str">
        <f>INDEX(Table2[NAMA BARANG],MATCH(A1056,Table2[//]))</f>
        <v>Kertas Kado Holo motif 50x70</v>
      </c>
      <c r="E1056" s="4">
        <f>INDEX(Table2[TT],MATCH(A1056,Table2[//]))</f>
        <v>55</v>
      </c>
      <c r="F1056" s="5" t="str">
        <f>IF(INDEX(Table2[KET],MATCH(A1056,Table2[//]))="","-",INDEX(Table2[KET],MATCH(A1056,Table2[//])))</f>
        <v>10 rim</v>
      </c>
    </row>
    <row r="1057" spans="1:6" ht="15">
      <c r="A1057" s="27">
        <v>1058</v>
      </c>
      <c r="D1057" s="3" t="str">
        <f>INDEX(Table2[NAMA BARANG],MATCH(A1057,Table2[//]))</f>
        <v>Kertas Kado Holo motif polos PHS</v>
      </c>
      <c r="E1057" s="4">
        <f>INDEX(Table2[TT],MATCH(A1057,Table2[//]))</f>
        <v>15</v>
      </c>
      <c r="F1057" s="5" t="str">
        <f>IF(INDEX(Table2[KET],MATCH(A1057,Table2[//]))="","-",INDEX(Table2[KET],MATCH(A1057,Table2[//])))</f>
        <v>10 rim</v>
      </c>
    </row>
    <row r="1058" spans="1:6" ht="15">
      <c r="A1058" s="27">
        <v>1059</v>
      </c>
      <c r="D1058" s="3" t="str">
        <f>INDEX(Table2[NAMA BARANG],MATCH(A1058,Table2[//]))</f>
        <v>Kertas Kado HVS</v>
      </c>
      <c r="E1058" s="4">
        <f>INDEX(Table2[TT],MATCH(A1058,Table2[//]))</f>
        <v>1</v>
      </c>
      <c r="F1058" s="5" t="str">
        <f>IF(INDEX(Table2[KET],MATCH(A1058,Table2[//]))="","-",INDEX(Table2[KET],MATCH(A1058,Table2[//])))</f>
        <v>2 rim</v>
      </c>
    </row>
    <row r="1059" spans="1:6" ht="15">
      <c r="A1059" s="27">
        <v>1060</v>
      </c>
      <c r="D1059" s="3" t="str">
        <f>INDEX(Table2[NAMA BARANG],MATCH(A1059,Table2[//]))</f>
        <v>Kertas Kado Import(GD)/ Natal(3)/ Cmpr(8)</v>
      </c>
      <c r="E1059" s="4">
        <f>INDEX(Table2[TT],MATCH(A1059,Table2[//]))</f>
        <v>11</v>
      </c>
      <c r="F1059" s="5" t="str">
        <f>IF(INDEX(Table2[KET],MATCH(A1059,Table2[//]))="","-",INDEX(Table2[KET],MATCH(A1059,Table2[//])))</f>
        <v>60 pk</v>
      </c>
    </row>
    <row r="1060" spans="1:6" ht="15">
      <c r="A1060" s="27">
        <v>1061</v>
      </c>
      <c r="D1060" s="3" t="str">
        <f>INDEX(Table2[NAMA BARANG],MATCH(A1060,Table2[//]))</f>
        <v>Kertas Krep Jersy</v>
      </c>
      <c r="E1060" s="4">
        <f>INDEX(Table2[TT],MATCH(A1060,Table2[//]))</f>
        <v>7</v>
      </c>
      <c r="F1060" s="5">
        <f>IF(INDEX(Table2[KET],MATCH(A1060,Table2[//]))="","-",INDEX(Table2[KET],MATCH(A1060,Table2[//])))</f>
        <v>235</v>
      </c>
    </row>
    <row r="1061" spans="1:6" ht="15">
      <c r="A1061" s="27">
        <v>1062</v>
      </c>
      <c r="D1061" s="3" t="str">
        <f>INDEX(Table2[NAMA BARANG],MATCH(A1061,Table2[//]))</f>
        <v>Kertas lipat Fluorescent 20 x 20</v>
      </c>
      <c r="E1061" s="4">
        <f>INDEX(Table2[TT],MATCH(A1061,Table2[//]))</f>
        <v>1</v>
      </c>
      <c r="F1061" s="5">
        <f>IF(INDEX(Table2[KET],MATCH(A1061,Table2[//]))="","-",INDEX(Table2[KET],MATCH(A1061,Table2[//])))</f>
        <v>580</v>
      </c>
    </row>
    <row r="1062" spans="1:6" ht="15">
      <c r="A1062" s="27">
        <v>1063</v>
      </c>
      <c r="D1062" s="3" t="str">
        <f>INDEX(Table2[NAMA BARANG],MATCH(A1062,Table2[//]))</f>
        <v>Kertas lipat origami 16x16 (7307 Korea) Princess/ WTP / Snow White</v>
      </c>
      <c r="E1062" s="4">
        <f>INDEX(Table2[TT],MATCH(A1062,Table2[//]))</f>
        <v>4</v>
      </c>
      <c r="F1062" s="5" t="str">
        <f>IF(INDEX(Table2[KET],MATCH(A1062,Table2[//]))="","-",INDEX(Table2[KET],MATCH(A1062,Table2[//])))</f>
        <v>900 pc</v>
      </c>
    </row>
    <row r="1063" spans="1:6" ht="15">
      <c r="A1063" s="27">
        <v>1064</v>
      </c>
      <c r="D1063" s="3" t="str">
        <f>INDEX(Table2[NAMA BARANG],MATCH(A1063,Table2[//]))</f>
        <v>Kertas Lipat Origami Alfa Fluorescent 12 x 12</v>
      </c>
      <c r="E1063" s="4">
        <f>INDEX(Table2[TT],MATCH(A1063,Table2[//]))</f>
        <v>9</v>
      </c>
      <c r="F1063" s="5">
        <f>IF(INDEX(Table2[KET],MATCH(A1063,Table2[//]))="","-",INDEX(Table2[KET],MATCH(A1063,Table2[//])))</f>
        <v>1200</v>
      </c>
    </row>
    <row r="1064" spans="1:6" ht="15">
      <c r="A1064" s="27">
        <v>1065</v>
      </c>
      <c r="D1064" s="3" t="str">
        <f>INDEX(Table2[NAMA BARANG],MATCH(A1064,Table2[//]))</f>
        <v>Kertas Lipat Origami Alfa Fluorescent 14 x 14</v>
      </c>
      <c r="E1064" s="4">
        <f>INDEX(Table2[TT],MATCH(A1064,Table2[//]))</f>
        <v>8</v>
      </c>
      <c r="F1064" s="5">
        <f>IF(INDEX(Table2[KET],MATCH(A1064,Table2[//]))="","-",INDEX(Table2[KET],MATCH(A1064,Table2[//])))</f>
        <v>900</v>
      </c>
    </row>
    <row r="1065" spans="1:6" ht="15">
      <c r="A1065" s="27">
        <v>1066</v>
      </c>
      <c r="D1065" s="3" t="str">
        <f>INDEX(Table2[NAMA BARANG],MATCH(A1065,Table2[//]))</f>
        <v>Kertas Lipat Origami Alfa Fluorescent 16 x 16</v>
      </c>
      <c r="E1065" s="4">
        <f>INDEX(Table2[TT],MATCH(A1065,Table2[//]))</f>
        <v>8</v>
      </c>
      <c r="F1065" s="5">
        <f>IF(INDEX(Table2[KET],MATCH(A1065,Table2[//]))="","-",INDEX(Table2[KET],MATCH(A1065,Table2[//])))</f>
        <v>750</v>
      </c>
    </row>
    <row r="1066" spans="1:6" ht="15">
      <c r="A1066" s="27">
        <v>1067</v>
      </c>
      <c r="D1066" s="3" t="str">
        <f>INDEX(Table2[NAMA BARANG],MATCH(A1066,Table2[//]))</f>
        <v>Kertas Lipat Origami Alfa Fluorescent 20 x 20</v>
      </c>
      <c r="E1066" s="4">
        <f>INDEX(Table2[TT],MATCH(A1066,Table2[//]))</f>
        <v>10</v>
      </c>
      <c r="F1066" s="5">
        <f>IF(INDEX(Table2[KET],MATCH(A1066,Table2[//]))="","-",INDEX(Table2[KET],MATCH(A1066,Table2[//])))</f>
        <v>500</v>
      </c>
    </row>
    <row r="1067" spans="1:6" ht="15">
      <c r="A1067" s="27">
        <v>1068</v>
      </c>
      <c r="D1067" s="3" t="str">
        <f>INDEX(Table2[NAMA BARANG],MATCH(A1067,Table2[//]))</f>
        <v>Kertas lipat origami Z 003</v>
      </c>
      <c r="E1067" s="4">
        <f>INDEX(Table2[TT],MATCH(A1067,Table2[//]))</f>
        <v>1</v>
      </c>
      <c r="F1067" s="5" t="str">
        <f>IF(INDEX(Table2[KET],MATCH(A1067,Table2[//]))="","-",INDEX(Table2[KET],MATCH(A1067,Table2[//])))</f>
        <v>320 PCS</v>
      </c>
    </row>
    <row r="1068" spans="1:6" ht="15">
      <c r="A1068" s="27">
        <v>1069</v>
      </c>
      <c r="D1068" s="3" t="str">
        <f>INDEX(Table2[NAMA BARANG],MATCH(A1068,Table2[//]))</f>
        <v>Kertas lipat yasama motif 12 Dpn</v>
      </c>
      <c r="E1068" s="4">
        <f>INDEX(Table2[TT],MATCH(A1068,Table2[//]))</f>
        <v>1</v>
      </c>
      <c r="F1068" s="5" t="str">
        <f>IF(INDEX(Table2[KET],MATCH(A1068,Table2[//]))="","-",INDEX(Table2[KET],MATCH(A1068,Table2[//])))</f>
        <v>1200 pc</v>
      </c>
    </row>
    <row r="1069" spans="1:6" ht="15">
      <c r="A1069" s="27">
        <v>1070</v>
      </c>
      <c r="D1069" s="3" t="str">
        <f>INDEX(Table2[NAMA BARANG],MATCH(A1069,Table2[//]))</f>
        <v xml:space="preserve">Kertas origami mewarnai </v>
      </c>
      <c r="E1069" s="4">
        <f>INDEX(Table2[TT],MATCH(A1069,Table2[//]))</f>
        <v>5</v>
      </c>
      <c r="F1069" s="5">
        <f>IF(INDEX(Table2[KET],MATCH(A1069,Table2[//]))="","-",INDEX(Table2[KET],MATCH(A1069,Table2[//])))</f>
        <v>1200</v>
      </c>
    </row>
    <row r="1070" spans="1:6" ht="15">
      <c r="A1070" s="27">
        <v>1071</v>
      </c>
      <c r="D1070" s="3" t="str">
        <f>INDEX(Table2[NAMA BARANG],MATCH(A1070,Table2[//]))</f>
        <v xml:space="preserve">Kertas origami mewarnai </v>
      </c>
      <c r="E1070" s="4">
        <f>INDEX(Table2[TT],MATCH(A1070,Table2[//]))</f>
        <v>1</v>
      </c>
      <c r="F1070" s="5">
        <f>IF(INDEX(Table2[KET],MATCH(A1070,Table2[//]))="","-",INDEX(Table2[KET],MATCH(A1070,Table2[//])))</f>
        <v>1000</v>
      </c>
    </row>
    <row r="1071" spans="1:6" ht="15">
      <c r="A1071" s="27">
        <v>1072</v>
      </c>
      <c r="D1071" s="3" t="str">
        <f>INDEX(Table2[NAMA BARANG],MATCH(A1071,Table2[//]))</f>
        <v>Key ring Debozz DBKC 003</v>
      </c>
      <c r="E1071" s="4">
        <f>INDEX(Table2[TT],MATCH(A1071,Table2[//]))</f>
        <v>2</v>
      </c>
      <c r="F1071" s="5" t="str">
        <f>IF(INDEX(Table2[KET],MATCH(A1071,Table2[//]))="","-",INDEX(Table2[KET],MATCH(A1071,Table2[//])))</f>
        <v>96 BOX</v>
      </c>
    </row>
    <row r="1072" spans="1:6" ht="15">
      <c r="A1072" s="27">
        <v>1073</v>
      </c>
      <c r="D1072" s="3" t="str">
        <f>INDEX(Table2[NAMA BARANG],MATCH(A1072,Table2[//]))</f>
        <v>Kompas DL 45-3(gold)</v>
      </c>
      <c r="E1072" s="4">
        <f>INDEX(Table2[TT],MATCH(A1072,Table2[//]))</f>
        <v>18</v>
      </c>
      <c r="F1072" s="5" t="str">
        <f>IF(INDEX(Table2[KET],MATCH(A1072,Table2[//]))="","-",INDEX(Table2[KET],MATCH(A1072,Table2[//])))</f>
        <v>144 pc</v>
      </c>
    </row>
    <row r="1073" spans="1:6" ht="15">
      <c r="A1073" s="27">
        <v>1074</v>
      </c>
      <c r="D1073" s="3" t="str">
        <f>INDEX(Table2[NAMA BARANG],MATCH(A1073,Table2[//]))</f>
        <v>Ks. Set 6F 65</v>
      </c>
      <c r="E1073" s="4">
        <f>INDEX(Table2[TT],MATCH(A1073,Table2[//]))</f>
        <v>4</v>
      </c>
      <c r="F1073" s="5">
        <f>IF(INDEX(Table2[KET],MATCH(A1073,Table2[//]))="","-",INDEX(Table2[KET],MATCH(A1073,Table2[//])))</f>
        <v>480</v>
      </c>
    </row>
    <row r="1074" spans="1:6" ht="15">
      <c r="A1074" s="27">
        <v>1075</v>
      </c>
      <c r="D1074" s="3" t="str">
        <f>INDEX(Table2[NAMA BARANG],MATCH(A1074,Table2[//]))</f>
        <v>Ks. Set 6F 77</v>
      </c>
      <c r="E1074" s="4">
        <f>INDEX(Table2[TT],MATCH(A1074,Table2[//]))</f>
        <v>2</v>
      </c>
      <c r="F1074" s="5">
        <f>IF(INDEX(Table2[KET],MATCH(A1074,Table2[//]))="","-",INDEX(Table2[KET],MATCH(A1074,Table2[//])))</f>
        <v>480</v>
      </c>
    </row>
    <row r="1075" spans="1:6" ht="15">
      <c r="A1075" s="27">
        <v>1076</v>
      </c>
      <c r="D1075" s="3" t="str">
        <f>INDEX(Table2[NAMA BARANG],MATCH(A1075,Table2[//]))</f>
        <v>Ks. Set ABG Erica 0288(14)/ 0299(9)</v>
      </c>
      <c r="E1075" s="4">
        <f>INDEX(Table2[TT],MATCH(A1075,Table2[//]))</f>
        <v>23</v>
      </c>
      <c r="F1075" s="5" t="str">
        <f>IF(INDEX(Table2[KET],MATCH(A1075,Table2[//]))="","-",INDEX(Table2[KET],MATCH(A1075,Table2[//])))</f>
        <v>72 ls</v>
      </c>
    </row>
    <row r="1076" spans="1:6" ht="15">
      <c r="A1076" s="27">
        <v>1077</v>
      </c>
      <c r="D1076" s="3" t="str">
        <f>INDEX(Table2[NAMA BARANG],MATCH(A1076,Table2[//]))</f>
        <v>Ks. Set Bonrks Beauty III</v>
      </c>
      <c r="E1076" s="4">
        <f>INDEX(Table2[TT],MATCH(A1076,Table2[//]))</f>
        <v>2</v>
      </c>
      <c r="F1076" s="5" t="str">
        <f>IF(INDEX(Table2[KET],MATCH(A1076,Table2[//]))="","-",INDEX(Table2[KET],MATCH(A1076,Table2[//])))</f>
        <v>56 ls</v>
      </c>
    </row>
    <row r="1077" spans="1:6" ht="15">
      <c r="A1077" s="27">
        <v>1078</v>
      </c>
      <c r="D1077" s="3" t="str">
        <f>INDEX(Table2[NAMA BARANG],MATCH(A1077,Table2[//]))</f>
        <v>Ks. Set F4 G &amp; G Zodiac 1621</v>
      </c>
      <c r="E1077" s="4">
        <f>INDEX(Table2[TT],MATCH(A1077,Table2[//]))</f>
        <v>1</v>
      </c>
      <c r="F1077" s="5" t="str">
        <f>IF(INDEX(Table2[KET],MATCH(A1077,Table2[//]))="","-",INDEX(Table2[KET],MATCH(A1077,Table2[//])))</f>
        <v>100 ls</v>
      </c>
    </row>
    <row r="1078" spans="1:6" ht="15">
      <c r="A1078" s="27">
        <v>1079</v>
      </c>
      <c r="D1078" s="3" t="str">
        <f>INDEX(Table2[NAMA BARANG],MATCH(A1078,Table2[//]))</f>
        <v>Ks. Set F4+Data Pribadi</v>
      </c>
      <c r="E1078" s="4">
        <f>INDEX(Table2[TT],MATCH(A1078,Table2[//]))</f>
        <v>1</v>
      </c>
      <c r="F1078" s="5" t="str">
        <f>IF(INDEX(Table2[KET],MATCH(A1078,Table2[//]))="","-",INDEX(Table2[KET],MATCH(A1078,Table2[//])))</f>
        <v>120 ls</v>
      </c>
    </row>
    <row r="1079" spans="1:6" ht="15">
      <c r="A1079" s="27">
        <v>1080</v>
      </c>
      <c r="D1079" s="3" t="str">
        <f>INDEX(Table2[NAMA BARANG],MATCH(A1079,Table2[//]))</f>
        <v>Ks. Set F4+Sticker Silvia</v>
      </c>
      <c r="E1079" s="4">
        <f>INDEX(Table2[TT],MATCH(A1079,Table2[//]))</f>
        <v>13</v>
      </c>
      <c r="F1079" s="5" t="str">
        <f>IF(INDEX(Table2[KET],MATCH(A1079,Table2[//]))="","-",INDEX(Table2[KET],MATCH(A1079,Table2[//])))</f>
        <v>96 ls</v>
      </c>
    </row>
    <row r="1080" spans="1:6" ht="15">
      <c r="A1080" s="27">
        <v>1081</v>
      </c>
      <c r="D1080" s="3" t="str">
        <f>INDEX(Table2[NAMA BARANG],MATCH(A1080,Table2[//]))</f>
        <v xml:space="preserve">Ks. Set Fancy MCN </v>
      </c>
      <c r="E1080" s="4">
        <f>INDEX(Table2[TT],MATCH(A1080,Table2[//]))</f>
        <v>7</v>
      </c>
      <c r="F1080" s="5" t="str">
        <f>IF(INDEX(Table2[KET],MATCH(A1080,Table2[//]))="","-",INDEX(Table2[KET],MATCH(A1080,Table2[//])))</f>
        <v>84 ls</v>
      </c>
    </row>
    <row r="1081" spans="1:6" ht="15">
      <c r="A1081" s="27">
        <v>1082</v>
      </c>
      <c r="D1081" s="3" t="str">
        <f>INDEX(Table2[NAMA BARANG],MATCH(A1081,Table2[//]))</f>
        <v>Ks. Set Garfield</v>
      </c>
      <c r="E1081" s="4">
        <f>INDEX(Table2[TT],MATCH(A1081,Table2[//]))</f>
        <v>12</v>
      </c>
      <c r="F1081" s="5" t="str">
        <f>IF(INDEX(Table2[KET],MATCH(A1081,Table2[//]))="","-",INDEX(Table2[KET],MATCH(A1081,Table2[//])))</f>
        <v>60 ls</v>
      </c>
    </row>
    <row r="1082" spans="1:6" ht="15">
      <c r="A1082" s="27">
        <v>1083</v>
      </c>
      <c r="D1082" s="3" t="str">
        <f>INDEX(Table2[NAMA BARANG],MATCH(A1082,Table2[//]))</f>
        <v>Ks. Set Hk Mill 2000</v>
      </c>
      <c r="E1082" s="4">
        <f>INDEX(Table2[TT],MATCH(A1082,Table2[//]))</f>
        <v>3</v>
      </c>
      <c r="F1082" s="5" t="str">
        <f>IF(INDEX(Table2[KET],MATCH(A1082,Table2[//]))="","-",INDEX(Table2[KET],MATCH(A1082,Table2[//])))</f>
        <v>72 ls</v>
      </c>
    </row>
    <row r="1083" spans="1:6" ht="15">
      <c r="A1083" s="27">
        <v>1084</v>
      </c>
      <c r="D1083" s="3" t="str">
        <f>INDEX(Table2[NAMA BARANG],MATCH(A1083,Table2[//]))</f>
        <v>Ks. Set Menara Bunga</v>
      </c>
      <c r="E1083" s="4">
        <f>INDEX(Table2[TT],MATCH(A1083,Table2[//]))</f>
        <v>1</v>
      </c>
      <c r="F1083" s="5" t="str">
        <f>IF(INDEX(Table2[KET],MATCH(A1083,Table2[//]))="","-",INDEX(Table2[KET],MATCH(A1083,Table2[//])))</f>
        <v>100 ls</v>
      </c>
    </row>
    <row r="1084" spans="1:6" ht="15">
      <c r="A1084" s="27">
        <v>1085</v>
      </c>
      <c r="D1084" s="3" t="str">
        <f>INDEX(Table2[NAMA BARANG],MATCH(A1084,Table2[//]))</f>
        <v>Ks. Set Monroe</v>
      </c>
      <c r="E1084" s="4">
        <f>INDEX(Table2[TT],MATCH(A1084,Table2[//]))</f>
        <v>1</v>
      </c>
      <c r="F1084" s="5" t="str">
        <f>IF(INDEX(Table2[KET],MATCH(A1084,Table2[//]))="","-",INDEX(Table2[KET],MATCH(A1084,Table2[//])))</f>
        <v>80 ls</v>
      </c>
    </row>
    <row r="1085" spans="1:6" ht="15">
      <c r="A1085" s="27">
        <v>1086</v>
      </c>
      <c r="D1085" s="3" t="str">
        <f>INDEX(Table2[NAMA BARANG],MATCH(A1085,Table2[//]))</f>
        <v>Ks. Set Monroe</v>
      </c>
      <c r="E1085" s="4">
        <f>INDEX(Table2[TT],MATCH(A1085,Table2[//]))</f>
        <v>1</v>
      </c>
      <c r="F1085" s="5" t="str">
        <f>IF(INDEX(Table2[KET],MATCH(A1085,Table2[//]))="","-",INDEX(Table2[KET],MATCH(A1085,Table2[//])))</f>
        <v>40 ls</v>
      </c>
    </row>
    <row r="1086" spans="1:6" ht="15">
      <c r="A1086" s="27">
        <v>1087</v>
      </c>
      <c r="D1086" s="3" t="str">
        <f>INDEX(Table2[NAMA BARANG],MATCH(A1086,Table2[//]))</f>
        <v>Ks. Set Pipy &amp; Friend</v>
      </c>
      <c r="E1086" s="4">
        <f>INDEX(Table2[TT],MATCH(A1086,Table2[//]))</f>
        <v>1</v>
      </c>
      <c r="F1086" s="5" t="str">
        <f>IF(INDEX(Table2[KET],MATCH(A1086,Table2[//]))="","-",INDEX(Table2[KET],MATCH(A1086,Table2[//])))</f>
        <v>72 ls</v>
      </c>
    </row>
    <row r="1087" spans="1:6" ht="15">
      <c r="A1087" s="27">
        <v>1088</v>
      </c>
      <c r="D1087" s="3" t="str">
        <f>INDEX(Table2[NAMA BARANG],MATCH(A1087,Table2[//]))</f>
        <v>Kuas Atorna no 11</v>
      </c>
      <c r="E1087" s="4">
        <f>INDEX(Table2[TT],MATCH(A1087,Table2[//]))</f>
        <v>2</v>
      </c>
      <c r="F1087" s="5" t="str">
        <f>IF(INDEX(Table2[KET],MATCH(A1087,Table2[//]))="","-",INDEX(Table2[KET],MATCH(A1087,Table2[//])))</f>
        <v>100 ls</v>
      </c>
    </row>
    <row r="1088" spans="1:6" ht="15">
      <c r="A1088" s="27">
        <v>1089</v>
      </c>
      <c r="D1088" s="3" t="str">
        <f>INDEX(Table2[NAMA BARANG],MATCH(A1088,Table2[//]))</f>
        <v>Kuas Atorna no 8</v>
      </c>
      <c r="E1088" s="4">
        <f>INDEX(Table2[TT],MATCH(A1088,Table2[//]))</f>
        <v>3</v>
      </c>
      <c r="F1088" s="5" t="str">
        <f>IF(INDEX(Table2[KET],MATCH(A1088,Table2[//]))="","-",INDEX(Table2[KET],MATCH(A1088,Table2[//])))</f>
        <v>100 ls</v>
      </c>
    </row>
    <row r="1089" spans="1:6" ht="15">
      <c r="A1089" s="27">
        <v>1090</v>
      </c>
      <c r="D1089" s="3" t="str">
        <f>INDEX(Table2[NAMA BARANG],MATCH(A1089,Table2[//]))</f>
        <v>Kuas Atorna no 9</v>
      </c>
      <c r="E1089" s="4">
        <f>INDEX(Table2[TT],MATCH(A1089,Table2[//]))</f>
        <v>4</v>
      </c>
      <c r="F1089" s="5" t="str">
        <f>IF(INDEX(Table2[KET],MATCH(A1089,Table2[//]))="","-",INDEX(Table2[KET],MATCH(A1089,Table2[//])))</f>
        <v>100 ls</v>
      </c>
    </row>
    <row r="1090" spans="1:6" ht="15">
      <c r="A1090" s="27">
        <v>1091</v>
      </c>
      <c r="D1090" s="3" t="str">
        <f>INDEX(Table2[NAMA BARANG],MATCH(A1090,Table2[//]))</f>
        <v>Kuas Cat 005 (6 pc)</v>
      </c>
      <c r="E1090" s="4">
        <f>INDEX(Table2[TT],MATCH(A1090,Table2[//]))</f>
        <v>1</v>
      </c>
      <c r="F1090" s="5" t="str">
        <f>IF(INDEX(Table2[KET],MATCH(A1090,Table2[//]))="","-",INDEX(Table2[KET],MATCH(A1090,Table2[//])))</f>
        <v>480 set</v>
      </c>
    </row>
    <row r="1091" spans="1:6" ht="15">
      <c r="A1091" s="27">
        <v>1092</v>
      </c>
      <c r="D1091" s="3" t="str">
        <f>INDEX(Table2[NAMA BARANG],MATCH(A1091,Table2[//]))</f>
        <v>Kuas Cat 251-12H</v>
      </c>
      <c r="E1091" s="4">
        <f>INDEX(Table2[TT],MATCH(A1091,Table2[//]))</f>
        <v>3</v>
      </c>
      <c r="F1091" s="5" t="str">
        <f>IF(INDEX(Table2[KET],MATCH(A1091,Table2[//]))="","-",INDEX(Table2[KET],MATCH(A1091,Table2[//])))</f>
        <v>240 set</v>
      </c>
    </row>
    <row r="1092" spans="1:6" ht="15">
      <c r="A1092" s="27">
        <v>1093</v>
      </c>
      <c r="D1092" s="3" t="str">
        <f>INDEX(Table2[NAMA BARANG],MATCH(A1092,Table2[//]))</f>
        <v>Kuas Cat H 4 POAI</v>
      </c>
      <c r="E1092" s="4">
        <f>INDEX(Table2[TT],MATCH(A1092,Table2[//]))</f>
        <v>8</v>
      </c>
      <c r="F1092" s="5" t="str">
        <f>IF(INDEX(Table2[KET],MATCH(A1092,Table2[//]))="","-",INDEX(Table2[KET],MATCH(A1092,Table2[//])))</f>
        <v>216 pc</v>
      </c>
    </row>
    <row r="1093" spans="1:6" ht="15">
      <c r="A1093" s="27">
        <v>1094</v>
      </c>
      <c r="D1093" s="3" t="str">
        <f>INDEX(Table2[NAMA BARANG],MATCH(A1093,Table2[//]))</f>
        <v>Kuas enter no 8</v>
      </c>
      <c r="E1093" s="4">
        <f>INDEX(Table2[TT],MATCH(A1093,Table2[//]))</f>
        <v>1</v>
      </c>
      <c r="F1093" s="5" t="str">
        <f>IF(INDEX(Table2[KET],MATCH(A1093,Table2[//]))="","-",INDEX(Table2[KET],MATCH(A1093,Table2[//])))</f>
        <v>100 ls</v>
      </c>
    </row>
    <row r="1094" spans="1:6" ht="15">
      <c r="A1094" s="27">
        <v>1095</v>
      </c>
      <c r="D1094" s="3" t="str">
        <f>INDEX(Table2[NAMA BARANG],MATCH(A1094,Table2[//]))</f>
        <v>Kuas enter Set 1929</v>
      </c>
      <c r="E1094" s="4">
        <f>INDEX(Table2[TT],MATCH(A1094,Table2[//]))</f>
        <v>5</v>
      </c>
      <c r="F1094" s="5" t="str">
        <f>IF(INDEX(Table2[KET],MATCH(A1094,Table2[//]))="","-",INDEX(Table2[KET],MATCH(A1094,Table2[//])))</f>
        <v>200 set</v>
      </c>
    </row>
    <row r="1095" spans="1:6" ht="15">
      <c r="A1095" s="27">
        <v>1096</v>
      </c>
      <c r="D1095" s="3" t="str">
        <f>INDEX(Table2[NAMA BARANG],MATCH(A1095,Table2[//]))</f>
        <v>Kuas Infico no 6</v>
      </c>
      <c r="E1095" s="4">
        <f>INDEX(Table2[TT],MATCH(A1095,Table2[//]))</f>
        <v>4</v>
      </c>
      <c r="F1095" s="5" t="str">
        <f>IF(INDEX(Table2[KET],MATCH(A1095,Table2[//]))="","-",INDEX(Table2[KET],MATCH(A1095,Table2[//])))</f>
        <v>200 ls</v>
      </c>
    </row>
    <row r="1096" spans="1:6" ht="15">
      <c r="A1096" s="27">
        <v>1097</v>
      </c>
      <c r="D1096" s="3" t="str">
        <f>INDEX(Table2[NAMA BARANG],MATCH(A1096,Table2[//]))</f>
        <v>Kuas Mofie CB 02 kecil (2)/ CB 03 Besar (1)</v>
      </c>
      <c r="E1096" s="4">
        <f>INDEX(Table2[TT],MATCH(A1096,Table2[//]))</f>
        <v>3</v>
      </c>
      <c r="F1096" s="5" t="str">
        <f>IF(INDEX(Table2[KET],MATCH(A1096,Table2[//]))="","-",INDEX(Table2[KET],MATCH(A1096,Table2[//])))</f>
        <v>2000 pc</v>
      </c>
    </row>
    <row r="1097" spans="1:6" ht="15">
      <c r="A1097" s="27">
        <v>1098</v>
      </c>
      <c r="D1097" s="3" t="str">
        <f>INDEX(Table2[NAMA BARANG],MATCH(A1097,Table2[//]))</f>
        <v>Kuas Montana no 1</v>
      </c>
      <c r="E1097" s="4">
        <f>INDEX(Table2[TT],MATCH(A1097,Table2[//]))</f>
        <v>5</v>
      </c>
      <c r="F1097" s="5" t="str">
        <f>IF(INDEX(Table2[KET],MATCH(A1097,Table2[//]))="","-",INDEX(Table2[KET],MATCH(A1097,Table2[//])))</f>
        <v>200 ls</v>
      </c>
    </row>
    <row r="1098" spans="1:6" ht="15">
      <c r="A1098" s="27">
        <v>1099</v>
      </c>
      <c r="D1098" s="3" t="str">
        <f>INDEX(Table2[NAMA BARANG],MATCH(A1098,Table2[//]))</f>
        <v>Kuas Montana no 2</v>
      </c>
      <c r="E1098" s="4">
        <f>INDEX(Table2[TT],MATCH(A1098,Table2[//]))</f>
        <v>10</v>
      </c>
      <c r="F1098" s="5" t="str">
        <f>IF(INDEX(Table2[KET],MATCH(A1098,Table2[//]))="","-",INDEX(Table2[KET],MATCH(A1098,Table2[//])))</f>
        <v>100 box</v>
      </c>
    </row>
    <row r="1099" spans="1:6" ht="15">
      <c r="A1099" s="27">
        <v>1100</v>
      </c>
      <c r="D1099" s="3" t="str">
        <f>INDEX(Table2[NAMA BARANG],MATCH(A1099,Table2[//]))</f>
        <v>Kuas Montana no 3</v>
      </c>
      <c r="E1099" s="4">
        <f>INDEX(Table2[TT],MATCH(A1099,Table2[//]))</f>
        <v>5</v>
      </c>
      <c r="F1099" s="5" t="str">
        <f>IF(INDEX(Table2[KET],MATCH(A1099,Table2[//]))="","-",INDEX(Table2[KET],MATCH(A1099,Table2[//])))</f>
        <v>100 box</v>
      </c>
    </row>
    <row r="1100" spans="1:6" ht="15">
      <c r="A1100" s="27">
        <v>1101</v>
      </c>
      <c r="D1100" s="3" t="str">
        <f>INDEX(Table2[NAMA BARANG],MATCH(A1100,Table2[//]))</f>
        <v>Kuas Montana no 4</v>
      </c>
      <c r="E1100" s="4">
        <f>INDEX(Table2[TT],MATCH(A1100,Table2[//]))</f>
        <v>6</v>
      </c>
      <c r="F1100" s="5" t="str">
        <f>IF(INDEX(Table2[KET],MATCH(A1100,Table2[//]))="","-",INDEX(Table2[KET],MATCH(A1100,Table2[//])))</f>
        <v>100 box</v>
      </c>
    </row>
    <row r="1101" spans="1:6" ht="15">
      <c r="A1101" s="27">
        <v>1102</v>
      </c>
      <c r="D1101" s="3" t="str">
        <f>INDEX(Table2[NAMA BARANG],MATCH(A1101,Table2[//]))</f>
        <v>Kuas Montana no 5</v>
      </c>
      <c r="E1101" s="4">
        <f>INDEX(Table2[TT],MATCH(A1101,Table2[//]))</f>
        <v>8</v>
      </c>
      <c r="F1101" s="5" t="str">
        <f>IF(INDEX(Table2[KET],MATCH(A1101,Table2[//]))="","-",INDEX(Table2[KET],MATCH(A1101,Table2[//])))</f>
        <v>75 box</v>
      </c>
    </row>
    <row r="1102" spans="1:6" ht="15">
      <c r="A1102" s="27">
        <v>1103</v>
      </c>
      <c r="D1102" s="3" t="str">
        <f>INDEX(Table2[NAMA BARANG],MATCH(A1102,Table2[//]))</f>
        <v>Kuas Montana no 6</v>
      </c>
      <c r="E1102" s="4">
        <f>INDEX(Table2[TT],MATCH(A1102,Table2[//]))</f>
        <v>9</v>
      </c>
      <c r="F1102" s="5" t="str">
        <f>IF(INDEX(Table2[KET],MATCH(A1102,Table2[//]))="","-",INDEX(Table2[KET],MATCH(A1102,Table2[//])))</f>
        <v>75 box</v>
      </c>
    </row>
    <row r="1103" spans="1:6" ht="15">
      <c r="A1103" s="27">
        <v>1104</v>
      </c>
      <c r="D1103" s="3" t="str">
        <f>INDEX(Table2[NAMA BARANG],MATCH(A1103,Table2[//]))</f>
        <v>Kuas pagoda 251-8</v>
      </c>
      <c r="E1103" s="4">
        <f>INDEX(Table2[TT],MATCH(A1103,Table2[//]))</f>
        <v>2</v>
      </c>
      <c r="F1103" s="5" t="str">
        <f>IF(INDEX(Table2[KET],MATCH(A1103,Table2[//]))="","-",INDEX(Table2[KET],MATCH(A1103,Table2[//])))</f>
        <v>25 gr</v>
      </c>
    </row>
    <row r="1104" spans="1:6" ht="15">
      <c r="A1104" s="27">
        <v>1105</v>
      </c>
      <c r="D1104" s="3" t="str">
        <f>INDEX(Table2[NAMA BARANG],MATCH(A1104,Table2[//]))</f>
        <v>Kuas pagoda 5(2)/ 6(2)</v>
      </c>
      <c r="E1104" s="4">
        <f>INDEX(Table2[TT],MATCH(A1104,Table2[//]))</f>
        <v>4</v>
      </c>
      <c r="F1104" s="5" t="str">
        <f>IF(INDEX(Table2[KET],MATCH(A1104,Table2[//]))="","-",INDEX(Table2[KET],MATCH(A1104,Table2[//])))</f>
        <v>25 gros</v>
      </c>
    </row>
    <row r="1105" spans="1:6" ht="15">
      <c r="A1105" s="27">
        <v>1106</v>
      </c>
      <c r="D1105" s="3" t="str">
        <f>INDEX(Table2[NAMA BARANG],MATCH(A1105,Table2[//]))</f>
        <v>Kuas pagoda no 11</v>
      </c>
      <c r="E1105" s="4">
        <f>INDEX(Table2[TT],MATCH(A1105,Table2[//]))</f>
        <v>2</v>
      </c>
      <c r="F1105" s="5" t="str">
        <f>IF(INDEX(Table2[KET],MATCH(A1105,Table2[//]))="","-",INDEX(Table2[KET],MATCH(A1105,Table2[//])))</f>
        <v>15 gros</v>
      </c>
    </row>
    <row r="1106" spans="1:6" ht="15">
      <c r="A1106" s="27">
        <v>1107</v>
      </c>
      <c r="D1106" s="3" t="str">
        <f>INDEX(Table2[NAMA BARANG],MATCH(A1106,Table2[//]))</f>
        <v>Kuas pagoda set 1928</v>
      </c>
      <c r="E1106" s="4">
        <f>INDEX(Table2[TT],MATCH(A1106,Table2[//]))</f>
        <v>7</v>
      </c>
      <c r="F1106" s="5" t="str">
        <f>IF(INDEX(Table2[KET],MATCH(A1106,Table2[//]))="","-",INDEX(Table2[KET],MATCH(A1106,Table2[//])))</f>
        <v>480 pc</v>
      </c>
    </row>
    <row r="1107" spans="1:6" ht="15">
      <c r="A1107" s="27">
        <v>1108</v>
      </c>
      <c r="D1107" s="3" t="str">
        <f>INDEX(Table2[NAMA BARANG],MATCH(A1107,Table2[//]))</f>
        <v>Kuas PBB 1110 Pagoda</v>
      </c>
      <c r="E1107" s="4">
        <f>INDEX(Table2[TT],MATCH(A1107,Table2[//]))</f>
        <v>4</v>
      </c>
      <c r="F1107" s="5" t="str">
        <f>IF(INDEX(Table2[KET],MATCH(A1107,Table2[//]))="","-",INDEX(Table2[KET],MATCH(A1107,Table2[//])))</f>
        <v>20 gr</v>
      </c>
    </row>
    <row r="1108" spans="1:6" ht="15">
      <c r="A1108" s="27">
        <v>1109</v>
      </c>
      <c r="D1108" s="3" t="str">
        <f>INDEX(Table2[NAMA BARANG],MATCH(A1108,Table2[//]))</f>
        <v>Kuas PBB 1111 Pagoda</v>
      </c>
      <c r="E1108" s="4">
        <f>INDEX(Table2[TT],MATCH(A1108,Table2[//]))</f>
        <v>5</v>
      </c>
      <c r="F1108" s="5" t="str">
        <f>IF(INDEX(Table2[KET],MATCH(A1108,Table2[//]))="","-",INDEX(Table2[KET],MATCH(A1108,Table2[//])))</f>
        <v>15 gr</v>
      </c>
    </row>
    <row r="1109" spans="1:6" ht="15">
      <c r="A1109" s="27">
        <v>1110</v>
      </c>
      <c r="D1109" s="3" t="str">
        <f>INDEX(Table2[NAMA BARANG],MATCH(A1109,Table2[//]))</f>
        <v>Kuas TF 2620</v>
      </c>
      <c r="E1109" s="4">
        <f>INDEX(Table2[TT],MATCH(A1109,Table2[//]))</f>
        <v>6</v>
      </c>
      <c r="F1109" s="5">
        <f>IF(INDEX(Table2[KET],MATCH(A1109,Table2[//]))="","-",INDEX(Table2[KET],MATCH(A1109,Table2[//])))</f>
        <v>240</v>
      </c>
    </row>
    <row r="1110" spans="1:6" ht="15">
      <c r="A1110" s="27">
        <v>1111</v>
      </c>
      <c r="D1110" s="3" t="str">
        <f>INDEX(Table2[NAMA BARANG],MATCH(A1110,Table2[//]))</f>
        <v>Kuas TF ART 2023</v>
      </c>
      <c r="E1110" s="4">
        <f>INDEX(Table2[TT],MATCH(A1110,Table2[//]))</f>
        <v>5</v>
      </c>
      <c r="F1110" s="5" t="str">
        <f>IF(INDEX(Table2[KET],MATCH(A1110,Table2[//]))="","-",INDEX(Table2[KET],MATCH(A1110,Table2[//])))</f>
        <v>240 PCS</v>
      </c>
    </row>
    <row r="1111" spans="1:6" ht="15">
      <c r="A1111" s="27">
        <v>1112</v>
      </c>
      <c r="D1111" s="3" t="str">
        <f>INDEX(Table2[NAMA BARANG],MATCH(A1111,Table2[//]))</f>
        <v>Kuas Walito 6626</v>
      </c>
      <c r="E1111" s="4">
        <f>INDEX(Table2[TT],MATCH(A1111,Table2[//]))</f>
        <v>1</v>
      </c>
      <c r="F1111" s="5" t="str">
        <f>IF(INDEX(Table2[KET],MATCH(A1111,Table2[//]))="","-",INDEX(Table2[KET],MATCH(A1111,Table2[//])))</f>
        <v>600 PCS</v>
      </c>
    </row>
    <row r="1112" spans="1:6" ht="15">
      <c r="A1112" s="27">
        <v>1113</v>
      </c>
      <c r="D1112" s="3" t="str">
        <f>INDEX(Table2[NAMA BARANG],MATCH(A1112,Table2[//]))</f>
        <v>Kuas/ Brush E02</v>
      </c>
      <c r="E1112" s="4">
        <f>INDEX(Table2[TT],MATCH(A1112,Table2[//]))</f>
        <v>1</v>
      </c>
      <c r="F1112" s="5" t="str">
        <f>IF(INDEX(Table2[KET],MATCH(A1112,Table2[//]))="","-",INDEX(Table2[KET],MATCH(A1112,Table2[//])))</f>
        <v>600 pc</v>
      </c>
    </row>
    <row r="1113" spans="1:6" ht="15">
      <c r="A1113" s="27">
        <v>1114</v>
      </c>
      <c r="D1113" s="3" t="str">
        <f>INDEX(Table2[NAMA BARANG],MATCH(A1113,Table2[//]))</f>
        <v>KUT MCN besar</v>
      </c>
      <c r="E1113" s="4">
        <f>INDEX(Table2[TT],MATCH(A1113,Table2[//]))</f>
        <v>5</v>
      </c>
      <c r="F1113" s="5" t="str">
        <f>IF(INDEX(Table2[KET],MATCH(A1113,Table2[//]))="","-",INDEX(Table2[KET],MATCH(A1113,Table2[//])))</f>
        <v>230 ls</v>
      </c>
    </row>
    <row r="1114" spans="1:6" ht="15">
      <c r="A1114" s="27">
        <v>1115</v>
      </c>
      <c r="D1114" s="3" t="str">
        <f>INDEX(Table2[NAMA BARANG],MATCH(A1114,Table2[//]))</f>
        <v>KUT MCN besar</v>
      </c>
      <c r="E1114" s="4">
        <f>INDEX(Table2[TT],MATCH(A1114,Table2[//]))</f>
        <v>5</v>
      </c>
      <c r="F1114" s="5" t="str">
        <f>IF(INDEX(Table2[KET],MATCH(A1114,Table2[//]))="","-",INDEX(Table2[KET],MATCH(A1114,Table2[//])))</f>
        <v>230 ls</v>
      </c>
    </row>
    <row r="1115" spans="1:6" ht="15">
      <c r="A1115" s="27">
        <v>1116</v>
      </c>
      <c r="D1115" s="3" t="str">
        <f>INDEX(Table2[NAMA BARANG],MATCH(A1115,Table2[//]))</f>
        <v>L Leaf A5 100 Hologram AV(15) Bellsmart</v>
      </c>
      <c r="E1115" s="4">
        <f>INDEX(Table2[TT],MATCH(A1115,Table2[//]))</f>
        <v>15</v>
      </c>
      <c r="F1115" s="5">
        <f>IF(INDEX(Table2[KET],MATCH(A1115,Table2[//]))="","-",INDEX(Table2[KET],MATCH(A1115,Table2[//])))</f>
        <v>600</v>
      </c>
    </row>
    <row r="1116" spans="1:6" ht="15">
      <c r="A1116" s="27">
        <v>1117</v>
      </c>
      <c r="D1116" s="3" t="str">
        <f>INDEX(Table2[NAMA BARANG],MATCH(A1116,Table2[//]))</f>
        <v>L Leaf A5 100 Hologram Car</v>
      </c>
      <c r="E1116" s="4">
        <f>INDEX(Table2[TT],MATCH(A1116,Table2[//]))</f>
        <v>1</v>
      </c>
      <c r="F1116" s="5">
        <f>IF(INDEX(Table2[KET],MATCH(A1116,Table2[//]))="","-",INDEX(Table2[KET],MATCH(A1116,Table2[//])))</f>
        <v>600</v>
      </c>
    </row>
    <row r="1117" spans="1:6" ht="15">
      <c r="A1117" s="27">
        <v>1118</v>
      </c>
      <c r="D1117" s="3" t="str">
        <f>INDEX(Table2[NAMA BARANG],MATCH(A1117,Table2[//]))</f>
        <v>L Leaf A5 100 vintage</v>
      </c>
      <c r="E1117" s="4">
        <f>INDEX(Table2[TT],MATCH(A1117,Table2[//]))</f>
        <v>1</v>
      </c>
      <c r="F1117" s="5" t="str">
        <f>IF(INDEX(Table2[KET],MATCH(A1117,Table2[//]))="","-",INDEX(Table2[KET],MATCH(A1117,Table2[//])))</f>
        <v>360 pc</v>
      </c>
    </row>
    <row r="1118" spans="1:6" ht="15">
      <c r="A1118" s="27">
        <v>1119</v>
      </c>
      <c r="D1118" s="3" t="str">
        <f>INDEX(Table2[NAMA BARANG],MATCH(A1118,Table2[//]))</f>
        <v>L Leaf A5 100 vintage gasta/ Frozen</v>
      </c>
      <c r="E1118" s="4">
        <f>INDEX(Table2[TT],MATCH(A1118,Table2[//]))</f>
        <v>3</v>
      </c>
      <c r="F1118" s="5">
        <f>IF(INDEX(Table2[KET],MATCH(A1118,Table2[//]))="","-",INDEX(Table2[KET],MATCH(A1118,Table2[//])))</f>
        <v>360</v>
      </c>
    </row>
    <row r="1119" spans="1:6" ht="15">
      <c r="A1119" s="27">
        <v>1120</v>
      </c>
      <c r="D1119" s="3" t="str">
        <f>INDEX(Table2[NAMA BARANG],MATCH(A1119,Table2[//]))</f>
        <v>L Leaf A5 100 vintage gasta/ Frozen</v>
      </c>
      <c r="E1119" s="4">
        <f>INDEX(Table2[TT],MATCH(A1119,Table2[//]))</f>
        <v>3</v>
      </c>
      <c r="F1119" s="5">
        <f>IF(INDEX(Table2[KET],MATCH(A1119,Table2[//]))="","-",INDEX(Table2[KET],MATCH(A1119,Table2[//])))</f>
        <v>360</v>
      </c>
    </row>
    <row r="1120" spans="1:6" ht="15">
      <c r="A1120" s="27">
        <v>1121</v>
      </c>
      <c r="D1120" s="3" t="str">
        <f>INDEX(Table2[NAMA BARANG],MATCH(A1120,Table2[//]))</f>
        <v>L Leaf A5 100-12T Sun/ Kitty</v>
      </c>
      <c r="E1120" s="4">
        <f>INDEX(Table2[TT],MATCH(A1120,Table2[//]))</f>
        <v>3</v>
      </c>
      <c r="F1120" s="5">
        <f>IF(INDEX(Table2[KET],MATCH(A1120,Table2[//]))="","-",INDEX(Table2[KET],MATCH(A1120,Table2[//])))</f>
        <v>360</v>
      </c>
    </row>
    <row r="1121" spans="1:6" ht="15">
      <c r="A1121" s="27">
        <v>1122</v>
      </c>
      <c r="D1121" s="3" t="str">
        <f>INDEX(Table2[NAMA BARANG],MATCH(A1121,Table2[//]))</f>
        <v>L Leaf A5 1213 paint</v>
      </c>
      <c r="E1121" s="4">
        <f>INDEX(Table2[TT],MATCH(A1121,Table2[//]))</f>
        <v>4</v>
      </c>
      <c r="F1121" s="5">
        <f>IF(INDEX(Table2[KET],MATCH(A1121,Table2[//]))="","-",INDEX(Table2[KET],MATCH(A1121,Table2[//])))</f>
        <v>720</v>
      </c>
    </row>
    <row r="1122" spans="1:6" ht="15">
      <c r="A1122" s="27">
        <v>1123</v>
      </c>
      <c r="D1122" s="3" t="str">
        <f>INDEX(Table2[NAMA BARANG],MATCH(A1122,Table2[//]))</f>
        <v>L Leaf A5 50 koala MTK kotak</v>
      </c>
      <c r="E1122" s="4">
        <f>INDEX(Table2[TT],MATCH(A1122,Table2[//]))</f>
        <v>1</v>
      </c>
      <c r="F1122" s="5">
        <f>IF(INDEX(Table2[KET],MATCH(A1122,Table2[//]))="","-",INDEX(Table2[KET],MATCH(A1122,Table2[//])))</f>
        <v>300</v>
      </c>
    </row>
    <row r="1123" spans="1:6" ht="15">
      <c r="A1123" s="27">
        <v>1124</v>
      </c>
      <c r="D1123" s="3" t="str">
        <f>INDEX(Table2[NAMA BARANG],MATCH(A1123,Table2[//]))</f>
        <v>L Leaf A5 biasa minion</v>
      </c>
      <c r="E1123" s="4">
        <f>INDEX(Table2[TT],MATCH(A1123,Table2[//]))</f>
        <v>1</v>
      </c>
      <c r="F1123" s="5">
        <f>IF(INDEX(Table2[KET],MATCH(A1123,Table2[//]))="","-",INDEX(Table2[KET],MATCH(A1123,Table2[//])))</f>
        <v>720</v>
      </c>
    </row>
    <row r="1124" spans="1:6" ht="15">
      <c r="A1124" s="27">
        <v>1125</v>
      </c>
      <c r="D1124" s="3" t="str">
        <f>INDEX(Table2[NAMA BARANG],MATCH(A1124,Table2[//]))</f>
        <v>L Leaf A5 Fancy 20 lb Cpr</v>
      </c>
      <c r="E1124" s="4">
        <f>INDEX(Table2[TT],MATCH(A1124,Table2[//]))</f>
        <v>6</v>
      </c>
      <c r="F1124" s="5">
        <f>IF(INDEX(Table2[KET],MATCH(A1124,Table2[//]))="","-",INDEX(Table2[KET],MATCH(A1124,Table2[//])))</f>
        <v>720</v>
      </c>
    </row>
    <row r="1125" spans="1:6" ht="15">
      <c r="A1125" s="27">
        <v>1126</v>
      </c>
      <c r="D1125" s="3" t="str">
        <f>INDEX(Table2[NAMA BARANG],MATCH(A1125,Table2[//]))</f>
        <v>L Leaf A5 Fancy Ps Asiong</v>
      </c>
      <c r="E1125" s="4">
        <f>INDEX(Table2[TT],MATCH(A1125,Table2[//]))</f>
        <v>4</v>
      </c>
      <c r="F1125" s="5" t="str">
        <f>IF(INDEX(Table2[KET],MATCH(A1125,Table2[//]))="","-",INDEX(Table2[KET],MATCH(A1125,Table2[//])))</f>
        <v>720 pc</v>
      </c>
    </row>
    <row r="1126" spans="1:6" ht="15">
      <c r="A1126" s="27">
        <v>1127</v>
      </c>
      <c r="D1126" s="3" t="str">
        <f>INDEX(Table2[NAMA BARANG],MATCH(A1126,Table2[//]))</f>
        <v>L Leaf A5 Fancy+Sticker</v>
      </c>
      <c r="E1126" s="4">
        <f>INDEX(Table2[TT],MATCH(A1126,Table2[//]))</f>
        <v>1</v>
      </c>
      <c r="F1126" s="5" t="str">
        <f>IF(INDEX(Table2[KET],MATCH(A1126,Table2[//]))="","-",INDEX(Table2[KET],MATCH(A1126,Table2[//])))</f>
        <v>720 pc</v>
      </c>
    </row>
    <row r="1127" spans="1:6" ht="15">
      <c r="A1127" s="27">
        <v>1128</v>
      </c>
      <c r="D1127" s="3" t="str">
        <f>INDEX(Table2[NAMA BARANG],MATCH(A1127,Table2[//]))</f>
        <v>L Leaf A5 Holo Alfa campur</v>
      </c>
      <c r="E1127" s="4">
        <f>INDEX(Table2[TT],MATCH(A1127,Table2[//]))</f>
        <v>27</v>
      </c>
      <c r="F1127" s="5">
        <f>IF(INDEX(Table2[KET],MATCH(A1127,Table2[//]))="","-",INDEX(Table2[KET],MATCH(A1127,Table2[//])))</f>
        <v>480</v>
      </c>
    </row>
    <row r="1128" spans="1:6" ht="15">
      <c r="A1128" s="27">
        <v>1129</v>
      </c>
      <c r="D1128" s="3" t="str">
        <f>INDEX(Table2[NAMA BARANG],MATCH(A1128,Table2[//]))</f>
        <v>L Leaf A5 Holo plong pony, Hk, car Biodata</v>
      </c>
      <c r="E1128" s="4">
        <f>INDEX(Table2[TT],MATCH(A1128,Table2[//]))</f>
        <v>2</v>
      </c>
      <c r="F1128" s="5">
        <f>IF(INDEX(Table2[KET],MATCH(A1128,Table2[//]))="","-",INDEX(Table2[KET],MATCH(A1128,Table2[//])))</f>
        <v>600</v>
      </c>
    </row>
    <row r="1129" spans="1:6" ht="15">
      <c r="A1129" s="27">
        <v>1130</v>
      </c>
      <c r="D1129" s="3" t="str">
        <f>INDEX(Table2[NAMA BARANG],MATCH(A1129,Table2[//]))</f>
        <v>L Leaf A5 Holo+Sticker</v>
      </c>
      <c r="E1129" s="4">
        <f>INDEX(Table2[TT],MATCH(A1129,Table2[//]))</f>
        <v>4</v>
      </c>
      <c r="F1129" s="5" t="str">
        <f>IF(INDEX(Table2[KET],MATCH(A1129,Table2[//]))="","-",INDEX(Table2[KET],MATCH(A1129,Table2[//])))</f>
        <v>720 pc</v>
      </c>
    </row>
    <row r="1130" spans="1:6" ht="15">
      <c r="A1130" s="27">
        <v>1131</v>
      </c>
      <c r="D1130" s="3" t="str">
        <f>INDEX(Table2[NAMA BARANG],MATCH(A1130,Table2[//]))</f>
        <v>L Leaf A5 plong Hk</v>
      </c>
      <c r="E1130" s="4">
        <f>INDEX(Table2[TT],MATCH(A1130,Table2[//]))</f>
        <v>14</v>
      </c>
      <c r="F1130" s="5">
        <f>IF(INDEX(Table2[KET],MATCH(A1130,Table2[//]))="","-",INDEX(Table2[KET],MATCH(A1130,Table2[//])))</f>
        <v>480</v>
      </c>
    </row>
    <row r="1131" spans="1:6" ht="15">
      <c r="A1131" s="27">
        <v>1132</v>
      </c>
      <c r="D1131" s="3" t="str">
        <f>INDEX(Table2[NAMA BARANG],MATCH(A1131,Table2[//]))</f>
        <v>L Leaf A5 plong Holo IQ</v>
      </c>
      <c r="E1131" s="4">
        <f>INDEX(Table2[TT],MATCH(A1131,Table2[//]))</f>
        <v>2</v>
      </c>
      <c r="F1131" s="5">
        <f>IF(INDEX(Table2[KET],MATCH(A1131,Table2[//]))="","-",INDEX(Table2[KET],MATCH(A1131,Table2[//])))</f>
        <v>600</v>
      </c>
    </row>
    <row r="1132" spans="1:6" ht="15">
      <c r="A1132" s="27">
        <v>1133</v>
      </c>
      <c r="D1132" s="3" t="str">
        <f>INDEX(Table2[NAMA BARANG],MATCH(A1132,Table2[//]))</f>
        <v>L Leaf A5 plong Holo Snow White</v>
      </c>
      <c r="E1132" s="4">
        <f>INDEX(Table2[TT],MATCH(A1132,Table2[//]))</f>
        <v>2</v>
      </c>
      <c r="F1132" s="5">
        <f>IF(INDEX(Table2[KET],MATCH(A1132,Table2[//]))="","-",INDEX(Table2[KET],MATCH(A1132,Table2[//])))</f>
        <v>600</v>
      </c>
    </row>
    <row r="1133" spans="1:6" ht="15">
      <c r="A1133" s="27">
        <v>1134</v>
      </c>
      <c r="D1133" s="3" t="str">
        <f>INDEX(Table2[NAMA BARANG],MATCH(A1133,Table2[//]))</f>
        <v>L Leaf A5 plong Holo Sofia(3) BB Smart(3)</v>
      </c>
      <c r="E1133" s="4">
        <f>INDEX(Table2[TT],MATCH(A1133,Table2[//]))</f>
        <v>6</v>
      </c>
      <c r="F1133" s="5">
        <f>IF(INDEX(Table2[KET],MATCH(A1133,Table2[//]))="","-",INDEX(Table2[KET],MATCH(A1133,Table2[//])))</f>
        <v>600</v>
      </c>
    </row>
    <row r="1134" spans="1:6" ht="15">
      <c r="A1134" s="27">
        <v>1135</v>
      </c>
      <c r="D1134" s="3" t="str">
        <f>INDEX(Table2[NAMA BARANG],MATCH(A1134,Table2[//]))</f>
        <v>L Leaf A5 plong monster</v>
      </c>
      <c r="E1134" s="4">
        <f>INDEX(Table2[TT],MATCH(A1134,Table2[//]))</f>
        <v>1</v>
      </c>
      <c r="F1134" s="5">
        <f>IF(INDEX(Table2[KET],MATCH(A1134,Table2[//]))="","-",INDEX(Table2[KET],MATCH(A1134,Table2[//])))</f>
        <v>480</v>
      </c>
    </row>
    <row r="1135" spans="1:6" ht="15">
      <c r="A1135" s="27">
        <v>1136</v>
      </c>
      <c r="D1135" s="3" t="str">
        <f>INDEX(Table2[NAMA BARANG],MATCH(A1135,Table2[//]))</f>
        <v>L Leaf A5 plong QF</v>
      </c>
      <c r="E1135" s="4">
        <f>INDEX(Table2[TT],MATCH(A1135,Table2[//]))</f>
        <v>1</v>
      </c>
      <c r="F1135" s="5">
        <f>IF(INDEX(Table2[KET],MATCH(A1135,Table2[//]))="","-",INDEX(Table2[KET],MATCH(A1135,Table2[//])))</f>
        <v>600</v>
      </c>
    </row>
    <row r="1136" spans="1:6" ht="15">
      <c r="A1136" s="27">
        <v>1137</v>
      </c>
      <c r="D1136" s="3" t="str">
        <f>INDEX(Table2[NAMA BARANG],MATCH(A1136,Table2[//]))</f>
        <v>L Leaf A5 plong Sofia</v>
      </c>
      <c r="E1136" s="4">
        <f>INDEX(Table2[TT],MATCH(A1136,Table2[//]))</f>
        <v>17</v>
      </c>
      <c r="F1136" s="5">
        <f>IF(INDEX(Table2[KET],MATCH(A1136,Table2[//]))="","-",INDEX(Table2[KET],MATCH(A1136,Table2[//])))</f>
        <v>480</v>
      </c>
    </row>
    <row r="1137" spans="1:6" ht="15">
      <c r="A1137" s="27">
        <v>1138</v>
      </c>
      <c r="D1137" s="3" t="str">
        <f>INDEX(Table2[NAMA BARANG],MATCH(A1137,Table2[//]))</f>
        <v>L Leaf A5 plong Zodiak</v>
      </c>
      <c r="E1137" s="4">
        <f>INDEX(Table2[TT],MATCH(A1137,Table2[//]))</f>
        <v>61</v>
      </c>
      <c r="F1137" s="5">
        <f>IF(INDEX(Table2[KET],MATCH(A1137,Table2[//]))="","-",INDEX(Table2[KET],MATCH(A1137,Table2[//])))</f>
        <v>480</v>
      </c>
    </row>
    <row r="1138" spans="1:6" ht="15">
      <c r="A1138" s="27">
        <v>1139</v>
      </c>
      <c r="D1138" s="3" t="str">
        <f>INDEX(Table2[NAMA BARANG],MATCH(A1138,Table2[//]))</f>
        <v>L Leaf A5 polos Alfa 50 lb</v>
      </c>
      <c r="E1138" s="4">
        <f>INDEX(Table2[TT],MATCH(A1138,Table2[//]))</f>
        <v>8</v>
      </c>
      <c r="F1138" s="5">
        <f>IF(INDEX(Table2[KET],MATCH(A1138,Table2[//]))="","-",INDEX(Table2[KET],MATCH(A1138,Table2[//])))</f>
        <v>240</v>
      </c>
    </row>
    <row r="1139" spans="1:6" ht="15">
      <c r="A1139" s="27">
        <v>1140</v>
      </c>
      <c r="D1139" s="3" t="str">
        <f>INDEX(Table2[NAMA BARANG],MATCH(A1139,Table2[//]))</f>
        <v>L Leaf A5-100 Doted/ Titik</v>
      </c>
      <c r="E1139" s="4">
        <f>INDEX(Table2[TT],MATCH(A1139,Table2[//]))</f>
        <v>1</v>
      </c>
      <c r="F1139" s="5" t="str">
        <f>IF(INDEX(Table2[KET],MATCH(A1139,Table2[//]))="","-",INDEX(Table2[KET],MATCH(A1139,Table2[//])))</f>
        <v>160 PCS</v>
      </c>
    </row>
    <row r="1140" spans="1:6" ht="15">
      <c r="A1140" s="27">
        <v>1141</v>
      </c>
      <c r="D1140" s="3" t="str">
        <f>INDEX(Table2[NAMA BARANG],MATCH(A1140,Table2[//]))</f>
        <v>L Leaf A5-50 Doted/ Titik</v>
      </c>
      <c r="E1140" s="4">
        <f>INDEX(Table2[TT],MATCH(A1140,Table2[//]))</f>
        <v>2</v>
      </c>
      <c r="F1140" s="5">
        <f>IF(INDEX(Table2[KET],MATCH(A1140,Table2[//]))="","-",INDEX(Table2[KET],MATCH(A1140,Table2[//])))</f>
        <v>200</v>
      </c>
    </row>
    <row r="1141" spans="1:6" ht="15">
      <c r="A1141" s="27">
        <v>1142</v>
      </c>
      <c r="D1141" s="3" t="str">
        <f>INDEX(Table2[NAMA BARANG],MATCH(A1141,Table2[//]))</f>
        <v>L Leaf B5/ 40 polos</v>
      </c>
      <c r="E1141" s="4">
        <f>INDEX(Table2[TT],MATCH(A1141,Table2[//]))</f>
        <v>4</v>
      </c>
      <c r="F1141" s="5" t="str">
        <f>IF(INDEX(Table2[KET],MATCH(A1141,Table2[//]))="","-",INDEX(Table2[KET],MATCH(A1141,Table2[//])))</f>
        <v>120 pc</v>
      </c>
    </row>
    <row r="1142" spans="1:6" ht="15">
      <c r="A1142" s="27">
        <v>1143</v>
      </c>
      <c r="D1142" s="3" t="str">
        <f>INDEX(Table2[NAMA BARANG],MATCH(A1142,Table2[//]))</f>
        <v>L Leaf B5-100 Koala MTK</v>
      </c>
      <c r="E1142" s="4">
        <f>INDEX(Table2[TT],MATCH(A1142,Table2[//]))</f>
        <v>1</v>
      </c>
      <c r="F1142" s="5">
        <f>IF(INDEX(Table2[KET],MATCH(A1142,Table2[//]))="","-",INDEX(Table2[KET],MATCH(A1142,Table2[//])))</f>
        <v>150</v>
      </c>
    </row>
    <row r="1143" spans="1:6" ht="15">
      <c r="A1143" s="27">
        <v>1144</v>
      </c>
      <c r="D1143" s="3" t="str">
        <f>INDEX(Table2[NAMA BARANG],MATCH(A1143,Table2[//]))</f>
        <v>L Leaf B5-50 Koala MTK</v>
      </c>
      <c r="E1143" s="4">
        <f>INDEX(Table2[TT],MATCH(A1143,Table2[//]))</f>
        <v>1</v>
      </c>
      <c r="F1143" s="5">
        <f>IF(INDEX(Table2[KET],MATCH(A1143,Table2[//]))="","-",INDEX(Table2[KET],MATCH(A1143,Table2[//])))</f>
        <v>300</v>
      </c>
    </row>
    <row r="1144" spans="1:6" ht="15">
      <c r="A1144" s="27">
        <v>1145</v>
      </c>
      <c r="D1144" s="3" t="str">
        <f>INDEX(Table2[NAMA BARANG],MATCH(A1144,Table2[//]))</f>
        <v>L Leaf Fancy A5 20 lb minion (3)/ bear(1)/ rilakuma(2)</v>
      </c>
      <c r="E1144" s="4">
        <f>INDEX(Table2[TT],MATCH(A1144,Table2[//]))</f>
        <v>6</v>
      </c>
      <c r="F1144" s="5" t="str">
        <f>IF(INDEX(Table2[KET],MATCH(A1144,Table2[//]))="","-",INDEX(Table2[KET],MATCH(A1144,Table2[//])))</f>
        <v>720 pc</v>
      </c>
    </row>
    <row r="1145" spans="1:6" ht="15">
      <c r="A1145" s="27">
        <v>1146</v>
      </c>
      <c r="D1145" s="3" t="str">
        <f>INDEX(Table2[NAMA BARANG],MATCH(A1145,Table2[//]))</f>
        <v>L Leaf Fancy UTN Biodata blk</v>
      </c>
      <c r="E1145" s="4">
        <f>INDEX(Table2[TT],MATCH(A1145,Table2[//]))</f>
        <v>10</v>
      </c>
      <c r="F1145" s="5" t="str">
        <f>IF(INDEX(Table2[KET],MATCH(A1145,Table2[//]))="","-",INDEX(Table2[KET],MATCH(A1145,Table2[//])))</f>
        <v>600 pc</v>
      </c>
    </row>
    <row r="1146" spans="1:6" ht="15">
      <c r="A1146" s="27">
        <v>1147</v>
      </c>
      <c r="D1146" s="3" t="str">
        <f>INDEX(Table2[NAMA BARANG],MATCH(A1146,Table2[//]))</f>
        <v>L Leaf Holo A5 + puzzle AV(3)/ Hk(2)</v>
      </c>
      <c r="E1146" s="4">
        <f>INDEX(Table2[TT],MATCH(A1146,Table2[//]))</f>
        <v>4</v>
      </c>
      <c r="F1146" s="5">
        <f>IF(INDEX(Table2[KET],MATCH(A1146,Table2[//]))="","-",INDEX(Table2[KET],MATCH(A1146,Table2[//])))</f>
        <v>600</v>
      </c>
    </row>
    <row r="1147" spans="1:6" ht="15">
      <c r="A1147" s="27">
        <v>1148</v>
      </c>
      <c r="D1147" s="3" t="str">
        <f>INDEX(Table2[NAMA BARANG],MATCH(A1147,Table2[//]))</f>
        <v>L Leaf Holo+puzzle Snow White/ BB</v>
      </c>
      <c r="E1147" s="4">
        <f>INDEX(Table2[TT],MATCH(A1147,Table2[//]))</f>
        <v>2</v>
      </c>
      <c r="F1147" s="5">
        <f>IF(INDEX(Table2[KET],MATCH(A1147,Table2[//]))="","-",INDEX(Table2[KET],MATCH(A1147,Table2[//])))</f>
        <v>600</v>
      </c>
    </row>
    <row r="1148" spans="1:6" ht="15">
      <c r="A1148" s="27">
        <v>1149</v>
      </c>
      <c r="D1148" s="3" t="str">
        <f>INDEX(Table2[NAMA BARANG],MATCH(A1148,Table2[//]))</f>
        <v>L Leaf plong Holo AV(5)/ QF(7)</v>
      </c>
      <c r="E1148" s="4">
        <f>INDEX(Table2[TT],MATCH(A1148,Table2[//]))</f>
        <v>12</v>
      </c>
      <c r="F1148" s="5">
        <f>IF(INDEX(Table2[KET],MATCH(A1148,Table2[//]))="","-",INDEX(Table2[KET],MATCH(A1148,Table2[//])))</f>
        <v>480</v>
      </c>
    </row>
    <row r="1149" spans="1:6" ht="15">
      <c r="A1149" s="27">
        <v>1150</v>
      </c>
      <c r="D1149" s="3" t="str">
        <f>INDEX(Table2[NAMA BARANG],MATCH(A1149,Table2[//]))</f>
        <v>L Leaf plong Holo Queen</v>
      </c>
      <c r="E1149" s="4">
        <f>INDEX(Table2[TT],MATCH(A1149,Table2[//]))</f>
        <v>7</v>
      </c>
      <c r="F1149" s="5">
        <f>IF(INDEX(Table2[KET],MATCH(A1149,Table2[//]))="","-",INDEX(Table2[KET],MATCH(A1149,Table2[//])))</f>
        <v>480</v>
      </c>
    </row>
    <row r="1150" spans="1:6" ht="15">
      <c r="A1150" s="27">
        <v>1151</v>
      </c>
      <c r="D1150" s="3" t="str">
        <f>INDEX(Table2[NAMA BARANG],MATCH(A1150,Table2[//]))</f>
        <v>L Leaf plong snow(10)/ Sofia(8)/ BB Smart(8)</v>
      </c>
      <c r="E1150" s="4">
        <f>INDEX(Table2[TT],MATCH(A1150,Table2[//]))</f>
        <v>26</v>
      </c>
      <c r="F1150" s="5">
        <f>IF(INDEX(Table2[KET],MATCH(A1150,Table2[//]))="","-",INDEX(Table2[KET],MATCH(A1150,Table2[//])))</f>
        <v>480</v>
      </c>
    </row>
    <row r="1151" spans="1:6" ht="15">
      <c r="A1151" s="27">
        <v>1152</v>
      </c>
      <c r="D1151" s="3" t="str">
        <f>INDEX(Table2[NAMA BARANG],MATCH(A1151,Table2[//]))</f>
        <v>L Leaf polos 40 sisipan 5w pembatas</v>
      </c>
      <c r="E1151" s="4">
        <f>INDEX(Table2[TT],MATCH(A1151,Table2[//]))</f>
        <v>3</v>
      </c>
      <c r="F1151" s="5">
        <f>IF(INDEX(Table2[KET],MATCH(A1151,Table2[//]))="","-",INDEX(Table2[KET],MATCH(A1151,Table2[//])))</f>
        <v>180</v>
      </c>
    </row>
    <row r="1152" spans="1:6" ht="15">
      <c r="A1152" s="27">
        <v>1153</v>
      </c>
      <c r="D1152" s="3" t="str">
        <f>INDEX(Table2[NAMA BARANG],MATCH(A1152,Table2[//]))</f>
        <v>L Leaf polos T</v>
      </c>
      <c r="E1152" s="4">
        <f>INDEX(Table2[TT],MATCH(A1152,Table2[//]))</f>
        <v>1</v>
      </c>
      <c r="F1152" s="5" t="str">
        <f>IF(INDEX(Table2[KET],MATCH(A1152,Table2[//]))="","-",INDEX(Table2[KET],MATCH(A1152,Table2[//])))</f>
        <v>160 ls</v>
      </c>
    </row>
    <row r="1153" spans="1:6" ht="15">
      <c r="A1153" s="27">
        <v>1154</v>
      </c>
      <c r="D1153" s="3" t="str">
        <f>INDEX(Table2[NAMA BARANG],MATCH(A1153,Table2[//]))</f>
        <v>L Leaf pon mobile legend go star</v>
      </c>
      <c r="E1153" s="4">
        <f>INDEX(Table2[TT],MATCH(A1153,Table2[//]))</f>
        <v>15</v>
      </c>
      <c r="F1153" s="5">
        <f>IF(INDEX(Table2[KET],MATCH(A1153,Table2[//]))="","-",INDEX(Table2[KET],MATCH(A1153,Table2[//])))</f>
        <v>800</v>
      </c>
    </row>
    <row r="1154" spans="1:6" ht="15">
      <c r="A1154" s="27">
        <v>1155</v>
      </c>
      <c r="D1154" s="3" t="str">
        <f>INDEX(Table2[NAMA BARANG],MATCH(A1154,Table2[//]))</f>
        <v>L Leaf punch Neo</v>
      </c>
      <c r="E1154" s="4">
        <f>INDEX(Table2[TT],MATCH(A1154,Table2[//]))</f>
        <v>4</v>
      </c>
      <c r="F1154" s="5">
        <f>IF(INDEX(Table2[KET],MATCH(A1154,Table2[//]))="","-",INDEX(Table2[KET],MATCH(A1154,Table2[//])))</f>
        <v>480</v>
      </c>
    </row>
    <row r="1155" spans="1:6" ht="15">
      <c r="A1155" s="27">
        <v>1156</v>
      </c>
      <c r="D1155" s="3" t="str">
        <f>INDEX(Table2[NAMA BARANG],MATCH(A1155,Table2[//]))</f>
        <v>Label harga Kojiko 99</v>
      </c>
      <c r="E1155" s="4">
        <f>INDEX(Table2[TT],MATCH(A1155,Table2[//]))</f>
        <v>2</v>
      </c>
      <c r="F1155" s="5">
        <f>IF(INDEX(Table2[KET],MATCH(A1155,Table2[//]))="","-",INDEX(Table2[KET],MATCH(A1155,Table2[//])))</f>
        <v>800</v>
      </c>
    </row>
    <row r="1156" spans="1:6" ht="15">
      <c r="A1156" s="27">
        <v>1157</v>
      </c>
      <c r="D1156" s="3" t="str">
        <f>INDEX(Table2[NAMA BARANG],MATCH(A1156,Table2[//]))</f>
        <v>Label Kenjoy 103</v>
      </c>
      <c r="E1156" s="4">
        <f>INDEX(Table2[TT],MATCH(A1156,Table2[//]))</f>
        <v>1</v>
      </c>
      <c r="F1156" s="5">
        <f>IF(INDEX(Table2[KET],MATCH(A1156,Table2[//]))="","-",INDEX(Table2[KET],MATCH(A1156,Table2[//])))</f>
        <v>800</v>
      </c>
    </row>
    <row r="1157" spans="1:6" ht="15">
      <c r="A1157" s="27">
        <v>1158</v>
      </c>
      <c r="D1157" s="3" t="str">
        <f>INDEX(Table2[NAMA BARANG],MATCH(A1157,Table2[//]))</f>
        <v>Laminating DB 6898 (KTP)</v>
      </c>
      <c r="E1157" s="4">
        <f>INDEX(Table2[TT],MATCH(A1157,Table2[//]))</f>
        <v>1</v>
      </c>
      <c r="F1157" s="5">
        <f>IF(INDEX(Table2[KET],MATCH(A1157,Table2[//]))="","-",INDEX(Table2[KET],MATCH(A1157,Table2[//])))</f>
        <v>100</v>
      </c>
    </row>
    <row r="1158" spans="1:6" ht="15">
      <c r="A1158" s="27">
        <v>1159</v>
      </c>
      <c r="D1158" s="3" t="str">
        <f>INDEX(Table2[NAMA BARANG],MATCH(A1158,Table2[//]))</f>
        <v>Laminating Film 100 DB 255 340</v>
      </c>
      <c r="E1158" s="4">
        <f>INDEX(Table2[TT],MATCH(A1158,Table2[//]))</f>
        <v>2</v>
      </c>
      <c r="F1158" s="5" t="str">
        <f>IF(INDEX(Table2[KET],MATCH(A1158,Table2[//]))="","-",INDEX(Table2[KET],MATCH(A1158,Table2[//])))</f>
        <v>10 pk</v>
      </c>
    </row>
    <row r="1159" spans="1:6" ht="15">
      <c r="A1159" s="27">
        <v>1160</v>
      </c>
      <c r="D1159" s="3" t="str">
        <f>INDEX(Table2[NAMA BARANG],MATCH(A1159,Table2[//]))</f>
        <v>Laminating ID Card DB 100 KTp ATAS</v>
      </c>
      <c r="E1159" s="4">
        <f>INDEX(Table2[TT],MATCH(A1159,Table2[//]))</f>
        <v>1</v>
      </c>
      <c r="F1159" s="5">
        <f>IF(INDEX(Table2[KET],MATCH(A1159,Table2[//]))="","-",INDEX(Table2[KET],MATCH(A1159,Table2[//])))</f>
        <v>100</v>
      </c>
    </row>
    <row r="1160" spans="1:6" ht="15">
      <c r="A1160" s="27">
        <v>1161</v>
      </c>
      <c r="D1160" s="3" t="str">
        <f>INDEX(Table2[NAMA BARANG],MATCH(A1160,Table2[//]))</f>
        <v>Laminating TF 100 KTp</v>
      </c>
      <c r="E1160" s="4">
        <f>INDEX(Table2[TT],MATCH(A1160,Table2[//]))</f>
        <v>7</v>
      </c>
      <c r="F1160" s="5" t="str">
        <f>IF(INDEX(Table2[KET],MATCH(A1160,Table2[//]))="","-",INDEX(Table2[KET],MATCH(A1160,Table2[//])))</f>
        <v>100 pk</v>
      </c>
    </row>
    <row r="1161" spans="1:6" ht="15">
      <c r="A1161" s="27">
        <v>1162</v>
      </c>
      <c r="D1161" s="3" t="str">
        <f>INDEX(Table2[NAMA BARANG],MATCH(A1161,Table2[//]))</f>
        <v>Lem Cair 15gr 188</v>
      </c>
      <c r="E1161" s="4">
        <f>INDEX(Table2[TT],MATCH(A1161,Table2[//]))</f>
        <v>9</v>
      </c>
      <c r="F1161" s="5" t="str">
        <f>IF(INDEX(Table2[KET],MATCH(A1161,Table2[//]))="","-",INDEX(Table2[KET],MATCH(A1161,Table2[//])))</f>
        <v>160 LSN</v>
      </c>
    </row>
    <row r="1162" spans="1:6" ht="15">
      <c r="A1162" s="27">
        <v>1163</v>
      </c>
      <c r="D1162" s="3" t="str">
        <f>INDEX(Table2[NAMA BARANG],MATCH(A1162,Table2[//]))</f>
        <v>Lem cair B.glue 75ml T</v>
      </c>
      <c r="E1162" s="4">
        <f>INDEX(Table2[TT],MATCH(A1162,Table2[//]))</f>
        <v>14</v>
      </c>
      <c r="F1162" s="5" t="str">
        <f>IF(INDEX(Table2[KET],MATCH(A1162,Table2[//]))="","-",INDEX(Table2[KET],MATCH(A1162,Table2[//])))</f>
        <v>16 ls</v>
      </c>
    </row>
    <row r="1163" spans="1:6" ht="15">
      <c r="A1163" s="27">
        <v>1164</v>
      </c>
      <c r="D1163" s="3" t="str">
        <f>INDEX(Table2[NAMA BARANG],MATCH(A1163,Table2[//]))</f>
        <v>Lem Cair By 309 38 ml (24)</v>
      </c>
      <c r="E1163" s="4">
        <f>INDEX(Table2[TT],MATCH(A1163,Table2[//]))</f>
        <v>6</v>
      </c>
      <c r="F1163" s="5" t="str">
        <f>IF(INDEX(Table2[KET],MATCH(A1163,Table2[//]))="","-",INDEX(Table2[KET],MATCH(A1163,Table2[//])))</f>
        <v>576 pc</v>
      </c>
    </row>
    <row r="1164" spans="1:6" ht="15">
      <c r="A1164" s="27">
        <v>1165</v>
      </c>
      <c r="D1164" s="3" t="str">
        <f>INDEX(Table2[NAMA BARANG],MATCH(A1164,Table2[//]))</f>
        <v>Lem Cair By 313 30ml (24)</v>
      </c>
      <c r="E1164" s="4">
        <f>INDEX(Table2[TT],MATCH(A1164,Table2[//]))</f>
        <v>1</v>
      </c>
      <c r="F1164" s="5" t="str">
        <f>IF(INDEX(Table2[KET],MATCH(A1164,Table2[//]))="","-",INDEX(Table2[KET],MATCH(A1164,Table2[//])))</f>
        <v>576 pc</v>
      </c>
    </row>
    <row r="1165" spans="1:6" ht="15">
      <c r="A1165" s="27">
        <v>1166</v>
      </c>
      <c r="D1165" s="3" t="str">
        <f>INDEX(Table2[NAMA BARANG],MATCH(A1165,Table2[//]))</f>
        <v>Lem Cair By 820 30ml (24)</v>
      </c>
      <c r="E1165" s="4">
        <f>INDEX(Table2[TT],MATCH(A1165,Table2[//]))</f>
        <v>8</v>
      </c>
      <c r="F1165" s="5" t="str">
        <f>IF(INDEX(Table2[KET],MATCH(A1165,Table2[//]))="","-",INDEX(Table2[KET],MATCH(A1165,Table2[//])))</f>
        <v>576 pc</v>
      </c>
    </row>
    <row r="1166" spans="1:6" ht="15">
      <c r="A1166" s="27">
        <v>1167</v>
      </c>
      <c r="D1166" s="3" t="str">
        <f>INDEX(Table2[NAMA BARANG],MATCH(A1166,Table2[//]))</f>
        <v>Lem Cair F 5036 (50 ml) (Faktur)</v>
      </c>
      <c r="E1166" s="4">
        <f>INDEX(Table2[TT],MATCH(A1166,Table2[//]))</f>
        <v>8</v>
      </c>
      <c r="F1166" s="5" t="str">
        <f>IF(INDEX(Table2[KET],MATCH(A1166,Table2[//]))="","-",INDEX(Table2[KET],MATCH(A1166,Table2[//])))</f>
        <v>12 box/ 30</v>
      </c>
    </row>
    <row r="1167" spans="1:6" ht="15">
      <c r="A1167" s="27">
        <v>1168</v>
      </c>
      <c r="D1167" s="3" t="str">
        <f>INDEX(Table2[NAMA BARANG],MATCH(A1167,Table2[//]))</f>
        <v>Lem execellent Alteco (Yushinca)</v>
      </c>
      <c r="E1167" s="4">
        <f>INDEX(Table2[TT],MATCH(A1167,Table2[//]))</f>
        <v>14</v>
      </c>
      <c r="F1167" s="5" t="str">
        <f>IF(INDEX(Table2[KET],MATCH(A1167,Table2[//]))="","-",INDEX(Table2[KET],MATCH(A1167,Table2[//])))</f>
        <v>600 pc</v>
      </c>
    </row>
    <row r="1168" spans="1:6" ht="15">
      <c r="A1168" s="27">
        <v>1169</v>
      </c>
      <c r="D1168" s="3" t="str">
        <f>INDEX(Table2[NAMA BARANG],MATCH(A1168,Table2[//]))</f>
        <v>Lem executive cair QMS- A40 (1x12)</v>
      </c>
      <c r="E1168" s="4">
        <f>INDEX(Table2[TT],MATCH(A1168,Table2[//]))</f>
        <v>12</v>
      </c>
      <c r="F1168" s="5" t="str">
        <f>IF(INDEX(Table2[KET],MATCH(A1168,Table2[//]))="","-",INDEX(Table2[KET],MATCH(A1168,Table2[//])))</f>
        <v>36 box</v>
      </c>
    </row>
    <row r="1169" spans="1:6" ht="15">
      <c r="A1169" s="27">
        <v>1170</v>
      </c>
      <c r="D1169" s="3" t="str">
        <f>INDEX(Table2[NAMA BARANG],MATCH(A1169,Table2[//]))</f>
        <v>Lem Fancy HP-191(1x48)</v>
      </c>
      <c r="E1169" s="4">
        <f>INDEX(Table2[TT],MATCH(A1169,Table2[//]))</f>
        <v>2</v>
      </c>
      <c r="F1169" s="5" t="str">
        <f>IF(INDEX(Table2[KET],MATCH(A1169,Table2[//]))="","-",INDEX(Table2[KET],MATCH(A1169,Table2[//])))</f>
        <v>18 box</v>
      </c>
    </row>
    <row r="1170" spans="1:6" ht="15">
      <c r="A1170" s="27">
        <v>1171</v>
      </c>
      <c r="D1170" s="3" t="str">
        <f>INDEX(Table2[NAMA BARANG],MATCH(A1170,Table2[//]))</f>
        <v>Lem gliter 9006</v>
      </c>
      <c r="E1170" s="4">
        <f>INDEX(Table2[TT],MATCH(A1170,Table2[//]))</f>
        <v>24</v>
      </c>
      <c r="F1170" s="5" t="str">
        <f>IF(INDEX(Table2[KET],MATCH(A1170,Table2[//]))="","-",INDEX(Table2[KET],MATCH(A1170,Table2[//])))</f>
        <v>72 set</v>
      </c>
    </row>
    <row r="1171" spans="1:6" ht="15">
      <c r="A1171" s="27">
        <v>1172</v>
      </c>
      <c r="D1171" s="3" t="str">
        <f>INDEX(Table2[NAMA BARANG],MATCH(A1171,Table2[//]))</f>
        <v>Lem glue stick 7028 (23gr) (24)</v>
      </c>
      <c r="E1171" s="4">
        <f>INDEX(Table2[TT],MATCH(A1171,Table2[//]))</f>
        <v>2</v>
      </c>
      <c r="F1171" s="5" t="str">
        <f>IF(INDEX(Table2[KET],MATCH(A1171,Table2[//]))="","-",INDEX(Table2[KET],MATCH(A1171,Table2[//])))</f>
        <v>30 box</v>
      </c>
    </row>
    <row r="1172" spans="1:6" ht="15">
      <c r="A1172" s="27">
        <v>1173</v>
      </c>
      <c r="D1172" s="3" t="str">
        <f>INDEX(Table2[NAMA BARANG],MATCH(A1172,Table2[//]))</f>
        <v>Lem lilin Tembak 1,1 x 30 B (kuning)</v>
      </c>
      <c r="E1172" s="4">
        <f>INDEX(Table2[TT],MATCH(A1172,Table2[//]))</f>
        <v>33</v>
      </c>
      <c r="F1172" s="5" t="str">
        <f>IF(INDEX(Table2[KET],MATCH(A1172,Table2[//]))="","-",INDEX(Table2[KET],MATCH(A1172,Table2[//])))</f>
        <v>25 pk</v>
      </c>
    </row>
    <row r="1173" spans="1:6" ht="15">
      <c r="A1173" s="27">
        <v>1174</v>
      </c>
      <c r="D1173" s="3" t="str">
        <f>INDEX(Table2[NAMA BARANG],MATCH(A1173,Table2[//]))</f>
        <v>Lem pasta mini (LB)</v>
      </c>
      <c r="E1173" s="4">
        <f>INDEX(Table2[TT],MATCH(A1173,Table2[//]))</f>
        <v>4</v>
      </c>
      <c r="F1173" s="5" t="str">
        <f>IF(INDEX(Table2[KET],MATCH(A1173,Table2[//]))="","-",INDEX(Table2[KET],MATCH(A1173,Table2[//])))</f>
        <v>70 ls</v>
      </c>
    </row>
    <row r="1174" spans="1:6" ht="15">
      <c r="A1174" s="27">
        <v>1175</v>
      </c>
      <c r="D1174" s="3" t="str">
        <f>INDEX(Table2[NAMA BARANG],MATCH(A1174,Table2[//]))</f>
        <v>Lem pasta mini premium (25 gr)</v>
      </c>
      <c r="E1174" s="4">
        <f>INDEX(Table2[TT],MATCH(A1174,Table2[//]))</f>
        <v>3</v>
      </c>
      <c r="F1174" s="5" t="str">
        <f>IF(INDEX(Table2[KET],MATCH(A1174,Table2[//]))="","-",INDEX(Table2[KET],MATCH(A1174,Table2[//])))</f>
        <v>60 ls</v>
      </c>
    </row>
    <row r="1175" spans="1:6" ht="15">
      <c r="A1175" s="27">
        <v>1176</v>
      </c>
      <c r="D1175" s="3" t="str">
        <f>INDEX(Table2[NAMA BARANG],MATCH(A1175,Table2[//]))</f>
        <v>Lem pasta T premium (80 gr)</v>
      </c>
      <c r="E1175" s="4">
        <f>INDEX(Table2[TT],MATCH(A1175,Table2[//]))</f>
        <v>2</v>
      </c>
      <c r="F1175" s="5" t="str">
        <f>IF(INDEX(Table2[KET],MATCH(A1175,Table2[//]))="","-",INDEX(Table2[KET],MATCH(A1175,Table2[//])))</f>
        <v>24 ls</v>
      </c>
    </row>
    <row r="1176" spans="1:6" ht="15">
      <c r="A1176" s="27">
        <v>1177</v>
      </c>
      <c r="D1176" s="3" t="str">
        <f>INDEX(Table2[NAMA BARANG],MATCH(A1176,Table2[//]))</f>
        <v>Lem renteng 1588</v>
      </c>
      <c r="E1176" s="4">
        <f>INDEX(Table2[TT],MATCH(A1176,Table2[//]))</f>
        <v>3</v>
      </c>
      <c r="F1176" s="5" t="str">
        <f>IF(INDEX(Table2[KET],MATCH(A1176,Table2[//]))="","-",INDEX(Table2[KET],MATCH(A1176,Table2[//])))</f>
        <v>160 LSN</v>
      </c>
    </row>
    <row r="1177" spans="1:6" ht="15">
      <c r="A1177" s="27">
        <v>1178</v>
      </c>
      <c r="D1177" s="3" t="str">
        <f>INDEX(Table2[NAMA BARANG],MATCH(A1177,Table2[//]))</f>
        <v>Lem Stick 10gram Vtro (24)</v>
      </c>
      <c r="E1177" s="4">
        <f>INDEX(Table2[TT],MATCH(A1177,Table2[//]))</f>
        <v>2</v>
      </c>
      <c r="F1177" s="5" t="str">
        <f>IF(INDEX(Table2[KET],MATCH(A1177,Table2[//]))="","-",INDEX(Table2[KET],MATCH(A1177,Table2[//])))</f>
        <v>40 BOX</v>
      </c>
    </row>
    <row r="1178" spans="1:6" ht="15">
      <c r="A1178" s="27">
        <v>1179</v>
      </c>
      <c r="D1178" s="3" t="str">
        <f>INDEX(Table2[NAMA BARANG],MATCH(A1178,Table2[//]))</f>
        <v>Lem Stik 11x29 WOMY putih B</v>
      </c>
      <c r="E1178" s="4">
        <f>INDEX(Table2[TT],MATCH(A1178,Table2[//]))</f>
        <v>2</v>
      </c>
      <c r="F1178" s="5">
        <f>IF(INDEX(Table2[KET],MATCH(A1178,Table2[//]))="","-",INDEX(Table2[KET],MATCH(A1178,Table2[//])))</f>
        <v>25</v>
      </c>
    </row>
    <row r="1179" spans="1:6" ht="15">
      <c r="A1179" s="27">
        <v>1180</v>
      </c>
      <c r="D1179" s="3" t="str">
        <f>INDEX(Table2[NAMA BARANG],MATCH(A1179,Table2[//]))</f>
        <v>Lem Stik 7x30 WOMY putih k</v>
      </c>
      <c r="E1179" s="4">
        <f>INDEX(Table2[TT],MATCH(A1179,Table2[//]))</f>
        <v>70</v>
      </c>
      <c r="F1179" s="5">
        <f>IF(INDEX(Table2[KET],MATCH(A1179,Table2[//]))="","-",INDEX(Table2[KET],MATCH(A1179,Table2[//])))</f>
        <v>25</v>
      </c>
    </row>
    <row r="1180" spans="1:6" ht="15">
      <c r="A1180" s="27">
        <v>1181</v>
      </c>
      <c r="D1180" s="3" t="str">
        <f>INDEX(Table2[NAMA BARANG],MATCH(A1180,Table2[//]))</f>
        <v>Lem tembak k Adtek FAKTUR</v>
      </c>
      <c r="E1180" s="4">
        <f>INDEX(Table2[TT],MATCH(A1180,Table2[//]))</f>
        <v>4</v>
      </c>
      <c r="F1180" s="5" t="str">
        <f>IF(INDEX(Table2[KET],MATCH(A1180,Table2[//]))="","-",INDEX(Table2[KET],MATCH(A1180,Table2[//])))</f>
        <v>25 kg</v>
      </c>
    </row>
    <row r="1181" spans="1:6" ht="15">
      <c r="A1181" s="27">
        <v>1182</v>
      </c>
      <c r="D1181" s="3" t="str">
        <f>INDEX(Table2[NAMA BARANG],MATCH(A1181,Table2[//]))</f>
        <v>Lem tembak k putih MS</v>
      </c>
      <c r="E1181" s="4">
        <f>INDEX(Table2[TT],MATCH(A1181,Table2[//]))</f>
        <v>2</v>
      </c>
      <c r="F1181" s="5" t="str">
        <f>IF(INDEX(Table2[KET],MATCH(A1181,Table2[//]))="","-",INDEX(Table2[KET],MATCH(A1181,Table2[//])))</f>
        <v>25 pk</v>
      </c>
    </row>
    <row r="1182" spans="1:6" ht="15">
      <c r="A1182" s="27">
        <v>1183</v>
      </c>
      <c r="D1182" s="3" t="str">
        <f>INDEX(Table2[NAMA BARANG],MATCH(A1182,Table2[//]))</f>
        <v>Lem water glue 50ml</v>
      </c>
      <c r="E1182" s="4">
        <f>INDEX(Table2[TT],MATCH(A1182,Table2[//]))</f>
        <v>2</v>
      </c>
      <c r="F1182" s="5" t="str">
        <f>IF(INDEX(Table2[KET],MATCH(A1182,Table2[//]))="","-",INDEX(Table2[KET],MATCH(A1182,Table2[//])))</f>
        <v>36 ls</v>
      </c>
    </row>
    <row r="1183" spans="1:6" ht="15">
      <c r="A1183" s="27">
        <v>1184</v>
      </c>
      <c r="D1183" s="3" t="str">
        <f>INDEX(Table2[NAMA BARANG],MATCH(A1183,Table2[//]))</f>
        <v>Lem Water Glue TF 6038</v>
      </c>
      <c r="E1183" s="4">
        <f>INDEX(Table2[TT],MATCH(A1183,Table2[//]))</f>
        <v>2</v>
      </c>
      <c r="F1183" s="5" t="str">
        <f>IF(INDEX(Table2[KET],MATCH(A1183,Table2[//]))="","-",INDEX(Table2[KET],MATCH(A1183,Table2[//])))</f>
        <v>30 LSN</v>
      </c>
    </row>
    <row r="1184" spans="1:6" ht="15">
      <c r="A1184" s="27">
        <v>1185</v>
      </c>
      <c r="D1184" s="3" t="str">
        <f>INDEX(Table2[NAMA BARANG],MATCH(A1184,Table2[//]))</f>
        <v>Lem+gliter 8891-2</v>
      </c>
      <c r="E1184" s="4">
        <f>INDEX(Table2[TT],MATCH(A1184,Table2[//]))</f>
        <v>3</v>
      </c>
      <c r="F1184" s="5" t="str">
        <f>IF(INDEX(Table2[KET],MATCH(A1184,Table2[//]))="","-",INDEX(Table2[KET],MATCH(A1184,Table2[//])))</f>
        <v>288 Rtg</v>
      </c>
    </row>
    <row r="1185" spans="1:6" ht="15">
      <c r="A1185" s="27">
        <v>1186</v>
      </c>
      <c r="D1185" s="3" t="str">
        <f>INDEX(Table2[NAMA BARANG],MATCH(A1185,Table2[//]))</f>
        <v>Letter tray 3 susun debozz dt 300</v>
      </c>
      <c r="E1185" s="4">
        <f>INDEX(Table2[TT],MATCH(A1185,Table2[//]))</f>
        <v>2</v>
      </c>
      <c r="F1185" s="5">
        <f>IF(INDEX(Table2[KET],MATCH(A1185,Table2[//]))="","-",INDEX(Table2[KET],MATCH(A1185,Table2[//])))</f>
        <v>12</v>
      </c>
    </row>
    <row r="1186" spans="1:6" ht="15">
      <c r="A1186" s="27">
        <v>1187</v>
      </c>
      <c r="D1186" s="3" t="str">
        <f>INDEX(Table2[NAMA BARANG],MATCH(A1186,Table2[//]))</f>
        <v>Letter Tray Besi 118 - 3</v>
      </c>
      <c r="E1186" s="4">
        <f>INDEX(Table2[TT],MATCH(A1186,Table2[//]))</f>
        <v>4</v>
      </c>
      <c r="F1186" s="5" t="str">
        <f>IF(INDEX(Table2[KET],MATCH(A1186,Table2[//]))="","-",INDEX(Table2[KET],MATCH(A1186,Table2[//])))</f>
        <v>12 PCS</v>
      </c>
    </row>
    <row r="1187" spans="1:6" ht="15">
      <c r="A1187" s="27">
        <v>1188</v>
      </c>
      <c r="D1187" s="3" t="str">
        <f>INDEX(Table2[NAMA BARANG],MATCH(A1187,Table2[//]))</f>
        <v>Lilin angka 1 Tebal M1001/ 1002</v>
      </c>
      <c r="E1187" s="4">
        <f>INDEX(Table2[TT],MATCH(A1187,Table2[//]))</f>
        <v>23</v>
      </c>
      <c r="F1187" s="5" t="str">
        <f>IF(INDEX(Table2[KET],MATCH(A1187,Table2[//]))="","-",INDEX(Table2[KET],MATCH(A1187,Table2[//])))</f>
        <v>288 pc</v>
      </c>
    </row>
    <row r="1188" spans="1:6" ht="15">
      <c r="A1188" s="27">
        <v>1189</v>
      </c>
      <c r="D1188" s="3" t="str">
        <f>INDEX(Table2[NAMA BARANG],MATCH(A1188,Table2[//]))</f>
        <v>Lilin angka Tebal M1001-1002</v>
      </c>
      <c r="E1188" s="4">
        <f>INDEX(Table2[TT],MATCH(A1188,Table2[//]))</f>
        <v>1</v>
      </c>
      <c r="F1188" s="5">
        <f>IF(INDEX(Table2[KET],MATCH(A1188,Table2[//]))="","-",INDEX(Table2[KET],MATCH(A1188,Table2[//])))</f>
        <v>240</v>
      </c>
    </row>
    <row r="1189" spans="1:6" ht="15">
      <c r="A1189" s="27">
        <v>1190</v>
      </c>
      <c r="D1189" s="3" t="str">
        <f>INDEX(Table2[NAMA BARANG],MATCH(A1189,Table2[//]))</f>
        <v>Lilin angka ultah taruna No 4 (1)/ No 5 (1)</v>
      </c>
      <c r="E1189" s="4">
        <f>INDEX(Table2[TT],MATCH(A1189,Table2[//]))</f>
        <v>2</v>
      </c>
      <c r="F1189" s="5" t="str">
        <f>IF(INDEX(Table2[KET],MATCH(A1189,Table2[//]))="","-",INDEX(Table2[KET],MATCH(A1189,Table2[//])))</f>
        <v>100 ls</v>
      </c>
    </row>
    <row r="1190" spans="1:6" ht="15">
      <c r="A1190" s="27">
        <v>1191</v>
      </c>
      <c r="D1190" s="3" t="str">
        <f>INDEX(Table2[NAMA BARANG],MATCH(A1190,Table2[//]))</f>
        <v>Lilin Candy TY 020</v>
      </c>
      <c r="E1190" s="4">
        <f>INDEX(Table2[TT],MATCH(A1190,Table2[//]))</f>
        <v>1</v>
      </c>
      <c r="F1190" s="5" t="str">
        <f>IF(INDEX(Table2[KET],MATCH(A1190,Table2[//]))="","-",INDEX(Table2[KET],MATCH(A1190,Table2[//])))</f>
        <v>96 ls</v>
      </c>
    </row>
    <row r="1191" spans="1:6" ht="15">
      <c r="A1191" s="27">
        <v>1192</v>
      </c>
      <c r="D1191" s="3" t="str">
        <f>INDEX(Table2[NAMA BARANG],MATCH(A1191,Table2[//]))</f>
        <v>Lilin magic isi 10 HC 77-10M</v>
      </c>
      <c r="E1191" s="4">
        <f>INDEX(Table2[TT],MATCH(A1191,Table2[//]))</f>
        <v>1</v>
      </c>
      <c r="F1191" s="5">
        <f>IF(INDEX(Table2[KET],MATCH(A1191,Table2[//]))="","-",INDEX(Table2[KET],MATCH(A1191,Table2[//])))</f>
        <v>288</v>
      </c>
    </row>
    <row r="1192" spans="1:6" ht="15">
      <c r="A1192" s="27">
        <v>1193</v>
      </c>
      <c r="D1192" s="3" t="str">
        <f>INDEX(Table2[NAMA BARANG],MATCH(A1192,Table2[//]))</f>
        <v>Lilin TY 018 magic</v>
      </c>
      <c r="E1192" s="4">
        <f>INDEX(Table2[TT],MATCH(A1192,Table2[//]))</f>
        <v>22</v>
      </c>
      <c r="F1192" s="5" t="str">
        <f>IF(INDEX(Table2[KET],MATCH(A1192,Table2[//]))="","-",INDEX(Table2[KET],MATCH(A1192,Table2[//])))</f>
        <v>96 ls</v>
      </c>
    </row>
    <row r="1193" spans="1:6" ht="15">
      <c r="A1193" s="27">
        <v>1194</v>
      </c>
      <c r="D1193" s="3" t="str">
        <f>INDEX(Table2[NAMA BARANG],MATCH(A1193,Table2[//]))</f>
        <v>Lilin TY 331</v>
      </c>
      <c r="E1193" s="4">
        <f>INDEX(Table2[TT],MATCH(A1193,Table2[//]))</f>
        <v>1</v>
      </c>
      <c r="F1193" s="5" t="str">
        <f>IF(INDEX(Table2[KET],MATCH(A1193,Table2[//]))="","-",INDEX(Table2[KET],MATCH(A1193,Table2[//])))</f>
        <v>96 ls</v>
      </c>
    </row>
    <row r="1194" spans="1:6" ht="15">
      <c r="A1194" s="27">
        <v>1195</v>
      </c>
      <c r="D1194" s="3" t="str">
        <f>INDEX(Table2[NAMA BARANG],MATCH(A1194,Table2[//]))</f>
        <v>Magic board 105</v>
      </c>
      <c r="E1194" s="4">
        <f>INDEX(Table2[TT],MATCH(A1194,Table2[//]))</f>
        <v>13</v>
      </c>
      <c r="F1194" s="5" t="str">
        <f>IF(INDEX(Table2[KET],MATCH(A1194,Table2[//]))="","-",INDEX(Table2[KET],MATCH(A1194,Table2[//])))</f>
        <v>96 PCS</v>
      </c>
    </row>
    <row r="1195" spans="1:6" ht="15">
      <c r="A1195" s="27">
        <v>1196</v>
      </c>
      <c r="D1195" s="3" t="str">
        <f>INDEX(Table2[NAMA BARANG],MATCH(A1195,Table2[//]))</f>
        <v>Magic board 106</v>
      </c>
      <c r="E1195" s="4">
        <f>INDEX(Table2[TT],MATCH(A1195,Table2[//]))</f>
        <v>7</v>
      </c>
      <c r="F1195" s="5" t="str">
        <f>IF(INDEX(Table2[KET],MATCH(A1195,Table2[//]))="","-",INDEX(Table2[KET],MATCH(A1195,Table2[//])))</f>
        <v>96 PCS</v>
      </c>
    </row>
    <row r="1196" spans="1:6" ht="15">
      <c r="A1196" s="27">
        <v>1197</v>
      </c>
      <c r="D1196" s="3" t="str">
        <f>INDEX(Table2[NAMA BARANG],MATCH(A1196,Table2[//]))</f>
        <v>Magic board 20196</v>
      </c>
      <c r="E1196" s="4">
        <f>INDEX(Table2[TT],MATCH(A1196,Table2[//]))</f>
        <v>2</v>
      </c>
      <c r="F1196" s="5" t="str">
        <f>IF(INDEX(Table2[KET],MATCH(A1196,Table2[//]))="","-",INDEX(Table2[KET],MATCH(A1196,Table2[//])))</f>
        <v>96 PCS</v>
      </c>
    </row>
    <row r="1197" spans="1:6" ht="15">
      <c r="A1197" s="27">
        <v>1198</v>
      </c>
      <c r="D1197" s="3" t="str">
        <f>INDEX(Table2[NAMA BARANG],MATCH(A1197,Table2[//]))</f>
        <v>Magic board TK 9812</v>
      </c>
      <c r="E1197" s="4">
        <f>INDEX(Table2[TT],MATCH(A1197,Table2[//]))</f>
        <v>1</v>
      </c>
      <c r="F1197" s="5" t="str">
        <f>IF(INDEX(Table2[KET],MATCH(A1197,Table2[//]))="","-",INDEX(Table2[KET],MATCH(A1197,Table2[//])))</f>
        <v>96 PCS</v>
      </c>
    </row>
    <row r="1198" spans="1:6" ht="15">
      <c r="A1198" s="27">
        <v>1199</v>
      </c>
      <c r="D1198" s="3" t="str">
        <f>INDEX(Table2[NAMA BARANG],MATCH(A1198,Table2[//]))</f>
        <v>Magic board YE 103</v>
      </c>
      <c r="E1198" s="4">
        <f>INDEX(Table2[TT],MATCH(A1198,Table2[//]))</f>
        <v>2</v>
      </c>
      <c r="F1198" s="5" t="str">
        <f>IF(INDEX(Table2[KET],MATCH(A1198,Table2[//]))="","-",INDEX(Table2[KET],MATCH(A1198,Table2[//])))</f>
        <v>96 PCS</v>
      </c>
    </row>
    <row r="1199" spans="1:6" ht="15">
      <c r="A1199" s="27">
        <v>1200</v>
      </c>
      <c r="D1199" s="3" t="str">
        <f>INDEX(Table2[NAMA BARANG],MATCH(A1199,Table2[//]))</f>
        <v>Magnet+Set 1000 G-M</v>
      </c>
      <c r="E1199" s="4">
        <f>INDEX(Table2[TT],MATCH(A1199,Table2[//]))</f>
        <v>4</v>
      </c>
      <c r="F1199" s="5" t="str">
        <f>IF(INDEX(Table2[KET],MATCH(A1199,Table2[//]))="","-",INDEX(Table2[KET],MATCH(A1199,Table2[//])))</f>
        <v>320 set</v>
      </c>
    </row>
    <row r="1200" spans="1:6" ht="15">
      <c r="A1200" s="27">
        <v>1201</v>
      </c>
      <c r="D1200" s="3" t="str">
        <f>INDEX(Table2[NAMA BARANG],MATCH(A1200,Table2[//]))</f>
        <v>Magnit 002 Set</v>
      </c>
      <c r="E1200" s="4">
        <f>INDEX(Table2[TT],MATCH(A1200,Table2[//]))</f>
        <v>7</v>
      </c>
      <c r="F1200" s="5" t="str">
        <f>IF(INDEX(Table2[KET],MATCH(A1200,Table2[//]))="","-",INDEX(Table2[KET],MATCH(A1200,Table2[//])))</f>
        <v>320 pc</v>
      </c>
    </row>
    <row r="1201" spans="1:6" ht="15">
      <c r="A1201" s="27">
        <v>1202</v>
      </c>
      <c r="D1201" s="3" t="str">
        <f>INDEX(Table2[NAMA BARANG],MATCH(A1201,Table2[//]))</f>
        <v>Magnit 2008 (Import)</v>
      </c>
      <c r="E1201" s="4">
        <f>INDEX(Table2[TT],MATCH(A1201,Table2[//]))</f>
        <v>1</v>
      </c>
      <c r="F1201" s="5" t="str">
        <f>IF(INDEX(Table2[KET],MATCH(A1201,Table2[//]))="","-",INDEX(Table2[KET],MATCH(A1201,Table2[//])))</f>
        <v>800 pc</v>
      </c>
    </row>
    <row r="1202" spans="1:6" ht="15">
      <c r="A1202" s="27">
        <v>1203</v>
      </c>
      <c r="D1202" s="3" t="str">
        <f>INDEX(Table2[NAMA BARANG],MATCH(A1202,Table2[//]))</f>
        <v>Magnit 2012</v>
      </c>
      <c r="E1202" s="4">
        <f>INDEX(Table2[TT],MATCH(A1202,Table2[//]))</f>
        <v>2</v>
      </c>
      <c r="F1202" s="5" t="str">
        <f>IF(INDEX(Table2[KET],MATCH(A1202,Table2[//]))="","-",INDEX(Table2[KET],MATCH(A1202,Table2[//])))</f>
        <v>800 pc</v>
      </c>
    </row>
    <row r="1203" spans="1:6" ht="15">
      <c r="A1203" s="27">
        <v>1204</v>
      </c>
      <c r="D1203" s="3" t="str">
        <f>INDEX(Table2[NAMA BARANG],MATCH(A1203,Table2[//]))</f>
        <v>Magnit 30-6</v>
      </c>
      <c r="E1203" s="4">
        <f>INDEX(Table2[TT],MATCH(A1203,Table2[//]))</f>
        <v>1</v>
      </c>
      <c r="F1203" s="5" t="str">
        <f>IF(INDEX(Table2[KET],MATCH(A1203,Table2[//]))="","-",INDEX(Table2[KET],MATCH(A1203,Table2[//])))</f>
        <v>480 pc</v>
      </c>
    </row>
    <row r="1204" spans="1:6" ht="15">
      <c r="A1204" s="27">
        <v>1205</v>
      </c>
      <c r="D1204" s="3" t="str">
        <f>INDEX(Table2[NAMA BARANG],MATCH(A1204,Table2[//]))</f>
        <v>Magnit 8pc/ 003</v>
      </c>
      <c r="E1204" s="4">
        <f>INDEX(Table2[TT],MATCH(A1204,Table2[//]))</f>
        <v>1</v>
      </c>
      <c r="F1204" s="5" t="str">
        <f>IF(INDEX(Table2[KET],MATCH(A1204,Table2[//]))="","-",INDEX(Table2[KET],MATCH(A1204,Table2[//])))</f>
        <v>240 set</v>
      </c>
    </row>
    <row r="1205" spans="1:6" ht="15">
      <c r="A1205" s="27">
        <v>1206</v>
      </c>
      <c r="D1205" s="3" t="str">
        <f>INDEX(Table2[NAMA BARANG],MATCH(A1205,Table2[//]))</f>
        <v>Magnit angka 8305 Xinye first (K)</v>
      </c>
      <c r="E1205" s="4">
        <f>INDEX(Table2[TT],MATCH(A1205,Table2[//]))</f>
        <v>2</v>
      </c>
      <c r="F1205" s="5" t="str">
        <f>IF(INDEX(Table2[KET],MATCH(A1205,Table2[//]))="","-",INDEX(Table2[KET],MATCH(A1205,Table2[//])))</f>
        <v>216 pc</v>
      </c>
    </row>
    <row r="1206" spans="1:6" ht="15">
      <c r="A1206" s="27">
        <v>1207</v>
      </c>
      <c r="D1206" s="3" t="str">
        <f>INDEX(Table2[NAMA BARANG],MATCH(A1206,Table2[//]))</f>
        <v>Magnit S 3010 (Import)</v>
      </c>
      <c r="E1206" s="4">
        <f>INDEX(Table2[TT],MATCH(A1206,Table2[//]))</f>
        <v>1</v>
      </c>
      <c r="F1206" s="5" t="str">
        <f>IF(INDEX(Table2[KET],MATCH(A1206,Table2[//]))="","-",INDEX(Table2[KET],MATCH(A1206,Table2[//])))</f>
        <v>400 PCS</v>
      </c>
    </row>
    <row r="1207" spans="1:6" ht="15">
      <c r="A1207" s="27">
        <v>1208</v>
      </c>
      <c r="D1207" s="3" t="str">
        <f>INDEX(Table2[NAMA BARANG],MATCH(A1207,Table2[//]))</f>
        <v>Malam set 2312-2</v>
      </c>
      <c r="E1207" s="4">
        <f>INDEX(Table2[TT],MATCH(A1207,Table2[//]))</f>
        <v>20</v>
      </c>
      <c r="F1207" s="5" t="str">
        <f>IF(INDEX(Table2[KET],MATCH(A1207,Table2[//]))="","-",INDEX(Table2[KET],MATCH(A1207,Table2[//])))</f>
        <v>120 set</v>
      </c>
    </row>
    <row r="1208" spans="1:6" ht="15">
      <c r="A1208" s="27">
        <v>1209</v>
      </c>
      <c r="D1208" s="3" t="str">
        <f>INDEX(Table2[NAMA BARANG],MATCH(A1208,Table2[//]))</f>
        <v>Map 3324 G&amp; G f4</v>
      </c>
      <c r="E1208" s="4">
        <f>INDEX(Table2[TT],MATCH(A1208,Table2[//]))</f>
        <v>2</v>
      </c>
      <c r="F1208" s="5" t="str">
        <f>IF(INDEX(Table2[KET],MATCH(A1208,Table2[//]))="","-",INDEX(Table2[KET],MATCH(A1208,Table2[//])))</f>
        <v>12 pc</v>
      </c>
    </row>
    <row r="1209" spans="1:6" ht="15">
      <c r="A1209" s="27">
        <v>1210</v>
      </c>
      <c r="D1209" s="3" t="str">
        <f>INDEX(Table2[NAMA BARANG],MATCH(A1209,Table2[//]))</f>
        <v>Map A-012 tali biru</v>
      </c>
      <c r="E1209" s="4">
        <f>INDEX(Table2[TT],MATCH(A1209,Table2[//]))</f>
        <v>2</v>
      </c>
      <c r="F1209" s="5" t="str">
        <f>IF(INDEX(Table2[KET],MATCH(A1209,Table2[//]))="","-",INDEX(Table2[KET],MATCH(A1209,Table2[//])))</f>
        <v>160 pc</v>
      </c>
    </row>
    <row r="1210" spans="1:6" ht="15">
      <c r="A1210" s="27">
        <v>1211</v>
      </c>
      <c r="D1210" s="3" t="str">
        <f>INDEX(Table2[NAMA BARANG],MATCH(A1210,Table2[//]))</f>
        <v>Map A6 Kupu</v>
      </c>
      <c r="E1210" s="4">
        <f>INDEX(Table2[TT],MATCH(A1210,Table2[//]))</f>
        <v>6</v>
      </c>
      <c r="F1210" s="5" t="str">
        <f>IF(INDEX(Table2[KET],MATCH(A1210,Table2[//]))="","-",INDEX(Table2[KET],MATCH(A1210,Table2[//])))</f>
        <v>72 ls</v>
      </c>
    </row>
    <row r="1211" spans="1:6" ht="15">
      <c r="A1211" s="27">
        <v>1212</v>
      </c>
      <c r="D1211" s="3" t="str">
        <f>INDEX(Table2[NAMA BARANG],MATCH(A1211,Table2[//]))</f>
        <v>Map Batik Jersey</v>
      </c>
      <c r="E1211" s="4">
        <f>INDEX(Table2[TT],MATCH(A1211,Table2[//]))</f>
        <v>2</v>
      </c>
      <c r="F1211" s="5">
        <f>IF(INDEX(Table2[KET],MATCH(A1211,Table2[//]))="","-",INDEX(Table2[KET],MATCH(A1211,Table2[//])))</f>
        <v>800</v>
      </c>
    </row>
    <row r="1212" spans="1:6" ht="15">
      <c r="A1212" s="27">
        <v>1213</v>
      </c>
      <c r="D1212" s="3" t="str">
        <f>INDEX(Table2[NAMA BARANG],MATCH(A1212,Table2[//]))</f>
        <v>Map Batik Sika</v>
      </c>
      <c r="E1212" s="4">
        <f>INDEX(Table2[TT],MATCH(A1212,Table2[//]))</f>
        <v>1</v>
      </c>
      <c r="F1212" s="5" t="str">
        <f>IF(INDEX(Table2[KET],MATCH(A1212,Table2[//]))="","-",INDEX(Table2[KET],MATCH(A1212,Table2[//])))</f>
        <v>600 PCS</v>
      </c>
    </row>
    <row r="1213" spans="1:6" ht="15">
      <c r="A1213" s="27">
        <v>1214</v>
      </c>
      <c r="D1213" s="3" t="str">
        <f>INDEX(Table2[NAMA BARANG],MATCH(A1213,Table2[//]))</f>
        <v>Map Berdiri Ret kuning</v>
      </c>
      <c r="E1213" s="4">
        <f>INDEX(Table2[TT],MATCH(A1213,Table2[//]))</f>
        <v>3</v>
      </c>
      <c r="F1213" s="5" t="str">
        <f>IF(INDEX(Table2[KET],MATCH(A1213,Table2[//]))="","-",INDEX(Table2[KET],MATCH(A1213,Table2[//])))</f>
        <v>240 pc</v>
      </c>
    </row>
    <row r="1214" spans="1:6" ht="15">
      <c r="A1214" s="27">
        <v>1215</v>
      </c>
      <c r="D1214" s="3" t="str">
        <f>INDEX(Table2[NAMA BARANG],MATCH(A1214,Table2[//]))</f>
        <v>Map Clear PP 802-1</v>
      </c>
      <c r="E1214" s="4">
        <f>INDEX(Table2[TT],MATCH(A1214,Table2[//]))</f>
        <v>3</v>
      </c>
      <c r="F1214" s="5" t="str">
        <f>IF(INDEX(Table2[KET],MATCH(A1214,Table2[//]))="","-",INDEX(Table2[KET],MATCH(A1214,Table2[//])))</f>
        <v>50 ls</v>
      </c>
    </row>
    <row r="1215" spans="1:6" ht="15">
      <c r="A1215" s="27">
        <v>1216</v>
      </c>
      <c r="D1215" s="3" t="str">
        <f>INDEX(Table2[NAMA BARANG],MATCH(A1215,Table2[//]))</f>
        <v>Map Clear PP XS-802 mix F4 (802-2)</v>
      </c>
      <c r="E1215" s="4">
        <f>INDEX(Table2[TT],MATCH(A1215,Table2[//]))</f>
        <v>3</v>
      </c>
      <c r="F1215" s="5" t="str">
        <f>IF(INDEX(Table2[KET],MATCH(A1215,Table2[//]))="","-",INDEX(Table2[KET],MATCH(A1215,Table2[//])))</f>
        <v>50 ls</v>
      </c>
    </row>
    <row r="1216" spans="1:6" ht="15">
      <c r="A1216" s="27">
        <v>1217</v>
      </c>
      <c r="D1216" s="3" t="str">
        <f>INDEX(Table2[NAMA BARANG],MATCH(A1216,Table2[//]))</f>
        <v xml:space="preserve">Map Data 39571 </v>
      </c>
      <c r="E1216" s="4">
        <f>INDEX(Table2[TT],MATCH(A1216,Table2[//]))</f>
        <v>3</v>
      </c>
      <c r="F1216" s="5" t="str">
        <f>IF(INDEX(Table2[KET],MATCH(A1216,Table2[//]))="","-",INDEX(Table2[KET],MATCH(A1216,Table2[//])))</f>
        <v>204 pc</v>
      </c>
    </row>
    <row r="1217" spans="1:6" ht="15">
      <c r="A1217" s="27">
        <v>1218</v>
      </c>
      <c r="D1217" s="3" t="str">
        <f>INDEX(Table2[NAMA BARANG],MATCH(A1217,Table2[//]))</f>
        <v>Map Dokumen Keeper 40lb TNT 021 (moshi")</v>
      </c>
      <c r="E1217" s="4">
        <f>INDEX(Table2[TT],MATCH(A1217,Table2[//]))</f>
        <v>6</v>
      </c>
      <c r="F1217" s="5" t="str">
        <f>IF(INDEX(Table2[KET],MATCH(A1217,Table2[//]))="","-",INDEX(Table2[KET],MATCH(A1217,Table2[//])))</f>
        <v>180 PCS</v>
      </c>
    </row>
    <row r="1218" spans="1:6" ht="15">
      <c r="A1218" s="27">
        <v>1219</v>
      </c>
      <c r="D1218" s="3" t="str">
        <f>INDEX(Table2[NAMA BARANG],MATCH(A1218,Table2[//]))</f>
        <v>Map EN 1020</v>
      </c>
      <c r="E1218" s="4">
        <f>INDEX(Table2[TT],MATCH(A1218,Table2[//]))</f>
        <v>19</v>
      </c>
      <c r="F1218" s="5" t="str">
        <f>IF(INDEX(Table2[KET],MATCH(A1218,Table2[//]))="","-",INDEX(Table2[KET],MATCH(A1218,Table2[//])))</f>
        <v>50 ls</v>
      </c>
    </row>
    <row r="1219" spans="1:6" ht="15">
      <c r="A1219" s="27">
        <v>1220</v>
      </c>
      <c r="D1219" s="3" t="str">
        <f>INDEX(Table2[NAMA BARANG],MATCH(A1219,Table2[//]))</f>
        <v>Map EN 1023 FC blk</v>
      </c>
      <c r="E1219" s="4">
        <f>INDEX(Table2[TT],MATCH(A1219,Table2[//]))</f>
        <v>12</v>
      </c>
      <c r="F1219" s="5" t="str">
        <f>IF(INDEX(Table2[KET],MATCH(A1219,Table2[//]))="","-",INDEX(Table2[KET],MATCH(A1219,Table2[//])))</f>
        <v>50 ls</v>
      </c>
    </row>
    <row r="1220" spans="1:6" ht="15">
      <c r="A1220" s="27">
        <v>1221</v>
      </c>
      <c r="D1220" s="3" t="str">
        <f>INDEX(Table2[NAMA BARANG],MATCH(A1220,Table2[//]))</f>
        <v>Map enter Tali M(1)/ B(3)/ K(3)/ Hj(3)/ P(3)</v>
      </c>
      <c r="E1220" s="4">
        <f>INDEX(Table2[TT],MATCH(A1220,Table2[//]))</f>
        <v>13</v>
      </c>
      <c r="F1220" s="5" t="str">
        <f>IF(INDEX(Table2[KET],MATCH(A1220,Table2[//]))="","-",INDEX(Table2[KET],MATCH(A1220,Table2[//])))</f>
        <v>50 ls</v>
      </c>
    </row>
    <row r="1221" spans="1:6" ht="15">
      <c r="A1221" s="27">
        <v>1222</v>
      </c>
      <c r="D1221" s="3" t="str">
        <f>INDEX(Table2[NAMA BARANG],MATCH(A1221,Table2[//]))</f>
        <v>Map executive 8508/ 85082</v>
      </c>
      <c r="E1221" s="4">
        <f>INDEX(Table2[TT],MATCH(A1221,Table2[//]))</f>
        <v>12</v>
      </c>
      <c r="F1221" s="5" t="str">
        <f>IF(INDEX(Table2[KET],MATCH(A1221,Table2[//]))="","-",INDEX(Table2[KET],MATCH(A1221,Table2[//])))</f>
        <v>4 ls</v>
      </c>
    </row>
    <row r="1222" spans="1:6" ht="15">
      <c r="A1222" s="27">
        <v>1223</v>
      </c>
      <c r="D1222" s="3" t="str">
        <f>INDEX(Table2[NAMA BARANG],MATCH(A1222,Table2[//]))</f>
        <v>Map Fabric Case</v>
      </c>
      <c r="E1222" s="4">
        <f>INDEX(Table2[TT],MATCH(A1222,Table2[//]))</f>
        <v>3</v>
      </c>
      <c r="F1222" s="5" t="str">
        <f>IF(INDEX(Table2[KET],MATCH(A1222,Table2[//]))="","-",INDEX(Table2[KET],MATCH(A1222,Table2[//])))</f>
        <v>24 ls</v>
      </c>
    </row>
    <row r="1223" spans="1:6" ht="15">
      <c r="A1223" s="27">
        <v>1224</v>
      </c>
      <c r="D1223" s="3" t="str">
        <f>INDEX(Table2[NAMA BARANG],MATCH(A1223,Table2[//]))</f>
        <v>Map Fancy batik kcg 2</v>
      </c>
      <c r="E1223" s="4">
        <f>INDEX(Table2[TT],MATCH(A1223,Table2[//]))</f>
        <v>1</v>
      </c>
      <c r="F1223" s="5" t="str">
        <f>IF(INDEX(Table2[KET],MATCH(A1223,Table2[//]))="","-",INDEX(Table2[KET],MATCH(A1223,Table2[//])))</f>
        <v>240 pc</v>
      </c>
    </row>
    <row r="1224" spans="1:6" ht="15">
      <c r="A1224" s="27">
        <v>1225</v>
      </c>
      <c r="D1224" s="3" t="str">
        <f>INDEX(Table2[NAMA BARANG],MATCH(A1224,Table2[//]))</f>
        <v>Map file 24361-2 B5 Bening</v>
      </c>
      <c r="E1224" s="4">
        <f>INDEX(Table2[TT],MATCH(A1224,Table2[//]))</f>
        <v>2</v>
      </c>
      <c r="F1224" s="5" t="str">
        <f>IF(INDEX(Table2[KET],MATCH(A1224,Table2[//]))="","-",INDEX(Table2[KET],MATCH(A1224,Table2[//])))</f>
        <v>2400 pc</v>
      </c>
    </row>
    <row r="1225" spans="1:6" ht="15">
      <c r="A1225" s="27">
        <v>1226</v>
      </c>
      <c r="D1225" s="3" t="str">
        <f>INDEX(Table2[NAMA BARANG],MATCH(A1225,Table2[//]))</f>
        <v>Map file EN 1105 F</v>
      </c>
      <c r="E1225" s="4">
        <f>INDEX(Table2[TT],MATCH(A1225,Table2[//]))</f>
        <v>10</v>
      </c>
      <c r="F1225" s="5" t="str">
        <f>IF(INDEX(Table2[KET],MATCH(A1225,Table2[//]))="","-",INDEX(Table2[KET],MATCH(A1225,Table2[//])))</f>
        <v>50 ls</v>
      </c>
    </row>
    <row r="1226" spans="1:6" ht="15">
      <c r="A1226" s="27">
        <v>1227</v>
      </c>
      <c r="D1226" s="3" t="str">
        <f>INDEX(Table2[NAMA BARANG],MATCH(A1226,Table2[//]))</f>
        <v>Map file kcg pocket 881</v>
      </c>
      <c r="E1226" s="4">
        <f>INDEX(Table2[TT],MATCH(A1226,Table2[//]))</f>
        <v>1</v>
      </c>
      <c r="F1226" s="5" t="str">
        <f>IF(INDEX(Table2[KET],MATCH(A1226,Table2[//]))="","-",INDEX(Table2[KET],MATCH(A1226,Table2[//])))</f>
        <v>60 ls</v>
      </c>
    </row>
    <row r="1227" spans="1:6" ht="15">
      <c r="A1227" s="27">
        <v>1228</v>
      </c>
      <c r="D1227" s="3" t="str">
        <f>INDEX(Table2[NAMA BARANG],MATCH(A1227,Table2[//]))</f>
        <v>Map File Resleting+jala A5 1803-2</v>
      </c>
      <c r="E1227" s="4">
        <f>INDEX(Table2[TT],MATCH(A1227,Table2[//]))</f>
        <v>5</v>
      </c>
      <c r="F1227" s="5" t="str">
        <f>IF(INDEX(Table2[KET],MATCH(A1227,Table2[//]))="","-",INDEX(Table2[KET],MATCH(A1227,Table2[//])))</f>
        <v>960 pc</v>
      </c>
    </row>
    <row r="1228" spans="1:6" ht="15">
      <c r="A1228" s="27">
        <v>1229</v>
      </c>
      <c r="D1228" s="3" t="str">
        <f>INDEX(Table2[NAMA BARANG],MATCH(A1228,Table2[//]))</f>
        <v>Map file Ret 1801-1</v>
      </c>
      <c r="E1228" s="4">
        <f>INDEX(Table2[TT],MATCH(A1228,Table2[//]))</f>
        <v>5</v>
      </c>
      <c r="F1228" s="5" t="str">
        <f>IF(INDEX(Table2[KET],MATCH(A1228,Table2[//]))="","-",INDEX(Table2[KET],MATCH(A1228,Table2[//])))</f>
        <v>1800 pc</v>
      </c>
    </row>
    <row r="1229" spans="1:6" ht="15">
      <c r="A1229" s="27">
        <v>1230</v>
      </c>
      <c r="D1229" s="3" t="str">
        <f>INDEX(Table2[NAMA BARANG],MATCH(A1229,Table2[//]))</f>
        <v>Map file Ret 1801-2</v>
      </c>
      <c r="E1229" s="4">
        <f>INDEX(Table2[TT],MATCH(A1229,Table2[//]))</f>
        <v>1</v>
      </c>
      <c r="F1229" s="5" t="str">
        <f>IF(INDEX(Table2[KET],MATCH(A1229,Table2[//]))="","-",INDEX(Table2[KET],MATCH(A1229,Table2[//])))</f>
        <v>960 pc</v>
      </c>
    </row>
    <row r="1230" spans="1:6" ht="15">
      <c r="A1230" s="27">
        <v>1231</v>
      </c>
      <c r="D1230" s="3" t="str">
        <f>INDEX(Table2[NAMA BARANG],MATCH(A1230,Table2[//]))</f>
        <v>Map file Ret 1801-3</v>
      </c>
      <c r="E1230" s="4">
        <f>INDEX(Table2[TT],MATCH(A1230,Table2[//]))</f>
        <v>7</v>
      </c>
      <c r="F1230" s="5" t="str">
        <f>IF(INDEX(Table2[KET],MATCH(A1230,Table2[//]))="","-",INDEX(Table2[KET],MATCH(A1230,Table2[//])))</f>
        <v>720 pc</v>
      </c>
    </row>
    <row r="1231" spans="1:6" ht="15">
      <c r="A1231" s="27">
        <v>1232</v>
      </c>
      <c r="D1231" s="3" t="str">
        <f>INDEX(Table2[NAMA BARANG],MATCH(A1231,Table2[//]))</f>
        <v>Map file Ret 1801-4</v>
      </c>
      <c r="E1231" s="4">
        <f>INDEX(Table2[TT],MATCH(A1231,Table2[//]))</f>
        <v>4</v>
      </c>
      <c r="F1231" s="5" t="str">
        <f>IF(INDEX(Table2[KET],MATCH(A1231,Table2[//]))="","-",INDEX(Table2[KET],MATCH(A1231,Table2[//])))</f>
        <v>600 pc</v>
      </c>
    </row>
    <row r="1232" spans="1:6" ht="15">
      <c r="A1232" s="27">
        <v>1233</v>
      </c>
      <c r="D1232" s="3" t="str">
        <f>INDEX(Table2[NAMA BARANG],MATCH(A1232,Table2[//]))</f>
        <v>Map file Ret 1801-5 B4</v>
      </c>
      <c r="E1232" s="4">
        <f>INDEX(Table2[TT],MATCH(A1232,Table2[//]))</f>
        <v>4</v>
      </c>
      <c r="F1232" s="5">
        <f>IF(INDEX(Table2[KET],MATCH(A1232,Table2[//]))="","-",INDEX(Table2[KET],MATCH(A1232,Table2[//])))</f>
        <v>480</v>
      </c>
    </row>
    <row r="1233" spans="1:6" ht="15">
      <c r="A1233" s="27">
        <v>1234</v>
      </c>
      <c r="D1233" s="3" t="str">
        <f>INDEX(Table2[NAMA BARANG],MATCH(A1233,Table2[//]))</f>
        <v>Map file Ret 1802-1 A6</v>
      </c>
      <c r="E1233" s="4">
        <f>INDEX(Table2[TT],MATCH(A1233,Table2[//]))</f>
        <v>3</v>
      </c>
      <c r="F1233" s="5" t="str">
        <f>IF(INDEX(Table2[KET],MATCH(A1233,Table2[//]))="","-",INDEX(Table2[KET],MATCH(A1233,Table2[//])))</f>
        <v>1800 pc</v>
      </c>
    </row>
    <row r="1234" spans="1:6" ht="15">
      <c r="A1234" s="27">
        <v>1235</v>
      </c>
      <c r="D1234" s="3" t="str">
        <f>INDEX(Table2[NAMA BARANG],MATCH(A1234,Table2[//]))</f>
        <v>Map file Ret 1802-2 A5</v>
      </c>
      <c r="E1234" s="4">
        <f>INDEX(Table2[TT],MATCH(A1234,Table2[//]))</f>
        <v>3</v>
      </c>
      <c r="F1234" s="5" t="str">
        <f>IF(INDEX(Table2[KET],MATCH(A1234,Table2[//]))="","-",INDEX(Table2[KET],MATCH(A1234,Table2[//])))</f>
        <v>960 pc</v>
      </c>
    </row>
    <row r="1235" spans="1:6" ht="15">
      <c r="A1235" s="27">
        <v>1236</v>
      </c>
      <c r="D1235" s="3" t="str">
        <f>INDEX(Table2[NAMA BARANG],MATCH(A1235,Table2[//]))</f>
        <v>Map file Ret 1802-3 B5</v>
      </c>
      <c r="E1235" s="4">
        <f>INDEX(Table2[TT],MATCH(A1235,Table2[//]))</f>
        <v>5</v>
      </c>
      <c r="F1235" s="5">
        <f>IF(INDEX(Table2[KET],MATCH(A1235,Table2[//]))="","-",INDEX(Table2[KET],MATCH(A1235,Table2[//])))</f>
        <v>720</v>
      </c>
    </row>
    <row r="1236" spans="1:6" ht="15">
      <c r="A1236" s="27">
        <v>1237</v>
      </c>
      <c r="D1236" s="3" t="str">
        <f>INDEX(Table2[NAMA BARANG],MATCH(A1236,Table2[//]))</f>
        <v>Map file Ret 1803-1 A6</v>
      </c>
      <c r="E1236" s="4">
        <f>INDEX(Table2[TT],MATCH(A1236,Table2[//]))</f>
        <v>2</v>
      </c>
      <c r="F1236" s="5">
        <f>IF(INDEX(Table2[KET],MATCH(A1236,Table2[//]))="","-",INDEX(Table2[KET],MATCH(A1236,Table2[//])))</f>
        <v>1800</v>
      </c>
    </row>
    <row r="1237" spans="1:6" ht="15">
      <c r="A1237" s="27">
        <v>1238</v>
      </c>
      <c r="D1237" s="3" t="str">
        <f>INDEX(Table2[NAMA BARANG],MATCH(A1237,Table2[//]))</f>
        <v>Map file Ret 1803-3 B5</v>
      </c>
      <c r="E1237" s="4">
        <f>INDEX(Table2[TT],MATCH(A1237,Table2[//]))</f>
        <v>3</v>
      </c>
      <c r="F1237" s="5" t="str">
        <f>IF(INDEX(Table2[KET],MATCH(A1237,Table2[//]))="","-",INDEX(Table2[KET],MATCH(A1237,Table2[//])))</f>
        <v>720 pc</v>
      </c>
    </row>
    <row r="1238" spans="1:6" ht="15">
      <c r="A1238" s="27">
        <v>1239</v>
      </c>
      <c r="D1238" s="3" t="str">
        <f>INDEX(Table2[NAMA BARANG],MATCH(A1238,Table2[//]))</f>
        <v>Map file Ret 1804-1 A6</v>
      </c>
      <c r="E1238" s="4">
        <f>INDEX(Table2[TT],MATCH(A1238,Table2[//]))</f>
        <v>3</v>
      </c>
      <c r="F1238" s="5" t="str">
        <f>IF(INDEX(Table2[KET],MATCH(A1238,Table2[//]))="","-",INDEX(Table2[KET],MATCH(A1238,Table2[//])))</f>
        <v>800 pc</v>
      </c>
    </row>
    <row r="1239" spans="1:6" ht="15">
      <c r="A1239" s="27">
        <v>1240</v>
      </c>
      <c r="D1239" s="3" t="str">
        <f>INDEX(Table2[NAMA BARANG],MATCH(A1239,Table2[//]))</f>
        <v>Map file Ret 1804-2 A5</v>
      </c>
      <c r="E1239" s="4">
        <f>INDEX(Table2[TT],MATCH(A1239,Table2[//]))</f>
        <v>1</v>
      </c>
      <c r="F1239" s="5" t="str">
        <f>IF(INDEX(Table2[KET],MATCH(A1239,Table2[//]))="","-",INDEX(Table2[KET],MATCH(A1239,Table2[//])))</f>
        <v>960 pc</v>
      </c>
    </row>
    <row r="1240" spans="1:6" ht="15">
      <c r="A1240" s="27">
        <v>1241</v>
      </c>
      <c r="D1240" s="3" t="str">
        <f>INDEX(Table2[NAMA BARANG],MATCH(A1240,Table2[//]))</f>
        <v>Map file Ret 1804-3 B5</v>
      </c>
      <c r="E1240" s="4">
        <f>INDEX(Table2[TT],MATCH(A1240,Table2[//]))</f>
        <v>3</v>
      </c>
      <c r="F1240" s="5" t="str">
        <f>IF(INDEX(Table2[KET],MATCH(A1240,Table2[//]))="","-",INDEX(Table2[KET],MATCH(A1240,Table2[//])))</f>
        <v>720 pc</v>
      </c>
    </row>
    <row r="1241" spans="1:6" ht="15">
      <c r="A1241" s="27">
        <v>1242</v>
      </c>
      <c r="D1241" s="3" t="str">
        <f>INDEX(Table2[NAMA BARANG],MATCH(A1241,Table2[//]))</f>
        <v>Map file Ret B A5(M)</v>
      </c>
      <c r="E1241" s="4">
        <f>INDEX(Table2[TT],MATCH(A1241,Table2[//]))</f>
        <v>1</v>
      </c>
      <c r="F1241" s="5" t="str">
        <f>IF(INDEX(Table2[KET],MATCH(A1241,Table2[//]))="","-",INDEX(Table2[KET],MATCH(A1241,Table2[//])))</f>
        <v>80 ls</v>
      </c>
    </row>
    <row r="1242" spans="1:6" ht="15">
      <c r="A1242" s="27">
        <v>1243</v>
      </c>
      <c r="D1242" s="3" t="str">
        <f>INDEX(Table2[NAMA BARANG],MATCH(A1242,Table2[//]))</f>
        <v>Map file Ret B A6(K)</v>
      </c>
      <c r="E1242" s="4">
        <f>INDEX(Table2[TT],MATCH(A1242,Table2[//]))</f>
        <v>2</v>
      </c>
      <c r="F1242" s="5" t="str">
        <f>IF(INDEX(Table2[KET],MATCH(A1242,Table2[//]))="","-",INDEX(Table2[KET],MATCH(A1242,Table2[//])))</f>
        <v>100 ls</v>
      </c>
    </row>
    <row r="1243" spans="1:6" ht="15">
      <c r="A1243" s="27">
        <v>1244</v>
      </c>
      <c r="D1243" s="3" t="str">
        <f>INDEX(Table2[NAMA BARANG],MATCH(A1243,Table2[//]))</f>
        <v>Map file Ret V2 A5 (M)</v>
      </c>
      <c r="E1243" s="4">
        <f>INDEX(Table2[TT],MATCH(A1243,Table2[//]))</f>
        <v>3</v>
      </c>
      <c r="F1243" s="5" t="str">
        <f>IF(INDEX(Table2[KET],MATCH(A1243,Table2[//]))="","-",INDEX(Table2[KET],MATCH(A1243,Table2[//])))</f>
        <v>80 ls</v>
      </c>
    </row>
    <row r="1244" spans="1:6" ht="15">
      <c r="A1244" s="27">
        <v>1245</v>
      </c>
      <c r="D1244" s="3" t="str">
        <f>INDEX(Table2[NAMA BARANG],MATCH(A1244,Table2[//]))</f>
        <v>Map file Ret V2 A6(K)</v>
      </c>
      <c r="E1244" s="4">
        <f>INDEX(Table2[TT],MATCH(A1244,Table2[//]))</f>
        <v>3</v>
      </c>
      <c r="F1244" s="5" t="str">
        <f>IF(INDEX(Table2[KET],MATCH(A1244,Table2[//]))="","-",INDEX(Table2[KET],MATCH(A1244,Table2[//])))</f>
        <v>100 ls</v>
      </c>
    </row>
    <row r="1245" spans="1:6" ht="15">
      <c r="A1245" s="27">
        <v>1246</v>
      </c>
      <c r="D1245" s="3" t="str">
        <f>INDEX(Table2[NAMA BARANG],MATCH(A1245,Table2[//]))</f>
        <v>Map file Ret V2 B5 (B)</v>
      </c>
      <c r="E1245" s="4">
        <f>INDEX(Table2[TT],MATCH(A1245,Table2[//]))</f>
        <v>2</v>
      </c>
      <c r="F1245" s="5" t="str">
        <f>IF(INDEX(Table2[KET],MATCH(A1245,Table2[//]))="","-",INDEX(Table2[KET],MATCH(A1245,Table2[//])))</f>
        <v>60 ls</v>
      </c>
    </row>
    <row r="1246" spans="1:6" ht="15">
      <c r="A1246" s="27">
        <v>1247</v>
      </c>
      <c r="D1246" s="3" t="str">
        <f>INDEX(Table2[NAMA BARANG],MATCH(A1246,Table2[//]))</f>
        <v>Map FR Zipper Frozen</v>
      </c>
      <c r="E1246" s="4">
        <f>INDEX(Table2[TT],MATCH(A1246,Table2[//]))</f>
        <v>2</v>
      </c>
      <c r="F1246" s="5" t="str">
        <f>IF(INDEX(Table2[KET],MATCH(A1246,Table2[//]))="","-",INDEX(Table2[KET],MATCH(A1246,Table2[//])))</f>
        <v>240 pc</v>
      </c>
    </row>
    <row r="1247" spans="1:6" ht="15">
      <c r="A1247" s="27">
        <v>1248</v>
      </c>
      <c r="D1247" s="3" t="str">
        <f>INDEX(Table2[NAMA BARANG],MATCH(A1247,Table2[//]))</f>
        <v>Map Hand Bag DB 201</v>
      </c>
      <c r="E1247" s="4">
        <f>INDEX(Table2[TT],MATCH(A1247,Table2[//]))</f>
        <v>3</v>
      </c>
      <c r="F1247" s="5" t="str">
        <f>IF(INDEX(Table2[KET],MATCH(A1247,Table2[//]))="","-",INDEX(Table2[KET],MATCH(A1247,Table2[//])))</f>
        <v>600 pc</v>
      </c>
    </row>
    <row r="1248" spans="1:6" ht="15">
      <c r="A1248" s="27">
        <v>1249</v>
      </c>
      <c r="D1248" s="3" t="str">
        <f>INDEX(Table2[NAMA BARANG],MATCH(A1248,Table2[//]))</f>
        <v>Map Holder Hujin 30F</v>
      </c>
      <c r="E1248" s="4">
        <f>INDEX(Table2[TT],MATCH(A1248,Table2[//]))</f>
        <v>15</v>
      </c>
      <c r="F1248" s="5">
        <f>IF(INDEX(Table2[KET],MATCH(A1248,Table2[//]))="","-",INDEX(Table2[KET],MATCH(A1248,Table2[//])))</f>
        <v>300</v>
      </c>
    </row>
    <row r="1249" spans="1:6" ht="15">
      <c r="A1249" s="27">
        <v>1250</v>
      </c>
      <c r="D1249" s="3" t="str">
        <f>INDEX(Table2[NAMA BARANG],MATCH(A1249,Table2[//]))</f>
        <v>Map Holder Hujin 30F</v>
      </c>
      <c r="E1249" s="4">
        <f>INDEX(Table2[TT],MATCH(A1249,Table2[//]))</f>
        <v>7</v>
      </c>
      <c r="F1249" s="5">
        <f>IF(INDEX(Table2[KET],MATCH(A1249,Table2[//]))="","-",INDEX(Table2[KET],MATCH(A1249,Table2[//])))</f>
        <v>240</v>
      </c>
    </row>
    <row r="1250" spans="1:6" ht="15">
      <c r="A1250" s="27">
        <v>1251</v>
      </c>
      <c r="D1250" s="3" t="str">
        <f>INDEX(Table2[NAMA BARANG],MATCH(A1250,Table2[//]))</f>
        <v>Map Holder Hujin 60F</v>
      </c>
      <c r="E1250" s="4">
        <f>INDEX(Table2[TT],MATCH(A1250,Table2[//]))</f>
        <v>5</v>
      </c>
      <c r="F1250" s="5">
        <f>IF(INDEX(Table2[KET],MATCH(A1250,Table2[//]))="","-",INDEX(Table2[KET],MATCH(A1250,Table2[//])))</f>
        <v>160</v>
      </c>
    </row>
    <row r="1251" spans="1:6" ht="15">
      <c r="A1251" s="27">
        <v>1252</v>
      </c>
      <c r="D1251" s="3" t="str">
        <f>INDEX(Table2[NAMA BARANG],MATCH(A1251,Table2[//]))</f>
        <v>Map Jala A5 enter kcg 355-2 B</v>
      </c>
      <c r="E1251" s="4">
        <f>INDEX(Table2[TT],MATCH(A1251,Table2[//]))</f>
        <v>4</v>
      </c>
      <c r="F1251" s="5" t="str">
        <f>IF(INDEX(Table2[KET],MATCH(A1251,Table2[//]))="","-",INDEX(Table2[KET],MATCH(A1251,Table2[//])))</f>
        <v>20 LSN</v>
      </c>
    </row>
    <row r="1252" spans="1:6" ht="15">
      <c r="A1252" s="27">
        <v>1253</v>
      </c>
      <c r="D1252" s="3" t="str">
        <f>INDEX(Table2[NAMA BARANG],MATCH(A1252,Table2[//]))</f>
        <v>Map Jala A5 enter kcg 355-2 K</v>
      </c>
      <c r="E1252" s="4">
        <f>INDEX(Table2[TT],MATCH(A1252,Table2[//]))</f>
        <v>1</v>
      </c>
      <c r="F1252" s="5" t="str">
        <f>IF(INDEX(Table2[KET],MATCH(A1252,Table2[//]))="","-",INDEX(Table2[KET],MATCH(A1252,Table2[//])))</f>
        <v>20 LSN</v>
      </c>
    </row>
    <row r="1253" spans="1:6" ht="15">
      <c r="A1253" s="27">
        <v>1254</v>
      </c>
      <c r="D1253" s="3" t="str">
        <f>INDEX(Table2[NAMA BARANG],MATCH(A1253,Table2[//]))</f>
        <v>Map Jala C warna moshi kancing</v>
      </c>
      <c r="E1253" s="4">
        <f>INDEX(Table2[TT],MATCH(A1253,Table2[//]))</f>
        <v>1</v>
      </c>
      <c r="F1253" s="5" t="str">
        <f>IF(INDEX(Table2[KET],MATCH(A1253,Table2[//]))="","-",INDEX(Table2[KET],MATCH(A1253,Table2[//])))</f>
        <v>20 ls</v>
      </c>
    </row>
    <row r="1254" spans="1:6" ht="15">
      <c r="A1254" s="27">
        <v>1255</v>
      </c>
      <c r="D1254" s="3" t="str">
        <f>INDEX(Table2[NAMA BARANG],MATCH(A1254,Table2[//]))</f>
        <v>Map Jala Rest Trans jos B(17)/ Hj(19) warna</v>
      </c>
      <c r="E1254" s="4">
        <f>INDEX(Table2[TT],MATCH(A1254,Table2[//]))</f>
        <v>36</v>
      </c>
      <c r="F1254" s="5" t="str">
        <f>IF(INDEX(Table2[KET],MATCH(A1254,Table2[//]))="","-",INDEX(Table2[KET],MATCH(A1254,Table2[//])))</f>
        <v>20 LSN</v>
      </c>
    </row>
    <row r="1255" spans="1:6" ht="15">
      <c r="A1255" s="27">
        <v>1256</v>
      </c>
      <c r="D1255" s="3" t="str">
        <f>INDEX(Table2[NAMA BARANG],MATCH(A1255,Table2[//]))</f>
        <v>Map Jala Rest Trans jos K(18)/ M(10) warna</v>
      </c>
      <c r="E1255" s="4">
        <f>INDEX(Table2[TT],MATCH(A1255,Table2[//]))</f>
        <v>28</v>
      </c>
      <c r="F1255" s="5" t="str">
        <f>IF(INDEX(Table2[KET],MATCH(A1255,Table2[//]))="","-",INDEX(Table2[KET],MATCH(A1255,Table2[//])))</f>
        <v>2O LSN</v>
      </c>
    </row>
    <row r="1256" spans="1:6" ht="15">
      <c r="A1256" s="27">
        <v>1257</v>
      </c>
      <c r="D1256" s="3" t="str">
        <f>INDEX(Table2[NAMA BARANG],MATCH(A1256,Table2[//]))</f>
        <v>Map Jala Rest Trans jos Ungu</v>
      </c>
      <c r="E1256" s="4">
        <f>INDEX(Table2[TT],MATCH(A1256,Table2[//]))</f>
        <v>56</v>
      </c>
      <c r="F1256" s="5" t="str">
        <f>IF(INDEX(Table2[KET],MATCH(A1256,Table2[//]))="","-",INDEX(Table2[KET],MATCH(A1256,Table2[//])))</f>
        <v>20 ls</v>
      </c>
    </row>
    <row r="1257" spans="1:6" ht="15">
      <c r="A1257" s="27">
        <v>1258</v>
      </c>
      <c r="D1257" s="3" t="str">
        <f>INDEX(Table2[NAMA BARANG],MATCH(A1257,Table2[//]))</f>
        <v>Map jaring Sleting B4 5601</v>
      </c>
      <c r="E1257" s="4">
        <f>INDEX(Table2[TT],MATCH(A1257,Table2[//]))</f>
        <v>3</v>
      </c>
      <c r="F1257" s="5">
        <f>IF(INDEX(Table2[KET],MATCH(A1257,Table2[//]))="","-",INDEX(Table2[KET],MATCH(A1257,Table2[//])))</f>
        <v>600</v>
      </c>
    </row>
    <row r="1258" spans="1:6" ht="15">
      <c r="A1258" s="27">
        <v>1259</v>
      </c>
      <c r="D1258" s="3" t="str">
        <f>INDEX(Table2[NAMA BARANG],MATCH(A1258,Table2[//]))</f>
        <v>Map jaring Sleting B4 5601</v>
      </c>
      <c r="E1258" s="4">
        <f>INDEX(Table2[TT],MATCH(A1258,Table2[//]))</f>
        <v>2</v>
      </c>
      <c r="F1258" s="5">
        <f>IF(INDEX(Table2[KET],MATCH(A1258,Table2[//]))="","-",INDEX(Table2[KET],MATCH(A1258,Table2[//])))</f>
        <v>350</v>
      </c>
    </row>
    <row r="1259" spans="1:6" ht="15">
      <c r="A1259" s="27">
        <v>1260</v>
      </c>
      <c r="D1259" s="3" t="str">
        <f>INDEX(Table2[NAMA BARANG],MATCH(A1259,Table2[//]))</f>
        <v>Map jaring Sleting B4 5601</v>
      </c>
      <c r="E1259" s="4">
        <f>INDEX(Table2[TT],MATCH(A1259,Table2[//]))</f>
        <v>1</v>
      </c>
      <c r="F1259" s="5">
        <f>IF(INDEX(Table2[KET],MATCH(A1259,Table2[//]))="","-",INDEX(Table2[KET],MATCH(A1259,Table2[//])))</f>
        <v>400</v>
      </c>
    </row>
    <row r="1260" spans="1:6" ht="15">
      <c r="A1260" s="27">
        <v>1261</v>
      </c>
      <c r="D1260" s="3" t="str">
        <f>INDEX(Table2[NAMA BARANG],MATCH(A1260,Table2[//]))</f>
        <v>Map jaring Sleting B4 5601</v>
      </c>
      <c r="E1260" s="4">
        <f>INDEX(Table2[TT],MATCH(A1260,Table2[//]))</f>
        <v>1</v>
      </c>
      <c r="F1260" s="5">
        <f>IF(INDEX(Table2[KET],MATCH(A1260,Table2[//]))="","-",INDEX(Table2[KET],MATCH(A1260,Table2[//])))</f>
        <v>300</v>
      </c>
    </row>
    <row r="1261" spans="1:6" ht="15">
      <c r="A1261" s="27">
        <v>1262</v>
      </c>
      <c r="D1261" s="3" t="str">
        <f>INDEX(Table2[NAMA BARANG],MATCH(A1261,Table2[//]))</f>
        <v>Map Jaring TZ 6003</v>
      </c>
      <c r="E1261" s="4">
        <f>INDEX(Table2[TT],MATCH(A1261,Table2[//]))</f>
        <v>4</v>
      </c>
      <c r="F1261" s="5" t="str">
        <f>IF(INDEX(Table2[KET],MATCH(A1261,Table2[//]))="","-",INDEX(Table2[KET],MATCH(A1261,Table2[//])))</f>
        <v>80 LSN</v>
      </c>
    </row>
    <row r="1262" spans="1:6" ht="15">
      <c r="A1262" s="27">
        <v>1263</v>
      </c>
      <c r="D1262" s="3" t="str">
        <f>INDEX(Table2[NAMA BARANG],MATCH(A1262,Table2[//]))</f>
        <v>Map jepit 85082</v>
      </c>
      <c r="E1262" s="4">
        <f>INDEX(Table2[TT],MATCH(A1262,Table2[//]))</f>
        <v>5</v>
      </c>
      <c r="F1262" s="5">
        <f>IF(INDEX(Table2[KET],MATCH(A1262,Table2[//]))="","-",INDEX(Table2[KET],MATCH(A1262,Table2[//])))</f>
        <v>24</v>
      </c>
    </row>
    <row r="1263" spans="1:6" ht="15">
      <c r="A1263" s="27">
        <v>1264</v>
      </c>
      <c r="D1263" s="3" t="str">
        <f>INDEX(Table2[NAMA BARANG],MATCH(A1263,Table2[//]))</f>
        <v>Map jumbo TB 168</v>
      </c>
      <c r="E1263" s="4">
        <f>INDEX(Table2[TT],MATCH(A1263,Table2[//]))</f>
        <v>6</v>
      </c>
      <c r="F1263" s="5" t="str">
        <f>IF(INDEX(Table2[KET],MATCH(A1263,Table2[//]))="","-",INDEX(Table2[KET],MATCH(A1263,Table2[//])))</f>
        <v>50 ls</v>
      </c>
    </row>
    <row r="1264" spans="1:6" ht="15">
      <c r="A1264" s="27">
        <v>1265</v>
      </c>
      <c r="D1264" s="3" t="str">
        <f>INDEX(Table2[NAMA BARANG],MATCH(A1264,Table2[//]))</f>
        <v>Map Kancing 2 microtop TN warna K/ B</v>
      </c>
      <c r="E1264" s="4">
        <f>INDEX(Table2[TT],MATCH(A1264,Table2[//]))</f>
        <v>1</v>
      </c>
      <c r="F1264" s="5">
        <f>IF(INDEX(Table2[KET],MATCH(A1264,Table2[//]))="","-",INDEX(Table2[KET],MATCH(A1264,Table2[//])))</f>
        <v>240</v>
      </c>
    </row>
    <row r="1265" spans="1:6" ht="15">
      <c r="A1265" s="27">
        <v>1266</v>
      </c>
      <c r="D1265" s="3" t="str">
        <f>INDEX(Table2[NAMA BARANG],MATCH(A1265,Table2[//]))</f>
        <v>Map Kancing Fancy M07</v>
      </c>
      <c r="E1265" s="4">
        <f>INDEX(Table2[TT],MATCH(A1265,Table2[//]))</f>
        <v>14</v>
      </c>
      <c r="F1265" s="5" t="str">
        <f>IF(INDEX(Table2[KET],MATCH(A1265,Table2[//]))="","-",INDEX(Table2[KET],MATCH(A1265,Table2[//])))</f>
        <v>100 ls</v>
      </c>
    </row>
    <row r="1266" spans="1:6" ht="15">
      <c r="A1266" s="27">
        <v>1267</v>
      </c>
      <c r="D1266" s="3" t="str">
        <f>INDEX(Table2[NAMA BARANG],MATCH(A1266,Table2[//]))</f>
        <v>Map Kancing FC 519 Biru muda</v>
      </c>
      <c r="E1266" s="4">
        <f>INDEX(Table2[TT],MATCH(A1266,Table2[//]))</f>
        <v>3</v>
      </c>
      <c r="F1266" s="5" t="str">
        <f>IF(INDEX(Table2[KET],MATCH(A1266,Table2[//]))="","-",INDEX(Table2[KET],MATCH(A1266,Table2[//])))</f>
        <v>50 ls</v>
      </c>
    </row>
    <row r="1267" spans="1:6" ht="15">
      <c r="A1267" s="27">
        <v>1268</v>
      </c>
      <c r="D1267" s="3" t="str">
        <f>INDEX(Table2[NAMA BARANG],MATCH(A1267,Table2[//]))</f>
        <v>Map Kancing FC 519 Hj</v>
      </c>
      <c r="E1267" s="4">
        <f>INDEX(Table2[TT],MATCH(A1267,Table2[//]))</f>
        <v>18</v>
      </c>
      <c r="F1267" s="5" t="str">
        <f>IF(INDEX(Table2[KET],MATCH(A1267,Table2[//]))="","-",INDEX(Table2[KET],MATCH(A1267,Table2[//])))</f>
        <v>50 ls</v>
      </c>
    </row>
    <row r="1268" spans="1:6" ht="15">
      <c r="A1268" s="27">
        <v>1269</v>
      </c>
      <c r="D1268" s="3" t="str">
        <f>INDEX(Table2[NAMA BARANG],MATCH(A1268,Table2[//]))</f>
        <v>Map Kancing FC 519 K</v>
      </c>
      <c r="E1268" s="4">
        <f>INDEX(Table2[TT],MATCH(A1268,Table2[//]))</f>
        <v>12</v>
      </c>
      <c r="F1268" s="5" t="str">
        <f>IF(INDEX(Table2[KET],MATCH(A1268,Table2[//]))="","-",INDEX(Table2[KET],MATCH(A1268,Table2[//])))</f>
        <v>50 ls</v>
      </c>
    </row>
    <row r="1269" spans="1:6" ht="15">
      <c r="A1269" s="27">
        <v>1270</v>
      </c>
      <c r="D1269" s="3" t="str">
        <f>INDEX(Table2[NAMA BARANG],MATCH(A1269,Table2[//]))</f>
        <v>Map Kancing FC 519 merah</v>
      </c>
      <c r="E1269" s="4">
        <f>INDEX(Table2[TT],MATCH(A1269,Table2[//]))</f>
        <v>10</v>
      </c>
      <c r="F1269" s="5" t="str">
        <f>IF(INDEX(Table2[KET],MATCH(A1269,Table2[//]))="","-",INDEX(Table2[KET],MATCH(A1269,Table2[//])))</f>
        <v>50 ls</v>
      </c>
    </row>
    <row r="1270" spans="1:6" ht="15">
      <c r="A1270" s="27">
        <v>1271</v>
      </c>
      <c r="D1270" s="3" t="str">
        <f>INDEX(Table2[NAMA BARANG],MATCH(A1270,Table2[//]))</f>
        <v>Map Kancing FC 519 orange</v>
      </c>
      <c r="E1270" s="4">
        <f>INDEX(Table2[TT],MATCH(A1270,Table2[//]))</f>
        <v>2</v>
      </c>
      <c r="F1270" s="5" t="str">
        <f>IF(INDEX(Table2[KET],MATCH(A1270,Table2[//]))="","-",INDEX(Table2[KET],MATCH(A1270,Table2[//])))</f>
        <v>50 ls</v>
      </c>
    </row>
    <row r="1271" spans="1:6" ht="15">
      <c r="A1271" s="27">
        <v>1272</v>
      </c>
      <c r="D1271" s="3" t="str">
        <f>INDEX(Table2[NAMA BARANG],MATCH(A1271,Table2[//]))</f>
        <v>Map Kancing Trans jos U(4)</v>
      </c>
      <c r="E1271" s="4">
        <f>INDEX(Table2[TT],MATCH(A1271,Table2[//]))</f>
        <v>4</v>
      </c>
      <c r="F1271" s="5" t="str">
        <f>IF(INDEX(Table2[KET],MATCH(A1271,Table2[//]))="","-",INDEX(Table2[KET],MATCH(A1271,Table2[//])))</f>
        <v>20 ls</v>
      </c>
    </row>
    <row r="1272" spans="1:6" ht="15">
      <c r="A1272" s="27">
        <v>1273</v>
      </c>
      <c r="D1272" s="3" t="str">
        <f>INDEX(Table2[NAMA BARANG],MATCH(A1272,Table2[//]))</f>
        <v>Map kcg 1 w/Spire M(3)</v>
      </c>
      <c r="E1272" s="4">
        <f>INDEX(Table2[TT],MATCH(A1272,Table2[//]))</f>
        <v>3</v>
      </c>
      <c r="F1272" s="5" t="str">
        <f>IF(INDEX(Table2[KET],MATCH(A1272,Table2[//]))="","-",INDEX(Table2[KET],MATCH(A1272,Table2[//])))</f>
        <v>25 ls</v>
      </c>
    </row>
    <row r="1273" spans="1:6" ht="15">
      <c r="A1273" s="27">
        <v>1274</v>
      </c>
      <c r="D1273" s="3" t="str">
        <f>INDEX(Table2[NAMA BARANG],MATCH(A1273,Table2[//]))</f>
        <v>Map kcg 2 corak K</v>
      </c>
      <c r="E1273" s="4">
        <f>INDEX(Table2[TT],MATCH(A1273,Table2[//]))</f>
        <v>6</v>
      </c>
      <c r="F1273" s="5">
        <f>IF(INDEX(Table2[KET],MATCH(A1273,Table2[//]))="","-",INDEX(Table2[KET],MATCH(A1273,Table2[//])))</f>
        <v>240</v>
      </c>
    </row>
    <row r="1274" spans="1:6" ht="15">
      <c r="A1274" s="27">
        <v>1275</v>
      </c>
      <c r="D1274" s="3" t="str">
        <f>INDEX(Table2[NAMA BARANG],MATCH(A1274,Table2[//]))</f>
        <v>Map kcg 2 corak M</v>
      </c>
      <c r="E1274" s="4">
        <f>INDEX(Table2[TT],MATCH(A1274,Table2[//]))</f>
        <v>1</v>
      </c>
      <c r="F1274" s="5">
        <f>IF(INDEX(Table2[KET],MATCH(A1274,Table2[//]))="","-",INDEX(Table2[KET],MATCH(A1274,Table2[//])))</f>
        <v>240</v>
      </c>
    </row>
    <row r="1275" spans="1:6" ht="15">
      <c r="A1275" s="27">
        <v>1276</v>
      </c>
      <c r="D1275" s="3" t="str">
        <f>INDEX(Table2[NAMA BARANG],MATCH(A1275,Table2[//]))</f>
        <v>Map kcg 2 Paris microtop</v>
      </c>
      <c r="E1275" s="4">
        <f>INDEX(Table2[TT],MATCH(A1275,Table2[//]))</f>
        <v>3</v>
      </c>
      <c r="F1275" s="5" t="str">
        <f>IF(INDEX(Table2[KET],MATCH(A1275,Table2[//]))="","-",INDEX(Table2[KET],MATCH(A1275,Table2[//])))</f>
        <v>240 pc</v>
      </c>
    </row>
    <row r="1276" spans="1:6" ht="15">
      <c r="A1276" s="27">
        <v>1277</v>
      </c>
      <c r="D1276" s="3" t="str">
        <f>INDEX(Table2[NAMA BARANG],MATCH(A1276,Table2[//]))</f>
        <v>Map kcg 2 sika Hijau (3) / Merah (4)</v>
      </c>
      <c r="E1276" s="4">
        <f>INDEX(Table2[TT],MATCH(A1276,Table2[//]))</f>
        <v>7</v>
      </c>
      <c r="F1276" s="5" t="str">
        <f>IF(INDEX(Table2[KET],MATCH(A1276,Table2[//]))="","-",INDEX(Table2[KET],MATCH(A1276,Table2[//])))</f>
        <v>50 LSN</v>
      </c>
    </row>
    <row r="1277" spans="1:6" ht="15">
      <c r="A1277" s="27">
        <v>1278</v>
      </c>
      <c r="D1277" s="3" t="str">
        <f>INDEX(Table2[NAMA BARANG],MATCH(A1277,Table2[//]))</f>
        <v>Map kcg 4 UTN K</v>
      </c>
      <c r="E1277" s="4">
        <f>INDEX(Table2[TT],MATCH(A1277,Table2[//]))</f>
        <v>1</v>
      </c>
      <c r="F1277" s="5">
        <f>IF(INDEX(Table2[KET],MATCH(A1277,Table2[//]))="","-",INDEX(Table2[KET],MATCH(A1277,Table2[//])))</f>
        <v>240</v>
      </c>
    </row>
    <row r="1278" spans="1:6" ht="15">
      <c r="A1278" s="27">
        <v>1279</v>
      </c>
      <c r="D1278" s="3" t="str">
        <f>INDEX(Table2[NAMA BARANG],MATCH(A1278,Table2[//]))</f>
        <v>Map kcg 4 UTN K/ P</v>
      </c>
      <c r="E1278" s="4">
        <f>INDEX(Table2[TT],MATCH(A1278,Table2[//]))</f>
        <v>1</v>
      </c>
      <c r="F1278" s="5">
        <f>IF(INDEX(Table2[KET],MATCH(A1278,Table2[//]))="","-",INDEX(Table2[KET],MATCH(A1278,Table2[//])))</f>
        <v>240</v>
      </c>
    </row>
    <row r="1279" spans="1:6" ht="15">
      <c r="A1279" s="27">
        <v>1280</v>
      </c>
      <c r="D1279" s="3" t="str">
        <f>INDEX(Table2[NAMA BARANG],MATCH(A1279,Table2[//]))</f>
        <v>Map Kcg Sika Br</v>
      </c>
      <c r="E1279" s="4">
        <f>INDEX(Table2[TT],MATCH(A1279,Table2[//]))</f>
        <v>29</v>
      </c>
      <c r="F1279" s="5" t="str">
        <f>IF(INDEX(Table2[KET],MATCH(A1279,Table2[//]))="","-",INDEX(Table2[KET],MATCH(A1279,Table2[//])))</f>
        <v>50 LSN</v>
      </c>
    </row>
    <row r="1280" spans="1:6" ht="15">
      <c r="A1280" s="27">
        <v>1281</v>
      </c>
      <c r="D1280" s="3" t="str">
        <f>INDEX(Table2[NAMA BARANG],MATCH(A1280,Table2[//]))</f>
        <v>Map kcg Sika Hj</v>
      </c>
      <c r="E1280" s="4">
        <f>INDEX(Table2[TT],MATCH(A1280,Table2[//]))</f>
        <v>1</v>
      </c>
      <c r="F1280" s="5" t="str">
        <f>IF(INDEX(Table2[KET],MATCH(A1280,Table2[//]))="","-",INDEX(Table2[KET],MATCH(A1280,Table2[//])))</f>
        <v>50 LSN</v>
      </c>
    </row>
    <row r="1281" spans="1:6" ht="15">
      <c r="A1281" s="27">
        <v>1282</v>
      </c>
      <c r="D1281" s="3" t="str">
        <f>INDEX(Table2[NAMA BARANG],MATCH(A1281,Table2[//]))</f>
        <v>Map kcg Sika K</v>
      </c>
      <c r="E1281" s="4">
        <f>INDEX(Table2[TT],MATCH(A1281,Table2[//]))</f>
        <v>7</v>
      </c>
      <c r="F1281" s="5" t="str">
        <f>IF(INDEX(Table2[KET],MATCH(A1281,Table2[//]))="","-",INDEX(Table2[KET],MATCH(A1281,Table2[//])))</f>
        <v>50 LSN</v>
      </c>
    </row>
    <row r="1282" spans="1:6" ht="15">
      <c r="A1282" s="27">
        <v>1283</v>
      </c>
      <c r="D1282" s="3" t="str">
        <f>INDEX(Table2[NAMA BARANG],MATCH(A1282,Table2[//]))</f>
        <v>Map Kcg Sika M</v>
      </c>
      <c r="E1282" s="4">
        <f>INDEX(Table2[TT],MATCH(A1282,Table2[//]))</f>
        <v>30</v>
      </c>
      <c r="F1282" s="5" t="str">
        <f>IF(INDEX(Table2[KET],MATCH(A1282,Table2[//]))="","-",INDEX(Table2[KET],MATCH(A1282,Table2[//])))</f>
        <v>50 LSN</v>
      </c>
    </row>
    <row r="1283" spans="1:6" ht="15">
      <c r="A1283" s="27">
        <v>1284</v>
      </c>
      <c r="D1283" s="3" t="str">
        <f>INDEX(Table2[NAMA BARANG],MATCH(A1283,Table2[//]))</f>
        <v>Map Kcg Sika P</v>
      </c>
      <c r="E1283" s="4">
        <f>INDEX(Table2[TT],MATCH(A1283,Table2[//]))</f>
        <v>26</v>
      </c>
      <c r="F1283" s="5" t="str">
        <f>IF(INDEX(Table2[KET],MATCH(A1283,Table2[//]))="","-",INDEX(Table2[KET],MATCH(A1283,Table2[//])))</f>
        <v>50 LSN</v>
      </c>
    </row>
    <row r="1284" spans="1:6" ht="15">
      <c r="A1284" s="27">
        <v>1285</v>
      </c>
      <c r="D1284" s="3" t="str">
        <f>INDEX(Table2[NAMA BARANG],MATCH(A1284,Table2[//]))</f>
        <v>Map kcg Zipper warna ungu</v>
      </c>
      <c r="E1284" s="4">
        <f>INDEX(Table2[TT],MATCH(A1284,Table2[//]))</f>
        <v>1</v>
      </c>
      <c r="F1284" s="5">
        <f>IF(INDEX(Table2[KET],MATCH(A1284,Table2[//]))="","-",INDEX(Table2[KET],MATCH(A1284,Table2[//])))</f>
        <v>240</v>
      </c>
    </row>
    <row r="1285" spans="1:6" ht="15">
      <c r="A1285" s="27">
        <v>1286</v>
      </c>
      <c r="D1285" s="3" t="str">
        <f>INDEX(Table2[NAMA BARANG],MATCH(A1285,Table2[//]))</f>
        <v>Map L Sika Hijau</v>
      </c>
      <c r="E1285" s="4">
        <f>INDEX(Table2[TT],MATCH(A1285,Table2[//]))</f>
        <v>3</v>
      </c>
      <c r="F1285" s="5" t="str">
        <f>IF(INDEX(Table2[KET],MATCH(A1285,Table2[//]))="","-",INDEX(Table2[KET],MATCH(A1285,Table2[//])))</f>
        <v>60 LSN</v>
      </c>
    </row>
    <row r="1286" spans="1:6" ht="15">
      <c r="A1286" s="27">
        <v>1287</v>
      </c>
      <c r="D1286" s="3" t="str">
        <f>INDEX(Table2[NAMA BARANG],MATCH(A1286,Table2[//]))</f>
        <v>Map L sika kuning</v>
      </c>
      <c r="E1286" s="4">
        <f>INDEX(Table2[TT],MATCH(A1286,Table2[//]))</f>
        <v>6</v>
      </c>
      <c r="F1286" s="5" t="str">
        <f>IF(INDEX(Table2[KET],MATCH(A1286,Table2[//]))="","-",INDEX(Table2[KET],MATCH(A1286,Table2[//])))</f>
        <v>60 ls</v>
      </c>
    </row>
    <row r="1287" spans="1:6" ht="15">
      <c r="A1287" s="27">
        <v>1288</v>
      </c>
      <c r="D1287" s="3" t="str">
        <f>INDEX(Table2[NAMA BARANG],MATCH(A1287,Table2[//]))</f>
        <v>Map L Sika merah</v>
      </c>
      <c r="E1287" s="4">
        <f>INDEX(Table2[TT],MATCH(A1287,Table2[//]))</f>
        <v>5</v>
      </c>
      <c r="F1287" s="5" t="str">
        <f>IF(INDEX(Table2[KET],MATCH(A1287,Table2[//]))="","-",INDEX(Table2[KET],MATCH(A1287,Table2[//])))</f>
        <v>60 ls</v>
      </c>
    </row>
    <row r="1288" spans="1:6" ht="15">
      <c r="A1288" s="27">
        <v>1289</v>
      </c>
      <c r="D1288" s="3" t="str">
        <f>INDEX(Table2[NAMA BARANG],MATCH(A1288,Table2[//]))</f>
        <v>Map L sika putih</v>
      </c>
      <c r="E1288" s="4">
        <f>INDEX(Table2[TT],MATCH(A1288,Table2[//]))</f>
        <v>23</v>
      </c>
      <c r="F1288" s="5" t="str">
        <f>IF(INDEX(Table2[KET],MATCH(A1288,Table2[//]))="","-",INDEX(Table2[KET],MATCH(A1288,Table2[//])))</f>
        <v>60 LSN</v>
      </c>
    </row>
    <row r="1289" spans="1:6" ht="15">
      <c r="A1289" s="27">
        <v>1290</v>
      </c>
      <c r="D1289" s="3" t="str">
        <f>INDEX(Table2[NAMA BARANG],MATCH(A1289,Table2[//]))</f>
        <v>Map microtop kcg-1 MT-119 P(6)/ B(6)</v>
      </c>
      <c r="E1289" s="4">
        <f>INDEX(Table2[TT],MATCH(A1289,Table2[//]))</f>
        <v>12</v>
      </c>
      <c r="F1289" s="5" t="str">
        <f>IF(INDEX(Table2[KET],MATCH(A1289,Table2[//]))="","-",INDEX(Table2[KET],MATCH(A1289,Table2[//])))</f>
        <v>100 ls</v>
      </c>
    </row>
    <row r="1290" spans="1:6" ht="15">
      <c r="A1290" s="27">
        <v>1291</v>
      </c>
      <c r="D1290" s="3" t="str">
        <f>INDEX(Table2[NAMA BARANG],MATCH(A1290,Table2[//]))</f>
        <v>Map Ret Imitasi MT 1112</v>
      </c>
      <c r="E1290" s="4">
        <f>INDEX(Table2[TT],MATCH(A1290,Table2[//]))</f>
        <v>2</v>
      </c>
      <c r="F1290" s="5" t="str">
        <f>IF(INDEX(Table2[KET],MATCH(A1290,Table2[//]))="","-",INDEX(Table2[KET],MATCH(A1290,Table2[//])))</f>
        <v>720 pc</v>
      </c>
    </row>
    <row r="1291" spans="1:6" ht="15">
      <c r="A1291" s="27">
        <v>1292</v>
      </c>
      <c r="D1291" s="3" t="str">
        <f>INDEX(Table2[NAMA BARANG],MATCH(A1291,Table2[//]))</f>
        <v>Map school Bag corak kcg 2 ungu</v>
      </c>
      <c r="E1291" s="4">
        <f>INDEX(Table2[TT],MATCH(A1291,Table2[//]))</f>
        <v>3</v>
      </c>
      <c r="F1291" s="5" t="str">
        <f>IF(INDEX(Table2[KET],MATCH(A1291,Table2[//]))="","-",INDEX(Table2[KET],MATCH(A1291,Table2[//])))</f>
        <v>240 pc</v>
      </c>
    </row>
    <row r="1292" spans="1:6" ht="15">
      <c r="A1292" s="27">
        <v>1293</v>
      </c>
      <c r="D1292" s="3" t="str">
        <f>INDEX(Table2[NAMA BARANG],MATCH(A1292,Table2[//]))</f>
        <v>Map sekolah Mnk ret  Ht-202</v>
      </c>
      <c r="E1292" s="4">
        <f>INDEX(Table2[TT],MATCH(A1292,Table2[//]))</f>
        <v>3</v>
      </c>
      <c r="F1292" s="5" t="str">
        <f>IF(INDEX(Table2[KET],MATCH(A1292,Table2[//]))="","-",INDEX(Table2[KET],MATCH(A1292,Table2[//])))</f>
        <v>120 ls</v>
      </c>
    </row>
    <row r="1293" spans="1:6" ht="15">
      <c r="A1293" s="27">
        <v>1294</v>
      </c>
      <c r="D1293" s="3" t="str">
        <f>INDEX(Table2[NAMA BARANG],MATCH(A1293,Table2[//]))</f>
        <v>Map Smile JNT 8077 no B6 5014 F</v>
      </c>
      <c r="E1293" s="4">
        <f>INDEX(Table2[TT],MATCH(A1293,Table2[//]))</f>
        <v>1</v>
      </c>
      <c r="F1293" s="5" t="str">
        <f>IF(INDEX(Table2[KET],MATCH(A1293,Table2[//]))="","-",INDEX(Table2[KET],MATCH(A1293,Table2[//])))</f>
        <v>50 ls</v>
      </c>
    </row>
    <row r="1294" spans="1:6" ht="15">
      <c r="A1294" s="27">
        <v>1295</v>
      </c>
      <c r="D1294" s="3" t="str">
        <f>INDEX(Table2[NAMA BARANG],MATCH(A1294,Table2[//]))</f>
        <v>Map somssi 2010 C mini</v>
      </c>
      <c r="E1294" s="4">
        <f>INDEX(Table2[TT],MATCH(A1294,Table2[//]))</f>
        <v>15</v>
      </c>
      <c r="F1294" s="5" t="str">
        <f>IF(INDEX(Table2[KET],MATCH(A1294,Table2[//]))="","-",INDEX(Table2[KET],MATCH(A1294,Table2[//])))</f>
        <v>240 pc</v>
      </c>
    </row>
    <row r="1295" spans="1:6" ht="15">
      <c r="A1295" s="27">
        <v>1296</v>
      </c>
      <c r="D1295" s="3" t="str">
        <f>INDEX(Table2[NAMA BARANG],MATCH(A1295,Table2[//]))</f>
        <v>Map somssi tali 2015/S (P/K/B/M/Hj/Pink)</v>
      </c>
      <c r="E1295" s="4">
        <f>INDEX(Table2[TT],MATCH(A1295,Table2[//]))</f>
        <v>26</v>
      </c>
      <c r="F1295" s="5" t="str">
        <f>IF(INDEX(Table2[KET],MATCH(A1295,Table2[//]))="","-",INDEX(Table2[KET],MATCH(A1295,Table2[//])))</f>
        <v>96 pc</v>
      </c>
    </row>
    <row r="1296" spans="1:6" ht="15">
      <c r="A1296" s="27">
        <v>1297</v>
      </c>
      <c r="D1296" s="3" t="str">
        <f>INDEX(Table2[NAMA BARANG],MATCH(A1296,Table2[//]))</f>
        <v>Map Tali A4 warna polos 4164</v>
      </c>
      <c r="E1296" s="4">
        <f>INDEX(Table2[TT],MATCH(A1296,Table2[//]))</f>
        <v>3</v>
      </c>
      <c r="F1296" s="5" t="str">
        <f>IF(INDEX(Table2[KET],MATCH(A1296,Table2[//]))="","-",INDEX(Table2[KET],MATCH(A1296,Table2[//])))</f>
        <v>160 pc</v>
      </c>
    </row>
    <row r="1297" spans="1:6" ht="15">
      <c r="A1297" s="27">
        <v>1298</v>
      </c>
      <c r="D1297" s="3" t="str">
        <f>INDEX(Table2[NAMA BARANG],MATCH(A1297,Table2[//]))</f>
        <v>Map Tali Sika biru</v>
      </c>
      <c r="E1297" s="4">
        <f>INDEX(Table2[TT],MATCH(A1297,Table2[//]))</f>
        <v>4</v>
      </c>
      <c r="F1297" s="5" t="str">
        <f>IF(INDEX(Table2[KET],MATCH(A1297,Table2[//]))="","-",INDEX(Table2[KET],MATCH(A1297,Table2[//])))</f>
        <v>50 LSN</v>
      </c>
    </row>
    <row r="1298" spans="1:6" ht="15">
      <c r="A1298" s="27">
        <v>1299</v>
      </c>
      <c r="D1298" s="3" t="str">
        <f>INDEX(Table2[NAMA BARANG],MATCH(A1298,Table2[//]))</f>
        <v>Map Tali Sika hijau</v>
      </c>
      <c r="E1298" s="4">
        <f>INDEX(Table2[TT],MATCH(A1298,Table2[//]))</f>
        <v>1</v>
      </c>
      <c r="F1298" s="5" t="str">
        <f>IF(INDEX(Table2[KET],MATCH(A1298,Table2[//]))="","-",INDEX(Table2[KET],MATCH(A1298,Table2[//])))</f>
        <v>50 LSN</v>
      </c>
    </row>
    <row r="1299" spans="1:6" ht="15">
      <c r="A1299" s="27">
        <v>1300</v>
      </c>
      <c r="D1299" s="3" t="str">
        <f>INDEX(Table2[NAMA BARANG],MATCH(A1299,Table2[//]))</f>
        <v>Map Tali Sika kuning</v>
      </c>
      <c r="E1299" s="4">
        <f>INDEX(Table2[TT],MATCH(A1299,Table2[//]))</f>
        <v>1</v>
      </c>
      <c r="F1299" s="5" t="str">
        <f>IF(INDEX(Table2[KET],MATCH(A1299,Table2[//]))="","-",INDEX(Table2[KET],MATCH(A1299,Table2[//])))</f>
        <v>50 LSN</v>
      </c>
    </row>
    <row r="1300" spans="1:6" ht="15">
      <c r="A1300" s="27">
        <v>1301</v>
      </c>
      <c r="D1300" s="3" t="str">
        <f>INDEX(Table2[NAMA BARANG],MATCH(A1300,Table2[//]))</f>
        <v>Map Tali Sika merah</v>
      </c>
      <c r="E1300" s="4">
        <f>INDEX(Table2[TT],MATCH(A1300,Table2[//]))</f>
        <v>1</v>
      </c>
      <c r="F1300" s="5" t="str">
        <f>IF(INDEX(Table2[KET],MATCH(A1300,Table2[//]))="","-",INDEX(Table2[KET],MATCH(A1300,Table2[//])))</f>
        <v>50 LSN</v>
      </c>
    </row>
    <row r="1301" spans="1:6" ht="15">
      <c r="A1301" s="27">
        <v>1302</v>
      </c>
      <c r="D1301" s="3" t="str">
        <f>INDEX(Table2[NAMA BARANG],MATCH(A1301,Table2[//]))</f>
        <v>Map Tali Sika putih</v>
      </c>
      <c r="E1301" s="4">
        <f>INDEX(Table2[TT],MATCH(A1301,Table2[//]))</f>
        <v>4</v>
      </c>
      <c r="F1301" s="5" t="str">
        <f>IF(INDEX(Table2[KET],MATCH(A1301,Table2[//]))="","-",INDEX(Table2[KET],MATCH(A1301,Table2[//])))</f>
        <v>50 LSN</v>
      </c>
    </row>
    <row r="1302" spans="1:6" ht="15">
      <c r="A1302" s="27">
        <v>1303</v>
      </c>
      <c r="D1302" s="3" t="str">
        <f>INDEX(Table2[NAMA BARANG],MATCH(A1302,Table2[//]))</f>
        <v>Map Tenteng ZF 821 Lx</v>
      </c>
      <c r="E1302" s="4">
        <f>INDEX(Table2[TT],MATCH(A1302,Table2[//]))</f>
        <v>2</v>
      </c>
      <c r="F1302" s="5" t="str">
        <f>IF(INDEX(Table2[KET],MATCH(A1302,Table2[//]))="","-",INDEX(Table2[KET],MATCH(A1302,Table2[//])))</f>
        <v>12 ls</v>
      </c>
    </row>
    <row r="1303" spans="1:6" ht="15">
      <c r="A1303" s="27">
        <v>1304</v>
      </c>
      <c r="D1303" s="3" t="str">
        <f>INDEX(Table2[NAMA BARANG],MATCH(A1303,Table2[//]))</f>
        <v>Map Tenteng ZF 830</v>
      </c>
      <c r="E1303" s="4">
        <f>INDEX(Table2[TT],MATCH(A1303,Table2[//]))</f>
        <v>3</v>
      </c>
      <c r="F1303" s="5" t="str">
        <f>IF(INDEX(Table2[KET],MATCH(A1303,Table2[//]))="","-",INDEX(Table2[KET],MATCH(A1303,Table2[//])))</f>
        <v>72 pc</v>
      </c>
    </row>
    <row r="1304" spans="1:6" ht="15">
      <c r="A1304" s="27">
        <v>1305</v>
      </c>
      <c r="D1304" s="3" t="str">
        <f>INDEX(Table2[NAMA BARANG],MATCH(A1304,Table2[//]))</f>
        <v>Map Topla 1928 Br (3), Hj(3)</v>
      </c>
      <c r="E1304" s="4">
        <f>INDEX(Table2[TT],MATCH(A1304,Table2[//]))</f>
        <v>6</v>
      </c>
      <c r="F1304" s="5">
        <f>IF(INDEX(Table2[KET],MATCH(A1304,Table2[//]))="","-",INDEX(Table2[KET],MATCH(A1304,Table2[//])))</f>
        <v>240</v>
      </c>
    </row>
    <row r="1305" spans="1:6" ht="15">
      <c r="A1305" s="27">
        <v>1306</v>
      </c>
      <c r="D1305" s="3" t="str">
        <f>INDEX(Table2[NAMA BARANG],MATCH(A1305,Table2[//]))</f>
        <v>Map Topla 1928 Mr (3), Kn(3)</v>
      </c>
      <c r="E1305" s="4">
        <f>INDEX(Table2[TT],MATCH(A1305,Table2[//]))</f>
        <v>6</v>
      </c>
      <c r="F1305" s="5">
        <f>IF(INDEX(Table2[KET],MATCH(A1305,Table2[//]))="","-",INDEX(Table2[KET],MATCH(A1305,Table2[//])))</f>
        <v>240</v>
      </c>
    </row>
    <row r="1306" spans="1:6" ht="15">
      <c r="A1306" s="27">
        <v>1307</v>
      </c>
      <c r="D1306" s="3" t="str">
        <f>INDEX(Table2[NAMA BARANG],MATCH(A1306,Table2[//]))</f>
        <v>Map Topla 1928 Ungu (1), Or(1)</v>
      </c>
      <c r="E1306" s="4">
        <f>INDEX(Table2[TT],MATCH(A1306,Table2[//]))</f>
        <v>2</v>
      </c>
      <c r="F1306" s="5">
        <f>IF(INDEX(Table2[KET],MATCH(A1306,Table2[//]))="","-",INDEX(Table2[KET],MATCH(A1306,Table2[//])))</f>
        <v>240</v>
      </c>
    </row>
    <row r="1307" spans="1:6" ht="15">
      <c r="A1307" s="27">
        <v>1308</v>
      </c>
      <c r="D1307" s="3" t="str">
        <f>INDEX(Table2[NAMA BARANG],MATCH(A1307,Table2[//]))</f>
        <v xml:space="preserve">Map Topla 3080 B </v>
      </c>
      <c r="E1307" s="4">
        <f>INDEX(Table2[TT],MATCH(A1307,Table2[//]))</f>
        <v>2</v>
      </c>
      <c r="F1307" s="5" t="str">
        <f>IF(INDEX(Table2[KET],MATCH(A1307,Table2[//]))="","-",INDEX(Table2[KET],MATCH(A1307,Table2[//])))</f>
        <v>240 PCS</v>
      </c>
    </row>
    <row r="1308" spans="1:6" ht="15">
      <c r="A1308" s="27">
        <v>1309</v>
      </c>
      <c r="D1308" s="3" t="str">
        <f>INDEX(Table2[NAMA BARANG],MATCH(A1308,Table2[//]))</f>
        <v>Map Topla 3080 Hj</v>
      </c>
      <c r="E1308" s="4">
        <f>INDEX(Table2[TT],MATCH(A1308,Table2[//]))</f>
        <v>1</v>
      </c>
      <c r="F1308" s="5" t="str">
        <f>IF(INDEX(Table2[KET],MATCH(A1308,Table2[//]))="","-",INDEX(Table2[KET],MATCH(A1308,Table2[//])))</f>
        <v>240 PCS</v>
      </c>
    </row>
    <row r="1309" spans="1:6" ht="15">
      <c r="A1309" s="27">
        <v>1310</v>
      </c>
      <c r="D1309" s="3" t="str">
        <f>INDEX(Table2[NAMA BARANG],MATCH(A1309,Table2[//]))</f>
        <v>Map Topla 3080 Ht</v>
      </c>
      <c r="E1309" s="4">
        <f>INDEX(Table2[TT],MATCH(A1309,Table2[//]))</f>
        <v>3</v>
      </c>
      <c r="F1309" s="5" t="str">
        <f>IF(INDEX(Table2[KET],MATCH(A1309,Table2[//]))="","-",INDEX(Table2[KET],MATCH(A1309,Table2[//])))</f>
        <v>240 PCS</v>
      </c>
    </row>
    <row r="1310" spans="1:6" ht="15">
      <c r="A1310" s="27">
        <v>1311</v>
      </c>
      <c r="D1310" s="3" t="str">
        <f>INDEX(Table2[NAMA BARANG],MATCH(A1310,Table2[//]))</f>
        <v>Map Topla 3080 K</v>
      </c>
      <c r="E1310" s="4">
        <f>INDEX(Table2[TT],MATCH(A1310,Table2[//]))</f>
        <v>1</v>
      </c>
      <c r="F1310" s="5" t="str">
        <f>IF(INDEX(Table2[KET],MATCH(A1310,Table2[//]))="","-",INDEX(Table2[KET],MATCH(A1310,Table2[//])))</f>
        <v>240 PCS</v>
      </c>
    </row>
    <row r="1311" spans="1:6" ht="15">
      <c r="A1311" s="27">
        <v>1312</v>
      </c>
      <c r="D1311" s="3" t="str">
        <f>INDEX(Table2[NAMA BARANG],MATCH(A1311,Table2[//]))</f>
        <v>Map Topla 3080 m</v>
      </c>
      <c r="E1311" s="4">
        <f>INDEX(Table2[TT],MATCH(A1311,Table2[//]))</f>
        <v>2</v>
      </c>
      <c r="F1311" s="5" t="str">
        <f>IF(INDEX(Table2[KET],MATCH(A1311,Table2[//]))="","-",INDEX(Table2[KET],MATCH(A1311,Table2[//])))</f>
        <v>240 PCS</v>
      </c>
    </row>
    <row r="1312" spans="1:6" ht="15">
      <c r="A1312" s="27">
        <v>1313</v>
      </c>
      <c r="D1312" s="3" t="str">
        <f>INDEX(Table2[NAMA BARANG],MATCH(A1312,Table2[//]))</f>
        <v>Map Topla 3080 orange</v>
      </c>
      <c r="E1312" s="4">
        <f>INDEX(Table2[TT],MATCH(A1312,Table2[//]))</f>
        <v>2</v>
      </c>
      <c r="F1312" s="5" t="str">
        <f>IF(INDEX(Table2[KET],MATCH(A1312,Table2[//]))="","-",INDEX(Table2[KET],MATCH(A1312,Table2[//])))</f>
        <v>240 PCS</v>
      </c>
    </row>
    <row r="1313" spans="1:6" ht="15">
      <c r="A1313" s="27">
        <v>1314</v>
      </c>
      <c r="D1313" s="3" t="str">
        <f>INDEX(Table2[NAMA BARANG],MATCH(A1313,Table2[//]))</f>
        <v>Map Topla 3080 ungu</v>
      </c>
      <c r="E1313" s="4">
        <f>INDEX(Table2[TT],MATCH(A1313,Table2[//]))</f>
        <v>1</v>
      </c>
      <c r="F1313" s="5" t="str">
        <f>IF(INDEX(Table2[KET],MATCH(A1313,Table2[//]))="","-",INDEX(Table2[KET],MATCH(A1313,Table2[//])))</f>
        <v>240 PCS</v>
      </c>
    </row>
    <row r="1314" spans="1:6" ht="15">
      <c r="A1314" s="27">
        <v>1315</v>
      </c>
      <c r="D1314" s="3" t="str">
        <f>INDEX(Table2[NAMA BARANG],MATCH(A1314,Table2[//]))</f>
        <v>Map Topla 3090 K (3), B (2), Hijau (2)</v>
      </c>
      <c r="E1314" s="4">
        <f>INDEX(Table2[TT],MATCH(A1314,Table2[//]))</f>
        <v>7</v>
      </c>
      <c r="F1314" s="5" t="str">
        <f>IF(INDEX(Table2[KET],MATCH(A1314,Table2[//]))="","-",INDEX(Table2[KET],MATCH(A1314,Table2[//])))</f>
        <v>240 PCS</v>
      </c>
    </row>
    <row r="1315" spans="1:6" ht="15">
      <c r="A1315" s="27">
        <v>1316</v>
      </c>
      <c r="D1315" s="3" t="str">
        <f>INDEX(Table2[NAMA BARANG],MATCH(A1315,Table2[//]))</f>
        <v>Map Topla 3090 M (1), Ungu (1), Orange (1)</v>
      </c>
      <c r="E1315" s="4">
        <f>INDEX(Table2[TT],MATCH(A1315,Table2[//]))</f>
        <v>3</v>
      </c>
      <c r="F1315" s="5" t="str">
        <f>IF(INDEX(Table2[KET],MATCH(A1315,Table2[//]))="","-",INDEX(Table2[KET],MATCH(A1315,Table2[//])))</f>
        <v>240 PCS</v>
      </c>
    </row>
    <row r="1316" spans="1:6" ht="15">
      <c r="A1316" s="27">
        <v>1317</v>
      </c>
      <c r="D1316" s="3" t="str">
        <f>INDEX(Table2[NAMA BARANG],MATCH(A1316,Table2[//]))</f>
        <v>Map Topla 3090 M (1), Ungu (1), Orange (1)</v>
      </c>
      <c r="E1316" s="4">
        <f>INDEX(Table2[TT],MATCH(A1316,Table2[//]))</f>
        <v>3</v>
      </c>
      <c r="F1316" s="5" t="str">
        <f>IF(INDEX(Table2[KET],MATCH(A1316,Table2[//]))="","-",INDEX(Table2[KET],MATCH(A1316,Table2[//])))</f>
        <v>240 PCS</v>
      </c>
    </row>
    <row r="1317" spans="1:6" ht="15">
      <c r="A1317" s="27">
        <v>1318</v>
      </c>
      <c r="D1317" s="3" t="str">
        <f>INDEX(Table2[NAMA BARANG],MATCH(A1317,Table2[//]))</f>
        <v>Map Transparan AC 1605 B(10)/ K(8)/ M(2)</v>
      </c>
      <c r="E1317" s="4">
        <f>INDEX(Table2[TT],MATCH(A1317,Table2[//]))</f>
        <v>20</v>
      </c>
      <c r="F1317" s="5">
        <f>IF(INDEX(Table2[KET],MATCH(A1317,Table2[//]))="","-",INDEX(Table2[KET],MATCH(A1317,Table2[//])))</f>
        <v>240</v>
      </c>
    </row>
    <row r="1318" spans="1:6" ht="15">
      <c r="A1318" s="27">
        <v>1319</v>
      </c>
      <c r="D1318" s="3" t="str">
        <f>INDEX(Table2[NAMA BARANG],MATCH(A1318,Table2[//]))</f>
        <v>Map Transparant B4</v>
      </c>
      <c r="E1318" s="4">
        <f>INDEX(Table2[TT],MATCH(A1318,Table2[//]))</f>
        <v>2</v>
      </c>
      <c r="F1318" s="5" t="str">
        <f>IF(INDEX(Table2[KET],MATCH(A1318,Table2[//]))="","-",INDEX(Table2[KET],MATCH(A1318,Table2[//])))</f>
        <v>1000 pc</v>
      </c>
    </row>
    <row r="1319" spans="1:6" ht="15">
      <c r="A1319" s="27">
        <v>1320</v>
      </c>
      <c r="D1319" s="3" t="str">
        <f>INDEX(Table2[NAMA BARANG],MATCH(A1319,Table2[//]))</f>
        <v>Map UTN Dove 2w Hj</v>
      </c>
      <c r="E1319" s="4">
        <f>INDEX(Table2[TT],MATCH(A1319,Table2[//]))</f>
        <v>5</v>
      </c>
      <c r="F1319" s="5">
        <f>IF(INDEX(Table2[KET],MATCH(A1319,Table2[//]))="","-",INDEX(Table2[KET],MATCH(A1319,Table2[//])))</f>
        <v>240</v>
      </c>
    </row>
    <row r="1320" spans="1:6" ht="15">
      <c r="A1320" s="27">
        <v>1321</v>
      </c>
      <c r="D1320" s="3" t="str">
        <f>INDEX(Table2[NAMA BARANG],MATCH(A1320,Table2[//]))</f>
        <v>Map UTN Dove 2w Hj muda(2)</v>
      </c>
      <c r="E1320" s="4">
        <f>INDEX(Table2[TT],MATCH(A1320,Table2[//]))</f>
        <v>2</v>
      </c>
      <c r="F1320" s="5">
        <f>IF(INDEX(Table2[KET],MATCH(A1320,Table2[//]))="","-",INDEX(Table2[KET],MATCH(A1320,Table2[//])))</f>
        <v>240</v>
      </c>
    </row>
    <row r="1321" spans="1:6" ht="15">
      <c r="A1321" s="27">
        <v>1322</v>
      </c>
      <c r="D1321" s="3" t="str">
        <f>INDEX(Table2[NAMA BARANG],MATCH(A1321,Table2[//]))</f>
        <v>Map UTN Dove 2w K(2)/ Hj(10)</v>
      </c>
      <c r="E1321" s="4">
        <f>INDEX(Table2[TT],MATCH(A1321,Table2[//]))</f>
        <v>12</v>
      </c>
      <c r="F1321" s="5">
        <f>IF(INDEX(Table2[KET],MATCH(A1321,Table2[//]))="","-",INDEX(Table2[KET],MATCH(A1321,Table2[//])))</f>
        <v>240</v>
      </c>
    </row>
    <row r="1322" spans="1:6" ht="15">
      <c r="A1322" s="27">
        <v>1323</v>
      </c>
      <c r="D1322" s="3" t="str">
        <f>INDEX(Table2[NAMA BARANG],MATCH(A1322,Table2[//]))</f>
        <v>Map UTN Dove 2w mix kcg</v>
      </c>
      <c r="E1322" s="4">
        <f>INDEX(Table2[TT],MATCH(A1322,Table2[//]))</f>
        <v>8</v>
      </c>
      <c r="F1322" s="5">
        <f>IF(INDEX(Table2[KET],MATCH(A1322,Table2[//]))="","-",INDEX(Table2[KET],MATCH(A1322,Table2[//])))</f>
        <v>240</v>
      </c>
    </row>
    <row r="1323" spans="1:6" ht="15">
      <c r="A1323" s="27">
        <v>1324</v>
      </c>
      <c r="D1323" s="3" t="str">
        <f>INDEX(Table2[NAMA BARANG],MATCH(A1323,Table2[//]))</f>
        <v>Map Vtec Document Bag Type VT W209</v>
      </c>
      <c r="E1323" s="4">
        <f>INDEX(Table2[TT],MATCH(A1323,Table2[//]))</f>
        <v>6</v>
      </c>
      <c r="F1323" s="5" t="str">
        <f>IF(INDEX(Table2[KET],MATCH(A1323,Table2[//]))="","-",INDEX(Table2[KET],MATCH(A1323,Table2[//])))</f>
        <v>120 pc</v>
      </c>
    </row>
    <row r="1324" spans="1:6" ht="15">
      <c r="A1324" s="27">
        <v>1325</v>
      </c>
      <c r="D1324" s="3" t="str">
        <f>INDEX(Table2[NAMA BARANG],MATCH(A1324,Table2[//]))</f>
        <v>Map Zipper Binder RB T1</v>
      </c>
      <c r="E1324" s="4">
        <f>INDEX(Table2[TT],MATCH(A1324,Table2[//]))</f>
        <v>9</v>
      </c>
      <c r="F1324" s="5" t="str">
        <f>IF(INDEX(Table2[KET],MATCH(A1324,Table2[//]))="","-",INDEX(Table2[KET],MATCH(A1324,Table2[//])))</f>
        <v>160 pc</v>
      </c>
    </row>
    <row r="1325" spans="1:6" ht="15">
      <c r="A1325" s="27">
        <v>1326</v>
      </c>
      <c r="D1325" s="3" t="str">
        <f>INDEX(Table2[NAMA BARANG],MATCH(A1325,Table2[//]))</f>
        <v>Map zipper HCL B4</v>
      </c>
      <c r="E1325" s="4">
        <f>INDEX(Table2[TT],MATCH(A1325,Table2[//]))</f>
        <v>1</v>
      </c>
      <c r="F1325" s="5" t="str">
        <f>IF(INDEX(Table2[KET],MATCH(A1325,Table2[//]))="","-",INDEX(Table2[KET],MATCH(A1325,Table2[//])))</f>
        <v>1000 pc</v>
      </c>
    </row>
    <row r="1326" spans="1:6" ht="15">
      <c r="A1326" s="27">
        <v>1327</v>
      </c>
      <c r="D1326" s="3" t="str">
        <f>INDEX(Table2[NAMA BARANG],MATCH(A1326,Table2[//]))</f>
        <v>Map Zipper Jala Hj (biasa)</v>
      </c>
      <c r="E1326" s="4">
        <f>INDEX(Table2[TT],MATCH(A1326,Table2[//]))</f>
        <v>2</v>
      </c>
      <c r="F1326" s="5" t="str">
        <f>IF(INDEX(Table2[KET],MATCH(A1326,Table2[//]))="","-",INDEX(Table2[KET],MATCH(A1326,Table2[//])))</f>
        <v>240 PCS</v>
      </c>
    </row>
    <row r="1327" spans="1:6" ht="15">
      <c r="A1327" s="27">
        <v>1328</v>
      </c>
      <c r="D1327" s="3" t="str">
        <f>INDEX(Table2[NAMA BARANG],MATCH(A1327,Table2[//]))</f>
        <v>Map Zipper JNT A036</v>
      </c>
      <c r="E1327" s="4">
        <f>INDEX(Table2[TT],MATCH(A1327,Table2[//]))</f>
        <v>1</v>
      </c>
      <c r="F1327" s="5" t="str">
        <f>IF(INDEX(Table2[KET],MATCH(A1327,Table2[//]))="","-",INDEX(Table2[KET],MATCH(A1327,Table2[//])))</f>
        <v>1200 pc</v>
      </c>
    </row>
    <row r="1328" spans="1:6" ht="15">
      <c r="A1328" s="27">
        <v>1329</v>
      </c>
      <c r="D1328" s="3" t="str">
        <f>INDEX(Table2[NAMA BARANG],MATCH(A1328,Table2[//]))</f>
        <v>Map Zipper KC polos Hj</v>
      </c>
      <c r="E1328" s="4">
        <f>INDEX(Table2[TT],MATCH(A1328,Table2[//]))</f>
        <v>3</v>
      </c>
      <c r="F1328" s="5" t="str">
        <f>IF(INDEX(Table2[KET],MATCH(A1328,Table2[//]))="","-",INDEX(Table2[KET],MATCH(A1328,Table2[//])))</f>
        <v>15 ls</v>
      </c>
    </row>
    <row r="1329" spans="1:6" ht="15">
      <c r="A1329" s="27">
        <v>1330</v>
      </c>
      <c r="D1329" s="3" t="str">
        <f>INDEX(Table2[NAMA BARANG],MATCH(A1329,Table2[//]))</f>
        <v>Map Zipper M2 13 A5-warna Hj MM/ Hj Tua</v>
      </c>
      <c r="E1329" s="4">
        <f>INDEX(Table2[TT],MATCH(A1329,Table2[//]))</f>
        <v>4</v>
      </c>
      <c r="F1329" s="5" t="str">
        <f>IF(INDEX(Table2[KET],MATCH(A1329,Table2[//]))="","-",INDEX(Table2[KET],MATCH(A1329,Table2[//])))</f>
        <v>360 pc</v>
      </c>
    </row>
    <row r="1330" spans="1:6" ht="15">
      <c r="A1330" s="27">
        <v>1331</v>
      </c>
      <c r="D1330" s="3" t="str">
        <f>INDEX(Table2[NAMA BARANG],MATCH(A1330,Table2[//]))</f>
        <v>Map Zipper NT A037</v>
      </c>
      <c r="E1330" s="4">
        <f>INDEX(Table2[TT],MATCH(A1330,Table2[//]))</f>
        <v>2</v>
      </c>
      <c r="F1330" s="5" t="str">
        <f>IF(INDEX(Table2[KET],MATCH(A1330,Table2[//]))="","-",INDEX(Table2[KET],MATCH(A1330,Table2[//])))</f>
        <v>600 pc</v>
      </c>
    </row>
    <row r="1331" spans="1:6" ht="15">
      <c r="A1331" s="27">
        <v>1332</v>
      </c>
      <c r="D1331" s="3" t="str">
        <f>INDEX(Table2[NAMA BARANG],MATCH(A1331,Table2[//]))</f>
        <v>Map Zipper pelangi</v>
      </c>
      <c r="E1331" s="4">
        <f>INDEX(Table2[TT],MATCH(A1331,Table2[//]))</f>
        <v>1</v>
      </c>
      <c r="F1331" s="5" t="str">
        <f>IF(INDEX(Table2[KET],MATCH(A1331,Table2[//]))="","-",INDEX(Table2[KET],MATCH(A1331,Table2[//])))</f>
        <v>720 pc</v>
      </c>
    </row>
    <row r="1332" spans="1:6" ht="15">
      <c r="A1332" s="27">
        <v>1333</v>
      </c>
      <c r="D1332" s="3" t="str">
        <f>INDEX(Table2[NAMA BARANG],MATCH(A1332,Table2[//]))</f>
        <v>Map Zipper pelangi D57</v>
      </c>
      <c r="E1332" s="4">
        <f>INDEX(Table2[TT],MATCH(A1332,Table2[//]))</f>
        <v>7</v>
      </c>
      <c r="F1332" s="5" t="str">
        <f>IF(INDEX(Table2[KET],MATCH(A1332,Table2[//]))="","-",INDEX(Table2[KET],MATCH(A1332,Table2[//])))</f>
        <v>400 pc</v>
      </c>
    </row>
    <row r="1333" spans="1:6" ht="15">
      <c r="A1333" s="27">
        <v>1334</v>
      </c>
      <c r="D1333" s="3" t="str">
        <f>INDEX(Table2[NAMA BARANG],MATCH(A1333,Table2[//]))</f>
        <v>Map Zipper sika kuning</v>
      </c>
      <c r="E1333" s="4">
        <f>INDEX(Table2[TT],MATCH(A1333,Table2[//]))</f>
        <v>1</v>
      </c>
      <c r="F1333" s="5" t="str">
        <f>IF(INDEX(Table2[KET],MATCH(A1333,Table2[//]))="","-",INDEX(Table2[KET],MATCH(A1333,Table2[//])))</f>
        <v>20 ls</v>
      </c>
    </row>
    <row r="1334" spans="1:6" ht="15">
      <c r="A1334" s="27">
        <v>1335</v>
      </c>
      <c r="D1334" s="3" t="str">
        <f>INDEX(Table2[NAMA BARANG],MATCH(A1334,Table2[//]))</f>
        <v>Map Zipper TF 22 B6 BF53</v>
      </c>
      <c r="E1334" s="4">
        <f>INDEX(Table2[TT],MATCH(A1334,Table2[//]))</f>
        <v>8</v>
      </c>
      <c r="F1334" s="5" t="str">
        <f>IF(INDEX(Table2[KET],MATCH(A1334,Table2[//]))="","-",INDEX(Table2[KET],MATCH(A1334,Table2[//])))</f>
        <v>1440 pc</v>
      </c>
    </row>
    <row r="1335" spans="1:6" ht="15">
      <c r="A1335" s="27">
        <v>1336</v>
      </c>
      <c r="D1335" s="3" t="str">
        <f>INDEX(Table2[NAMA BARANG],MATCH(A1335,Table2[//]))</f>
        <v>Map Zipper TF 23 A5 BF54</v>
      </c>
      <c r="E1335" s="4">
        <f>INDEX(Table2[TT],MATCH(A1335,Table2[//]))</f>
        <v>23</v>
      </c>
      <c r="F1335" s="5" t="str">
        <f>IF(INDEX(Table2[KET],MATCH(A1335,Table2[//]))="","-",INDEX(Table2[KET],MATCH(A1335,Table2[//])))</f>
        <v>960 pc</v>
      </c>
    </row>
    <row r="1336" spans="1:6" ht="15">
      <c r="A1336" s="27">
        <v>1337</v>
      </c>
      <c r="D1336" s="3" t="str">
        <f>INDEX(Table2[NAMA BARANG],MATCH(A1336,Table2[//]))</f>
        <v>Map Zipper TF 24 A4</v>
      </c>
      <c r="E1336" s="4">
        <f>INDEX(Table2[TT],MATCH(A1336,Table2[//]))</f>
        <v>31</v>
      </c>
      <c r="F1336" s="5" t="str">
        <f>IF(INDEX(Table2[KET],MATCH(A1336,Table2[//]))="","-",INDEX(Table2[KET],MATCH(A1336,Table2[//])))</f>
        <v>576 pc</v>
      </c>
    </row>
    <row r="1337" spans="1:6" ht="15">
      <c r="A1337" s="27">
        <v>1338</v>
      </c>
      <c r="D1337" s="3" t="str">
        <f>INDEX(Table2[NAMA BARANG],MATCH(A1337,Table2[//]))</f>
        <v>Map Zipper TF 25 B4</v>
      </c>
      <c r="E1337" s="4">
        <f>INDEX(Table2[TT],MATCH(A1337,Table2[//]))</f>
        <v>31</v>
      </c>
      <c r="F1337" s="5" t="str">
        <f>IF(INDEX(Table2[KET],MATCH(A1337,Table2[//]))="","-",INDEX(Table2[KET],MATCH(A1337,Table2[//])))</f>
        <v>480 pc</v>
      </c>
    </row>
    <row r="1338" spans="1:6" ht="15">
      <c r="A1338" s="27">
        <v>1339</v>
      </c>
      <c r="D1338" s="3" t="str">
        <f>INDEX(Table2[NAMA BARANG],MATCH(A1338,Table2[//]))</f>
        <v>Map/ Bag File EN 0103F</v>
      </c>
      <c r="E1338" s="4">
        <f>INDEX(Table2[TT],MATCH(A1338,Table2[//]))</f>
        <v>2</v>
      </c>
      <c r="F1338" s="5" t="str">
        <f>IF(INDEX(Table2[KET],MATCH(A1338,Table2[//]))="","-",INDEX(Table2[KET],MATCH(A1338,Table2[//])))</f>
        <v>40 ls</v>
      </c>
    </row>
    <row r="1339" spans="1:6" ht="15">
      <c r="A1339" s="27">
        <v>1340</v>
      </c>
      <c r="D1339" s="3" t="str">
        <f>INDEX(Table2[NAMA BARANG],MATCH(A1339,Table2[//]))</f>
        <v>Map/ Bag file M 6861</v>
      </c>
      <c r="E1339" s="4">
        <f>INDEX(Table2[TT],MATCH(A1339,Table2[//]))</f>
        <v>2</v>
      </c>
      <c r="F1339" s="5" t="str">
        <f>IF(INDEX(Table2[KET],MATCH(A1339,Table2[//]))="","-",INDEX(Table2[KET],MATCH(A1339,Table2[//])))</f>
        <v>64 pc</v>
      </c>
    </row>
    <row r="1340" spans="1:6" ht="15">
      <c r="A1340" s="27">
        <v>1341</v>
      </c>
      <c r="D1340" s="3" t="str">
        <f>INDEX(Table2[NAMA BARANG],MATCH(A1340,Table2[//]))</f>
        <v>Map/ School bag kcg 2 Zip 12</v>
      </c>
      <c r="E1340" s="4">
        <f>INDEX(Table2[TT],MATCH(A1340,Table2[//]))</f>
        <v>31</v>
      </c>
      <c r="F1340" s="5">
        <f>IF(INDEX(Table2[KET],MATCH(A1340,Table2[//]))="","-",INDEX(Table2[KET],MATCH(A1340,Table2[//])))</f>
        <v>180</v>
      </c>
    </row>
    <row r="1341" spans="1:6" ht="15">
      <c r="A1341" s="27">
        <v>1342</v>
      </c>
      <c r="D1341" s="3" t="str">
        <f>INDEX(Table2[NAMA BARANG],MATCH(A1341,Table2[//]))</f>
        <v>Map/ Zipper Bag trix EN 1101</v>
      </c>
      <c r="E1341" s="4">
        <f>INDEX(Table2[TT],MATCH(A1341,Table2[//]))</f>
        <v>12</v>
      </c>
      <c r="F1341" s="5" t="str">
        <f>IF(INDEX(Table2[KET],MATCH(A1341,Table2[//]))="","-",INDEX(Table2[KET],MATCH(A1341,Table2[//])))</f>
        <v>50 ls</v>
      </c>
    </row>
    <row r="1342" spans="1:6" ht="15">
      <c r="A1342" s="27">
        <v>1343</v>
      </c>
      <c r="D1342" s="3" t="str">
        <f>INDEX(Table2[NAMA BARANG],MATCH(A1342,Table2[//]))</f>
        <v>Masker 3 ply</v>
      </c>
      <c r="E1342" s="4">
        <f>INDEX(Table2[TT],MATCH(A1342,Table2[//]))</f>
        <v>6</v>
      </c>
      <c r="F1342" s="5" t="str">
        <f>IF(INDEX(Table2[KET],MATCH(A1342,Table2[//]))="","-",INDEX(Table2[KET],MATCH(A1342,Table2[//])))</f>
        <v>90 dos</v>
      </c>
    </row>
    <row r="1343" spans="1:6" ht="15">
      <c r="A1343" s="27">
        <v>1344</v>
      </c>
      <c r="D1343" s="3" t="str">
        <f>INDEX(Table2[NAMA BARANG],MATCH(A1343,Table2[//]))</f>
        <v>Mech Deboss DBM p 300</v>
      </c>
      <c r="E1343" s="4">
        <f>INDEX(Table2[TT],MATCH(A1343,Table2[//]))</f>
        <v>32</v>
      </c>
      <c r="F1343" s="5" t="str">
        <f>IF(INDEX(Table2[KET],MATCH(A1343,Table2[//]))="","-",INDEX(Table2[KET],MATCH(A1343,Table2[//])))</f>
        <v>240 ls</v>
      </c>
    </row>
    <row r="1344" spans="1:6" ht="15">
      <c r="A1344" s="27">
        <v>1345</v>
      </c>
      <c r="D1344" s="3" t="str">
        <f>INDEX(Table2[NAMA BARANG],MATCH(A1344,Table2[//]))</f>
        <v>Mech pen 109 A (1x4)</v>
      </c>
      <c r="E1344" s="4">
        <f>INDEX(Table2[TT],MATCH(A1344,Table2[//]))</f>
        <v>22</v>
      </c>
      <c r="F1344" s="5" t="str">
        <f>IF(INDEX(Table2[KET],MATCH(A1344,Table2[//]))="","-",INDEX(Table2[KET],MATCH(A1344,Table2[//])))</f>
        <v>80 pk</v>
      </c>
    </row>
    <row r="1345" spans="1:6" ht="15">
      <c r="A1345" s="27">
        <v>1346</v>
      </c>
      <c r="D1345" s="3" t="str">
        <f>INDEX(Table2[NAMA BARANG],MATCH(A1345,Table2[//]))</f>
        <v>Mech pen 2978 (2,0)</v>
      </c>
      <c r="E1345" s="4">
        <f>INDEX(Table2[TT],MATCH(A1345,Table2[//]))</f>
        <v>4</v>
      </c>
      <c r="F1345" s="5" t="str">
        <f>IF(INDEX(Table2[KET],MATCH(A1345,Table2[//]))="","-",INDEX(Table2[KET],MATCH(A1345,Table2[//])))</f>
        <v>144 ls</v>
      </c>
    </row>
    <row r="1346" spans="1:6" ht="15">
      <c r="A1346" s="27">
        <v>1347</v>
      </c>
      <c r="D1346" s="3" t="str">
        <f>INDEX(Table2[NAMA BARANG],MATCH(A1346,Table2[//]))</f>
        <v>Mech pen 3049</v>
      </c>
      <c r="E1346" s="4">
        <f>INDEX(Table2[TT],MATCH(A1346,Table2[//]))</f>
        <v>3</v>
      </c>
      <c r="F1346" s="5" t="str">
        <f>IF(INDEX(Table2[KET],MATCH(A1346,Table2[//]))="","-",INDEX(Table2[KET],MATCH(A1346,Table2[//])))</f>
        <v>144 ls</v>
      </c>
    </row>
    <row r="1347" spans="1:6" ht="15">
      <c r="A1347" s="27">
        <v>1348</v>
      </c>
      <c r="D1347" s="3" t="str">
        <f>INDEX(Table2[NAMA BARANG],MATCH(A1347,Table2[//]))</f>
        <v>Mech pen 405</v>
      </c>
      <c r="E1347" s="4">
        <f>INDEX(Table2[TT],MATCH(A1347,Table2[//]))</f>
        <v>3</v>
      </c>
      <c r="F1347" s="5" t="str">
        <f>IF(INDEX(Table2[KET],MATCH(A1347,Table2[//]))="","-",INDEX(Table2[KET],MATCH(A1347,Table2[//])))</f>
        <v>144 ls</v>
      </c>
    </row>
    <row r="1348" spans="1:6" ht="15">
      <c r="A1348" s="27">
        <v>1349</v>
      </c>
      <c r="D1348" s="3" t="str">
        <f>INDEX(Table2[NAMA BARANG],MATCH(A1348,Table2[//]))</f>
        <v>Mech pen bear C10.0630 No. 3058</v>
      </c>
      <c r="E1348" s="4">
        <f>INDEX(Table2[TT],MATCH(A1348,Table2[//]))</f>
        <v>18</v>
      </c>
      <c r="F1348" s="5" t="str">
        <f>IF(INDEX(Table2[KET],MATCH(A1348,Table2[//]))="","-",INDEX(Table2[KET],MATCH(A1348,Table2[//])))</f>
        <v>144 ls</v>
      </c>
    </row>
    <row r="1349" spans="1:6" ht="15">
      <c r="A1349" s="27">
        <v>1350</v>
      </c>
      <c r="D1349" s="3" t="str">
        <f>INDEX(Table2[NAMA BARANG],MATCH(A1349,Table2[//]))</f>
        <v>Mech pen bensia AB/ Hk/ PR(P1260)</v>
      </c>
      <c r="E1349" s="4">
        <f>INDEX(Table2[TT],MATCH(A1349,Table2[//]))</f>
        <v>8</v>
      </c>
      <c r="F1349" s="5" t="str">
        <f>IF(INDEX(Table2[KET],MATCH(A1349,Table2[//]))="","-",INDEX(Table2[KET],MATCH(A1349,Table2[//])))</f>
        <v>144 ls</v>
      </c>
    </row>
    <row r="1350" spans="1:6" ht="15">
      <c r="A1350" s="27">
        <v>1351</v>
      </c>
      <c r="D1350" s="3" t="str">
        <f>INDEX(Table2[NAMA BARANG],MATCH(A1350,Table2[//]))</f>
        <v>Mech pen C10-0630 AB 8008</v>
      </c>
      <c r="E1350" s="4">
        <f>INDEX(Table2[TT],MATCH(A1350,Table2[//]))</f>
        <v>7</v>
      </c>
      <c r="F1350" s="5" t="str">
        <f>IF(INDEX(Table2[KET],MATCH(A1350,Table2[//]))="","-",INDEX(Table2[KET],MATCH(A1350,Table2[//])))</f>
        <v>144 ls</v>
      </c>
    </row>
    <row r="1351" spans="1:6" ht="15">
      <c r="A1351" s="27">
        <v>1352</v>
      </c>
      <c r="D1351" s="3" t="str">
        <f>INDEX(Table2[NAMA BARANG],MATCH(A1351,Table2[//]))</f>
        <v>Mech pen Colour disney C10-0348</v>
      </c>
      <c r="E1351" s="4">
        <f>INDEX(Table2[TT],MATCH(A1351,Table2[//]))</f>
        <v>1</v>
      </c>
      <c r="F1351" s="5" t="str">
        <f>IF(INDEX(Table2[KET],MATCH(A1351,Table2[//]))="","-",INDEX(Table2[KET],MATCH(A1351,Table2[//])))</f>
        <v>108 ls</v>
      </c>
    </row>
    <row r="1352" spans="1:6" ht="15">
      <c r="A1352" s="27">
        <v>1353</v>
      </c>
      <c r="D1352" s="3" t="str">
        <f>INDEX(Table2[NAMA BARANG],MATCH(A1352,Table2[//]))</f>
        <v>Mech pen Colour disney PR 6W(1)/ Hk(2)</v>
      </c>
      <c r="E1352" s="4">
        <f>INDEX(Table2[TT],MATCH(A1352,Table2[//]))</f>
        <v>3</v>
      </c>
      <c r="F1352" s="5" t="str">
        <f>IF(INDEX(Table2[KET],MATCH(A1352,Table2[//]))="","-",INDEX(Table2[KET],MATCH(A1352,Table2[//])))</f>
        <v>108 ls</v>
      </c>
    </row>
    <row r="1353" spans="1:6" ht="15">
      <c r="A1353" s="27">
        <v>1354</v>
      </c>
      <c r="D1353" s="3" t="str">
        <f>INDEX(Table2[NAMA BARANG],MATCH(A1353,Table2[//]))</f>
        <v>Mech pen debozz 12W DB-CMP 500</v>
      </c>
      <c r="E1353" s="4">
        <f>INDEX(Table2[TT],MATCH(A1353,Table2[//]))</f>
        <v>1</v>
      </c>
      <c r="F1353" s="5" t="str">
        <f>IF(INDEX(Table2[KET],MATCH(A1353,Table2[//]))="","-",INDEX(Table2[KET],MATCH(A1353,Table2[//])))</f>
        <v>240 ls</v>
      </c>
    </row>
    <row r="1354" spans="1:6" ht="15">
      <c r="A1354" s="27">
        <v>1355</v>
      </c>
      <c r="D1354" s="3" t="str">
        <f>INDEX(Table2[NAMA BARANG],MATCH(A1354,Table2[//]))</f>
        <v>Mech pen DF 125</v>
      </c>
      <c r="E1354" s="4">
        <f>INDEX(Table2[TT],MATCH(A1354,Table2[//]))</f>
        <v>11</v>
      </c>
      <c r="F1354" s="5" t="str">
        <f>IF(INDEX(Table2[KET],MATCH(A1354,Table2[//]))="","-",INDEX(Table2[KET],MATCH(A1354,Table2[//])))</f>
        <v>144 ls</v>
      </c>
    </row>
    <row r="1355" spans="1:6" ht="15">
      <c r="A1355" s="27">
        <v>1356</v>
      </c>
      <c r="D1355" s="3" t="str">
        <f>INDEX(Table2[NAMA BARANG],MATCH(A1355,Table2[//]))</f>
        <v>Mech pen HN 2003 Hanaro</v>
      </c>
      <c r="E1355" s="4">
        <f>INDEX(Table2[TT],MATCH(A1355,Table2[//]))</f>
        <v>2</v>
      </c>
      <c r="F1355" s="5" t="str">
        <f>IF(INDEX(Table2[KET],MATCH(A1355,Table2[//]))="","-",INDEX(Table2[KET],MATCH(A1355,Table2[//])))</f>
        <v>1440 pc</v>
      </c>
    </row>
    <row r="1356" spans="1:6" ht="15">
      <c r="A1356" s="27">
        <v>1357</v>
      </c>
      <c r="D1356" s="3" t="str">
        <f>INDEX(Table2[NAMA BARANG],MATCH(A1356,Table2[//]))</f>
        <v>Mech pen kuku malu HB-258 (@50 pc)</v>
      </c>
      <c r="E1356" s="4">
        <f>INDEX(Table2[TT],MATCH(A1356,Table2[//]))</f>
        <v>1</v>
      </c>
      <c r="F1356" s="5" t="str">
        <f>IF(INDEX(Table2[KET],MATCH(A1356,Table2[//]))="","-",INDEX(Table2[KET],MATCH(A1356,Table2[//])))</f>
        <v>48 box</v>
      </c>
    </row>
    <row r="1357" spans="1:6" ht="15">
      <c r="A1357" s="27">
        <v>1358</v>
      </c>
      <c r="D1357" s="3" t="str">
        <f>INDEX(Table2[NAMA BARANG],MATCH(A1357,Table2[//]))</f>
        <v>Mech pen MEC 1317 AB 1 box 12 pc</v>
      </c>
      <c r="E1357" s="4">
        <f>INDEX(Table2[TT],MATCH(A1357,Table2[//]))</f>
        <v>11</v>
      </c>
      <c r="F1357" s="5" t="str">
        <f>IF(INDEX(Table2[KET],MATCH(A1357,Table2[//]))="","-",INDEX(Table2[KET],MATCH(A1357,Table2[//])))</f>
        <v>50 box</v>
      </c>
    </row>
    <row r="1358" spans="1:6" ht="15">
      <c r="A1358" s="27">
        <v>1359</v>
      </c>
      <c r="D1358" s="3" t="str">
        <f>INDEX(Table2[NAMA BARANG],MATCH(A1358,Table2[//]))</f>
        <v>Mech pen Segitiga Nariko</v>
      </c>
      <c r="E1358" s="4">
        <f>INDEX(Table2[TT],MATCH(A1358,Table2[//]))</f>
        <v>5</v>
      </c>
      <c r="F1358" s="5" t="str">
        <f>IF(INDEX(Table2[KET],MATCH(A1358,Table2[//]))="","-",INDEX(Table2[KET],MATCH(A1358,Table2[//])))</f>
        <v>60 ls</v>
      </c>
    </row>
    <row r="1359" spans="1:6" ht="15">
      <c r="A1359" s="27">
        <v>1360</v>
      </c>
      <c r="D1359" s="3" t="str">
        <f>INDEX(Table2[NAMA BARANG],MATCH(A1359,Table2[//]))</f>
        <v>Mech pen Vanco 521</v>
      </c>
      <c r="E1359" s="4">
        <f>INDEX(Table2[TT],MATCH(A1359,Table2[//]))</f>
        <v>5</v>
      </c>
      <c r="F1359" s="5" t="str">
        <f>IF(INDEX(Table2[KET],MATCH(A1359,Table2[//]))="","-",INDEX(Table2[KET],MATCH(A1359,Table2[//])))</f>
        <v>144 ls</v>
      </c>
    </row>
    <row r="1360" spans="1:6" ht="15">
      <c r="A1360" s="27">
        <v>1361</v>
      </c>
      <c r="D1360" s="3" t="str">
        <f>INDEX(Table2[NAMA BARANG],MATCH(A1360,Table2[//]))</f>
        <v>Meja Belajar Fancy</v>
      </c>
      <c r="E1360" s="4">
        <f>INDEX(Table2[TT],MATCH(A1360,Table2[//]))</f>
        <v>2</v>
      </c>
      <c r="F1360" s="5" t="str">
        <f>IF(INDEX(Table2[KET],MATCH(A1360,Table2[//]))="","-",INDEX(Table2[KET],MATCH(A1360,Table2[//])))</f>
        <v>10 PCS</v>
      </c>
    </row>
    <row r="1361" spans="1:6" ht="15">
      <c r="A1361" s="27">
        <v>1362</v>
      </c>
      <c r="D1361" s="3" t="str">
        <f>INDEX(Table2[NAMA BARANG],MATCH(A1361,Table2[//]))</f>
        <v>Memo + giant 810026</v>
      </c>
      <c r="E1361" s="4">
        <f>INDEX(Table2[TT],MATCH(A1361,Table2[//]))</f>
        <v>1</v>
      </c>
      <c r="F1361" s="5" t="str">
        <f>IF(INDEX(Table2[KET],MATCH(A1361,Table2[//]))="","-",INDEX(Table2[KET],MATCH(A1361,Table2[//])))</f>
        <v>25 ls</v>
      </c>
    </row>
    <row r="1362" spans="1:6" ht="15">
      <c r="A1362" s="27">
        <v>1363</v>
      </c>
      <c r="D1362" s="3" t="str">
        <f>INDEX(Table2[NAMA BARANG],MATCH(A1362,Table2[//]))</f>
        <v>Memo 5 Dsg</v>
      </c>
      <c r="E1362" s="4">
        <f>INDEX(Table2[TT],MATCH(A1362,Table2[//]))</f>
        <v>1</v>
      </c>
      <c r="F1362" s="5" t="str">
        <f>IF(INDEX(Table2[KET],MATCH(A1362,Table2[//]))="","-",INDEX(Table2[KET],MATCH(A1362,Table2[//])))</f>
        <v>1500 pc</v>
      </c>
    </row>
    <row r="1363" spans="1:6" ht="15">
      <c r="A1363" s="27">
        <v>1364</v>
      </c>
      <c r="D1363" s="3" t="str">
        <f>INDEX(Table2[NAMA BARANG],MATCH(A1363,Table2[//]))</f>
        <v>Memo Fancy 0248</v>
      </c>
      <c r="E1363" s="4">
        <f>INDEX(Table2[TT],MATCH(A1363,Table2[//]))</f>
        <v>1</v>
      </c>
      <c r="F1363" s="5">
        <f>IF(INDEX(Table2[KET],MATCH(A1363,Table2[//]))="","-",INDEX(Table2[KET],MATCH(A1363,Table2[//])))</f>
        <v>576</v>
      </c>
    </row>
    <row r="1364" spans="1:6" ht="15">
      <c r="A1364" s="27">
        <v>1365</v>
      </c>
      <c r="D1364" s="3" t="str">
        <f>INDEX(Table2[NAMA BARANG],MATCH(A1364,Table2[//]))</f>
        <v>Memo Fancy 929</v>
      </c>
      <c r="E1364" s="4">
        <f>INDEX(Table2[TT],MATCH(A1364,Table2[//]))</f>
        <v>2</v>
      </c>
      <c r="F1364" s="5" t="str">
        <f>IF(INDEX(Table2[KET],MATCH(A1364,Table2[//]))="","-",INDEX(Table2[KET],MATCH(A1364,Table2[//])))</f>
        <v>576 pc</v>
      </c>
    </row>
    <row r="1365" spans="1:6" ht="15">
      <c r="A1365" s="27">
        <v>1366</v>
      </c>
      <c r="D1365" s="3" t="str">
        <f>INDEX(Table2[NAMA BARANG],MATCH(A1365,Table2[//]))</f>
        <v>Memo Holo CX-7 lilo kcl(1)</v>
      </c>
      <c r="E1365" s="4">
        <f>INDEX(Table2[TT],MATCH(A1365,Table2[//]))</f>
        <v>1</v>
      </c>
      <c r="F1365" s="5" t="str">
        <f>IF(INDEX(Table2[KET],MATCH(A1365,Table2[//]))="","-",INDEX(Table2[KET],MATCH(A1365,Table2[//])))</f>
        <v>144 ls</v>
      </c>
    </row>
    <row r="1366" spans="1:6" ht="15">
      <c r="A1366" s="27">
        <v>1367</v>
      </c>
      <c r="D1366" s="3" t="str">
        <f>INDEX(Table2[NAMA BARANG],MATCH(A1366,Table2[//]))</f>
        <v>Memo Holo Pkc besar</v>
      </c>
      <c r="E1366" s="4">
        <f>INDEX(Table2[TT],MATCH(A1366,Table2[//]))</f>
        <v>10</v>
      </c>
      <c r="F1366" s="5" t="str">
        <f>IF(INDEX(Table2[KET],MATCH(A1366,Table2[//]))="","-",INDEX(Table2[KET],MATCH(A1366,Table2[//])))</f>
        <v>60 ls</v>
      </c>
    </row>
    <row r="1367" spans="1:6" ht="15">
      <c r="A1367" s="27">
        <v>1368</v>
      </c>
      <c r="D1367" s="3" t="str">
        <f>INDEX(Table2[NAMA BARANG],MATCH(A1367,Table2[//]))</f>
        <v>Memo pad Spiral alfa 403 batik</v>
      </c>
      <c r="E1367" s="4">
        <f>INDEX(Table2[TT],MATCH(A1367,Table2[//]))</f>
        <v>11</v>
      </c>
      <c r="F1367" s="5">
        <f>IF(INDEX(Table2[KET],MATCH(A1367,Table2[//]))="","-",INDEX(Table2[KET],MATCH(A1367,Table2[//])))</f>
        <v>384</v>
      </c>
    </row>
    <row r="1368" spans="1:6" ht="15">
      <c r="A1368" s="27">
        <v>1369</v>
      </c>
      <c r="D1368" s="3" t="str">
        <f>INDEX(Table2[NAMA BARANG],MATCH(A1368,Table2[//]))</f>
        <v>Memo pad Spiral alfa 404 batik</v>
      </c>
      <c r="E1368" s="4">
        <f>INDEX(Table2[TT],MATCH(A1368,Table2[//]))</f>
        <v>14</v>
      </c>
      <c r="F1368" s="5">
        <f>IF(INDEX(Table2[KET],MATCH(A1368,Table2[//]))="","-",INDEX(Table2[KET],MATCH(A1368,Table2[//])))</f>
        <v>576</v>
      </c>
    </row>
    <row r="1369" spans="1:6" ht="15">
      <c r="A1369" s="27">
        <v>1370</v>
      </c>
      <c r="D1369" s="3" t="str">
        <f>INDEX(Table2[NAMA BARANG],MATCH(A1369,Table2[//]))</f>
        <v>Memo Tebal dos</v>
      </c>
      <c r="E1369" s="4">
        <f>INDEX(Table2[TT],MATCH(A1369,Table2[//]))</f>
        <v>27</v>
      </c>
      <c r="F1369" s="5" t="str">
        <f>IF(INDEX(Table2[KET],MATCH(A1369,Table2[//]))="","-",INDEX(Table2[KET],MATCH(A1369,Table2[//])))</f>
        <v>88 pc</v>
      </c>
    </row>
    <row r="1370" spans="1:6" ht="15">
      <c r="A1370" s="27">
        <v>1371</v>
      </c>
      <c r="D1370" s="3" t="str">
        <f>INDEX(Table2[NAMA BARANG],MATCH(A1370,Table2[//]))</f>
        <v>Memo Tebal dos</v>
      </c>
      <c r="E1370" s="4">
        <f>INDEX(Table2[TT],MATCH(A1370,Table2[//]))</f>
        <v>9</v>
      </c>
      <c r="F1370" s="5" t="str">
        <f>IF(INDEX(Table2[KET],MATCH(A1370,Table2[//]))="","-",INDEX(Table2[KET],MATCH(A1370,Table2[//])))</f>
        <v>70 pc</v>
      </c>
    </row>
    <row r="1371" spans="1:6" ht="15">
      <c r="A1371" s="27">
        <v>1372</v>
      </c>
      <c r="D1371" s="3" t="str">
        <f>INDEX(Table2[NAMA BARANG],MATCH(A1371,Table2[//]))</f>
        <v>Memo Tebal dos</v>
      </c>
      <c r="E1371" s="4">
        <f>INDEX(Table2[TT],MATCH(A1371,Table2[//]))</f>
        <v>7</v>
      </c>
      <c r="F1371" s="5" t="str">
        <f>IF(INDEX(Table2[KET],MATCH(A1371,Table2[//]))="","-",INDEX(Table2[KET],MATCH(A1371,Table2[//])))</f>
        <v>98 pc</v>
      </c>
    </row>
    <row r="1372" spans="1:6" ht="15">
      <c r="A1372" s="27">
        <v>1373</v>
      </c>
      <c r="D1372" s="3" t="str">
        <f>INDEX(Table2[NAMA BARANG],MATCH(A1372,Table2[//]))</f>
        <v>Memo Tebal dos</v>
      </c>
      <c r="E1372" s="4">
        <f>INDEX(Table2[TT],MATCH(A1372,Table2[//]))</f>
        <v>2</v>
      </c>
      <c r="F1372" s="5" t="str">
        <f>IF(INDEX(Table2[KET],MATCH(A1372,Table2[//]))="","-",INDEX(Table2[KET],MATCH(A1372,Table2[//])))</f>
        <v>64 pc</v>
      </c>
    </row>
    <row r="1373" spans="1:6" ht="15">
      <c r="A1373" s="27">
        <v>1374</v>
      </c>
      <c r="D1373" s="3" t="str">
        <f>INDEX(Table2[NAMA BARANG],MATCH(A1373,Table2[//]))</f>
        <v>Memo Tebal dos</v>
      </c>
      <c r="E1373" s="4">
        <f>INDEX(Table2[TT],MATCH(A1373,Table2[//]))</f>
        <v>1</v>
      </c>
      <c r="F1373" s="5" t="str">
        <f>IF(INDEX(Table2[KET],MATCH(A1373,Table2[//]))="","-",INDEX(Table2[KET],MATCH(A1373,Table2[//])))</f>
        <v>48 pc</v>
      </c>
    </row>
    <row r="1374" spans="1:6" ht="15">
      <c r="A1374" s="27">
        <v>1375</v>
      </c>
      <c r="D1374" s="3" t="str">
        <f>INDEX(Table2[NAMA BARANG],MATCH(A1374,Table2[//]))</f>
        <v>Memo WTP cmp</v>
      </c>
      <c r="E1374" s="4">
        <f>INDEX(Table2[TT],MATCH(A1374,Table2[//]))</f>
        <v>3</v>
      </c>
      <c r="F1374" s="5" t="str">
        <f>IF(INDEX(Table2[KET],MATCH(A1374,Table2[//]))="","-",INDEX(Table2[KET],MATCH(A1374,Table2[//])))</f>
        <v>216 ls</v>
      </c>
    </row>
    <row r="1375" spans="1:6" ht="15">
      <c r="A1375" s="27">
        <v>1376</v>
      </c>
      <c r="D1375" s="3" t="str">
        <f>INDEX(Table2[NAMA BARANG],MATCH(A1375,Table2[//]))</f>
        <v>Memo X161(11)/ 204(4)</v>
      </c>
      <c r="E1375" s="4">
        <f>INDEX(Table2[TT],MATCH(A1375,Table2[//]))</f>
        <v>15</v>
      </c>
      <c r="F1375" s="5" t="str">
        <f>IF(INDEX(Table2[KET],MATCH(A1375,Table2[//]))="","-",INDEX(Table2[KET],MATCH(A1375,Table2[//])))</f>
        <v>400 pc</v>
      </c>
    </row>
    <row r="1376" spans="1:6" ht="15">
      <c r="A1376" s="27">
        <v>1377</v>
      </c>
      <c r="D1376" s="3" t="str">
        <f>INDEX(Table2[NAMA BARANG],MATCH(A1376,Table2[//]))</f>
        <v>Mesin Label JA MX-3300</v>
      </c>
      <c r="E1376" s="4">
        <f>INDEX(Table2[TT],MATCH(A1376,Table2[//]))</f>
        <v>5</v>
      </c>
      <c r="F1376" s="5" t="str">
        <f>IF(INDEX(Table2[KET],MATCH(A1376,Table2[//]))="","-",INDEX(Table2[KET],MATCH(A1376,Table2[//])))</f>
        <v>30 pc</v>
      </c>
    </row>
    <row r="1377" spans="1:6" ht="15">
      <c r="A1377" s="27">
        <v>1378</v>
      </c>
      <c r="D1377" s="3" t="str">
        <f>INDEX(Table2[NAMA BARANG],MATCH(A1377,Table2[//]))</f>
        <v>Mesin tembak 188 Jumbo</v>
      </c>
      <c r="E1377" s="4">
        <f>INDEX(Table2[TT],MATCH(A1377,Table2[//]))</f>
        <v>19</v>
      </c>
      <c r="F1377" s="5" t="str">
        <f>IF(INDEX(Table2[KET],MATCH(A1377,Table2[//]))="","-",INDEX(Table2[KET],MATCH(A1377,Table2[//])))</f>
        <v>48 pc</v>
      </c>
    </row>
    <row r="1378" spans="1:6" ht="15">
      <c r="A1378" s="27">
        <v>1379</v>
      </c>
      <c r="D1378" s="3" t="str">
        <f>INDEX(Table2[NAMA BARANG],MATCH(A1378,Table2[//]))</f>
        <v>Mesin tembak 189/ 60W</v>
      </c>
      <c r="E1378" s="4">
        <f>INDEX(Table2[TT],MATCH(A1378,Table2[//]))</f>
        <v>1</v>
      </c>
      <c r="F1378" s="5">
        <f>IF(INDEX(Table2[KET],MATCH(A1378,Table2[//]))="","-",INDEX(Table2[KET],MATCH(A1378,Table2[//])))</f>
        <v>48</v>
      </c>
    </row>
    <row r="1379" spans="1:6" ht="15">
      <c r="A1379" s="27">
        <v>1380</v>
      </c>
      <c r="D1379" s="3" t="str">
        <f>INDEX(Table2[NAMA BARANG],MATCH(A1379,Table2[//]))</f>
        <v>Mesin Tembak Besar Bix done</v>
      </c>
      <c r="E1379" s="4">
        <f>INDEX(Table2[TT],MATCH(A1379,Table2[//]))</f>
        <v>3</v>
      </c>
      <c r="F1379" s="5" t="str">
        <f>IF(INDEX(Table2[KET],MATCH(A1379,Table2[//]))="","-",INDEX(Table2[KET],MATCH(A1379,Table2[//])))</f>
        <v>48 pc</v>
      </c>
    </row>
    <row r="1380" spans="1:6" ht="15">
      <c r="A1380" s="27">
        <v>1381</v>
      </c>
      <c r="D1380" s="3" t="str">
        <f>INDEX(Table2[NAMA BARANG],MATCH(A1380,Table2[//]))</f>
        <v>Mesin Tembak HE E2010 K (65 BLK)</v>
      </c>
      <c r="E1380" s="4">
        <f>INDEX(Table2[TT],MATCH(A1380,Table2[//]))</f>
        <v>123</v>
      </c>
      <c r="F1380" s="5" t="str">
        <f>IF(INDEX(Table2[KET],MATCH(A1380,Table2[//]))="","-",INDEX(Table2[KET],MATCH(A1380,Table2[//])))</f>
        <v>100 pc</v>
      </c>
    </row>
    <row r="1381" spans="1:6" ht="15">
      <c r="A1381" s="27">
        <v>1382</v>
      </c>
      <c r="D1381" s="3" t="str">
        <f>INDEX(Table2[NAMA BARANG],MATCH(A1381,Table2[//]))</f>
        <v>Meteran bulat 5 mt/ K07</v>
      </c>
      <c r="E1381" s="4">
        <f>INDEX(Table2[TT],MATCH(A1381,Table2[//]))</f>
        <v>6</v>
      </c>
      <c r="F1381" s="5" t="str">
        <f>IF(INDEX(Table2[KET],MATCH(A1381,Table2[//]))="","-",INDEX(Table2[KET],MATCH(A1381,Table2[//])))</f>
        <v>20 ls</v>
      </c>
    </row>
    <row r="1382" spans="1:6" ht="15">
      <c r="A1382" s="27">
        <v>1383</v>
      </c>
      <c r="D1382" s="3" t="str">
        <f>INDEX(Table2[NAMA BARANG],MATCH(A1382,Table2[//]))</f>
        <v>Mewarnai Pasir besar</v>
      </c>
      <c r="E1382" s="4">
        <f>INDEX(Table2[TT],MATCH(A1382,Table2[//]))</f>
        <v>3</v>
      </c>
      <c r="F1382" s="5" t="str">
        <f>IF(INDEX(Table2[KET],MATCH(A1382,Table2[//]))="","-",INDEX(Table2[KET],MATCH(A1382,Table2[//])))</f>
        <v>1000 pc</v>
      </c>
    </row>
    <row r="1383" spans="1:6" ht="15">
      <c r="A1383" s="27">
        <v>1384</v>
      </c>
      <c r="D1383" s="3" t="str">
        <f>INDEX(Table2[NAMA BARANG],MATCH(A1383,Table2[//]))</f>
        <v>Mini Diary 120 Warna Coklat</v>
      </c>
      <c r="E1383" s="4">
        <f>INDEX(Table2[TT],MATCH(A1383,Table2[//]))</f>
        <v>2</v>
      </c>
      <c r="F1383" s="5" t="str">
        <f>IF(INDEX(Table2[KET],MATCH(A1383,Table2[//]))="","-",INDEX(Table2[KET],MATCH(A1383,Table2[//])))</f>
        <v>30 LSN</v>
      </c>
    </row>
    <row r="1384" spans="1:6" ht="15">
      <c r="A1384" s="27">
        <v>1385</v>
      </c>
      <c r="D1384" s="3" t="str">
        <f>INDEX(Table2[NAMA BARANG],MATCH(A1384,Table2[//]))</f>
        <v>Minyak maries 718 Surabaya</v>
      </c>
      <c r="E1384" s="4">
        <f>INDEX(Table2[TT],MATCH(A1384,Table2[//]))</f>
        <v>51</v>
      </c>
      <c r="F1384" s="5" t="str">
        <f>IF(INDEX(Table2[KET],MATCH(A1384,Table2[//]))="","-",INDEX(Table2[KET],MATCH(A1384,Table2[//])))</f>
        <v>60 pc</v>
      </c>
    </row>
    <row r="1385" spans="1:6" ht="15">
      <c r="A1385" s="27">
        <v>1386</v>
      </c>
      <c r="D1385" s="3" t="str">
        <f>INDEX(Table2[NAMA BARANG],MATCH(A1385,Table2[//]))</f>
        <v>Name Card 2 pc Fancy (barbie/P. Hana) PP-A282</v>
      </c>
      <c r="E1385" s="4">
        <f>INDEX(Table2[TT],MATCH(A1385,Table2[//]))</f>
        <v>1</v>
      </c>
      <c r="F1385" s="5" t="str">
        <f>IF(INDEX(Table2[KET],MATCH(A1385,Table2[//]))="","-",INDEX(Table2[KET],MATCH(A1385,Table2[//])))</f>
        <v>750 pc</v>
      </c>
    </row>
    <row r="1386" spans="1:6" ht="15">
      <c r="A1386" s="27">
        <v>1387</v>
      </c>
      <c r="D1386" s="3" t="str">
        <f>INDEX(Table2[NAMA BARANG],MATCH(A1386,Table2[//]))</f>
        <v>Name plate 10,5x16</v>
      </c>
      <c r="E1386" s="4">
        <f>INDEX(Table2[TT],MATCH(A1386,Table2[//]))</f>
        <v>1</v>
      </c>
      <c r="F1386" s="5">
        <f>IF(INDEX(Table2[KET],MATCH(A1386,Table2[//]))="","-",INDEX(Table2[KET],MATCH(A1386,Table2[//])))</f>
        <v>20000</v>
      </c>
    </row>
    <row r="1387" spans="1:6" ht="15">
      <c r="A1387" s="27">
        <v>1388</v>
      </c>
      <c r="D1387" s="3" t="str">
        <f>INDEX(Table2[NAMA BARANG],MATCH(A1387,Table2[//]))</f>
        <v>Name plate 7 x 10 kancing jepitan</v>
      </c>
      <c r="E1387" s="4">
        <f>INDEX(Table2[TT],MATCH(A1387,Table2[//]))</f>
        <v>5</v>
      </c>
      <c r="F1387" s="5" t="str">
        <f>IF(INDEX(Table2[KET],MATCH(A1387,Table2[//]))="","-",INDEX(Table2[KET],MATCH(A1387,Table2[//])))</f>
        <v>4000 pc</v>
      </c>
    </row>
    <row r="1388" spans="1:6" ht="15">
      <c r="A1388" s="27">
        <v>1389</v>
      </c>
      <c r="D1388" s="3" t="str">
        <f>INDEX(Table2[NAMA BARANG],MATCH(A1388,Table2[//]))</f>
        <v>Name plate 7 x 10 miring enter</v>
      </c>
      <c r="E1388" s="4">
        <f>INDEX(Table2[TT],MATCH(A1388,Table2[//]))</f>
        <v>2</v>
      </c>
      <c r="F1388" s="5" t="str">
        <f>IF(INDEX(Table2[KET],MATCH(A1388,Table2[//]))="","-",INDEX(Table2[KET],MATCH(A1388,Table2[//])))</f>
        <v>24000 pc</v>
      </c>
    </row>
    <row r="1389" spans="1:6" ht="15">
      <c r="A1389" s="27">
        <v>1390</v>
      </c>
      <c r="D1389" s="3" t="str">
        <f>INDEX(Table2[NAMA BARANG],MATCH(A1389,Table2[//]))</f>
        <v>Name plate 7x 10 tegak enter</v>
      </c>
      <c r="E1389" s="4">
        <f>INDEX(Table2[TT],MATCH(A1389,Table2[//]))</f>
        <v>2</v>
      </c>
      <c r="F1389" s="5" t="str">
        <f>IF(INDEX(Table2[KET],MATCH(A1389,Table2[//]))="","-",INDEX(Table2[KET],MATCH(A1389,Table2[//])))</f>
        <v>27000 pc</v>
      </c>
    </row>
    <row r="1390" spans="1:6" ht="15">
      <c r="A1390" s="27">
        <v>1391</v>
      </c>
      <c r="D1390" s="3" t="str">
        <f>INDEX(Table2[NAMA BARANG],MATCH(A1390,Table2[//]))</f>
        <v>Name plate Kojiko 10,5 x 14 +2 cm</v>
      </c>
      <c r="E1390" s="4">
        <f>INDEX(Table2[TT],MATCH(A1390,Table2[//]))</f>
        <v>6</v>
      </c>
      <c r="F1390" s="5" t="str">
        <f>IF(INDEX(Table2[KET],MATCH(A1390,Table2[//]))="","-",INDEX(Table2[KET],MATCH(A1390,Table2[//])))</f>
        <v>13500 pc</v>
      </c>
    </row>
    <row r="1391" spans="1:6" ht="15">
      <c r="A1391" s="27">
        <v>1392</v>
      </c>
      <c r="D1391" s="3" t="str">
        <f>INDEX(Table2[NAMA BARANG],MATCH(A1391,Table2[//]))</f>
        <v>Name Tag berdiri putih</v>
      </c>
      <c r="E1391" s="4">
        <f>INDEX(Table2[TT],MATCH(A1391,Table2[//]))</f>
        <v>5</v>
      </c>
      <c r="F1391" s="5" t="str">
        <f>IF(INDEX(Table2[KET],MATCH(A1391,Table2[//]))="","-",INDEX(Table2[KET],MATCH(A1391,Table2[//])))</f>
        <v>3000 bh</v>
      </c>
    </row>
    <row r="1392" spans="1:6" ht="15">
      <c r="A1392" s="27">
        <v>1393</v>
      </c>
      <c r="D1392" s="3" t="str">
        <f>INDEX(Table2[NAMA BARANG],MATCH(A1392,Table2[//]))</f>
        <v>Name Tag Dos Merah 301</v>
      </c>
      <c r="E1392" s="4">
        <f>INDEX(Table2[TT],MATCH(A1392,Table2[//]))</f>
        <v>1</v>
      </c>
      <c r="F1392" s="5" t="str">
        <f>IF(INDEX(Table2[KET],MATCH(A1392,Table2[//]))="","-",INDEX(Table2[KET],MATCH(A1392,Table2[//])))</f>
        <v>40000 PCS</v>
      </c>
    </row>
    <row r="1393" spans="1:6" ht="15">
      <c r="A1393" s="27">
        <v>1394</v>
      </c>
      <c r="D1393" s="3" t="str">
        <f>INDEX(Table2[NAMA BARANG],MATCH(A1393,Table2[//]))</f>
        <v>Name Tag peniti polos H-56</v>
      </c>
      <c r="E1393" s="4">
        <f>INDEX(Table2[TT],MATCH(A1393,Table2[//]))</f>
        <v>7</v>
      </c>
      <c r="F1393" s="5" t="str">
        <f>IF(INDEX(Table2[KET],MATCH(A1393,Table2[//]))="","-",INDEX(Table2[KET],MATCH(A1393,Table2[//])))</f>
        <v>3000 pc</v>
      </c>
    </row>
    <row r="1394" spans="1:6" ht="15">
      <c r="A1394" s="27">
        <v>1395</v>
      </c>
      <c r="D1394" s="3" t="str">
        <f>INDEX(Table2[NAMA BARANG],MATCH(A1394,Table2[//]))</f>
        <v>NB B64 fresh fruit (8 gambar)</v>
      </c>
      <c r="E1394" s="4">
        <f>INDEX(Table2[TT],MATCH(A1394,Table2[//]))</f>
        <v>7</v>
      </c>
      <c r="F1394" s="5" t="str">
        <f>IF(INDEX(Table2[KET],MATCH(A1394,Table2[//]))="","-",INDEX(Table2[KET],MATCH(A1394,Table2[//])))</f>
        <v>480 pc</v>
      </c>
    </row>
    <row r="1395" spans="1:6" ht="15">
      <c r="A1395" s="27">
        <v>1396</v>
      </c>
      <c r="D1395" s="3" t="str">
        <f>INDEX(Table2[NAMA BARANG],MATCH(A1395,Table2[//]))</f>
        <v>NB pocket NB 4003</v>
      </c>
      <c r="E1395" s="4">
        <f>INDEX(Table2[TT],MATCH(A1395,Table2[//]))</f>
        <v>92</v>
      </c>
      <c r="F1395" s="5" t="str">
        <f>IF(INDEX(Table2[KET],MATCH(A1395,Table2[//]))="","-",INDEX(Table2[KET],MATCH(A1395,Table2[//])))</f>
        <v>120 pc</v>
      </c>
    </row>
    <row r="1396" spans="1:6" ht="15">
      <c r="A1396" s="27">
        <v>1397</v>
      </c>
      <c r="D1396" s="3" t="str">
        <f>INDEX(Table2[NAMA BARANG],MATCH(A1396,Table2[//]))</f>
        <v>NB Ring A5 801 Index</v>
      </c>
      <c r="E1396" s="4">
        <f>INDEX(Table2[TT],MATCH(A1396,Table2[//]))</f>
        <v>9</v>
      </c>
      <c r="F1396" s="5" t="str">
        <f>IF(INDEX(Table2[KET],MATCH(A1396,Table2[//]))="","-",INDEX(Table2[KET],MATCH(A1396,Table2[//])))</f>
        <v>160 pc</v>
      </c>
    </row>
    <row r="1397" spans="1:6" ht="15">
      <c r="A1397" s="27">
        <v>1398</v>
      </c>
      <c r="D1397" s="3" t="str">
        <f>INDEX(Table2[NAMA BARANG],MATCH(A1397,Table2[//]))</f>
        <v>NB Spiral 3D A6-80</v>
      </c>
      <c r="E1397" s="4">
        <f>INDEX(Table2[TT],MATCH(A1397,Table2[//]))</f>
        <v>11</v>
      </c>
      <c r="F1397" s="5" t="str">
        <f>IF(INDEX(Table2[KET],MATCH(A1397,Table2[//]))="","-",INDEX(Table2[KET],MATCH(A1397,Table2[//])))</f>
        <v>360 pc</v>
      </c>
    </row>
    <row r="1398" spans="1:6" ht="15">
      <c r="A1398" s="27">
        <v>1399</v>
      </c>
      <c r="D1398" s="3" t="str">
        <f>INDEX(Table2[NAMA BARANG],MATCH(A1398,Table2[//]))</f>
        <v>NB Spiral A6 SQY 190402</v>
      </c>
      <c r="E1398" s="4">
        <f>INDEX(Table2[TT],MATCH(A1398,Table2[//]))</f>
        <v>10</v>
      </c>
      <c r="F1398" s="5" t="str">
        <f>IF(INDEX(Table2[KET],MATCH(A1398,Table2[//]))="","-",INDEX(Table2[KET],MATCH(A1398,Table2[//])))</f>
        <v>288 PCS</v>
      </c>
    </row>
    <row r="1399" spans="1:6" ht="15">
      <c r="A1399" s="27">
        <v>1400</v>
      </c>
      <c r="D1399" s="3" t="str">
        <f>INDEX(Table2[NAMA BARANG],MATCH(A1399,Table2[//]))</f>
        <v>NB Spiral A6-801</v>
      </c>
      <c r="E1399" s="4">
        <f>INDEX(Table2[TT],MATCH(A1399,Table2[//]))</f>
        <v>19</v>
      </c>
      <c r="F1399" s="5" t="str">
        <f>IF(INDEX(Table2[KET],MATCH(A1399,Table2[//]))="","-",INDEX(Table2[KET],MATCH(A1399,Table2[//])))</f>
        <v>380 pc</v>
      </c>
    </row>
    <row r="1400" spans="1:6" ht="15">
      <c r="A1400" s="27">
        <v>1401</v>
      </c>
      <c r="D1400" s="3" t="str">
        <f>INDEX(Table2[NAMA BARANG],MATCH(A1400,Table2[//]))</f>
        <v>NB Spiral XQ 80K-851 (A6)</v>
      </c>
      <c r="E1400" s="4">
        <f>INDEX(Table2[TT],MATCH(A1400,Table2[//]))</f>
        <v>1</v>
      </c>
      <c r="F1400" s="5" t="str">
        <f>IF(INDEX(Table2[KET],MATCH(A1400,Table2[//]))="","-",INDEX(Table2[KET],MATCH(A1400,Table2[//])))</f>
        <v>240 PCS</v>
      </c>
    </row>
    <row r="1401" spans="1:6" ht="15">
      <c r="A1401" s="27">
        <v>1402</v>
      </c>
      <c r="D1401" s="3" t="str">
        <f>INDEX(Table2[NAMA BARANG],MATCH(A1401,Table2[//]))</f>
        <v>Notes 156-80</v>
      </c>
      <c r="E1401" s="4">
        <f>INDEX(Table2[TT],MATCH(A1401,Table2[//]))</f>
        <v>13</v>
      </c>
      <c r="F1401" s="5" t="str">
        <f>IF(INDEX(Table2[KET],MATCH(A1401,Table2[//]))="","-",INDEX(Table2[KET],MATCH(A1401,Table2[//])))</f>
        <v>60 LSN</v>
      </c>
    </row>
    <row r="1402" spans="1:6" ht="15">
      <c r="A1402" s="27">
        <v>1403</v>
      </c>
      <c r="D1402" s="3" t="str">
        <f>INDEX(Table2[NAMA BARANG],MATCH(A1402,Table2[//]))</f>
        <v>Notes Buah Spiral BH/ LC 421 worry</v>
      </c>
      <c r="E1402" s="4">
        <f>INDEX(Table2[TT],MATCH(A1402,Table2[//]))</f>
        <v>1</v>
      </c>
      <c r="F1402" s="5" t="str">
        <f>IF(INDEX(Table2[KET],MATCH(A1402,Table2[//]))="","-",INDEX(Table2[KET],MATCH(A1402,Table2[//])))</f>
        <v>120 pc</v>
      </c>
    </row>
    <row r="1403" spans="1:6" ht="15">
      <c r="A1403" s="27">
        <v>1404</v>
      </c>
      <c r="D1403" s="3" t="str">
        <f>INDEX(Table2[NAMA BARANG],MATCH(A1403,Table2[//]))</f>
        <v>Notes Fancy 7091 sunlight</v>
      </c>
      <c r="E1403" s="4">
        <f>INDEX(Table2[TT],MATCH(A1403,Table2[//]))</f>
        <v>2</v>
      </c>
      <c r="F1403" s="5" t="str">
        <f>IF(INDEX(Table2[KET],MATCH(A1403,Table2[//]))="","-",INDEX(Table2[KET],MATCH(A1403,Table2[//])))</f>
        <v>128 ls</v>
      </c>
    </row>
    <row r="1404" spans="1:6" ht="15">
      <c r="A1404" s="27">
        <v>1405</v>
      </c>
      <c r="D1404" s="3" t="str">
        <f>INDEX(Table2[NAMA BARANG],MATCH(A1404,Table2[//]))</f>
        <v>Notes spiral 062(2)/ 061(1)</v>
      </c>
      <c r="E1404" s="4">
        <f>INDEX(Table2[TT],MATCH(A1404,Table2[//]))</f>
        <v>4</v>
      </c>
      <c r="F1404" s="5" t="str">
        <f>IF(INDEX(Table2[KET],MATCH(A1404,Table2[//]))="","-",INDEX(Table2[KET],MATCH(A1404,Table2[//])))</f>
        <v>175 ls</v>
      </c>
    </row>
    <row r="1405" spans="1:6" ht="15">
      <c r="A1405" s="27">
        <v>1406</v>
      </c>
      <c r="D1405" s="3" t="str">
        <f>INDEX(Table2[NAMA BARANG],MATCH(A1405,Table2[//]))</f>
        <v>Notes spiral 505 kcg + Bp</v>
      </c>
      <c r="E1405" s="4">
        <f>INDEX(Table2[TT],MATCH(A1405,Table2[//]))</f>
        <v>5</v>
      </c>
      <c r="F1405" s="5" t="str">
        <f>IF(INDEX(Table2[KET],MATCH(A1405,Table2[//]))="","-",INDEX(Table2[KET],MATCH(A1405,Table2[//])))</f>
        <v>30 ls</v>
      </c>
    </row>
    <row r="1406" spans="1:6" ht="15">
      <c r="A1406" s="27">
        <v>1407</v>
      </c>
      <c r="D1406" s="3" t="str">
        <f>INDEX(Table2[NAMA BARANG],MATCH(A1406,Table2[//]))</f>
        <v>Notes spiral princess 708 (tenaga baru)</v>
      </c>
      <c r="E1406" s="4">
        <f>INDEX(Table2[TT],MATCH(A1406,Table2[//]))</f>
        <v>4</v>
      </c>
      <c r="F1406" s="5" t="str">
        <f>IF(INDEX(Table2[KET],MATCH(A1406,Table2[//]))="","-",INDEX(Table2[KET],MATCH(A1406,Table2[//])))</f>
        <v>660 pc</v>
      </c>
    </row>
    <row r="1407" spans="1:6" ht="15">
      <c r="A1407" s="27">
        <v>1408</v>
      </c>
      <c r="D1407" s="3" t="str">
        <f>INDEX(Table2[NAMA BARANG],MATCH(A1407,Table2[//]))</f>
        <v>Notes spiral Princess berdiri (Mitra)</v>
      </c>
      <c r="E1407" s="4">
        <f>INDEX(Table2[TT],MATCH(A1407,Table2[//]))</f>
        <v>5</v>
      </c>
      <c r="F1407" s="5" t="str">
        <f>IF(INDEX(Table2[KET],MATCH(A1407,Table2[//]))="","-",INDEX(Table2[KET],MATCH(A1407,Table2[//])))</f>
        <v>280 pc</v>
      </c>
    </row>
    <row r="1408" spans="1:6" ht="15">
      <c r="A1408" s="27">
        <v>1409</v>
      </c>
      <c r="D1408" s="3" t="str">
        <f>INDEX(Table2[NAMA BARANG],MATCH(A1408,Table2[//]))</f>
        <v>Notes yoyo</v>
      </c>
      <c r="E1408" s="4">
        <f>INDEX(Table2[TT],MATCH(A1408,Table2[//]))</f>
        <v>2</v>
      </c>
      <c r="F1408" s="5" t="str">
        <f>IF(INDEX(Table2[KET],MATCH(A1408,Table2[//]))="","-",INDEX(Table2[KET],MATCH(A1408,Table2[//])))</f>
        <v>72 ls</v>
      </c>
    </row>
    <row r="1409" spans="1:6" ht="15">
      <c r="A1409" s="27">
        <v>1410</v>
      </c>
      <c r="D1409" s="3" t="str">
        <f>INDEX(Table2[NAMA BARANG],MATCH(A1409,Table2[//]))</f>
        <v>Oil Colour Vanco CA 140 (9 ml)</v>
      </c>
      <c r="E1409" s="4">
        <f>INDEX(Table2[TT],MATCH(A1409,Table2[//]))</f>
        <v>3</v>
      </c>
      <c r="F1409" s="5" t="str">
        <f>IF(INDEX(Table2[KET],MATCH(A1409,Table2[//]))="","-",INDEX(Table2[KET],MATCH(A1409,Table2[//])))</f>
        <v>120 pc</v>
      </c>
    </row>
    <row r="1410" spans="1:6" ht="15">
      <c r="A1410" s="27">
        <v>1411</v>
      </c>
      <c r="D1410" s="3" t="str">
        <f>INDEX(Table2[NAMA BARANG],MATCH(A1410,Table2[//]))</f>
        <v>Oil marries 12W</v>
      </c>
      <c r="E1410" s="4">
        <f>INDEX(Table2[TT],MATCH(A1410,Table2[//]))</f>
        <v>31</v>
      </c>
      <c r="F1410" s="5" t="str">
        <f>IF(INDEX(Table2[KET],MATCH(A1410,Table2[//]))="","-",INDEX(Table2[KET],MATCH(A1410,Table2[//])))</f>
        <v>5 ls</v>
      </c>
    </row>
    <row r="1411" spans="1:6" ht="15">
      <c r="A1411" s="27">
        <v>1412</v>
      </c>
      <c r="D1411" s="3" t="str">
        <f>INDEX(Table2[NAMA BARANG],MATCH(A1411,Table2[//]))</f>
        <v>Oil Marries E 1387B 14w</v>
      </c>
      <c r="E1411" s="4">
        <f>INDEX(Table2[TT],MATCH(A1411,Table2[//]))</f>
        <v>34</v>
      </c>
      <c r="F1411" s="5" t="str">
        <f>IF(INDEX(Table2[KET],MATCH(A1411,Table2[//]))="","-",INDEX(Table2[KET],MATCH(A1411,Table2[//])))</f>
        <v>3 ls</v>
      </c>
    </row>
    <row r="1412" spans="1:6" ht="15">
      <c r="A1412" s="27">
        <v>1413</v>
      </c>
      <c r="D1412" s="3" t="str">
        <f>INDEX(Table2[NAMA BARANG],MATCH(A1412,Table2[//]))</f>
        <v>Oil Marries E 1388B 18w</v>
      </c>
      <c r="E1412" s="4">
        <f>INDEX(Table2[TT],MATCH(A1412,Table2[//]))</f>
        <v>68</v>
      </c>
      <c r="F1412" s="5" t="str">
        <f>IF(INDEX(Table2[KET],MATCH(A1412,Table2[//]))="","-",INDEX(Table2[KET],MATCH(A1412,Table2[//])))</f>
        <v>3 ls</v>
      </c>
    </row>
    <row r="1413" spans="1:6" ht="15">
      <c r="A1413" s="27">
        <v>1414</v>
      </c>
      <c r="D1413" s="3" t="str">
        <f>INDEX(Table2[NAMA BARANG],MATCH(A1413,Table2[//]))</f>
        <v>Oil pastel 24w Tbg Deboss 670-24</v>
      </c>
      <c r="E1413" s="4">
        <f>INDEX(Table2[TT],MATCH(A1413,Table2[//]))</f>
        <v>30</v>
      </c>
      <c r="F1413" s="5">
        <f>IF(INDEX(Table2[KET],MATCH(A1413,Table2[//]))="","-",INDEX(Table2[KET],MATCH(A1413,Table2[//])))</f>
        <v>72</v>
      </c>
    </row>
    <row r="1414" spans="1:6" ht="15">
      <c r="A1414" s="27">
        <v>1415</v>
      </c>
      <c r="D1414" s="3" t="str">
        <f>INDEX(Table2[NAMA BARANG],MATCH(A1414,Table2[//]))</f>
        <v>Oil pastel artist greeble 12W</v>
      </c>
      <c r="E1414" s="4">
        <f>INDEX(Table2[TT],MATCH(A1414,Table2[//]))</f>
        <v>1</v>
      </c>
      <c r="F1414" s="5" t="str">
        <f>IF(INDEX(Table2[KET],MATCH(A1414,Table2[//]))="","-",INDEX(Table2[KET],MATCH(A1414,Table2[//])))</f>
        <v>96 pc</v>
      </c>
    </row>
    <row r="1415" spans="1:6" ht="15">
      <c r="A1415" s="27">
        <v>1416</v>
      </c>
      <c r="D1415" s="3" t="str">
        <f>INDEX(Table2[NAMA BARANG],MATCH(A1415,Table2[//]))</f>
        <v>Oil pastel chung hwa 36W</v>
      </c>
      <c r="E1415" s="4">
        <f>INDEX(Table2[TT],MATCH(A1415,Table2[//]))</f>
        <v>1</v>
      </c>
      <c r="F1415" s="5">
        <f>IF(INDEX(Table2[KET],MATCH(A1415,Table2[//]))="","-",INDEX(Table2[KET],MATCH(A1415,Table2[//])))</f>
        <v>36</v>
      </c>
    </row>
    <row r="1416" spans="1:6" ht="15">
      <c r="A1416" s="27">
        <v>1417</v>
      </c>
      <c r="D1416" s="3" t="str">
        <f>INDEX(Table2[NAMA BARANG],MATCH(A1416,Table2[//]))</f>
        <v>Oil pastel dady bear JX 8156-12</v>
      </c>
      <c r="E1416" s="4">
        <f>INDEX(Table2[TT],MATCH(A1416,Table2[//]))</f>
        <v>1</v>
      </c>
      <c r="F1416" s="5" t="str">
        <f>IF(INDEX(Table2[KET],MATCH(A1416,Table2[//]))="","-",INDEX(Table2[KET],MATCH(A1416,Table2[//])))</f>
        <v>144 set</v>
      </c>
    </row>
    <row r="1417" spans="1:6" ht="15">
      <c r="A1417" s="27">
        <v>1418</v>
      </c>
      <c r="D1417" s="3" t="str">
        <f>INDEX(Table2[NAMA BARANG],MATCH(A1417,Table2[//]))</f>
        <v>Oil pastel dady bear JX 8156-18</v>
      </c>
      <c r="E1417" s="4">
        <f>INDEX(Table2[TT],MATCH(A1417,Table2[//]))</f>
        <v>4</v>
      </c>
      <c r="F1417" s="5" t="str">
        <f>IF(INDEX(Table2[KET],MATCH(A1417,Table2[//]))="","-",INDEX(Table2[KET],MATCH(A1417,Table2[//])))</f>
        <v>96 set</v>
      </c>
    </row>
    <row r="1418" spans="1:6" ht="15">
      <c r="A1418" s="27">
        <v>1419</v>
      </c>
      <c r="D1418" s="3" t="str">
        <f>INDEX(Table2[NAMA BARANG],MATCH(A1418,Table2[//]))</f>
        <v>Oil Pastel Debozz 12</v>
      </c>
      <c r="E1418" s="4">
        <f>INDEX(Table2[TT],MATCH(A1418,Table2[//]))</f>
        <v>38</v>
      </c>
      <c r="F1418" s="5">
        <f>IF(INDEX(Table2[KET],MATCH(A1418,Table2[//]))="","-",INDEX(Table2[KET],MATCH(A1418,Table2[//])))</f>
        <v>144</v>
      </c>
    </row>
    <row r="1419" spans="1:6" ht="15">
      <c r="A1419" s="27">
        <v>1420</v>
      </c>
      <c r="D1419" s="3" t="str">
        <f>INDEX(Table2[NAMA BARANG],MATCH(A1419,Table2[//]))</f>
        <v>Oil Pastel Debozz 18</v>
      </c>
      <c r="E1419" s="4">
        <f>INDEX(Table2[TT],MATCH(A1419,Table2[//]))</f>
        <v>18</v>
      </c>
      <c r="F1419" s="5">
        <f>IF(INDEX(Table2[KET],MATCH(A1419,Table2[//]))="","-",INDEX(Table2[KET],MATCH(A1419,Table2[//])))</f>
        <v>72</v>
      </c>
    </row>
    <row r="1420" spans="1:6" ht="15">
      <c r="A1420" s="27">
        <v>1421</v>
      </c>
      <c r="D1420" s="3" t="str">
        <f>INDEX(Table2[NAMA BARANG],MATCH(A1420,Table2[//]))</f>
        <v>Oil pastel holo mika 36W bear</v>
      </c>
      <c r="E1420" s="4">
        <f>INDEX(Table2[TT],MATCH(A1420,Table2[//]))</f>
        <v>1</v>
      </c>
      <c r="F1420" s="5" t="str">
        <f>IF(INDEX(Table2[KET],MATCH(A1420,Table2[//]))="","-",INDEX(Table2[KET],MATCH(A1420,Table2[//])))</f>
        <v>60 set</v>
      </c>
    </row>
    <row r="1421" spans="1:6" ht="15">
      <c r="A1421" s="27">
        <v>1422</v>
      </c>
      <c r="D1421" s="3" t="str">
        <f>INDEX(Table2[NAMA BARANG],MATCH(A1421,Table2[//]))</f>
        <v>Oil pastel holo mika 36W bear</v>
      </c>
      <c r="E1421" s="4">
        <f>INDEX(Table2[TT],MATCH(A1421,Table2[//]))</f>
        <v>1</v>
      </c>
      <c r="F1421" s="5" t="str">
        <f>IF(INDEX(Table2[KET],MATCH(A1421,Table2[//]))="","-",INDEX(Table2[KET],MATCH(A1421,Table2[//])))</f>
        <v>60 set</v>
      </c>
    </row>
    <row r="1422" spans="1:6" ht="15">
      <c r="A1422" s="27">
        <v>1423</v>
      </c>
      <c r="D1422" s="3" t="str">
        <f>INDEX(Table2[NAMA BARANG],MATCH(A1422,Table2[//]))</f>
        <v>Oil pastel joy star jumbo OPD 24W</v>
      </c>
      <c r="E1422" s="4">
        <f>INDEX(Table2[TT],MATCH(A1422,Table2[//]))</f>
        <v>1</v>
      </c>
      <c r="F1422" s="5" t="str">
        <f>IF(INDEX(Table2[KET],MATCH(A1422,Table2[//]))="","-",INDEX(Table2[KET],MATCH(A1422,Table2[//])))</f>
        <v>12 ls</v>
      </c>
    </row>
    <row r="1423" spans="1:6" ht="15">
      <c r="A1423" s="27">
        <v>1424</v>
      </c>
      <c r="D1423" s="3" t="str">
        <f>INDEX(Table2[NAMA BARANG],MATCH(A1423,Table2[//]))</f>
        <v>Oil pastel OP 08</v>
      </c>
      <c r="E1423" s="4">
        <f>INDEX(Table2[TT],MATCH(A1423,Table2[//]))</f>
        <v>19</v>
      </c>
      <c r="F1423" s="5" t="str">
        <f>IF(INDEX(Table2[KET],MATCH(A1423,Table2[//]))="","-",INDEX(Table2[KET],MATCH(A1423,Table2[//])))</f>
        <v>192 set</v>
      </c>
    </row>
    <row r="1424" spans="1:6" ht="15">
      <c r="A1424" s="27">
        <v>1425</v>
      </c>
      <c r="D1424" s="3" t="str">
        <f>INDEX(Table2[NAMA BARANG],MATCH(A1424,Table2[//]))</f>
        <v>Oil Pastel putar 12w pdk 1011 Box</v>
      </c>
      <c r="E1424" s="4">
        <f>INDEX(Table2[TT],MATCH(A1424,Table2[//]))</f>
        <v>37</v>
      </c>
      <c r="F1424" s="5" t="str">
        <f>IF(INDEX(Table2[KET],MATCH(A1424,Table2[//]))="","-",INDEX(Table2[KET],MATCH(A1424,Table2[//])))</f>
        <v>192 pc</v>
      </c>
    </row>
    <row r="1425" spans="1:6" ht="15">
      <c r="A1425" s="27">
        <v>1426</v>
      </c>
      <c r="D1425" s="3" t="str">
        <f>INDEX(Table2[NAMA BARANG],MATCH(A1425,Table2[//]))</f>
        <v>Oil pastel putar 12W ZJ 660 MM</v>
      </c>
      <c r="E1425" s="4">
        <f>INDEX(Table2[TT],MATCH(A1425,Table2[//]))</f>
        <v>1</v>
      </c>
      <c r="F1425" s="5" t="str">
        <f>IF(INDEX(Table2[KET],MATCH(A1425,Table2[//]))="","-",INDEX(Table2[KET],MATCH(A1425,Table2[//])))</f>
        <v xml:space="preserve"> 288 pc</v>
      </c>
    </row>
    <row r="1426" spans="1:6" ht="15">
      <c r="A1426" s="27">
        <v>1427</v>
      </c>
      <c r="D1426" s="3" t="str">
        <f>INDEX(Table2[NAMA BARANG],MATCH(A1426,Table2[//]))</f>
        <v>Oil pastel Selectrum 24W</v>
      </c>
      <c r="E1426" s="4">
        <f>INDEX(Table2[TT],MATCH(A1426,Table2[//]))</f>
        <v>5</v>
      </c>
      <c r="F1426" s="5" t="str">
        <f>IF(INDEX(Table2[KET],MATCH(A1426,Table2[//]))="","-",INDEX(Table2[KET],MATCH(A1426,Table2[//])))</f>
        <v>4 ls</v>
      </c>
    </row>
    <row r="1427" spans="1:6" ht="15">
      <c r="A1427" s="27">
        <v>1428</v>
      </c>
      <c r="D1427" s="3" t="str">
        <f>INDEX(Table2[NAMA BARANG],MATCH(A1427,Table2[//]))</f>
        <v>Oil pastel T-crew 18W (dos)</v>
      </c>
      <c r="E1427" s="4">
        <f>INDEX(Table2[TT],MATCH(A1427,Table2[//]))</f>
        <v>3</v>
      </c>
      <c r="F1427" s="5" t="str">
        <f>IF(INDEX(Table2[KET],MATCH(A1427,Table2[//]))="","-",INDEX(Table2[KET],MATCH(A1427,Table2[//])))</f>
        <v>96 pc</v>
      </c>
    </row>
    <row r="1428" spans="1:6" ht="15">
      <c r="A1428" s="27">
        <v>1429</v>
      </c>
      <c r="D1428" s="3" t="str">
        <f>INDEX(Table2[NAMA BARANG],MATCH(A1428,Table2[//]))</f>
        <v>Oil pastel T-crew 24W (dos)</v>
      </c>
      <c r="E1428" s="4">
        <f>INDEX(Table2[TT],MATCH(A1428,Table2[//]))</f>
        <v>2</v>
      </c>
      <c r="F1428" s="5" t="str">
        <f>IF(INDEX(Table2[KET],MATCH(A1428,Table2[//]))="","-",INDEX(Table2[KET],MATCH(A1428,Table2[//])))</f>
        <v>96 pc</v>
      </c>
    </row>
    <row r="1429" spans="1:6" ht="15">
      <c r="A1429" s="27">
        <v>1430</v>
      </c>
      <c r="D1429" s="3" t="str">
        <f>INDEX(Table2[NAMA BARANG],MATCH(A1429,Table2[//]))</f>
        <v>Oil pastel TTS 6612-12W dos (BT)</v>
      </c>
      <c r="E1429" s="4">
        <f>INDEX(Table2[TT],MATCH(A1429,Table2[//]))</f>
        <v>3</v>
      </c>
      <c r="F1429" s="5" t="str">
        <f>IF(INDEX(Table2[KET],MATCH(A1429,Table2[//]))="","-",INDEX(Table2[KET],MATCH(A1429,Table2[//])))</f>
        <v>144 pc</v>
      </c>
    </row>
    <row r="1430" spans="1:6" ht="15">
      <c r="A1430" s="27">
        <v>1431</v>
      </c>
      <c r="D1430" s="3" t="str">
        <f>INDEX(Table2[NAMA BARANG],MATCH(A1430,Table2[//]))</f>
        <v>Oil Pastel twister TF 003</v>
      </c>
      <c r="E1430" s="4">
        <f>INDEX(Table2[TT],MATCH(A1430,Table2[//]))</f>
        <v>4</v>
      </c>
      <c r="F1430" s="5" t="str">
        <f>IF(INDEX(Table2[KET],MATCH(A1430,Table2[//]))="","-",INDEX(Table2[KET],MATCH(A1430,Table2[//])))</f>
        <v>72 pc</v>
      </c>
    </row>
    <row r="1431" spans="1:6" ht="15">
      <c r="A1431" s="27">
        <v>1432</v>
      </c>
      <c r="D1431" s="3" t="str">
        <f>INDEX(Table2[NAMA BARANG],MATCH(A1431,Table2[//]))</f>
        <v>Oil Pastel twister TF 029</v>
      </c>
      <c r="E1431" s="4">
        <f>INDEX(Table2[TT],MATCH(A1431,Table2[//]))</f>
        <v>17</v>
      </c>
      <c r="F1431" s="5" t="str">
        <f>IF(INDEX(Table2[KET],MATCH(A1431,Table2[//]))="","-",INDEX(Table2[KET],MATCH(A1431,Table2[//])))</f>
        <v>48 set</v>
      </c>
    </row>
    <row r="1432" spans="1:6" ht="15">
      <c r="A1432" s="27">
        <v>1433</v>
      </c>
      <c r="D1432" s="3" t="str">
        <f>INDEX(Table2[NAMA BARANG],MATCH(A1432,Table2[//]))</f>
        <v>Palet Anggur</v>
      </c>
      <c r="E1432" s="4">
        <f>INDEX(Table2[TT],MATCH(A1432,Table2[//]))</f>
        <v>4</v>
      </c>
      <c r="F1432" s="5" t="str">
        <f>IF(INDEX(Table2[KET],MATCH(A1432,Table2[//]))="","-",INDEX(Table2[KET],MATCH(A1432,Table2[//])))</f>
        <v>60 LSN</v>
      </c>
    </row>
    <row r="1433" spans="1:6" ht="15">
      <c r="A1433" s="27">
        <v>1434</v>
      </c>
      <c r="D1433" s="3" t="str">
        <f>INDEX(Table2[NAMA BARANG],MATCH(A1433,Table2[//]))</f>
        <v>Palet Apel</v>
      </c>
      <c r="E1433" s="4">
        <f>INDEX(Table2[TT],MATCH(A1433,Table2[//]))</f>
        <v>5</v>
      </c>
      <c r="F1433" s="5" t="str">
        <f>IF(INDEX(Table2[KET],MATCH(A1433,Table2[//]))="","-",INDEX(Table2[KET],MATCH(A1433,Table2[//])))</f>
        <v>60 LSN</v>
      </c>
    </row>
    <row r="1434" spans="1:6" ht="15">
      <c r="A1434" s="27">
        <v>1435</v>
      </c>
      <c r="D1434" s="3" t="str">
        <f>INDEX(Table2[NAMA BARANG],MATCH(A1434,Table2[//]))</f>
        <v>Palet brush 2801</v>
      </c>
      <c r="E1434" s="4">
        <f>INDEX(Table2[TT],MATCH(A1434,Table2[//]))</f>
        <v>1</v>
      </c>
      <c r="F1434" s="5" t="str">
        <f>IF(INDEX(Table2[KET],MATCH(A1434,Table2[//]))="","-",INDEX(Table2[KET],MATCH(A1434,Table2[//])))</f>
        <v>600 set</v>
      </c>
    </row>
    <row r="1435" spans="1:6" ht="15">
      <c r="A1435" s="27">
        <v>1436</v>
      </c>
      <c r="D1435" s="3" t="str">
        <f>INDEX(Table2[NAMA BARANG],MATCH(A1435,Table2[//]))</f>
        <v>Palet Cat air 081</v>
      </c>
      <c r="E1435" s="4">
        <f>INDEX(Table2[TT],MATCH(A1435,Table2[//]))</f>
        <v>5</v>
      </c>
      <c r="F1435" s="5" t="str">
        <f>IF(INDEX(Table2[KET],MATCH(A1435,Table2[//]))="","-",INDEX(Table2[KET],MATCH(A1435,Table2[//])))</f>
        <v>375 ls</v>
      </c>
    </row>
    <row r="1436" spans="1:6" ht="15">
      <c r="A1436" s="27">
        <v>1437</v>
      </c>
      <c r="D1436" s="3" t="str">
        <f>INDEX(Table2[NAMA BARANG],MATCH(A1436,Table2[//]))</f>
        <v>Palet Cat air 1019</v>
      </c>
      <c r="E1436" s="4">
        <f>INDEX(Table2[TT],MATCH(A1436,Table2[//]))</f>
        <v>6</v>
      </c>
      <c r="F1436" s="5" t="str">
        <f>IF(INDEX(Table2[KET],MATCH(A1436,Table2[//]))="","-",INDEX(Table2[KET],MATCH(A1436,Table2[//])))</f>
        <v>384 pc</v>
      </c>
    </row>
    <row r="1437" spans="1:6" ht="15">
      <c r="A1437" s="27">
        <v>1438</v>
      </c>
      <c r="D1437" s="3" t="str">
        <f>INDEX(Table2[NAMA BARANG],MATCH(A1437,Table2[//]))</f>
        <v>Palet Cat air Sakura Biasa DOF</v>
      </c>
      <c r="E1437" s="4">
        <f>INDEX(Table2[TT],MATCH(A1437,Table2[//]))</f>
        <v>45</v>
      </c>
      <c r="F1437" s="5" t="str">
        <f>IF(INDEX(Table2[KET],MATCH(A1437,Table2[//]))="","-",INDEX(Table2[KET],MATCH(A1437,Table2[//])))</f>
        <v>84 ls</v>
      </c>
    </row>
    <row r="1438" spans="1:6" ht="15">
      <c r="A1438" s="27">
        <v>1439</v>
      </c>
      <c r="D1438" s="3" t="str">
        <f>INDEX(Table2[NAMA BARANG],MATCH(A1438,Table2[//]))</f>
        <v>Palet Cat air Sakura Trans</v>
      </c>
      <c r="E1438" s="4">
        <f>INDEX(Table2[TT],MATCH(A1438,Table2[//]))</f>
        <v>14</v>
      </c>
      <c r="F1438" s="5" t="str">
        <f>IF(INDEX(Table2[KET],MATCH(A1438,Table2[//]))="","-",INDEX(Table2[KET],MATCH(A1438,Table2[//])))</f>
        <v>84 ls</v>
      </c>
    </row>
    <row r="1439" spans="1:6" ht="15">
      <c r="A1439" s="27">
        <v>1440</v>
      </c>
      <c r="D1439" s="3" t="str">
        <f>INDEX(Table2[NAMA BARANG],MATCH(A1439,Table2[//]))</f>
        <v>Palet gambar 1010 Buah APEL</v>
      </c>
      <c r="E1439" s="4">
        <f>INDEX(Table2[TT],MATCH(A1439,Table2[//]))</f>
        <v>5</v>
      </c>
      <c r="F1439" s="5" t="str">
        <f>IF(INDEX(Table2[KET],MATCH(A1439,Table2[//]))="","-",INDEX(Table2[KET],MATCH(A1439,Table2[//])))</f>
        <v>40 ls</v>
      </c>
    </row>
    <row r="1440" spans="1:6" ht="15">
      <c r="A1440" s="27">
        <v>1441</v>
      </c>
      <c r="D1440" s="3" t="str">
        <f>INDEX(Table2[NAMA BARANG],MATCH(A1440,Table2[//]))</f>
        <v>Palet gambar 1011 Kumbang</v>
      </c>
      <c r="E1440" s="4">
        <f>INDEX(Table2[TT],MATCH(A1440,Table2[//]))</f>
        <v>7</v>
      </c>
      <c r="F1440" s="5" t="str">
        <f>IF(INDEX(Table2[KET],MATCH(A1440,Table2[//]))="","-",INDEX(Table2[KET],MATCH(A1440,Table2[//])))</f>
        <v>48 ls</v>
      </c>
    </row>
    <row r="1441" spans="1:6" ht="15">
      <c r="A1441" s="27">
        <v>1442</v>
      </c>
      <c r="D1441" s="3" t="str">
        <f>INDEX(Table2[NAMA BARANG],MATCH(A1441,Table2[//]))</f>
        <v>Palet gambar G5321</v>
      </c>
      <c r="E1441" s="4">
        <f>INDEX(Table2[TT],MATCH(A1441,Table2[//]))</f>
        <v>3</v>
      </c>
      <c r="F1441" s="5" t="str">
        <f>IF(INDEX(Table2[KET],MATCH(A1441,Table2[//]))="","-",INDEX(Table2[KET],MATCH(A1441,Table2[//])))</f>
        <v>480 pc</v>
      </c>
    </row>
    <row r="1442" spans="1:6" ht="15">
      <c r="A1442" s="27">
        <v>1443</v>
      </c>
      <c r="D1442" s="3" t="str">
        <f>INDEX(Table2[NAMA BARANG],MATCH(A1442,Table2[//]))</f>
        <v>Palet plastik 21,5 x 27,5/ R B9</v>
      </c>
      <c r="E1442" s="4">
        <f>INDEX(Table2[TT],MATCH(A1442,Table2[//]))</f>
        <v>2</v>
      </c>
      <c r="F1442" s="5" t="str">
        <f>IF(INDEX(Table2[KET],MATCH(A1442,Table2[//]))="","-",INDEX(Table2[KET],MATCH(A1442,Table2[//])))</f>
        <v>200 pc</v>
      </c>
    </row>
    <row r="1443" spans="1:6" ht="15">
      <c r="A1443" s="27">
        <v>1444</v>
      </c>
      <c r="D1443" s="3" t="str">
        <f>INDEX(Table2[NAMA BARANG],MATCH(A1443,Table2[//]))</f>
        <v>Palet PLT 006</v>
      </c>
      <c r="E1443" s="4">
        <f>INDEX(Table2[TT],MATCH(A1443,Table2[//]))</f>
        <v>4</v>
      </c>
      <c r="F1443" s="5" t="str">
        <f>IF(INDEX(Table2[KET],MATCH(A1443,Table2[//]))="","-",INDEX(Table2[KET],MATCH(A1443,Table2[//])))</f>
        <v>50 ls</v>
      </c>
    </row>
    <row r="1444" spans="1:6" ht="15">
      <c r="A1444" s="27">
        <v>1445</v>
      </c>
      <c r="D1444" s="3" t="str">
        <f>INDEX(Table2[NAMA BARANG],MATCH(A1444,Table2[//]))</f>
        <v>Palet putih UTN</v>
      </c>
      <c r="E1444" s="4">
        <f>INDEX(Table2[TT],MATCH(A1444,Table2[//]))</f>
        <v>18</v>
      </c>
      <c r="F1444" s="5" t="str">
        <f>IF(INDEX(Table2[KET],MATCH(A1444,Table2[//]))="","-",INDEX(Table2[KET],MATCH(A1444,Table2[//])))</f>
        <v>125 ls</v>
      </c>
    </row>
    <row r="1445" spans="1:6" ht="15">
      <c r="A1445" s="27">
        <v>1446</v>
      </c>
      <c r="D1445" s="3" t="str">
        <f>INDEX(Table2[NAMA BARANG],MATCH(A1445,Table2[//]))</f>
        <v>Palet Sakura Nariko</v>
      </c>
      <c r="E1445" s="4">
        <f>INDEX(Table2[TT],MATCH(A1445,Table2[//]))</f>
        <v>3</v>
      </c>
      <c r="F1445" s="5" t="str">
        <f>IF(INDEX(Table2[KET],MATCH(A1445,Table2[//]))="","-",INDEX(Table2[KET],MATCH(A1445,Table2[//])))</f>
        <v>25 ls</v>
      </c>
    </row>
    <row r="1446" spans="1:6" ht="15">
      <c r="A1446" s="27">
        <v>1447</v>
      </c>
      <c r="D1446" s="3" t="str">
        <f>INDEX(Table2[NAMA BARANG],MATCH(A1446,Table2[//]))</f>
        <v>Papan W/B Besar 50x70</v>
      </c>
      <c r="E1446" s="4">
        <f>INDEX(Table2[TT],MATCH(A1446,Table2[//]))</f>
        <v>1</v>
      </c>
      <c r="F1446" s="5" t="str">
        <f>IF(INDEX(Table2[KET],MATCH(A1446,Table2[//]))="","-",INDEX(Table2[KET],MATCH(A1446,Table2[//])))</f>
        <v>12 pc</v>
      </c>
    </row>
    <row r="1447" spans="1:6" ht="15">
      <c r="A1447" s="27">
        <v>1448</v>
      </c>
      <c r="D1447" s="3" t="str">
        <f>INDEX(Table2[NAMA BARANG],MATCH(A1447,Table2[//]))</f>
        <v>Paper Clip V Tec kecil VT 001</v>
      </c>
      <c r="E1447" s="4">
        <f>INDEX(Table2[TT],MATCH(A1447,Table2[//]))</f>
        <v>2</v>
      </c>
      <c r="F1447" s="5">
        <f>IF(INDEX(Table2[KET],MATCH(A1447,Table2[//]))="","-",INDEX(Table2[KET],MATCH(A1447,Table2[//])))</f>
        <v>288</v>
      </c>
    </row>
    <row r="1448" spans="1:6" ht="15">
      <c r="A1448" s="27">
        <v>1449</v>
      </c>
      <c r="D1448" s="3" t="str">
        <f>INDEX(Table2[NAMA BARANG],MATCH(A1448,Table2[//]))</f>
        <v>Paper Clip warna kecil 28 (733)</v>
      </c>
      <c r="E1448" s="4">
        <f>INDEX(Table2[TT],MATCH(A1448,Table2[//]))</f>
        <v>4</v>
      </c>
      <c r="F1448" s="5" t="str">
        <f>IF(INDEX(Table2[KET],MATCH(A1448,Table2[//]))="","-",INDEX(Table2[KET],MATCH(A1448,Table2[//])))</f>
        <v>1000 pc</v>
      </c>
    </row>
    <row r="1449" spans="1:6" ht="15">
      <c r="A1449" s="27">
        <v>1450</v>
      </c>
      <c r="D1449" s="3" t="str">
        <f>INDEX(Table2[NAMA BARANG],MATCH(A1449,Table2[//]))</f>
        <v>Payet 2008</v>
      </c>
      <c r="E1449" s="4">
        <f>INDEX(Table2[TT],MATCH(A1449,Table2[//]))</f>
        <v>7</v>
      </c>
      <c r="F1449" s="5" t="str">
        <f>IF(INDEX(Table2[KET],MATCH(A1449,Table2[//]))="","-",INDEX(Table2[KET],MATCH(A1449,Table2[//])))</f>
        <v>288 Disp</v>
      </c>
    </row>
    <row r="1450" spans="1:6" ht="15">
      <c r="A1450" s="27">
        <v>1451</v>
      </c>
      <c r="D1450" s="3" t="str">
        <f>INDEX(Table2[NAMA BARANG],MATCH(A1450,Table2[//]))</f>
        <v>PC 16852 (2)</v>
      </c>
      <c r="E1450" s="4">
        <f>INDEX(Table2[TT],MATCH(A1450,Table2[//]))</f>
        <v>2</v>
      </c>
      <c r="F1450" s="5" t="str">
        <f>IF(INDEX(Table2[KET],MATCH(A1450,Table2[//]))="","-",INDEX(Table2[KET],MATCH(A1450,Table2[//])))</f>
        <v>120 pc</v>
      </c>
    </row>
    <row r="1451" spans="1:6" ht="15">
      <c r="A1451" s="27">
        <v>1452</v>
      </c>
      <c r="D1451" s="3" t="str">
        <f>INDEX(Table2[NAMA BARANG],MATCH(A1451,Table2[//]))</f>
        <v>PC 2013/VA 30 papan tulis</v>
      </c>
      <c r="E1451" s="4">
        <f>INDEX(Table2[TT],MATCH(A1451,Table2[//]))</f>
        <v>46</v>
      </c>
      <c r="F1451" s="5" t="str">
        <f>IF(INDEX(Table2[KET],MATCH(A1451,Table2[//]))="","-",INDEX(Table2[KET],MATCH(A1451,Table2[//])))</f>
        <v>144 pc</v>
      </c>
    </row>
    <row r="1452" spans="1:6" ht="15">
      <c r="A1452" s="27">
        <v>1453</v>
      </c>
      <c r="D1452" s="3" t="str">
        <f>INDEX(Table2[NAMA BARANG],MATCH(A1452,Table2[//]))</f>
        <v>PC 2201</v>
      </c>
      <c r="E1452" s="4">
        <f>INDEX(Table2[TT],MATCH(A1452,Table2[//]))</f>
        <v>2</v>
      </c>
      <c r="F1452" s="5" t="str">
        <f>IF(INDEX(Table2[KET],MATCH(A1452,Table2[//]))="","-",INDEX(Table2[KET],MATCH(A1452,Table2[//])))</f>
        <v>96 pc</v>
      </c>
    </row>
    <row r="1453" spans="1:6" ht="15">
      <c r="A1453" s="27">
        <v>1454</v>
      </c>
      <c r="D1453" s="3" t="str">
        <f>INDEX(Table2[NAMA BARANG],MATCH(A1453,Table2[//]))</f>
        <v>PC 3D calculator LT 1060</v>
      </c>
      <c r="E1453" s="4">
        <f>INDEX(Table2[TT],MATCH(A1453,Table2[//]))</f>
        <v>1</v>
      </c>
      <c r="F1453" s="5" t="str">
        <f>IF(INDEX(Table2[KET],MATCH(A1453,Table2[//]))="","-",INDEX(Table2[KET],MATCH(A1453,Table2[//])))</f>
        <v>144 pc</v>
      </c>
    </row>
    <row r="1454" spans="1:6" ht="15">
      <c r="A1454" s="27">
        <v>1455</v>
      </c>
      <c r="D1454" s="3" t="str">
        <f>INDEX(Table2[NAMA BARANG],MATCH(A1454,Table2[//]))</f>
        <v>PC 8425</v>
      </c>
      <c r="E1454" s="4">
        <f>INDEX(Table2[TT],MATCH(A1454,Table2[//]))</f>
        <v>1</v>
      </c>
      <c r="F1454" s="5" t="str">
        <f>IF(INDEX(Table2[KET],MATCH(A1454,Table2[//]))="","-",INDEX(Table2[KET],MATCH(A1454,Table2[//])))</f>
        <v>60 ls</v>
      </c>
    </row>
    <row r="1455" spans="1:6" ht="15">
      <c r="A1455" s="27">
        <v>1456</v>
      </c>
      <c r="D1455" s="3" t="str">
        <f>INDEX(Table2[NAMA BARANG],MATCH(A1455,Table2[//]))</f>
        <v>PC 8887 kepiting</v>
      </c>
      <c r="E1455" s="4">
        <f>INDEX(Table2[TT],MATCH(A1455,Table2[//]))</f>
        <v>2</v>
      </c>
      <c r="F1455" s="5" t="str">
        <f>IF(INDEX(Table2[KET],MATCH(A1455,Table2[//]))="","-",INDEX(Table2[KET],MATCH(A1455,Table2[//])))</f>
        <v>12 ls</v>
      </c>
    </row>
    <row r="1456" spans="1:6" ht="15">
      <c r="A1456" s="27">
        <v>1457</v>
      </c>
      <c r="D1456" s="3" t="str">
        <f>INDEX(Table2[NAMA BARANG],MATCH(A1456,Table2[//]))</f>
        <v>PC 9002 (4)/ 9008(1)</v>
      </c>
      <c r="E1456" s="4">
        <f>INDEX(Table2[TT],MATCH(A1456,Table2[//]))</f>
        <v>5</v>
      </c>
      <c r="F1456" s="5" t="str">
        <f>IF(INDEX(Table2[KET],MATCH(A1456,Table2[//]))="","-",INDEX(Table2[KET],MATCH(A1456,Table2[//])))</f>
        <v>16 LSN</v>
      </c>
    </row>
    <row r="1457" spans="1:6" ht="15">
      <c r="A1457" s="27">
        <v>1458</v>
      </c>
      <c r="D1457" s="3" t="str">
        <f>INDEX(Table2[NAMA BARANG],MATCH(A1457,Table2[//]))</f>
        <v>PC A 6855</v>
      </c>
      <c r="E1457" s="4">
        <f>INDEX(Table2[TT],MATCH(A1457,Table2[//]))</f>
        <v>1</v>
      </c>
      <c r="F1457" s="5" t="str">
        <f>IF(INDEX(Table2[KET],MATCH(A1457,Table2[//]))="","-",INDEX(Table2[KET],MATCH(A1457,Table2[//])))</f>
        <v>144 PCS</v>
      </c>
    </row>
    <row r="1458" spans="1:6" ht="15">
      <c r="A1458" s="27">
        <v>1459</v>
      </c>
      <c r="D1458" s="3" t="str">
        <f>INDEX(Table2[NAMA BARANG],MATCH(A1458,Table2[//]))</f>
        <v>PC A2-27 PC 8110 KT</v>
      </c>
      <c r="E1458" s="4">
        <f>INDEX(Table2[TT],MATCH(A1458,Table2[//]))</f>
        <v>1</v>
      </c>
      <c r="F1458" s="5" t="str">
        <f>IF(INDEX(Table2[KET],MATCH(A1458,Table2[//]))="","-",INDEX(Table2[KET],MATCH(A1458,Table2[//])))</f>
        <v>96 pc</v>
      </c>
    </row>
    <row r="1459" spans="1:6" ht="15">
      <c r="A1459" s="27">
        <v>1460</v>
      </c>
      <c r="D1459" s="3" t="str">
        <f>INDEX(Table2[NAMA BARANG],MATCH(A1459,Table2[//]))</f>
        <v>PC A2-3 PC 3311</v>
      </c>
      <c r="E1459" s="4">
        <f>INDEX(Table2[TT],MATCH(A1459,Table2[//]))</f>
        <v>1</v>
      </c>
      <c r="F1459" s="5" t="str">
        <f>IF(INDEX(Table2[KET],MATCH(A1459,Table2[//]))="","-",INDEX(Table2[KET],MATCH(A1459,Table2[//])))</f>
        <v>192 pc</v>
      </c>
    </row>
    <row r="1460" spans="1:6" ht="15">
      <c r="A1460" s="27">
        <v>1461</v>
      </c>
      <c r="D1460" s="3" t="str">
        <f>INDEX(Table2[NAMA BARANG],MATCH(A1460,Table2[//]))</f>
        <v>Pc AD 030</v>
      </c>
      <c r="E1460" s="4">
        <f>INDEX(Table2[TT],MATCH(A1460,Table2[//]))</f>
        <v>18</v>
      </c>
      <c r="F1460" s="5" t="str">
        <f>IF(INDEX(Table2[KET],MATCH(A1460,Table2[//]))="","-",INDEX(Table2[KET],MATCH(A1460,Table2[//])))</f>
        <v>144 pc</v>
      </c>
    </row>
    <row r="1461" spans="1:6" ht="15">
      <c r="A1461" s="27">
        <v>1462</v>
      </c>
      <c r="D1461" s="3" t="str">
        <f>INDEX(Table2[NAMA BARANG],MATCH(A1461,Table2[//]))</f>
        <v>PC angel restleting/ DM 2-28</v>
      </c>
      <c r="E1461" s="4">
        <f>INDEX(Table2[TT],MATCH(A1461,Table2[//]))</f>
        <v>1</v>
      </c>
      <c r="F1461" s="5" t="str">
        <f>IF(INDEX(Table2[KET],MATCH(A1461,Table2[//]))="","-",INDEX(Table2[KET],MATCH(A1461,Table2[//])))</f>
        <v>33 ls</v>
      </c>
    </row>
    <row r="1462" spans="1:6" ht="15">
      <c r="A1462" s="27">
        <v>1463</v>
      </c>
      <c r="D1462" s="3" t="str">
        <f>INDEX(Table2[NAMA BARANG],MATCH(A1462,Table2[//]))</f>
        <v>PC arc type 3185</v>
      </c>
      <c r="E1462" s="4">
        <f>INDEX(Table2[TT],MATCH(A1462,Table2[//]))</f>
        <v>3</v>
      </c>
      <c r="F1462" s="5" t="str">
        <f>IF(INDEX(Table2[KET],MATCH(A1462,Table2[//]))="","-",INDEX(Table2[KET],MATCH(A1462,Table2[//])))</f>
        <v>144 pc</v>
      </c>
    </row>
    <row r="1463" spans="1:6" ht="15">
      <c r="A1463" s="27">
        <v>1464</v>
      </c>
      <c r="D1463" s="3" t="str">
        <f>INDEX(Table2[NAMA BARANG],MATCH(A1463,Table2[//]))</f>
        <v>PC arc type 8852</v>
      </c>
      <c r="E1463" s="4">
        <f>INDEX(Table2[TT],MATCH(A1463,Table2[//]))</f>
        <v>1</v>
      </c>
      <c r="F1463" s="5" t="str">
        <f>IF(INDEX(Table2[KET],MATCH(A1463,Table2[//]))="","-",INDEX(Table2[KET],MATCH(A1463,Table2[//])))</f>
        <v>96 pc</v>
      </c>
    </row>
    <row r="1464" spans="1:6" ht="15">
      <c r="A1464" s="27">
        <v>1465</v>
      </c>
      <c r="D1464" s="3" t="str">
        <f>INDEX(Table2[NAMA BARANG],MATCH(A1464,Table2[//]))</f>
        <v>PC B 249</v>
      </c>
      <c r="E1464" s="4">
        <f>INDEX(Table2[TT],MATCH(A1464,Table2[//]))</f>
        <v>1</v>
      </c>
      <c r="F1464" s="5" t="str">
        <f>IF(INDEX(Table2[KET],MATCH(A1464,Table2[//]))="","-",INDEX(Table2[KET],MATCH(A1464,Table2[//])))</f>
        <v>10 ls</v>
      </c>
    </row>
    <row r="1465" spans="1:6" ht="15">
      <c r="A1465" s="27">
        <v>1466</v>
      </c>
      <c r="D1465" s="3" t="str">
        <f>INDEX(Table2[NAMA BARANG],MATCH(A1465,Table2[//]))</f>
        <v>Pc botol bts 1063 (BLK)</v>
      </c>
      <c r="E1465" s="4">
        <f>INDEX(Table2[TT],MATCH(A1465,Table2[//]))</f>
        <v>5</v>
      </c>
      <c r="F1465" s="5" t="str">
        <f>IF(INDEX(Table2[KET],MATCH(A1465,Table2[//]))="","-",INDEX(Table2[KET],MATCH(A1465,Table2[//])))</f>
        <v>28 ls</v>
      </c>
    </row>
    <row r="1466" spans="1:6" ht="15">
      <c r="A1466" s="27">
        <v>1467</v>
      </c>
      <c r="D1466" s="3" t="str">
        <f>INDEX(Table2[NAMA BARANG],MATCH(A1466,Table2[//]))</f>
        <v>PC Box 121106 blk+ktk</v>
      </c>
      <c r="E1466" s="4">
        <f>INDEX(Table2[TT],MATCH(A1466,Table2[//]))</f>
        <v>1</v>
      </c>
      <c r="F1466" s="5" t="str">
        <f>IF(INDEX(Table2[KET],MATCH(A1466,Table2[//]))="","-",INDEX(Table2[KET],MATCH(A1466,Table2[//])))</f>
        <v>144 pc</v>
      </c>
    </row>
    <row r="1467" spans="1:6" ht="15">
      <c r="A1467" s="27">
        <v>1468</v>
      </c>
      <c r="D1467" s="3" t="str">
        <f>INDEX(Table2[NAMA BARANG],MATCH(A1467,Table2[//]))</f>
        <v>PC Box 121126 blk+ktk</v>
      </c>
      <c r="E1467" s="4">
        <f>INDEX(Table2[TT],MATCH(A1467,Table2[//]))</f>
        <v>2</v>
      </c>
      <c r="F1467" s="5" t="str">
        <f>IF(INDEX(Table2[KET],MATCH(A1467,Table2[//]))="","-",INDEX(Table2[KET],MATCH(A1467,Table2[//])))</f>
        <v>288 pc</v>
      </c>
    </row>
    <row r="1468" spans="1:6" ht="15">
      <c r="A1468" s="27">
        <v>1469</v>
      </c>
      <c r="D1468" s="3" t="str">
        <f>INDEX(Table2[NAMA BARANG],MATCH(A1468,Table2[//]))</f>
        <v>PC Box 802</v>
      </c>
      <c r="E1468" s="4">
        <f>INDEX(Table2[TT],MATCH(A1468,Table2[//]))</f>
        <v>1</v>
      </c>
      <c r="F1468" s="5" t="str">
        <f>IF(INDEX(Table2[KET],MATCH(A1468,Table2[//]))="","-",INDEX(Table2[KET],MATCH(A1468,Table2[//])))</f>
        <v>384 pc</v>
      </c>
    </row>
    <row r="1469" spans="1:6" ht="15">
      <c r="A1469" s="27">
        <v>1470</v>
      </c>
      <c r="D1469" s="3" t="str">
        <f>INDEX(Table2[NAMA BARANG],MATCH(A1469,Table2[//]))</f>
        <v>PC Box 8872 Big Hero</v>
      </c>
      <c r="E1469" s="4">
        <f>INDEX(Table2[TT],MATCH(A1469,Table2[//]))</f>
        <v>2</v>
      </c>
      <c r="F1469" s="5" t="str">
        <f>IF(INDEX(Table2[KET],MATCH(A1469,Table2[//]))="","-",INDEX(Table2[KET],MATCH(A1469,Table2[//])))</f>
        <v>96 pc</v>
      </c>
    </row>
    <row r="1470" spans="1:6" ht="15">
      <c r="A1470" s="27">
        <v>1471</v>
      </c>
      <c r="D1470" s="3" t="str">
        <f>INDEX(Table2[NAMA BARANG],MATCH(A1470,Table2[//]))</f>
        <v>PC Box Fy 58M</v>
      </c>
      <c r="E1470" s="4">
        <f>INDEX(Table2[TT],MATCH(A1470,Table2[//]))</f>
        <v>3</v>
      </c>
      <c r="F1470" s="5" t="str">
        <f>IF(INDEX(Table2[KET],MATCH(A1470,Table2[//]))="","-",INDEX(Table2[KET],MATCH(A1470,Table2[//])))</f>
        <v>192 pc</v>
      </c>
    </row>
    <row r="1471" spans="1:6" ht="15">
      <c r="A1471" s="27">
        <v>1472</v>
      </c>
      <c r="D1471" s="3" t="str">
        <f>INDEX(Table2[NAMA BARANG],MATCH(A1471,Table2[//]))</f>
        <v>PC Box Fy 59M</v>
      </c>
      <c r="E1471" s="4">
        <f>INDEX(Table2[TT],MATCH(A1471,Table2[//]))</f>
        <v>4</v>
      </c>
      <c r="F1471" s="5" t="str">
        <f>IF(INDEX(Table2[KET],MATCH(A1471,Table2[//]))="","-",INDEX(Table2[KET],MATCH(A1471,Table2[//])))</f>
        <v>192 pc</v>
      </c>
    </row>
    <row r="1472" spans="1:6" ht="15">
      <c r="A1472" s="27">
        <v>1473</v>
      </c>
      <c r="D1472" s="3" t="str">
        <f>INDEX(Table2[NAMA BARANG],MATCH(A1472,Table2[//]))</f>
        <v>PC Box K 56A</v>
      </c>
      <c r="E1472" s="4">
        <f>INDEX(Table2[TT],MATCH(A1472,Table2[//]))</f>
        <v>8</v>
      </c>
      <c r="F1472" s="5" t="str">
        <f>IF(INDEX(Table2[KET],MATCH(A1472,Table2[//]))="","-",INDEX(Table2[KET],MATCH(A1472,Table2[//])))</f>
        <v>144 pc</v>
      </c>
    </row>
    <row r="1473" spans="1:6" ht="15">
      <c r="A1473" s="27">
        <v>1474</v>
      </c>
      <c r="D1473" s="3" t="str">
        <f>INDEX(Table2[NAMA BARANG],MATCH(A1473,Table2[//]))</f>
        <v>PC Box magnit DF 08 (9)/ DF 09 (7)</v>
      </c>
      <c r="E1473" s="4">
        <f>INDEX(Table2[TT],MATCH(A1473,Table2[//]))</f>
        <v>16</v>
      </c>
      <c r="F1473" s="5">
        <f>IF(INDEX(Table2[KET],MATCH(A1473,Table2[//]))="","-",INDEX(Table2[KET],MATCH(A1473,Table2[//])))</f>
        <v>240</v>
      </c>
    </row>
    <row r="1474" spans="1:6" ht="15">
      <c r="A1474" s="27">
        <v>1475</v>
      </c>
      <c r="D1474" s="3" t="str">
        <f>INDEX(Table2[NAMA BARANG],MATCH(A1474,Table2[//]))</f>
        <v>PC Box P1036</v>
      </c>
      <c r="E1474" s="4">
        <f>INDEX(Table2[TT],MATCH(A1474,Table2[//]))</f>
        <v>9</v>
      </c>
      <c r="F1474" s="5">
        <f>IF(INDEX(Table2[KET],MATCH(A1474,Table2[//]))="","-",INDEX(Table2[KET],MATCH(A1474,Table2[//])))</f>
        <v>240</v>
      </c>
    </row>
    <row r="1475" spans="1:6" ht="15">
      <c r="A1475" s="27">
        <v>1476</v>
      </c>
      <c r="D1475" s="3" t="str">
        <f>INDEX(Table2[NAMA BARANG],MATCH(A1475,Table2[//]))</f>
        <v>PC Frozen mix Design B2002</v>
      </c>
      <c r="E1475" s="4">
        <f>INDEX(Table2[TT],MATCH(A1475,Table2[//]))</f>
        <v>1</v>
      </c>
      <c r="F1475" s="5" t="str">
        <f>IF(INDEX(Table2[KET],MATCH(A1475,Table2[//]))="","-",INDEX(Table2[KET],MATCH(A1475,Table2[//])))</f>
        <v>12 ls</v>
      </c>
    </row>
    <row r="1476" spans="1:6" ht="15">
      <c r="A1476" s="27">
        <v>1477</v>
      </c>
      <c r="D1476" s="3" t="str">
        <f>INDEX(Table2[NAMA BARANG],MATCH(A1476,Table2[//]))</f>
        <v>PC G 3901 PR</v>
      </c>
      <c r="E1476" s="4">
        <f>INDEX(Table2[TT],MATCH(A1476,Table2[//]))</f>
        <v>6</v>
      </c>
      <c r="F1476" s="5" t="str">
        <f>IF(INDEX(Table2[KET],MATCH(A1476,Table2[//]))="","-",INDEX(Table2[KET],MATCH(A1476,Table2[//])))</f>
        <v>1440 pc</v>
      </c>
    </row>
    <row r="1477" spans="1:6" ht="15">
      <c r="A1477" s="27">
        <v>1478</v>
      </c>
      <c r="D1477" s="3" t="str">
        <f>INDEX(Table2[NAMA BARANG],MATCH(A1477,Table2[//]))</f>
        <v>Pc GP 9315</v>
      </c>
      <c r="E1477" s="4">
        <f>INDEX(Table2[TT],MATCH(A1477,Table2[//]))</f>
        <v>5</v>
      </c>
      <c r="F1477" s="5" t="str">
        <f>IF(INDEX(Table2[KET],MATCH(A1477,Table2[//]))="","-",INDEX(Table2[KET],MATCH(A1477,Table2[//])))</f>
        <v>240 pc</v>
      </c>
    </row>
    <row r="1478" spans="1:6" ht="15">
      <c r="A1478" s="27">
        <v>1479</v>
      </c>
      <c r="D1478" s="3" t="str">
        <f>INDEX(Table2[NAMA BARANG],MATCH(A1478,Table2[//]))</f>
        <v>PC Ht 405 A</v>
      </c>
      <c r="E1478" s="4">
        <f>INDEX(Table2[TT],MATCH(A1478,Table2[//]))</f>
        <v>4</v>
      </c>
      <c r="F1478" s="5" t="str">
        <f>IF(INDEX(Table2[KET],MATCH(A1478,Table2[//]))="","-",INDEX(Table2[KET],MATCH(A1478,Table2[//])))</f>
        <v>144 pc</v>
      </c>
    </row>
    <row r="1479" spans="1:6" ht="15">
      <c r="A1479" s="27">
        <v>1480</v>
      </c>
      <c r="D1479" s="3" t="str">
        <f>INDEX(Table2[NAMA BARANG],MATCH(A1479,Table2[//]))</f>
        <v>PC Imitasi 252 Rest</v>
      </c>
      <c r="E1479" s="4">
        <f>INDEX(Table2[TT],MATCH(A1479,Table2[//]))</f>
        <v>1</v>
      </c>
      <c r="F1479" s="5" t="str">
        <f>IF(INDEX(Table2[KET],MATCH(A1479,Table2[//]))="","-",INDEX(Table2[KET],MATCH(A1479,Table2[//])))</f>
        <v>36 ls</v>
      </c>
    </row>
    <row r="1480" spans="1:6" ht="15">
      <c r="A1480" s="27">
        <v>1481</v>
      </c>
      <c r="D1480" s="3" t="str">
        <f>INDEX(Table2[NAMA BARANG],MATCH(A1480,Table2[//]))</f>
        <v>PC Imitasi 338/ Flag</v>
      </c>
      <c r="E1480" s="4">
        <f>INDEX(Table2[TT],MATCH(A1480,Table2[//]))</f>
        <v>1</v>
      </c>
      <c r="F1480" s="5" t="str">
        <f>IF(INDEX(Table2[KET],MATCH(A1480,Table2[//]))="","-",INDEX(Table2[KET],MATCH(A1480,Table2[//])))</f>
        <v>30 ls</v>
      </c>
    </row>
    <row r="1481" spans="1:6" ht="15">
      <c r="A1481" s="27">
        <v>1482</v>
      </c>
      <c r="D1481" s="3" t="str">
        <f>INDEX(Table2[NAMA BARANG],MATCH(A1481,Table2[//]))</f>
        <v>PC Imitasi 372</v>
      </c>
      <c r="E1481" s="4">
        <f>INDEX(Table2[TT],MATCH(A1481,Table2[//]))</f>
        <v>3</v>
      </c>
      <c r="F1481" s="5" t="str">
        <f>IF(INDEX(Table2[KET],MATCH(A1481,Table2[//]))="","-",INDEX(Table2[KET],MATCH(A1481,Table2[//])))</f>
        <v>30 ls</v>
      </c>
    </row>
    <row r="1482" spans="1:6" ht="15">
      <c r="A1482" s="27">
        <v>1483</v>
      </c>
      <c r="D1482" s="3" t="str">
        <f>INDEX(Table2[NAMA BARANG],MATCH(A1482,Table2[//]))</f>
        <v>PC Imitasi 373 vintage</v>
      </c>
      <c r="E1482" s="4">
        <f>INDEX(Table2[TT],MATCH(A1482,Table2[//]))</f>
        <v>8</v>
      </c>
      <c r="F1482" s="5" t="str">
        <f>IF(INDEX(Table2[KET],MATCH(A1482,Table2[//]))="","-",INDEX(Table2[KET],MATCH(A1482,Table2[//])))</f>
        <v>30 ls</v>
      </c>
    </row>
    <row r="1483" spans="1:6" ht="15">
      <c r="A1483" s="27">
        <v>1484</v>
      </c>
      <c r="D1483" s="3" t="str">
        <f>INDEX(Table2[NAMA BARANG],MATCH(A1483,Table2[//]))</f>
        <v>PC isi F4575 A3235 (Blk)</v>
      </c>
      <c r="E1483" s="4">
        <f>INDEX(Table2[TT],MATCH(A1483,Table2[//]))</f>
        <v>4</v>
      </c>
      <c r="F1483" s="5" t="str">
        <f>IF(INDEX(Table2[KET],MATCH(A1483,Table2[//]))="","-",INDEX(Table2[KET],MATCH(A1483,Table2[//])))</f>
        <v>12 ls</v>
      </c>
    </row>
    <row r="1484" spans="1:6" ht="15">
      <c r="A1484" s="27">
        <v>1485</v>
      </c>
      <c r="D1484" s="3" t="str">
        <f>INDEX(Table2[NAMA BARANG],MATCH(A1484,Table2[//]))</f>
        <v>PC JX 3852</v>
      </c>
      <c r="E1484" s="4">
        <f>INDEX(Table2[TT],MATCH(A1484,Table2[//]))</f>
        <v>5</v>
      </c>
      <c r="F1484" s="5" t="str">
        <f>IF(INDEX(Table2[KET],MATCH(A1484,Table2[//]))="","-",INDEX(Table2[KET],MATCH(A1484,Table2[//])))</f>
        <v>168 pc</v>
      </c>
    </row>
    <row r="1485" spans="1:6" ht="15">
      <c r="A1485" s="27">
        <v>1486</v>
      </c>
      <c r="D1485" s="3" t="str">
        <f>INDEX(Table2[NAMA BARANG],MATCH(A1485,Table2[//]))</f>
        <v>PC Kain berdiri MM</v>
      </c>
      <c r="E1485" s="4">
        <f>INDEX(Table2[TT],MATCH(A1485,Table2[//]))</f>
        <v>2</v>
      </c>
      <c r="F1485" s="5" t="str">
        <f>IF(INDEX(Table2[KET],MATCH(A1485,Table2[//]))="","-",INDEX(Table2[KET],MATCH(A1485,Table2[//])))</f>
        <v>50 ls</v>
      </c>
    </row>
    <row r="1486" spans="1:6" ht="15">
      <c r="A1486" s="27">
        <v>1487</v>
      </c>
      <c r="D1486" s="3" t="str">
        <f>INDEX(Table2[NAMA BARANG],MATCH(A1486,Table2[//]))</f>
        <v>PC Kain Instar Tenaga Baru</v>
      </c>
      <c r="E1486" s="4">
        <f>INDEX(Table2[TT],MATCH(A1486,Table2[//]))</f>
        <v>2</v>
      </c>
      <c r="F1486" s="5" t="str">
        <f>IF(INDEX(Table2[KET],MATCH(A1486,Table2[//]))="","-",INDEX(Table2[KET],MATCH(A1486,Table2[//])))</f>
        <v>36 ls</v>
      </c>
    </row>
    <row r="1487" spans="1:6" ht="15">
      <c r="A1487" s="27">
        <v>1488</v>
      </c>
      <c r="D1487" s="3" t="str">
        <f>INDEX(Table2[NAMA BARANG],MATCH(A1487,Table2[//]))</f>
        <v>PC Kain Instar Tenaga Baru</v>
      </c>
      <c r="E1487" s="4">
        <f>INDEX(Table2[TT],MATCH(A1487,Table2[//]))</f>
        <v>2</v>
      </c>
      <c r="F1487" s="5" t="str">
        <f>IF(INDEX(Table2[KET],MATCH(A1487,Table2[//]))="","-",INDEX(Table2[KET],MATCH(A1487,Table2[//])))</f>
        <v>36 ls</v>
      </c>
    </row>
    <row r="1488" spans="1:6" ht="15">
      <c r="A1488" s="27">
        <v>1489</v>
      </c>
      <c r="D1488" s="3" t="str">
        <f>INDEX(Table2[NAMA BARANG],MATCH(A1488,Table2[//]))</f>
        <v>PC Karton My 001-004 BLK</v>
      </c>
      <c r="E1488" s="4">
        <f>INDEX(Table2[TT],MATCH(A1488,Table2[//]))</f>
        <v>8</v>
      </c>
      <c r="F1488" s="5">
        <f>IF(INDEX(Table2[KET],MATCH(A1488,Table2[//]))="","-",INDEX(Table2[KET],MATCH(A1488,Table2[//])))</f>
        <v>240</v>
      </c>
    </row>
    <row r="1489" spans="1:6" ht="15">
      <c r="A1489" s="27">
        <v>1490</v>
      </c>
      <c r="D1489" s="3" t="str">
        <f>INDEX(Table2[NAMA BARANG],MATCH(A1489,Table2[//]))</f>
        <v>PC Karton Wy 1257</v>
      </c>
      <c r="E1489" s="4">
        <f>INDEX(Table2[TT],MATCH(A1489,Table2[//]))</f>
        <v>5</v>
      </c>
      <c r="F1489" s="5" t="str">
        <f>IF(INDEX(Table2[KET],MATCH(A1489,Table2[//]))="","-",INDEX(Table2[KET],MATCH(A1489,Table2[//])))</f>
        <v>240 pc</v>
      </c>
    </row>
    <row r="1490" spans="1:6" ht="15">
      <c r="A1490" s="27">
        <v>1491</v>
      </c>
      <c r="D1490" s="3" t="str">
        <f>INDEX(Table2[NAMA BARANG],MATCH(A1490,Table2[//]))</f>
        <v>PC Karton Wy 1258</v>
      </c>
      <c r="E1490" s="4">
        <f>INDEX(Table2[TT],MATCH(A1490,Table2[//]))</f>
        <v>15</v>
      </c>
      <c r="F1490" s="5" t="str">
        <f>IF(INDEX(Table2[KET],MATCH(A1490,Table2[//]))="","-",INDEX(Table2[KET],MATCH(A1490,Table2[//])))</f>
        <v>240 pc</v>
      </c>
    </row>
    <row r="1491" spans="1:6" ht="15">
      <c r="A1491" s="27">
        <v>1492</v>
      </c>
      <c r="D1491" s="3" t="str">
        <f>INDEX(Table2[NAMA BARANG],MATCH(A1491,Table2[//]))</f>
        <v>PC Karton Wy 1263 sorok</v>
      </c>
      <c r="E1491" s="4">
        <f>INDEX(Table2[TT],MATCH(A1491,Table2[//]))</f>
        <v>9</v>
      </c>
      <c r="F1491" s="5" t="str">
        <f>IF(INDEX(Table2[KET],MATCH(A1491,Table2[//]))="","-",INDEX(Table2[KET],MATCH(A1491,Table2[//])))</f>
        <v>288 pc</v>
      </c>
    </row>
    <row r="1492" spans="1:6" ht="15">
      <c r="A1492" s="27">
        <v>1493</v>
      </c>
      <c r="D1492" s="3" t="str">
        <f>INDEX(Table2[NAMA BARANG],MATCH(A1492,Table2[//]))</f>
        <v>PC Karton Wy 1270 Blk</v>
      </c>
      <c r="E1492" s="4">
        <f>INDEX(Table2[TT],MATCH(A1492,Table2[//]))</f>
        <v>5</v>
      </c>
      <c r="F1492" s="5" t="str">
        <f>IF(INDEX(Table2[KET],MATCH(A1492,Table2[//]))="","-",INDEX(Table2[KET],MATCH(A1492,Table2[//])))</f>
        <v>240 pc</v>
      </c>
    </row>
    <row r="1493" spans="1:6" ht="15">
      <c r="A1493" s="27">
        <v>1494</v>
      </c>
      <c r="D1493" s="3" t="str">
        <f>INDEX(Table2[NAMA BARANG],MATCH(A1493,Table2[//]))</f>
        <v>Pc Kayagi 1160/ 6159</v>
      </c>
      <c r="E1493" s="4">
        <f>INDEX(Table2[TT],MATCH(A1493,Table2[//]))</f>
        <v>2</v>
      </c>
      <c r="F1493" s="5" t="str">
        <f>IF(INDEX(Table2[KET],MATCH(A1493,Table2[//]))="","-",INDEX(Table2[KET],MATCH(A1493,Table2[//])))</f>
        <v>12 ls</v>
      </c>
    </row>
    <row r="1494" spans="1:6" ht="15">
      <c r="A1494" s="27">
        <v>1495</v>
      </c>
      <c r="D1494" s="3" t="str">
        <f>INDEX(Table2[NAMA BARANG],MATCH(A1494,Table2[//]))</f>
        <v>Pc klg 1609</v>
      </c>
      <c r="E1494" s="4">
        <f>INDEX(Table2[TT],MATCH(A1494,Table2[//]))</f>
        <v>13</v>
      </c>
      <c r="F1494" s="5" t="str">
        <f>IF(INDEX(Table2[KET],MATCH(A1494,Table2[//]))="","-",INDEX(Table2[KET],MATCH(A1494,Table2[//])))</f>
        <v>144 ls</v>
      </c>
    </row>
    <row r="1495" spans="1:6" ht="15">
      <c r="A1495" s="27">
        <v>1496</v>
      </c>
      <c r="D1495" s="3" t="str">
        <f>INDEX(Table2[NAMA BARANG],MATCH(A1495,Table2[//]))</f>
        <v>PC Klg 19-15</v>
      </c>
      <c r="E1495" s="4">
        <f>INDEX(Table2[TT],MATCH(A1495,Table2[//]))</f>
        <v>7</v>
      </c>
      <c r="F1495" s="5" t="str">
        <f>IF(INDEX(Table2[KET],MATCH(A1495,Table2[//]))="","-",INDEX(Table2[KET],MATCH(A1495,Table2[//])))</f>
        <v>144 pc</v>
      </c>
    </row>
    <row r="1496" spans="1:6" ht="15">
      <c r="A1496" s="27">
        <v>1497</v>
      </c>
      <c r="D1496" s="3" t="str">
        <f>INDEX(Table2[NAMA BARANG],MATCH(A1496,Table2[//]))</f>
        <v>Pc Klg 3348 HK</v>
      </c>
      <c r="E1496" s="4">
        <f>INDEX(Table2[TT],MATCH(A1496,Table2[//]))</f>
        <v>1</v>
      </c>
      <c r="F1496" s="5" t="str">
        <f>IF(INDEX(Table2[KET],MATCH(A1496,Table2[//]))="","-",INDEX(Table2[KET],MATCH(A1496,Table2[//])))</f>
        <v>192 PCS</v>
      </c>
    </row>
    <row r="1497" spans="1:6" ht="15">
      <c r="A1497" s="27">
        <v>1498</v>
      </c>
      <c r="D1497" s="3" t="str">
        <f>INDEX(Table2[NAMA BARANG],MATCH(A1497,Table2[//]))</f>
        <v>Pc Klg 3348 lucu Hj</v>
      </c>
      <c r="E1497" s="4">
        <f>INDEX(Table2[TT],MATCH(A1497,Table2[//]))</f>
        <v>1</v>
      </c>
      <c r="F1497" s="5" t="str">
        <f>IF(INDEX(Table2[KET],MATCH(A1497,Table2[//]))="","-",INDEX(Table2[KET],MATCH(A1497,Table2[//])))</f>
        <v>192 PCS</v>
      </c>
    </row>
    <row r="1498" spans="1:6" ht="15">
      <c r="A1498" s="27">
        <v>1499</v>
      </c>
      <c r="D1498" s="3" t="str">
        <f>INDEX(Table2[NAMA BARANG],MATCH(A1498,Table2[//]))</f>
        <v>Pc Klg 3348 lucu pink</v>
      </c>
      <c r="E1498" s="4">
        <f>INDEX(Table2[TT],MATCH(A1498,Table2[//]))</f>
        <v>1</v>
      </c>
      <c r="F1498" s="5" t="str">
        <f>IF(INDEX(Table2[KET],MATCH(A1498,Table2[//]))="","-",INDEX(Table2[KET],MATCH(A1498,Table2[//])))</f>
        <v>192 PCS</v>
      </c>
    </row>
    <row r="1499" spans="1:6" ht="15">
      <c r="A1499" s="27">
        <v>1500</v>
      </c>
      <c r="D1499" s="3" t="str">
        <f>INDEX(Table2[NAMA BARANG],MATCH(A1499,Table2[//]))</f>
        <v>Pc Klg 3348 Minion</v>
      </c>
      <c r="E1499" s="4">
        <f>INDEX(Table2[TT],MATCH(A1499,Table2[//]))</f>
        <v>1</v>
      </c>
      <c r="F1499" s="5" t="str">
        <f>IF(INDEX(Table2[KET],MATCH(A1499,Table2[//]))="","-",INDEX(Table2[KET],MATCH(A1499,Table2[//])))</f>
        <v>192 PCS</v>
      </c>
    </row>
    <row r="1500" spans="1:6" ht="15">
      <c r="A1500" s="27">
        <v>1501</v>
      </c>
      <c r="D1500" s="3" t="str">
        <f>INDEX(Table2[NAMA BARANG],MATCH(A1500,Table2[//]))</f>
        <v>Pc Klg 3348 MM</v>
      </c>
      <c r="E1500" s="4">
        <f>INDEX(Table2[TT],MATCH(A1500,Table2[//]))</f>
        <v>1</v>
      </c>
      <c r="F1500" s="5" t="str">
        <f>IF(INDEX(Table2[KET],MATCH(A1500,Table2[//]))="","-",INDEX(Table2[KET],MATCH(A1500,Table2[//])))</f>
        <v>192 PCS</v>
      </c>
    </row>
    <row r="1501" spans="1:6" ht="15">
      <c r="A1501" s="27">
        <v>1502</v>
      </c>
      <c r="D1501" s="3" t="str">
        <f>INDEX(Table2[NAMA BARANG],MATCH(A1501,Table2[//]))</f>
        <v>Pc Klg 3348 Tsum</v>
      </c>
      <c r="E1501" s="4">
        <f>INDEX(Table2[TT],MATCH(A1501,Table2[//]))</f>
        <v>1</v>
      </c>
      <c r="F1501" s="5" t="str">
        <f>IF(INDEX(Table2[KET],MATCH(A1501,Table2[//]))="","-",INDEX(Table2[KET],MATCH(A1501,Table2[//])))</f>
        <v>192 PCS</v>
      </c>
    </row>
    <row r="1502" spans="1:6" ht="15">
      <c r="A1502" s="27">
        <v>1503</v>
      </c>
      <c r="D1502" s="3" t="str">
        <f>INDEX(Table2[NAMA BARANG],MATCH(A1502,Table2[//]))</f>
        <v>Pc klg B 233</v>
      </c>
      <c r="E1502" s="4">
        <f>INDEX(Table2[TT],MATCH(A1502,Table2[//]))</f>
        <v>9</v>
      </c>
      <c r="F1502" s="5">
        <f>IF(INDEX(Table2[KET],MATCH(A1502,Table2[//]))="","-",INDEX(Table2[KET],MATCH(A1502,Table2[//])))</f>
        <v>120</v>
      </c>
    </row>
    <row r="1503" spans="1:6" ht="15">
      <c r="A1503" s="27">
        <v>1504</v>
      </c>
      <c r="D1503" s="3" t="str">
        <f>INDEX(Table2[NAMA BARANG],MATCH(A1503,Table2[//]))</f>
        <v>PC Klg B 569-05</v>
      </c>
      <c r="E1503" s="4">
        <f>INDEX(Table2[TT],MATCH(A1503,Table2[//]))</f>
        <v>1</v>
      </c>
      <c r="F1503" s="5" t="str">
        <f>IF(INDEX(Table2[KET],MATCH(A1503,Table2[//]))="","-",INDEX(Table2[KET],MATCH(A1503,Table2[//])))</f>
        <v>120 pc</v>
      </c>
    </row>
    <row r="1504" spans="1:6" ht="15">
      <c r="A1504" s="27">
        <v>1505</v>
      </c>
      <c r="D1504" s="3" t="str">
        <f>INDEX(Table2[NAMA BARANG],MATCH(A1504,Table2[//]))</f>
        <v>PC Klg B 569-10</v>
      </c>
      <c r="E1504" s="4">
        <f>INDEX(Table2[TT],MATCH(A1504,Table2[//]))</f>
        <v>2</v>
      </c>
      <c r="F1504" s="5" t="str">
        <f>IF(INDEX(Table2[KET],MATCH(A1504,Table2[//]))="","-",INDEX(Table2[KET],MATCH(A1504,Table2[//])))</f>
        <v>60 pc</v>
      </c>
    </row>
    <row r="1505" spans="1:6" ht="15">
      <c r="A1505" s="27">
        <v>1506</v>
      </c>
      <c r="D1505" s="3" t="str">
        <f>INDEX(Table2[NAMA BARANG],MATCH(A1505,Table2[//]))</f>
        <v>PC klg B 652</v>
      </c>
      <c r="E1505" s="4">
        <f>INDEX(Table2[TT],MATCH(A1505,Table2[//]))</f>
        <v>7</v>
      </c>
      <c r="F1505" s="5" t="str">
        <f>IF(INDEX(Table2[KET],MATCH(A1505,Table2[//]))="","-",INDEX(Table2[KET],MATCH(A1505,Table2[//])))</f>
        <v>200 pc</v>
      </c>
    </row>
    <row r="1506" spans="1:6" ht="15">
      <c r="A1506" s="27">
        <v>1507</v>
      </c>
      <c r="D1506" s="3" t="str">
        <f>INDEX(Table2[NAMA BARANG],MATCH(A1506,Table2[//]))</f>
        <v>Pc KLG B 673 Mobil Anak</v>
      </c>
      <c r="E1506" s="4">
        <f>INDEX(Table2[TT],MATCH(A1506,Table2[//]))</f>
        <v>2</v>
      </c>
      <c r="F1506" s="5" t="str">
        <f>IF(INDEX(Table2[KET],MATCH(A1506,Table2[//]))="","-",INDEX(Table2[KET],MATCH(A1506,Table2[//])))</f>
        <v>144 PCS</v>
      </c>
    </row>
    <row r="1507" spans="1:6" ht="15">
      <c r="A1507" s="27">
        <v>1508</v>
      </c>
      <c r="D1507" s="3" t="str">
        <f>INDEX(Table2[NAMA BARANG],MATCH(A1507,Table2[//]))</f>
        <v>Pc KLG B 725 Mobil 2ss</v>
      </c>
      <c r="E1507" s="4">
        <f>INDEX(Table2[TT],MATCH(A1507,Table2[//]))</f>
        <v>1</v>
      </c>
      <c r="F1507" s="5" t="str">
        <f>IF(INDEX(Table2[KET],MATCH(A1507,Table2[//]))="","-",INDEX(Table2[KET],MATCH(A1507,Table2[//])))</f>
        <v>144 PCS</v>
      </c>
    </row>
    <row r="1508" spans="1:6" ht="15">
      <c r="A1508" s="27">
        <v>1509</v>
      </c>
      <c r="D1508" s="3" t="str">
        <f>INDEX(Table2[NAMA BARANG],MATCH(A1508,Table2[//]))</f>
        <v>PC Klg car smurf B6815/ 6816</v>
      </c>
      <c r="E1508" s="4">
        <f>INDEX(Table2[TT],MATCH(A1508,Table2[//]))</f>
        <v>4</v>
      </c>
      <c r="F1508" s="5" t="str">
        <f>IF(INDEX(Table2[KET],MATCH(A1508,Table2[//]))="","-",INDEX(Table2[KET],MATCH(A1508,Table2[//])))</f>
        <v>12 ls</v>
      </c>
    </row>
    <row r="1509" spans="1:6" ht="15">
      <c r="A1509" s="27">
        <v>1510</v>
      </c>
      <c r="D1509" s="3" t="str">
        <f>INDEX(Table2[NAMA BARANG],MATCH(A1509,Table2[//]))</f>
        <v>PC Klg D-13</v>
      </c>
      <c r="E1509" s="4">
        <f>INDEX(Table2[TT],MATCH(A1509,Table2[//]))</f>
        <v>58</v>
      </c>
      <c r="F1509" s="5" t="str">
        <f>IF(INDEX(Table2[KET],MATCH(A1509,Table2[//]))="","-",INDEX(Table2[KET],MATCH(A1509,Table2[//])))</f>
        <v>10 ls</v>
      </c>
    </row>
    <row r="1510" spans="1:6" ht="15">
      <c r="A1510" s="27">
        <v>1511</v>
      </c>
      <c r="D1510" s="3" t="str">
        <f>INDEX(Table2[NAMA BARANG],MATCH(A1510,Table2[//]))</f>
        <v>PC Klg D-8</v>
      </c>
      <c r="E1510" s="4">
        <f>INDEX(Table2[TT],MATCH(A1510,Table2[//]))</f>
        <v>4</v>
      </c>
      <c r="F1510" s="5" t="str">
        <f>IF(INDEX(Table2[KET],MATCH(A1510,Table2[//]))="","-",INDEX(Table2[KET],MATCH(A1510,Table2[//])))</f>
        <v>10 ls</v>
      </c>
    </row>
    <row r="1511" spans="1:6" ht="15">
      <c r="A1511" s="27">
        <v>1512</v>
      </c>
      <c r="D1511" s="3" t="str">
        <f>INDEX(Table2[NAMA BARANG],MATCH(A1511,Table2[//]))</f>
        <v>PC Klg Disney Smurf F43 (C12 0106)</v>
      </c>
      <c r="E1511" s="4">
        <f>INDEX(Table2[TT],MATCH(A1511,Table2[//]))</f>
        <v>15</v>
      </c>
      <c r="F1511" s="5" t="str">
        <f>IF(INDEX(Table2[KET],MATCH(A1511,Table2[//]))="","-",INDEX(Table2[KET],MATCH(A1511,Table2[//])))</f>
        <v>12 ls</v>
      </c>
    </row>
    <row r="1512" spans="1:6" ht="15">
      <c r="A1512" s="27">
        <v>1513</v>
      </c>
      <c r="D1512" s="3" t="str">
        <f>INDEX(Table2[NAMA BARANG],MATCH(A1512,Table2[//]))</f>
        <v>PC Klg Dkk 288</v>
      </c>
      <c r="E1512" s="4">
        <f>INDEX(Table2[TT],MATCH(A1512,Table2[//]))</f>
        <v>2</v>
      </c>
      <c r="F1512" s="5" t="str">
        <f>IF(INDEX(Table2[KET],MATCH(A1512,Table2[//]))="","-",INDEX(Table2[KET],MATCH(A1512,Table2[//])))</f>
        <v>72 pc</v>
      </c>
    </row>
    <row r="1513" spans="1:6" ht="15">
      <c r="A1513" s="27">
        <v>1514</v>
      </c>
      <c r="D1513" s="3" t="str">
        <f>INDEX(Table2[NAMA BARANG],MATCH(A1513,Table2[//]))</f>
        <v>Pc KLG H 9903</v>
      </c>
      <c r="E1513" s="4">
        <f>INDEX(Table2[TT],MATCH(A1513,Table2[//]))</f>
        <v>4</v>
      </c>
      <c r="F1513" s="5" t="str">
        <f>IF(INDEX(Table2[KET],MATCH(A1513,Table2[//]))="","-",INDEX(Table2[KET],MATCH(A1513,Table2[//])))</f>
        <v>200 PCS</v>
      </c>
    </row>
    <row r="1514" spans="1:6" ht="15">
      <c r="A1514" s="27">
        <v>1515</v>
      </c>
      <c r="D1514" s="3" t="str">
        <f>INDEX(Table2[NAMA BARANG],MATCH(A1514,Table2[//]))</f>
        <v>PC Klg H1113 Sheep (C12.014)</v>
      </c>
      <c r="E1514" s="4">
        <f>INDEX(Table2[TT],MATCH(A1514,Table2[//]))</f>
        <v>27</v>
      </c>
      <c r="F1514" s="5" t="str">
        <f>IF(INDEX(Table2[KET],MATCH(A1514,Table2[//]))="","-",INDEX(Table2[KET],MATCH(A1514,Table2[//])))</f>
        <v>200 pc</v>
      </c>
    </row>
    <row r="1515" spans="1:6" ht="15">
      <c r="A1515" s="27">
        <v>1516</v>
      </c>
      <c r="D1515" s="3" t="str">
        <f>INDEX(Table2[NAMA BARANG],MATCH(A1515,Table2[//]))</f>
        <v>PC Klg karakter SN 7109</v>
      </c>
      <c r="E1515" s="4">
        <f>INDEX(Table2[TT],MATCH(A1515,Table2[//]))</f>
        <v>1</v>
      </c>
      <c r="F1515" s="5" t="str">
        <f>IF(INDEX(Table2[KET],MATCH(A1515,Table2[//]))="","-",INDEX(Table2[KET],MATCH(A1515,Table2[//])))</f>
        <v>144 pc</v>
      </c>
    </row>
    <row r="1516" spans="1:6" ht="15">
      <c r="A1516" s="27">
        <v>1517</v>
      </c>
      <c r="D1516" s="3" t="str">
        <f>INDEX(Table2[NAMA BARANG],MATCH(A1516,Table2[//]))</f>
        <v>Pc KLG LPY 99-10</v>
      </c>
      <c r="E1516" s="4">
        <f>INDEX(Table2[TT],MATCH(A1516,Table2[//]))</f>
        <v>4</v>
      </c>
      <c r="F1516" s="5" t="str">
        <f>IF(INDEX(Table2[KET],MATCH(A1516,Table2[//]))="","-",INDEX(Table2[KET],MATCH(A1516,Table2[//])))</f>
        <v>120 PCS</v>
      </c>
    </row>
    <row r="1517" spans="1:6" ht="15">
      <c r="A1517" s="27">
        <v>1518</v>
      </c>
      <c r="D1517" s="3" t="str">
        <f>INDEX(Table2[NAMA BARANG],MATCH(A1517,Table2[//]))</f>
        <v>Pc KLG LPY 99-12</v>
      </c>
      <c r="E1517" s="4">
        <f>INDEX(Table2[TT],MATCH(A1517,Table2[//]))</f>
        <v>2</v>
      </c>
      <c r="F1517" s="5" t="str">
        <f>IF(INDEX(Table2[KET],MATCH(A1517,Table2[//]))="","-",INDEX(Table2[KET],MATCH(A1517,Table2[//])))</f>
        <v>120 PCS</v>
      </c>
    </row>
    <row r="1518" spans="1:6" ht="15">
      <c r="A1518" s="27">
        <v>1519</v>
      </c>
      <c r="D1518" s="3" t="str">
        <f>INDEX(Table2[NAMA BARANG],MATCH(A1518,Table2[//]))</f>
        <v>Pc KLG LPY 99-12</v>
      </c>
      <c r="E1518" s="4">
        <f>INDEX(Table2[TT],MATCH(A1518,Table2[//]))</f>
        <v>2</v>
      </c>
      <c r="F1518" s="5" t="str">
        <f>IF(INDEX(Table2[KET],MATCH(A1518,Table2[//]))="","-",INDEX(Table2[KET],MATCH(A1518,Table2[//])))</f>
        <v>120 PCS</v>
      </c>
    </row>
    <row r="1519" spans="1:6" ht="15">
      <c r="A1519" s="27">
        <v>1520</v>
      </c>
      <c r="D1519" s="3" t="str">
        <f>INDEX(Table2[NAMA BARANG],MATCH(A1519,Table2[//]))</f>
        <v>PC Klg QZ 101-1 Kalkulator</v>
      </c>
      <c r="E1519" s="4">
        <f>INDEX(Table2[TT],MATCH(A1519,Table2[//]))</f>
        <v>14</v>
      </c>
      <c r="F1519" s="5" t="str">
        <f>IF(INDEX(Table2[KET],MATCH(A1519,Table2[//]))="","-",INDEX(Table2[KET],MATCH(A1519,Table2[//])))</f>
        <v>160 pc</v>
      </c>
    </row>
    <row r="1520" spans="1:6" ht="15">
      <c r="A1520" s="27">
        <v>1521</v>
      </c>
      <c r="D1520" s="3" t="str">
        <f>INDEX(Table2[NAMA BARANG],MATCH(A1520,Table2[//]))</f>
        <v>PC Klg QZ 9011</v>
      </c>
      <c r="E1520" s="4">
        <f>INDEX(Table2[TT],MATCH(A1520,Table2[//]))</f>
        <v>13</v>
      </c>
      <c r="F1520" s="5" t="str">
        <f>IF(INDEX(Table2[KET],MATCH(A1520,Table2[//]))="","-",INDEX(Table2[KET],MATCH(A1520,Table2[//])))</f>
        <v>90 pc</v>
      </c>
    </row>
    <row r="1521" spans="1:6" ht="15">
      <c r="A1521" s="27">
        <v>1522</v>
      </c>
      <c r="D1521" s="3" t="str">
        <f>INDEX(Table2[NAMA BARANG],MATCH(A1521,Table2[//]))</f>
        <v>PC Klg ret A - 84</v>
      </c>
      <c r="E1521" s="4">
        <f>INDEX(Table2[TT],MATCH(A1521,Table2[//]))</f>
        <v>2</v>
      </c>
      <c r="F1521" s="5" t="str">
        <f>IF(INDEX(Table2[KET],MATCH(A1521,Table2[//]))="","-",INDEX(Table2[KET],MATCH(A1521,Table2[//])))</f>
        <v>192 pc</v>
      </c>
    </row>
    <row r="1522" spans="1:6" ht="15">
      <c r="A1522" s="27">
        <v>1523</v>
      </c>
      <c r="D1522" s="3" t="str">
        <f>INDEX(Table2[NAMA BARANG],MATCH(A1522,Table2[//]))</f>
        <v>PC Klg ret D - 94 kotak</v>
      </c>
      <c r="E1522" s="4">
        <f>INDEX(Table2[TT],MATCH(A1522,Table2[//]))</f>
        <v>3</v>
      </c>
      <c r="F1522" s="5" t="str">
        <f>IF(INDEX(Table2[KET],MATCH(A1522,Table2[//]))="","-",INDEX(Table2[KET],MATCH(A1522,Table2[//])))</f>
        <v>180 pc</v>
      </c>
    </row>
    <row r="1523" spans="1:6" ht="15">
      <c r="A1523" s="27">
        <v>1524</v>
      </c>
      <c r="D1523" s="3" t="str">
        <f>INDEX(Table2[NAMA BARANG],MATCH(A1523,Table2[//]))</f>
        <v>PC Klg set KT 6601 (BLK)</v>
      </c>
      <c r="E1523" s="4">
        <f>INDEX(Table2[TT],MATCH(A1523,Table2[//]))</f>
        <v>42</v>
      </c>
      <c r="F1523" s="5">
        <f>IF(INDEX(Table2[KET],MATCH(A1523,Table2[//]))="","-",INDEX(Table2[KET],MATCH(A1523,Table2[//])))</f>
        <v>192</v>
      </c>
    </row>
    <row r="1524" spans="1:6" ht="15">
      <c r="A1524" s="27">
        <v>1525</v>
      </c>
      <c r="D1524" s="3" t="str">
        <f>INDEX(Table2[NAMA BARANG],MATCH(A1524,Table2[//]))</f>
        <v>PC Klg susun-sika</v>
      </c>
      <c r="E1524" s="4">
        <f>INDEX(Table2[TT],MATCH(A1524,Table2[//]))</f>
        <v>15</v>
      </c>
      <c r="F1524" s="5" t="str">
        <f>IF(INDEX(Table2[KET],MATCH(A1524,Table2[//]))="","-",INDEX(Table2[KET],MATCH(A1524,Table2[//])))</f>
        <v>20 ls</v>
      </c>
    </row>
    <row r="1525" spans="1:6" ht="15">
      <c r="A1525" s="27">
        <v>1526</v>
      </c>
      <c r="D1525" s="3" t="str">
        <f>INDEX(Table2[NAMA BARANG],MATCH(A1525,Table2[//]))</f>
        <v>PC Klg ZG-6913</v>
      </c>
      <c r="E1525" s="4">
        <f>INDEX(Table2[TT],MATCH(A1525,Table2[//]))</f>
        <v>14</v>
      </c>
      <c r="F1525" s="5" t="str">
        <f>IF(INDEX(Table2[KET],MATCH(A1525,Table2[//]))="","-",INDEX(Table2[KET],MATCH(A1525,Table2[//])))</f>
        <v>12 ls</v>
      </c>
    </row>
    <row r="1526" spans="1:6" ht="15">
      <c r="A1526" s="27">
        <v>1527</v>
      </c>
      <c r="D1526" s="3" t="str">
        <f>INDEX(Table2[NAMA BARANG],MATCH(A1526,Table2[//]))</f>
        <v>PC KM 2 WTP</v>
      </c>
      <c r="E1526" s="4">
        <f>INDEX(Table2[TT],MATCH(A1526,Table2[//]))</f>
        <v>2</v>
      </c>
      <c r="F1526" s="5" t="str">
        <f>IF(INDEX(Table2[KET],MATCH(A1526,Table2[//]))="","-",INDEX(Table2[KET],MATCH(A1526,Table2[//])))</f>
        <v>12 LSN</v>
      </c>
    </row>
    <row r="1527" spans="1:6" ht="15">
      <c r="A1527" s="27">
        <v>1528</v>
      </c>
      <c r="D1527" s="3" t="str">
        <f>INDEX(Table2[NAMA BARANG],MATCH(A1527,Table2[//]))</f>
        <v>PC KM 21(5)/ 311A(2)</v>
      </c>
      <c r="E1527" s="4">
        <f>INDEX(Table2[TT],MATCH(A1527,Table2[//]))</f>
        <v>7</v>
      </c>
      <c r="F1527" s="5" t="str">
        <f>IF(INDEX(Table2[KET],MATCH(A1527,Table2[//]))="","-",INDEX(Table2[KET],MATCH(A1527,Table2[//])))</f>
        <v>12 ls</v>
      </c>
    </row>
    <row r="1528" spans="1:6" ht="15">
      <c r="A1528" s="27">
        <v>1529</v>
      </c>
      <c r="D1528" s="3" t="str">
        <f>INDEX(Table2[NAMA BARANG],MATCH(A1528,Table2[//]))</f>
        <v>PC KM 22(11)/ KM 23(7)</v>
      </c>
      <c r="E1528" s="4">
        <f>INDEX(Table2[TT],MATCH(A1528,Table2[//]))</f>
        <v>18</v>
      </c>
      <c r="F1528" s="5" t="str">
        <f>IF(INDEX(Table2[KET],MATCH(A1528,Table2[//]))="","-",INDEX(Table2[KET],MATCH(A1528,Table2[//])))</f>
        <v>12 ls</v>
      </c>
    </row>
    <row r="1529" spans="1:6" ht="15">
      <c r="A1529" s="27">
        <v>1530</v>
      </c>
      <c r="D1529" s="3" t="str">
        <f>INDEX(Table2[NAMA BARANG],MATCH(A1529,Table2[//]))</f>
        <v>PC KM 30C (Blk)</v>
      </c>
      <c r="E1529" s="4">
        <f>INDEX(Table2[TT],MATCH(A1529,Table2[//]))</f>
        <v>10</v>
      </c>
      <c r="F1529" s="5" t="str">
        <f>IF(INDEX(Table2[KET],MATCH(A1529,Table2[//]))="","-",INDEX(Table2[KET],MATCH(A1529,Table2[//])))</f>
        <v>16 ls</v>
      </c>
    </row>
    <row r="1530" spans="1:6" ht="15">
      <c r="A1530" s="27">
        <v>1531</v>
      </c>
      <c r="D1530" s="3" t="str">
        <f>INDEX(Table2[NAMA BARANG],MATCH(A1530,Table2[//]))</f>
        <v>Pc KM 3115</v>
      </c>
      <c r="E1530" s="4">
        <f>INDEX(Table2[TT],MATCH(A1530,Table2[//]))</f>
        <v>1</v>
      </c>
      <c r="F1530" s="5" t="str">
        <f>IF(INDEX(Table2[KET],MATCH(A1530,Table2[//]))="","-",INDEX(Table2[KET],MATCH(A1530,Table2[//])))</f>
        <v>-</v>
      </c>
    </row>
    <row r="1531" spans="1:6" ht="15">
      <c r="A1531" s="27">
        <v>1532</v>
      </c>
      <c r="D1531" s="3" t="str">
        <f>INDEX(Table2[NAMA BARANG],MATCH(A1531,Table2[//]))</f>
        <v>PC Kode 3 Susun lampu SP 398</v>
      </c>
      <c r="E1531" s="4">
        <f>INDEX(Table2[TT],MATCH(A1531,Table2[//]))</f>
        <v>3</v>
      </c>
      <c r="F1531" s="5" t="str">
        <f>IF(INDEX(Table2[KET],MATCH(A1531,Table2[//]))="","-",INDEX(Table2[KET],MATCH(A1531,Table2[//])))</f>
        <v>96 PCS</v>
      </c>
    </row>
    <row r="1532" spans="1:6" ht="15">
      <c r="A1532" s="27">
        <v>1533</v>
      </c>
      <c r="D1532" s="3" t="str">
        <f>INDEX(Table2[NAMA BARANG],MATCH(A1532,Table2[//]))</f>
        <v>PC Kode 3 Susun lampu SP 398</v>
      </c>
      <c r="E1532" s="4">
        <f>INDEX(Table2[TT],MATCH(A1532,Table2[//]))</f>
        <v>3</v>
      </c>
      <c r="F1532" s="5" t="str">
        <f>IF(INDEX(Table2[KET],MATCH(A1532,Table2[//]))="","-",INDEX(Table2[KET],MATCH(A1532,Table2[//])))</f>
        <v>96 PCS</v>
      </c>
    </row>
    <row r="1533" spans="1:6" ht="15">
      <c r="A1533" s="27">
        <v>1534</v>
      </c>
      <c r="D1533" s="3" t="str">
        <f>INDEX(Table2[NAMA BARANG],MATCH(A1533,Table2[//]))</f>
        <v>Pc Kode 3D A 2020D</v>
      </c>
      <c r="E1533" s="4">
        <f>INDEX(Table2[TT],MATCH(A1533,Table2[//]))</f>
        <v>12</v>
      </c>
      <c r="F1533" s="5" t="str">
        <f>IF(INDEX(Table2[KET],MATCH(A1533,Table2[//]))="","-",INDEX(Table2[KET],MATCH(A1533,Table2[//])))</f>
        <v>96 PCS</v>
      </c>
    </row>
    <row r="1534" spans="1:6" ht="15">
      <c r="A1534" s="27">
        <v>1535</v>
      </c>
      <c r="D1534" s="3" t="str">
        <f>INDEX(Table2[NAMA BARANG],MATCH(A1534,Table2[//]))</f>
        <v>PC Kode K 22</v>
      </c>
      <c r="E1534" s="4">
        <f>INDEX(Table2[TT],MATCH(A1534,Table2[//]))</f>
        <v>41</v>
      </c>
      <c r="F1534" s="5" t="str">
        <f>IF(INDEX(Table2[KET],MATCH(A1534,Table2[//]))="","-",INDEX(Table2[KET],MATCH(A1534,Table2[//])))</f>
        <v>168 pc</v>
      </c>
    </row>
    <row r="1535" spans="1:6" ht="15">
      <c r="A1535" s="27">
        <v>1536</v>
      </c>
      <c r="D1535" s="3" t="str">
        <f>INDEX(Table2[NAMA BARANG],MATCH(A1535,Table2[//]))</f>
        <v>PC KW 2255</v>
      </c>
      <c r="E1535" s="4">
        <f>INDEX(Table2[TT],MATCH(A1535,Table2[//]))</f>
        <v>1</v>
      </c>
      <c r="F1535" s="5" t="str">
        <f>IF(INDEX(Table2[KET],MATCH(A1535,Table2[//]))="","-",INDEX(Table2[KET],MATCH(A1535,Table2[//])))</f>
        <v>72 pc</v>
      </c>
    </row>
    <row r="1536" spans="1:6" ht="15">
      <c r="A1536" s="27">
        <v>1537</v>
      </c>
      <c r="D1536" s="3" t="str">
        <f>INDEX(Table2[NAMA BARANG],MATCH(A1536,Table2[//]))</f>
        <v>PC KX 201-02 Disney C16-161 (ATAS)</v>
      </c>
      <c r="E1536" s="4">
        <f>INDEX(Table2[TT],MATCH(A1536,Table2[//]))</f>
        <v>1</v>
      </c>
      <c r="F1536" s="5" t="str">
        <f>IF(INDEX(Table2[KET],MATCH(A1536,Table2[//]))="","-",INDEX(Table2[KET],MATCH(A1536,Table2[//])))</f>
        <v>160 pc</v>
      </c>
    </row>
    <row r="1537" spans="1:6" ht="15">
      <c r="A1537" s="27">
        <v>1538</v>
      </c>
      <c r="D1537" s="3" t="str">
        <f>INDEX(Table2[NAMA BARANG],MATCH(A1537,Table2[//]))</f>
        <v>PC L CE 393/ A/ Segi</v>
      </c>
      <c r="E1537" s="4">
        <f>INDEX(Table2[TT],MATCH(A1537,Table2[//]))</f>
        <v>1</v>
      </c>
      <c r="F1537" s="5" t="str">
        <f>IF(INDEX(Table2[KET],MATCH(A1537,Table2[//]))="","-",INDEX(Table2[KET],MATCH(A1537,Table2[//])))</f>
        <v>300 pc</v>
      </c>
    </row>
    <row r="1538" spans="1:6" ht="15">
      <c r="A1538" s="27">
        <v>1539</v>
      </c>
      <c r="D1538" s="3" t="str">
        <f>INDEX(Table2[NAMA BARANG],MATCH(A1538,Table2[//]))</f>
        <v>PC L XT 9907</v>
      </c>
      <c r="E1538" s="4">
        <f>INDEX(Table2[TT],MATCH(A1538,Table2[//]))</f>
        <v>1</v>
      </c>
      <c r="F1538" s="5" t="str">
        <f>IF(INDEX(Table2[KET],MATCH(A1538,Table2[//]))="","-",INDEX(Table2[KET],MATCH(A1538,Table2[//])))</f>
        <v>300 pc</v>
      </c>
    </row>
    <row r="1539" spans="1:6" ht="15">
      <c r="A1539" s="27">
        <v>1540</v>
      </c>
      <c r="D1539" s="3" t="str">
        <f>INDEX(Table2[NAMA BARANG],MATCH(A1539,Table2[//]))</f>
        <v>PC L ZM 3452</v>
      </c>
      <c r="E1539" s="4">
        <f>INDEX(Table2[TT],MATCH(A1539,Table2[//]))</f>
        <v>1</v>
      </c>
      <c r="F1539" s="5" t="str">
        <f>IF(INDEX(Table2[KET],MATCH(A1539,Table2[//]))="","-",INDEX(Table2[KET],MATCH(A1539,Table2[//])))</f>
        <v>180 pc</v>
      </c>
    </row>
    <row r="1540" spans="1:6" ht="15">
      <c r="A1540" s="27">
        <v>1541</v>
      </c>
      <c r="D1540" s="3" t="str">
        <f>INDEX(Table2[NAMA BARANG],MATCH(A1540,Table2[//]))</f>
        <v>Pc lampu 6635-1 Unicorn</v>
      </c>
      <c r="E1540" s="4">
        <f>INDEX(Table2[TT],MATCH(A1540,Table2[//]))</f>
        <v>1</v>
      </c>
      <c r="F1540" s="5" t="str">
        <f>IF(INDEX(Table2[KET],MATCH(A1540,Table2[//]))="","-",INDEX(Table2[KET],MATCH(A1540,Table2[//])))</f>
        <v>288 pc</v>
      </c>
    </row>
    <row r="1541" spans="1:6" ht="15">
      <c r="A1541" s="27">
        <v>1542</v>
      </c>
      <c r="D1541" s="3" t="str">
        <f>INDEX(Table2[NAMA BARANG],MATCH(A1541,Table2[//]))</f>
        <v>Pc lampu 6635-2 LOL</v>
      </c>
      <c r="E1541" s="4">
        <f>INDEX(Table2[TT],MATCH(A1541,Table2[//]))</f>
        <v>4</v>
      </c>
      <c r="F1541" s="5" t="str">
        <f>IF(INDEX(Table2[KET],MATCH(A1541,Table2[//]))="","-",INDEX(Table2[KET],MATCH(A1541,Table2[//])))</f>
        <v>432 pc</v>
      </c>
    </row>
    <row r="1542" spans="1:6" ht="15">
      <c r="A1542" s="27">
        <v>1543</v>
      </c>
      <c r="D1542" s="3" t="str">
        <f>INDEX(Table2[NAMA BARANG],MATCH(A1542,Table2[//]))</f>
        <v>Pc lampu 6635-2 LOL</v>
      </c>
      <c r="E1542" s="4">
        <f>INDEX(Table2[TT],MATCH(A1542,Table2[//]))</f>
        <v>2</v>
      </c>
      <c r="F1542" s="5" t="str">
        <f>IF(INDEX(Table2[KET],MATCH(A1542,Table2[//]))="","-",INDEX(Table2[KET],MATCH(A1542,Table2[//])))</f>
        <v>288 pc</v>
      </c>
    </row>
    <row r="1543" spans="1:6" ht="15">
      <c r="A1543" s="27">
        <v>1544</v>
      </c>
      <c r="D1543" s="3" t="str">
        <f>INDEX(Table2[NAMA BARANG],MATCH(A1543,Table2[//]))</f>
        <v>Pc lampu 6635-5 BTS</v>
      </c>
      <c r="E1543" s="4">
        <f>INDEX(Table2[TT],MATCH(A1543,Table2[//]))</f>
        <v>5</v>
      </c>
      <c r="F1543" s="5" t="str">
        <f>IF(INDEX(Table2[KET],MATCH(A1543,Table2[//]))="","-",INDEX(Table2[KET],MATCH(A1543,Table2[//])))</f>
        <v>432 pc</v>
      </c>
    </row>
    <row r="1544" spans="1:6" ht="15">
      <c r="A1544" s="27">
        <v>1545</v>
      </c>
      <c r="D1544" s="3" t="str">
        <f>INDEX(Table2[NAMA BARANG],MATCH(A1544,Table2[//]))</f>
        <v>Pc lampu 6636-1 Unicorn</v>
      </c>
      <c r="E1544" s="4">
        <f>INDEX(Table2[TT],MATCH(A1544,Table2[//]))</f>
        <v>1</v>
      </c>
      <c r="F1544" s="5" t="str">
        <f>IF(INDEX(Table2[KET],MATCH(A1544,Table2[//]))="","-",INDEX(Table2[KET],MATCH(A1544,Table2[//])))</f>
        <v>432 pc</v>
      </c>
    </row>
    <row r="1545" spans="1:6" ht="15">
      <c r="A1545" s="27">
        <v>1546</v>
      </c>
      <c r="D1545" s="3" t="str">
        <f>INDEX(Table2[NAMA BARANG],MATCH(A1545,Table2[//]))</f>
        <v>Pc lampu 6636-2 LOL</v>
      </c>
      <c r="E1545" s="4">
        <f>INDEX(Table2[TT],MATCH(A1545,Table2[//]))</f>
        <v>5</v>
      </c>
      <c r="F1545" s="5" t="str">
        <f>IF(INDEX(Table2[KET],MATCH(A1545,Table2[//]))="","-",INDEX(Table2[KET],MATCH(A1545,Table2[//])))</f>
        <v>432 pc</v>
      </c>
    </row>
    <row r="1546" spans="1:6" ht="15">
      <c r="A1546" s="27">
        <v>1547</v>
      </c>
      <c r="D1546" s="3" t="str">
        <f>INDEX(Table2[NAMA BARANG],MATCH(A1546,Table2[//]))</f>
        <v>Pc lampu 6636-2 LOL</v>
      </c>
      <c r="E1546" s="4">
        <f>INDEX(Table2[TT],MATCH(A1546,Table2[//]))</f>
        <v>4</v>
      </c>
      <c r="F1546" s="5" t="str">
        <f>IF(INDEX(Table2[KET],MATCH(A1546,Table2[//]))="","-",INDEX(Table2[KET],MATCH(A1546,Table2[//])))</f>
        <v>288 pc</v>
      </c>
    </row>
    <row r="1547" spans="1:6" ht="15">
      <c r="A1547" s="27">
        <v>1548</v>
      </c>
      <c r="D1547" s="3" t="str">
        <f>INDEX(Table2[NAMA BARANG],MATCH(A1547,Table2[//]))</f>
        <v>Pc lampu 6636-3 Avenger</v>
      </c>
      <c r="E1547" s="4">
        <f>INDEX(Table2[TT],MATCH(A1547,Table2[//]))</f>
        <v>2</v>
      </c>
      <c r="F1547" s="5" t="str">
        <f>IF(INDEX(Table2[KET],MATCH(A1547,Table2[//]))="","-",INDEX(Table2[KET],MATCH(A1547,Table2[//])))</f>
        <v>432 pc</v>
      </c>
    </row>
    <row r="1548" spans="1:6" ht="15">
      <c r="A1548" s="27">
        <v>1549</v>
      </c>
      <c r="D1548" s="3" t="str">
        <f>INDEX(Table2[NAMA BARANG],MATCH(A1548,Table2[//]))</f>
        <v>Pc lampu 6636-6 BT21</v>
      </c>
      <c r="E1548" s="4">
        <f>INDEX(Table2[TT],MATCH(A1548,Table2[//]))</f>
        <v>24</v>
      </c>
      <c r="F1548" s="5" t="str">
        <f>IF(INDEX(Table2[KET],MATCH(A1548,Table2[//]))="","-",INDEX(Table2[KET],MATCH(A1548,Table2[//])))</f>
        <v>432 pc</v>
      </c>
    </row>
    <row r="1549" spans="1:6" ht="15">
      <c r="A1549" s="27">
        <v>1550</v>
      </c>
      <c r="D1549" s="3" t="str">
        <f>INDEX(Table2[NAMA BARANG],MATCH(A1549,Table2[//]))</f>
        <v>Pc M 0052</v>
      </c>
      <c r="E1549" s="4">
        <f>INDEX(Table2[TT],MATCH(A1549,Table2[//]))</f>
        <v>1</v>
      </c>
      <c r="F1549" s="5" t="str">
        <f>IF(INDEX(Table2[KET],MATCH(A1549,Table2[//]))="","-",INDEX(Table2[KET],MATCH(A1549,Table2[//])))</f>
        <v>96 PCS</v>
      </c>
    </row>
    <row r="1550" spans="1:6" ht="15">
      <c r="A1550" s="27">
        <v>1551</v>
      </c>
      <c r="D1550" s="3" t="str">
        <f>INDEX(Table2[NAMA BARANG],MATCH(A1550,Table2[//]))</f>
        <v>PC M 65009 KB</v>
      </c>
      <c r="E1550" s="4">
        <f>INDEX(Table2[TT],MATCH(A1550,Table2[//]))</f>
        <v>1</v>
      </c>
      <c r="F1550" s="5" t="str">
        <f>IF(INDEX(Table2[KET],MATCH(A1550,Table2[//]))="","-",INDEX(Table2[KET],MATCH(A1550,Table2[//])))</f>
        <v>120 pc</v>
      </c>
    </row>
    <row r="1551" spans="1:6" ht="15">
      <c r="A1551" s="27">
        <v>1552</v>
      </c>
      <c r="D1551" s="3" t="str">
        <f>INDEX(Table2[NAMA BARANG],MATCH(A1551,Table2[//]))</f>
        <v>Pc M 9363</v>
      </c>
      <c r="E1551" s="4">
        <f>INDEX(Table2[TT],MATCH(A1551,Table2[//]))</f>
        <v>1</v>
      </c>
      <c r="F1551" s="5" t="str">
        <f>IF(INDEX(Table2[KET],MATCH(A1551,Table2[//]))="","-",INDEX(Table2[KET],MATCH(A1551,Table2[//])))</f>
        <v>192 PCS</v>
      </c>
    </row>
    <row r="1552" spans="1:6" ht="15">
      <c r="A1552" s="27">
        <v>1553</v>
      </c>
      <c r="D1552" s="3" t="str">
        <f>INDEX(Table2[NAMA BARANG],MATCH(A1552,Table2[//]))</f>
        <v>Pc M A 6682</v>
      </c>
      <c r="E1552" s="4">
        <f>INDEX(Table2[TT],MATCH(A1552,Table2[//]))</f>
        <v>23</v>
      </c>
      <c r="F1552" s="5" t="str">
        <f>IF(INDEX(Table2[KET],MATCH(A1552,Table2[//]))="","-",INDEX(Table2[KET],MATCH(A1552,Table2[//])))</f>
        <v>120 PCS</v>
      </c>
    </row>
    <row r="1553" spans="1:6" ht="15">
      <c r="A1553" s="27">
        <v>1554</v>
      </c>
      <c r="D1553" s="3" t="str">
        <f>INDEX(Table2[NAMA BARANG],MATCH(A1553,Table2[//]))</f>
        <v>Pc M KT 1111</v>
      </c>
      <c r="E1553" s="4">
        <f>INDEX(Table2[TT],MATCH(A1553,Table2[//]))</f>
        <v>1</v>
      </c>
      <c r="F1553" s="5" t="str">
        <f>IF(INDEX(Table2[KET],MATCH(A1553,Table2[//]))="","-",INDEX(Table2[KET],MATCH(A1553,Table2[//])))</f>
        <v>144 PCS</v>
      </c>
    </row>
    <row r="1554" spans="1:6" ht="15">
      <c r="A1554" s="27">
        <v>1555</v>
      </c>
      <c r="D1554" s="3" t="str">
        <f>INDEX(Table2[NAMA BARANG],MATCH(A1554,Table2[//]))</f>
        <v>Pc magnit 0-022 (F)</v>
      </c>
      <c r="E1554" s="4">
        <f>INDEX(Table2[TT],MATCH(A1554,Table2[//]))</f>
        <v>4</v>
      </c>
      <c r="F1554" s="5" t="str">
        <f>IF(INDEX(Table2[KET],MATCH(A1554,Table2[//]))="","-",INDEX(Table2[KET],MATCH(A1554,Table2[//])))</f>
        <v>96 PCS</v>
      </c>
    </row>
    <row r="1555" spans="1:6" ht="15">
      <c r="A1555" s="27">
        <v>1556</v>
      </c>
      <c r="D1555" s="3" t="str">
        <f>INDEX(Table2[NAMA BARANG],MATCH(A1555,Table2[//]))</f>
        <v>PC Magnit 0110 disney/ 0110 apple bear</v>
      </c>
      <c r="E1555" s="4">
        <f>INDEX(Table2[TT],MATCH(A1555,Table2[//]))</f>
        <v>1</v>
      </c>
      <c r="F1555" s="5" t="str">
        <f>IF(INDEX(Table2[KET],MATCH(A1555,Table2[//]))="","-",INDEX(Table2[KET],MATCH(A1555,Table2[//])))</f>
        <v>96 pc</v>
      </c>
    </row>
    <row r="1556" spans="1:6" ht="15">
      <c r="A1556" s="27">
        <v>1557</v>
      </c>
      <c r="D1556" s="3" t="str">
        <f>INDEX(Table2[NAMA BARANG],MATCH(A1556,Table2[//]))</f>
        <v>PC Magnit 051 MM blk</v>
      </c>
      <c r="E1556" s="4">
        <f>INDEX(Table2[TT],MATCH(A1556,Table2[//]))</f>
        <v>18</v>
      </c>
      <c r="F1556" s="5" t="str">
        <f>IF(INDEX(Table2[KET],MATCH(A1556,Table2[//]))="","-",INDEX(Table2[KET],MATCH(A1556,Table2[//])))</f>
        <v>72 pc</v>
      </c>
    </row>
    <row r="1557" spans="1:6" ht="15">
      <c r="A1557" s="27">
        <v>1558</v>
      </c>
      <c r="D1557" s="3" t="str">
        <f>INDEX(Table2[NAMA BARANG],MATCH(A1557,Table2[//]))</f>
        <v>PC Magnit 1151</v>
      </c>
      <c r="E1557" s="4">
        <f>INDEX(Table2[TT],MATCH(A1557,Table2[//]))</f>
        <v>6</v>
      </c>
      <c r="F1557" s="5" t="str">
        <f>IF(INDEX(Table2[KET],MATCH(A1557,Table2[//]))="","-",INDEX(Table2[KET],MATCH(A1557,Table2[//])))</f>
        <v>144 pc</v>
      </c>
    </row>
    <row r="1558" spans="1:6" ht="15">
      <c r="A1558" s="27">
        <v>1559</v>
      </c>
      <c r="D1558" s="3" t="str">
        <f>INDEX(Table2[NAMA BARANG],MATCH(A1558,Table2[//]))</f>
        <v>Pc magnit 35128</v>
      </c>
      <c r="E1558" s="4">
        <f>INDEX(Table2[TT],MATCH(A1558,Table2[//]))</f>
        <v>2</v>
      </c>
      <c r="F1558" s="5" t="str">
        <f>IF(INDEX(Table2[KET],MATCH(A1558,Table2[//]))="","-",INDEX(Table2[KET],MATCH(A1558,Table2[//])))</f>
        <v>96 pc</v>
      </c>
    </row>
    <row r="1559" spans="1:6" ht="15">
      <c r="A1559" s="27">
        <v>1560</v>
      </c>
      <c r="D1559" s="3" t="str">
        <f>INDEX(Table2[NAMA BARANG],MATCH(A1559,Table2[//]))</f>
        <v>Pc magnit 35138-21 (F)</v>
      </c>
      <c r="E1559" s="4">
        <f>INDEX(Table2[TT],MATCH(A1559,Table2[//]))</f>
        <v>5</v>
      </c>
      <c r="F1559" s="5" t="str">
        <f>IF(INDEX(Table2[KET],MATCH(A1559,Table2[//]))="","-",INDEX(Table2[KET],MATCH(A1559,Table2[//])))</f>
        <v>96 PCS</v>
      </c>
    </row>
    <row r="1560" spans="1:6" ht="15">
      <c r="A1560" s="27">
        <v>1561</v>
      </c>
      <c r="D1560" s="3" t="str">
        <f>INDEX(Table2[NAMA BARANG],MATCH(A1560,Table2[//]))</f>
        <v>Pc magnit 35139</v>
      </c>
      <c r="E1560" s="4">
        <f>INDEX(Table2[TT],MATCH(A1560,Table2[//]))</f>
        <v>24</v>
      </c>
      <c r="F1560" s="5" t="str">
        <f>IF(INDEX(Table2[KET],MATCH(A1560,Table2[//]))="","-",INDEX(Table2[KET],MATCH(A1560,Table2[//])))</f>
        <v>96 pc</v>
      </c>
    </row>
    <row r="1561" spans="1:6" ht="15">
      <c r="A1561" s="27">
        <v>1562</v>
      </c>
      <c r="D1561" s="3" t="str">
        <f>INDEX(Table2[NAMA BARANG],MATCH(A1561,Table2[//]))</f>
        <v>Pc magnit 35145 (biasa)</v>
      </c>
      <c r="E1561" s="4">
        <f>INDEX(Table2[TT],MATCH(A1561,Table2[//]))</f>
        <v>7</v>
      </c>
      <c r="F1561" s="5" t="str">
        <f>IF(INDEX(Table2[KET],MATCH(A1561,Table2[//]))="","-",INDEX(Table2[KET],MATCH(A1561,Table2[//])))</f>
        <v>96 PCS</v>
      </c>
    </row>
    <row r="1562" spans="1:6" ht="15">
      <c r="A1562" s="27">
        <v>1563</v>
      </c>
      <c r="D1562" s="3" t="str">
        <f>INDEX(Table2[NAMA BARANG],MATCH(A1562,Table2[//]))</f>
        <v>PC Magnit 3515-02</v>
      </c>
      <c r="E1562" s="4">
        <f>INDEX(Table2[TT],MATCH(A1562,Table2[//]))</f>
        <v>1</v>
      </c>
      <c r="F1562" s="5" t="str">
        <f>IF(INDEX(Table2[KET],MATCH(A1562,Table2[//]))="","-",INDEX(Table2[KET],MATCH(A1562,Table2[//])))</f>
        <v>144 pc</v>
      </c>
    </row>
    <row r="1563" spans="1:6" ht="15">
      <c r="A1563" s="27">
        <v>1564</v>
      </c>
      <c r="D1563" s="3" t="str">
        <f>INDEX(Table2[NAMA BARANG],MATCH(A1563,Table2[//]))</f>
        <v>Pc magnit 35165 (biasa)</v>
      </c>
      <c r="E1563" s="4">
        <f>INDEX(Table2[TT],MATCH(A1563,Table2[//]))</f>
        <v>1</v>
      </c>
      <c r="F1563" s="5" t="str">
        <f>IF(INDEX(Table2[KET],MATCH(A1563,Table2[//]))="","-",INDEX(Table2[KET],MATCH(A1563,Table2[//])))</f>
        <v>96 PCS</v>
      </c>
    </row>
    <row r="1564" spans="1:6" ht="15">
      <c r="A1564" s="27">
        <v>1565</v>
      </c>
      <c r="D1564" s="3" t="str">
        <f>INDEX(Table2[NAMA BARANG],MATCH(A1564,Table2[//]))</f>
        <v>Pc magnit 35165 (F)</v>
      </c>
      <c r="E1564" s="4">
        <f>INDEX(Table2[TT],MATCH(A1564,Table2[//]))</f>
        <v>5</v>
      </c>
      <c r="F1564" s="5" t="str">
        <f>IF(INDEX(Table2[KET],MATCH(A1564,Table2[//]))="","-",INDEX(Table2[KET],MATCH(A1564,Table2[//])))</f>
        <v>96 PCS</v>
      </c>
    </row>
    <row r="1565" spans="1:6" ht="15">
      <c r="A1565" s="27">
        <v>1566</v>
      </c>
      <c r="D1565" s="3" t="str">
        <f>INDEX(Table2[NAMA BARANG],MATCH(A1565,Table2[//]))</f>
        <v>Pc magnit 3549-18</v>
      </c>
      <c r="E1565" s="4">
        <f>INDEX(Table2[TT],MATCH(A1565,Table2[//]))</f>
        <v>2</v>
      </c>
      <c r="F1565" s="5" t="str">
        <f>IF(INDEX(Table2[KET],MATCH(A1565,Table2[//]))="","-",INDEX(Table2[KET],MATCH(A1565,Table2[//])))</f>
        <v>96 pc</v>
      </c>
    </row>
    <row r="1566" spans="1:6" ht="15">
      <c r="A1566" s="27">
        <v>1567</v>
      </c>
      <c r="D1566" s="3" t="str">
        <f>INDEX(Table2[NAMA BARANG],MATCH(A1566,Table2[//]))</f>
        <v>Pc magnit 3569-19</v>
      </c>
      <c r="E1566" s="4">
        <f>INDEX(Table2[TT],MATCH(A1566,Table2[//]))</f>
        <v>3</v>
      </c>
      <c r="F1566" s="5" t="str">
        <f>IF(INDEX(Table2[KET],MATCH(A1566,Table2[//]))="","-",INDEX(Table2[KET],MATCH(A1566,Table2[//])))</f>
        <v>96 pc</v>
      </c>
    </row>
    <row r="1567" spans="1:6" ht="15">
      <c r="A1567" s="27">
        <v>1568</v>
      </c>
      <c r="D1567" s="3" t="str">
        <f>INDEX(Table2[NAMA BARANG],MATCH(A1567,Table2[//]))</f>
        <v>PC Magnit 3578-20</v>
      </c>
      <c r="E1567" s="4">
        <f>INDEX(Table2[TT],MATCH(A1567,Table2[//]))</f>
        <v>4</v>
      </c>
      <c r="F1567" s="5" t="str">
        <f>IF(INDEX(Table2[KET],MATCH(A1567,Table2[//]))="","-",INDEX(Table2[KET],MATCH(A1567,Table2[//])))</f>
        <v>96 pc</v>
      </c>
    </row>
    <row r="1568" spans="1:6" ht="15">
      <c r="A1568" s="27">
        <v>1569</v>
      </c>
      <c r="D1568" s="3" t="str">
        <f>INDEX(Table2[NAMA BARANG],MATCH(A1568,Table2[//]))</f>
        <v>PC Magnit 3D KT 8158</v>
      </c>
      <c r="E1568" s="4">
        <f>INDEX(Table2[TT],MATCH(A1568,Table2[//]))</f>
        <v>2</v>
      </c>
      <c r="F1568" s="5" t="str">
        <f>IF(INDEX(Table2[KET],MATCH(A1568,Table2[//]))="","-",INDEX(Table2[KET],MATCH(A1568,Table2[//])))</f>
        <v>144 pc</v>
      </c>
    </row>
    <row r="1569" spans="1:6" ht="15">
      <c r="A1569" s="27">
        <v>1570</v>
      </c>
      <c r="D1569" s="3" t="str">
        <f>INDEX(Table2[NAMA BARANG],MATCH(A1569,Table2[//]))</f>
        <v>PC Magnit 5501 Besar</v>
      </c>
      <c r="E1569" s="4">
        <f>INDEX(Table2[TT],MATCH(A1569,Table2[//]))</f>
        <v>1</v>
      </c>
      <c r="F1569" s="5" t="str">
        <f>IF(INDEX(Table2[KET],MATCH(A1569,Table2[//]))="","-",INDEX(Table2[KET],MATCH(A1569,Table2[//])))</f>
        <v>96 pc</v>
      </c>
    </row>
    <row r="1570" spans="1:6" ht="15">
      <c r="A1570" s="27">
        <v>1571</v>
      </c>
      <c r="D1570" s="3" t="str">
        <f>INDEX(Table2[NAMA BARANG],MATCH(A1570,Table2[//]))</f>
        <v>PC Magnit 65005 (Baru)</v>
      </c>
      <c r="E1570" s="4">
        <f>INDEX(Table2[TT],MATCH(A1570,Table2[//]))</f>
        <v>2</v>
      </c>
      <c r="F1570" s="5" t="str">
        <f>IF(INDEX(Table2[KET],MATCH(A1570,Table2[//]))="","-",INDEX(Table2[KET],MATCH(A1570,Table2[//])))</f>
        <v>144 pc</v>
      </c>
    </row>
    <row r="1571" spans="1:6" ht="15">
      <c r="A1571" s="27">
        <v>1572</v>
      </c>
      <c r="D1571" s="3" t="str">
        <f>INDEX(Table2[NAMA BARANG],MATCH(A1571,Table2[//]))</f>
        <v>PC Magnit 65005 FR</v>
      </c>
      <c r="E1571" s="4">
        <f>INDEX(Table2[TT],MATCH(A1571,Table2[//]))</f>
        <v>4</v>
      </c>
      <c r="F1571" s="5" t="str">
        <f>IF(INDEX(Table2[KET],MATCH(A1571,Table2[//]))="","-",INDEX(Table2[KET],MATCH(A1571,Table2[//])))</f>
        <v>144 pc</v>
      </c>
    </row>
    <row r="1572" spans="1:6" ht="15">
      <c r="A1572" s="27">
        <v>1573</v>
      </c>
      <c r="D1572" s="3" t="str">
        <f>INDEX(Table2[NAMA BARANG],MATCH(A1572,Table2[//]))</f>
        <v>Pc Magnit 9315</v>
      </c>
      <c r="E1572" s="4">
        <f>INDEX(Table2[TT],MATCH(A1572,Table2[//]))</f>
        <v>6</v>
      </c>
      <c r="F1572" s="5" t="str">
        <f>IF(INDEX(Table2[KET],MATCH(A1572,Table2[//]))="","-",INDEX(Table2[KET],MATCH(A1572,Table2[//])))</f>
        <v>240 PCS</v>
      </c>
    </row>
    <row r="1573" spans="1:6" ht="15">
      <c r="A1573" s="27">
        <v>1574</v>
      </c>
      <c r="D1573" s="3" t="str">
        <f>INDEX(Table2[NAMA BARANG],MATCH(A1573,Table2[//]))</f>
        <v>PC Magnit A6857/ 3 kal</v>
      </c>
      <c r="E1573" s="4">
        <f>INDEX(Table2[TT],MATCH(A1573,Table2[//]))</f>
        <v>3</v>
      </c>
      <c r="F1573" s="5" t="str">
        <f>IF(INDEX(Table2[KET],MATCH(A1573,Table2[//]))="","-",INDEX(Table2[KET],MATCH(A1573,Table2[//])))</f>
        <v>144 pc</v>
      </c>
    </row>
    <row r="1574" spans="1:6" ht="15">
      <c r="A1574" s="27">
        <v>1575</v>
      </c>
      <c r="D1574" s="3" t="str">
        <f>INDEX(Table2[NAMA BARANG],MATCH(A1574,Table2[//]))</f>
        <v>PC Magnit A853</v>
      </c>
      <c r="E1574" s="4">
        <f>INDEX(Table2[TT],MATCH(A1574,Table2[//]))</f>
        <v>9</v>
      </c>
      <c r="F1574" s="5" t="str">
        <f>IF(INDEX(Table2[KET],MATCH(A1574,Table2[//]))="","-",INDEX(Table2[KET],MATCH(A1574,Table2[//])))</f>
        <v>96 pc</v>
      </c>
    </row>
    <row r="1575" spans="1:6" ht="15">
      <c r="A1575" s="27">
        <v>1576</v>
      </c>
      <c r="D1575" s="3" t="str">
        <f>INDEX(Table2[NAMA BARANG],MATCH(A1575,Table2[//]))</f>
        <v>PC Magnit asahan meja 70SS Hk/ AB</v>
      </c>
      <c r="E1575" s="4">
        <f>INDEX(Table2[TT],MATCH(A1575,Table2[//]))</f>
        <v>28</v>
      </c>
      <c r="F1575" s="5" t="str">
        <f>IF(INDEX(Table2[KET],MATCH(A1575,Table2[//]))="","-",INDEX(Table2[KET],MATCH(A1575,Table2[//])))</f>
        <v>120 pc</v>
      </c>
    </row>
    <row r="1576" spans="1:6" ht="15">
      <c r="A1576" s="27">
        <v>1577</v>
      </c>
      <c r="D1576" s="3" t="str">
        <f>INDEX(Table2[NAMA BARANG],MATCH(A1576,Table2[//]))</f>
        <v>PC Magnit AZ 3300 blk</v>
      </c>
      <c r="E1576" s="4">
        <f>INDEX(Table2[TT],MATCH(A1576,Table2[//]))</f>
        <v>17</v>
      </c>
      <c r="F1576" s="5" t="str">
        <f>IF(INDEX(Table2[KET],MATCH(A1576,Table2[//]))="","-",INDEX(Table2[KET],MATCH(A1576,Table2[//])))</f>
        <v>96 pc</v>
      </c>
    </row>
    <row r="1577" spans="1:6" ht="15">
      <c r="A1577" s="27">
        <v>1578</v>
      </c>
      <c r="D1577" s="3" t="str">
        <f>INDEX(Table2[NAMA BARANG],MATCH(A1577,Table2[//]))</f>
        <v>PC Magnit AZ 3301 blk</v>
      </c>
      <c r="E1577" s="4">
        <f>INDEX(Table2[TT],MATCH(A1577,Table2[//]))</f>
        <v>56</v>
      </c>
      <c r="F1577" s="5" t="str">
        <f>IF(INDEX(Table2[KET],MATCH(A1577,Table2[//]))="","-",INDEX(Table2[KET],MATCH(A1577,Table2[//])))</f>
        <v>96 pc</v>
      </c>
    </row>
    <row r="1578" spans="1:6" ht="15">
      <c r="A1578" s="27">
        <v>1579</v>
      </c>
      <c r="D1578" s="3" t="str">
        <f>INDEX(Table2[NAMA BARANG],MATCH(A1578,Table2[//]))</f>
        <v>PC Magnit AZ 3302 blk</v>
      </c>
      <c r="E1578" s="4">
        <f>INDEX(Table2[TT],MATCH(A1578,Table2[//]))</f>
        <v>56</v>
      </c>
      <c r="F1578" s="5" t="str">
        <f>IF(INDEX(Table2[KET],MATCH(A1578,Table2[//]))="","-",INDEX(Table2[KET],MATCH(A1578,Table2[//])))</f>
        <v>96 pc</v>
      </c>
    </row>
    <row r="1579" spans="1:6" ht="15">
      <c r="A1579" s="27">
        <v>1580</v>
      </c>
      <c r="D1579" s="3" t="str">
        <f>INDEX(Table2[NAMA BARANG],MATCH(A1579,Table2[//]))</f>
        <v>PC Magnit B 0011</v>
      </c>
      <c r="E1579" s="4">
        <f>INDEX(Table2[TT],MATCH(A1579,Table2[//]))</f>
        <v>6</v>
      </c>
      <c r="F1579" s="5" t="str">
        <f>IF(INDEX(Table2[KET],MATCH(A1579,Table2[//]))="","-",INDEX(Table2[KET],MATCH(A1579,Table2[//])))</f>
        <v>144 pc</v>
      </c>
    </row>
    <row r="1580" spans="1:6" ht="15">
      <c r="A1580" s="27">
        <v>1581</v>
      </c>
      <c r="D1580" s="3" t="str">
        <f>INDEX(Table2[NAMA BARANG],MATCH(A1580,Table2[//]))</f>
        <v>PC Magnit B 120 S 8065</v>
      </c>
      <c r="E1580" s="4">
        <f>INDEX(Table2[TT],MATCH(A1580,Table2[//]))</f>
        <v>17</v>
      </c>
      <c r="F1580" s="5" t="str">
        <f>IF(INDEX(Table2[KET],MATCH(A1580,Table2[//]))="","-",INDEX(Table2[KET],MATCH(A1580,Table2[//])))</f>
        <v>144 pc</v>
      </c>
    </row>
    <row r="1581" spans="1:6" ht="15">
      <c r="A1581" s="27">
        <v>1582</v>
      </c>
      <c r="D1581" s="3" t="str">
        <f>INDEX(Table2[NAMA BARANG],MATCH(A1581,Table2[//]))</f>
        <v>PC Magnit B 1902</v>
      </c>
      <c r="E1581" s="4">
        <f>INDEX(Table2[TT],MATCH(A1581,Table2[//]))</f>
        <v>3</v>
      </c>
      <c r="F1581" s="5" t="str">
        <f>IF(INDEX(Table2[KET],MATCH(A1581,Table2[//]))="","-",INDEX(Table2[KET],MATCH(A1581,Table2[//])))</f>
        <v>96 pc</v>
      </c>
    </row>
    <row r="1582" spans="1:6" ht="15">
      <c r="A1582" s="27">
        <v>1583</v>
      </c>
      <c r="D1582" s="3" t="str">
        <f>INDEX(Table2[NAMA BARANG],MATCH(A1582,Table2[//]))</f>
        <v>PC Magnit B 2008</v>
      </c>
      <c r="E1582" s="4">
        <f>INDEX(Table2[TT],MATCH(A1582,Table2[//]))</f>
        <v>3</v>
      </c>
      <c r="F1582" s="5" t="str">
        <f>IF(INDEX(Table2[KET],MATCH(A1582,Table2[//]))="","-",INDEX(Table2[KET],MATCH(A1582,Table2[//])))</f>
        <v>160 pc</v>
      </c>
    </row>
    <row r="1583" spans="1:6" ht="15">
      <c r="A1583" s="27">
        <v>1584</v>
      </c>
      <c r="D1583" s="3" t="str">
        <f>INDEX(Table2[NAMA BARANG],MATCH(A1583,Table2[//]))</f>
        <v>PC Magnit B 200k/ 388</v>
      </c>
      <c r="E1583" s="4">
        <f>INDEX(Table2[TT],MATCH(A1583,Table2[//]))</f>
        <v>3</v>
      </c>
      <c r="F1583" s="5" t="str">
        <f>IF(INDEX(Table2[KET],MATCH(A1583,Table2[//]))="","-",INDEX(Table2[KET],MATCH(A1583,Table2[//])))</f>
        <v>12 ls</v>
      </c>
    </row>
    <row r="1584" spans="1:6" ht="15">
      <c r="A1584" s="27">
        <v>1585</v>
      </c>
      <c r="D1584" s="3" t="str">
        <f>INDEX(Table2[NAMA BARANG],MATCH(A1584,Table2[//]))</f>
        <v>PC Magnit B 206</v>
      </c>
      <c r="E1584" s="4">
        <f>INDEX(Table2[TT],MATCH(A1584,Table2[//]))</f>
        <v>1</v>
      </c>
      <c r="F1584" s="5" t="str">
        <f>IF(INDEX(Table2[KET],MATCH(A1584,Table2[//]))="","-",INDEX(Table2[KET],MATCH(A1584,Table2[//])))</f>
        <v>144 pc</v>
      </c>
    </row>
    <row r="1585" spans="1:6" ht="15">
      <c r="A1585" s="27">
        <v>1586</v>
      </c>
      <c r="D1585" s="3" t="str">
        <f>INDEX(Table2[NAMA BARANG],MATCH(A1585,Table2[//]))</f>
        <v>PC Magnit B 222 mainan</v>
      </c>
      <c r="E1585" s="4">
        <f>INDEX(Table2[TT],MATCH(A1585,Table2[//]))</f>
        <v>3</v>
      </c>
      <c r="F1585" s="5" t="str">
        <f>IF(INDEX(Table2[KET],MATCH(A1585,Table2[//]))="","-",INDEX(Table2[KET],MATCH(A1585,Table2[//])))</f>
        <v>96 pc</v>
      </c>
    </row>
    <row r="1586" spans="1:6" ht="15">
      <c r="A1586" s="27">
        <v>1587</v>
      </c>
      <c r="D1586" s="3" t="str">
        <f>INDEX(Table2[NAMA BARANG],MATCH(A1586,Table2[//]))</f>
        <v>Pc magnit B 3513-15 (biasa)</v>
      </c>
      <c r="E1586" s="4">
        <f>INDEX(Table2[TT],MATCH(A1586,Table2[//]))</f>
        <v>1</v>
      </c>
      <c r="F1586" s="5" t="str">
        <f>IF(INDEX(Table2[KET],MATCH(A1586,Table2[//]))="","-",INDEX(Table2[KET],MATCH(A1586,Table2[//])))</f>
        <v>96 PCS</v>
      </c>
    </row>
    <row r="1587" spans="1:6" ht="15">
      <c r="A1587" s="27">
        <v>1588</v>
      </c>
      <c r="D1587" s="3" t="str">
        <f>INDEX(Table2[NAMA BARANG],MATCH(A1587,Table2[//]))</f>
        <v>Pc magnit B 3513-15 (F)</v>
      </c>
      <c r="E1587" s="4">
        <f>INDEX(Table2[TT],MATCH(A1587,Table2[//]))</f>
        <v>5</v>
      </c>
      <c r="F1587" s="5" t="str">
        <f>IF(INDEX(Table2[KET],MATCH(A1587,Table2[//]))="","-",INDEX(Table2[KET],MATCH(A1587,Table2[//])))</f>
        <v>96 PCS</v>
      </c>
    </row>
    <row r="1588" spans="1:6" ht="15">
      <c r="A1588" s="27">
        <v>1589</v>
      </c>
      <c r="D1588" s="3" t="str">
        <f>INDEX(Table2[NAMA BARANG],MATCH(A1588,Table2[//]))</f>
        <v>Pc magnit B 35145 (F)</v>
      </c>
      <c r="E1588" s="4">
        <f>INDEX(Table2[TT],MATCH(A1588,Table2[//]))</f>
        <v>4</v>
      </c>
      <c r="F1588" s="5" t="str">
        <f>IF(INDEX(Table2[KET],MATCH(A1588,Table2[//]))="","-",INDEX(Table2[KET],MATCH(A1588,Table2[//])))</f>
        <v>96 PCS</v>
      </c>
    </row>
    <row r="1589" spans="1:6" ht="15">
      <c r="A1589" s="27">
        <v>1590</v>
      </c>
      <c r="D1589" s="3" t="str">
        <f>INDEX(Table2[NAMA BARANG],MATCH(A1589,Table2[//]))</f>
        <v>PC Magnit B 39 Y 262</v>
      </c>
      <c r="E1589" s="4">
        <f>INDEX(Table2[TT],MATCH(A1589,Table2[//]))</f>
        <v>6</v>
      </c>
      <c r="F1589" s="5" t="str">
        <f>IF(INDEX(Table2[KET],MATCH(A1589,Table2[//]))="","-",INDEX(Table2[KET],MATCH(A1589,Table2[//])))</f>
        <v>192 pc</v>
      </c>
    </row>
    <row r="1590" spans="1:6" ht="15">
      <c r="A1590" s="27">
        <v>1591</v>
      </c>
      <c r="D1590" s="3" t="str">
        <f>INDEX(Table2[NAMA BARANG],MATCH(A1590,Table2[//]))</f>
        <v>PC Magnit B-018 disney</v>
      </c>
      <c r="E1590" s="4">
        <f>INDEX(Table2[TT],MATCH(A1590,Table2[//]))</f>
        <v>5</v>
      </c>
      <c r="F1590" s="5" t="str">
        <f>IF(INDEX(Table2[KET],MATCH(A1590,Table2[//]))="","-",INDEX(Table2[KET],MATCH(A1590,Table2[//])))</f>
        <v>144 pc</v>
      </c>
    </row>
    <row r="1591" spans="1:6" ht="15">
      <c r="A1591" s="27">
        <v>1592</v>
      </c>
      <c r="D1591" s="3" t="str">
        <f>INDEX(Table2[NAMA BARANG],MATCH(A1591,Table2[//]))</f>
        <v>Pc Magnit C 1756 (Faktur)</v>
      </c>
      <c r="E1591" s="4">
        <f>INDEX(Table2[TT],MATCH(A1591,Table2[//]))</f>
        <v>2</v>
      </c>
      <c r="F1591" s="5" t="str">
        <f>IF(INDEX(Table2[KET],MATCH(A1591,Table2[//]))="","-",INDEX(Table2[KET],MATCH(A1591,Table2[//])))</f>
        <v>160 PCS</v>
      </c>
    </row>
    <row r="1592" spans="1:6" ht="15">
      <c r="A1592" s="27">
        <v>1593</v>
      </c>
      <c r="D1592" s="3" t="str">
        <f>INDEX(Table2[NAMA BARANG],MATCH(A1592,Table2[//]))</f>
        <v>PC Magnit C 9962 blk set</v>
      </c>
      <c r="E1592" s="4">
        <f>INDEX(Table2[TT],MATCH(A1592,Table2[//]))</f>
        <v>9</v>
      </c>
      <c r="F1592" s="5" t="str">
        <f>IF(INDEX(Table2[KET],MATCH(A1592,Table2[//]))="","-",INDEX(Table2[KET],MATCH(A1592,Table2[//])))</f>
        <v>144 pc</v>
      </c>
    </row>
    <row r="1593" spans="1:6" ht="15">
      <c r="A1593" s="27">
        <v>1594</v>
      </c>
      <c r="D1593" s="3" t="str">
        <f>INDEX(Table2[NAMA BARANG],MATCH(A1593,Table2[//]))</f>
        <v>PC Magnit C-2118 barbie/ princess/ MM/ WTP</v>
      </c>
      <c r="E1593" s="4">
        <f>INDEX(Table2[TT],MATCH(A1593,Table2[//]))</f>
        <v>3</v>
      </c>
      <c r="F1593" s="5" t="str">
        <f>IF(INDEX(Table2[KET],MATCH(A1593,Table2[//]))="","-",INDEX(Table2[KET],MATCH(A1593,Table2[//])))</f>
        <v>144 pc</v>
      </c>
    </row>
    <row r="1594" spans="1:6" ht="15">
      <c r="A1594" s="27">
        <v>1595</v>
      </c>
      <c r="D1594" s="3" t="str">
        <f>INDEX(Table2[NAMA BARANG],MATCH(A1594,Table2[//]))</f>
        <v>Pc Magnit call MC 7121 BLK</v>
      </c>
      <c r="E1594" s="4">
        <f>INDEX(Table2[TT],MATCH(A1594,Table2[//]))</f>
        <v>28</v>
      </c>
      <c r="F1594" s="5" t="str">
        <f>IF(INDEX(Table2[KET],MATCH(A1594,Table2[//]))="","-",INDEX(Table2[KET],MATCH(A1594,Table2[//])))</f>
        <v>96 PCS</v>
      </c>
    </row>
    <row r="1595" spans="1:6" ht="15">
      <c r="A1595" s="27">
        <v>1596</v>
      </c>
      <c r="D1595" s="3" t="str">
        <f>INDEX(Table2[NAMA BARANG],MATCH(A1595,Table2[//]))</f>
        <v>PC Magnit Card CC 101 2B</v>
      </c>
      <c r="E1595" s="4">
        <f>INDEX(Table2[TT],MATCH(A1595,Table2[//]))</f>
        <v>57</v>
      </c>
      <c r="F1595" s="5" t="str">
        <f>IF(INDEX(Table2[KET],MATCH(A1595,Table2[//]))="","-",INDEX(Table2[KET],MATCH(A1595,Table2[//])))</f>
        <v>96 pc</v>
      </c>
    </row>
    <row r="1596" spans="1:6" ht="15">
      <c r="A1596" s="27">
        <v>1597</v>
      </c>
      <c r="D1596" s="3" t="str">
        <f>INDEX(Table2[NAMA BARANG],MATCH(A1596,Table2[//]))</f>
        <v>PC Magnit Card CC 101 7B</v>
      </c>
      <c r="E1596" s="4">
        <f>INDEX(Table2[TT],MATCH(A1596,Table2[//]))</f>
        <v>6</v>
      </c>
      <c r="F1596" s="5" t="str">
        <f>IF(INDEX(Table2[KET],MATCH(A1596,Table2[//]))="","-",INDEX(Table2[KET],MATCH(A1596,Table2[//])))</f>
        <v>144 pc</v>
      </c>
    </row>
    <row r="1597" spans="1:6" ht="15">
      <c r="A1597" s="27">
        <v>1598</v>
      </c>
      <c r="D1597" s="3" t="str">
        <f>INDEX(Table2[NAMA BARANG],MATCH(A1597,Table2[//]))</f>
        <v>PC Magnit CC 856</v>
      </c>
      <c r="E1597" s="4">
        <f>INDEX(Table2[TT],MATCH(A1597,Table2[//]))</f>
        <v>5</v>
      </c>
      <c r="F1597" s="5" t="str">
        <f>IF(INDEX(Table2[KET],MATCH(A1597,Table2[//]))="","-",INDEX(Table2[KET],MATCH(A1597,Table2[//])))</f>
        <v>144 pc</v>
      </c>
    </row>
    <row r="1598" spans="1:6" ht="15">
      <c r="A1598" s="27">
        <v>1599</v>
      </c>
      <c r="D1598" s="3" t="str">
        <f>INDEX(Table2[NAMA BARANG],MATCH(A1598,Table2[//]))</f>
        <v>PC Magnit Dkk 9907</v>
      </c>
      <c r="E1598" s="4">
        <f>INDEX(Table2[TT],MATCH(A1598,Table2[//]))</f>
        <v>14</v>
      </c>
      <c r="F1598" s="5" t="str">
        <f>IF(INDEX(Table2[KET],MATCH(A1598,Table2[//]))="","-",INDEX(Table2[KET],MATCH(A1598,Table2[//])))</f>
        <v>160 pc</v>
      </c>
    </row>
    <row r="1599" spans="1:6" ht="15">
      <c r="A1599" s="27">
        <v>1600</v>
      </c>
      <c r="D1599" s="3" t="str">
        <f>INDEX(Table2[NAMA BARANG],MATCH(A1599,Table2[//]))</f>
        <v>PC Magnit Dkk 9908</v>
      </c>
      <c r="E1599" s="4">
        <f>INDEX(Table2[TT],MATCH(A1599,Table2[//]))</f>
        <v>21</v>
      </c>
      <c r="F1599" s="5" t="str">
        <f>IF(INDEX(Table2[KET],MATCH(A1599,Table2[//]))="","-",INDEX(Table2[KET],MATCH(A1599,Table2[//])))</f>
        <v>160 pc</v>
      </c>
    </row>
    <row r="1600" spans="1:6" ht="15">
      <c r="A1600" s="27">
        <v>1601</v>
      </c>
      <c r="D1600" s="3" t="str">
        <f>INDEX(Table2[NAMA BARANG],MATCH(A1600,Table2[//]))</f>
        <v>PC Magnit Dkk 9910</v>
      </c>
      <c r="E1600" s="4">
        <f>INDEX(Table2[TT],MATCH(A1600,Table2[//]))</f>
        <v>21</v>
      </c>
      <c r="F1600" s="5" t="str">
        <f>IF(INDEX(Table2[KET],MATCH(A1600,Table2[//]))="","-",INDEX(Table2[KET],MATCH(A1600,Table2[//])))</f>
        <v>160 bh</v>
      </c>
    </row>
    <row r="1601" spans="1:6" ht="15">
      <c r="A1601" s="27">
        <v>1602</v>
      </c>
      <c r="D1601" s="3" t="str">
        <f>INDEX(Table2[NAMA BARANG],MATCH(A1601,Table2[//]))</f>
        <v>PC Magnit jumbo 3575-19</v>
      </c>
      <c r="E1601" s="4">
        <f>INDEX(Table2[TT],MATCH(A1601,Table2[//]))</f>
        <v>28</v>
      </c>
      <c r="F1601" s="5" t="str">
        <f>IF(INDEX(Table2[KET],MATCH(A1601,Table2[//]))="","-",INDEX(Table2[KET],MATCH(A1601,Table2[//])))</f>
        <v>72 pc</v>
      </c>
    </row>
    <row r="1602" spans="1:6" ht="15">
      <c r="A1602" s="27">
        <v>1603</v>
      </c>
      <c r="D1602" s="3" t="str">
        <f>INDEX(Table2[NAMA BARANG],MATCH(A1602,Table2[//]))</f>
        <v>PC Magnit Jumbo kalkulator PB33</v>
      </c>
      <c r="E1602" s="4">
        <f>INDEX(Table2[TT],MATCH(A1602,Table2[//]))</f>
        <v>3</v>
      </c>
      <c r="F1602" s="5" t="str">
        <f>IF(INDEX(Table2[KET],MATCH(A1602,Table2[//]))="","-",INDEX(Table2[KET],MATCH(A1602,Table2[//])))</f>
        <v>96 pc</v>
      </c>
    </row>
    <row r="1603" spans="1:6" ht="15">
      <c r="A1603" s="27">
        <v>1604</v>
      </c>
      <c r="D1603" s="3" t="str">
        <f>INDEX(Table2[NAMA BARANG],MATCH(A1603,Table2[//]))</f>
        <v>PC Magnit K 27</v>
      </c>
      <c r="E1603" s="4">
        <f>INDEX(Table2[TT],MATCH(A1603,Table2[//]))</f>
        <v>4</v>
      </c>
      <c r="F1603" s="5" t="str">
        <f>IF(INDEX(Table2[KET],MATCH(A1603,Table2[//]))="","-",INDEX(Table2[KET],MATCH(A1603,Table2[//])))</f>
        <v>12 ls</v>
      </c>
    </row>
    <row r="1604" spans="1:6" ht="15">
      <c r="A1604" s="27">
        <v>1605</v>
      </c>
      <c r="D1604" s="3" t="str">
        <f>INDEX(Table2[NAMA BARANG],MATCH(A1604,Table2[//]))</f>
        <v>PC Magnit K 61 Box magnit</v>
      </c>
      <c r="E1604" s="4">
        <f>INDEX(Table2[TT],MATCH(A1604,Table2[//]))</f>
        <v>33</v>
      </c>
      <c r="F1604" s="5" t="str">
        <f>IF(INDEX(Table2[KET],MATCH(A1604,Table2[//]))="","-",INDEX(Table2[KET],MATCH(A1604,Table2[//])))</f>
        <v>120 pc</v>
      </c>
    </row>
    <row r="1605" spans="1:6" ht="15">
      <c r="A1605" s="27">
        <v>1606</v>
      </c>
      <c r="D1605" s="3" t="str">
        <f>INDEX(Table2[NAMA BARANG],MATCH(A1605,Table2[//]))</f>
        <v>PC Magnit K 62A Box magnit</v>
      </c>
      <c r="E1605" s="4">
        <f>INDEX(Table2[TT],MATCH(A1605,Table2[//]))</f>
        <v>27</v>
      </c>
      <c r="F1605" s="5" t="str">
        <f>IF(INDEX(Table2[KET],MATCH(A1605,Table2[//]))="","-",INDEX(Table2[KET],MATCH(A1605,Table2[//])))</f>
        <v>144 pc</v>
      </c>
    </row>
    <row r="1606" spans="1:6" ht="15">
      <c r="A1606" s="27">
        <v>1607</v>
      </c>
      <c r="D1606" s="3" t="str">
        <f>INDEX(Table2[NAMA BARANG],MATCH(A1606,Table2[//]))</f>
        <v>PC Magnit KM 8837-6</v>
      </c>
      <c r="E1606" s="4">
        <f>INDEX(Table2[TT],MATCH(A1606,Table2[//]))</f>
        <v>1</v>
      </c>
      <c r="F1606" s="5" t="str">
        <f>IF(INDEX(Table2[KET],MATCH(A1606,Table2[//]))="","-",INDEX(Table2[KET],MATCH(A1606,Table2[//])))</f>
        <v>96 pc</v>
      </c>
    </row>
    <row r="1607" spans="1:6" ht="15">
      <c r="A1607" s="27">
        <v>1608</v>
      </c>
      <c r="D1607" s="3" t="str">
        <f>INDEX(Table2[NAMA BARANG],MATCH(A1607,Table2[//]))</f>
        <v>PC Magnit KPM-3551-03</v>
      </c>
      <c r="E1607" s="4">
        <f>INDEX(Table2[TT],MATCH(A1607,Table2[//]))</f>
        <v>2</v>
      </c>
      <c r="F1607" s="5" t="str">
        <f>IF(INDEX(Table2[KET],MATCH(A1607,Table2[//]))="","-",INDEX(Table2[KET],MATCH(A1607,Table2[//])))</f>
        <v>96 pc</v>
      </c>
    </row>
    <row r="1608" spans="1:6" ht="15">
      <c r="A1608" s="27">
        <v>1609</v>
      </c>
      <c r="D1608" s="3" t="str">
        <f>INDEX(Table2[NAMA BARANG],MATCH(A1608,Table2[//]))</f>
        <v>PC Magnit KT 06</v>
      </c>
      <c r="E1608" s="4">
        <f>INDEX(Table2[TT],MATCH(A1608,Table2[//]))</f>
        <v>2</v>
      </c>
      <c r="F1608" s="5" t="str">
        <f>IF(INDEX(Table2[KET],MATCH(A1608,Table2[//]))="","-",INDEX(Table2[KET],MATCH(A1608,Table2[//])))</f>
        <v>144 pc</v>
      </c>
    </row>
    <row r="1609" spans="1:6" ht="15">
      <c r="A1609" s="27">
        <v>1610</v>
      </c>
      <c r="D1609" s="3" t="str">
        <f>INDEX(Table2[NAMA BARANG],MATCH(A1609,Table2[//]))</f>
        <v>PC Magnit KT 07</v>
      </c>
      <c r="E1609" s="4">
        <f>INDEX(Table2[TT],MATCH(A1609,Table2[//]))</f>
        <v>26</v>
      </c>
      <c r="F1609" s="5" t="str">
        <f>IF(INDEX(Table2[KET],MATCH(A1609,Table2[//]))="","-",INDEX(Table2[KET],MATCH(A1609,Table2[//])))</f>
        <v>144 pc</v>
      </c>
    </row>
    <row r="1610" spans="1:6" ht="15">
      <c r="A1610" s="27">
        <v>1611</v>
      </c>
      <c r="D1610" s="3" t="str">
        <f>INDEX(Table2[NAMA BARANG],MATCH(A1610,Table2[//]))</f>
        <v>PC Magnit KT 532</v>
      </c>
      <c r="E1610" s="4">
        <f>INDEX(Table2[TT],MATCH(A1610,Table2[//]))</f>
        <v>1</v>
      </c>
      <c r="F1610" s="5" t="str">
        <f>IF(INDEX(Table2[KET],MATCH(A1610,Table2[//]))="","-",INDEX(Table2[KET],MATCH(A1610,Table2[//])))</f>
        <v>144 pc</v>
      </c>
    </row>
    <row r="1611" spans="1:6" ht="15">
      <c r="A1611" s="27">
        <v>1612</v>
      </c>
      <c r="D1611" s="3" t="str">
        <f>INDEX(Table2[NAMA BARANG],MATCH(A1611,Table2[//]))</f>
        <v>PC Magnit KT 858</v>
      </c>
      <c r="E1611" s="4">
        <f>INDEX(Table2[TT],MATCH(A1611,Table2[//]))</f>
        <v>5</v>
      </c>
      <c r="F1611" s="5" t="str">
        <f>IF(INDEX(Table2[KET],MATCH(A1611,Table2[//]))="","-",INDEX(Table2[KET],MATCH(A1611,Table2[//])))</f>
        <v>144 pc</v>
      </c>
    </row>
    <row r="1612" spans="1:6" ht="15">
      <c r="A1612" s="27">
        <v>1613</v>
      </c>
      <c r="D1612" s="3" t="str">
        <f>INDEX(Table2[NAMA BARANG],MATCH(A1612,Table2[//]))</f>
        <v>PC Magnit KT 877(4)</v>
      </c>
      <c r="E1612" s="4">
        <f>INDEX(Table2[TT],MATCH(A1612,Table2[//]))</f>
        <v>1</v>
      </c>
      <c r="F1612" s="5" t="str">
        <f>IF(INDEX(Table2[KET],MATCH(A1612,Table2[//]))="","-",INDEX(Table2[KET],MATCH(A1612,Table2[//])))</f>
        <v>120 pc</v>
      </c>
    </row>
    <row r="1613" spans="1:6" ht="15">
      <c r="A1613" s="27">
        <v>1614</v>
      </c>
      <c r="D1613" s="3" t="str">
        <f>INDEX(Table2[NAMA BARANG],MATCH(A1613,Table2[//]))</f>
        <v>PC Magnit KX 1673-2 lebar + WB</v>
      </c>
      <c r="E1613" s="4">
        <f>INDEX(Table2[TT],MATCH(A1613,Table2[//]))</f>
        <v>46</v>
      </c>
      <c r="F1613" s="5" t="str">
        <f>IF(INDEX(Table2[KET],MATCH(A1613,Table2[//]))="","-",INDEX(Table2[KET],MATCH(A1613,Table2[//])))</f>
        <v>72 pc</v>
      </c>
    </row>
    <row r="1614" spans="1:6" ht="15">
      <c r="A1614" s="27">
        <v>1615</v>
      </c>
      <c r="D1614" s="3" t="str">
        <f>INDEX(Table2[NAMA BARANG],MATCH(A1614,Table2[//]))</f>
        <v>PC Magnit Ky 779 blk</v>
      </c>
      <c r="E1614" s="4">
        <f>INDEX(Table2[TT],MATCH(A1614,Table2[//]))</f>
        <v>6</v>
      </c>
      <c r="F1614" s="5" t="str">
        <f>IF(INDEX(Table2[KET],MATCH(A1614,Table2[//]))="","-",INDEX(Table2[KET],MATCH(A1614,Table2[//])))</f>
        <v>144 pc</v>
      </c>
    </row>
    <row r="1615" spans="1:6" ht="15">
      <c r="A1615" s="27">
        <v>1616</v>
      </c>
      <c r="D1615" s="3" t="str">
        <f>INDEX(Table2[NAMA BARANG],MATCH(A1615,Table2[//]))</f>
        <v>PC Magnit LC 5510 lipat WB</v>
      </c>
      <c r="E1615" s="4">
        <f>INDEX(Table2[TT],MATCH(A1615,Table2[//]))</f>
        <v>17</v>
      </c>
      <c r="F1615" s="5" t="str">
        <f>IF(INDEX(Table2[KET],MATCH(A1615,Table2[//]))="","-",INDEX(Table2[KET],MATCH(A1615,Table2[//])))</f>
        <v>144 pc</v>
      </c>
    </row>
    <row r="1616" spans="1:6" ht="15">
      <c r="A1616" s="27">
        <v>1617</v>
      </c>
      <c r="D1616" s="3" t="str">
        <f>INDEX(Table2[NAMA BARANG],MATCH(A1616,Table2[//]))</f>
        <v>PC Magnit LC 8088</v>
      </c>
      <c r="E1616" s="4">
        <f>INDEX(Table2[TT],MATCH(A1616,Table2[//]))</f>
        <v>10</v>
      </c>
      <c r="F1616" s="5" t="str">
        <f>IF(INDEX(Table2[KET],MATCH(A1616,Table2[//]))="","-",INDEX(Table2[KET],MATCH(A1616,Table2[//])))</f>
        <v>144 pc</v>
      </c>
    </row>
    <row r="1617" spans="1:6" ht="15">
      <c r="A1617" s="27">
        <v>1618</v>
      </c>
      <c r="D1617" s="3" t="str">
        <f>INDEX(Table2[NAMA BARANG],MATCH(A1617,Table2[//]))</f>
        <v>PC Magnit MC 8088 Timbul</v>
      </c>
      <c r="E1617" s="4">
        <f>INDEX(Table2[TT],MATCH(A1617,Table2[//]))</f>
        <v>10</v>
      </c>
      <c r="F1617" s="5" t="str">
        <f>IF(INDEX(Table2[KET],MATCH(A1617,Table2[//]))="","-",INDEX(Table2[KET],MATCH(A1617,Table2[//])))</f>
        <v>144 pc</v>
      </c>
    </row>
    <row r="1618" spans="1:6" ht="15">
      <c r="A1618" s="27">
        <v>1619</v>
      </c>
      <c r="D1618" s="3" t="str">
        <f>INDEX(Table2[NAMA BARANG],MATCH(A1618,Table2[//]))</f>
        <v>PC Magnit minion A 720</v>
      </c>
      <c r="E1618" s="4">
        <f>INDEX(Table2[TT],MATCH(A1618,Table2[//]))</f>
        <v>6</v>
      </c>
      <c r="F1618" s="5" t="str">
        <f>IF(INDEX(Table2[KET],MATCH(A1618,Table2[//]))="","-",INDEX(Table2[KET],MATCH(A1618,Table2[//])))</f>
        <v>144 pc</v>
      </c>
    </row>
    <row r="1619" spans="1:6" ht="15">
      <c r="A1619" s="27">
        <v>1620</v>
      </c>
      <c r="D1619" s="3" t="str">
        <f>INDEX(Table2[NAMA BARANG],MATCH(A1619,Table2[//]))</f>
        <v>PC Magnit minion KT 535</v>
      </c>
      <c r="E1619" s="4">
        <f>INDEX(Table2[TT],MATCH(A1619,Table2[//]))</f>
        <v>1</v>
      </c>
      <c r="F1619" s="5" t="str">
        <f>IF(INDEX(Table2[KET],MATCH(A1619,Table2[//]))="","-",INDEX(Table2[KET],MATCH(A1619,Table2[//])))</f>
        <v>144 pc</v>
      </c>
    </row>
    <row r="1620" spans="1:6" ht="15">
      <c r="A1620" s="27">
        <v>1621</v>
      </c>
      <c r="D1620" s="3" t="str">
        <f>INDEX(Table2[NAMA BARANG],MATCH(A1620,Table2[//]))</f>
        <v>PC Magnit minion KT 569</v>
      </c>
      <c r="E1620" s="4">
        <f>INDEX(Table2[TT],MATCH(A1620,Table2[//]))</f>
        <v>2</v>
      </c>
      <c r="F1620" s="5" t="str">
        <f>IF(INDEX(Table2[KET],MATCH(A1620,Table2[//]))="","-",INDEX(Table2[KET],MATCH(A1620,Table2[//])))</f>
        <v>144 pc</v>
      </c>
    </row>
    <row r="1621" spans="1:6" ht="15">
      <c r="A1621" s="27">
        <v>1622</v>
      </c>
      <c r="D1621" s="3" t="str">
        <f>INDEX(Table2[NAMA BARANG],MATCH(A1621,Table2[//]))</f>
        <v>PC Magnit MS 9022 Bus Set Roda</v>
      </c>
      <c r="E1621" s="4">
        <f>INDEX(Table2[TT],MATCH(A1621,Table2[//]))</f>
        <v>11</v>
      </c>
      <c r="F1621" s="5" t="str">
        <f>IF(INDEX(Table2[KET],MATCH(A1621,Table2[//]))="","-",INDEX(Table2[KET],MATCH(A1621,Table2[//])))</f>
        <v>120 pc</v>
      </c>
    </row>
    <row r="1622" spans="1:6" ht="15">
      <c r="A1622" s="27">
        <v>1623</v>
      </c>
      <c r="D1622" s="3" t="str">
        <f>INDEX(Table2[NAMA BARANG],MATCH(A1622,Table2[//]))</f>
        <v>PC Magnit QM-079 Disney</v>
      </c>
      <c r="E1622" s="4">
        <f>INDEX(Table2[TT],MATCH(A1622,Table2[//]))</f>
        <v>4</v>
      </c>
      <c r="F1622" s="5" t="str">
        <f>IF(INDEX(Table2[KET],MATCH(A1622,Table2[//]))="","-",INDEX(Table2[KET],MATCH(A1622,Table2[//])))</f>
        <v>144 pc</v>
      </c>
    </row>
    <row r="1623" spans="1:6" ht="15">
      <c r="A1623" s="27">
        <v>1624</v>
      </c>
      <c r="D1623" s="3" t="str">
        <f>INDEX(Table2[NAMA BARANG],MATCH(A1623,Table2[//]))</f>
        <v>PC Magnit S-8088+WB Princess/ MM/ WTP</v>
      </c>
      <c r="E1623" s="4">
        <f>INDEX(Table2[TT],MATCH(A1623,Table2[//]))</f>
        <v>13</v>
      </c>
      <c r="F1623" s="5" t="str">
        <f>IF(INDEX(Table2[KET],MATCH(A1623,Table2[//]))="","-",INDEX(Table2[KET],MATCH(A1623,Table2[//])))</f>
        <v>120 pc</v>
      </c>
    </row>
    <row r="1624" spans="1:6" ht="15">
      <c r="A1624" s="27">
        <v>1625</v>
      </c>
      <c r="D1624" s="3" t="str">
        <f>INDEX(Table2[NAMA BARANG],MATCH(A1624,Table2[//]))</f>
        <v>PC Magnit X 501</v>
      </c>
      <c r="E1624" s="4">
        <f>INDEX(Table2[TT],MATCH(A1624,Table2[//]))</f>
        <v>16</v>
      </c>
      <c r="F1624" s="5" t="str">
        <f>IF(INDEX(Table2[KET],MATCH(A1624,Table2[//]))="","-",INDEX(Table2[KET],MATCH(A1624,Table2[//])))</f>
        <v>144 pc</v>
      </c>
    </row>
    <row r="1625" spans="1:6" ht="15">
      <c r="A1625" s="27">
        <v>1626</v>
      </c>
      <c r="D1625" s="3" t="str">
        <f>INDEX(Table2[NAMA BARANG],MATCH(A1625,Table2[//]))</f>
        <v>PC Magnit XDC 6102</v>
      </c>
      <c r="E1625" s="4">
        <f>INDEX(Table2[TT],MATCH(A1625,Table2[//]))</f>
        <v>4</v>
      </c>
      <c r="F1625" s="5" t="str">
        <f>IF(INDEX(Table2[KET],MATCH(A1625,Table2[//]))="","-",INDEX(Table2[KET],MATCH(A1625,Table2[//])))</f>
        <v>144 pc</v>
      </c>
    </row>
    <row r="1626" spans="1:6" ht="15">
      <c r="A1626" s="27">
        <v>1627</v>
      </c>
      <c r="D1626" s="3" t="str">
        <f>INDEX(Table2[NAMA BARANG],MATCH(A1626,Table2[//]))</f>
        <v>PC Magnit XPM-5190-10 Sandal</v>
      </c>
      <c r="E1626" s="4">
        <f>INDEX(Table2[TT],MATCH(A1626,Table2[//]))</f>
        <v>1</v>
      </c>
      <c r="F1626" s="5" t="str">
        <f>IF(INDEX(Table2[KET],MATCH(A1626,Table2[//]))="","-",INDEX(Table2[KET],MATCH(A1626,Table2[//])))</f>
        <v>96 pc</v>
      </c>
    </row>
    <row r="1627" spans="1:6" ht="15">
      <c r="A1627" s="27">
        <v>1628</v>
      </c>
      <c r="D1627" s="3" t="str">
        <f>INDEX(Table2[NAMA BARANG],MATCH(A1627,Table2[//]))</f>
        <v>PC Magnit XU 1219 putar</v>
      </c>
      <c r="E1627" s="4">
        <f>INDEX(Table2[TT],MATCH(A1627,Table2[//]))</f>
        <v>4</v>
      </c>
      <c r="F1627" s="5" t="str">
        <f>IF(INDEX(Table2[KET],MATCH(A1627,Table2[//]))="","-",INDEX(Table2[KET],MATCH(A1627,Table2[//])))</f>
        <v>120 pc</v>
      </c>
    </row>
    <row r="1628" spans="1:6" ht="15">
      <c r="A1628" s="27">
        <v>1629</v>
      </c>
      <c r="D1628" s="3" t="str">
        <f>INDEX(Table2[NAMA BARANG],MATCH(A1628,Table2[//]))</f>
        <v>PC Magnit XU 6605 white Board</v>
      </c>
      <c r="E1628" s="4">
        <f>INDEX(Table2[TT],MATCH(A1628,Table2[//]))</f>
        <v>1</v>
      </c>
      <c r="F1628" s="5" t="str">
        <f>IF(INDEX(Table2[KET],MATCH(A1628,Table2[//]))="","-",INDEX(Table2[KET],MATCH(A1628,Table2[//])))</f>
        <v>120 pc</v>
      </c>
    </row>
    <row r="1629" spans="1:6" ht="15">
      <c r="A1629" s="27">
        <v>1630</v>
      </c>
      <c r="D1629" s="3" t="str">
        <f>INDEX(Table2[NAMA BARANG],MATCH(A1629,Table2[//]))</f>
        <v>PC Mainan 8054</v>
      </c>
      <c r="E1629" s="4">
        <f>INDEX(Table2[TT],MATCH(A1629,Table2[//]))</f>
        <v>2</v>
      </c>
      <c r="F1629" s="5" t="str">
        <f>IF(INDEX(Table2[KET],MATCH(A1629,Table2[//]))="","-",INDEX(Table2[KET],MATCH(A1629,Table2[//])))</f>
        <v>288 pc</v>
      </c>
    </row>
    <row r="1630" spans="1:6" ht="15">
      <c r="A1630" s="27">
        <v>1631</v>
      </c>
      <c r="D1630" s="3" t="str">
        <f>INDEX(Table2[NAMA BARANG],MATCH(A1630,Table2[//]))</f>
        <v>PC Metal box A 311 Klg (DS 3914)</v>
      </c>
      <c r="E1630" s="4">
        <f>INDEX(Table2[TT],MATCH(A1630,Table2[//]))</f>
        <v>4</v>
      </c>
      <c r="F1630" s="5" t="str">
        <f>IF(INDEX(Table2[KET],MATCH(A1630,Table2[//]))="","-",INDEX(Table2[KET],MATCH(A1630,Table2[//])))</f>
        <v>10 ls</v>
      </c>
    </row>
    <row r="1631" spans="1:6" ht="15">
      <c r="A1631" s="27">
        <v>1632</v>
      </c>
      <c r="D1631" s="3" t="str">
        <f>INDEX(Table2[NAMA BARANG],MATCH(A1631,Table2[//]))</f>
        <v>PC mika cermin PC 218</v>
      </c>
      <c r="E1631" s="4">
        <f>INDEX(Table2[TT],MATCH(A1631,Table2[//]))</f>
        <v>5</v>
      </c>
      <c r="F1631" s="5" t="str">
        <f>IF(INDEX(Table2[KET],MATCH(A1631,Table2[//]))="","-",INDEX(Table2[KET],MATCH(A1631,Table2[//])))</f>
        <v>288 pc</v>
      </c>
    </row>
    <row r="1632" spans="1:6" ht="15">
      <c r="A1632" s="27">
        <v>1633</v>
      </c>
      <c r="D1632" s="3" t="str">
        <f>INDEX(Table2[NAMA BARANG],MATCH(A1632,Table2[//]))</f>
        <v>Pc oval BTS 1067 (BLK)</v>
      </c>
      <c r="E1632" s="4">
        <f>INDEX(Table2[TT],MATCH(A1632,Table2[//]))</f>
        <v>2</v>
      </c>
      <c r="F1632" s="5" t="str">
        <f>IF(INDEX(Table2[KET],MATCH(A1632,Table2[//]))="","-",INDEX(Table2[KET],MATCH(A1632,Table2[//])))</f>
        <v>26 ls</v>
      </c>
    </row>
    <row r="1633" spans="1:6" ht="15">
      <c r="A1633" s="27">
        <v>1634</v>
      </c>
      <c r="D1633" s="3" t="str">
        <f>INDEX(Table2[NAMA BARANG],MATCH(A1633,Table2[//]))</f>
        <v>PC P A0960 mobil tarik</v>
      </c>
      <c r="E1633" s="4">
        <f>INDEX(Table2[TT],MATCH(A1633,Table2[//]))</f>
        <v>3</v>
      </c>
      <c r="F1633" s="5" t="str">
        <f>IF(INDEX(Table2[KET],MATCH(A1633,Table2[//]))="","-",INDEX(Table2[KET],MATCH(A1633,Table2[//])))</f>
        <v>96 pc</v>
      </c>
    </row>
    <row r="1634" spans="1:6" ht="15">
      <c r="A1634" s="27">
        <v>1635</v>
      </c>
      <c r="D1634" s="3" t="str">
        <f>INDEX(Table2[NAMA BARANG],MATCH(A1634,Table2[//]))</f>
        <v>PC PB 22</v>
      </c>
      <c r="E1634" s="4">
        <f>INDEX(Table2[TT],MATCH(A1634,Table2[//]))</f>
        <v>17</v>
      </c>
      <c r="F1634" s="5" t="str">
        <f>IF(INDEX(Table2[KET],MATCH(A1634,Table2[//]))="","-",INDEX(Table2[KET],MATCH(A1634,Table2[//])))</f>
        <v>96 pc</v>
      </c>
    </row>
    <row r="1635" spans="1:6" ht="15">
      <c r="A1635" s="27">
        <v>1636</v>
      </c>
      <c r="D1635" s="3" t="str">
        <f>INDEX(Table2[NAMA BARANG],MATCH(A1635,Table2[//]))</f>
        <v>PC pkm 8861</v>
      </c>
      <c r="E1635" s="4">
        <f>INDEX(Table2[TT],MATCH(A1635,Table2[//]))</f>
        <v>2</v>
      </c>
      <c r="F1635" s="5" t="str">
        <f>IF(INDEX(Table2[KET],MATCH(A1635,Table2[//]))="","-",INDEX(Table2[KET],MATCH(A1635,Table2[//])))</f>
        <v>144 PCS</v>
      </c>
    </row>
    <row r="1636" spans="1:6" ht="15">
      <c r="A1636" s="27">
        <v>1637</v>
      </c>
      <c r="D1636" s="3" t="str">
        <f>INDEX(Table2[NAMA BARANG],MATCH(A1636,Table2[//]))</f>
        <v>PC Plst 0093</v>
      </c>
      <c r="E1636" s="4">
        <f>INDEX(Table2[TT],MATCH(A1636,Table2[//]))</f>
        <v>2</v>
      </c>
      <c r="F1636" s="5" t="str">
        <f>IF(INDEX(Table2[KET],MATCH(A1636,Table2[//]))="","-",INDEX(Table2[KET],MATCH(A1636,Table2[//])))</f>
        <v>192 pc</v>
      </c>
    </row>
    <row r="1637" spans="1:6" ht="15">
      <c r="A1637" s="27">
        <v>1638</v>
      </c>
      <c r="D1637" s="3" t="str">
        <f>INDEX(Table2[NAMA BARANG],MATCH(A1637,Table2[//]))</f>
        <v>PC Plst 20107 WB</v>
      </c>
      <c r="E1637" s="4">
        <f>INDEX(Table2[TT],MATCH(A1637,Table2[//]))</f>
        <v>2</v>
      </c>
      <c r="F1637" s="5" t="str">
        <f>IF(INDEX(Table2[KET],MATCH(A1637,Table2[//]))="","-",INDEX(Table2[KET],MATCH(A1637,Table2[//])))</f>
        <v>96 pc</v>
      </c>
    </row>
    <row r="1638" spans="1:6" ht="15">
      <c r="A1638" s="27">
        <v>1639</v>
      </c>
      <c r="D1638" s="3" t="str">
        <f>INDEX(Table2[NAMA BARANG],MATCH(A1638,Table2[//]))</f>
        <v>PC Plst 908 Sailormoon</v>
      </c>
      <c r="E1638" s="4">
        <f>INDEX(Table2[TT],MATCH(A1638,Table2[//]))</f>
        <v>3</v>
      </c>
      <c r="F1638" s="5" t="str">
        <f>IF(INDEX(Table2[KET],MATCH(A1638,Table2[//]))="","-",INDEX(Table2[KET],MATCH(A1638,Table2[//])))</f>
        <v>24 ls</v>
      </c>
    </row>
    <row r="1639" spans="1:6" ht="15">
      <c r="A1639" s="27">
        <v>1640</v>
      </c>
      <c r="D1639" s="3" t="str">
        <f>INDEX(Table2[NAMA BARANG],MATCH(A1639,Table2[//]))</f>
        <v>PC Plst Disney 0093/ SB-36-2 M Mouse</v>
      </c>
      <c r="E1639" s="4">
        <f>INDEX(Table2[TT],MATCH(A1639,Table2[//]))</f>
        <v>3</v>
      </c>
      <c r="F1639" s="5" t="str">
        <f>IF(INDEX(Table2[KET],MATCH(A1639,Table2[//]))="","-",INDEX(Table2[KET],MATCH(A1639,Table2[//])))</f>
        <v>192 pc</v>
      </c>
    </row>
    <row r="1640" spans="1:6" ht="15">
      <c r="A1640" s="27">
        <v>1641</v>
      </c>
      <c r="D1640" s="3" t="str">
        <f>INDEX(Table2[NAMA BARANG],MATCH(A1640,Table2[//]))</f>
        <v>PC Plst HT 1024 minion</v>
      </c>
      <c r="E1640" s="4">
        <f>INDEX(Table2[TT],MATCH(A1640,Table2[//]))</f>
        <v>5</v>
      </c>
      <c r="F1640" s="5" t="str">
        <f>IF(INDEX(Table2[KET],MATCH(A1640,Table2[//]))="","-",INDEX(Table2[KET],MATCH(A1640,Table2[//])))</f>
        <v>216 pc</v>
      </c>
    </row>
    <row r="1641" spans="1:6" ht="15">
      <c r="A1641" s="27">
        <v>1642</v>
      </c>
      <c r="D1641" s="3" t="str">
        <f>INDEX(Table2[NAMA BARANG],MATCH(A1641,Table2[//]))</f>
        <v>PC Plst HT 406</v>
      </c>
      <c r="E1641" s="4">
        <f>INDEX(Table2[TT],MATCH(A1641,Table2[//]))</f>
        <v>7</v>
      </c>
      <c r="F1641" s="5" t="str">
        <f>IF(INDEX(Table2[KET],MATCH(A1641,Table2[//]))="","-",INDEX(Table2[KET],MATCH(A1641,Table2[//])))</f>
        <v>288 pc</v>
      </c>
    </row>
    <row r="1642" spans="1:6" ht="15">
      <c r="A1642" s="27">
        <v>1643</v>
      </c>
      <c r="D1642" s="3" t="str">
        <f>INDEX(Table2[NAMA BARANG],MATCH(A1642,Table2[//]))</f>
        <v>PC Plst kotak B 1F 1502</v>
      </c>
      <c r="E1642" s="4">
        <f>INDEX(Table2[TT],MATCH(A1642,Table2[//]))</f>
        <v>24</v>
      </c>
      <c r="F1642" s="5" t="str">
        <f>IF(INDEX(Table2[KET],MATCH(A1642,Table2[//]))="","-",INDEX(Table2[KET],MATCH(A1642,Table2[//])))</f>
        <v>20 ls</v>
      </c>
    </row>
    <row r="1643" spans="1:6" ht="15">
      <c r="A1643" s="27">
        <v>1644</v>
      </c>
      <c r="D1643" s="3" t="str">
        <f>INDEX(Table2[NAMA BARANG],MATCH(A1643,Table2[//]))</f>
        <v>PC Plst kotak B 1F 1504</v>
      </c>
      <c r="E1643" s="4">
        <f>INDEX(Table2[TT],MATCH(A1643,Table2[//]))</f>
        <v>19</v>
      </c>
      <c r="F1643" s="5" t="str">
        <f>IF(INDEX(Table2[KET],MATCH(A1643,Table2[//]))="","-",INDEX(Table2[KET],MATCH(A1643,Table2[//])))</f>
        <v>25 ls</v>
      </c>
    </row>
    <row r="1644" spans="1:6" ht="15">
      <c r="A1644" s="27">
        <v>1645</v>
      </c>
      <c r="D1644" s="3" t="str">
        <f>INDEX(Table2[NAMA BARANG],MATCH(A1644,Table2[//]))</f>
        <v>PC Plst PC-102 PB (Princess/ Disney)</v>
      </c>
      <c r="E1644" s="4">
        <f>INDEX(Table2[TT],MATCH(A1644,Table2[//]))</f>
        <v>2</v>
      </c>
      <c r="F1644" s="5" t="str">
        <f>IF(INDEX(Table2[KET],MATCH(A1644,Table2[//]))="","-",INDEX(Table2[KET],MATCH(A1644,Table2[//])))</f>
        <v>57 ls</v>
      </c>
    </row>
    <row r="1645" spans="1:6" ht="15">
      <c r="A1645" s="27">
        <v>1646</v>
      </c>
      <c r="D1645" s="3" t="str">
        <f>INDEX(Table2[NAMA BARANG],MATCH(A1645,Table2[//]))</f>
        <v>PC Plst SH 0121</v>
      </c>
      <c r="E1645" s="4">
        <f>INDEX(Table2[TT],MATCH(A1645,Table2[//]))</f>
        <v>3</v>
      </c>
      <c r="F1645" s="5" t="str">
        <f>IF(INDEX(Table2[KET],MATCH(A1645,Table2[//]))="","-",INDEX(Table2[KET],MATCH(A1645,Table2[//])))</f>
        <v>96 pc</v>
      </c>
    </row>
    <row r="1646" spans="1:6" ht="15">
      <c r="A1646" s="27">
        <v>1647</v>
      </c>
      <c r="D1646" s="3" t="str">
        <f>INDEX(Table2[NAMA BARANG],MATCH(A1646,Table2[//]))</f>
        <v>PC Plst SN 7206</v>
      </c>
      <c r="E1646" s="4">
        <f>INDEX(Table2[TT],MATCH(A1646,Table2[//]))</f>
        <v>3</v>
      </c>
      <c r="F1646" s="5">
        <f>IF(INDEX(Table2[KET],MATCH(A1646,Table2[//]))="","-",INDEX(Table2[KET],MATCH(A1646,Table2[//])))</f>
        <v>96</v>
      </c>
    </row>
    <row r="1647" spans="1:6" ht="15">
      <c r="A1647" s="27">
        <v>1648</v>
      </c>
      <c r="D1647" s="3" t="str">
        <f>INDEX(Table2[NAMA BARANG],MATCH(A1647,Table2[//]))</f>
        <v>PC Plst Topla PBC-05</v>
      </c>
      <c r="E1647" s="4">
        <f>INDEX(Table2[TT],MATCH(A1647,Table2[//]))</f>
        <v>6</v>
      </c>
      <c r="F1647" s="5" t="str">
        <f>IF(INDEX(Table2[KET],MATCH(A1647,Table2[//]))="","-",INDEX(Table2[KET],MATCH(A1647,Table2[//])))</f>
        <v>20 ls</v>
      </c>
    </row>
    <row r="1648" spans="1:6" ht="15">
      <c r="A1648" s="27">
        <v>1649</v>
      </c>
      <c r="D1648" s="3" t="str">
        <f>INDEX(Table2[NAMA BARANG],MATCH(A1648,Table2[//]))</f>
        <v>PC Plst TT 6800-6802 kitty</v>
      </c>
      <c r="E1648" s="4">
        <f>INDEX(Table2[TT],MATCH(A1648,Table2[//]))</f>
        <v>4</v>
      </c>
      <c r="F1648" s="5" t="str">
        <f>IF(INDEX(Table2[KET],MATCH(A1648,Table2[//]))="","-",INDEX(Table2[KET],MATCH(A1648,Table2[//])))</f>
        <v>96 pc</v>
      </c>
    </row>
    <row r="1649" spans="1:6" ht="15">
      <c r="A1649" s="27">
        <v>1650</v>
      </c>
      <c r="D1649" s="3" t="str">
        <f>INDEX(Table2[NAMA BARANG],MATCH(A1649,Table2[//]))</f>
        <v>PC Plst TT 6800-6802 Thomas</v>
      </c>
      <c r="E1649" s="4">
        <f>INDEX(Table2[TT],MATCH(A1649,Table2[//]))</f>
        <v>2</v>
      </c>
      <c r="F1649" s="5" t="str">
        <f>IF(INDEX(Table2[KET],MATCH(A1649,Table2[//]))="","-",INDEX(Table2[KET],MATCH(A1649,Table2[//])))</f>
        <v>96 pc</v>
      </c>
    </row>
    <row r="1650" spans="1:6" ht="15">
      <c r="A1650" s="27">
        <v>1651</v>
      </c>
      <c r="D1650" s="3" t="str">
        <f>INDEX(Table2[NAMA BARANG],MATCH(A1650,Table2[//]))</f>
        <v>PC Plst WB-20108</v>
      </c>
      <c r="E1650" s="4">
        <f>INDEX(Table2[TT],MATCH(A1650,Table2[//]))</f>
        <v>1</v>
      </c>
      <c r="F1650" s="5" t="str">
        <f>IF(INDEX(Table2[KET],MATCH(A1650,Table2[//]))="","-",INDEX(Table2[KET],MATCH(A1650,Table2[//])))</f>
        <v>96 pc</v>
      </c>
    </row>
    <row r="1651" spans="1:6" ht="15">
      <c r="A1651" s="27">
        <v>1652</v>
      </c>
      <c r="D1651" s="3" t="str">
        <f>INDEX(Table2[NAMA BARANG],MATCH(A1651,Table2[//]))</f>
        <v>Pc PS 002</v>
      </c>
      <c r="E1651" s="4">
        <f>INDEX(Table2[TT],MATCH(A1651,Table2[//]))</f>
        <v>4</v>
      </c>
      <c r="F1651" s="5" t="str">
        <f>IF(INDEX(Table2[KET],MATCH(A1651,Table2[//]))="","-",INDEX(Table2[KET],MATCH(A1651,Table2[//])))</f>
        <v>120 pc</v>
      </c>
    </row>
    <row r="1652" spans="1:6" ht="15">
      <c r="A1652" s="27">
        <v>1653</v>
      </c>
      <c r="D1652" s="3" t="str">
        <f>INDEX(Table2[NAMA BARANG],MATCH(A1652,Table2[//]))</f>
        <v>PC r 64</v>
      </c>
      <c r="E1652" s="4">
        <f>INDEX(Table2[TT],MATCH(A1652,Table2[//]))</f>
        <v>4</v>
      </c>
      <c r="F1652" s="5" t="str">
        <f>IF(INDEX(Table2[KET],MATCH(A1652,Table2[//]))="","-",INDEX(Table2[KET],MATCH(A1652,Table2[//])))</f>
        <v>216 pc</v>
      </c>
    </row>
    <row r="1653" spans="1:6" ht="15">
      <c r="A1653" s="27">
        <v>1654</v>
      </c>
      <c r="D1653" s="3" t="str">
        <f>INDEX(Table2[NAMA BARANG],MATCH(A1653,Table2[//]))</f>
        <v>Pc rest 8833</v>
      </c>
      <c r="E1653" s="4">
        <f>INDEX(Table2[TT],MATCH(A1653,Table2[//]))</f>
        <v>1</v>
      </c>
      <c r="F1653" s="5" t="str">
        <f>IF(INDEX(Table2[KET],MATCH(A1653,Table2[//]))="","-",INDEX(Table2[KET],MATCH(A1653,Table2[//])))</f>
        <v>-</v>
      </c>
    </row>
    <row r="1654" spans="1:6" ht="15">
      <c r="A1654" s="27">
        <v>1655</v>
      </c>
      <c r="D1654" s="3" t="str">
        <f>INDEX(Table2[NAMA BARANG],MATCH(A1654,Table2[//]))</f>
        <v>Pc rest 8906</v>
      </c>
      <c r="E1654" s="4">
        <f>INDEX(Table2[TT],MATCH(A1654,Table2[//]))</f>
        <v>1</v>
      </c>
      <c r="F1654" s="5" t="str">
        <f>IF(INDEX(Table2[KET],MATCH(A1654,Table2[//]))="","-",INDEX(Table2[KET],MATCH(A1654,Table2[//])))</f>
        <v>-</v>
      </c>
    </row>
    <row r="1655" spans="1:6" ht="15">
      <c r="A1655" s="27">
        <v>1656</v>
      </c>
      <c r="D1655" s="3" t="str">
        <f>INDEX(Table2[NAMA BARANG],MATCH(A1655,Table2[//]))</f>
        <v>PC Ret 1006</v>
      </c>
      <c r="E1655" s="4">
        <f>INDEX(Table2[TT],MATCH(A1655,Table2[//]))</f>
        <v>14</v>
      </c>
      <c r="F1655" s="5" t="str">
        <f>IF(INDEX(Table2[KET],MATCH(A1655,Table2[//]))="","-",INDEX(Table2[KET],MATCH(A1655,Table2[//])))</f>
        <v>432 pc</v>
      </c>
    </row>
    <row r="1656" spans="1:6" ht="15">
      <c r="A1656" s="27">
        <v>1657</v>
      </c>
      <c r="D1656" s="3" t="str">
        <f>INDEX(Table2[NAMA BARANG],MATCH(A1656,Table2[//]))</f>
        <v>PC Ret 1123</v>
      </c>
      <c r="E1656" s="4">
        <f>INDEX(Table2[TT],MATCH(A1656,Table2[//]))</f>
        <v>1</v>
      </c>
      <c r="F1656" s="5" t="str">
        <f>IF(INDEX(Table2[KET],MATCH(A1656,Table2[//]))="","-",INDEX(Table2[KET],MATCH(A1656,Table2[//])))</f>
        <v>18 ls</v>
      </c>
    </row>
    <row r="1657" spans="1:6" ht="15">
      <c r="A1657" s="27">
        <v>1658</v>
      </c>
      <c r="D1657" s="3" t="str">
        <f>INDEX(Table2[NAMA BARANG],MATCH(A1657,Table2[//]))</f>
        <v>PC Ret 192 coffee</v>
      </c>
      <c r="E1657" s="4">
        <f>INDEX(Table2[TT],MATCH(A1657,Table2[//]))</f>
        <v>2</v>
      </c>
      <c r="F1657" s="5" t="str">
        <f>IF(INDEX(Table2[KET],MATCH(A1657,Table2[//]))="","-",INDEX(Table2[KET],MATCH(A1657,Table2[//])))</f>
        <v>240 pc</v>
      </c>
    </row>
    <row r="1658" spans="1:6" ht="15">
      <c r="A1658" s="27">
        <v>1659</v>
      </c>
      <c r="D1658" s="3" t="str">
        <f>INDEX(Table2[NAMA BARANG],MATCH(A1658,Table2[//]))</f>
        <v>PC Ret 2 oval Burung Hantu</v>
      </c>
      <c r="E1658" s="4">
        <f>INDEX(Table2[TT],MATCH(A1658,Table2[//]))</f>
        <v>1</v>
      </c>
      <c r="F1658" s="5" t="str">
        <f>IF(INDEX(Table2[KET],MATCH(A1658,Table2[//]))="","-",INDEX(Table2[KET],MATCH(A1658,Table2[//])))</f>
        <v>40 ls</v>
      </c>
    </row>
    <row r="1659" spans="1:6" ht="15">
      <c r="A1659" s="27">
        <v>1660</v>
      </c>
      <c r="D1659" s="3" t="str">
        <f>INDEX(Table2[NAMA BARANG],MATCH(A1659,Table2[//]))</f>
        <v>PC Ret 2M 8126A</v>
      </c>
      <c r="E1659" s="4">
        <f>INDEX(Table2[TT],MATCH(A1659,Table2[//]))</f>
        <v>1</v>
      </c>
      <c r="F1659" s="5" t="str">
        <f>IF(INDEX(Table2[KET],MATCH(A1659,Table2[//]))="","-",INDEX(Table2[KET],MATCH(A1659,Table2[//])))</f>
        <v>168 pc</v>
      </c>
    </row>
    <row r="1660" spans="1:6" ht="15">
      <c r="A1660" s="27">
        <v>1661</v>
      </c>
      <c r="D1660" s="3" t="str">
        <f>INDEX(Table2[NAMA BARANG],MATCH(A1660,Table2[//]))</f>
        <v>PC Ret 2T 8850</v>
      </c>
      <c r="E1660" s="4">
        <f>INDEX(Table2[TT],MATCH(A1660,Table2[//]))</f>
        <v>1</v>
      </c>
      <c r="F1660" s="5" t="str">
        <f>IF(INDEX(Table2[KET],MATCH(A1660,Table2[//]))="","-",INDEX(Table2[KET],MATCH(A1660,Table2[//])))</f>
        <v>-</v>
      </c>
    </row>
    <row r="1661" spans="1:6" ht="15">
      <c r="A1661" s="27">
        <v>1662</v>
      </c>
      <c r="D1661" s="3" t="str">
        <f>INDEX(Table2[NAMA BARANG],MATCH(A1661,Table2[//]))</f>
        <v>PC Ret 337</v>
      </c>
      <c r="E1661" s="4">
        <f>INDEX(Table2[TT],MATCH(A1661,Table2[//]))</f>
        <v>2</v>
      </c>
      <c r="F1661" s="5" t="str">
        <f>IF(INDEX(Table2[KET],MATCH(A1661,Table2[//]))="","-",INDEX(Table2[KET],MATCH(A1661,Table2[//])))</f>
        <v>-</v>
      </c>
    </row>
    <row r="1662" spans="1:6" ht="15">
      <c r="A1662" s="27">
        <v>1663</v>
      </c>
      <c r="D1662" s="3" t="str">
        <f>INDEX(Table2[NAMA BARANG],MATCH(A1662,Table2[//]))</f>
        <v>PC Ret 3478</v>
      </c>
      <c r="E1662" s="4">
        <f>INDEX(Table2[TT],MATCH(A1662,Table2[//]))</f>
        <v>2</v>
      </c>
      <c r="F1662" s="5" t="str">
        <f>IF(INDEX(Table2[KET],MATCH(A1662,Table2[//]))="","-",INDEX(Table2[KET],MATCH(A1662,Table2[//])))</f>
        <v>1200 pc</v>
      </c>
    </row>
    <row r="1663" spans="1:6" ht="15">
      <c r="A1663" s="27">
        <v>1664</v>
      </c>
      <c r="D1663" s="3" t="str">
        <f>INDEX(Table2[NAMA BARANG],MATCH(A1663,Table2[//]))</f>
        <v>PC Ret 5080</v>
      </c>
      <c r="E1663" s="4">
        <f>INDEX(Table2[TT],MATCH(A1663,Table2[//]))</f>
        <v>1</v>
      </c>
      <c r="F1663" s="5" t="str">
        <f>IF(INDEX(Table2[KET],MATCH(A1663,Table2[//]))="","-",INDEX(Table2[KET],MATCH(A1663,Table2[//])))</f>
        <v>216 PCS</v>
      </c>
    </row>
    <row r="1664" spans="1:6" ht="15">
      <c r="A1664" s="27">
        <v>1665</v>
      </c>
      <c r="D1664" s="3" t="str">
        <f>INDEX(Table2[NAMA BARANG],MATCH(A1664,Table2[//]))</f>
        <v>PC Ret 5198</v>
      </c>
      <c r="E1664" s="4">
        <f>INDEX(Table2[TT],MATCH(A1664,Table2[//]))</f>
        <v>4</v>
      </c>
      <c r="F1664" s="5" t="str">
        <f>IF(INDEX(Table2[KET],MATCH(A1664,Table2[//]))="","-",INDEX(Table2[KET],MATCH(A1664,Table2[//])))</f>
        <v>8 ls</v>
      </c>
    </row>
    <row r="1665" spans="1:6" ht="15">
      <c r="A1665" s="27">
        <v>1666</v>
      </c>
      <c r="D1665" s="3" t="str">
        <f>INDEX(Table2[NAMA BARANG],MATCH(A1665,Table2[//]))</f>
        <v>PC Ret 6658</v>
      </c>
      <c r="E1665" s="4">
        <f>INDEX(Table2[TT],MATCH(A1665,Table2[//]))</f>
        <v>2</v>
      </c>
      <c r="F1665" s="5" t="str">
        <f>IF(INDEX(Table2[KET],MATCH(A1665,Table2[//]))="","-",INDEX(Table2[KET],MATCH(A1665,Table2[//])))</f>
        <v>10 ls</v>
      </c>
    </row>
    <row r="1666" spans="1:6" ht="15">
      <c r="A1666" s="27">
        <v>1667</v>
      </c>
      <c r="D1666" s="3" t="str">
        <f>INDEX(Table2[NAMA BARANG],MATCH(A1666,Table2[//]))</f>
        <v>PC Ret 6806 (6813)/ 6808</v>
      </c>
      <c r="E1666" s="4">
        <f>INDEX(Table2[TT],MATCH(A1666,Table2[//]))</f>
        <v>7</v>
      </c>
      <c r="F1666" s="5" t="str">
        <f>IF(INDEX(Table2[KET],MATCH(A1666,Table2[//]))="","-",INDEX(Table2[KET],MATCH(A1666,Table2[//])))</f>
        <v>20 ls</v>
      </c>
    </row>
    <row r="1667" spans="1:6" ht="15">
      <c r="A1667" s="27">
        <v>1668</v>
      </c>
      <c r="D1667" s="3" t="str">
        <f>INDEX(Table2[NAMA BARANG],MATCH(A1667,Table2[//]))</f>
        <v>PC Ret 686</v>
      </c>
      <c r="E1667" s="4">
        <f>INDEX(Table2[TT],MATCH(A1667,Table2[//]))</f>
        <v>2</v>
      </c>
      <c r="F1667" s="5" t="str">
        <f>IF(INDEX(Table2[KET],MATCH(A1667,Table2[//]))="","-",INDEX(Table2[KET],MATCH(A1667,Table2[//])))</f>
        <v>10 ls</v>
      </c>
    </row>
    <row r="1668" spans="1:6" ht="15">
      <c r="A1668" s="27">
        <v>1669</v>
      </c>
      <c r="D1668" s="3" t="str">
        <f>INDEX(Table2[NAMA BARANG],MATCH(A1668,Table2[//]))</f>
        <v>PC Ret 802(2)/ 8031(2)</v>
      </c>
      <c r="E1668" s="4">
        <f>INDEX(Table2[TT],MATCH(A1668,Table2[//]))</f>
        <v>2</v>
      </c>
      <c r="F1668" s="5" t="str">
        <f>IF(INDEX(Table2[KET],MATCH(A1668,Table2[//]))="","-",INDEX(Table2[KET],MATCH(A1668,Table2[//])))</f>
        <v>18 ls</v>
      </c>
    </row>
    <row r="1669" spans="1:6" ht="15">
      <c r="A1669" s="27">
        <v>1670</v>
      </c>
      <c r="D1669" s="3" t="str">
        <f>INDEX(Table2[NAMA BARANG],MATCH(A1669,Table2[//]))</f>
        <v>PC Ret 8155(2)/ Ret 8118 (1)</v>
      </c>
      <c r="E1669" s="4">
        <f>INDEX(Table2[TT],MATCH(A1669,Table2[//]))</f>
        <v>3</v>
      </c>
      <c r="F1669" s="5">
        <f>IF(INDEX(Table2[KET],MATCH(A1669,Table2[//]))="","-",INDEX(Table2[KET],MATCH(A1669,Table2[//])))</f>
        <v>198</v>
      </c>
    </row>
    <row r="1670" spans="1:6" ht="15">
      <c r="A1670" s="27">
        <v>1671</v>
      </c>
      <c r="D1670" s="3" t="str">
        <f>INDEX(Table2[NAMA BARANG],MATCH(A1670,Table2[//]))</f>
        <v xml:space="preserve">PC Ret 8298 </v>
      </c>
      <c r="E1670" s="4">
        <f>INDEX(Table2[TT],MATCH(A1670,Table2[//]))</f>
        <v>1</v>
      </c>
      <c r="F1670" s="5" t="str">
        <f>IF(INDEX(Table2[KET],MATCH(A1670,Table2[//]))="","-",INDEX(Table2[KET],MATCH(A1670,Table2[//])))</f>
        <v>18 ls</v>
      </c>
    </row>
    <row r="1671" spans="1:6" ht="15">
      <c r="A1671" s="27">
        <v>1672</v>
      </c>
      <c r="D1671" s="3" t="str">
        <f>INDEX(Table2[NAMA BARANG],MATCH(A1671,Table2[//]))</f>
        <v>PC Ret 8360</v>
      </c>
      <c r="E1671" s="4">
        <f>INDEX(Table2[TT],MATCH(A1671,Table2[//]))</f>
        <v>1</v>
      </c>
      <c r="F1671" s="5" t="str">
        <f>IF(INDEX(Table2[KET],MATCH(A1671,Table2[//]))="","-",INDEX(Table2[KET],MATCH(A1671,Table2[//])))</f>
        <v>18 ls</v>
      </c>
    </row>
    <row r="1672" spans="1:6" ht="15">
      <c r="A1672" s="27">
        <v>1673</v>
      </c>
      <c r="D1672" s="3" t="str">
        <f>INDEX(Table2[NAMA BARANG],MATCH(A1672,Table2[//]))</f>
        <v>PC Ret 8963</v>
      </c>
      <c r="E1672" s="4">
        <f>INDEX(Table2[TT],MATCH(A1672,Table2[//]))</f>
        <v>1</v>
      </c>
      <c r="F1672" s="5" t="str">
        <f>IF(INDEX(Table2[KET],MATCH(A1672,Table2[//]))="","-",INDEX(Table2[KET],MATCH(A1672,Table2[//])))</f>
        <v>216 pc</v>
      </c>
    </row>
    <row r="1673" spans="1:6" ht="15">
      <c r="A1673" s="27">
        <v>1674</v>
      </c>
      <c r="D1673" s="3" t="str">
        <f>INDEX(Table2[NAMA BARANG],MATCH(A1673,Table2[//]))</f>
        <v>PC Ret 906 (6181)</v>
      </c>
      <c r="E1673" s="4">
        <f>INDEX(Table2[TT],MATCH(A1673,Table2[//]))</f>
        <v>7</v>
      </c>
      <c r="F1673" s="5" t="str">
        <f>IF(INDEX(Table2[KET],MATCH(A1673,Table2[//]))="","-",INDEX(Table2[KET],MATCH(A1673,Table2[//])))</f>
        <v>20 ls</v>
      </c>
    </row>
    <row r="1674" spans="1:6" ht="15">
      <c r="A1674" s="27">
        <v>1675</v>
      </c>
      <c r="D1674" s="3" t="str">
        <f>INDEX(Table2[NAMA BARANG],MATCH(A1674,Table2[//]))</f>
        <v>PC Ret 908</v>
      </c>
      <c r="E1674" s="4">
        <f>INDEX(Table2[TT],MATCH(A1674,Table2[//]))</f>
        <v>17</v>
      </c>
      <c r="F1674" s="5" t="str">
        <f>IF(INDEX(Table2[KET],MATCH(A1674,Table2[//]))="","-",INDEX(Table2[KET],MATCH(A1674,Table2[//])))</f>
        <v>20 ls</v>
      </c>
    </row>
    <row r="1675" spans="1:6" ht="15">
      <c r="A1675" s="27">
        <v>1676</v>
      </c>
      <c r="D1675" s="3" t="str">
        <f>INDEX(Table2[NAMA BARANG],MATCH(A1675,Table2[//]))</f>
        <v>PC Ret 9207 Strong</v>
      </c>
      <c r="E1675" s="4">
        <f>INDEX(Table2[TT],MATCH(A1675,Table2[//]))</f>
        <v>2</v>
      </c>
      <c r="F1675" s="5" t="str">
        <f>IF(INDEX(Table2[KET],MATCH(A1675,Table2[//]))="","-",INDEX(Table2[KET],MATCH(A1675,Table2[//])))</f>
        <v>20 ls</v>
      </c>
    </row>
    <row r="1676" spans="1:6" ht="15">
      <c r="A1676" s="27">
        <v>1677</v>
      </c>
      <c r="D1676" s="3" t="str">
        <f>INDEX(Table2[NAMA BARANG],MATCH(A1676,Table2[//]))</f>
        <v>PC Ret 9308</v>
      </c>
      <c r="E1676" s="4">
        <f>INDEX(Table2[TT],MATCH(A1676,Table2[//]))</f>
        <v>1</v>
      </c>
      <c r="F1676" s="5" t="str">
        <f>IF(INDEX(Table2[KET],MATCH(A1676,Table2[//]))="","-",INDEX(Table2[KET],MATCH(A1676,Table2[//])))</f>
        <v>15 ls</v>
      </c>
    </row>
    <row r="1677" spans="1:6" ht="15">
      <c r="A1677" s="27">
        <v>1678</v>
      </c>
      <c r="D1677" s="3" t="str">
        <f>INDEX(Table2[NAMA BARANG],MATCH(A1677,Table2[//]))</f>
        <v>Pc Ret BD 180-26</v>
      </c>
      <c r="E1677" s="4">
        <f>INDEX(Table2[TT],MATCH(A1677,Table2[//]))</f>
        <v>1</v>
      </c>
      <c r="F1677" s="5" t="str">
        <f>IF(INDEX(Table2[KET],MATCH(A1677,Table2[//]))="","-",INDEX(Table2[KET],MATCH(A1677,Table2[//])))</f>
        <v>180 PCS</v>
      </c>
    </row>
    <row r="1678" spans="1:6" ht="15">
      <c r="A1678" s="27">
        <v>1679</v>
      </c>
      <c r="D1678" s="3" t="str">
        <f>INDEX(Table2[NAMA BARANG],MATCH(A1678,Table2[//]))</f>
        <v>PC Ret Beile Dog 8881(1)/ 8882 restleting(3)</v>
      </c>
      <c r="E1678" s="4">
        <f>INDEX(Table2[TT],MATCH(A1678,Table2[//]))</f>
        <v>4</v>
      </c>
      <c r="F1678" s="5" t="str">
        <f>IF(INDEX(Table2[KET],MATCH(A1678,Table2[//]))="","-",INDEX(Table2[KET],MATCH(A1678,Table2[//])))</f>
        <v>20 ls</v>
      </c>
    </row>
    <row r="1679" spans="1:6" ht="15">
      <c r="A1679" s="27">
        <v>1680</v>
      </c>
      <c r="D1679" s="3" t="str">
        <f>INDEX(Table2[NAMA BARANG],MATCH(A1679,Table2[//]))</f>
        <v>PC Ret Cool Zone 8848</v>
      </c>
      <c r="E1679" s="4">
        <f>INDEX(Table2[TT],MATCH(A1679,Table2[//]))</f>
        <v>4</v>
      </c>
      <c r="F1679" s="5" t="str">
        <f>IF(INDEX(Table2[KET],MATCH(A1679,Table2[//]))="","-",INDEX(Table2[KET],MATCH(A1679,Table2[//])))</f>
        <v>16 ls</v>
      </c>
    </row>
    <row r="1680" spans="1:6" ht="15">
      <c r="A1680" s="27">
        <v>1681</v>
      </c>
      <c r="D1680" s="3" t="str">
        <f>INDEX(Table2[NAMA BARANG],MATCH(A1680,Table2[//]))</f>
        <v>PC Ret CQ9-052</v>
      </c>
      <c r="E1680" s="4">
        <f>INDEX(Table2[TT],MATCH(A1680,Table2[//]))</f>
        <v>1</v>
      </c>
      <c r="F1680" s="5" t="str">
        <f>IF(INDEX(Table2[KET],MATCH(A1680,Table2[//]))="","-",INDEX(Table2[KET],MATCH(A1680,Table2[//])))</f>
        <v>198 pc</v>
      </c>
    </row>
    <row r="1681" spans="1:6" ht="15">
      <c r="A1681" s="27">
        <v>1682</v>
      </c>
      <c r="D1681" s="3" t="str">
        <f>INDEX(Table2[NAMA BARANG],MATCH(A1681,Table2[//]))</f>
        <v>PC Ret DM 6210</v>
      </c>
      <c r="E1681" s="4">
        <f>INDEX(Table2[TT],MATCH(A1681,Table2[//]))</f>
        <v>1</v>
      </c>
      <c r="F1681" s="5" t="str">
        <f>IF(INDEX(Table2[KET],MATCH(A1681,Table2[//]))="","-",INDEX(Table2[KET],MATCH(A1681,Table2[//])))</f>
        <v>180 pc</v>
      </c>
    </row>
    <row r="1682" spans="1:6" ht="15">
      <c r="A1682" s="27">
        <v>1683</v>
      </c>
      <c r="D1682" s="3" t="str">
        <f>INDEX(Table2[NAMA BARANG],MATCH(A1682,Table2[//]))</f>
        <v>PC Ret Hj D 4167</v>
      </c>
      <c r="E1682" s="4">
        <f>INDEX(Table2[TT],MATCH(A1682,Table2[//]))</f>
        <v>3</v>
      </c>
      <c r="F1682" s="5" t="str">
        <f>IF(INDEX(Table2[KET],MATCH(A1682,Table2[//]))="","-",INDEX(Table2[KET],MATCH(A1682,Table2[//])))</f>
        <v>192 pc</v>
      </c>
    </row>
    <row r="1683" spans="1:6" ht="15">
      <c r="A1683" s="27">
        <v>1684</v>
      </c>
      <c r="D1683" s="3" t="str">
        <f>INDEX(Table2[NAMA BARANG],MATCH(A1683,Table2[//]))</f>
        <v>PC Ret Imitasi 385</v>
      </c>
      <c r="E1683" s="4">
        <f>INDEX(Table2[TT],MATCH(A1683,Table2[//]))</f>
        <v>2</v>
      </c>
      <c r="F1683" s="5" t="str">
        <f>IF(INDEX(Table2[KET],MATCH(A1683,Table2[//]))="","-",INDEX(Table2[KET],MATCH(A1683,Table2[//])))</f>
        <v>27 ls</v>
      </c>
    </row>
    <row r="1684" spans="1:6" ht="15">
      <c r="A1684" s="27">
        <v>1685</v>
      </c>
      <c r="D1684" s="3" t="str">
        <f>INDEX(Table2[NAMA BARANG],MATCH(A1684,Table2[//]))</f>
        <v>PC Ret Imitasi Disney Mbl/ Ben-10/ Boneka/ Naruto/ Brb/ Strobery/ Spider</v>
      </c>
      <c r="E1684" s="4">
        <f>INDEX(Table2[TT],MATCH(A1684,Table2[//]))</f>
        <v>10</v>
      </c>
      <c r="F1684" s="5" t="str">
        <f>IF(INDEX(Table2[KET],MATCH(A1684,Table2[//]))="","-",INDEX(Table2[KET],MATCH(A1684,Table2[//])))</f>
        <v>60 ls</v>
      </c>
    </row>
    <row r="1685" spans="1:6" ht="15">
      <c r="A1685" s="27">
        <v>1686</v>
      </c>
      <c r="D1685" s="3" t="str">
        <f>INDEX(Table2[NAMA BARANG],MATCH(A1685,Table2[//]))</f>
        <v>PC Ret JX-5626 MM</v>
      </c>
      <c r="E1685" s="4">
        <f>INDEX(Table2[TT],MATCH(A1685,Table2[//]))</f>
        <v>4</v>
      </c>
      <c r="F1685" s="5" t="str">
        <f>IF(INDEX(Table2[KET],MATCH(A1685,Table2[//]))="","-",INDEX(Table2[KET],MATCH(A1685,Table2[//])))</f>
        <v>360 pc</v>
      </c>
    </row>
    <row r="1686" spans="1:6" ht="15">
      <c r="A1686" s="27">
        <v>1687</v>
      </c>
      <c r="D1686" s="3" t="str">
        <f>INDEX(Table2[NAMA BARANG],MATCH(A1686,Table2[//]))</f>
        <v>PC Ret JX-93007</v>
      </c>
      <c r="E1686" s="4">
        <f>INDEX(Table2[TT],MATCH(A1686,Table2[//]))</f>
        <v>1</v>
      </c>
      <c r="F1686" s="5" t="str">
        <f>IF(INDEX(Table2[KET],MATCH(A1686,Table2[//]))="","-",INDEX(Table2[KET],MATCH(A1686,Table2[//])))</f>
        <v>144 pc</v>
      </c>
    </row>
    <row r="1687" spans="1:6" ht="15">
      <c r="A1687" s="27">
        <v>1688</v>
      </c>
      <c r="D1687" s="3" t="str">
        <f>INDEX(Table2[NAMA BARANG],MATCH(A1687,Table2[//]))</f>
        <v>PC Ret Kain 1245 FR(11)/ 3175(1)</v>
      </c>
      <c r="E1687" s="4">
        <f>INDEX(Table2[TT],MATCH(A1687,Table2[//]))</f>
        <v>12</v>
      </c>
      <c r="F1687" s="5" t="str">
        <f>IF(INDEX(Table2[KET],MATCH(A1687,Table2[//]))="","-",INDEX(Table2[KET],MATCH(A1687,Table2[//])))</f>
        <v>160 pc</v>
      </c>
    </row>
    <row r="1688" spans="1:6" ht="15">
      <c r="A1688" s="27">
        <v>1689</v>
      </c>
      <c r="D1688" s="3" t="str">
        <f>INDEX(Table2[NAMA BARANG],MATCH(A1688,Table2[//]))</f>
        <v>PC Ret Kain XD 3308 FR</v>
      </c>
      <c r="E1688" s="4">
        <f>INDEX(Table2[TT],MATCH(A1688,Table2[//]))</f>
        <v>11</v>
      </c>
      <c r="F1688" s="5" t="str">
        <f>IF(INDEX(Table2[KET],MATCH(A1688,Table2[//]))="","-",INDEX(Table2[KET],MATCH(A1688,Table2[//])))</f>
        <v>160 pc</v>
      </c>
    </row>
    <row r="1689" spans="1:6" ht="15">
      <c r="A1689" s="27">
        <v>1690</v>
      </c>
      <c r="D1689" s="3" t="str">
        <f>INDEX(Table2[NAMA BARANG],MATCH(A1689,Table2[//]))</f>
        <v>PC Ret Ky 1114</v>
      </c>
      <c r="E1689" s="4">
        <f>INDEX(Table2[TT],MATCH(A1689,Table2[//]))</f>
        <v>9</v>
      </c>
      <c r="F1689" s="5" t="str">
        <f>IF(INDEX(Table2[KET],MATCH(A1689,Table2[//]))="","-",INDEX(Table2[KET],MATCH(A1689,Table2[//])))</f>
        <v>144 pc</v>
      </c>
    </row>
    <row r="1690" spans="1:6" ht="15">
      <c r="A1690" s="27">
        <v>1691</v>
      </c>
      <c r="D1690" s="3" t="str">
        <f>INDEX(Table2[NAMA BARANG],MATCH(A1690,Table2[//]))</f>
        <v>PC Ret Ky 1123</v>
      </c>
      <c r="E1690" s="4">
        <f>INDEX(Table2[TT],MATCH(A1690,Table2[//]))</f>
        <v>3</v>
      </c>
      <c r="F1690" s="5" t="str">
        <f>IF(INDEX(Table2[KET],MATCH(A1690,Table2[//]))="","-",INDEX(Table2[KET],MATCH(A1690,Table2[//])))</f>
        <v>144 pc</v>
      </c>
    </row>
    <row r="1691" spans="1:6" ht="15">
      <c r="A1691" s="27">
        <v>1692</v>
      </c>
      <c r="D1691" s="3" t="str">
        <f>INDEX(Table2[NAMA BARANG],MATCH(A1691,Table2[//]))</f>
        <v>PC Ret Ky 1194</v>
      </c>
      <c r="E1691" s="4">
        <f>INDEX(Table2[TT],MATCH(A1691,Table2[//]))</f>
        <v>5</v>
      </c>
      <c r="F1691" s="5" t="str">
        <f>IF(INDEX(Table2[KET],MATCH(A1691,Table2[//]))="","-",INDEX(Table2[KET],MATCH(A1691,Table2[//])))</f>
        <v>144 pc</v>
      </c>
    </row>
    <row r="1692" spans="1:6" ht="15">
      <c r="A1692" s="27">
        <v>1693</v>
      </c>
      <c r="D1692" s="3" t="str">
        <f>INDEX(Table2[NAMA BARANG],MATCH(A1692,Table2[//]))</f>
        <v>PC Ret Ky 1196</v>
      </c>
      <c r="E1692" s="4">
        <f>INDEX(Table2[TT],MATCH(A1692,Table2[//]))</f>
        <v>15</v>
      </c>
      <c r="F1692" s="5" t="str">
        <f>IF(INDEX(Table2[KET],MATCH(A1692,Table2[//]))="","-",INDEX(Table2[KET],MATCH(A1692,Table2[//])))</f>
        <v>144 pc</v>
      </c>
    </row>
    <row r="1693" spans="1:6" ht="15">
      <c r="A1693" s="27">
        <v>1694</v>
      </c>
      <c r="D1693" s="3" t="str">
        <f>INDEX(Table2[NAMA BARANG],MATCH(A1693,Table2[//]))</f>
        <v>PC Ret Ky 1202</v>
      </c>
      <c r="E1693" s="4">
        <f>INDEX(Table2[TT],MATCH(A1693,Table2[//]))</f>
        <v>3</v>
      </c>
      <c r="F1693" s="5" t="str">
        <f>IF(INDEX(Table2[KET],MATCH(A1693,Table2[//]))="","-",INDEX(Table2[KET],MATCH(A1693,Table2[//])))</f>
        <v>144 PCS</v>
      </c>
    </row>
    <row r="1694" spans="1:6" ht="15">
      <c r="A1694" s="27">
        <v>1695</v>
      </c>
      <c r="D1694" s="3" t="str">
        <f>INDEX(Table2[NAMA BARANG],MATCH(A1694,Table2[//]))</f>
        <v>PC Ret Ky 1203</v>
      </c>
      <c r="E1694" s="4">
        <f>INDEX(Table2[TT],MATCH(A1694,Table2[//]))</f>
        <v>3</v>
      </c>
      <c r="F1694" s="5" t="str">
        <f>IF(INDEX(Table2[KET],MATCH(A1694,Table2[//]))="","-",INDEX(Table2[KET],MATCH(A1694,Table2[//])))</f>
        <v>144 PCS</v>
      </c>
    </row>
    <row r="1695" spans="1:6" ht="15">
      <c r="A1695" s="27">
        <v>1696</v>
      </c>
      <c r="D1695" s="3" t="str">
        <f>INDEX(Table2[NAMA BARANG],MATCH(A1695,Table2[//]))</f>
        <v>PC Ret Ky 6159</v>
      </c>
      <c r="E1695" s="4">
        <f>INDEX(Table2[TT],MATCH(A1695,Table2[//]))</f>
        <v>9</v>
      </c>
      <c r="F1695" s="5" t="str">
        <f>IF(INDEX(Table2[KET],MATCH(A1695,Table2[//]))="","-",INDEX(Table2[KET],MATCH(A1695,Table2[//])))</f>
        <v>144 pc</v>
      </c>
    </row>
    <row r="1696" spans="1:6" ht="15">
      <c r="A1696" s="27">
        <v>1697</v>
      </c>
      <c r="D1696" s="3" t="str">
        <f>INDEX(Table2[NAMA BARANG],MATCH(A1696,Table2[//]))</f>
        <v>PC Ret Ky 6173</v>
      </c>
      <c r="E1696" s="4">
        <f>INDEX(Table2[TT],MATCH(A1696,Table2[//]))</f>
        <v>8</v>
      </c>
      <c r="F1696" s="5" t="str">
        <f>IF(INDEX(Table2[KET],MATCH(A1696,Table2[//]))="","-",INDEX(Table2[KET],MATCH(A1696,Table2[//])))</f>
        <v>144 pc</v>
      </c>
    </row>
    <row r="1697" spans="1:6" ht="15">
      <c r="A1697" s="27">
        <v>1698</v>
      </c>
      <c r="D1697" s="3" t="str">
        <f>INDEX(Table2[NAMA BARANG],MATCH(A1697,Table2[//]))</f>
        <v>PC Ret Ky 6186</v>
      </c>
      <c r="E1697" s="4">
        <f>INDEX(Table2[TT],MATCH(A1697,Table2[//]))</f>
        <v>2</v>
      </c>
      <c r="F1697" s="5" t="str">
        <f>IF(INDEX(Table2[KET],MATCH(A1697,Table2[//]))="","-",INDEX(Table2[KET],MATCH(A1697,Table2[//])))</f>
        <v>144 pc</v>
      </c>
    </row>
    <row r="1698" spans="1:6" ht="15">
      <c r="A1698" s="27">
        <v>1699</v>
      </c>
      <c r="D1698" s="3" t="str">
        <f>INDEX(Table2[NAMA BARANG],MATCH(A1698,Table2[//]))</f>
        <v>PC Ret Ky 6197</v>
      </c>
      <c r="E1698" s="4">
        <f>INDEX(Table2[TT],MATCH(A1698,Table2[//]))</f>
        <v>10</v>
      </c>
      <c r="F1698" s="5" t="str">
        <f>IF(INDEX(Table2[KET],MATCH(A1698,Table2[//]))="","-",INDEX(Table2[KET],MATCH(A1698,Table2[//])))</f>
        <v>144 pc</v>
      </c>
    </row>
    <row r="1699" spans="1:6" ht="15">
      <c r="A1699" s="27">
        <v>1700</v>
      </c>
      <c r="D1699" s="3" t="str">
        <f>INDEX(Table2[NAMA BARANG],MATCH(A1699,Table2[//]))</f>
        <v>PC Ret Ky 6203(5)/ 6214 (1)</v>
      </c>
      <c r="E1699" s="4">
        <f>INDEX(Table2[TT],MATCH(A1699,Table2[//]))</f>
        <v>6</v>
      </c>
      <c r="F1699" s="5" t="str">
        <f>IF(INDEX(Table2[KET],MATCH(A1699,Table2[//]))="","-",INDEX(Table2[KET],MATCH(A1699,Table2[//])))</f>
        <v>144 PCS</v>
      </c>
    </row>
    <row r="1700" spans="1:6" ht="15">
      <c r="A1700" s="27">
        <v>1701</v>
      </c>
      <c r="D1700" s="3" t="str">
        <f>INDEX(Table2[NAMA BARANG],MATCH(A1700,Table2[//]))</f>
        <v>PC Ret Ky A 6201</v>
      </c>
      <c r="E1700" s="4">
        <f>INDEX(Table2[TT],MATCH(A1700,Table2[//]))</f>
        <v>3</v>
      </c>
      <c r="F1700" s="5" t="str">
        <f>IF(INDEX(Table2[KET],MATCH(A1700,Table2[//]))="","-",INDEX(Table2[KET],MATCH(A1700,Table2[//])))</f>
        <v>144 PCS</v>
      </c>
    </row>
    <row r="1701" spans="1:6" ht="15">
      <c r="A1701" s="27">
        <v>1702</v>
      </c>
      <c r="D1701" s="3" t="str">
        <f>INDEX(Table2[NAMA BARANG],MATCH(A1701,Table2[//]))</f>
        <v>PC Ret oval 2 Bunga</v>
      </c>
      <c r="E1701" s="4">
        <f>INDEX(Table2[TT],MATCH(A1701,Table2[//]))</f>
        <v>2</v>
      </c>
      <c r="F1701" s="5" t="str">
        <f>IF(INDEX(Table2[KET],MATCH(A1701,Table2[//]))="","-",INDEX(Table2[KET],MATCH(A1701,Table2[//])))</f>
        <v>40 ls</v>
      </c>
    </row>
    <row r="1702" spans="1:6" ht="15">
      <c r="A1702" s="27">
        <v>1703</v>
      </c>
      <c r="D1702" s="3" t="str">
        <f>INDEX(Table2[NAMA BARANG],MATCH(A1702,Table2[//]))</f>
        <v>PC Ret SF 1508 pita (30)</v>
      </c>
      <c r="E1702" s="4">
        <f>INDEX(Table2[TT],MATCH(A1702,Table2[//]))</f>
        <v>2</v>
      </c>
      <c r="F1702" s="5" t="str">
        <f>IF(INDEX(Table2[KET],MATCH(A1702,Table2[//]))="","-",INDEX(Table2[KET],MATCH(A1702,Table2[//])))</f>
        <v>270 pc</v>
      </c>
    </row>
    <row r="1703" spans="1:6" ht="15">
      <c r="A1703" s="27">
        <v>1704</v>
      </c>
      <c r="D1703" s="3" t="str">
        <f>INDEX(Table2[NAMA BARANG],MATCH(A1703,Table2[//]))</f>
        <v>PC Ret SF 54 77</v>
      </c>
      <c r="E1703" s="4">
        <f>INDEX(Table2[TT],MATCH(A1703,Table2[//]))</f>
        <v>14</v>
      </c>
      <c r="F1703" s="5" t="str">
        <f>IF(INDEX(Table2[KET],MATCH(A1703,Table2[//]))="","-",INDEX(Table2[KET],MATCH(A1703,Table2[//])))</f>
        <v>100 ls</v>
      </c>
    </row>
    <row r="1704" spans="1:6" ht="15">
      <c r="A1704" s="27">
        <v>1705</v>
      </c>
      <c r="D1704" s="3" t="str">
        <f>INDEX(Table2[NAMA BARANG],MATCH(A1704,Table2[//]))</f>
        <v>PC Ret SGp 2</v>
      </c>
      <c r="E1704" s="4">
        <f>INDEX(Table2[TT],MATCH(A1704,Table2[//]))</f>
        <v>2</v>
      </c>
      <c r="F1704" s="5" t="str">
        <f>IF(INDEX(Table2[KET],MATCH(A1704,Table2[//]))="","-",INDEX(Table2[KET],MATCH(A1704,Table2[//])))</f>
        <v>50 ls</v>
      </c>
    </row>
    <row r="1705" spans="1:6" ht="15">
      <c r="A1705" s="27">
        <v>1706</v>
      </c>
      <c r="D1705" s="3" t="str">
        <f>INDEX(Table2[NAMA BARANG],MATCH(A1705,Table2[//]))</f>
        <v>PC Ret SH 7256/ jaring</v>
      </c>
      <c r="E1705" s="4">
        <f>INDEX(Table2[TT],MATCH(A1705,Table2[//]))</f>
        <v>3</v>
      </c>
      <c r="F1705" s="5">
        <f>IF(INDEX(Table2[KET],MATCH(A1705,Table2[//]))="","-",INDEX(Table2[KET],MATCH(A1705,Table2[//])))</f>
        <v>288</v>
      </c>
    </row>
    <row r="1706" spans="1:6" ht="15">
      <c r="A1706" s="27">
        <v>1707</v>
      </c>
      <c r="D1706" s="3" t="str">
        <f>INDEX(Table2[NAMA BARANG],MATCH(A1706,Table2[//]))</f>
        <v>PC Ret Strong moshi</v>
      </c>
      <c r="E1706" s="4">
        <f>INDEX(Table2[TT],MATCH(A1706,Table2[//]))</f>
        <v>1</v>
      </c>
      <c r="F1706" s="5" t="str">
        <f>IF(INDEX(Table2[KET],MATCH(A1706,Table2[//]))="","-",INDEX(Table2[KET],MATCH(A1706,Table2[//])))</f>
        <v>33 ls</v>
      </c>
    </row>
    <row r="1707" spans="1:6" ht="15">
      <c r="A1707" s="27">
        <v>1708</v>
      </c>
      <c r="D1707" s="3" t="str">
        <f>INDEX(Table2[NAMA BARANG],MATCH(A1707,Table2[//]))</f>
        <v>PC Ret TZ 1179</v>
      </c>
      <c r="E1707" s="4">
        <f>INDEX(Table2[TT],MATCH(A1707,Table2[//]))</f>
        <v>2</v>
      </c>
      <c r="F1707" s="5" t="str">
        <f>IF(INDEX(Table2[KET],MATCH(A1707,Table2[//]))="","-",INDEX(Table2[KET],MATCH(A1707,Table2[//])))</f>
        <v>432 pc</v>
      </c>
    </row>
    <row r="1708" spans="1:6" ht="15">
      <c r="A1708" s="27">
        <v>1709</v>
      </c>
      <c r="D1708" s="3" t="str">
        <f>INDEX(Table2[NAMA BARANG],MATCH(A1708,Table2[//]))</f>
        <v>PC Ret XD 3305K</v>
      </c>
      <c r="E1708" s="4">
        <f>INDEX(Table2[TT],MATCH(A1708,Table2[//]))</f>
        <v>3</v>
      </c>
      <c r="F1708" s="5">
        <f>IF(INDEX(Table2[KET],MATCH(A1708,Table2[//]))="","-",INDEX(Table2[KET],MATCH(A1708,Table2[//])))</f>
        <v>240</v>
      </c>
    </row>
    <row r="1709" spans="1:6" ht="15">
      <c r="A1709" s="27">
        <v>1710</v>
      </c>
      <c r="D1709" s="3" t="str">
        <f>INDEX(Table2[NAMA BARANG],MATCH(A1709,Table2[//]))</f>
        <v>PC Ret XS 29N LoL garis black</v>
      </c>
      <c r="E1709" s="4">
        <f>INDEX(Table2[TT],MATCH(A1709,Table2[//]))</f>
        <v>37</v>
      </c>
      <c r="F1709" s="5">
        <f>IF(INDEX(Table2[KET],MATCH(A1709,Table2[//]))="","-",INDEX(Table2[KET],MATCH(A1709,Table2[//])))</f>
        <v>144</v>
      </c>
    </row>
    <row r="1710" spans="1:6" ht="15">
      <c r="A1710" s="27">
        <v>1711</v>
      </c>
      <c r="D1710" s="3" t="str">
        <f>INDEX(Table2[NAMA BARANG],MATCH(A1710,Table2[//]))</f>
        <v>PC Ret Zhili 8952</v>
      </c>
      <c r="E1710" s="4">
        <f>INDEX(Table2[TT],MATCH(A1710,Table2[//]))</f>
        <v>1</v>
      </c>
      <c r="F1710" s="5" t="str">
        <f>IF(INDEX(Table2[KET],MATCH(A1710,Table2[//]))="","-",INDEX(Table2[KET],MATCH(A1710,Table2[//])))</f>
        <v>216 pc</v>
      </c>
    </row>
    <row r="1711" spans="1:6" ht="15">
      <c r="A1711" s="27">
        <v>1712</v>
      </c>
      <c r="D1711" s="3" t="str">
        <f>INDEX(Table2[NAMA BARANG],MATCH(A1711,Table2[//]))</f>
        <v>PC Sandal km 16 Bk</v>
      </c>
      <c r="E1711" s="4">
        <f>INDEX(Table2[TT],MATCH(A1711,Table2[//]))</f>
        <v>2</v>
      </c>
      <c r="F1711" s="5" t="str">
        <f>IF(INDEX(Table2[KET],MATCH(A1711,Table2[//]))="","-",INDEX(Table2[KET],MATCH(A1711,Table2[//])))</f>
        <v>144 pc</v>
      </c>
    </row>
    <row r="1712" spans="1:6" ht="15">
      <c r="A1712" s="27">
        <v>1713</v>
      </c>
      <c r="D1712" s="3" t="str">
        <f>INDEX(Table2[NAMA BARANG],MATCH(A1712,Table2[//]))</f>
        <v>PC Set 8015 (A-008)</v>
      </c>
      <c r="E1712" s="4">
        <f>INDEX(Table2[TT],MATCH(A1712,Table2[//]))</f>
        <v>7</v>
      </c>
      <c r="F1712" s="5" t="str">
        <f>IF(INDEX(Table2[KET],MATCH(A1712,Table2[//]))="","-",INDEX(Table2[KET],MATCH(A1712,Table2[//])))</f>
        <v>360 pc</v>
      </c>
    </row>
    <row r="1713" spans="1:6" ht="15">
      <c r="A1713" s="27">
        <v>1714</v>
      </c>
      <c r="D1713" s="3" t="str">
        <f>INDEX(Table2[NAMA BARANG],MATCH(A1713,Table2[//]))</f>
        <v>PC Spoon M. Mouse</v>
      </c>
      <c r="E1713" s="4">
        <f>INDEX(Table2[TT],MATCH(A1713,Table2[//]))</f>
        <v>14</v>
      </c>
      <c r="F1713" s="5" t="str">
        <f>IF(INDEX(Table2[KET],MATCH(A1713,Table2[//]))="","-",INDEX(Table2[KET],MATCH(A1713,Table2[//])))</f>
        <v>24 ls</v>
      </c>
    </row>
    <row r="1714" spans="1:6" ht="15">
      <c r="A1714" s="27">
        <v>1715</v>
      </c>
      <c r="D1714" s="3" t="str">
        <f>INDEX(Table2[NAMA BARANG],MATCH(A1714,Table2[//]))</f>
        <v>PC Susun Saka 2 susun</v>
      </c>
      <c r="E1714" s="4">
        <f>INDEX(Table2[TT],MATCH(A1714,Table2[//]))</f>
        <v>14</v>
      </c>
      <c r="F1714" s="5" t="str">
        <f>IF(INDEX(Table2[KET],MATCH(A1714,Table2[//]))="","-",INDEX(Table2[KET],MATCH(A1714,Table2[//])))</f>
        <v>20 ls</v>
      </c>
    </row>
    <row r="1715" spans="1:6" ht="15">
      <c r="A1715" s="27">
        <v>1716</v>
      </c>
      <c r="D1715" s="3" t="str">
        <f>INDEX(Table2[NAMA BARANG],MATCH(A1715,Table2[//]))</f>
        <v>PC Susun Saka 2 susun</v>
      </c>
      <c r="E1715" s="4">
        <f>INDEX(Table2[TT],MATCH(A1715,Table2[//]))</f>
        <v>14</v>
      </c>
      <c r="F1715" s="5" t="str">
        <f>IF(INDEX(Table2[KET],MATCH(A1715,Table2[//]))="","-",INDEX(Table2[KET],MATCH(A1715,Table2[//])))</f>
        <v>20 ls</v>
      </c>
    </row>
    <row r="1716" spans="1:6" ht="15">
      <c r="A1716" s="27">
        <v>1717</v>
      </c>
      <c r="D1716" s="3" t="str">
        <f>INDEX(Table2[NAMA BARANG],MATCH(A1716,Table2[//]))</f>
        <v>PC Tesla TS 777</v>
      </c>
      <c r="E1716" s="4">
        <f>INDEX(Table2[TT],MATCH(A1716,Table2[//]))</f>
        <v>7</v>
      </c>
      <c r="F1716" s="5" t="str">
        <f>IF(INDEX(Table2[KET],MATCH(A1716,Table2[//]))="","-",INDEX(Table2[KET],MATCH(A1716,Table2[//])))</f>
        <v>24 ls</v>
      </c>
    </row>
    <row r="1717" spans="1:6" ht="15">
      <c r="A1717" s="27">
        <v>1718</v>
      </c>
      <c r="D1717" s="3" t="str">
        <f>INDEX(Table2[NAMA BARANG],MATCH(A1717,Table2[//]))</f>
        <v>Pc Topla 2879 B</v>
      </c>
      <c r="E1717" s="4">
        <f>INDEX(Table2[TT],MATCH(A1717,Table2[//]))</f>
        <v>7</v>
      </c>
      <c r="F1717" s="5" t="str">
        <f>IF(INDEX(Table2[KET],MATCH(A1717,Table2[//]))="","-",INDEX(Table2[KET],MATCH(A1717,Table2[//])))</f>
        <v>192 PCS</v>
      </c>
    </row>
    <row r="1718" spans="1:6" ht="15">
      <c r="A1718" s="27">
        <v>1719</v>
      </c>
      <c r="D1718" s="3" t="str">
        <f>INDEX(Table2[NAMA BARANG],MATCH(A1718,Table2[//]))</f>
        <v>PC Topla PL 05</v>
      </c>
      <c r="E1718" s="4">
        <f>INDEX(Table2[TT],MATCH(A1718,Table2[//]))</f>
        <v>4</v>
      </c>
      <c r="F1718" s="5" t="str">
        <f>IF(INDEX(Table2[KET],MATCH(A1718,Table2[//]))="","-",INDEX(Table2[KET],MATCH(A1718,Table2[//])))</f>
        <v>240 ls</v>
      </c>
    </row>
    <row r="1719" spans="1:6" ht="15">
      <c r="A1719" s="27">
        <v>1720</v>
      </c>
      <c r="D1719" s="3" t="str">
        <f>INDEX(Table2[NAMA BARANG],MATCH(A1719,Table2[//]))</f>
        <v xml:space="preserve">PC WLT 9905 </v>
      </c>
      <c r="E1719" s="4">
        <f>INDEX(Table2[TT],MATCH(A1719,Table2[//]))</f>
        <v>3</v>
      </c>
      <c r="F1719" s="5" t="str">
        <f>IF(INDEX(Table2[KET],MATCH(A1719,Table2[//]))="","-",INDEX(Table2[KET],MATCH(A1719,Table2[//])))</f>
        <v>24 ls</v>
      </c>
    </row>
    <row r="1720" spans="1:6" ht="15">
      <c r="A1720" s="27">
        <v>1721</v>
      </c>
      <c r="D1720" s="3" t="str">
        <f>INDEX(Table2[NAMA BARANG],MATCH(A1720,Table2[//]))</f>
        <v xml:space="preserve">PC WLT 9906 </v>
      </c>
      <c r="E1720" s="4">
        <f>INDEX(Table2[TT],MATCH(A1720,Table2[//]))</f>
        <v>12</v>
      </c>
      <c r="F1720" s="5" t="str">
        <f>IF(INDEX(Table2[KET],MATCH(A1720,Table2[//]))="","-",INDEX(Table2[KET],MATCH(A1720,Table2[//])))</f>
        <v>288 pc</v>
      </c>
    </row>
    <row r="1721" spans="1:6" ht="15">
      <c r="A1721" s="27">
        <v>1722</v>
      </c>
      <c r="D1721" s="3" t="str">
        <f>INDEX(Table2[NAMA BARANG],MATCH(A1721,Table2[//]))</f>
        <v>PC WLT 9907</v>
      </c>
      <c r="E1721" s="4">
        <f>INDEX(Table2[TT],MATCH(A1721,Table2[//]))</f>
        <v>4</v>
      </c>
      <c r="F1721" s="5" t="str">
        <f>IF(INDEX(Table2[KET],MATCH(A1721,Table2[//]))="","-",INDEX(Table2[KET],MATCH(A1721,Table2[//])))</f>
        <v>288 pc</v>
      </c>
    </row>
    <row r="1722" spans="1:6" ht="15">
      <c r="A1722" s="27">
        <v>1723</v>
      </c>
      <c r="D1722" s="3" t="str">
        <f>INDEX(Table2[NAMA BARANG],MATCH(A1722,Table2[//]))</f>
        <v>PC WLT 9908</v>
      </c>
      <c r="E1722" s="4">
        <f>INDEX(Table2[TT],MATCH(A1722,Table2[//]))</f>
        <v>7</v>
      </c>
      <c r="F1722" s="5" t="str">
        <f>IF(INDEX(Table2[KET],MATCH(A1722,Table2[//]))="","-",INDEX(Table2[KET],MATCH(A1722,Table2[//])))</f>
        <v>288 pc</v>
      </c>
    </row>
    <row r="1723" spans="1:6" ht="15">
      <c r="A1723" s="27">
        <v>1724</v>
      </c>
      <c r="D1723" s="3" t="str">
        <f>INDEX(Table2[NAMA BARANG],MATCH(A1723,Table2[//]))</f>
        <v>PC WLT 9909</v>
      </c>
      <c r="E1723" s="4">
        <f>INDEX(Table2[TT],MATCH(A1723,Table2[//]))</f>
        <v>12</v>
      </c>
      <c r="F1723" s="5" t="str">
        <f>IF(INDEX(Table2[KET],MATCH(A1723,Table2[//]))="","-",INDEX(Table2[KET],MATCH(A1723,Table2[//])))</f>
        <v>24 ls</v>
      </c>
    </row>
    <row r="1724" spans="1:6" ht="15">
      <c r="A1724" s="27">
        <v>1725</v>
      </c>
      <c r="D1724" s="3" t="str">
        <f>INDEX(Table2[NAMA BARANG],MATCH(A1724,Table2[//]))</f>
        <v>PC WLT 9910</v>
      </c>
      <c r="E1724" s="4">
        <f>INDEX(Table2[TT],MATCH(A1724,Table2[//]))</f>
        <v>3</v>
      </c>
      <c r="F1724" s="5" t="str">
        <f>IF(INDEX(Table2[KET],MATCH(A1724,Table2[//]))="","-",INDEX(Table2[KET],MATCH(A1724,Table2[//])))</f>
        <v>24 ls</v>
      </c>
    </row>
    <row r="1725" spans="1:6" ht="15">
      <c r="A1725" s="27">
        <v>1726</v>
      </c>
      <c r="D1725" s="3" t="str">
        <f>INDEX(Table2[NAMA BARANG],MATCH(A1725,Table2[//]))</f>
        <v>PC XM 7222 Hk</v>
      </c>
      <c r="E1725" s="4">
        <f>INDEX(Table2[TT],MATCH(A1725,Table2[//]))</f>
        <v>6</v>
      </c>
      <c r="F1725" s="5" t="str">
        <f>IF(INDEX(Table2[KET],MATCH(A1725,Table2[//]))="","-",INDEX(Table2[KET],MATCH(A1725,Table2[//])))</f>
        <v>192 pc</v>
      </c>
    </row>
    <row r="1726" spans="1:6" ht="15">
      <c r="A1726" s="27">
        <v>1727</v>
      </c>
      <c r="D1726" s="3" t="str">
        <f>INDEX(Table2[NAMA BARANG],MATCH(A1726,Table2[//]))</f>
        <v>PC XM D222 FR</v>
      </c>
      <c r="E1726" s="4">
        <f>INDEX(Table2[TT],MATCH(A1726,Table2[//]))</f>
        <v>6</v>
      </c>
      <c r="F1726" s="5" t="str">
        <f>IF(INDEX(Table2[KET],MATCH(A1726,Table2[//]))="","-",INDEX(Table2[KET],MATCH(A1726,Table2[//])))</f>
        <v>192 pc</v>
      </c>
    </row>
    <row r="1727" spans="1:6" ht="15">
      <c r="A1727" s="27">
        <v>1728</v>
      </c>
      <c r="D1727" s="3" t="str">
        <f>INDEX(Table2[NAMA BARANG],MATCH(A1727,Table2[//]))</f>
        <v>PC/ Stationery set 8801 kantong blk</v>
      </c>
      <c r="E1727" s="4">
        <f>INDEX(Table2[TT],MATCH(A1727,Table2[//]))</f>
        <v>10</v>
      </c>
      <c r="F1727" s="5" t="str">
        <f>IF(INDEX(Table2[KET],MATCH(A1727,Table2[//]))="","-",INDEX(Table2[KET],MATCH(A1727,Table2[//])))</f>
        <v>600 pc</v>
      </c>
    </row>
    <row r="1728" spans="1:6" ht="15">
      <c r="A1728" s="27">
        <v>1729</v>
      </c>
      <c r="D1728" s="3" t="str">
        <f>INDEX(Table2[NAMA BARANG],MATCH(A1728,Table2[//]))</f>
        <v>PC/ Stationery Tp set 2233 Blk</v>
      </c>
      <c r="E1728" s="4">
        <f>INDEX(Table2[TT],MATCH(A1728,Table2[//]))</f>
        <v>5</v>
      </c>
      <c r="F1728" s="5" t="str">
        <f>IF(INDEX(Table2[KET],MATCH(A1728,Table2[//]))="","-",INDEX(Table2[KET],MATCH(A1728,Table2[//])))</f>
        <v>480 pc</v>
      </c>
    </row>
    <row r="1729" spans="1:6" ht="15">
      <c r="A1729" s="27">
        <v>1730</v>
      </c>
      <c r="D1729" s="3" t="str">
        <f>INDEX(Table2[NAMA BARANG],MATCH(A1729,Table2[//]))</f>
        <v>Pembatas/ L Leaf Nariko 690</v>
      </c>
      <c r="E1729" s="4">
        <f>INDEX(Table2[TT],MATCH(A1729,Table2[//]))</f>
        <v>10</v>
      </c>
      <c r="F1729" s="5" t="str">
        <f>IF(INDEX(Table2[KET],MATCH(A1729,Table2[//]))="","-",INDEX(Table2[KET],MATCH(A1729,Table2[//])))</f>
        <v>800 pc</v>
      </c>
    </row>
    <row r="1730" spans="1:6" ht="15">
      <c r="A1730" s="27">
        <v>1731</v>
      </c>
      <c r="D1730" s="3" t="str">
        <f>INDEX(Table2[NAMA BARANG],MATCH(A1730,Table2[//]))</f>
        <v>Pen Stand JX 3811</v>
      </c>
      <c r="E1730" s="4">
        <f>INDEX(Table2[TT],MATCH(A1730,Table2[//]))</f>
        <v>1</v>
      </c>
      <c r="F1730" s="5" t="str">
        <f>IF(INDEX(Table2[KET],MATCH(A1730,Table2[//]))="","-",INDEX(Table2[KET],MATCH(A1730,Table2[//])))</f>
        <v>144 pc</v>
      </c>
    </row>
    <row r="1731" spans="1:6" ht="15">
      <c r="A1731" s="27">
        <v>1732</v>
      </c>
      <c r="D1731" s="3" t="str">
        <f>INDEX(Table2[NAMA BARANG],MATCH(A1731,Table2[//]))</f>
        <v>Penghapus W/B clear Besar</v>
      </c>
      <c r="E1731" s="4">
        <f>INDEX(Table2[TT],MATCH(A1731,Table2[//]))</f>
        <v>1</v>
      </c>
      <c r="F1731" s="5" t="str">
        <f>IF(INDEX(Table2[KET],MATCH(A1731,Table2[//]))="","-",INDEX(Table2[KET],MATCH(A1731,Table2[//])))</f>
        <v>48 LSN</v>
      </c>
    </row>
    <row r="1732" spans="1:6" ht="15">
      <c r="A1732" s="27">
        <v>1733</v>
      </c>
      <c r="D1732" s="3" t="str">
        <f>INDEX(Table2[NAMA BARANG],MATCH(A1732,Table2[//]))</f>
        <v>Penghapus W/B Enter 802 k</v>
      </c>
      <c r="E1732" s="4">
        <f>INDEX(Table2[TT],MATCH(A1732,Table2[//]))</f>
        <v>2</v>
      </c>
      <c r="F1732" s="5" t="str">
        <f>IF(INDEX(Table2[KET],MATCH(A1732,Table2[//]))="","-",INDEX(Table2[KET],MATCH(A1732,Table2[//])))</f>
        <v>60 LSN</v>
      </c>
    </row>
    <row r="1733" spans="1:6" ht="15">
      <c r="A1733" s="27">
        <v>1734</v>
      </c>
      <c r="D1733" s="3" t="str">
        <f>INDEX(Table2[NAMA BARANG],MATCH(A1733,Table2[//]))</f>
        <v>Penghapus W/B Enter 803 B</v>
      </c>
      <c r="E1733" s="4">
        <f>INDEX(Table2[TT],MATCH(A1733,Table2[//]))</f>
        <v>2</v>
      </c>
      <c r="F1733" s="5" t="str">
        <f>IF(INDEX(Table2[KET],MATCH(A1733,Table2[//]))="","-",INDEX(Table2[KET],MATCH(A1733,Table2[//])))</f>
        <v>48 LSN</v>
      </c>
    </row>
    <row r="1734" spans="1:6" ht="15">
      <c r="A1734" s="27">
        <v>1735</v>
      </c>
      <c r="D1734" s="3" t="str">
        <f>INDEX(Table2[NAMA BARANG],MATCH(A1734,Table2[//]))</f>
        <v>Penghapus W/B Enter Kecil 823</v>
      </c>
      <c r="E1734" s="4">
        <f>INDEX(Table2[TT],MATCH(A1734,Table2[//]))</f>
        <v>1</v>
      </c>
      <c r="F1734" s="5" t="str">
        <f>IF(INDEX(Table2[KET],MATCH(A1734,Table2[//]))="","-",INDEX(Table2[KET],MATCH(A1734,Table2[//])))</f>
        <v>60 LSN</v>
      </c>
    </row>
    <row r="1735" spans="1:6" ht="15">
      <c r="A1735" s="27">
        <v>1736</v>
      </c>
      <c r="D1735" s="3" t="str">
        <f>INDEX(Table2[NAMA BARANG],MATCH(A1735,Table2[//]))</f>
        <v>Penghapus W/B Kenjoy lubang K</v>
      </c>
      <c r="E1735" s="4">
        <f>INDEX(Table2[TT],MATCH(A1735,Table2[//]))</f>
        <v>2</v>
      </c>
      <c r="F1735" s="5" t="str">
        <f>IF(INDEX(Table2[KET],MATCH(A1735,Table2[//]))="","-",INDEX(Table2[KET],MATCH(A1735,Table2[//])))</f>
        <v>60 ls</v>
      </c>
    </row>
    <row r="1736" spans="1:6" ht="15">
      <c r="A1736" s="27">
        <v>1737</v>
      </c>
      <c r="D1736" s="3" t="str">
        <f>INDEX(Table2[NAMA BARANG],MATCH(A1736,Table2[//]))</f>
        <v>Pensil (SBS) 1 Set</v>
      </c>
      <c r="E1736" s="4">
        <f>INDEX(Table2[TT],MATCH(A1736,Table2[//]))</f>
        <v>3</v>
      </c>
      <c r="F1736" s="5" t="str">
        <f>IF(INDEX(Table2[KET],MATCH(A1736,Table2[//]))="","-",INDEX(Table2[KET],MATCH(A1736,Table2[//])))</f>
        <v>3600pc</v>
      </c>
    </row>
    <row r="1737" spans="1:6" ht="15">
      <c r="A1737" s="27">
        <v>1738</v>
      </c>
      <c r="D1737" s="3" t="str">
        <f>INDEX(Table2[NAMA BARANG],MATCH(A1737,Table2[//]))</f>
        <v>Pensil + Kuas Staedler 256-261</v>
      </c>
      <c r="E1737" s="4">
        <f>INDEX(Table2[TT],MATCH(A1737,Table2[//]))</f>
        <v>2</v>
      </c>
      <c r="F1737" s="5" t="str">
        <f>IF(INDEX(Table2[KET],MATCH(A1737,Table2[//]))="","-",INDEX(Table2[KET],MATCH(A1737,Table2[//])))</f>
        <v>7 1/2 grs</v>
      </c>
    </row>
    <row r="1738" spans="1:6" ht="15">
      <c r="A1738" s="27">
        <v>1739</v>
      </c>
      <c r="D1738" s="3" t="str">
        <f>INDEX(Table2[NAMA BARANG],MATCH(A1738,Table2[//]))</f>
        <v>Pensil + Stip 378 mobil (36)</v>
      </c>
      <c r="E1738" s="4">
        <f>INDEX(Table2[TT],MATCH(A1738,Table2[//]))</f>
        <v>2</v>
      </c>
      <c r="F1738" s="5" t="str">
        <f>IF(INDEX(Table2[KET],MATCH(A1738,Table2[//]))="","-",INDEX(Table2[KET],MATCH(A1738,Table2[//])))</f>
        <v>24 box</v>
      </c>
    </row>
    <row r="1739" spans="1:6" ht="15">
      <c r="A1739" s="27">
        <v>1740</v>
      </c>
      <c r="D1739" s="3" t="str">
        <f>INDEX(Table2[NAMA BARANG],MATCH(A1739,Table2[//]))</f>
        <v>Pensil + Stip 5221 Ninja</v>
      </c>
      <c r="E1739" s="4">
        <f>INDEX(Table2[TT],MATCH(A1739,Table2[//]))</f>
        <v>1</v>
      </c>
      <c r="F1739" s="5" t="str">
        <f>IF(INDEX(Table2[KET],MATCH(A1739,Table2[//]))="","-",INDEX(Table2[KET],MATCH(A1739,Table2[//])))</f>
        <v>23 box</v>
      </c>
    </row>
    <row r="1740" spans="1:6" ht="15">
      <c r="A1740" s="27">
        <v>1741</v>
      </c>
      <c r="D1740" s="3" t="str">
        <f>INDEX(Table2[NAMA BARANG],MATCH(A1740,Table2[//]))</f>
        <v>Pensil + Stip 5221 Ninja</v>
      </c>
      <c r="E1740" s="4">
        <f>INDEX(Table2[TT],MATCH(A1740,Table2[//]))</f>
        <v>1</v>
      </c>
      <c r="F1740" s="5" t="str">
        <f>IF(INDEX(Table2[KET],MATCH(A1740,Table2[//]))="","-",INDEX(Table2[KET],MATCH(A1740,Table2[//])))</f>
        <v>20 box</v>
      </c>
    </row>
    <row r="1741" spans="1:6" ht="15">
      <c r="A1741" s="27">
        <v>1742</v>
      </c>
      <c r="D1741" s="3" t="str">
        <f>INDEX(Table2[NAMA BARANG],MATCH(A1741,Table2[//]))</f>
        <v>Pensil + Stip Boneka 5520 (36)</v>
      </c>
      <c r="E1741" s="4">
        <f>INDEX(Table2[TT],MATCH(A1741,Table2[//]))</f>
        <v>1</v>
      </c>
      <c r="F1741" s="5" t="str">
        <f>IF(INDEX(Table2[KET],MATCH(A1741,Table2[//]))="","-",INDEX(Table2[KET],MATCH(A1741,Table2[//])))</f>
        <v>27 box</v>
      </c>
    </row>
    <row r="1742" spans="1:6" ht="15">
      <c r="A1742" s="27">
        <v>1743</v>
      </c>
      <c r="D1742" s="3" t="str">
        <f>INDEX(Table2[NAMA BARANG],MATCH(A1742,Table2[//]))</f>
        <v>Pensil + Stip Klg KB-147 (30)</v>
      </c>
      <c r="E1742" s="4">
        <f>INDEX(Table2[TT],MATCH(A1742,Table2[//]))</f>
        <v>5</v>
      </c>
      <c r="F1742" s="5" t="str">
        <f>IF(INDEX(Table2[KET],MATCH(A1742,Table2[//]))="","-",INDEX(Table2[KET],MATCH(A1742,Table2[//])))</f>
        <v>96 tabung</v>
      </c>
    </row>
    <row r="1743" spans="1:6" ht="15">
      <c r="A1743" s="27">
        <v>1744</v>
      </c>
      <c r="D1743" s="3" t="str">
        <f>INDEX(Table2[NAMA BARANG],MATCH(A1743,Table2[//]))</f>
        <v>Pensil + Stip Klg KB-148</v>
      </c>
      <c r="E1743" s="4">
        <f>INDEX(Table2[TT],MATCH(A1743,Table2[//]))</f>
        <v>4</v>
      </c>
      <c r="F1743" s="5" t="str">
        <f>IF(INDEX(Table2[KET],MATCH(A1743,Table2[//]))="","-",INDEX(Table2[KET],MATCH(A1743,Table2[//])))</f>
        <v>96 tabung</v>
      </c>
    </row>
    <row r="1744" spans="1:6" ht="15">
      <c r="A1744" s="27">
        <v>1745</v>
      </c>
      <c r="D1744" s="3" t="str">
        <f>INDEX(Table2[NAMA BARANG],MATCH(A1744,Table2[//]))</f>
        <v>Pensil + Stip Kodok 033</v>
      </c>
      <c r="E1744" s="4">
        <f>INDEX(Table2[TT],MATCH(A1744,Table2[//]))</f>
        <v>1</v>
      </c>
      <c r="F1744" s="5" t="str">
        <f>IF(INDEX(Table2[KET],MATCH(A1744,Table2[//]))="","-",INDEX(Table2[KET],MATCH(A1744,Table2[//])))</f>
        <v>19 box</v>
      </c>
    </row>
    <row r="1745" spans="1:6" ht="15">
      <c r="A1745" s="27">
        <v>1746</v>
      </c>
      <c r="D1745" s="3" t="str">
        <f>INDEX(Table2[NAMA BARANG],MATCH(A1745,Table2[//]))</f>
        <v>Pensil 2B Fancy (36) 8 Seri</v>
      </c>
      <c r="E1745" s="4">
        <f>INDEX(Table2[TT],MATCH(A1745,Table2[//]))</f>
        <v>1</v>
      </c>
      <c r="F1745" s="5" t="str">
        <f>IF(INDEX(Table2[KET],MATCH(A1745,Table2[//]))="","-",INDEX(Table2[KET],MATCH(A1745,Table2[//])))</f>
        <v>80 pk</v>
      </c>
    </row>
    <row r="1746" spans="1:6" ht="15">
      <c r="A1746" s="27">
        <v>1747</v>
      </c>
      <c r="D1746" s="3" t="str">
        <f>INDEX(Table2[NAMA BARANG],MATCH(A1746,Table2[//]))</f>
        <v>Pensil 2B Fancy Ky FPP50</v>
      </c>
      <c r="E1746" s="4">
        <f>INDEX(Table2[TT],MATCH(A1746,Table2[//]))</f>
        <v>8</v>
      </c>
      <c r="F1746" s="5" t="str">
        <f>IF(INDEX(Table2[KET],MATCH(A1746,Table2[//]))="","-",INDEX(Table2[KET],MATCH(A1746,Table2[//])))</f>
        <v>60 pot</v>
      </c>
    </row>
    <row r="1747" spans="1:6" ht="15">
      <c r="A1747" s="27">
        <v>1748</v>
      </c>
      <c r="D1747" s="3" t="str">
        <f>INDEX(Table2[NAMA BARANG],MATCH(A1747,Table2[//]))</f>
        <v>Pensil 2B Flouren Zendi 288 (36)</v>
      </c>
      <c r="E1747" s="4">
        <f>INDEX(Table2[TT],MATCH(A1747,Table2[//]))</f>
        <v>62</v>
      </c>
      <c r="F1747" s="5" t="str">
        <f>IF(INDEX(Table2[KET],MATCH(A1747,Table2[//]))="","-",INDEX(Table2[KET],MATCH(A1747,Table2[//])))</f>
        <v>48 box</v>
      </c>
    </row>
    <row r="1748" spans="1:6" ht="15">
      <c r="A1748" s="27">
        <v>1749</v>
      </c>
      <c r="D1748" s="3" t="str">
        <f>INDEX(Table2[NAMA BARANG],MATCH(A1748,Table2[//]))</f>
        <v>Pensil 2B Flouren+stip 388(36)</v>
      </c>
      <c r="E1748" s="4">
        <f>INDEX(Table2[TT],MATCH(A1748,Table2[//]))</f>
        <v>50</v>
      </c>
      <c r="F1748" s="5" t="str">
        <f>IF(INDEX(Table2[KET],MATCH(A1748,Table2[//]))="","-",INDEX(Table2[KET],MATCH(A1748,Table2[//])))</f>
        <v>48 box</v>
      </c>
    </row>
    <row r="1749" spans="1:6" ht="15">
      <c r="A1749" s="27">
        <v>1750</v>
      </c>
      <c r="D1749" s="3" t="str">
        <f>INDEX(Table2[NAMA BARANG],MATCH(A1749,Table2[//]))</f>
        <v>Pensil 2B Holoscop</v>
      </c>
      <c r="E1749" s="4">
        <f>INDEX(Table2[TT],MATCH(A1749,Table2[//]))</f>
        <v>4</v>
      </c>
      <c r="F1749" s="5" t="str">
        <f>IF(INDEX(Table2[KET],MATCH(A1749,Table2[//]))="","-",INDEX(Table2[KET],MATCH(A1749,Table2[//])))</f>
        <v>30 gr</v>
      </c>
    </row>
    <row r="1750" spans="1:6" ht="15">
      <c r="A1750" s="27">
        <v>1751</v>
      </c>
      <c r="D1750" s="3" t="str">
        <f>INDEX(Table2[NAMA BARANG],MATCH(A1750,Table2[//]))</f>
        <v>Pensil 6925 A putar</v>
      </c>
      <c r="E1750" s="4">
        <f>INDEX(Table2[TT],MATCH(A1750,Table2[//]))</f>
        <v>2</v>
      </c>
      <c r="F1750" s="5" t="str">
        <f>IF(INDEX(Table2[KET],MATCH(A1750,Table2[//]))="","-",INDEX(Table2[KET],MATCH(A1750,Table2[//])))</f>
        <v>40 box</v>
      </c>
    </row>
    <row r="1751" spans="1:6" ht="15">
      <c r="A1751" s="27">
        <v>1752</v>
      </c>
      <c r="D1751" s="3" t="str">
        <f>INDEX(Table2[NAMA BARANG],MATCH(A1751,Table2[//]))</f>
        <v>Pensil 6925 ATAS</v>
      </c>
      <c r="E1751" s="4">
        <f>INDEX(Table2[TT],MATCH(A1751,Table2[//]))</f>
        <v>17</v>
      </c>
      <c r="F1751" s="5" t="str">
        <f>IF(INDEX(Table2[KET],MATCH(A1751,Table2[//]))="","-",INDEX(Table2[KET],MATCH(A1751,Table2[//])))</f>
        <v>40 box</v>
      </c>
    </row>
    <row r="1752" spans="1:6" ht="15">
      <c r="A1752" s="27">
        <v>1753</v>
      </c>
      <c r="D1752" s="3" t="str">
        <f>INDEX(Table2[NAMA BARANG],MATCH(A1752,Table2[//]))</f>
        <v>Pensil Carpenter 500</v>
      </c>
      <c r="E1752" s="4">
        <f>INDEX(Table2[TT],MATCH(A1752,Table2[//]))</f>
        <v>5</v>
      </c>
      <c r="F1752" s="5" t="str">
        <f>IF(INDEX(Table2[KET],MATCH(A1752,Table2[//]))="","-",INDEX(Table2[KET],MATCH(A1752,Table2[//])))</f>
        <v>20 GRS</v>
      </c>
    </row>
    <row r="1753" spans="1:6" ht="15">
      <c r="A1753" s="27">
        <v>1754</v>
      </c>
      <c r="D1753" s="3" t="str">
        <f>INDEX(Table2[NAMA BARANG],MATCH(A1753,Table2[//]))</f>
        <v>Pensil Chung Hwa 2B 6151</v>
      </c>
      <c r="E1753" s="4">
        <f>INDEX(Table2[TT],MATCH(A1753,Table2[//]))</f>
        <v>5</v>
      </c>
      <c r="F1753" s="5" t="str">
        <f>IF(INDEX(Table2[KET],MATCH(A1753,Table2[//]))="","-",INDEX(Table2[KET],MATCH(A1753,Table2[//])))</f>
        <v>30 grs</v>
      </c>
    </row>
    <row r="1754" spans="1:6" ht="15">
      <c r="A1754" s="27">
        <v>1755</v>
      </c>
      <c r="D1754" s="3" t="str">
        <f>INDEX(Table2[NAMA BARANG],MATCH(A1754,Table2[//]))</f>
        <v>Pensil Chung Hwa 6161 2B</v>
      </c>
      <c r="E1754" s="4">
        <f>INDEX(Table2[TT],MATCH(A1754,Table2[//]))</f>
        <v>2</v>
      </c>
      <c r="F1754" s="5" t="str">
        <f>IF(INDEX(Table2[KET],MATCH(A1754,Table2[//]))="","-",INDEX(Table2[KET],MATCH(A1754,Table2[//])))</f>
        <v>30 gr</v>
      </c>
    </row>
    <row r="1755" spans="1:6" ht="15">
      <c r="A1755" s="27">
        <v>1756</v>
      </c>
      <c r="D1755" s="3" t="str">
        <f>INDEX(Table2[NAMA BARANG],MATCH(A1755,Table2[//]))</f>
        <v>Pensil Collen 2B Fancy</v>
      </c>
      <c r="E1755" s="4">
        <f>INDEX(Table2[TT],MATCH(A1755,Table2[//]))</f>
        <v>8</v>
      </c>
      <c r="F1755" s="5" t="str">
        <f>IF(INDEX(Table2[KET],MATCH(A1755,Table2[//]))="","-",INDEX(Table2[KET],MATCH(A1755,Table2[//])))</f>
        <v>40 box</v>
      </c>
    </row>
    <row r="1756" spans="1:6" ht="15">
      <c r="A1756" s="27">
        <v>1757</v>
      </c>
      <c r="D1756" s="3" t="str">
        <f>INDEX(Table2[NAMA BARANG],MATCH(A1756,Table2[//]))</f>
        <v>Pensil Cowry 2B Fancy</v>
      </c>
      <c r="E1756" s="4">
        <f>INDEX(Table2[TT],MATCH(A1756,Table2[//]))</f>
        <v>62</v>
      </c>
      <c r="F1756" s="5" t="str">
        <f>IF(INDEX(Table2[KET],MATCH(A1756,Table2[//]))="","-",INDEX(Table2[KET],MATCH(A1756,Table2[//])))</f>
        <v>20 gr</v>
      </c>
    </row>
    <row r="1757" spans="1:6" ht="15">
      <c r="A1757" s="27">
        <v>1758</v>
      </c>
      <c r="D1757" s="3" t="str">
        <f>INDEX(Table2[NAMA BARANG],MATCH(A1757,Table2[//]))</f>
        <v>Pensil DM 5188</v>
      </c>
      <c r="E1757" s="4">
        <f>INDEX(Table2[TT],MATCH(A1757,Table2[//]))</f>
        <v>43</v>
      </c>
      <c r="F1757" s="5" t="str">
        <f>IF(INDEX(Table2[KET],MATCH(A1757,Table2[//]))="","-",INDEX(Table2[KET],MATCH(A1757,Table2[//])))</f>
        <v>240 ls</v>
      </c>
    </row>
    <row r="1758" spans="1:6" ht="15">
      <c r="A1758" s="27">
        <v>1759</v>
      </c>
      <c r="D1758" s="3" t="str">
        <f>INDEX(Table2[NAMA BARANG],MATCH(A1758,Table2[//]))</f>
        <v>Pensil DM 7812</v>
      </c>
      <c r="E1758" s="4">
        <f>INDEX(Table2[TT],MATCH(A1758,Table2[//]))</f>
        <v>3</v>
      </c>
      <c r="F1758" s="5" t="str">
        <f>IF(INDEX(Table2[KET],MATCH(A1758,Table2[//]))="","-",INDEX(Table2[KET],MATCH(A1758,Table2[//])))</f>
        <v>10 box</v>
      </c>
    </row>
    <row r="1759" spans="1:6" ht="15">
      <c r="A1759" s="27">
        <v>1760</v>
      </c>
      <c r="D1759" s="3" t="str">
        <f>INDEX(Table2[NAMA BARANG],MATCH(A1759,Table2[//]))</f>
        <v>Pensil Fancy lucu (100)</v>
      </c>
      <c r="E1759" s="4">
        <f>INDEX(Table2[TT],MATCH(A1759,Table2[//]))</f>
        <v>29</v>
      </c>
      <c r="F1759" s="5" t="str">
        <f>IF(INDEX(Table2[KET],MATCH(A1759,Table2[//]))="","-",INDEX(Table2[KET],MATCH(A1759,Table2[//])))</f>
        <v>24 dos</v>
      </c>
    </row>
    <row r="1760" spans="1:6" ht="15">
      <c r="A1760" s="27">
        <v>1761</v>
      </c>
      <c r="D1760" s="3" t="str">
        <f>INDEX(Table2[NAMA BARANG],MATCH(A1760,Table2[//]))</f>
        <v>Pensil Grebell paket ujian</v>
      </c>
      <c r="E1760" s="4">
        <f>INDEX(Table2[TT],MATCH(A1760,Table2[//]))</f>
        <v>8</v>
      </c>
      <c r="F1760" s="5" t="str">
        <f>IF(INDEX(Table2[KET],MATCH(A1760,Table2[//]))="","-",INDEX(Table2[KET],MATCH(A1760,Table2[//])))</f>
        <v>288 set</v>
      </c>
    </row>
    <row r="1761" spans="1:6" ht="15">
      <c r="A1761" s="27">
        <v>1762</v>
      </c>
      <c r="D1761" s="3" t="str">
        <f>INDEX(Table2[NAMA BARANG],MATCH(A1761,Table2[//]))</f>
        <v>Pensil HB RT 6 (makro)</v>
      </c>
      <c r="E1761" s="4">
        <f>INDEX(Table2[TT],MATCH(A1761,Table2[//]))</f>
        <v>1</v>
      </c>
      <c r="F1761" s="5" t="str">
        <f>IF(INDEX(Table2[KET],MATCH(A1761,Table2[//]))="","-",INDEX(Table2[KET],MATCH(A1761,Table2[//])))</f>
        <v>40 dos</v>
      </c>
    </row>
    <row r="1762" spans="1:6" ht="15">
      <c r="A1762" s="27">
        <v>1763</v>
      </c>
      <c r="D1762" s="3" t="str">
        <f>INDEX(Table2[NAMA BARANG],MATCH(A1762,Table2[//]))</f>
        <v>Pensil Jumbo + asahan (458)</v>
      </c>
      <c r="E1762" s="4">
        <f>INDEX(Table2[TT],MATCH(A1762,Table2[//]))</f>
        <v>4</v>
      </c>
      <c r="F1762" s="5" t="str">
        <f>IF(INDEX(Table2[KET],MATCH(A1762,Table2[//]))="","-",INDEX(Table2[KET],MATCH(A1762,Table2[//])))</f>
        <v>50 ls</v>
      </c>
    </row>
    <row r="1763" spans="1:6" ht="15">
      <c r="A1763" s="27">
        <v>1764</v>
      </c>
      <c r="D1763" s="3" t="str">
        <f>INDEX(Table2[NAMA BARANG],MATCH(A1763,Table2[//]))</f>
        <v>Pensil Jumbo biasa (1058)</v>
      </c>
      <c r="E1763" s="4">
        <f>INDEX(Table2[TT],MATCH(A1763,Table2[//]))</f>
        <v>10</v>
      </c>
      <c r="F1763" s="5" t="str">
        <f>IF(INDEX(Table2[KET],MATCH(A1763,Table2[//]))="","-",INDEX(Table2[KET],MATCH(A1763,Table2[//])))</f>
        <v>100 ls</v>
      </c>
    </row>
    <row r="1764" spans="1:6" ht="15">
      <c r="A1764" s="27">
        <v>1765</v>
      </c>
      <c r="D1764" s="3" t="str">
        <f>INDEX(Table2[NAMA BARANG],MATCH(A1764,Table2[//]))</f>
        <v>Pensil L Tree S 3062</v>
      </c>
      <c r="E1764" s="4">
        <f>INDEX(Table2[TT],MATCH(A1764,Table2[//]))</f>
        <v>1</v>
      </c>
      <c r="F1764" s="5" t="str">
        <f>IF(INDEX(Table2[KET],MATCH(A1764,Table2[//]))="","-",INDEX(Table2[KET],MATCH(A1764,Table2[//])))</f>
        <v>40 box</v>
      </c>
    </row>
    <row r="1765" spans="1:6" ht="15">
      <c r="A1765" s="27">
        <v>1766</v>
      </c>
      <c r="D1765" s="3" t="str">
        <f>INDEX(Table2[NAMA BARANG],MATCH(A1765,Table2[//]))</f>
        <v>Pensil metalik white word</v>
      </c>
      <c r="E1765" s="4">
        <f>INDEX(Table2[TT],MATCH(A1765,Table2[//]))</f>
        <v>2</v>
      </c>
      <c r="F1765" s="5" t="str">
        <f>IF(INDEX(Table2[KET],MATCH(A1765,Table2[//]))="","-",INDEX(Table2[KET],MATCH(A1765,Table2[//])))</f>
        <v>240 ls</v>
      </c>
    </row>
    <row r="1766" spans="1:6" ht="15">
      <c r="A1766" s="27">
        <v>1767</v>
      </c>
      <c r="D1766" s="3" t="str">
        <f>INDEX(Table2[NAMA BARANG],MATCH(A1766,Table2[//]))</f>
        <v>Pensil TF 168</v>
      </c>
      <c r="E1766" s="4">
        <f>INDEX(Table2[TT],MATCH(A1766,Table2[//]))</f>
        <v>3</v>
      </c>
      <c r="F1766" s="5" t="str">
        <f>IF(INDEX(Table2[KET],MATCH(A1766,Table2[//]))="","-",INDEX(Table2[KET],MATCH(A1766,Table2[//])))</f>
        <v>20 GRS</v>
      </c>
    </row>
    <row r="1767" spans="1:6" ht="15">
      <c r="A1767" s="27">
        <v>1768</v>
      </c>
      <c r="D1767" s="3" t="str">
        <f>INDEX(Table2[NAMA BARANG],MATCH(A1767,Table2[//]))</f>
        <v>Pensil TF 488</v>
      </c>
      <c r="E1767" s="4">
        <f>INDEX(Table2[TT],MATCH(A1767,Table2[//]))</f>
        <v>3</v>
      </c>
      <c r="F1767" s="5" t="str">
        <f>IF(INDEX(Table2[KET],MATCH(A1767,Table2[//]))="","-",INDEX(Table2[KET],MATCH(A1767,Table2[//])))</f>
        <v>20 GRS</v>
      </c>
    </row>
    <row r="1768" spans="1:6" ht="15">
      <c r="A1768" s="27">
        <v>1769</v>
      </c>
      <c r="D1768" s="3" t="str">
        <f>INDEX(Table2[NAMA BARANG],MATCH(A1768,Table2[//]))</f>
        <v>Pensil TF 588</v>
      </c>
      <c r="E1768" s="4">
        <f>INDEX(Table2[TT],MATCH(A1768,Table2[//]))</f>
        <v>3</v>
      </c>
      <c r="F1768" s="5" t="str">
        <f>IF(INDEX(Table2[KET],MATCH(A1768,Table2[//]))="","-",INDEX(Table2[KET],MATCH(A1768,Table2[//])))</f>
        <v>20 GRS</v>
      </c>
    </row>
    <row r="1769" spans="1:6" ht="15">
      <c r="A1769" s="27">
        <v>1770</v>
      </c>
      <c r="D1769" s="3" t="str">
        <f>INDEX(Table2[NAMA BARANG],MATCH(A1769,Table2[//]))</f>
        <v>Pensil TF 688</v>
      </c>
      <c r="E1769" s="4">
        <f>INDEX(Table2[TT],MATCH(A1769,Table2[//]))</f>
        <v>3</v>
      </c>
      <c r="F1769" s="5" t="str">
        <f>IF(INDEX(Table2[KET],MATCH(A1769,Table2[//]))="","-",INDEX(Table2[KET],MATCH(A1769,Table2[//])))</f>
        <v>20 GRS</v>
      </c>
    </row>
    <row r="1770" spans="1:6" ht="15">
      <c r="A1770" s="27">
        <v>1771</v>
      </c>
      <c r="D1770" s="3" t="str">
        <f>INDEX(Table2[NAMA BARANG],MATCH(A1770,Table2[//]))</f>
        <v>Pensil TF 88 S</v>
      </c>
      <c r="E1770" s="4">
        <f>INDEX(Table2[TT],MATCH(A1770,Table2[//]))</f>
        <v>101</v>
      </c>
      <c r="F1770" s="5" t="str">
        <f>IF(INDEX(Table2[KET],MATCH(A1770,Table2[//]))="","-",INDEX(Table2[KET],MATCH(A1770,Table2[//])))</f>
        <v>20 gr</v>
      </c>
    </row>
    <row r="1771" spans="1:6" ht="15">
      <c r="A1771" s="27">
        <v>1772</v>
      </c>
      <c r="D1771" s="3" t="str">
        <f>INDEX(Table2[NAMA BARANG],MATCH(A1771,Table2[//]))</f>
        <v>Pensil TF 888</v>
      </c>
      <c r="E1771" s="4">
        <f>INDEX(Table2[TT],MATCH(A1771,Table2[//]))</f>
        <v>1</v>
      </c>
      <c r="F1771" s="5" t="str">
        <f>IF(INDEX(Table2[KET],MATCH(A1771,Table2[//]))="","-",INDEX(Table2[KET],MATCH(A1771,Table2[//])))</f>
        <v>20 GRS</v>
      </c>
    </row>
    <row r="1772" spans="1:6" ht="15">
      <c r="A1772" s="27">
        <v>1773</v>
      </c>
      <c r="D1772" s="3" t="str">
        <f>INDEX(Table2[NAMA BARANG],MATCH(A1772,Table2[//]))</f>
        <v>Pensil TF 988</v>
      </c>
      <c r="E1772" s="4">
        <f>INDEX(Table2[TT],MATCH(A1772,Table2[//]))</f>
        <v>3</v>
      </c>
      <c r="F1772" s="5" t="str">
        <f>IF(INDEX(Table2[KET],MATCH(A1772,Table2[//]))="","-",INDEX(Table2[KET],MATCH(A1772,Table2[//])))</f>
        <v>20 GRS</v>
      </c>
    </row>
    <row r="1773" spans="1:6" ht="15">
      <c r="A1773" s="27">
        <v>1774</v>
      </c>
      <c r="D1773" s="3" t="str">
        <f>INDEX(Table2[NAMA BARANG],MATCH(A1773,Table2[//]))</f>
        <v>Pensil TF 99 S</v>
      </c>
      <c r="E1773" s="4">
        <f>INDEX(Table2[TT],MATCH(A1773,Table2[//]))</f>
        <v>48</v>
      </c>
      <c r="F1773" s="5" t="str">
        <f>IF(INDEX(Table2[KET],MATCH(A1773,Table2[//]))="","-",INDEX(Table2[KET],MATCH(A1773,Table2[//])))</f>
        <v>20 gr</v>
      </c>
    </row>
    <row r="1774" spans="1:6" ht="15">
      <c r="A1774" s="27">
        <v>1775</v>
      </c>
      <c r="D1774" s="3" t="str">
        <f>INDEX(Table2[NAMA BARANG],MATCH(A1774,Table2[//]))</f>
        <v>Pensil TZ Pc LE</v>
      </c>
      <c r="E1774" s="4">
        <f>INDEX(Table2[TT],MATCH(A1774,Table2[//]))</f>
        <v>5</v>
      </c>
      <c r="F1774" s="5" t="str">
        <f>IF(INDEX(Table2[KET],MATCH(A1774,Table2[//]))="","-",INDEX(Table2[KET],MATCH(A1774,Table2[//])))</f>
        <v>60 box</v>
      </c>
    </row>
    <row r="1775" spans="1:6" ht="15">
      <c r="A1775" s="27">
        <v>1776</v>
      </c>
      <c r="D1775" s="3" t="str">
        <f>INDEX(Table2[NAMA BARANG],MATCH(A1775,Table2[//]))</f>
        <v>Pensil Unicorn P588 (50)</v>
      </c>
      <c r="E1775" s="4">
        <f>INDEX(Table2[TT],MATCH(A1775,Table2[//]))</f>
        <v>8</v>
      </c>
      <c r="F1775" s="5" t="str">
        <f>IF(INDEX(Table2[KET],MATCH(A1775,Table2[//]))="","-",INDEX(Table2[KET],MATCH(A1775,Table2[//])))</f>
        <v>72 box</v>
      </c>
    </row>
    <row r="1776" spans="1:6" ht="15">
      <c r="A1776" s="27">
        <v>1777</v>
      </c>
      <c r="D1776" s="3" t="str">
        <f>INDEX(Table2[NAMA BARANG],MATCH(A1776,Table2[//]))</f>
        <v>Pensil Venox (Bensia) (100)</v>
      </c>
      <c r="E1776" s="4">
        <f>INDEX(Table2[TT],MATCH(A1776,Table2[//]))</f>
        <v>88</v>
      </c>
      <c r="F1776" s="5" t="str">
        <f>IF(INDEX(Table2[KET],MATCH(A1776,Table2[//]))="","-",INDEX(Table2[KET],MATCH(A1776,Table2[//])))</f>
        <v>32 box</v>
      </c>
    </row>
    <row r="1777" spans="1:6" ht="15">
      <c r="A1777" s="27">
        <v>1778</v>
      </c>
      <c r="D1777" s="3" t="str">
        <f>INDEX(Table2[NAMA BARANG],MATCH(A1777,Table2[//]))</f>
        <v>Pensil warna 12w pjg Zoo</v>
      </c>
      <c r="E1777" s="4">
        <f>INDEX(Table2[TT],MATCH(A1777,Table2[//]))</f>
        <v>24</v>
      </c>
      <c r="F1777" s="5" t="str">
        <f>IF(INDEX(Table2[KET],MATCH(A1777,Table2[//]))="","-",INDEX(Table2[KET],MATCH(A1777,Table2[//])))</f>
        <v>240 pc</v>
      </c>
    </row>
    <row r="1778" spans="1:6" ht="15">
      <c r="A1778" s="27">
        <v>1779</v>
      </c>
      <c r="D1778" s="3" t="str">
        <f>INDEX(Table2[NAMA BARANG],MATCH(A1778,Table2[//]))</f>
        <v>Pensil XD 2071 (40)</v>
      </c>
      <c r="E1778" s="4">
        <f>INDEX(Table2[TT],MATCH(A1778,Table2[//]))</f>
        <v>6</v>
      </c>
      <c r="F1778" s="5" t="str">
        <f>IF(INDEX(Table2[KET],MATCH(A1778,Table2[//]))="","-",INDEX(Table2[KET],MATCH(A1778,Table2[//])))</f>
        <v>40 box</v>
      </c>
    </row>
    <row r="1779" spans="1:6" ht="15">
      <c r="A1779" s="27">
        <v>1780</v>
      </c>
      <c r="D1779" s="3" t="str">
        <f>INDEX(Table2[NAMA BARANG],MATCH(A1779,Table2[//]))</f>
        <v>Pensil Zhong Hwa 69 2B</v>
      </c>
      <c r="E1779" s="4">
        <f>INDEX(Table2[TT],MATCH(A1779,Table2[//]))</f>
        <v>7</v>
      </c>
      <c r="F1779" s="5" t="str">
        <f>IF(INDEX(Table2[KET],MATCH(A1779,Table2[//]))="","-",INDEX(Table2[KET],MATCH(A1779,Table2[//])))</f>
        <v>10 box</v>
      </c>
    </row>
    <row r="1780" spans="1:6" ht="15">
      <c r="A1780" s="27">
        <v>1781</v>
      </c>
      <c r="D1780" s="3" t="str">
        <f>INDEX(Table2[NAMA BARANG],MATCH(A1780,Table2[//]))</f>
        <v>Pensil Zhong hwa M/B kecil 120 (faktur)</v>
      </c>
      <c r="E1780" s="4">
        <f>INDEX(Table2[TT],MATCH(A1780,Table2[//]))</f>
        <v>2</v>
      </c>
      <c r="F1780" s="5" t="str">
        <f>IF(INDEX(Table2[KET],MATCH(A1780,Table2[//]))="","-",INDEX(Table2[KET],MATCH(A1780,Table2[//])))</f>
        <v>30 grs</v>
      </c>
    </row>
    <row r="1781" spans="1:6" ht="15">
      <c r="A1781" s="27">
        <v>1782</v>
      </c>
      <c r="D1781" s="3" t="str">
        <f>INDEX(Table2[NAMA BARANG],MATCH(A1781,Table2[//]))</f>
        <v>Pianika D.H Box Premium</v>
      </c>
      <c r="E1781" s="4">
        <f>INDEX(Table2[TT],MATCH(A1781,Table2[//]))</f>
        <v>11</v>
      </c>
      <c r="F1781" s="5" t="str">
        <f>IF(INDEX(Table2[KET],MATCH(A1781,Table2[//]))="","-",INDEX(Table2[KET],MATCH(A1781,Table2[//])))</f>
        <v>10 PCS</v>
      </c>
    </row>
    <row r="1782" spans="1:6" ht="15">
      <c r="A1782" s="27">
        <v>1783</v>
      </c>
      <c r="D1782" s="3" t="str">
        <f>INDEX(Table2[NAMA BARANG],MATCH(A1782,Table2[//]))</f>
        <v>Pianika Super Pro Tas</v>
      </c>
      <c r="E1782" s="4">
        <f>INDEX(Table2[TT],MATCH(A1782,Table2[//]))</f>
        <v>21</v>
      </c>
      <c r="F1782" s="5" t="str">
        <f>IF(INDEX(Table2[KET],MATCH(A1782,Table2[//]))="","-",INDEX(Table2[KET],MATCH(A1782,Table2[//])))</f>
        <v>12 PCS</v>
      </c>
    </row>
    <row r="1783" spans="1:6" ht="15">
      <c r="A1783" s="27">
        <v>1784</v>
      </c>
      <c r="D1783" s="3" t="str">
        <f>INDEX(Table2[NAMA BARANG],MATCH(A1783,Table2[//]))</f>
        <v>Piring Cat air 006 B Kumbang</v>
      </c>
      <c r="E1783" s="4">
        <f>INDEX(Table2[TT],MATCH(A1783,Table2[//]))</f>
        <v>7</v>
      </c>
      <c r="F1783" s="5" t="str">
        <f>IF(INDEX(Table2[KET],MATCH(A1783,Table2[//]))="","-",INDEX(Table2[KET],MATCH(A1783,Table2[//])))</f>
        <v>48 ls</v>
      </c>
    </row>
    <row r="1784" spans="1:6" ht="15">
      <c r="A1784" s="27">
        <v>1785</v>
      </c>
      <c r="D1784" s="3" t="str">
        <f>INDEX(Table2[NAMA BARANG],MATCH(A1784,Table2[//]))</f>
        <v>Piring Cat air 009 B Boneka</v>
      </c>
      <c r="E1784" s="4">
        <f>INDEX(Table2[TT],MATCH(A1784,Table2[//]))</f>
        <v>14</v>
      </c>
      <c r="F1784" s="5" t="str">
        <f>IF(INDEX(Table2[KET],MATCH(A1784,Table2[//]))="","-",INDEX(Table2[KET],MATCH(A1784,Table2[//])))</f>
        <v>48 ls</v>
      </c>
    </row>
    <row r="1785" spans="1:6" ht="15">
      <c r="A1785" s="27">
        <v>1786</v>
      </c>
      <c r="D1785" s="3" t="str">
        <f>INDEX(Table2[NAMA BARANG],MATCH(A1785,Table2[//]))</f>
        <v>Piring Cat air Bunga</v>
      </c>
      <c r="E1785" s="4">
        <f>INDEX(Table2[TT],MATCH(A1785,Table2[//]))</f>
        <v>2</v>
      </c>
      <c r="F1785" s="5" t="str">
        <f>IF(INDEX(Table2[KET],MATCH(A1785,Table2[//]))="","-",INDEX(Table2[KET],MATCH(A1785,Table2[//])))</f>
        <v>60 ls</v>
      </c>
    </row>
    <row r="1786" spans="1:6" ht="15">
      <c r="A1786" s="27">
        <v>1787</v>
      </c>
      <c r="D1786" s="3" t="str">
        <f>INDEX(Table2[NAMA BARANG],MATCH(A1786,Table2[//]))</f>
        <v>Piring cat air Nakoya 108</v>
      </c>
      <c r="E1786" s="4">
        <f>INDEX(Table2[TT],MATCH(A1786,Table2[//]))</f>
        <v>1</v>
      </c>
      <c r="F1786" s="5" t="str">
        <f>IF(INDEX(Table2[KET],MATCH(A1786,Table2[//]))="","-",INDEX(Table2[KET],MATCH(A1786,Table2[//])))</f>
        <v>24 ls</v>
      </c>
    </row>
    <row r="1787" spans="1:6" ht="15">
      <c r="A1787" s="27">
        <v>1788</v>
      </c>
      <c r="D1787" s="3" t="str">
        <f>INDEX(Table2[NAMA BARANG],MATCH(A1787,Table2[//]))</f>
        <v>Piring Cat air segi (L Ku)</v>
      </c>
      <c r="E1787" s="4">
        <f>INDEX(Table2[TT],MATCH(A1787,Table2[//]))</f>
        <v>19</v>
      </c>
      <c r="F1787" s="5" t="str">
        <f>IF(INDEX(Table2[KET],MATCH(A1787,Table2[//]))="","-",INDEX(Table2[KET],MATCH(A1787,Table2[//])))</f>
        <v>80 ls</v>
      </c>
    </row>
    <row r="1788" spans="1:6" ht="15">
      <c r="A1788" s="27">
        <v>1789</v>
      </c>
      <c r="D1788" s="3" t="str">
        <f>INDEX(Table2[NAMA BARANG],MATCH(A1788,Table2[//]))</f>
        <v>Piring Cat air segi (L Ku)</v>
      </c>
      <c r="E1788" s="4">
        <f>INDEX(Table2[TT],MATCH(A1788,Table2[//]))</f>
        <v>2</v>
      </c>
      <c r="F1788" s="5" t="str">
        <f>IF(INDEX(Table2[KET],MATCH(A1788,Table2[//]))="","-",INDEX(Table2[KET],MATCH(A1788,Table2[//])))</f>
        <v>72 ls</v>
      </c>
    </row>
    <row r="1789" spans="1:6" ht="15">
      <c r="A1789" s="27">
        <v>1790</v>
      </c>
      <c r="D1789" s="3" t="str">
        <f>INDEX(Table2[NAMA BARANG],MATCH(A1789,Table2[//]))</f>
        <v>Pisau ukir 4 pc</v>
      </c>
      <c r="E1789" s="4">
        <f>INDEX(Table2[TT],MATCH(A1789,Table2[//]))</f>
        <v>1</v>
      </c>
      <c r="F1789" s="5" t="str">
        <f>IF(INDEX(Table2[KET],MATCH(A1789,Table2[//]))="","-",INDEX(Table2[KET],MATCH(A1789,Table2[//])))</f>
        <v>360 pc</v>
      </c>
    </row>
    <row r="1790" spans="1:6" ht="15">
      <c r="A1790" s="27">
        <v>1791</v>
      </c>
      <c r="D1790" s="3" t="str">
        <f>INDEX(Table2[NAMA BARANG],MATCH(A1790,Table2[//]))</f>
        <v>Pita 18 polos motif</v>
      </c>
      <c r="E1790" s="4">
        <f>INDEX(Table2[TT],MATCH(A1790,Table2[//]))</f>
        <v>3</v>
      </c>
      <c r="F1790" s="5">
        <f>IF(INDEX(Table2[KET],MATCH(A1790,Table2[//]))="","-",INDEX(Table2[KET],MATCH(A1790,Table2[//])))</f>
        <v>2400</v>
      </c>
    </row>
    <row r="1791" spans="1:6" ht="15">
      <c r="A1791" s="27">
        <v>1792</v>
      </c>
      <c r="D1791" s="3" t="str">
        <f>INDEX(Table2[NAMA BARANG],MATCH(A1791,Table2[//]))</f>
        <v>Pita gold 1cm-19/ gold glitter</v>
      </c>
      <c r="E1791" s="4">
        <f>INDEX(Table2[TT],MATCH(A1791,Table2[//]))</f>
        <v>4</v>
      </c>
      <c r="F1791" s="5">
        <f>IF(INDEX(Table2[KET],MATCH(A1791,Table2[//]))="","-",INDEX(Table2[KET],MATCH(A1791,Table2[//])))</f>
        <v>120</v>
      </c>
    </row>
    <row r="1792" spans="1:6" ht="15">
      <c r="A1792" s="27">
        <v>1793</v>
      </c>
      <c r="D1792" s="3" t="str">
        <f>INDEX(Table2[NAMA BARANG],MATCH(A1792,Table2[//]))</f>
        <v>Pita gold 1cm-19/ silver glitter</v>
      </c>
      <c r="E1792" s="4">
        <f>INDEX(Table2[TT],MATCH(A1792,Table2[//]))</f>
        <v>2</v>
      </c>
      <c r="F1792" s="5">
        <f>IF(INDEX(Table2[KET],MATCH(A1792,Table2[//]))="","-",INDEX(Table2[KET],MATCH(A1792,Table2[//])))</f>
        <v>120</v>
      </c>
    </row>
    <row r="1793" spans="1:6" ht="15">
      <c r="A1793" s="27">
        <v>1794</v>
      </c>
      <c r="D1793" s="3" t="str">
        <f>INDEX(Table2[NAMA BARANG],MATCH(A1793,Table2[//]))</f>
        <v>Pita gold 2cm-20/ gold glitter</v>
      </c>
      <c r="E1793" s="4">
        <f>INDEX(Table2[TT],MATCH(A1793,Table2[//]))</f>
        <v>2</v>
      </c>
      <c r="F1793" s="5" t="str">
        <f>IF(INDEX(Table2[KET],MATCH(A1793,Table2[//]))="","-",INDEX(Table2[KET],MATCH(A1793,Table2[//])))</f>
        <v>60 SLOP</v>
      </c>
    </row>
    <row r="1794" spans="1:6" ht="15">
      <c r="A1794" s="27">
        <v>1795</v>
      </c>
      <c r="D1794" s="3" t="str">
        <f>INDEX(Table2[NAMA BARANG],MATCH(A1794,Table2[//]))</f>
        <v>Pita gold 2cm-20/ silver glitter</v>
      </c>
      <c r="E1794" s="4">
        <f>INDEX(Table2[TT],MATCH(A1794,Table2[//]))</f>
        <v>9</v>
      </c>
      <c r="F1794" s="5" t="str">
        <f>IF(INDEX(Table2[KET],MATCH(A1794,Table2[//]))="","-",INDEX(Table2[KET],MATCH(A1794,Table2[//])))</f>
        <v>60 SLOP</v>
      </c>
    </row>
    <row r="1795" spans="1:6" ht="15">
      <c r="A1795" s="27">
        <v>1796</v>
      </c>
      <c r="D1795" s="3" t="str">
        <f>INDEX(Table2[NAMA BARANG],MATCH(A1795,Table2[//]))</f>
        <v>Pita Jepang List Gold Mix</v>
      </c>
      <c r="E1795" s="4">
        <f>INDEX(Table2[TT],MATCH(A1795,Table2[//]))</f>
        <v>7</v>
      </c>
      <c r="F1795" s="5">
        <f>IF(INDEX(Table2[KET],MATCH(A1795,Table2[//]))="","-",INDEX(Table2[KET],MATCH(A1795,Table2[//])))</f>
        <v>40</v>
      </c>
    </row>
    <row r="1796" spans="1:6" ht="15">
      <c r="A1796" s="27">
        <v>1797</v>
      </c>
      <c r="D1796" s="3" t="str">
        <f>INDEX(Table2[NAMA BARANG],MATCH(A1796,Table2[//]))</f>
        <v>Pita Jepang Motif Polos Mix</v>
      </c>
      <c r="E1796" s="4">
        <f>INDEX(Table2[TT],MATCH(A1796,Table2[//]))</f>
        <v>8</v>
      </c>
      <c r="F1796" s="5">
        <f>IF(INDEX(Table2[KET],MATCH(A1796,Table2[//]))="","-",INDEX(Table2[KET],MATCH(A1796,Table2[//])))</f>
        <v>40</v>
      </c>
    </row>
    <row r="1797" spans="1:6" ht="15">
      <c r="A1797" s="27">
        <v>1798</v>
      </c>
      <c r="D1797" s="3" t="str">
        <f>INDEX(Table2[NAMA BARANG],MATCH(A1797,Table2[//]))</f>
        <v>Pita Jepang Polos Mix</v>
      </c>
      <c r="E1797" s="4">
        <f>INDEX(Table2[TT],MATCH(A1797,Table2[//]))</f>
        <v>2</v>
      </c>
      <c r="F1797" s="5">
        <f>IF(INDEX(Table2[KET],MATCH(A1797,Table2[//]))="","-",INDEX(Table2[KET],MATCH(A1797,Table2[//])))</f>
        <v>40</v>
      </c>
    </row>
    <row r="1798" spans="1:6" ht="15">
      <c r="A1798" s="27">
        <v>1799</v>
      </c>
      <c r="D1798" s="3" t="str">
        <f>INDEX(Table2[NAMA BARANG],MATCH(A1798,Table2[//]))</f>
        <v>Pita kado LS 30-1</v>
      </c>
      <c r="E1798" s="4">
        <f>INDEX(Table2[TT],MATCH(A1798,Table2[//]))</f>
        <v>1</v>
      </c>
      <c r="F1798" s="5">
        <f>IF(INDEX(Table2[KET],MATCH(A1798,Table2[//]))="","-",INDEX(Table2[KET],MATCH(A1798,Table2[//])))</f>
        <v>1500</v>
      </c>
    </row>
    <row r="1799" spans="1:6" ht="15">
      <c r="A1799" s="27">
        <v>1800</v>
      </c>
      <c r="D1799" s="3" t="str">
        <f>INDEX(Table2[NAMA BARANG],MATCH(A1799,Table2[//]))</f>
        <v>Pita tarik 18 renda motif</v>
      </c>
      <c r="E1799" s="4">
        <f>INDEX(Table2[TT],MATCH(A1799,Table2[//]))</f>
        <v>9</v>
      </c>
      <c r="F1799" s="5">
        <f>IF(INDEX(Table2[KET],MATCH(A1799,Table2[//]))="","-",INDEX(Table2[KET],MATCH(A1799,Table2[//])))</f>
        <v>2400</v>
      </c>
    </row>
    <row r="1800" spans="1:6" ht="15">
      <c r="A1800" s="27">
        <v>1801</v>
      </c>
      <c r="D1800" s="3" t="str">
        <f>INDEX(Table2[NAMA BARANG],MATCH(A1800,Table2[//]))</f>
        <v>Pita tarik 23 list gold</v>
      </c>
      <c r="E1800" s="4">
        <f>INDEX(Table2[TT],MATCH(A1800,Table2[//]))</f>
        <v>5</v>
      </c>
      <c r="F1800" s="5">
        <f>IF(INDEX(Table2[KET],MATCH(A1800,Table2[//]))="","-",INDEX(Table2[KET],MATCH(A1800,Table2[//])))</f>
        <v>2000</v>
      </c>
    </row>
    <row r="1801" spans="1:6" ht="15">
      <c r="A1801" s="27">
        <v>1802</v>
      </c>
      <c r="D1801" s="3" t="str">
        <f>INDEX(Table2[NAMA BARANG],MATCH(A1801,Table2[//]))</f>
        <v>Pita tarik 23 motif polos</v>
      </c>
      <c r="E1801" s="4">
        <f>INDEX(Table2[TT],MATCH(A1801,Table2[//]))</f>
        <v>2</v>
      </c>
      <c r="F1801" s="5">
        <f>IF(INDEX(Table2[KET],MATCH(A1801,Table2[//]))="","-",INDEX(Table2[KET],MATCH(A1801,Table2[//])))</f>
        <v>2000</v>
      </c>
    </row>
    <row r="1802" spans="1:6" ht="15">
      <c r="A1802" s="27">
        <v>1803</v>
      </c>
      <c r="D1802" s="3" t="str">
        <f>INDEX(Table2[NAMA BARANG],MATCH(A1802,Table2[//]))</f>
        <v>Pita tarik 30 list emas</v>
      </c>
      <c r="E1802" s="4">
        <f>INDEX(Table2[TT],MATCH(A1802,Table2[//]))</f>
        <v>13</v>
      </c>
      <c r="F1802" s="5" t="str">
        <f>IF(INDEX(Table2[KET],MATCH(A1802,Table2[//]))="","-",INDEX(Table2[KET],MATCH(A1802,Table2[//])))</f>
        <v>1000 pc</v>
      </c>
    </row>
    <row r="1803" spans="1:6" ht="15">
      <c r="A1803" s="27">
        <v>1804</v>
      </c>
      <c r="D1803" s="3" t="str">
        <f>INDEX(Table2[NAMA BARANG],MATCH(A1803,Table2[//]))</f>
        <v>Pompa balon 020-1 (B)</v>
      </c>
      <c r="E1803" s="4">
        <f>INDEX(Table2[TT],MATCH(A1803,Table2[//]))</f>
        <v>5</v>
      </c>
      <c r="F1803" s="5">
        <f>IF(INDEX(Table2[KET],MATCH(A1803,Table2[//]))="","-",INDEX(Table2[KET],MATCH(A1803,Table2[//])))</f>
        <v>100</v>
      </c>
    </row>
    <row r="1804" spans="1:6" ht="15">
      <c r="A1804" s="27">
        <v>1805</v>
      </c>
      <c r="D1804" s="3" t="str">
        <f>INDEX(Table2[NAMA BARANG],MATCH(A1804,Table2[//]))</f>
        <v>Pompa balon 020-3 / 001-4 (k)</v>
      </c>
      <c r="E1804" s="4">
        <f>INDEX(Table2[TT],MATCH(A1804,Table2[//]))</f>
        <v>8</v>
      </c>
      <c r="F1804" s="5">
        <f>IF(INDEX(Table2[KET],MATCH(A1804,Table2[//]))="","-",INDEX(Table2[KET],MATCH(A1804,Table2[//])))</f>
        <v>100</v>
      </c>
    </row>
    <row r="1805" spans="1:6" ht="15">
      <c r="A1805" s="27">
        <v>1806</v>
      </c>
      <c r="D1805" s="3" t="str">
        <f>INDEX(Table2[NAMA BARANG],MATCH(A1805,Table2[//]))</f>
        <v>Post it 889 K pony</v>
      </c>
      <c r="E1805" s="4">
        <f>INDEX(Table2[TT],MATCH(A1805,Table2[//]))</f>
        <v>4</v>
      </c>
      <c r="F1805" s="5">
        <f>IF(INDEX(Table2[KET],MATCH(A1805,Table2[//]))="","-",INDEX(Table2[KET],MATCH(A1805,Table2[//])))</f>
        <v>1200</v>
      </c>
    </row>
    <row r="1806" spans="1:6" ht="15">
      <c r="A1806" s="27">
        <v>1807</v>
      </c>
      <c r="D1806" s="3" t="str">
        <f>INDEX(Table2[NAMA BARANG],MATCH(A1806,Table2[//]))</f>
        <v>Post it 96-20</v>
      </c>
      <c r="E1806" s="4">
        <f>INDEX(Table2[TT],MATCH(A1806,Table2[//]))</f>
        <v>1</v>
      </c>
      <c r="F1806" s="5">
        <f>IF(INDEX(Table2[KET],MATCH(A1806,Table2[//]))="","-",INDEX(Table2[KET],MATCH(A1806,Table2[//])))</f>
        <v>1200</v>
      </c>
    </row>
    <row r="1807" spans="1:6" ht="15">
      <c r="A1807" s="27">
        <v>1808</v>
      </c>
      <c r="D1807" s="3" t="str">
        <f>INDEX(Table2[NAMA BARANG],MATCH(A1807,Table2[//]))</f>
        <v>Post it 96-21</v>
      </c>
      <c r="E1807" s="4">
        <f>INDEX(Table2[TT],MATCH(A1807,Table2[//]))</f>
        <v>19</v>
      </c>
      <c r="F1807" s="5">
        <f>IF(INDEX(Table2[KET],MATCH(A1807,Table2[//]))="","-",INDEX(Table2[KET],MATCH(A1807,Table2[//])))</f>
        <v>1200</v>
      </c>
    </row>
    <row r="1808" spans="1:6" ht="15">
      <c r="A1808" s="27">
        <v>1809</v>
      </c>
      <c r="D1808" s="3" t="str">
        <f>INDEX(Table2[NAMA BARANG],MATCH(A1808,Table2[//]))</f>
        <v>Post it PF 1368</v>
      </c>
      <c r="E1808" s="4">
        <f>INDEX(Table2[TT],MATCH(A1808,Table2[//]))</f>
        <v>6</v>
      </c>
      <c r="F1808" s="5" t="str">
        <f>IF(INDEX(Table2[KET],MATCH(A1808,Table2[//]))="","-",INDEX(Table2[KET],MATCH(A1808,Table2[//])))</f>
        <v>1152 pc</v>
      </c>
    </row>
    <row r="1809" spans="1:6" ht="15">
      <c r="A1809" s="27">
        <v>1810</v>
      </c>
      <c r="D1809" s="3" t="str">
        <f>INDEX(Table2[NAMA BARANG],MATCH(A1809,Table2[//]))</f>
        <v>Post it PF 1899(1)/ 2899(8)</v>
      </c>
      <c r="E1809" s="4">
        <f>INDEX(Table2[TT],MATCH(A1809,Table2[//]))</f>
        <v>9</v>
      </c>
      <c r="F1809" s="5" t="str">
        <f>IF(INDEX(Table2[KET],MATCH(A1809,Table2[//]))="","-",INDEX(Table2[KET],MATCH(A1809,Table2[//])))</f>
        <v>1152 pc</v>
      </c>
    </row>
    <row r="1810" spans="1:6" ht="15">
      <c r="A1810" s="27">
        <v>1811</v>
      </c>
      <c r="D1810" s="3" t="str">
        <f>INDEX(Table2[NAMA BARANG],MATCH(A1810,Table2[//]))</f>
        <v>Post it PF 2368</v>
      </c>
      <c r="E1810" s="4">
        <f>INDEX(Table2[TT],MATCH(A1810,Table2[//]))</f>
        <v>1</v>
      </c>
      <c r="F1810" s="5" t="str">
        <f>IF(INDEX(Table2[KET],MATCH(A1810,Table2[//]))="","-",INDEX(Table2[KET],MATCH(A1810,Table2[//])))</f>
        <v>1152 pc</v>
      </c>
    </row>
    <row r="1811" spans="1:6" ht="15">
      <c r="A1811" s="27">
        <v>1812</v>
      </c>
      <c r="D1811" s="3" t="str">
        <f>INDEX(Table2[NAMA BARANG],MATCH(A1811,Table2[//]))</f>
        <v>Post it PF 3368(5)/ 4368(4)</v>
      </c>
      <c r="E1811" s="4">
        <f>INDEX(Table2[TT],MATCH(A1811,Table2[//]))</f>
        <v>9</v>
      </c>
      <c r="F1811" s="5" t="str">
        <f>IF(INDEX(Table2[KET],MATCH(A1811,Table2[//]))="","-",INDEX(Table2[KET],MATCH(A1811,Table2[//])))</f>
        <v>1152 pc</v>
      </c>
    </row>
    <row r="1812" spans="1:6" ht="15">
      <c r="A1812" s="27">
        <v>1813</v>
      </c>
      <c r="D1812" s="3" t="str">
        <f>INDEX(Table2[NAMA BARANG],MATCH(A1812,Table2[//]))</f>
        <v>Post it PF 3899</v>
      </c>
      <c r="E1812" s="4">
        <f>INDEX(Table2[TT],MATCH(A1812,Table2[//]))</f>
        <v>5</v>
      </c>
      <c r="F1812" s="5" t="str">
        <f>IF(INDEX(Table2[KET],MATCH(A1812,Table2[//]))="","-",INDEX(Table2[KET],MATCH(A1812,Table2[//])))</f>
        <v>1152 pc</v>
      </c>
    </row>
    <row r="1813" spans="1:6" ht="15">
      <c r="A1813" s="27">
        <v>1814</v>
      </c>
      <c r="D1813" s="3" t="str">
        <f>INDEX(Table2[NAMA BARANG],MATCH(A1813,Table2[//]))</f>
        <v>Post it PF 5368(3)/ 6368(6)</v>
      </c>
      <c r="E1813" s="4">
        <f>INDEX(Table2[TT],MATCH(A1813,Table2[//]))</f>
        <v>9</v>
      </c>
      <c r="F1813" s="5" t="str">
        <f>IF(INDEX(Table2[KET],MATCH(A1813,Table2[//]))="","-",INDEX(Table2[KET],MATCH(A1813,Table2[//])))</f>
        <v>1152 pc</v>
      </c>
    </row>
    <row r="1814" spans="1:6" ht="15">
      <c r="A1814" s="27">
        <v>1815</v>
      </c>
      <c r="D1814" s="3" t="str">
        <f>INDEX(Table2[NAMA BARANG],MATCH(A1814,Table2[//]))</f>
        <v>Post it PF 5899(2)/ 6899(2)</v>
      </c>
      <c r="E1814" s="4">
        <f>INDEX(Table2[TT],MATCH(A1814,Table2[//]))</f>
        <v>4</v>
      </c>
      <c r="F1814" s="5" t="str">
        <f>IF(INDEX(Table2[KET],MATCH(A1814,Table2[//]))="","-",INDEX(Table2[KET],MATCH(A1814,Table2[//])))</f>
        <v>1152 pc</v>
      </c>
    </row>
    <row r="1815" spans="1:6" ht="15">
      <c r="A1815" s="27">
        <v>1816</v>
      </c>
      <c r="D1815" s="3" t="str">
        <f>INDEX(Table2[NAMA BARANG],MATCH(A1815,Table2[//]))</f>
        <v>Post it Post A</v>
      </c>
      <c r="E1815" s="4">
        <f>INDEX(Table2[TT],MATCH(A1815,Table2[//]))</f>
        <v>1</v>
      </c>
      <c r="F1815" s="5" t="str">
        <f>IF(INDEX(Table2[KET],MATCH(A1815,Table2[//]))="","-",INDEX(Table2[KET],MATCH(A1815,Table2[//])))</f>
        <v>1200 pc</v>
      </c>
    </row>
    <row r="1816" spans="1:6" ht="15">
      <c r="A1816" s="27">
        <v>1817</v>
      </c>
      <c r="D1816" s="3" t="str">
        <f>INDEX(Table2[NAMA BARANG],MATCH(A1816,Table2[//]))</f>
        <v>Post it SHF 5</v>
      </c>
      <c r="E1816" s="4">
        <f>INDEX(Table2[TT],MATCH(A1816,Table2[//]))</f>
        <v>1</v>
      </c>
      <c r="F1816" s="5">
        <f>IF(INDEX(Table2[KET],MATCH(A1816,Table2[//]))="","-",INDEX(Table2[KET],MATCH(A1816,Table2[//])))</f>
        <v>1200</v>
      </c>
    </row>
    <row r="1817" spans="1:6" ht="15">
      <c r="A1817" s="27">
        <v>1818</v>
      </c>
      <c r="D1817" s="3" t="str">
        <f>INDEX(Table2[NAMA BARANG],MATCH(A1817,Table2[//]))</f>
        <v>Punch 821 Stempel</v>
      </c>
      <c r="E1817" s="4">
        <f>INDEX(Table2[TT],MATCH(A1817,Table2[//]))</f>
        <v>1</v>
      </c>
      <c r="F1817" s="5" t="str">
        <f>IF(INDEX(Table2[KET],MATCH(A1817,Table2[//]))="","-",INDEX(Table2[KET],MATCH(A1817,Table2[//])))</f>
        <v>864 pc</v>
      </c>
    </row>
    <row r="1818" spans="1:6" ht="15">
      <c r="A1818" s="27">
        <v>1819</v>
      </c>
      <c r="D1818" s="3" t="str">
        <f>INDEX(Table2[NAMA BARANG],MATCH(A1818,Table2[//]))</f>
        <v>Punch General (B) (330)</v>
      </c>
      <c r="E1818" s="4">
        <f>INDEX(Table2[TT],MATCH(A1818,Table2[//]))</f>
        <v>28</v>
      </c>
      <c r="F1818" s="5" t="str">
        <f>IF(INDEX(Table2[KET],MATCH(A1818,Table2[//]))="","-",INDEX(Table2[KET],MATCH(A1818,Table2[//])))</f>
        <v>5 ls</v>
      </c>
    </row>
    <row r="1819" spans="1:6" ht="15">
      <c r="A1819" s="27">
        <v>1820</v>
      </c>
      <c r="D1819" s="3" t="str">
        <f>INDEX(Table2[NAMA BARANG],MATCH(A1819,Table2[//]))</f>
        <v>Punch General (K) (220)</v>
      </c>
      <c r="E1819" s="4">
        <f>INDEX(Table2[TT],MATCH(A1819,Table2[//]))</f>
        <v>17</v>
      </c>
      <c r="F1819" s="5" t="str">
        <f>IF(INDEX(Table2[KET],MATCH(A1819,Table2[//]))="","-",INDEX(Table2[KET],MATCH(A1819,Table2[//])))</f>
        <v>10 ls</v>
      </c>
    </row>
    <row r="1820" spans="1:6" ht="15">
      <c r="A1820" s="27">
        <v>1821</v>
      </c>
      <c r="D1820" s="3" t="str">
        <f>INDEX(Table2[NAMA BARANG],MATCH(A1820,Table2[//]))</f>
        <v>Push pin warna Nariko</v>
      </c>
      <c r="E1820" s="4">
        <f>INDEX(Table2[TT],MATCH(A1820,Table2[//]))</f>
        <v>2</v>
      </c>
      <c r="F1820" s="5" t="str">
        <f>IF(INDEX(Table2[KET],MATCH(A1820,Table2[//]))="","-",INDEX(Table2[KET],MATCH(A1820,Table2[//])))</f>
        <v>720 pk</v>
      </c>
    </row>
    <row r="1821" spans="1:6" ht="15">
      <c r="A1821" s="27">
        <v>1822</v>
      </c>
      <c r="D1821" s="3" t="str">
        <f>INDEX(Table2[NAMA BARANG],MATCH(A1821,Table2[//]))</f>
        <v>Puzzle S 6663</v>
      </c>
      <c r="E1821" s="4">
        <f>INDEX(Table2[TT],MATCH(A1821,Table2[//]))</f>
        <v>1</v>
      </c>
      <c r="F1821" s="5" t="str">
        <f>IF(INDEX(Table2[KET],MATCH(A1821,Table2[//]))="","-",INDEX(Table2[KET],MATCH(A1821,Table2[//])))</f>
        <v>500 pc</v>
      </c>
    </row>
    <row r="1822" spans="1:6" ht="15">
      <c r="A1822" s="27">
        <v>1823</v>
      </c>
      <c r="D1822" s="3" t="str">
        <f>INDEX(Table2[NAMA BARANG],MATCH(A1822,Table2[//]))</f>
        <v>Puzzle Spiderman Gloria</v>
      </c>
      <c r="E1822" s="4">
        <f>INDEX(Table2[TT],MATCH(A1822,Table2[//]))</f>
        <v>7</v>
      </c>
      <c r="F1822" s="5" t="str">
        <f>IF(INDEX(Table2[KET],MATCH(A1822,Table2[//]))="","-",INDEX(Table2[KET],MATCH(A1822,Table2[//])))</f>
        <v>260 pc</v>
      </c>
    </row>
    <row r="1823" spans="1:6" ht="15">
      <c r="A1823" s="27">
        <v>1824</v>
      </c>
      <c r="D1823" s="3" t="str">
        <f>INDEX(Table2[NAMA BARANG],MATCH(A1823,Table2[//]))</f>
        <v>Puzzle TG PO-01 Fancy CMP</v>
      </c>
      <c r="E1823" s="4">
        <f>INDEX(Table2[TT],MATCH(A1823,Table2[//]))</f>
        <v>10</v>
      </c>
      <c r="F1823" s="5" t="str">
        <f>IF(INDEX(Table2[KET],MATCH(A1823,Table2[//]))="","-",INDEX(Table2[KET],MATCH(A1823,Table2[//])))</f>
        <v>2500 pc</v>
      </c>
    </row>
    <row r="1824" spans="1:6" ht="15">
      <c r="A1824" s="27">
        <v>1825</v>
      </c>
      <c r="D1824" s="3" t="str">
        <f>INDEX(Table2[NAMA BARANG],MATCH(A1824,Table2[//]))</f>
        <v>Puzzle TG PO-01 Fancy CMP</v>
      </c>
      <c r="E1824" s="4">
        <f>INDEX(Table2[TT],MATCH(A1824,Table2[//]))</f>
        <v>7</v>
      </c>
      <c r="F1824" s="5" t="str">
        <f>IF(INDEX(Table2[KET],MATCH(A1824,Table2[//]))="","-",INDEX(Table2[KET],MATCH(A1824,Table2[//])))</f>
        <v>3000 pc</v>
      </c>
    </row>
    <row r="1825" spans="1:6" ht="15">
      <c r="A1825" s="27">
        <v>1826</v>
      </c>
      <c r="D1825" s="3" t="str">
        <f>INDEX(Table2[NAMA BARANG],MATCH(A1825,Table2[//]))</f>
        <v>Puzzle TG PO-01 Fancy CMP</v>
      </c>
      <c r="E1825" s="4">
        <f>INDEX(Table2[TT],MATCH(A1825,Table2[//]))</f>
        <v>6</v>
      </c>
      <c r="F1825" s="5" t="str">
        <f>IF(INDEX(Table2[KET],MATCH(A1825,Table2[//]))="","-",INDEX(Table2[KET],MATCH(A1825,Table2[//])))</f>
        <v>2000 pc</v>
      </c>
    </row>
    <row r="1826" spans="1:6" ht="15">
      <c r="A1826" s="27">
        <v>1827</v>
      </c>
      <c r="D1826" s="3" t="str">
        <f>INDEX(Table2[NAMA BARANG],MATCH(A1826,Table2[//]))</f>
        <v>PW 12W Jos 812</v>
      </c>
      <c r="E1826" s="4">
        <f>INDEX(Table2[TT],MATCH(A1826,Table2[//]))</f>
        <v>6</v>
      </c>
      <c r="F1826" s="5" t="str">
        <f>IF(INDEX(Table2[KET],MATCH(A1826,Table2[//]))="","-",INDEX(Table2[KET],MATCH(A1826,Table2[//])))</f>
        <v>20 LSN</v>
      </c>
    </row>
    <row r="1827" spans="1:6" ht="15">
      <c r="A1827" s="27">
        <v>1828</v>
      </c>
      <c r="D1827" s="3" t="str">
        <f>INDEX(Table2[NAMA BARANG],MATCH(A1827,Table2[//]))</f>
        <v>PW 12w panjang BTS</v>
      </c>
      <c r="E1827" s="4">
        <f>INDEX(Table2[TT],MATCH(A1827,Table2[//]))</f>
        <v>38</v>
      </c>
      <c r="F1827" s="5" t="str">
        <f>IF(INDEX(Table2[KET],MATCH(A1827,Table2[//]))="","-",INDEX(Table2[KET],MATCH(A1827,Table2[//])))</f>
        <v>20 gr</v>
      </c>
    </row>
    <row r="1828" spans="1:6" ht="15">
      <c r="A1828" s="27">
        <v>1829</v>
      </c>
      <c r="D1828" s="3" t="str">
        <f>INDEX(Table2[NAMA BARANG],MATCH(A1828,Table2[//]))</f>
        <v>PW 12w panjang Vanco 200</v>
      </c>
      <c r="E1828" s="4">
        <f>INDEX(Table2[TT],MATCH(A1828,Table2[//]))</f>
        <v>6</v>
      </c>
      <c r="F1828" s="5" t="str">
        <f>IF(INDEX(Table2[KET],MATCH(A1828,Table2[//]))="","-",INDEX(Table2[KET],MATCH(A1828,Table2[//])))</f>
        <v>240 ls</v>
      </c>
    </row>
    <row r="1829" spans="1:6" ht="15">
      <c r="A1829" s="27">
        <v>1830</v>
      </c>
      <c r="D1829" s="3" t="str">
        <f>INDEX(Table2[NAMA BARANG],MATCH(A1829,Table2[//]))</f>
        <v>PW Infico 3,5 pdk 1235</v>
      </c>
      <c r="E1829" s="4">
        <f>INDEX(Table2[TT],MATCH(A1829,Table2[//]))</f>
        <v>2</v>
      </c>
      <c r="F1829" s="5" t="str">
        <f>IF(INDEX(Table2[KET],MATCH(A1829,Table2[//]))="","-",INDEX(Table2[KET],MATCH(A1829,Table2[//])))</f>
        <v>24 ls</v>
      </c>
    </row>
    <row r="1830" spans="1:6" ht="15">
      <c r="A1830" s="27">
        <v>1831</v>
      </c>
      <c r="D1830" s="3" t="str">
        <f>INDEX(Table2[NAMA BARANG],MATCH(A1830,Table2[//]))</f>
        <v>PW Kiko 12/12W</v>
      </c>
      <c r="E1830" s="4">
        <f>INDEX(Table2[TT],MATCH(A1830,Table2[//]))</f>
        <v>6</v>
      </c>
      <c r="F1830" s="5" t="str">
        <f>IF(INDEX(Table2[KET],MATCH(A1830,Table2[//]))="","-",INDEX(Table2[KET],MATCH(A1830,Table2[//])))</f>
        <v>20 LSN</v>
      </c>
    </row>
    <row r="1831" spans="1:6" ht="15">
      <c r="A1831" s="27">
        <v>1832</v>
      </c>
      <c r="D1831" s="3" t="str">
        <f>INDEX(Table2[NAMA BARANG],MATCH(A1831,Table2[//]))</f>
        <v>PW Kiko 12/24W</v>
      </c>
      <c r="E1831" s="4">
        <f>INDEX(Table2[TT],MATCH(A1831,Table2[//]))</f>
        <v>4</v>
      </c>
      <c r="F1831" s="5" t="str">
        <f>IF(INDEX(Table2[KET],MATCH(A1831,Table2[//]))="","-",INDEX(Table2[KET],MATCH(A1831,Table2[//])))</f>
        <v>20 LSN</v>
      </c>
    </row>
    <row r="1832" spans="1:6" ht="15">
      <c r="A1832" s="27">
        <v>1833</v>
      </c>
      <c r="D1832" s="3" t="str">
        <f>INDEX(Table2[NAMA BARANG],MATCH(A1832,Table2[//]))</f>
        <v>PW Kiko 18/36W</v>
      </c>
      <c r="E1832" s="4">
        <f>INDEX(Table2[TT],MATCH(A1832,Table2[//]))</f>
        <v>1</v>
      </c>
      <c r="F1832" s="5" t="str">
        <f>IF(INDEX(Table2[KET],MATCH(A1832,Table2[//]))="","-",INDEX(Table2[KET],MATCH(A1832,Table2[//])))</f>
        <v>16 LSN</v>
      </c>
    </row>
    <row r="1833" spans="1:6" ht="15">
      <c r="A1833" s="27">
        <v>1834</v>
      </c>
      <c r="D1833" s="3" t="str">
        <f>INDEX(Table2[NAMA BARANG],MATCH(A1833,Table2[//]))</f>
        <v>PW Kiko 6/12W</v>
      </c>
      <c r="E1833" s="4">
        <f>INDEX(Table2[TT],MATCH(A1833,Table2[//]))</f>
        <v>1</v>
      </c>
      <c r="F1833" s="5" t="str">
        <f>IF(INDEX(Table2[KET],MATCH(A1833,Table2[//]))="","-",INDEX(Table2[KET],MATCH(A1833,Table2[//])))</f>
        <v>40 LSN</v>
      </c>
    </row>
    <row r="1834" spans="1:6" ht="15">
      <c r="A1834" s="27">
        <v>1835</v>
      </c>
      <c r="D1834" s="3" t="str">
        <f>INDEX(Table2[NAMA BARANG],MATCH(A1834,Table2[//]))</f>
        <v>PW Pjg 12/ 24 W 0723</v>
      </c>
      <c r="E1834" s="4">
        <f>INDEX(Table2[TT],MATCH(A1834,Table2[//]))</f>
        <v>1</v>
      </c>
      <c r="F1834" s="5" t="str">
        <f>IF(INDEX(Table2[KET],MATCH(A1834,Table2[//]))="","-",INDEX(Table2[KET],MATCH(A1834,Table2[//])))</f>
        <v>20 ls</v>
      </c>
    </row>
    <row r="1835" spans="1:6" ht="15">
      <c r="A1835" s="27">
        <v>1836</v>
      </c>
      <c r="D1835" s="3" t="str">
        <f>INDEX(Table2[NAMA BARANG],MATCH(A1835,Table2[//]))</f>
        <v>PW Station I pendek</v>
      </c>
      <c r="E1835" s="4">
        <f>INDEX(Table2[TT],MATCH(A1835,Table2[//]))</f>
        <v>1</v>
      </c>
      <c r="F1835" s="5" t="str">
        <f>IF(INDEX(Table2[KET],MATCH(A1835,Table2[//]))="","-",INDEX(Table2[KET],MATCH(A1835,Table2[//])))</f>
        <v>40 gr</v>
      </c>
    </row>
    <row r="1836" spans="1:6" ht="15">
      <c r="A1836" s="27">
        <v>1837</v>
      </c>
      <c r="D1836" s="3" t="str">
        <f>INDEX(Table2[NAMA BARANG],MATCH(A1836,Table2[//]))</f>
        <v>PW Super Lead 3724</v>
      </c>
      <c r="E1836" s="4">
        <f>INDEX(Table2[TT],MATCH(A1836,Table2[//]))</f>
        <v>5</v>
      </c>
      <c r="F1836" s="5" t="str">
        <f>IF(INDEX(Table2[KET],MATCH(A1836,Table2[//]))="","-",INDEX(Table2[KET],MATCH(A1836,Table2[//])))</f>
        <v>120 pc</v>
      </c>
    </row>
    <row r="1837" spans="1:6" ht="15">
      <c r="A1837" s="27">
        <v>1838</v>
      </c>
      <c r="D1837" s="3" t="str">
        <f>INDEX(Table2[NAMA BARANG],MATCH(A1837,Table2[//]))</f>
        <v>PW Trifelo 12w TF-128-12 Double colour</v>
      </c>
      <c r="E1837" s="4">
        <f>INDEX(Table2[TT],MATCH(A1837,Table2[//]))</f>
        <v>2</v>
      </c>
      <c r="F1837" s="5" t="str">
        <f>IF(INDEX(Table2[KET],MATCH(A1837,Table2[//]))="","-",INDEX(Table2[KET],MATCH(A1837,Table2[//])))</f>
        <v>240 pc</v>
      </c>
    </row>
    <row r="1838" spans="1:6" ht="15">
      <c r="A1838" s="27">
        <v>1839</v>
      </c>
      <c r="D1838" s="3" t="str">
        <f>INDEX(Table2[NAMA BARANG],MATCH(A1838,Table2[//]))</f>
        <v>PW Trifelo 6/ 12w</v>
      </c>
      <c r="E1838" s="4">
        <f>INDEX(Table2[TT],MATCH(A1838,Table2[//]))</f>
        <v>3</v>
      </c>
      <c r="F1838" s="5" t="str">
        <f>IF(INDEX(Table2[KET],MATCH(A1838,Table2[//]))="","-",INDEX(Table2[KET],MATCH(A1838,Table2[//])))</f>
        <v>480 set</v>
      </c>
    </row>
    <row r="1839" spans="1:6" ht="15">
      <c r="A1839" s="27">
        <v>1840</v>
      </c>
      <c r="D1839" s="3" t="str">
        <f>INDEX(Table2[NAMA BARANG],MATCH(A1839,Table2[//]))</f>
        <v>Refill Cross</v>
      </c>
      <c r="E1839" s="4">
        <f>INDEX(Table2[TT],MATCH(A1839,Table2[//]))</f>
        <v>1</v>
      </c>
      <c r="F1839" s="5" t="str">
        <f>IF(INDEX(Table2[KET],MATCH(A1839,Table2[//]))="","-",INDEX(Table2[KET],MATCH(A1839,Table2[//])))</f>
        <v>1000 ls</v>
      </c>
    </row>
    <row r="1840" spans="1:6" ht="15">
      <c r="A1840" s="27">
        <v>1841</v>
      </c>
      <c r="D1840" s="3" t="str">
        <f>INDEX(Table2[NAMA BARANG],MATCH(A1840,Table2[//]))</f>
        <v>Sampul Boxy Batik</v>
      </c>
      <c r="E1840" s="4">
        <f>INDEX(Table2[TT],MATCH(A1840,Table2[//]))</f>
        <v>1</v>
      </c>
      <c r="F1840" s="5">
        <f>IF(INDEX(Table2[KET],MATCH(A1840,Table2[//]))="","-",INDEX(Table2[KET],MATCH(A1840,Table2[//])))</f>
        <v>180</v>
      </c>
    </row>
    <row r="1841" spans="1:6" ht="15">
      <c r="A1841" s="27">
        <v>1842</v>
      </c>
      <c r="D1841" s="3" t="str">
        <f>INDEX(Table2[NAMA BARANG],MATCH(A1841,Table2[//]))</f>
        <v>Sampul Boxy Fancy</v>
      </c>
      <c r="E1841" s="4">
        <f>INDEX(Table2[TT],MATCH(A1841,Table2[//]))</f>
        <v>4</v>
      </c>
      <c r="F1841" s="5">
        <f>IF(INDEX(Table2[KET],MATCH(A1841,Table2[//]))="","-",INDEX(Table2[KET],MATCH(A1841,Table2[//])))</f>
        <v>200</v>
      </c>
    </row>
    <row r="1842" spans="1:6" ht="15">
      <c r="A1842" s="27">
        <v>1843</v>
      </c>
      <c r="D1842" s="3" t="str">
        <f>INDEX(Table2[NAMA BARANG],MATCH(A1842,Table2[//]))</f>
        <v>Sampul Boxy Fancy (150 stok 26)</v>
      </c>
      <c r="E1842" s="4">
        <f>INDEX(Table2[TT],MATCH(A1842,Table2[//]))</f>
        <v>158</v>
      </c>
      <c r="F1842" s="5">
        <f>IF(INDEX(Table2[KET],MATCH(A1842,Table2[//]))="","-",INDEX(Table2[KET],MATCH(A1842,Table2[//])))</f>
        <v>180</v>
      </c>
    </row>
    <row r="1843" spans="1:6" ht="15">
      <c r="A1843" s="27">
        <v>1844</v>
      </c>
      <c r="D1843" s="3" t="str">
        <f>INDEX(Table2[NAMA BARANG],MATCH(A1843,Table2[//]))</f>
        <v>Sampul Dust 25</v>
      </c>
      <c r="E1843" s="4">
        <f>INDEX(Table2[TT],MATCH(A1843,Table2[//]))</f>
        <v>2</v>
      </c>
      <c r="F1843" s="5">
        <f>IF(INDEX(Table2[KET],MATCH(A1843,Table2[//]))="","-",INDEX(Table2[KET],MATCH(A1843,Table2[//])))</f>
        <v>500</v>
      </c>
    </row>
    <row r="1844" spans="1:6" ht="15">
      <c r="A1844" s="27">
        <v>1845</v>
      </c>
      <c r="D1844" s="3" t="str">
        <f>INDEX(Table2[NAMA BARANG],MATCH(A1844,Table2[//]))</f>
        <v>Sampul Dust 34</v>
      </c>
      <c r="E1844" s="4">
        <f>INDEX(Table2[TT],MATCH(A1844,Table2[//]))</f>
        <v>2</v>
      </c>
      <c r="F1844" s="5">
        <f>IF(INDEX(Table2[KET],MATCH(A1844,Table2[//]))="","-",INDEX(Table2[KET],MATCH(A1844,Table2[//])))</f>
        <v>500</v>
      </c>
    </row>
    <row r="1845" spans="1:6" ht="15">
      <c r="A1845" s="27">
        <v>1846</v>
      </c>
      <c r="D1845" s="3" t="str">
        <f>INDEX(Table2[NAMA BARANG],MATCH(A1845,Table2[//]))</f>
        <v>Sampul Folio lem alexander</v>
      </c>
      <c r="E1845" s="4">
        <f>INDEX(Table2[TT],MATCH(A1845,Table2[//]))</f>
        <v>30</v>
      </c>
      <c r="F1845" s="5" t="str">
        <f>IF(INDEX(Table2[KET],MATCH(A1845,Table2[//]))="","-",INDEX(Table2[KET],MATCH(A1845,Table2[//])))</f>
        <v>200 pk</v>
      </c>
    </row>
    <row r="1846" spans="1:6" ht="15">
      <c r="A1846" s="27">
        <v>1847</v>
      </c>
      <c r="D1846" s="3" t="str">
        <f>INDEX(Table2[NAMA BARANG],MATCH(A1846,Table2[//]))</f>
        <v>Sampul Kenjoy 34,5 motif warna</v>
      </c>
      <c r="E1846" s="4">
        <f>INDEX(Table2[TT],MATCH(A1846,Table2[//]))</f>
        <v>3</v>
      </c>
      <c r="F1846" s="5">
        <f>IF(INDEX(Table2[KET],MATCH(A1846,Table2[//]))="","-",INDEX(Table2[KET],MATCH(A1846,Table2[//])))</f>
        <v>270</v>
      </c>
    </row>
    <row r="1847" spans="1:6" ht="15">
      <c r="A1847" s="27">
        <v>1848</v>
      </c>
      <c r="D1847" s="3" t="str">
        <f>INDEX(Table2[NAMA BARANG],MATCH(A1847,Table2[//]))</f>
        <v>Sampul Kwarto batik UTN</v>
      </c>
      <c r="E1847" s="4">
        <f>INDEX(Table2[TT],MATCH(A1847,Table2[//]))</f>
        <v>7</v>
      </c>
      <c r="F1847" s="5">
        <f>IF(INDEX(Table2[KET],MATCH(A1847,Table2[//]))="","-",INDEX(Table2[KET],MATCH(A1847,Table2[//])))</f>
        <v>240</v>
      </c>
    </row>
    <row r="1848" spans="1:6" ht="15">
      <c r="A1848" s="27">
        <v>1849</v>
      </c>
      <c r="D1848" s="3" t="str">
        <f>INDEX(Table2[NAMA BARANG],MATCH(A1848,Table2[//]))</f>
        <v>Sampul Kwarto batik UTN</v>
      </c>
      <c r="E1848" s="4">
        <f>INDEX(Table2[TT],MATCH(A1848,Table2[//]))</f>
        <v>7</v>
      </c>
      <c r="F1848" s="5">
        <f>IF(INDEX(Table2[KET],MATCH(A1848,Table2[//]))="","-",INDEX(Table2[KET],MATCH(A1848,Table2[//])))</f>
        <v>240</v>
      </c>
    </row>
    <row r="1849" spans="1:6" ht="15">
      <c r="A1849" s="27">
        <v>1850</v>
      </c>
      <c r="D1849" s="3" t="str">
        <f>INDEX(Table2[NAMA BARANG],MATCH(A1849,Table2[//]))</f>
        <v>Sampul OPP jersy Folio TBL 50 micron</v>
      </c>
      <c r="E1849" s="4">
        <f>INDEX(Table2[TT],MATCH(A1849,Table2[//]))</f>
        <v>1</v>
      </c>
      <c r="F1849" s="5" t="str">
        <f>IF(INDEX(Table2[KET],MATCH(A1849,Table2[//]))="","-",INDEX(Table2[KET],MATCH(A1849,Table2[//])))</f>
        <v>160 pc</v>
      </c>
    </row>
    <row r="1850" spans="1:6" ht="15">
      <c r="A1850" s="27">
        <v>1851</v>
      </c>
      <c r="D1850" s="3" t="str">
        <f>INDEX(Table2[NAMA BARANG],MATCH(A1850,Table2[//]))</f>
        <v>Sampul Roll 45B Kenjoy</v>
      </c>
      <c r="E1850" s="4">
        <f>INDEX(Table2[TT],MATCH(A1850,Table2[//]))</f>
        <v>1</v>
      </c>
      <c r="F1850" s="5" t="str">
        <f>IF(INDEX(Table2[KET],MATCH(A1850,Table2[//]))="","-",INDEX(Table2[KET],MATCH(A1850,Table2[//])))</f>
        <v>200 ROL</v>
      </c>
    </row>
    <row r="1851" spans="1:6" ht="15">
      <c r="A1851" s="27">
        <v>1852</v>
      </c>
      <c r="D1851" s="3" t="str">
        <f>INDEX(Table2[NAMA BARANG],MATCH(A1851,Table2[//]))</f>
        <v>Sampul Roll Dust 454</v>
      </c>
      <c r="E1851" s="4">
        <f>INDEX(Table2[TT],MATCH(A1851,Table2[//]))</f>
        <v>2</v>
      </c>
      <c r="F1851" s="5">
        <f>IF(INDEX(Table2[KET],MATCH(A1851,Table2[//]))="","-",INDEX(Table2[KET],MATCH(A1851,Table2[//])))</f>
        <v>300</v>
      </c>
    </row>
    <row r="1852" spans="1:6" ht="15">
      <c r="A1852" s="27">
        <v>1853</v>
      </c>
      <c r="D1852" s="3" t="str">
        <f>INDEX(Table2[NAMA BARANG],MATCH(A1852,Table2[//]))</f>
        <v>Silet gagang plastik</v>
      </c>
      <c r="E1852" s="4">
        <f>INDEX(Table2[TT],MATCH(A1852,Table2[//]))</f>
        <v>6</v>
      </c>
      <c r="F1852" s="5" t="str">
        <f>IF(INDEX(Table2[KET],MATCH(A1852,Table2[//]))="","-",INDEX(Table2[KET],MATCH(A1852,Table2[//])))</f>
        <v>20 gr</v>
      </c>
    </row>
    <row r="1853" spans="1:6" ht="15">
      <c r="A1853" s="27">
        <v>1854</v>
      </c>
      <c r="D1853" s="3" t="str">
        <f>INDEX(Table2[NAMA BARANG],MATCH(A1853,Table2[//]))</f>
        <v>Simpoa moshi-moshi jumbo 1803</v>
      </c>
      <c r="E1853" s="4">
        <f>INDEX(Table2[TT],MATCH(A1853,Table2[//]))</f>
        <v>2</v>
      </c>
      <c r="F1853" s="5" t="str">
        <f>IF(INDEX(Table2[KET],MATCH(A1853,Table2[//]))="","-",INDEX(Table2[KET],MATCH(A1853,Table2[//])))</f>
        <v>8 ls</v>
      </c>
    </row>
    <row r="1854" spans="1:6" ht="15">
      <c r="A1854" s="27">
        <v>1855</v>
      </c>
      <c r="D1854" s="3" t="str">
        <f>INDEX(Table2[NAMA BARANG],MATCH(A1854,Table2[//]))</f>
        <v>Sipoa 17 baris kayu</v>
      </c>
      <c r="E1854" s="4">
        <f>INDEX(Table2[TT],MATCH(A1854,Table2[//]))</f>
        <v>2</v>
      </c>
      <c r="F1854" s="5" t="str">
        <f>IF(INDEX(Table2[KET],MATCH(A1854,Table2[//]))="","-",INDEX(Table2[KET],MATCH(A1854,Table2[//])))</f>
        <v>60 pc</v>
      </c>
    </row>
    <row r="1855" spans="1:6" ht="15">
      <c r="A1855" s="27">
        <v>1856</v>
      </c>
      <c r="D1855" s="3" t="str">
        <f>INDEX(Table2[NAMA BARANG],MATCH(A1855,Table2[//]))</f>
        <v>Sipoa 8010</v>
      </c>
      <c r="E1855" s="4">
        <f>INDEX(Table2[TT],MATCH(A1855,Table2[//]))</f>
        <v>12</v>
      </c>
      <c r="F1855" s="5" t="str">
        <f>IF(INDEX(Table2[KET],MATCH(A1855,Table2[//]))="","-",INDEX(Table2[KET],MATCH(A1855,Table2[//])))</f>
        <v>144 pc</v>
      </c>
    </row>
    <row r="1856" spans="1:6" ht="15">
      <c r="A1856" s="27">
        <v>1857</v>
      </c>
      <c r="D1856" s="3" t="str">
        <f>INDEX(Table2[NAMA BARANG],MATCH(A1856,Table2[//]))</f>
        <v>Sipoa 8011 apel</v>
      </c>
      <c r="E1856" s="4">
        <f>INDEX(Table2[TT],MATCH(A1856,Table2[//]))</f>
        <v>5</v>
      </c>
      <c r="F1856" s="5" t="str">
        <f>IF(INDEX(Table2[KET],MATCH(A1856,Table2[//]))="","-",INDEX(Table2[KET],MATCH(A1856,Table2[//])))</f>
        <v>240 pc</v>
      </c>
    </row>
    <row r="1857" spans="1:6" ht="15">
      <c r="A1857" s="27">
        <v>1858</v>
      </c>
      <c r="D1857" s="3" t="str">
        <f>INDEX(Table2[NAMA BARANG],MATCH(A1857,Table2[//]))</f>
        <v>Sipoa 8012</v>
      </c>
      <c r="E1857" s="4">
        <f>INDEX(Table2[TT],MATCH(A1857,Table2[//]))</f>
        <v>15</v>
      </c>
      <c r="F1857" s="5" t="str">
        <f>IF(INDEX(Table2[KET],MATCH(A1857,Table2[//]))="","-",INDEX(Table2[KET],MATCH(A1857,Table2[//])))</f>
        <v>240 pc</v>
      </c>
    </row>
    <row r="1858" spans="1:6" ht="15">
      <c r="A1858" s="27">
        <v>1859</v>
      </c>
      <c r="D1858" s="3" t="str">
        <f>INDEX(Table2[NAMA BARANG],MATCH(A1858,Table2[//]))</f>
        <v>Sipoa 8013</v>
      </c>
      <c r="E1858" s="4">
        <f>INDEX(Table2[TT],MATCH(A1858,Table2[//]))</f>
        <v>5</v>
      </c>
      <c r="F1858" s="5" t="str">
        <f>IF(INDEX(Table2[KET],MATCH(A1858,Table2[//]))="","-",INDEX(Table2[KET],MATCH(A1858,Table2[//])))</f>
        <v>240 pc</v>
      </c>
    </row>
    <row r="1859" spans="1:6" ht="15">
      <c r="A1859" s="27">
        <v>1860</v>
      </c>
      <c r="D1859" s="3" t="str">
        <f>INDEX(Table2[NAMA BARANG],MATCH(A1859,Table2[//]))</f>
        <v>Sipoa 8023</v>
      </c>
      <c r="E1859" s="4">
        <f>INDEX(Table2[TT],MATCH(A1859,Table2[//]))</f>
        <v>6</v>
      </c>
      <c r="F1859" s="5" t="str">
        <f>IF(INDEX(Table2[KET],MATCH(A1859,Table2[//]))="","-",INDEX(Table2[KET],MATCH(A1859,Table2[//])))</f>
        <v>288 pc</v>
      </c>
    </row>
    <row r="1860" spans="1:6" ht="15">
      <c r="A1860" s="27">
        <v>1861</v>
      </c>
      <c r="D1860" s="3" t="str">
        <f>INDEX(Table2[NAMA BARANG],MATCH(A1860,Table2[//]))</f>
        <v>Sipoa Angel Strawberry</v>
      </c>
      <c r="E1860" s="4">
        <f>INDEX(Table2[TT],MATCH(A1860,Table2[//]))</f>
        <v>10</v>
      </c>
      <c r="F1860" s="5" t="str">
        <f>IF(INDEX(Table2[KET],MATCH(A1860,Table2[//]))="","-",INDEX(Table2[KET],MATCH(A1860,Table2[//])))</f>
        <v>30 ls</v>
      </c>
    </row>
    <row r="1861" spans="1:6" ht="15">
      <c r="A1861" s="27">
        <v>1862</v>
      </c>
      <c r="D1861" s="3" t="str">
        <f>INDEX(Table2[NAMA BARANG],MATCH(A1861,Table2[//]))</f>
        <v>Sipoa CS 816 Rabbit</v>
      </c>
      <c r="E1861" s="4">
        <f>INDEX(Table2[TT],MATCH(A1861,Table2[//]))</f>
        <v>3</v>
      </c>
      <c r="F1861" s="5" t="str">
        <f>IF(INDEX(Table2[KET],MATCH(A1861,Table2[//]))="","-",INDEX(Table2[KET],MATCH(A1861,Table2[//])))</f>
        <v>384 pc</v>
      </c>
    </row>
    <row r="1862" spans="1:6" ht="15">
      <c r="A1862" s="27">
        <v>1863</v>
      </c>
      <c r="D1862" s="3" t="str">
        <f>INDEX(Table2[NAMA BARANG],MATCH(A1862,Table2[//]))</f>
        <v>Sipoa kaki B 808 Moshi Moshi BLK</v>
      </c>
      <c r="E1862" s="4">
        <f>INDEX(Table2[TT],MATCH(A1862,Table2[//]))</f>
        <v>2</v>
      </c>
      <c r="F1862" s="5" t="str">
        <f>IF(INDEX(Table2[KET],MATCH(A1862,Table2[//]))="","-",INDEX(Table2[KET],MATCH(A1862,Table2[//])))</f>
        <v>24 ls</v>
      </c>
    </row>
    <row r="1863" spans="1:6" ht="15">
      <c r="A1863" s="27">
        <v>1864</v>
      </c>
      <c r="D1863" s="3" t="str">
        <f>INDEX(Table2[NAMA BARANG],MATCH(A1863,Table2[//]))</f>
        <v>Sipoa kaki K 807 Moshi Moshi BLK</v>
      </c>
      <c r="E1863" s="4">
        <f>INDEX(Table2[TT],MATCH(A1863,Table2[//]))</f>
        <v>6</v>
      </c>
      <c r="F1863" s="5" t="str">
        <f>IF(INDEX(Table2[KET],MATCH(A1863,Table2[//]))="","-",INDEX(Table2[KET],MATCH(A1863,Table2[//])))</f>
        <v>36 ls</v>
      </c>
    </row>
    <row r="1864" spans="1:6" ht="15">
      <c r="A1864" s="27">
        <v>1865</v>
      </c>
      <c r="D1864" s="3" t="str">
        <f>INDEX(Table2[NAMA BARANG],MATCH(A1864,Table2[//]))</f>
        <v>Sipoa rainbow besar</v>
      </c>
      <c r="E1864" s="4">
        <f>INDEX(Table2[TT],MATCH(A1864,Table2[//]))</f>
        <v>8</v>
      </c>
      <c r="F1864" s="5" t="str">
        <f>IF(INDEX(Table2[KET],MATCH(A1864,Table2[//]))="","-",INDEX(Table2[KET],MATCH(A1864,Table2[//])))</f>
        <v>1 grs</v>
      </c>
    </row>
    <row r="1865" spans="1:6" ht="15">
      <c r="A1865" s="27">
        <v>1866</v>
      </c>
      <c r="D1865" s="3" t="str">
        <f>INDEX(Table2[NAMA BARANG],MATCH(A1865,Table2[//]))</f>
        <v>Sipoa sedang 8590</v>
      </c>
      <c r="E1865" s="4">
        <f>INDEX(Table2[TT],MATCH(A1865,Table2[//]))</f>
        <v>7</v>
      </c>
      <c r="F1865" s="5" t="str">
        <f>IF(INDEX(Table2[KET],MATCH(A1865,Table2[//]))="","-",INDEX(Table2[KET],MATCH(A1865,Table2[//])))</f>
        <v>216 pc</v>
      </c>
    </row>
    <row r="1866" spans="1:6" ht="15">
      <c r="A1866" s="27">
        <v>1867</v>
      </c>
      <c r="D1866" s="3" t="str">
        <f>INDEX(Table2[NAMA BARANG],MATCH(A1866,Table2[//]))</f>
        <v>Sipoa YM 011</v>
      </c>
      <c r="E1866" s="4">
        <f>INDEX(Table2[TT],MATCH(A1866,Table2[//]))</f>
        <v>14</v>
      </c>
      <c r="F1866" s="5" t="str">
        <f>IF(INDEX(Table2[KET],MATCH(A1866,Table2[//]))="","-",INDEX(Table2[KET],MATCH(A1866,Table2[//])))</f>
        <v>60 ls</v>
      </c>
    </row>
    <row r="1867" spans="1:6" ht="15">
      <c r="A1867" s="27">
        <v>1868</v>
      </c>
      <c r="D1867" s="3" t="str">
        <f>INDEX(Table2[NAMA BARANG],MATCH(A1867,Table2[//]))</f>
        <v>Slide Binder 7mm K</v>
      </c>
      <c r="E1867" s="4">
        <f>INDEX(Table2[TT],MATCH(A1867,Table2[//]))</f>
        <v>3</v>
      </c>
      <c r="F1867" s="5">
        <f>IF(INDEX(Table2[KET],MATCH(A1867,Table2[//]))="","-",INDEX(Table2[KET],MATCH(A1867,Table2[//])))</f>
        <v>2000</v>
      </c>
    </row>
    <row r="1868" spans="1:6" ht="15">
      <c r="A1868" s="27">
        <v>1869</v>
      </c>
      <c r="D1868" s="3" t="str">
        <f>INDEX(Table2[NAMA BARANG],MATCH(A1868,Table2[//]))</f>
        <v>Spidol 12W 838 Golden</v>
      </c>
      <c r="E1868" s="4">
        <f>INDEX(Table2[TT],MATCH(A1868,Table2[//]))</f>
        <v>11</v>
      </c>
      <c r="F1868" s="5" t="str">
        <f>IF(INDEX(Table2[KET],MATCH(A1868,Table2[//]))="","-",INDEX(Table2[KET],MATCH(A1868,Table2[//])))</f>
        <v>24 LSN</v>
      </c>
    </row>
    <row r="1869" spans="1:6" ht="15">
      <c r="A1869" s="27">
        <v>1870</v>
      </c>
      <c r="D1869" s="3" t="str">
        <f>INDEX(Table2[NAMA BARANG],MATCH(A1869,Table2[//]))</f>
        <v>Spidol 1F Wp 634-12 Infico</v>
      </c>
      <c r="E1869" s="4">
        <f>INDEX(Table2[TT],MATCH(A1869,Table2[//]))</f>
        <v>2</v>
      </c>
      <c r="F1869" s="5" t="str">
        <f>IF(INDEX(Table2[KET],MATCH(A1869,Table2[//]))="","-",INDEX(Table2[KET],MATCH(A1869,Table2[//])))</f>
        <v>16 grs</v>
      </c>
    </row>
    <row r="1870" spans="1:6" ht="15">
      <c r="A1870" s="27">
        <v>1871</v>
      </c>
      <c r="D1870" s="3" t="str">
        <f>INDEX(Table2[NAMA BARANG],MATCH(A1870,Table2[//]))</f>
        <v>Spidol 1F Wp 636-12 Infico</v>
      </c>
      <c r="E1870" s="4">
        <f>INDEX(Table2[TT],MATCH(A1870,Table2[//]))</f>
        <v>7</v>
      </c>
      <c r="F1870" s="5" t="str">
        <f>IF(INDEX(Table2[KET],MATCH(A1870,Table2[//]))="","-",INDEX(Table2[KET],MATCH(A1870,Table2[//])))</f>
        <v>12 LSN</v>
      </c>
    </row>
    <row r="1871" spans="1:6" ht="15">
      <c r="A1871" s="27">
        <v>1872</v>
      </c>
      <c r="D1871" s="3" t="str">
        <f>INDEX(Table2[NAMA BARANG],MATCH(A1871,Table2[//]))</f>
        <v>Spidol Hitam Xue Si WT-8009 Executive</v>
      </c>
      <c r="E1871" s="4">
        <f>INDEX(Table2[TT],MATCH(A1871,Table2[//]))</f>
        <v>1</v>
      </c>
      <c r="F1871" s="5" t="str">
        <f>IF(INDEX(Table2[KET],MATCH(A1871,Table2[//]))="","-",INDEX(Table2[KET],MATCH(A1871,Table2[//])))</f>
        <v>72 ls</v>
      </c>
    </row>
    <row r="1872" spans="1:6" ht="15">
      <c r="A1872" s="27">
        <v>1873</v>
      </c>
      <c r="D1872" s="3" t="str">
        <f>INDEX(Table2[NAMA BARANG],MATCH(A1872,Table2[//]))</f>
        <v>Spidol Infico 886-12</v>
      </c>
      <c r="E1872" s="4">
        <f>INDEX(Table2[TT],MATCH(A1872,Table2[//]))</f>
        <v>1</v>
      </c>
      <c r="F1872" s="5" t="str">
        <f>IF(INDEX(Table2[KET],MATCH(A1872,Table2[//]))="","-",INDEX(Table2[KET],MATCH(A1872,Table2[//])))</f>
        <v>192 pc</v>
      </c>
    </row>
    <row r="1873" spans="1:6" ht="15">
      <c r="A1873" s="27">
        <v>1874</v>
      </c>
      <c r="D1873" s="3" t="str">
        <f>INDEX(Table2[NAMA BARANG],MATCH(A1873,Table2[//]))</f>
        <v>Spidol marker Chagli PM 9905</v>
      </c>
      <c r="E1873" s="4">
        <f>INDEX(Table2[TT],MATCH(A1873,Table2[//]))</f>
        <v>5</v>
      </c>
      <c r="F1873" s="5" t="str">
        <f>IF(INDEX(Table2[KET],MATCH(A1873,Table2[//]))="","-",INDEX(Table2[KET],MATCH(A1873,Table2[//])))</f>
        <v>120 ls</v>
      </c>
    </row>
    <row r="1874" spans="1:6" ht="15">
      <c r="A1874" s="27">
        <v>1875</v>
      </c>
      <c r="D1874" s="3" t="str">
        <f>INDEX(Table2[NAMA BARANG],MATCH(A1874,Table2[//]))</f>
        <v>Spidol Show 8 warna</v>
      </c>
      <c r="E1874" s="4">
        <f>INDEX(Table2[TT],MATCH(A1874,Table2[//]))</f>
        <v>8</v>
      </c>
      <c r="F1874" s="5" t="str">
        <f>IF(INDEX(Table2[KET],MATCH(A1874,Table2[//]))="","-",INDEX(Table2[KET],MATCH(A1874,Table2[//])))</f>
        <v>12 ls</v>
      </c>
    </row>
    <row r="1875" spans="1:6" ht="15">
      <c r="A1875" s="27">
        <v>1876</v>
      </c>
      <c r="D1875" s="3" t="str">
        <f>INDEX(Table2[NAMA BARANG],MATCH(A1875,Table2[//]))</f>
        <v>Spidol Tabung 661-8</v>
      </c>
      <c r="E1875" s="4">
        <f>INDEX(Table2[TT],MATCH(A1875,Table2[//]))</f>
        <v>3</v>
      </c>
      <c r="F1875" s="5" t="str">
        <f>IF(INDEX(Table2[KET],MATCH(A1875,Table2[//]))="","-",INDEX(Table2[KET],MATCH(A1875,Table2[//])))</f>
        <v>144 pc</v>
      </c>
    </row>
    <row r="1876" spans="1:6" ht="15">
      <c r="A1876" s="27">
        <v>1877</v>
      </c>
      <c r="D1876" s="3" t="str">
        <f>INDEX(Table2[NAMA BARANG],MATCH(A1876,Table2[//]))</f>
        <v>Stabillo 2w HL 219 Zendi</v>
      </c>
      <c r="E1876" s="4">
        <f>INDEX(Table2[TT],MATCH(A1876,Table2[//]))</f>
        <v>63</v>
      </c>
      <c r="F1876" s="5" t="str">
        <f>IF(INDEX(Table2[KET],MATCH(A1876,Table2[//]))="","-",INDEX(Table2[KET],MATCH(A1876,Table2[//])))</f>
        <v>144 ls</v>
      </c>
    </row>
    <row r="1877" spans="1:6" ht="15">
      <c r="A1877" s="27">
        <v>1878</v>
      </c>
      <c r="D1877" s="3" t="str">
        <f>INDEX(Table2[NAMA BARANG],MATCH(A1877,Table2[//]))</f>
        <v>Stabillo 2w HL 220(6)/ 221(12)</v>
      </c>
      <c r="E1877" s="4">
        <f>INDEX(Table2[TT],MATCH(A1877,Table2[//]))</f>
        <v>16</v>
      </c>
      <c r="F1877" s="5" t="str">
        <f>IF(INDEX(Table2[KET],MATCH(A1877,Table2[//]))="","-",INDEX(Table2[KET],MATCH(A1877,Table2[//])))</f>
        <v>144 ls</v>
      </c>
    </row>
    <row r="1878" spans="1:6" ht="15">
      <c r="A1878" s="27">
        <v>1879</v>
      </c>
      <c r="D1878" s="3" t="str">
        <f>INDEX(Table2[NAMA BARANG],MATCH(A1878,Table2[//]))</f>
        <v>Stabillo 6608</v>
      </c>
      <c r="E1878" s="4">
        <f>INDEX(Table2[TT],MATCH(A1878,Table2[//]))</f>
        <v>1</v>
      </c>
      <c r="F1878" s="5" t="str">
        <f>IF(INDEX(Table2[KET],MATCH(A1878,Table2[//]))="","-",INDEX(Table2[KET],MATCH(A1878,Table2[//])))</f>
        <v>112 box</v>
      </c>
    </row>
    <row r="1879" spans="1:6" ht="15">
      <c r="A1879" s="27">
        <v>1880</v>
      </c>
      <c r="D1879" s="3" t="str">
        <f>INDEX(Table2[NAMA BARANG],MATCH(A1879,Table2[//]))</f>
        <v>Stabillo CS 187</v>
      </c>
      <c r="E1879" s="4">
        <f>INDEX(Table2[TT],MATCH(A1879,Table2[//]))</f>
        <v>1</v>
      </c>
      <c r="F1879" s="5" t="str">
        <f>IF(INDEX(Table2[KET],MATCH(A1879,Table2[//]))="","-",INDEX(Table2[KET],MATCH(A1879,Table2[//])))</f>
        <v>144 ls</v>
      </c>
    </row>
    <row r="1880" spans="1:6" ht="15">
      <c r="A1880" s="27">
        <v>1881</v>
      </c>
      <c r="D1880" s="3" t="str">
        <f>INDEX(Table2[NAMA BARANG],MATCH(A1880,Table2[//]))</f>
        <v>Stabillo CS 2001 Cosh Blk</v>
      </c>
      <c r="E1880" s="4">
        <f>INDEX(Table2[TT],MATCH(A1880,Table2[//]))</f>
        <v>12</v>
      </c>
      <c r="F1880" s="5" t="str">
        <f>IF(INDEX(Table2[KET],MATCH(A1880,Table2[//]))="","-",INDEX(Table2[KET],MATCH(A1880,Table2[//])))</f>
        <v>144 ls</v>
      </c>
    </row>
    <row r="1881" spans="1:6" ht="15">
      <c r="A1881" s="27">
        <v>1882</v>
      </c>
      <c r="D1881" s="3" t="str">
        <f>INDEX(Table2[NAMA BARANG],MATCH(A1881,Table2[//]))</f>
        <v>Stabillo Fancy STF-2588 mini</v>
      </c>
      <c r="E1881" s="4">
        <f>INDEX(Table2[TT],MATCH(A1881,Table2[//]))</f>
        <v>1</v>
      </c>
      <c r="F1881" s="5" t="str">
        <f>IF(INDEX(Table2[KET],MATCH(A1881,Table2[//]))="","-",INDEX(Table2[KET],MATCH(A1881,Table2[//])))</f>
        <v>100 ls</v>
      </c>
    </row>
    <row r="1882" spans="1:6" ht="15">
      <c r="A1882" s="27">
        <v>1883</v>
      </c>
      <c r="D1882" s="3" t="str">
        <f>INDEX(Table2[NAMA BARANG],MATCH(A1882,Table2[//]))</f>
        <v>Stabillo Gell GH 789/ 808 joss</v>
      </c>
      <c r="E1882" s="4">
        <f>INDEX(Table2[TT],MATCH(A1882,Table2[//]))</f>
        <v>5</v>
      </c>
      <c r="F1882" s="5" t="str">
        <f>IF(INDEX(Table2[KET],MATCH(A1882,Table2[//]))="","-",INDEX(Table2[KET],MATCH(A1882,Table2[//])))</f>
        <v>1000 pc</v>
      </c>
    </row>
    <row r="1883" spans="1:6" ht="15">
      <c r="A1883" s="27">
        <v>1884</v>
      </c>
      <c r="D1883" s="3" t="str">
        <f>INDEX(Table2[NAMA BARANG],MATCH(A1883,Table2[//]))</f>
        <v>Stabillo HL 520 Vanco (Faktur)</v>
      </c>
      <c r="E1883" s="4">
        <f>INDEX(Table2[TT],MATCH(A1883,Table2[//]))</f>
        <v>12</v>
      </c>
      <c r="F1883" s="5" t="str">
        <f>IF(INDEX(Table2[KET],MATCH(A1883,Table2[//]))="","-",INDEX(Table2[KET],MATCH(A1883,Table2[//])))</f>
        <v>100 LSN</v>
      </c>
    </row>
    <row r="1884" spans="1:6" ht="15">
      <c r="A1884" s="27">
        <v>1885</v>
      </c>
      <c r="D1884" s="3" t="str">
        <f>INDEX(Table2[NAMA BARANG],MATCH(A1884,Table2[//]))</f>
        <v>Stabillo HP 6608A K</v>
      </c>
      <c r="E1884" s="4">
        <f>INDEX(Table2[TT],MATCH(A1884,Table2[//]))</f>
        <v>26</v>
      </c>
      <c r="F1884" s="5" t="str">
        <f>IF(INDEX(Table2[KET],MATCH(A1884,Table2[//]))="","-",INDEX(Table2[KET],MATCH(A1884,Table2[//])))</f>
        <v>1440 pc</v>
      </c>
    </row>
    <row r="1885" spans="1:6" ht="15">
      <c r="A1885" s="27">
        <v>1886</v>
      </c>
      <c r="D1885" s="3" t="str">
        <f>INDEX(Table2[NAMA BARANG],MATCH(A1885,Table2[//]))</f>
        <v>Stabillo PR 9002</v>
      </c>
      <c r="E1885" s="4">
        <f>INDEX(Table2[TT],MATCH(A1885,Table2[//]))</f>
        <v>1</v>
      </c>
      <c r="F1885" s="5" t="str">
        <f>IF(INDEX(Table2[KET],MATCH(A1885,Table2[//]))="","-",INDEX(Table2[KET],MATCH(A1885,Table2[//])))</f>
        <v>96 ls</v>
      </c>
    </row>
    <row r="1886" spans="1:6" ht="15">
      <c r="A1886" s="27">
        <v>1887</v>
      </c>
      <c r="D1886" s="3" t="str">
        <f>INDEX(Table2[NAMA BARANG],MATCH(A1886,Table2[//]))</f>
        <v>Stabillo TF 1147 (5W)</v>
      </c>
      <c r="E1886" s="4">
        <f>INDEX(Table2[TT],MATCH(A1886,Table2[//]))</f>
        <v>2</v>
      </c>
      <c r="F1886" s="5" t="str">
        <f>IF(INDEX(Table2[KET],MATCH(A1886,Table2[//]))="","-",INDEX(Table2[KET],MATCH(A1886,Table2[//])))</f>
        <v>60 LSN</v>
      </c>
    </row>
    <row r="1887" spans="1:6" ht="15">
      <c r="A1887" s="27">
        <v>1888</v>
      </c>
      <c r="D1887" s="3" t="str">
        <f>INDEX(Table2[NAMA BARANG],MATCH(A1887,Table2[//]))</f>
        <v>Stabillo TF JHP 789 jelly</v>
      </c>
      <c r="E1887" s="4">
        <f>INDEX(Table2[TT],MATCH(A1887,Table2[//]))</f>
        <v>46</v>
      </c>
      <c r="F1887" s="5" t="str">
        <f>IF(INDEX(Table2[KET],MATCH(A1887,Table2[//]))="","-",INDEX(Table2[KET],MATCH(A1887,Table2[//])))</f>
        <v>72 ls</v>
      </c>
    </row>
    <row r="1888" spans="1:6" ht="15">
      <c r="A1888" s="27">
        <v>1889</v>
      </c>
      <c r="D1888" s="3" t="str">
        <f>INDEX(Table2[NAMA BARANG],MATCH(A1888,Table2[//]))</f>
        <v>Stabillo TF Mini 105(4)</v>
      </c>
      <c r="E1888" s="4">
        <f>INDEX(Table2[TT],MATCH(A1888,Table2[//]))</f>
        <v>4</v>
      </c>
      <c r="F1888" s="5" t="str">
        <f>IF(INDEX(Table2[KET],MATCH(A1888,Table2[//]))="","-",INDEX(Table2[KET],MATCH(A1888,Table2[//])))</f>
        <v>2 ls</v>
      </c>
    </row>
    <row r="1889" spans="1:6" ht="15">
      <c r="A1889" s="27">
        <v>1890</v>
      </c>
      <c r="D1889" s="3" t="str">
        <f>INDEX(Table2[NAMA BARANG],MATCH(A1889,Table2[//]))</f>
        <v>Stabillo Twin Tozcha 8001</v>
      </c>
      <c r="E1889" s="4">
        <f>INDEX(Table2[TT],MATCH(A1889,Table2[//]))</f>
        <v>2</v>
      </c>
      <c r="F1889" s="5" t="str">
        <f>IF(INDEX(Table2[KET],MATCH(A1889,Table2[//]))="","-",INDEX(Table2[KET],MATCH(A1889,Table2[//])))</f>
        <v>144 LSN</v>
      </c>
    </row>
    <row r="1890" spans="1:6" ht="15">
      <c r="A1890" s="27">
        <v>1891</v>
      </c>
      <c r="D1890" s="3" t="str">
        <f>INDEX(Table2[NAMA BARANG],MATCH(A1890,Table2[//]))</f>
        <v>Stabillo WT-7002 (@ 10pc) Executive</v>
      </c>
      <c r="E1890" s="4">
        <f>INDEX(Table2[TT],MATCH(A1890,Table2[//]))</f>
        <v>5</v>
      </c>
      <c r="F1890" s="5" t="str">
        <f>IF(INDEX(Table2[KET],MATCH(A1890,Table2[//]))="","-",INDEX(Table2[KET],MATCH(A1890,Table2[//])))</f>
        <v>96 box</v>
      </c>
    </row>
    <row r="1891" spans="1:6" ht="15">
      <c r="A1891" s="27">
        <v>1892</v>
      </c>
      <c r="D1891" s="3" t="str">
        <f>INDEX(Table2[NAMA BARANG],MATCH(A1891,Table2[//]))</f>
        <v>Stabillo ZRM 103 kuning</v>
      </c>
      <c r="E1891" s="4">
        <f>INDEX(Table2[TT],MATCH(A1891,Table2[//]))</f>
        <v>4</v>
      </c>
      <c r="F1891" s="5" t="str">
        <f>IF(INDEX(Table2[KET],MATCH(A1891,Table2[//]))="","-",INDEX(Table2[KET],MATCH(A1891,Table2[//])))</f>
        <v>60 LSN</v>
      </c>
    </row>
    <row r="1892" spans="1:6" ht="15">
      <c r="A1892" s="27">
        <v>1893</v>
      </c>
      <c r="D1892" s="3" t="str">
        <f>INDEX(Table2[NAMA BARANG],MATCH(A1892,Table2[//]))</f>
        <v>Stamp Flash Pkc</v>
      </c>
      <c r="E1892" s="4">
        <f>INDEX(Table2[TT],MATCH(A1892,Table2[//]))</f>
        <v>7</v>
      </c>
      <c r="F1892" s="5" t="str">
        <f>IF(INDEX(Table2[KET],MATCH(A1892,Table2[//]))="","-",INDEX(Table2[KET],MATCH(A1892,Table2[//])))</f>
        <v>60 ls</v>
      </c>
    </row>
    <row r="1893" spans="1:6" ht="15">
      <c r="A1893" s="27">
        <v>1894</v>
      </c>
      <c r="D1893" s="3" t="str">
        <f>INDEX(Table2[NAMA BARANG],MATCH(A1893,Table2[//]))</f>
        <v>Stamp Set 340-02</v>
      </c>
      <c r="E1893" s="4">
        <f>INDEX(Table2[TT],MATCH(A1893,Table2[//]))</f>
        <v>1</v>
      </c>
      <c r="F1893" s="5" t="str">
        <f>IF(INDEX(Table2[KET],MATCH(A1893,Table2[//]))="","-",INDEX(Table2[KET],MATCH(A1893,Table2[//])))</f>
        <v>60 ls</v>
      </c>
    </row>
    <row r="1894" spans="1:6" ht="15">
      <c r="A1894" s="27">
        <v>1895</v>
      </c>
      <c r="D1894" s="3" t="str">
        <f>INDEX(Table2[NAMA BARANG],MATCH(A1894,Table2[//]))</f>
        <v>Stampad Hero B</v>
      </c>
      <c r="E1894" s="4">
        <f>INDEX(Table2[TT],MATCH(A1894,Table2[//]))</f>
        <v>10</v>
      </c>
      <c r="F1894" s="5" t="str">
        <f>IF(INDEX(Table2[KET],MATCH(A1894,Table2[//]))="","-",INDEX(Table2[KET],MATCH(A1894,Table2[//])))</f>
        <v>20 LSN</v>
      </c>
    </row>
    <row r="1895" spans="1:6" ht="15">
      <c r="A1895" s="27">
        <v>1896</v>
      </c>
      <c r="D1895" s="3" t="str">
        <f>INDEX(Table2[NAMA BARANG],MATCH(A1895,Table2[//]))</f>
        <v>Stampad Hero k</v>
      </c>
      <c r="E1895" s="4">
        <f>INDEX(Table2[TT],MATCH(A1895,Table2[//]))</f>
        <v>11</v>
      </c>
      <c r="F1895" s="5" t="str">
        <f>IF(INDEX(Table2[KET],MATCH(A1895,Table2[//]))="","-",INDEX(Table2[KET],MATCH(A1895,Table2[//])))</f>
        <v>24 ls</v>
      </c>
    </row>
    <row r="1896" spans="1:6" ht="15">
      <c r="A1896" s="27">
        <v>1897</v>
      </c>
      <c r="D1896" s="3" t="str">
        <f>INDEX(Table2[NAMA BARANG],MATCH(A1896,Table2[//]))</f>
        <v>Standart Bk V tech 6.5</v>
      </c>
      <c r="E1896" s="4">
        <f>INDEX(Table2[TT],MATCH(A1896,Table2[//]))</f>
        <v>8</v>
      </c>
      <c r="F1896" s="5" t="str">
        <f>IF(INDEX(Table2[KET],MATCH(A1896,Table2[//]))="","-",INDEX(Table2[KET],MATCH(A1896,Table2[//])))</f>
        <v>5 ls</v>
      </c>
    </row>
    <row r="1897" spans="1:6" ht="15">
      <c r="A1897" s="27">
        <v>1898</v>
      </c>
      <c r="D1897" s="3" t="str">
        <f>INDEX(Table2[NAMA BARANG],MATCH(A1897,Table2[//]))</f>
        <v>Standart Bk V Tech no 7</v>
      </c>
      <c r="E1897" s="4">
        <f>INDEX(Table2[TT],MATCH(A1897,Table2[//]))</f>
        <v>71</v>
      </c>
      <c r="F1897" s="5" t="str">
        <f>IF(INDEX(Table2[KET],MATCH(A1897,Table2[//]))="","-",INDEX(Table2[KET],MATCH(A1897,Table2[//])))</f>
        <v>60 pc</v>
      </c>
    </row>
    <row r="1898" spans="1:6" ht="15">
      <c r="A1898" s="27">
        <v>1899</v>
      </c>
      <c r="D1898" s="3" t="str">
        <f>INDEX(Table2[NAMA BARANG],MATCH(A1898,Table2[//]))</f>
        <v>Stapler 414 Yuan Chong 414 Faktur</v>
      </c>
      <c r="E1898" s="4">
        <f>INDEX(Table2[TT],MATCH(A1898,Table2[//]))</f>
        <v>16</v>
      </c>
      <c r="F1898" s="5" t="str">
        <f>IF(INDEX(Table2[KET],MATCH(A1898,Table2[//]))="","-",INDEX(Table2[KET],MATCH(A1898,Table2[//])))</f>
        <v>5 ls</v>
      </c>
    </row>
    <row r="1899" spans="1:6" ht="15">
      <c r="A1899" s="27">
        <v>1900</v>
      </c>
      <c r="D1899" s="3" t="str">
        <f>INDEX(Table2[NAMA BARANG],MATCH(A1899,Table2[//]))</f>
        <v>Stapler Achuna 110</v>
      </c>
      <c r="E1899" s="4">
        <f>INDEX(Table2[TT],MATCH(A1899,Table2[//]))</f>
        <v>4</v>
      </c>
      <c r="F1899" s="5" t="str">
        <f>IF(INDEX(Table2[KET],MATCH(A1899,Table2[//]))="","-",INDEX(Table2[KET],MATCH(A1899,Table2[//])))</f>
        <v>48 ls</v>
      </c>
    </row>
    <row r="1900" spans="1:6" ht="15">
      <c r="A1900" s="27">
        <v>1901</v>
      </c>
      <c r="D1900" s="3" t="str">
        <f>INDEX(Table2[NAMA BARANG],MATCH(A1900,Table2[//]))</f>
        <v>Stapler HD 10 (STHD 10)</v>
      </c>
      <c r="E1900" s="4">
        <f>INDEX(Table2[TT],MATCH(A1900,Table2[//]))</f>
        <v>4</v>
      </c>
      <c r="F1900" s="5" t="str">
        <f>IF(INDEX(Table2[KET],MATCH(A1900,Table2[//]))="","-",INDEX(Table2[KET],MATCH(A1900,Table2[//])))</f>
        <v>25 ls</v>
      </c>
    </row>
    <row r="1901" spans="1:6" ht="15">
      <c r="A1901" s="27">
        <v>1902</v>
      </c>
      <c r="D1901" s="3" t="str">
        <f>INDEX(Table2[NAMA BARANG],MATCH(A1901,Table2[//]))</f>
        <v>Stapler Rapid Soon</v>
      </c>
      <c r="E1901" s="4">
        <f>INDEX(Table2[TT],MATCH(A1901,Table2[//]))</f>
        <v>1</v>
      </c>
      <c r="F1901" s="5" t="str">
        <f>IF(INDEX(Table2[KET],MATCH(A1901,Table2[//]))="","-",INDEX(Table2[KET],MATCH(A1901,Table2[//])))</f>
        <v>20 pc</v>
      </c>
    </row>
    <row r="1902" spans="1:6" ht="15">
      <c r="A1902" s="27">
        <v>1903</v>
      </c>
      <c r="D1902" s="3" t="str">
        <f>INDEX(Table2[NAMA BARANG],MATCH(A1902,Table2[//]))</f>
        <v>Stapler SDI 1102 FAKTUR</v>
      </c>
      <c r="E1902" s="4">
        <f>INDEX(Table2[TT],MATCH(A1902,Table2[//]))</f>
        <v>1</v>
      </c>
      <c r="F1902" s="5" t="str">
        <f>IF(INDEX(Table2[KET],MATCH(A1902,Table2[//]))="","-",INDEX(Table2[KET],MATCH(A1902,Table2[//])))</f>
        <v>30 LSN</v>
      </c>
    </row>
    <row r="1903" spans="1:6" ht="15">
      <c r="A1903" s="27">
        <v>1904</v>
      </c>
      <c r="D1903" s="3" t="str">
        <f>INDEX(Table2[NAMA BARANG],MATCH(A1903,Table2[//]))</f>
        <v>Stapler SDI 1104 FAKTUR</v>
      </c>
      <c r="E1903" s="4">
        <f>INDEX(Table2[TT],MATCH(A1903,Table2[//]))</f>
        <v>2</v>
      </c>
      <c r="F1903" s="5" t="str">
        <f>IF(INDEX(Table2[KET],MATCH(A1903,Table2[//]))="","-",INDEX(Table2[KET],MATCH(A1903,Table2[//])))</f>
        <v>30 LSN</v>
      </c>
    </row>
    <row r="1904" spans="1:6" ht="15">
      <c r="A1904" s="27">
        <v>1905</v>
      </c>
      <c r="D1904" s="3" t="str">
        <f>INDEX(Table2[NAMA BARANG],MATCH(A1904,Table2[//]))</f>
        <v>Stapler V Tech HD 10NR</v>
      </c>
      <c r="E1904" s="4">
        <f>INDEX(Table2[TT],MATCH(A1904,Table2[//]))</f>
        <v>1</v>
      </c>
      <c r="F1904" s="5" t="str">
        <f>IF(INDEX(Table2[KET],MATCH(A1904,Table2[//]))="","-",INDEX(Table2[KET],MATCH(A1904,Table2[//])))</f>
        <v>360 pc</v>
      </c>
    </row>
    <row r="1905" spans="1:6" ht="15">
      <c r="A1905" s="27">
        <v>1906</v>
      </c>
      <c r="D1905" s="3" t="str">
        <f>INDEX(Table2[NAMA BARANG],MATCH(A1905,Table2[//]))</f>
        <v>Stapler V Tech HD 45L</v>
      </c>
      <c r="E1905" s="4">
        <f>INDEX(Table2[TT],MATCH(A1905,Table2[//]))</f>
        <v>2</v>
      </c>
      <c r="F1905" s="5" t="str">
        <f>IF(INDEX(Table2[KET],MATCH(A1905,Table2[//]))="","-",INDEX(Table2[KET],MATCH(A1905,Table2[//])))</f>
        <v>40 pc</v>
      </c>
    </row>
    <row r="1906" spans="1:6" ht="15">
      <c r="A1906" s="27">
        <v>1907</v>
      </c>
      <c r="D1906" s="3" t="str">
        <f>INDEX(Table2[NAMA BARANG],MATCH(A1906,Table2[//]))</f>
        <v>Stapler V Tech HDZ 10M</v>
      </c>
      <c r="E1906" s="4">
        <f>INDEX(Table2[TT],MATCH(A1906,Table2[//]))</f>
        <v>4</v>
      </c>
      <c r="F1906" s="5" t="str">
        <f>IF(INDEX(Table2[KET],MATCH(A1906,Table2[//]))="","-",INDEX(Table2[KET],MATCH(A1906,Table2[//])))</f>
        <v>720 pc</v>
      </c>
    </row>
    <row r="1907" spans="1:6" ht="15">
      <c r="A1907" s="27">
        <v>1908</v>
      </c>
      <c r="D1907" s="3" t="str">
        <f>INDEX(Table2[NAMA BARANG],MATCH(A1907,Table2[//]))</f>
        <v>Stapler V Tech MOD-10</v>
      </c>
      <c r="E1907" s="4">
        <f>INDEX(Table2[TT],MATCH(A1907,Table2[//]))</f>
        <v>7</v>
      </c>
      <c r="F1907" s="5" t="str">
        <f>IF(INDEX(Table2[KET],MATCH(A1907,Table2[//]))="","-",INDEX(Table2[KET],MATCH(A1907,Table2[//])))</f>
        <v>360 pc</v>
      </c>
    </row>
    <row r="1908" spans="1:6" ht="15">
      <c r="A1908" s="27">
        <v>1909</v>
      </c>
      <c r="D1908" s="3" t="str">
        <f>INDEX(Table2[NAMA BARANG],MATCH(A1908,Table2[//]))</f>
        <v>Stapler V Tech MOD-10M</v>
      </c>
      <c r="E1908" s="4">
        <f>INDEX(Table2[TT],MATCH(A1908,Table2[//]))</f>
        <v>3</v>
      </c>
      <c r="F1908" s="5" t="str">
        <f>IF(INDEX(Table2[KET],MATCH(A1908,Table2[//]))="","-",INDEX(Table2[KET],MATCH(A1908,Table2[//])))</f>
        <v>720 pc</v>
      </c>
    </row>
    <row r="1909" spans="1:6" ht="15">
      <c r="A1909" s="27">
        <v>1910</v>
      </c>
      <c r="D1909" s="3" t="str">
        <f>INDEX(Table2[NAMA BARANG],MATCH(A1909,Table2[//]))</f>
        <v>Stapler V Tech MOD-45M</v>
      </c>
      <c r="E1909" s="4">
        <f>INDEX(Table2[TT],MATCH(A1909,Table2[//]))</f>
        <v>6</v>
      </c>
      <c r="F1909" s="5" t="str">
        <f>IF(INDEX(Table2[KET],MATCH(A1909,Table2[//]))="","-",INDEX(Table2[KET],MATCH(A1909,Table2[//])))</f>
        <v>480 pc</v>
      </c>
    </row>
    <row r="1910" spans="1:6" ht="15">
      <c r="A1910" s="27">
        <v>1911</v>
      </c>
      <c r="D1910" s="3" t="str">
        <f>INDEX(Table2[NAMA BARANG],MATCH(A1910,Table2[//]))</f>
        <v>Stapler V Tech NR 10</v>
      </c>
      <c r="E1910" s="4">
        <f>INDEX(Table2[TT],MATCH(A1910,Table2[//]))</f>
        <v>9</v>
      </c>
      <c r="F1910" s="5" t="str">
        <f>IF(INDEX(Table2[KET],MATCH(A1910,Table2[//]))="","-",INDEX(Table2[KET],MATCH(A1910,Table2[//])))</f>
        <v>360 pc</v>
      </c>
    </row>
    <row r="1911" spans="1:6" ht="15">
      <c r="A1911" s="27">
        <v>1912</v>
      </c>
      <c r="D1911" s="3" t="str">
        <f>INDEX(Table2[NAMA BARANG],MATCH(A1911,Table2[//]))</f>
        <v>Stapler V Tech Standy 10</v>
      </c>
      <c r="E1911" s="4">
        <f>INDEX(Table2[TT],MATCH(A1911,Table2[//]))</f>
        <v>1</v>
      </c>
      <c r="F1911" s="5" t="str">
        <f>IF(INDEX(Table2[KET],MATCH(A1911,Table2[//]))="","-",INDEX(Table2[KET],MATCH(A1911,Table2[//])))</f>
        <v>240 pc</v>
      </c>
    </row>
    <row r="1912" spans="1:6" ht="15">
      <c r="A1912" s="27">
        <v>1913</v>
      </c>
      <c r="D1912" s="3" t="str">
        <f>INDEX(Table2[NAMA BARANG],MATCH(A1912,Table2[//]))</f>
        <v>Stationery Box Fy 03 Hp</v>
      </c>
      <c r="E1912" s="4">
        <f>INDEX(Table2[TT],MATCH(A1912,Table2[//]))</f>
        <v>1</v>
      </c>
      <c r="F1912" s="5" t="str">
        <f>IF(INDEX(Table2[KET],MATCH(A1912,Table2[//]))="","-",INDEX(Table2[KET],MATCH(A1912,Table2[//])))</f>
        <v>16 ls</v>
      </c>
    </row>
    <row r="1913" spans="1:6" ht="15">
      <c r="A1913" s="27">
        <v>1914</v>
      </c>
      <c r="D1913" s="3" t="str">
        <f>INDEX(Table2[NAMA BARANG],MATCH(A1913,Table2[//]))</f>
        <v>Stempel SK 1602</v>
      </c>
      <c r="E1913" s="4">
        <f>INDEX(Table2[TT],MATCH(A1913,Table2[//]))</f>
        <v>8</v>
      </c>
      <c r="F1913" s="5" t="str">
        <f>IF(INDEX(Table2[KET],MATCH(A1913,Table2[//]))="","-",INDEX(Table2[KET],MATCH(A1913,Table2[//])))</f>
        <v>432 pc</v>
      </c>
    </row>
    <row r="1914" spans="1:6" ht="15">
      <c r="A1914" s="27">
        <v>1915</v>
      </c>
      <c r="D1914" s="3" t="str">
        <f>INDEX(Table2[NAMA BARANG],MATCH(A1914,Table2[//]))</f>
        <v>Stempel SK 849K</v>
      </c>
      <c r="E1914" s="4">
        <f>INDEX(Table2[TT],MATCH(A1914,Table2[//]))</f>
        <v>8</v>
      </c>
      <c r="F1914" s="5" t="str">
        <f>IF(INDEX(Table2[KET],MATCH(A1914,Table2[//]))="","-",INDEX(Table2[KET],MATCH(A1914,Table2[//])))</f>
        <v>360 pc</v>
      </c>
    </row>
    <row r="1915" spans="1:6" ht="15">
      <c r="A1915" s="27">
        <v>1916</v>
      </c>
      <c r="D1915" s="3" t="str">
        <f>INDEX(Table2[NAMA BARANG],MATCH(A1915,Table2[//]))</f>
        <v>Stick note 654 4C</v>
      </c>
      <c r="E1915" s="4">
        <f>INDEX(Table2[TT],MATCH(A1915,Table2[//]))</f>
        <v>6</v>
      </c>
      <c r="F1915" s="5" t="str">
        <f>IF(INDEX(Table2[KET],MATCH(A1915,Table2[//]))="","-",INDEX(Table2[KET],MATCH(A1915,Table2[//])))</f>
        <v>600 pc</v>
      </c>
    </row>
    <row r="1916" spans="1:6" ht="15">
      <c r="A1916" s="27">
        <v>1917</v>
      </c>
      <c r="D1916" s="3" t="str">
        <f>INDEX(Table2[NAMA BARANG],MATCH(A1916,Table2[//]))</f>
        <v>Stick Note DF AO 3L (garis)</v>
      </c>
      <c r="E1916" s="4">
        <f>INDEX(Table2[TT],MATCH(A1916,Table2[//]))</f>
        <v>15</v>
      </c>
      <c r="F1916" s="5" t="str">
        <f>IF(INDEX(Table2[KET],MATCH(A1916,Table2[//]))="","-",INDEX(Table2[KET],MATCH(A1916,Table2[//])))</f>
        <v>384 pc</v>
      </c>
    </row>
    <row r="1917" spans="1:6" ht="15">
      <c r="A1917" s="27">
        <v>1918</v>
      </c>
      <c r="D1917" s="3" t="str">
        <f>INDEX(Table2[NAMA BARANG],MATCH(A1917,Table2[//]))</f>
        <v>Stick note KC 5830</v>
      </c>
      <c r="E1917" s="4">
        <f>INDEX(Table2[TT],MATCH(A1917,Table2[//]))</f>
        <v>9</v>
      </c>
      <c r="F1917" s="5">
        <f>IF(INDEX(Table2[KET],MATCH(A1917,Table2[//]))="","-",INDEX(Table2[KET],MATCH(A1917,Table2[//])))</f>
        <v>1600</v>
      </c>
    </row>
    <row r="1918" spans="1:6" ht="15">
      <c r="A1918" s="27">
        <v>1919</v>
      </c>
      <c r="D1918" s="3" t="str">
        <f>INDEX(Table2[NAMA BARANG],MATCH(A1918,Table2[//]))</f>
        <v>Stick Note plastik 112</v>
      </c>
      <c r="E1918" s="4">
        <f>INDEX(Table2[TT],MATCH(A1918,Table2[//]))</f>
        <v>1</v>
      </c>
      <c r="F1918" s="5" t="str">
        <f>IF(INDEX(Table2[KET],MATCH(A1918,Table2[//]))="","-",INDEX(Table2[KET],MATCH(A1918,Table2[//])))</f>
        <v>1440 pc</v>
      </c>
    </row>
    <row r="1919" spans="1:6" ht="15">
      <c r="A1919" s="27">
        <v>1920</v>
      </c>
      <c r="D1919" s="3" t="str">
        <f>INDEX(Table2[NAMA BARANG],MATCH(A1919,Table2[//]))</f>
        <v>Stick Note TF 0243</v>
      </c>
      <c r="E1919" s="4">
        <f>INDEX(Table2[TT],MATCH(A1919,Table2[//]))</f>
        <v>29</v>
      </c>
      <c r="F1919" s="5" t="str">
        <f>IF(INDEX(Table2[KET],MATCH(A1919,Table2[//]))="","-",INDEX(Table2[KET],MATCH(A1919,Table2[//])))</f>
        <v>108 pc</v>
      </c>
    </row>
    <row r="1920" spans="1:6" ht="15">
      <c r="A1920" s="27">
        <v>1921</v>
      </c>
      <c r="D1920" s="3" t="str">
        <f>INDEX(Table2[NAMA BARANG],MATCH(A1920,Table2[//]))</f>
        <v>Stick Note TF 0243</v>
      </c>
      <c r="E1920" s="4">
        <f>INDEX(Table2[TT],MATCH(A1920,Table2[//]))</f>
        <v>29</v>
      </c>
      <c r="F1920" s="5" t="str">
        <f>IF(INDEX(Table2[KET],MATCH(A1920,Table2[//]))="","-",INDEX(Table2[KET],MATCH(A1920,Table2[//])))</f>
        <v>108 pc</v>
      </c>
    </row>
    <row r="1921" spans="1:6" ht="15">
      <c r="A1921" s="27">
        <v>1922</v>
      </c>
      <c r="D1921" s="3" t="str">
        <f>INDEX(Table2[NAMA BARANG],MATCH(A1921,Table2[//]))</f>
        <v>Stick Note TF 0245-8C</v>
      </c>
      <c r="E1921" s="4">
        <f>INDEX(Table2[TT],MATCH(A1921,Table2[//]))</f>
        <v>1</v>
      </c>
      <c r="F1921" s="5">
        <f>IF(INDEX(Table2[KET],MATCH(A1921,Table2[//]))="","-",INDEX(Table2[KET],MATCH(A1921,Table2[//])))</f>
        <v>108</v>
      </c>
    </row>
    <row r="1922" spans="1:6" ht="15">
      <c r="A1922" s="27">
        <v>1923</v>
      </c>
      <c r="D1922" s="3" t="str">
        <f>INDEX(Table2[NAMA BARANG],MATCH(A1922,Table2[//]))</f>
        <v>Stick Note TF 654 5C</v>
      </c>
      <c r="E1922" s="4">
        <f>INDEX(Table2[TT],MATCH(A1922,Table2[//]))</f>
        <v>2</v>
      </c>
      <c r="F1922" s="5" t="str">
        <f>IF(INDEX(Table2[KET],MATCH(A1922,Table2[//]))="","-",INDEX(Table2[KET],MATCH(A1922,Table2[//])))</f>
        <v>300 pc</v>
      </c>
    </row>
    <row r="1923" spans="1:6" ht="15">
      <c r="A1923" s="27">
        <v>1924</v>
      </c>
      <c r="D1923" s="3" t="str">
        <f>INDEX(Table2[NAMA BARANG],MATCH(A1923,Table2[//]))</f>
        <v>Stick Note TF 654-8C</v>
      </c>
      <c r="E1923" s="4">
        <f>INDEX(Table2[TT],MATCH(A1923,Table2[//]))</f>
        <v>2</v>
      </c>
      <c r="F1923" s="5">
        <f>IF(INDEX(Table2[KET],MATCH(A1923,Table2[//]))="","-",INDEX(Table2[KET],MATCH(A1923,Table2[//])))</f>
        <v>300</v>
      </c>
    </row>
    <row r="1924" spans="1:6" ht="15">
      <c r="A1924" s="27">
        <v>1925</v>
      </c>
      <c r="D1924" s="3" t="str">
        <f>INDEX(Table2[NAMA BARANG],MATCH(A1924,Table2[//]))</f>
        <v>Stick Transparant MH (Wi WW01) Balon</v>
      </c>
      <c r="E1924" s="4">
        <f>INDEX(Table2[TT],MATCH(A1924,Table2[//]))</f>
        <v>1</v>
      </c>
      <c r="F1924" s="5">
        <f>IF(INDEX(Table2[KET],MATCH(A1924,Table2[//]))="","-",INDEX(Table2[KET],MATCH(A1924,Table2[//])))</f>
        <v>100</v>
      </c>
    </row>
    <row r="1925" spans="1:6" ht="15">
      <c r="A1925" s="27">
        <v>1926</v>
      </c>
      <c r="D1925" s="3" t="str">
        <f>INDEX(Table2[NAMA BARANG],MATCH(A1925,Table2[//]))</f>
        <v>Sticker 2U 501-520</v>
      </c>
      <c r="E1925" s="4">
        <f>INDEX(Table2[TT],MATCH(A1925,Table2[//]))</f>
        <v>1</v>
      </c>
      <c r="F1925" s="5" t="str">
        <f>IF(INDEX(Table2[KET],MATCH(A1925,Table2[//]))="","-",INDEX(Table2[KET],MATCH(A1925,Table2[//])))</f>
        <v>500 pc</v>
      </c>
    </row>
    <row r="1926" spans="1:6" ht="15">
      <c r="A1926" s="27">
        <v>1927</v>
      </c>
      <c r="D1926" s="3" t="str">
        <f>INDEX(Table2[NAMA BARANG],MATCH(A1926,Table2[//]))</f>
        <v>Sticker Book Seal 500 (1x90)</v>
      </c>
      <c r="E1926" s="4">
        <f>INDEX(Table2[TT],MATCH(A1926,Table2[//]))</f>
        <v>2</v>
      </c>
      <c r="F1926" s="5" t="str">
        <f>IF(INDEX(Table2[KET],MATCH(A1926,Table2[//]))="","-",INDEX(Table2[KET],MATCH(A1926,Table2[//])))</f>
        <v>20 card</v>
      </c>
    </row>
    <row r="1927" spans="1:6" ht="15">
      <c r="A1927" s="27">
        <v>1928</v>
      </c>
      <c r="D1927" s="3" t="str">
        <f>INDEX(Table2[NAMA BARANG],MATCH(A1927,Table2[//]))</f>
        <v>Sticker JB 96</v>
      </c>
      <c r="E1927" s="4">
        <f>INDEX(Table2[TT],MATCH(A1927,Table2[//]))</f>
        <v>1</v>
      </c>
      <c r="F1927" s="5" t="str">
        <f>IF(INDEX(Table2[KET],MATCH(A1927,Table2[//]))="","-",INDEX(Table2[KET],MATCH(A1927,Table2[//])))</f>
        <v>2000 pc</v>
      </c>
    </row>
    <row r="1928" spans="1:6" ht="15">
      <c r="A1928" s="27">
        <v>1929</v>
      </c>
      <c r="D1928" s="3" t="str">
        <f>INDEX(Table2[NAMA BARANG],MATCH(A1928,Table2[//]))</f>
        <v>Sticker Nama Disney (blm jadi) 1 pak 2pc</v>
      </c>
      <c r="E1928" s="4">
        <f>INDEX(Table2[TT],MATCH(A1928,Table2[//]))</f>
        <v>4</v>
      </c>
      <c r="F1928" s="5" t="str">
        <f>IF(INDEX(Table2[KET],MATCH(A1928,Table2[//]))="","-",INDEX(Table2[KET],MATCH(A1928,Table2[//])))</f>
        <v>800 pc</v>
      </c>
    </row>
    <row r="1929" spans="1:6" ht="15">
      <c r="A1929" s="27">
        <v>1930</v>
      </c>
      <c r="D1929" s="3" t="str">
        <f>INDEX(Table2[NAMA BARANG],MATCH(A1929,Table2[//]))</f>
        <v>Sticker TWM 1001-1012</v>
      </c>
      <c r="E1929" s="4">
        <f>INDEX(Table2[TT],MATCH(A1929,Table2[//]))</f>
        <v>4</v>
      </c>
      <c r="F1929" s="5">
        <f>IF(INDEX(Table2[KET],MATCH(A1929,Table2[//]))="","-",INDEX(Table2[KET],MATCH(A1929,Table2[//])))</f>
        <v>480</v>
      </c>
    </row>
    <row r="1930" spans="1:6" ht="15">
      <c r="A1930" s="27">
        <v>1931</v>
      </c>
      <c r="D1930" s="3" t="str">
        <f>INDEX(Table2[NAMA BARANG],MATCH(A1930,Table2[//]))</f>
        <v>Sticker WTP Timbul 4 Design (@ 30pc)</v>
      </c>
      <c r="E1930" s="4">
        <f>INDEX(Table2[TT],MATCH(A1930,Table2[//]))</f>
        <v>1</v>
      </c>
      <c r="F1930" s="5" t="str">
        <f>IF(INDEX(Table2[KET],MATCH(A1930,Table2[//]))="","-",INDEX(Table2[KET],MATCH(A1930,Table2[//])))</f>
        <v>2520 pc</v>
      </c>
    </row>
    <row r="1931" spans="1:6" ht="15">
      <c r="A1931" s="27">
        <v>1932</v>
      </c>
      <c r="D1931" s="3" t="str">
        <f>INDEX(Table2[NAMA BARANG],MATCH(A1931,Table2[//]))</f>
        <v>StickerRom Decor 2FXH 8011-8019</v>
      </c>
      <c r="E1931" s="4">
        <f>INDEX(Table2[TT],MATCH(A1931,Table2[//]))</f>
        <v>1</v>
      </c>
      <c r="F1931" s="5">
        <f>IF(INDEX(Table2[KET],MATCH(A1931,Table2[//]))="","-",INDEX(Table2[KET],MATCH(A1931,Table2[//])))</f>
        <v>2400</v>
      </c>
    </row>
    <row r="1932" spans="1:6" ht="15">
      <c r="A1932" s="27">
        <v>1933</v>
      </c>
      <c r="D1932" s="3" t="str">
        <f>INDEX(Table2[NAMA BARANG],MATCH(A1932,Table2[//]))</f>
        <v>StickerRom Decor FHD 001-012</v>
      </c>
      <c r="E1932" s="4">
        <f>INDEX(Table2[TT],MATCH(A1932,Table2[//]))</f>
        <v>1</v>
      </c>
      <c r="F1932" s="5" t="str">
        <f>IF(INDEX(Table2[KET],MATCH(A1932,Table2[//]))="","-",INDEX(Table2[KET],MATCH(A1932,Table2[//])))</f>
        <v>500 pc</v>
      </c>
    </row>
    <row r="1933" spans="1:6" ht="15">
      <c r="A1933" s="27">
        <v>1934</v>
      </c>
      <c r="D1933" s="3" t="str">
        <f>INDEX(Table2[NAMA BARANG],MATCH(A1933,Table2[//]))</f>
        <v>StickerRom Decor Ok V 025-032</v>
      </c>
      <c r="E1933" s="4">
        <f>INDEX(Table2[TT],MATCH(A1933,Table2[//]))</f>
        <v>4</v>
      </c>
      <c r="F1933" s="5">
        <f>IF(INDEX(Table2[KET],MATCH(A1933,Table2[//]))="","-",INDEX(Table2[KET],MATCH(A1933,Table2[//])))</f>
        <v>800</v>
      </c>
    </row>
    <row r="1934" spans="1:6" ht="15">
      <c r="A1934" s="27">
        <v>1935</v>
      </c>
      <c r="D1934" s="3" t="str">
        <f>INDEX(Table2[NAMA BARANG],MATCH(A1934,Table2[//]))</f>
        <v>StickerRom Decor SC 1001-08/</v>
      </c>
      <c r="E1934" s="4">
        <f>INDEX(Table2[TT],MATCH(A1934,Table2[//]))</f>
        <v>4</v>
      </c>
      <c r="F1934" s="5">
        <f>IF(INDEX(Table2[KET],MATCH(A1934,Table2[//]))="","-",INDEX(Table2[KET],MATCH(A1934,Table2[//])))</f>
        <v>800</v>
      </c>
    </row>
    <row r="1935" spans="1:6" ht="15">
      <c r="A1935" s="27">
        <v>1936</v>
      </c>
      <c r="D1935" s="3" t="str">
        <f>INDEX(Table2[NAMA BARANG],MATCH(A1935,Table2[//]))</f>
        <v>Stip 002 Bunga Beauty (1 card=12)</v>
      </c>
      <c r="E1935" s="4">
        <f>INDEX(Table2[TT],MATCH(A1935,Table2[//]))</f>
        <v>6</v>
      </c>
      <c r="F1935" s="5" t="str">
        <f>IF(INDEX(Table2[KET],MATCH(A1935,Table2[//]))="","-",INDEX(Table2[KET],MATCH(A1935,Table2[//])))</f>
        <v>100 card</v>
      </c>
    </row>
    <row r="1936" spans="1:6" ht="15">
      <c r="A1936" s="27">
        <v>1937</v>
      </c>
      <c r="D1936" s="3" t="str">
        <f>INDEX(Table2[NAMA BARANG],MATCH(A1936,Table2[//]))</f>
        <v>Stip 1402 Sepak bola (36)</v>
      </c>
      <c r="E1936" s="4">
        <f>INDEX(Table2[TT],MATCH(A1936,Table2[//]))</f>
        <v>1</v>
      </c>
      <c r="F1936" s="5" t="str">
        <f>IF(INDEX(Table2[KET],MATCH(A1936,Table2[//]))="","-",INDEX(Table2[KET],MATCH(A1936,Table2[//])))</f>
        <v>40 box</v>
      </c>
    </row>
    <row r="1937" spans="1:6" ht="15">
      <c r="A1937" s="27">
        <v>1938</v>
      </c>
      <c r="D1937" s="3" t="str">
        <f>INDEX(Table2[NAMA BARANG],MATCH(A1937,Table2[//]))</f>
        <v>Stip 2115</v>
      </c>
      <c r="E1937" s="4">
        <f>INDEX(Table2[TT],MATCH(A1937,Table2[//]))</f>
        <v>3</v>
      </c>
      <c r="F1937" s="5" t="str">
        <f>IF(INDEX(Table2[KET],MATCH(A1937,Table2[//]))="","-",INDEX(Table2[KET],MATCH(A1937,Table2[//])))</f>
        <v>30 ls</v>
      </c>
    </row>
    <row r="1938" spans="1:6" ht="15">
      <c r="A1938" s="27">
        <v>1939</v>
      </c>
      <c r="D1938" s="3" t="str">
        <f>INDEX(Table2[NAMA BARANG],MATCH(A1938,Table2[//]))</f>
        <v>Stip 2819 Monochi (30 pc) Boneka coklat</v>
      </c>
      <c r="E1938" s="4">
        <f>INDEX(Table2[TT],MATCH(A1938,Table2[//]))</f>
        <v>3</v>
      </c>
      <c r="F1938" s="5" t="str">
        <f>IF(INDEX(Table2[KET],MATCH(A1938,Table2[//]))="","-",INDEX(Table2[KET],MATCH(A1938,Table2[//])))</f>
        <v>20 box</v>
      </c>
    </row>
    <row r="1939" spans="1:6" ht="15">
      <c r="A1939" s="27">
        <v>1940</v>
      </c>
      <c r="D1939" s="3" t="str">
        <f>INDEX(Table2[NAMA BARANG],MATCH(A1939,Table2[//]))</f>
        <v>Stip 3901 PR</v>
      </c>
      <c r="E1939" s="4">
        <f>INDEX(Table2[TT],MATCH(A1939,Table2[//]))</f>
        <v>3</v>
      </c>
      <c r="F1939" s="5" t="str">
        <f>IF(INDEX(Table2[KET],MATCH(A1939,Table2[//]))="","-",INDEX(Table2[KET],MATCH(A1939,Table2[//])))</f>
        <v>40 box</v>
      </c>
    </row>
    <row r="1940" spans="1:6" ht="15">
      <c r="A1940" s="27">
        <v>1941</v>
      </c>
      <c r="D1940" s="3" t="str">
        <f>INDEX(Table2[NAMA BARANG],MATCH(A1940,Table2[//]))</f>
        <v>Stip 4005 (1x40)</v>
      </c>
      <c r="E1940" s="4">
        <f>INDEX(Table2[TT],MATCH(A1940,Table2[//]))</f>
        <v>1</v>
      </c>
      <c r="F1940" s="5" t="str">
        <f>IF(INDEX(Table2[KET],MATCH(A1940,Table2[//]))="","-",INDEX(Table2[KET],MATCH(A1940,Table2[//])))</f>
        <v>30 box</v>
      </c>
    </row>
    <row r="1941" spans="1:6" ht="15">
      <c r="A1941" s="27">
        <v>1942</v>
      </c>
      <c r="D1941" s="3" t="str">
        <f>INDEX(Table2[NAMA BARANG],MATCH(A1941,Table2[//]))</f>
        <v>Stip 5218 Monster (1 Box=32)</v>
      </c>
      <c r="E1941" s="4">
        <f>INDEX(Table2[TT],MATCH(A1941,Table2[//]))</f>
        <v>11</v>
      </c>
      <c r="F1941" s="5" t="str">
        <f>IF(INDEX(Table2[KET],MATCH(A1941,Table2[//]))="","-",INDEX(Table2[KET],MATCH(A1941,Table2[//])))</f>
        <v>20 Dos</v>
      </c>
    </row>
    <row r="1942" spans="1:6" ht="15">
      <c r="A1942" s="27">
        <v>1943</v>
      </c>
      <c r="D1942" s="3" t="str">
        <f>INDEX(Table2[NAMA BARANG],MATCH(A1942,Table2[//]))</f>
        <v>Stip 5220 Boneka (1 Box=36)</v>
      </c>
      <c r="E1942" s="4">
        <f>INDEX(Table2[TT],MATCH(A1942,Table2[//]))</f>
        <v>11</v>
      </c>
      <c r="F1942" s="5" t="str">
        <f>IF(INDEX(Table2[KET],MATCH(A1942,Table2[//]))="","-",INDEX(Table2[KET],MATCH(A1942,Table2[//])))</f>
        <v>20 Dos</v>
      </c>
    </row>
    <row r="1943" spans="1:6" ht="15">
      <c r="A1943" s="27">
        <v>1944</v>
      </c>
      <c r="D1943" s="3" t="str">
        <f>INDEX(Table2[NAMA BARANG],MATCH(A1943,Table2[//]))</f>
        <v>Stip 5221 Ninja (1 Box=36)</v>
      </c>
      <c r="E1943" s="4">
        <f>INDEX(Table2[TT],MATCH(A1943,Table2[//]))</f>
        <v>9</v>
      </c>
      <c r="F1943" s="5" t="str">
        <f>IF(INDEX(Table2[KET],MATCH(A1943,Table2[//]))="","-",INDEX(Table2[KET],MATCH(A1943,Table2[//])))</f>
        <v>20 Dos</v>
      </c>
    </row>
    <row r="1944" spans="1:6" ht="15">
      <c r="A1944" s="27">
        <v>1945</v>
      </c>
      <c r="D1944" s="3" t="str">
        <f>INDEX(Table2[NAMA BARANG],MATCH(A1944,Table2[//]))</f>
        <v>Stip 6171</v>
      </c>
      <c r="E1944" s="4">
        <f>INDEX(Table2[TT],MATCH(A1944,Table2[//]))</f>
        <v>5</v>
      </c>
      <c r="F1944" s="5" t="str">
        <f>IF(INDEX(Table2[KET],MATCH(A1944,Table2[//]))="","-",INDEX(Table2[KET],MATCH(A1944,Table2[//])))</f>
        <v>16 box</v>
      </c>
    </row>
    <row r="1945" spans="1:6" ht="15">
      <c r="A1945" s="27">
        <v>1946</v>
      </c>
      <c r="D1945" s="3" t="str">
        <f>INDEX(Table2[NAMA BARANG],MATCH(A1945,Table2[//]))</f>
        <v>Stip 6180</v>
      </c>
      <c r="E1945" s="4">
        <f>INDEX(Table2[TT],MATCH(A1945,Table2[//]))</f>
        <v>7</v>
      </c>
      <c r="F1945" s="5" t="str">
        <f>IF(INDEX(Table2[KET],MATCH(A1945,Table2[//]))="","-",INDEX(Table2[KET],MATCH(A1945,Table2[//])))</f>
        <v>16 box</v>
      </c>
    </row>
    <row r="1946" spans="1:6" ht="15">
      <c r="A1946" s="27">
        <v>1947</v>
      </c>
      <c r="D1946" s="3" t="str">
        <f>INDEX(Table2[NAMA BARANG],MATCH(A1946,Table2[//]))</f>
        <v>Stip 6195</v>
      </c>
      <c r="E1946" s="4">
        <f>INDEX(Table2[TT],MATCH(A1946,Table2[//]))</f>
        <v>9</v>
      </c>
      <c r="F1946" s="5" t="str">
        <f>IF(INDEX(Table2[KET],MATCH(A1946,Table2[//]))="","-",INDEX(Table2[KET],MATCH(A1946,Table2[//])))</f>
        <v>20 box</v>
      </c>
    </row>
    <row r="1947" spans="1:6" ht="15">
      <c r="A1947" s="27">
        <v>1948</v>
      </c>
      <c r="D1947" s="3" t="str">
        <f>INDEX(Table2[NAMA BARANG],MATCH(A1947,Table2[//]))</f>
        <v>Stip 6213</v>
      </c>
      <c r="E1947" s="4">
        <f>INDEX(Table2[TT],MATCH(A1947,Table2[//]))</f>
        <v>10</v>
      </c>
      <c r="F1947" s="5" t="str">
        <f>IF(INDEX(Table2[KET],MATCH(A1947,Table2[//]))="","-",INDEX(Table2[KET],MATCH(A1947,Table2[//])))</f>
        <v>16 box</v>
      </c>
    </row>
    <row r="1948" spans="1:6" ht="15">
      <c r="A1948" s="27">
        <v>1949</v>
      </c>
      <c r="D1948" s="3" t="str">
        <f>INDEX(Table2[NAMA BARANG],MATCH(A1948,Table2[//]))</f>
        <v>Stip 6219</v>
      </c>
      <c r="E1948" s="4">
        <f>INDEX(Table2[TT],MATCH(A1948,Table2[//]))</f>
        <v>8</v>
      </c>
      <c r="F1948" s="5" t="str">
        <f>IF(INDEX(Table2[KET],MATCH(A1948,Table2[//]))="","-",INDEX(Table2[KET],MATCH(A1948,Table2[//])))</f>
        <v>20 box</v>
      </c>
    </row>
    <row r="1949" spans="1:6" ht="15">
      <c r="A1949" s="27">
        <v>1950</v>
      </c>
      <c r="D1949" s="3" t="str">
        <f>INDEX(Table2[NAMA BARANG],MATCH(A1949,Table2[//]))</f>
        <v>Stip 8904</v>
      </c>
      <c r="E1949" s="4">
        <f>INDEX(Table2[TT],MATCH(A1949,Table2[//]))</f>
        <v>1</v>
      </c>
      <c r="F1949" s="5" t="str">
        <f>IF(INDEX(Table2[KET],MATCH(A1949,Table2[//]))="","-",INDEX(Table2[KET],MATCH(A1949,Table2[//])))</f>
        <v>24 box</v>
      </c>
    </row>
    <row r="1950" spans="1:6" ht="15">
      <c r="A1950" s="27">
        <v>1951</v>
      </c>
      <c r="D1950" s="3" t="str">
        <f>INDEX(Table2[NAMA BARANG],MATCH(A1950,Table2[//]))</f>
        <v>Stip 943 Kotak (1 Box=24)</v>
      </c>
      <c r="E1950" s="4">
        <f>INDEX(Table2[TT],MATCH(A1950,Table2[//]))</f>
        <v>10</v>
      </c>
      <c r="F1950" s="5" t="str">
        <f>IF(INDEX(Table2[KET],MATCH(A1950,Table2[//]))="","-",INDEX(Table2[KET],MATCH(A1950,Table2[//])))</f>
        <v>30 box</v>
      </c>
    </row>
    <row r="1951" spans="1:6" ht="15">
      <c r="A1951" s="27">
        <v>1952</v>
      </c>
      <c r="D1951" s="3" t="str">
        <f>INDEX(Table2[NAMA BARANG],MATCH(A1951,Table2[//]))</f>
        <v>Stip 944 Botol (1 Box=32)</v>
      </c>
      <c r="E1951" s="4">
        <f>INDEX(Table2[TT],MATCH(A1951,Table2[//]))</f>
        <v>2</v>
      </c>
      <c r="F1951" s="5" t="str">
        <f>IF(INDEX(Table2[KET],MATCH(A1951,Table2[//]))="","-",INDEX(Table2[KET],MATCH(A1951,Table2[//])))</f>
        <v>30 box</v>
      </c>
    </row>
    <row r="1952" spans="1:6" ht="15">
      <c r="A1952" s="27">
        <v>1953</v>
      </c>
      <c r="D1952" s="3" t="str">
        <f>INDEX(Table2[NAMA BARANG],MATCH(A1952,Table2[//]))</f>
        <v>Stip A 032 bentuk Shaun (1x24)</v>
      </c>
      <c r="E1952" s="4">
        <f>INDEX(Table2[TT],MATCH(A1952,Table2[//]))</f>
        <v>1</v>
      </c>
      <c r="F1952" s="5" t="str">
        <f>IF(INDEX(Table2[KET],MATCH(A1952,Table2[//]))="","-",INDEX(Table2[KET],MATCH(A1952,Table2[//])))</f>
        <v>40 box</v>
      </c>
    </row>
    <row r="1953" spans="1:6" ht="15">
      <c r="A1953" s="27">
        <v>1954</v>
      </c>
      <c r="D1953" s="3" t="str">
        <f>INDEX(Table2[NAMA BARANG],MATCH(A1953,Table2[//]))</f>
        <v>Stip A 037 Smurf</v>
      </c>
      <c r="E1953" s="4">
        <f>INDEX(Table2[TT],MATCH(A1953,Table2[//]))</f>
        <v>4</v>
      </c>
      <c r="F1953" s="5" t="str">
        <f>IF(INDEX(Table2[KET],MATCH(A1953,Table2[//]))="","-",INDEX(Table2[KET],MATCH(A1953,Table2[//])))</f>
        <v>40 box</v>
      </c>
    </row>
    <row r="1954" spans="1:6" ht="15">
      <c r="A1954" s="27">
        <v>1955</v>
      </c>
      <c r="D1954" s="3" t="str">
        <f>INDEX(Table2[NAMA BARANG],MATCH(A1954,Table2[//]))</f>
        <v>Stip A 081-082</v>
      </c>
      <c r="E1954" s="4">
        <f>INDEX(Table2[TT],MATCH(A1954,Table2[//]))</f>
        <v>5</v>
      </c>
      <c r="F1954" s="5" t="str">
        <f>IF(INDEX(Table2[KET],MATCH(A1954,Table2[//]))="","-",INDEX(Table2[KET],MATCH(A1954,Table2[//])))</f>
        <v>48 box</v>
      </c>
    </row>
    <row r="1955" spans="1:6" ht="15">
      <c r="A1955" s="27">
        <v>1956</v>
      </c>
      <c r="D1955" s="3" t="str">
        <f>INDEX(Table2[NAMA BARANG],MATCH(A1955,Table2[//]))</f>
        <v>Stip A 086 Apple (1x20)</v>
      </c>
      <c r="E1955" s="4">
        <f>INDEX(Table2[TT],MATCH(A1955,Table2[//]))</f>
        <v>13</v>
      </c>
      <c r="F1955" s="5" t="str">
        <f>IF(INDEX(Table2[KET],MATCH(A1955,Table2[//]))="","-",INDEX(Table2[KET],MATCH(A1955,Table2[//])))</f>
        <v>40 tas</v>
      </c>
    </row>
    <row r="1956" spans="1:6" ht="15">
      <c r="A1956" s="27">
        <v>1957</v>
      </c>
      <c r="D1956" s="3" t="str">
        <f>INDEX(Table2[NAMA BARANG],MATCH(A1956,Table2[//]))</f>
        <v>Stip A 089 Kupu2 (1x18)</v>
      </c>
      <c r="E1956" s="4">
        <f>INDEX(Table2[TT],MATCH(A1956,Table2[//]))</f>
        <v>7</v>
      </c>
      <c r="F1956" s="5" t="str">
        <f>IF(INDEX(Table2[KET],MATCH(A1956,Table2[//]))="","-",INDEX(Table2[KET],MATCH(A1956,Table2[//])))</f>
        <v>45 tas</v>
      </c>
    </row>
    <row r="1957" spans="1:6" ht="15">
      <c r="A1957" s="27">
        <v>1958</v>
      </c>
      <c r="D1957" s="3" t="str">
        <f>INDEX(Table2[NAMA BARANG],MATCH(A1957,Table2[//]))</f>
        <v>Stip A 090 WTP (1x24)</v>
      </c>
      <c r="E1957" s="4">
        <f>INDEX(Table2[TT],MATCH(A1957,Table2[//]))</f>
        <v>12</v>
      </c>
      <c r="F1957" s="5" t="str">
        <f>IF(INDEX(Table2[KET],MATCH(A1957,Table2[//]))="","-",INDEX(Table2[KET],MATCH(A1957,Table2[//])))</f>
        <v>40 tas</v>
      </c>
    </row>
    <row r="1958" spans="1:6" ht="15">
      <c r="A1958" s="27">
        <v>1959</v>
      </c>
      <c r="D1958" s="3" t="str">
        <f>INDEX(Table2[NAMA BARANG],MATCH(A1958,Table2[//]))</f>
        <v>Stip A 091-092 (1x48)</v>
      </c>
      <c r="E1958" s="4">
        <f>INDEX(Table2[TT],MATCH(A1958,Table2[//]))</f>
        <v>5</v>
      </c>
      <c r="F1958" s="5" t="str">
        <f>IF(INDEX(Table2[KET],MATCH(A1958,Table2[//]))="","-",INDEX(Table2[KET],MATCH(A1958,Table2[//])))</f>
        <v>48 box</v>
      </c>
    </row>
    <row r="1959" spans="1:6" ht="15">
      <c r="A1959" s="27">
        <v>1960</v>
      </c>
      <c r="D1959" s="3" t="str">
        <f>INDEX(Table2[NAMA BARANG],MATCH(A1959,Table2[//]))</f>
        <v>Stip A 093 WTP (1x12)</v>
      </c>
      <c r="E1959" s="4">
        <f>INDEX(Table2[TT],MATCH(A1959,Table2[//]))</f>
        <v>16</v>
      </c>
      <c r="F1959" s="5" t="str">
        <f>IF(INDEX(Table2[KET],MATCH(A1959,Table2[//]))="","-",INDEX(Table2[KET],MATCH(A1959,Table2[//])))</f>
        <v>30 box</v>
      </c>
    </row>
    <row r="1960" spans="1:6" ht="15">
      <c r="A1960" s="27">
        <v>1961</v>
      </c>
      <c r="D1960" s="3" t="str">
        <f>INDEX(Table2[NAMA BARANG],MATCH(A1960,Table2[//]))</f>
        <v>Stip A 098 Boneka (1x40)</v>
      </c>
      <c r="E1960" s="4">
        <f>INDEX(Table2[TT],MATCH(A1960,Table2[//]))</f>
        <v>4</v>
      </c>
      <c r="F1960" s="5" t="str">
        <f>IF(INDEX(Table2[KET],MATCH(A1960,Table2[//]))="","-",INDEX(Table2[KET],MATCH(A1960,Table2[//])))</f>
        <v>20 box</v>
      </c>
    </row>
    <row r="1961" spans="1:6" ht="15">
      <c r="A1961" s="27">
        <v>1962</v>
      </c>
      <c r="D1961" s="3" t="str">
        <f>INDEX(Table2[NAMA BARANG],MATCH(A1961,Table2[//]))</f>
        <v>Stip Abjad Disney (26)</v>
      </c>
      <c r="E1961" s="4">
        <f>INDEX(Table2[TT],MATCH(A1961,Table2[//]))</f>
        <v>2</v>
      </c>
      <c r="F1961" s="5" t="str">
        <f>IF(INDEX(Table2[KET],MATCH(A1961,Table2[//]))="","-",INDEX(Table2[KET],MATCH(A1961,Table2[//])))</f>
        <v>80 box</v>
      </c>
    </row>
    <row r="1962" spans="1:6" ht="15">
      <c r="A1962" s="27">
        <v>1963</v>
      </c>
      <c r="D1962" s="3" t="str">
        <f>INDEX(Table2[NAMA BARANG],MATCH(A1962,Table2[//]))</f>
        <v>Stip bentuk love warna K 6934 (120)</v>
      </c>
      <c r="E1962" s="4">
        <f>INDEX(Table2[TT],MATCH(A1962,Table2[//]))</f>
        <v>3</v>
      </c>
      <c r="F1962" s="5" t="str">
        <f>IF(INDEX(Table2[KET],MATCH(A1962,Table2[//]))="","-",INDEX(Table2[KET],MATCH(A1962,Table2[//])))</f>
        <v>240 ls</v>
      </c>
    </row>
    <row r="1963" spans="1:6" ht="15">
      <c r="A1963" s="27">
        <v>1964</v>
      </c>
      <c r="D1963" s="3" t="str">
        <f>INDEX(Table2[NAMA BARANG],MATCH(A1963,Table2[//]))</f>
        <v>Stip BF 109</v>
      </c>
      <c r="E1963" s="4">
        <f>INDEX(Table2[TT],MATCH(A1963,Table2[//]))</f>
        <v>3</v>
      </c>
      <c r="F1963" s="5" t="str">
        <f>IF(INDEX(Table2[KET],MATCH(A1963,Table2[//]))="","-",INDEX(Table2[KET],MATCH(A1963,Table2[//])))</f>
        <v>3200 pc</v>
      </c>
    </row>
    <row r="1964" spans="1:6" ht="15">
      <c r="A1964" s="27">
        <v>1965</v>
      </c>
      <c r="D1964" s="3" t="str">
        <f>INDEX(Table2[NAMA BARANG],MATCH(A1964,Table2[//]))</f>
        <v>Stip Boneka salju 6219</v>
      </c>
      <c r="E1964" s="4">
        <f>INDEX(Table2[TT],MATCH(A1964,Table2[//]))</f>
        <v>1</v>
      </c>
      <c r="F1964" s="5" t="str">
        <f>IF(INDEX(Table2[KET],MATCH(A1964,Table2[//]))="","-",INDEX(Table2[KET],MATCH(A1964,Table2[//])))</f>
        <v>20 box</v>
      </c>
    </row>
    <row r="1965" spans="1:6" ht="15">
      <c r="A1965" s="27">
        <v>1966</v>
      </c>
      <c r="D1965" s="3" t="str">
        <f>INDEX(Table2[NAMA BARANG],MATCH(A1965,Table2[//]))</f>
        <v>Stip Brush C14-228 (48)</v>
      </c>
      <c r="E1965" s="4">
        <f>INDEX(Table2[TT],MATCH(A1965,Table2[//]))</f>
        <v>4</v>
      </c>
      <c r="F1965" s="5" t="str">
        <f>IF(INDEX(Table2[KET],MATCH(A1965,Table2[//]))="","-",INDEX(Table2[KET],MATCH(A1965,Table2[//])))</f>
        <v>96 ls</v>
      </c>
    </row>
    <row r="1966" spans="1:6" ht="15">
      <c r="A1966" s="27">
        <v>1967</v>
      </c>
      <c r="D1966" s="3" t="str">
        <f>INDEX(Table2[NAMA BARANG],MATCH(A1966,Table2[//]))</f>
        <v>Stip Collen (36)</v>
      </c>
      <c r="E1966" s="4">
        <f>INDEX(Table2[TT],MATCH(A1966,Table2[//]))</f>
        <v>2</v>
      </c>
      <c r="F1966" s="5" t="str">
        <f>IF(INDEX(Table2[KET],MATCH(A1966,Table2[//]))="","-",INDEX(Table2[KET],MATCH(A1966,Table2[//])))</f>
        <v>48 box</v>
      </c>
    </row>
    <row r="1967" spans="1:6" ht="15">
      <c r="A1967" s="27">
        <v>1968</v>
      </c>
      <c r="D1967" s="3" t="str">
        <f>INDEX(Table2[NAMA BARANG],MATCH(A1967,Table2[//]))</f>
        <v>Stip DBH B40</v>
      </c>
      <c r="E1967" s="4">
        <f>INDEX(Table2[TT],MATCH(A1967,Table2[//]))</f>
        <v>1</v>
      </c>
      <c r="F1967" s="5" t="str">
        <f>IF(INDEX(Table2[KET],MATCH(A1967,Table2[//]))="","-",INDEX(Table2[KET],MATCH(A1967,Table2[//])))</f>
        <v>2000 PCS</v>
      </c>
    </row>
    <row r="1968" spans="1:6" ht="15">
      <c r="A1968" s="27">
        <v>1969</v>
      </c>
      <c r="D1968" s="3" t="str">
        <f>INDEX(Table2[NAMA BARANG],MATCH(A1968,Table2[//]))</f>
        <v>Stip Doraemon 0931 (24)</v>
      </c>
      <c r="E1968" s="4">
        <f>INDEX(Table2[TT],MATCH(A1968,Table2[//]))</f>
        <v>7</v>
      </c>
      <c r="F1968" s="5" t="str">
        <f>IF(INDEX(Table2[KET],MATCH(A1968,Table2[//]))="","-",INDEX(Table2[KET],MATCH(A1968,Table2[//])))</f>
        <v>40 box</v>
      </c>
    </row>
    <row r="1969" spans="1:6" ht="15">
      <c r="A1969" s="27">
        <v>1970</v>
      </c>
      <c r="D1969" s="3" t="str">
        <f>INDEX(Table2[NAMA BARANG],MATCH(A1969,Table2[//]))</f>
        <v>Stip ER 1318 minion (30)</v>
      </c>
      <c r="E1969" s="4">
        <f>INDEX(Table2[TT],MATCH(A1969,Table2[//]))</f>
        <v>3</v>
      </c>
      <c r="F1969" s="5" t="str">
        <f>IF(INDEX(Table2[KET],MATCH(A1969,Table2[//]))="","-",INDEX(Table2[KET],MATCH(A1969,Table2[//])))</f>
        <v>40 box</v>
      </c>
    </row>
    <row r="1970" spans="1:6" ht="15">
      <c r="A1970" s="27">
        <v>1971</v>
      </c>
      <c r="D1970" s="3" t="str">
        <f>INDEX(Table2[NAMA BARANG],MATCH(A1970,Table2[//]))</f>
        <v>Stip ER 2065 lapis 1 box 24</v>
      </c>
      <c r="E1970" s="4">
        <f>INDEX(Table2[TT],MATCH(A1970,Table2[//]))</f>
        <v>2</v>
      </c>
      <c r="F1970" s="5" t="str">
        <f>IF(INDEX(Table2[KET],MATCH(A1970,Table2[//]))="","-",INDEX(Table2[KET],MATCH(A1970,Table2[//])))</f>
        <v>80 box</v>
      </c>
    </row>
    <row r="1971" spans="1:6" ht="15">
      <c r="A1971" s="27">
        <v>1972</v>
      </c>
      <c r="D1971" s="3" t="str">
        <f>INDEX(Table2[NAMA BARANG],MATCH(A1971,Table2[//]))</f>
        <v>Stip girls pjg Ky H 8113</v>
      </c>
      <c r="E1971" s="4">
        <f>INDEX(Table2[TT],MATCH(A1971,Table2[//]))</f>
        <v>2</v>
      </c>
      <c r="F1971" s="5" t="str">
        <f>IF(INDEX(Table2[KET],MATCH(A1971,Table2[//]))="","-",INDEX(Table2[KET],MATCH(A1971,Table2[//])))</f>
        <v>24 box</v>
      </c>
    </row>
    <row r="1972" spans="1:6" ht="15">
      <c r="A1972" s="27">
        <v>1973</v>
      </c>
      <c r="D1972" s="3" t="str">
        <f>INDEX(Table2[NAMA BARANG],MATCH(A1972,Table2[//]))</f>
        <v>Stip HK besar 6764 (60)</v>
      </c>
      <c r="E1972" s="4">
        <f>INDEX(Table2[TT],MATCH(A1972,Table2[//]))</f>
        <v>47</v>
      </c>
      <c r="F1972" s="5" t="str">
        <f>IF(INDEX(Table2[KET],MATCH(A1972,Table2[//]))="","-",INDEX(Table2[KET],MATCH(A1972,Table2[//])))</f>
        <v>120 ls</v>
      </c>
    </row>
    <row r="1973" spans="1:6" ht="15">
      <c r="A1973" s="27">
        <v>1974</v>
      </c>
      <c r="D1973" s="3" t="str">
        <f>INDEX(Table2[NAMA BARANG],MATCH(A1973,Table2[//]))</f>
        <v>Stip HK K 6762 (120 pc) BLK</v>
      </c>
      <c r="E1973" s="4">
        <f>INDEX(Table2[TT],MATCH(A1973,Table2[//]))</f>
        <v>48</v>
      </c>
      <c r="F1973" s="5" t="str">
        <f>IF(INDEX(Table2[KET],MATCH(A1973,Table2[//]))="","-",INDEX(Table2[KET],MATCH(A1973,Table2[//])))</f>
        <v>240 ls</v>
      </c>
    </row>
    <row r="1974" spans="1:6" ht="15">
      <c r="A1974" s="27">
        <v>1975</v>
      </c>
      <c r="D1974" s="3" t="str">
        <f>INDEX(Table2[NAMA BARANG],MATCH(A1974,Table2[//]))</f>
        <v>Stip Jumbo 1038 Big Hero</v>
      </c>
      <c r="E1974" s="4">
        <f>INDEX(Table2[TT],MATCH(A1974,Table2[//]))</f>
        <v>1</v>
      </c>
      <c r="F1974" s="5" t="str">
        <f>IF(INDEX(Table2[KET],MATCH(A1974,Table2[//]))="","-",INDEX(Table2[KET],MATCH(A1974,Table2[//])))</f>
        <v>30 box</v>
      </c>
    </row>
    <row r="1975" spans="1:6" ht="15">
      <c r="A1975" s="27">
        <v>1976</v>
      </c>
      <c r="D1975" s="3" t="str">
        <f>INDEX(Table2[NAMA BARANG],MATCH(A1975,Table2[//]))</f>
        <v>Stip Jumbo Disney 4710 (24)</v>
      </c>
      <c r="E1975" s="4">
        <f>INDEX(Table2[TT],MATCH(A1975,Table2[//]))</f>
        <v>1</v>
      </c>
      <c r="F1975" s="5" t="str">
        <f>IF(INDEX(Table2[KET],MATCH(A1975,Table2[//]))="","-",INDEX(Table2[KET],MATCH(A1975,Table2[//])))</f>
        <v>40 box</v>
      </c>
    </row>
    <row r="1976" spans="1:6" ht="15">
      <c r="A1976" s="27">
        <v>1977</v>
      </c>
      <c r="D1976" s="3" t="str">
        <f>INDEX(Table2[NAMA BARANG],MATCH(A1976,Table2[//]))</f>
        <v>Stip JX-99002 Set + Asahan Apple bear (24 pc)</v>
      </c>
      <c r="E1976" s="4">
        <f>INDEX(Table2[TT],MATCH(A1976,Table2[//]))</f>
        <v>4</v>
      </c>
      <c r="F1976" s="5" t="str">
        <f>IF(INDEX(Table2[KET],MATCH(A1976,Table2[//]))="","-",INDEX(Table2[KET],MATCH(A1976,Table2[//])))</f>
        <v>20 box</v>
      </c>
    </row>
    <row r="1977" spans="1:6" ht="15">
      <c r="A1977" s="27">
        <v>1978</v>
      </c>
      <c r="D1977" s="3" t="str">
        <f>INDEX(Table2[NAMA BARANG],MATCH(A1977,Table2[//]))</f>
        <v>Stip JX-99009 Kursi goyang (24 pc)</v>
      </c>
      <c r="E1977" s="4">
        <f>INDEX(Table2[TT],MATCH(A1977,Table2[//]))</f>
        <v>1</v>
      </c>
      <c r="F1977" s="5" t="str">
        <f>IF(INDEX(Table2[KET],MATCH(A1977,Table2[//]))="","-",INDEX(Table2[KET],MATCH(A1977,Table2[//])))</f>
        <v>36 box</v>
      </c>
    </row>
    <row r="1978" spans="1:6" ht="15">
      <c r="A1978" s="27">
        <v>1979</v>
      </c>
      <c r="D1978" s="3" t="str">
        <f>INDEX(Table2[NAMA BARANG],MATCH(A1978,Table2[//]))</f>
        <v>Stip Kucing 6171/ Robot 6193</v>
      </c>
      <c r="E1978" s="4">
        <f>INDEX(Table2[TT],MATCH(A1978,Table2[//]))</f>
        <v>2</v>
      </c>
      <c r="F1978" s="5" t="str">
        <f>IF(INDEX(Table2[KET],MATCH(A1978,Table2[//]))="","-",INDEX(Table2[KET],MATCH(A1978,Table2[//])))</f>
        <v>16 box</v>
      </c>
    </row>
    <row r="1979" spans="1:6" ht="15">
      <c r="A1979" s="27">
        <v>1980</v>
      </c>
      <c r="D1979" s="3" t="str">
        <f>INDEX(Table2[NAMA BARANG],MATCH(A1979,Table2[//]))</f>
        <v>Stip Matahari 0025</v>
      </c>
      <c r="E1979" s="4">
        <f>INDEX(Table2[TT],MATCH(A1979,Table2[//]))</f>
        <v>3</v>
      </c>
      <c r="F1979" s="5" t="str">
        <f>IF(INDEX(Table2[KET],MATCH(A1979,Table2[//]))="","-",INDEX(Table2[KET],MATCH(A1979,Table2[//])))</f>
        <v>100 disp</v>
      </c>
    </row>
    <row r="1980" spans="1:6" ht="15">
      <c r="A1980" s="27">
        <v>1981</v>
      </c>
      <c r="D1980" s="3" t="str">
        <f>INDEX(Table2[NAMA BARANG],MATCH(A1980,Table2[//]))</f>
        <v>Stip Minion (36)</v>
      </c>
      <c r="E1980" s="4">
        <f>INDEX(Table2[TT],MATCH(A1980,Table2[//]))</f>
        <v>29</v>
      </c>
      <c r="F1980" s="5" t="str">
        <f>IF(INDEX(Table2[KET],MATCH(A1980,Table2[//]))="","-",INDEX(Table2[KET],MATCH(A1980,Table2[//])))</f>
        <v>40 box</v>
      </c>
    </row>
    <row r="1981" spans="1:6" ht="15">
      <c r="A1981" s="27">
        <v>1982</v>
      </c>
      <c r="D1981" s="3" t="str">
        <f>INDEX(Table2[NAMA BARANG],MATCH(A1981,Table2[//]))</f>
        <v>Stip minion 1316/ 17 (36)</v>
      </c>
      <c r="E1981" s="4">
        <f>INDEX(Table2[TT],MATCH(A1981,Table2[//]))</f>
        <v>30</v>
      </c>
      <c r="F1981" s="5" t="str">
        <f>IF(INDEX(Table2[KET],MATCH(A1981,Table2[//]))="","-",INDEX(Table2[KET],MATCH(A1981,Table2[//])))</f>
        <v>40 pak</v>
      </c>
    </row>
    <row r="1982" spans="1:6" ht="15">
      <c r="A1982" s="27">
        <v>1983</v>
      </c>
      <c r="D1982" s="3" t="str">
        <f>INDEX(Table2[NAMA BARANG],MATCH(A1982,Table2[//]))</f>
        <v>Stip Minion 6763 (120) K</v>
      </c>
      <c r="E1982" s="4">
        <f>INDEX(Table2[TT],MATCH(A1982,Table2[//]))</f>
        <v>37</v>
      </c>
      <c r="F1982" s="5" t="str">
        <f>IF(INDEX(Table2[KET],MATCH(A1982,Table2[//]))="","-",INDEX(Table2[KET],MATCH(A1982,Table2[//])))</f>
        <v>240 ls</v>
      </c>
    </row>
    <row r="1983" spans="1:6" ht="15">
      <c r="A1983" s="27">
        <v>1984</v>
      </c>
      <c r="D1983" s="3" t="str">
        <f>INDEX(Table2[NAMA BARANG],MATCH(A1983,Table2[//]))</f>
        <v>Stip Minion B 6765 (60)</v>
      </c>
      <c r="E1983" s="4">
        <f>INDEX(Table2[TT],MATCH(A1983,Table2[//]))</f>
        <v>61</v>
      </c>
      <c r="F1983" s="5" t="str">
        <f>IF(INDEX(Table2[KET],MATCH(A1983,Table2[//]))="","-",INDEX(Table2[KET],MATCH(A1983,Table2[//])))</f>
        <v>120 ls</v>
      </c>
    </row>
    <row r="1984" spans="1:6" ht="15">
      <c r="A1984" s="27">
        <v>1985</v>
      </c>
      <c r="D1984" s="3" t="str">
        <f>INDEX(Table2[NAMA BARANG],MATCH(A1984,Table2[//]))</f>
        <v>Stip MK-01 M Mouse (1x100)</v>
      </c>
      <c r="E1984" s="4">
        <f>INDEX(Table2[TT],MATCH(A1984,Table2[//]))</f>
        <v>2</v>
      </c>
      <c r="F1984" s="5" t="str">
        <f>IF(INDEX(Table2[KET],MATCH(A1984,Table2[//]))="","-",INDEX(Table2[KET],MATCH(A1984,Table2[//])))</f>
        <v>20 box</v>
      </c>
    </row>
    <row r="1985" spans="1:6" ht="15">
      <c r="A1985" s="27">
        <v>1986</v>
      </c>
      <c r="D1985" s="3" t="str">
        <f>INDEX(Table2[NAMA BARANG],MATCH(A1985,Table2[//]))</f>
        <v>Stip Monokurobo Oval (B) Mnk 828 (24)</v>
      </c>
      <c r="E1985" s="4">
        <f>INDEX(Table2[TT],MATCH(A1985,Table2[//]))</f>
        <v>8</v>
      </c>
      <c r="F1985" s="5" t="str">
        <f>IF(INDEX(Table2[KET],MATCH(A1985,Table2[//]))="","-",INDEX(Table2[KET],MATCH(A1985,Table2[//])))</f>
        <v>80 box</v>
      </c>
    </row>
    <row r="1986" spans="1:6" ht="15">
      <c r="A1986" s="27">
        <v>1987</v>
      </c>
      <c r="D1986" s="3" t="str">
        <f>INDEX(Table2[NAMA BARANG],MATCH(A1986,Table2[//]))</f>
        <v>Stip Monokurobo Oval (Tg) Mnk 827 (24)</v>
      </c>
      <c r="E1986" s="4">
        <f>INDEX(Table2[TT],MATCH(A1986,Table2[//]))</f>
        <v>3</v>
      </c>
      <c r="F1986" s="5" t="str">
        <f>IF(INDEX(Table2[KET],MATCH(A1986,Table2[//]))="","-",INDEX(Table2[KET],MATCH(A1986,Table2[//])))</f>
        <v>80 box</v>
      </c>
    </row>
    <row r="1987" spans="1:6" ht="15">
      <c r="A1987" s="27">
        <v>1988</v>
      </c>
      <c r="D1987" s="3" t="str">
        <f>INDEX(Table2[NAMA BARANG],MATCH(A1987,Table2[//]))</f>
        <v>Stip MS 2078 + magic(36)</v>
      </c>
      <c r="E1987" s="4">
        <f>INDEX(Table2[TT],MATCH(A1987,Table2[//]))</f>
        <v>1</v>
      </c>
      <c r="F1987" s="5" t="str">
        <f>IF(INDEX(Table2[KET],MATCH(A1987,Table2[//]))="","-",INDEX(Table2[KET],MATCH(A1987,Table2[//])))</f>
        <v>21 box</v>
      </c>
    </row>
    <row r="1988" spans="1:6" ht="15">
      <c r="A1988" s="27">
        <v>1989</v>
      </c>
      <c r="D1988" s="3" t="str">
        <f>INDEX(Table2[NAMA BARANG],MATCH(A1988,Table2[//]))</f>
        <v>Stip P09/ 2pc (48)</v>
      </c>
      <c r="E1988" s="4">
        <f>INDEX(Table2[TT],MATCH(A1988,Table2[//]))</f>
        <v>1</v>
      </c>
      <c r="F1988" s="5" t="str">
        <f>IF(INDEX(Table2[KET],MATCH(A1988,Table2[//]))="","-",INDEX(Table2[KET],MATCH(A1988,Table2[//])))</f>
        <v>48 box</v>
      </c>
    </row>
    <row r="1989" spans="1:6" ht="15">
      <c r="A1989" s="27">
        <v>1990</v>
      </c>
      <c r="D1989" s="3" t="str">
        <f>INDEX(Table2[NAMA BARANG],MATCH(A1989,Table2[//]))</f>
        <v>Stip RC 6008</v>
      </c>
      <c r="E1989" s="4">
        <f>INDEX(Table2[TT],MATCH(A1989,Table2[//]))</f>
        <v>20</v>
      </c>
      <c r="F1989" s="5" t="str">
        <f>IF(INDEX(Table2[KET],MATCH(A1989,Table2[//]))="","-",INDEX(Table2[KET],MATCH(A1989,Table2[//])))</f>
        <v>64 BOX (24)</v>
      </c>
    </row>
    <row r="1990" spans="1:6" ht="15">
      <c r="A1990" s="27">
        <v>1991</v>
      </c>
      <c r="D1990" s="3" t="str">
        <f>INDEX(Table2[NAMA BARANG],MATCH(A1990,Table2[//]))</f>
        <v>Stip RC 6031 (48)</v>
      </c>
      <c r="E1990" s="4">
        <f>INDEX(Table2[TT],MATCH(A1990,Table2[//]))</f>
        <v>2</v>
      </c>
      <c r="F1990" s="5" t="str">
        <f>IF(INDEX(Table2[KET],MATCH(A1990,Table2[//]))="","-",INDEX(Table2[KET],MATCH(A1990,Table2[//])))</f>
        <v>48 box</v>
      </c>
    </row>
    <row r="1991" spans="1:6" ht="15">
      <c r="A1991" s="27">
        <v>1992</v>
      </c>
      <c r="D1991" s="3" t="str">
        <f>INDEX(Table2[NAMA BARANG],MATCH(A1991,Table2[//]))</f>
        <v>Stip RC 6032</v>
      </c>
      <c r="E1991" s="4">
        <f>INDEX(Table2[TT],MATCH(A1991,Table2[//]))</f>
        <v>1</v>
      </c>
      <c r="F1991" s="5" t="str">
        <f>IF(INDEX(Table2[KET],MATCH(A1991,Table2[//]))="","-",INDEX(Table2[KET],MATCH(A1991,Table2[//])))</f>
        <v>48 box</v>
      </c>
    </row>
    <row r="1992" spans="1:6" ht="15">
      <c r="A1992" s="27">
        <v>1993</v>
      </c>
      <c r="D1992" s="3" t="str">
        <f>INDEX(Table2[NAMA BARANG],MATCH(A1992,Table2[//]))</f>
        <v>Stip RC 6034</v>
      </c>
      <c r="E1992" s="4">
        <f>INDEX(Table2[TT],MATCH(A1992,Table2[//]))</f>
        <v>1</v>
      </c>
      <c r="F1992" s="5" t="str">
        <f>IF(INDEX(Table2[KET],MATCH(A1992,Table2[//]))="","-",INDEX(Table2[KET],MATCH(A1992,Table2[//])))</f>
        <v>48 box</v>
      </c>
    </row>
    <row r="1993" spans="1:6" ht="15">
      <c r="A1993" s="27">
        <v>1994</v>
      </c>
      <c r="D1993" s="3" t="str">
        <f>INDEX(Table2[NAMA BARANG],MATCH(A1993,Table2[//]))</f>
        <v>Stip RC 6035</v>
      </c>
      <c r="E1993" s="4">
        <f>INDEX(Table2[TT],MATCH(A1993,Table2[//]))</f>
        <v>3</v>
      </c>
      <c r="F1993" s="5" t="str">
        <f>IF(INDEX(Table2[KET],MATCH(A1993,Table2[//]))="","-",INDEX(Table2[KET],MATCH(A1993,Table2[//])))</f>
        <v>48 box</v>
      </c>
    </row>
    <row r="1994" spans="1:6" ht="15">
      <c r="A1994" s="27">
        <v>1995</v>
      </c>
      <c r="D1994" s="3" t="str">
        <f>INDEX(Table2[NAMA BARANG],MATCH(A1994,Table2[//]))</f>
        <v>Stip RC 6037</v>
      </c>
      <c r="E1994" s="4">
        <f>INDEX(Table2[TT],MATCH(A1994,Table2[//]))</f>
        <v>2</v>
      </c>
      <c r="F1994" s="5" t="str">
        <f>IF(INDEX(Table2[KET],MATCH(A1994,Table2[//]))="","-",INDEX(Table2[KET],MATCH(A1994,Table2[//])))</f>
        <v>48 box</v>
      </c>
    </row>
    <row r="1995" spans="1:6" ht="15">
      <c r="A1995" s="27">
        <v>1996</v>
      </c>
      <c r="D1995" s="3" t="str">
        <f>INDEX(Table2[NAMA BARANG],MATCH(A1995,Table2[//]))</f>
        <v>Stip Sika 369 Besar</v>
      </c>
      <c r="E1995" s="4">
        <f>INDEX(Table2[TT],MATCH(A1995,Table2[//]))</f>
        <v>20</v>
      </c>
      <c r="F1995" s="5" t="str">
        <f>IF(INDEX(Table2[KET],MATCH(A1995,Table2[//]))="","-",INDEX(Table2[KET],MATCH(A1995,Table2[//])))</f>
        <v>50 pk</v>
      </c>
    </row>
    <row r="1996" spans="1:6" ht="15">
      <c r="A1996" s="27">
        <v>1997</v>
      </c>
      <c r="D1996" s="3" t="str">
        <f>INDEX(Table2[NAMA BARANG],MATCH(A1996,Table2[//]))</f>
        <v>Stip TB 1602 (30)</v>
      </c>
      <c r="E1996" s="4">
        <f>INDEX(Table2[TT],MATCH(A1996,Table2[//]))</f>
        <v>21</v>
      </c>
      <c r="F1996" s="5" t="str">
        <f>IF(INDEX(Table2[KET],MATCH(A1996,Table2[//]))="","-",INDEX(Table2[KET],MATCH(A1996,Table2[//])))</f>
        <v>75 ls</v>
      </c>
    </row>
    <row r="1997" spans="1:6" ht="15">
      <c r="A1997" s="27">
        <v>1998</v>
      </c>
      <c r="D1997" s="3" t="str">
        <f>INDEX(Table2[NAMA BARANG],MATCH(A1997,Table2[//]))</f>
        <v>Stip TB 1605 (30)</v>
      </c>
      <c r="E1997" s="4">
        <f>INDEX(Table2[TT],MATCH(A1997,Table2[//]))</f>
        <v>50</v>
      </c>
      <c r="F1997" s="5" t="str">
        <f>IF(INDEX(Table2[KET],MATCH(A1997,Table2[//]))="","-",INDEX(Table2[KET],MATCH(A1997,Table2[//])))</f>
        <v>1080 pc</v>
      </c>
    </row>
    <row r="1998" spans="1:6" ht="15">
      <c r="A1998" s="27">
        <v>1999</v>
      </c>
      <c r="D1998" s="3" t="str">
        <f>INDEX(Table2[NAMA BARANG],MATCH(A1998,Table2[//]))</f>
        <v>Stip TB 8000</v>
      </c>
      <c r="E1998" s="4">
        <f>INDEX(Table2[TT],MATCH(A1998,Table2[//]))</f>
        <v>34</v>
      </c>
      <c r="F1998" s="5" t="str">
        <f>IF(INDEX(Table2[KET],MATCH(A1998,Table2[//]))="","-",INDEX(Table2[KET],MATCH(A1998,Table2[//])))</f>
        <v>30 box</v>
      </c>
    </row>
    <row r="1999" spans="1:6" ht="15">
      <c r="A1999" s="27">
        <v>2000</v>
      </c>
      <c r="D1999" s="3" t="str">
        <f>INDEX(Table2[NAMA BARANG],MATCH(A1999,Table2[//]))</f>
        <v>Stip TB 8059</v>
      </c>
      <c r="E1999" s="4">
        <f>INDEX(Table2[TT],MATCH(A1999,Table2[//]))</f>
        <v>62</v>
      </c>
      <c r="F1999" s="5" t="str">
        <f>IF(INDEX(Table2[KET],MATCH(A1999,Table2[//]))="","-",INDEX(Table2[KET],MATCH(A1999,Table2[//])))</f>
        <v>30 box</v>
      </c>
    </row>
    <row r="2000" spans="1:6" ht="15">
      <c r="A2000" s="27">
        <v>2001</v>
      </c>
      <c r="D2000" s="3" t="str">
        <f>INDEX(Table2[NAMA BARANG],MATCH(A2000,Table2[//]))</f>
        <v>Stip TB 8066</v>
      </c>
      <c r="E2000" s="4">
        <f>INDEX(Table2[TT],MATCH(A2000,Table2[//]))</f>
        <v>31</v>
      </c>
      <c r="F2000" s="5" t="str">
        <f>IF(INDEX(Table2[KET],MATCH(A2000,Table2[//]))="","-",INDEX(Table2[KET],MATCH(A2000,Table2[//])))</f>
        <v>30 box</v>
      </c>
    </row>
    <row r="2001" spans="1:6" ht="15">
      <c r="A2001" s="27">
        <v>2002</v>
      </c>
      <c r="D2001" s="3" t="str">
        <f>INDEX(Table2[NAMA BARANG],MATCH(A2001,Table2[//]))</f>
        <v>Stip TB 9856 (30)</v>
      </c>
      <c r="E2001" s="4">
        <f>INDEX(Table2[TT],MATCH(A2001,Table2[//]))</f>
        <v>17</v>
      </c>
      <c r="F2001" s="5" t="str">
        <f>IF(INDEX(Table2[KET],MATCH(A2001,Table2[//]))="","-",INDEX(Table2[KET],MATCH(A2001,Table2[//])))</f>
        <v>60 ls</v>
      </c>
    </row>
    <row r="2002" spans="1:6" ht="15">
      <c r="A2002" s="27">
        <v>2003</v>
      </c>
      <c r="D2002" s="3" t="str">
        <f>INDEX(Table2[NAMA BARANG],MATCH(A2002,Table2[//]))</f>
        <v>Stip TB 9865 (36)</v>
      </c>
      <c r="E2002" s="4">
        <f>INDEX(Table2[TT],MATCH(A2002,Table2[//]))</f>
        <v>8</v>
      </c>
      <c r="F2002" s="5" t="str">
        <f>IF(INDEX(Table2[KET],MATCH(A2002,Table2[//]))="","-",INDEX(Table2[KET],MATCH(A2002,Table2[//])))</f>
        <v>60 ls</v>
      </c>
    </row>
    <row r="2003" spans="1:6" ht="15">
      <c r="A2003" s="27">
        <v>2004</v>
      </c>
      <c r="D2003" s="3" t="str">
        <f>INDEX(Table2[NAMA BARANG],MATCH(A2003,Table2[//]))</f>
        <v>Stip TB 9866 (60)</v>
      </c>
      <c r="E2003" s="4">
        <f>INDEX(Table2[TT],MATCH(A2003,Table2[//]))</f>
        <v>24</v>
      </c>
      <c r="F2003" s="5" t="str">
        <f>IF(INDEX(Table2[KET],MATCH(A2003,Table2[//]))="","-",INDEX(Table2[KET],MATCH(A2003,Table2[//])))</f>
        <v>120 ls</v>
      </c>
    </row>
    <row r="2004" spans="1:6" ht="15">
      <c r="A2004" s="27">
        <v>2005</v>
      </c>
      <c r="D2004" s="3" t="str">
        <f>INDEX(Table2[NAMA BARANG],MATCH(A2004,Table2[//]))</f>
        <v>Stip Toples 134 (1x50) Panda</v>
      </c>
      <c r="E2004" s="4">
        <f>INDEX(Table2[TT],MATCH(A2004,Table2[//]))</f>
        <v>12</v>
      </c>
      <c r="F2004" s="5" t="str">
        <f>IF(INDEX(Table2[KET],MATCH(A2004,Table2[//]))="","-",INDEX(Table2[KET],MATCH(A2004,Table2[//])))</f>
        <v>12 box</v>
      </c>
    </row>
    <row r="2005" spans="1:6" ht="15">
      <c r="A2005" s="27">
        <v>2006</v>
      </c>
      <c r="D2005" s="3" t="str">
        <f>INDEX(Table2[NAMA BARANG],MATCH(A2005,Table2[//]))</f>
        <v>Stip Trifello 300 B</v>
      </c>
      <c r="E2005" s="4">
        <f>INDEX(Table2[TT],MATCH(A2005,Table2[//]))</f>
        <v>2</v>
      </c>
      <c r="F2005" s="5" t="str">
        <f>IF(INDEX(Table2[KET],MATCH(A2005,Table2[//]))="","-",INDEX(Table2[KET],MATCH(A2005,Table2[//])))</f>
        <v>50 box</v>
      </c>
    </row>
    <row r="2006" spans="1:6" ht="15">
      <c r="A2006" s="27">
        <v>2007</v>
      </c>
      <c r="D2006" s="3" t="str">
        <f>INDEX(Table2[NAMA BARANG],MATCH(A2006,Table2[//]))</f>
        <v>Stip Trifello TF-377 (@ 24)</v>
      </c>
      <c r="E2006" s="4">
        <f>INDEX(Table2[TT],MATCH(A2006,Table2[//]))</f>
        <v>4</v>
      </c>
      <c r="F2006" s="5" t="str">
        <f>IF(INDEX(Table2[KET],MATCH(A2006,Table2[//]))="","-",INDEX(Table2[KET],MATCH(A2006,Table2[//])))</f>
        <v>40 box</v>
      </c>
    </row>
    <row r="2007" spans="1:6" ht="15">
      <c r="A2007" s="27">
        <v>2008</v>
      </c>
      <c r="D2007" s="3" t="str">
        <f>INDEX(Table2[NAMA BARANG],MATCH(A2007,Table2[//]))</f>
        <v>Stip+Asahan M-78 (30)</v>
      </c>
      <c r="E2007" s="4">
        <f>INDEX(Table2[TT],MATCH(A2007,Table2[//]))</f>
        <v>2</v>
      </c>
      <c r="F2007" s="5" t="str">
        <f>IF(INDEX(Table2[KET],MATCH(A2007,Table2[//]))="","-",INDEX(Table2[KET],MATCH(A2007,Table2[//])))</f>
        <v>24 box</v>
      </c>
    </row>
    <row r="2008" spans="1:6" ht="15">
      <c r="A2008" s="27">
        <v>2009</v>
      </c>
      <c r="D2008" s="3" t="str">
        <f>INDEX(Table2[NAMA BARANG],MATCH(A2008,Table2[//]))</f>
        <v>Suling Yamaha</v>
      </c>
      <c r="E2008" s="4">
        <f>INDEX(Table2[TT],MATCH(A2008,Table2[//]))</f>
        <v>23</v>
      </c>
      <c r="F2008" s="5" t="str">
        <f>IF(INDEX(Table2[KET],MATCH(A2008,Table2[//]))="","-",INDEX(Table2[KET],MATCH(A2008,Table2[//])))</f>
        <v>60 PCS</v>
      </c>
    </row>
    <row r="2009" spans="1:6" ht="15">
      <c r="A2009" s="27">
        <v>2010</v>
      </c>
      <c r="D2009" s="3" t="str">
        <f>INDEX(Table2[NAMA BARANG],MATCH(A2009,Table2[//]))</f>
        <v>Super Box Topla TP/ SB</v>
      </c>
      <c r="E2009" s="4">
        <f>INDEX(Table2[TT],MATCH(A2009,Table2[//]))</f>
        <v>2</v>
      </c>
      <c r="F2009" s="5" t="str">
        <f>IF(INDEX(Table2[KET],MATCH(A2009,Table2[//]))="","-",INDEX(Table2[KET],MATCH(A2009,Table2[//])))</f>
        <v>24 pc</v>
      </c>
    </row>
    <row r="2010" spans="1:6" ht="15">
      <c r="A2010" s="27">
        <v>2011</v>
      </c>
      <c r="D2010" s="3" t="str">
        <f>INDEX(Table2[NAMA BARANG],MATCH(A2010,Table2[//]))</f>
        <v>Tali Batik Putih B Alpindo</v>
      </c>
      <c r="E2010" s="4">
        <f>INDEX(Table2[TT],MATCH(A2010,Table2[//]))</f>
        <v>57</v>
      </c>
      <c r="F2010" s="5" t="str">
        <f>IF(INDEX(Table2[KET],MATCH(A2010,Table2[//]))="","-",INDEX(Table2[KET],MATCH(A2010,Table2[//])))</f>
        <v>50 LSN</v>
      </c>
    </row>
    <row r="2011" spans="1:6" ht="15">
      <c r="A2011" s="27">
        <v>2012</v>
      </c>
      <c r="D2011" s="3" t="str">
        <f>INDEX(Table2[NAMA BARANG],MATCH(A2011,Table2[//]))</f>
        <v>Tali Batik Putih T Alpindo</v>
      </c>
      <c r="E2011" s="4">
        <f>INDEX(Table2[TT],MATCH(A2011,Table2[//]))</f>
        <v>37</v>
      </c>
      <c r="F2011" s="5" t="str">
        <f>IF(INDEX(Table2[KET],MATCH(A2011,Table2[//]))="","-",INDEX(Table2[KET],MATCH(A2011,Table2[//])))</f>
        <v>50 LSN</v>
      </c>
    </row>
    <row r="2012" spans="1:6" ht="15">
      <c r="A2012" s="27">
        <v>2013</v>
      </c>
      <c r="D2012" s="3" t="str">
        <f>INDEX(Table2[NAMA BARANG],MATCH(A2012,Table2[//]))</f>
        <v>Tali Jepit Cantol K</v>
      </c>
      <c r="E2012" s="4">
        <f>INDEX(Table2[TT],MATCH(A2012,Table2[//]))</f>
        <v>8</v>
      </c>
      <c r="F2012" s="5">
        <f>IF(INDEX(Table2[KET],MATCH(A2012,Table2[//]))="","-",INDEX(Table2[KET],MATCH(A2012,Table2[//])))</f>
        <v>5000</v>
      </c>
    </row>
    <row r="2013" spans="1:6" ht="15">
      <c r="A2013" s="27">
        <v>2014</v>
      </c>
      <c r="D2013" s="3" t="str">
        <f>INDEX(Table2[NAMA BARANG],MATCH(A2013,Table2[//]))</f>
        <v>Tali jepit ht biasa gading</v>
      </c>
      <c r="E2013" s="4">
        <f>INDEX(Table2[TT],MATCH(A2013,Table2[//]))</f>
        <v>3</v>
      </c>
      <c r="F2013" s="5">
        <f>IF(INDEX(Table2[KET],MATCH(A2013,Table2[//]))="","-",INDEX(Table2[KET],MATCH(A2013,Table2[//])))</f>
        <v>5000</v>
      </c>
    </row>
    <row r="2014" spans="1:6" ht="15">
      <c r="A2014" s="27">
        <v>2015</v>
      </c>
      <c r="D2014" s="3" t="str">
        <f>INDEX(Table2[NAMA BARANG],MATCH(A2014,Table2[//]))</f>
        <v>Tali Jepit metalik K 806 M</v>
      </c>
      <c r="E2014" s="4">
        <f>INDEX(Table2[TT],MATCH(A2014,Table2[//]))</f>
        <v>4</v>
      </c>
      <c r="F2014" s="5">
        <f>IF(INDEX(Table2[KET],MATCH(A2014,Table2[//]))="","-",INDEX(Table2[KET],MATCH(A2014,Table2[//])))</f>
        <v>5000</v>
      </c>
    </row>
    <row r="2015" spans="1:6" ht="15">
      <c r="A2015" s="27">
        <v>2016</v>
      </c>
      <c r="D2015" s="3" t="str">
        <f>INDEX(Table2[NAMA BARANG],MATCH(A2015,Table2[//]))</f>
        <v>Tali Jepitan Yoyo butek (1 box=100) Kng</v>
      </c>
      <c r="E2015" s="4">
        <f>INDEX(Table2[TT],MATCH(A2015,Table2[//]))</f>
        <v>1</v>
      </c>
      <c r="F2015" s="5" t="str">
        <f>IF(INDEX(Table2[KET],MATCH(A2015,Table2[//]))="","-",INDEX(Table2[KET],MATCH(A2015,Table2[//])))</f>
        <v>2000 pc</v>
      </c>
    </row>
    <row r="2016" spans="1:6" ht="15">
      <c r="A2016" s="27">
        <v>2017</v>
      </c>
      <c r="D2016" s="3" t="str">
        <f>INDEX(Table2[NAMA BARANG],MATCH(A2016,Table2[//]))</f>
        <v>Tali metalik (kecil) B(8) K(4) Ht(2) Hj(2)</v>
      </c>
      <c r="E2016" s="4">
        <f>INDEX(Table2[TT],MATCH(A2016,Table2[//]))</f>
        <v>16</v>
      </c>
      <c r="F2016" s="5">
        <f>IF(INDEX(Table2[KET],MATCH(A2016,Table2[//]))="","-",INDEX(Table2[KET],MATCH(A2016,Table2[//])))</f>
        <v>500</v>
      </c>
    </row>
    <row r="2017" spans="1:6" ht="15">
      <c r="A2017" s="27">
        <v>2018</v>
      </c>
      <c r="D2017" s="3" t="str">
        <f>INDEX(Table2[NAMA BARANG],MATCH(A2017,Table2[//]))</f>
        <v>Tali metalik B Br</v>
      </c>
      <c r="E2017" s="4">
        <f>INDEX(Table2[TT],MATCH(A2017,Table2[//]))</f>
        <v>2</v>
      </c>
      <c r="F2017" s="5">
        <f>IF(INDEX(Table2[KET],MATCH(A2017,Table2[//]))="","-",INDEX(Table2[KET],MATCH(A2017,Table2[//])))</f>
        <v>300</v>
      </c>
    </row>
    <row r="2018" spans="1:6" ht="15">
      <c r="A2018" s="27">
        <v>2019</v>
      </c>
      <c r="D2018" s="3" t="str">
        <f>INDEX(Table2[NAMA BARANG],MATCH(A2018,Table2[//]))</f>
        <v>Tali Peony Ht</v>
      </c>
      <c r="E2018" s="4">
        <f>INDEX(Table2[TT],MATCH(A2018,Table2[//]))</f>
        <v>5</v>
      </c>
      <c r="F2018" s="5">
        <f>IF(INDEX(Table2[KET],MATCH(A2018,Table2[//]))="","-",INDEX(Table2[KET],MATCH(A2018,Table2[//])))</f>
        <v>5000</v>
      </c>
    </row>
    <row r="2019" spans="1:6" ht="15">
      <c r="A2019" s="27">
        <v>2020</v>
      </c>
      <c r="D2019" s="3" t="str">
        <f>INDEX(Table2[NAMA BARANG],MATCH(A2019,Table2[//]))</f>
        <v>Tali Peony K</v>
      </c>
      <c r="E2019" s="4">
        <f>INDEX(Table2[TT],MATCH(A2019,Table2[//]))</f>
        <v>6</v>
      </c>
      <c r="F2019" s="5">
        <f>IF(INDEX(Table2[KET],MATCH(A2019,Table2[//]))="","-",INDEX(Table2[KET],MATCH(A2019,Table2[//])))</f>
        <v>5000</v>
      </c>
    </row>
    <row r="2020" spans="1:6" ht="15">
      <c r="A2020" s="27">
        <v>2021</v>
      </c>
      <c r="D2020" s="3" t="str">
        <f>INDEX(Table2[NAMA BARANG],MATCH(A2020,Table2[//]))</f>
        <v>Tali Peony M (4), P (3)</v>
      </c>
      <c r="E2020" s="4">
        <f>INDEX(Table2[TT],MATCH(A2020,Table2[//]))</f>
        <v>7</v>
      </c>
      <c r="F2020" s="5">
        <f>IF(INDEX(Table2[KET],MATCH(A2020,Table2[//]))="","-",INDEX(Table2[KET],MATCH(A2020,Table2[//])))</f>
        <v>5000</v>
      </c>
    </row>
    <row r="2021" spans="1:6" ht="15">
      <c r="A2021" s="27">
        <v>2022</v>
      </c>
      <c r="D2021" s="3" t="str">
        <f>INDEX(Table2[NAMA BARANG],MATCH(A2021,Table2[//]))</f>
        <v>Tali Peony Or (4), B (9)</v>
      </c>
      <c r="E2021" s="4">
        <f>INDEX(Table2[TT],MATCH(A2021,Table2[//]))</f>
        <v>13</v>
      </c>
      <c r="F2021" s="5">
        <f>IF(INDEX(Table2[KET],MATCH(A2021,Table2[//]))="","-",INDEX(Table2[KET],MATCH(A2021,Table2[//])))</f>
        <v>5000</v>
      </c>
    </row>
    <row r="2022" spans="1:6" ht="15">
      <c r="A2022" s="27">
        <v>2023</v>
      </c>
      <c r="D2022" s="3" t="str">
        <f>INDEX(Table2[NAMA BARANG],MATCH(A2022,Table2[//]))</f>
        <v>Tali Plk 10-04 Dy 31x38 Tali Kur</v>
      </c>
      <c r="E2022" s="4">
        <f>INDEX(Table2[TT],MATCH(A2022,Table2[//]))</f>
        <v>1</v>
      </c>
      <c r="F2022" s="5" t="str">
        <f>IF(INDEX(Table2[KET],MATCH(A2022,Table2[//]))="","-",INDEX(Table2[KET],MATCH(A2022,Table2[//])))</f>
        <v>30 ls</v>
      </c>
    </row>
    <row r="2023" spans="1:6" ht="15">
      <c r="A2023" s="27">
        <v>2024</v>
      </c>
      <c r="D2023" s="3" t="str">
        <f>INDEX(Table2[NAMA BARANG],MATCH(A2023,Table2[//]))</f>
        <v>Tali Transparant Yoyo montana Hj(23)/ B(11)</v>
      </c>
      <c r="E2023" s="4">
        <f>INDEX(Table2[TT],MATCH(A2023,Table2[//]))</f>
        <v>34</v>
      </c>
      <c r="F2023" s="5">
        <f>IF(INDEX(Table2[KET],MATCH(A2023,Table2[//]))="","-",INDEX(Table2[KET],MATCH(A2023,Table2[//])))</f>
        <v>2000</v>
      </c>
    </row>
    <row r="2024" spans="1:6" ht="15">
      <c r="A2024" s="27">
        <v>2025</v>
      </c>
      <c r="D2024" s="3" t="str">
        <f>INDEX(Table2[NAMA BARANG],MATCH(A2024,Table2[//]))</f>
        <v>Tali Transparant Yoyo montana Ht(5)/ M(22)</v>
      </c>
      <c r="E2024" s="4">
        <f>INDEX(Table2[TT],MATCH(A2024,Table2[//]))</f>
        <v>27</v>
      </c>
      <c r="F2024" s="5">
        <f>IF(INDEX(Table2[KET],MATCH(A2024,Table2[//]))="","-",INDEX(Table2[KET],MATCH(A2024,Table2[//])))</f>
        <v>2000</v>
      </c>
    </row>
    <row r="2025" spans="1:6" ht="15">
      <c r="A2025" s="27">
        <v>2026</v>
      </c>
      <c r="D2025" s="3" t="str">
        <f>INDEX(Table2[NAMA BARANG],MATCH(A2025,Table2[//]))</f>
        <v>Tali yoyo Merah Butek</v>
      </c>
      <c r="E2025" s="4">
        <f>INDEX(Table2[TT],MATCH(A2025,Table2[//]))</f>
        <v>1</v>
      </c>
      <c r="F2025" s="5" t="str">
        <f>IF(INDEX(Table2[KET],MATCH(A2025,Table2[//]))="","-",INDEX(Table2[KET],MATCH(A2025,Table2[//])))</f>
        <v>2000 pc</v>
      </c>
    </row>
    <row r="2026" spans="1:6" ht="15">
      <c r="A2026" s="27">
        <v>2027</v>
      </c>
      <c r="D2026" s="3" t="str">
        <f>INDEX(Table2[NAMA BARANG],MATCH(A2026,Table2[//]))</f>
        <v>Tali yoyo orange</v>
      </c>
      <c r="E2026" s="4">
        <f>INDEX(Table2[TT],MATCH(A2026,Table2[//]))</f>
        <v>1</v>
      </c>
      <c r="F2026" s="5" t="str">
        <f>IF(INDEX(Table2[KET],MATCH(A2026,Table2[//]))="","-",INDEX(Table2[KET],MATCH(A2026,Table2[//])))</f>
        <v>2000 pc</v>
      </c>
    </row>
    <row r="2027" spans="1:6" ht="15">
      <c r="A2027" s="27">
        <v>2028</v>
      </c>
      <c r="D2027" s="3" t="str">
        <f>INDEX(Table2[NAMA BARANG],MATCH(A2027,Table2[//]))</f>
        <v>Tali Yoyo Putih Trans</v>
      </c>
      <c r="E2027" s="4">
        <f>INDEX(Table2[TT],MATCH(A2027,Table2[//]))</f>
        <v>2</v>
      </c>
      <c r="F2027" s="5">
        <f>IF(INDEX(Table2[KET],MATCH(A2027,Table2[//]))="","-",INDEX(Table2[KET],MATCH(A2027,Table2[//])))</f>
        <v>200</v>
      </c>
    </row>
    <row r="2028" spans="1:6" ht="15">
      <c r="A2028" s="27">
        <v>2029</v>
      </c>
      <c r="D2028" s="3" t="str">
        <f>INDEX(Table2[NAMA BARANG],MATCH(A2028,Table2[//]))</f>
        <v>Tas 017</v>
      </c>
      <c r="E2028" s="4">
        <f>INDEX(Table2[TT],MATCH(A2028,Table2[//]))</f>
        <v>1</v>
      </c>
      <c r="F2028" s="5" t="str">
        <f>IF(INDEX(Table2[KET],MATCH(A2028,Table2[//]))="","-",INDEX(Table2[KET],MATCH(A2028,Table2[//])))</f>
        <v>200 PCS</v>
      </c>
    </row>
    <row r="2029" spans="1:6" ht="15">
      <c r="A2029" s="27">
        <v>2030</v>
      </c>
      <c r="D2029" s="3" t="str">
        <f>INDEX(Table2[NAMA BARANG],MATCH(A2029,Table2[//]))</f>
        <v>Tas 16 x 21</v>
      </c>
      <c r="E2029" s="4">
        <f>INDEX(Table2[TT],MATCH(A2029,Table2[//]))</f>
        <v>3</v>
      </c>
      <c r="F2029" s="5" t="str">
        <f>IF(INDEX(Table2[KET],MATCH(A2029,Table2[//]))="","-",INDEX(Table2[KET],MATCH(A2029,Table2[//])))</f>
        <v>50 LSN</v>
      </c>
    </row>
    <row r="2030" spans="1:6" ht="15">
      <c r="A2030" s="27">
        <v>2031</v>
      </c>
      <c r="D2030" s="3" t="str">
        <f>INDEX(Table2[NAMA BARANG],MATCH(A2030,Table2[//]))</f>
        <v>Tas 602(2)/ 601 L/ 621(1)</v>
      </c>
      <c r="E2030" s="4">
        <f>INDEX(Table2[TT],MATCH(A2030,Table2[//]))</f>
        <v>3</v>
      </c>
      <c r="F2030" s="5" t="str">
        <f>IF(INDEX(Table2[KET],MATCH(A2030,Table2[//]))="","-",INDEX(Table2[KET],MATCH(A2030,Table2[//])))</f>
        <v>600 pc</v>
      </c>
    </row>
    <row r="2031" spans="1:6" ht="15">
      <c r="A2031" s="27">
        <v>2032</v>
      </c>
      <c r="D2031" s="3" t="str">
        <f>INDEX(Table2[NAMA BARANG],MATCH(A2031,Table2[//]))</f>
        <v>Tas 8185 4S</v>
      </c>
      <c r="E2031" s="4">
        <f>INDEX(Table2[TT],MATCH(A2031,Table2[//]))</f>
        <v>1</v>
      </c>
      <c r="F2031" s="5" t="str">
        <f>IF(INDEX(Table2[KET],MATCH(A2031,Table2[//]))="","-",INDEX(Table2[KET],MATCH(A2031,Table2[//])))</f>
        <v>48 ls</v>
      </c>
    </row>
    <row r="2032" spans="1:6" ht="15">
      <c r="A2032" s="27">
        <v>2033</v>
      </c>
      <c r="D2032" s="3" t="str">
        <f>INDEX(Table2[NAMA BARANG],MATCH(A2032,Table2[//]))</f>
        <v>Tas A5 Fancy (Hk+BB)</v>
      </c>
      <c r="E2032" s="4">
        <f>INDEX(Table2[TT],MATCH(A2032,Table2[//]))</f>
        <v>2</v>
      </c>
      <c r="F2032" s="5" t="str">
        <f>IF(INDEX(Table2[KET],MATCH(A2032,Table2[//]))="","-",INDEX(Table2[KET],MATCH(A2032,Table2[//])))</f>
        <v>34 ls</v>
      </c>
    </row>
    <row r="2033" spans="1:6" ht="15">
      <c r="A2033" s="27">
        <v>2034</v>
      </c>
      <c r="D2033" s="3" t="str">
        <f>INDEX(Table2[NAMA BARANG],MATCH(A2033,Table2[//]))</f>
        <v>Tas A5 Fancy (Hk+BB)</v>
      </c>
      <c r="E2033" s="4">
        <f>INDEX(Table2[TT],MATCH(A2033,Table2[//]))</f>
        <v>2</v>
      </c>
      <c r="F2033" s="5" t="str">
        <f>IF(INDEX(Table2[KET],MATCH(A2033,Table2[//]))="","-",INDEX(Table2[KET],MATCH(A2033,Table2[//])))</f>
        <v>32 ls</v>
      </c>
    </row>
    <row r="2034" spans="1:6" ht="15">
      <c r="A2034" s="27">
        <v>2035</v>
      </c>
      <c r="D2034" s="3" t="str">
        <f>INDEX(Table2[NAMA BARANG],MATCH(A2034,Table2[//]))</f>
        <v>Tas batik mas Buku kecil</v>
      </c>
      <c r="E2034" s="4">
        <f>INDEX(Table2[TT],MATCH(A2034,Table2[//]))</f>
        <v>5</v>
      </c>
      <c r="F2034" s="5" t="str">
        <f>IF(INDEX(Table2[KET],MATCH(A2034,Table2[//]))="","-",INDEX(Table2[KET],MATCH(A2034,Table2[//])))</f>
        <v>80 ls</v>
      </c>
    </row>
    <row r="2035" spans="1:6" ht="15">
      <c r="A2035" s="27">
        <v>2036</v>
      </c>
      <c r="D2035" s="3" t="str">
        <f>INDEX(Table2[NAMA BARANG],MATCH(A2035,Table2[//]))</f>
        <v>Tas batik Mj 1 kecil</v>
      </c>
      <c r="E2035" s="4">
        <f>INDEX(Table2[TT],MATCH(A2035,Table2[//]))</f>
        <v>7</v>
      </c>
      <c r="F2035" s="5" t="str">
        <f>IF(INDEX(Table2[KET],MATCH(A2035,Table2[//]))="","-",INDEX(Table2[KET],MATCH(A2035,Table2[//])))</f>
        <v>70 ls</v>
      </c>
    </row>
    <row r="2036" spans="1:6" ht="15">
      <c r="A2036" s="27">
        <v>2037</v>
      </c>
      <c r="D2036" s="3" t="str">
        <f>INDEX(Table2[NAMA BARANG],MATCH(A2036,Table2[//]))</f>
        <v>Tas batik Mj 1 kecil</v>
      </c>
      <c r="E2036" s="4">
        <f>INDEX(Table2[TT],MATCH(A2036,Table2[//]))</f>
        <v>5</v>
      </c>
      <c r="F2036" s="5" t="str">
        <f>IF(INDEX(Table2[KET],MATCH(A2036,Table2[//]))="","-",INDEX(Table2[KET],MATCH(A2036,Table2[//])))</f>
        <v>75 ls</v>
      </c>
    </row>
    <row r="2037" spans="1:6" ht="15">
      <c r="A2037" s="27">
        <v>2038</v>
      </c>
      <c r="D2037" s="3" t="str">
        <f>INDEX(Table2[NAMA BARANG],MATCH(A2037,Table2[//]))</f>
        <v>Tas Batik Mj 1 Kecil (baru)</v>
      </c>
      <c r="E2037" s="4">
        <f>INDEX(Table2[TT],MATCH(A2037,Table2[//]))</f>
        <v>7</v>
      </c>
      <c r="F2037" s="5" t="str">
        <f>IF(INDEX(Table2[KET],MATCH(A2037,Table2[//]))="","-",INDEX(Table2[KET],MATCH(A2037,Table2[//])))</f>
        <v>90 LSN</v>
      </c>
    </row>
    <row r="2038" spans="1:6" ht="15">
      <c r="A2038" s="27">
        <v>2039</v>
      </c>
      <c r="D2038" s="3" t="str">
        <f>INDEX(Table2[NAMA BARANG],MATCH(A2038,Table2[//]))</f>
        <v>Tas Batik Mj 1 Kecil (baru)</v>
      </c>
      <c r="E2038" s="4">
        <f>INDEX(Table2[TT],MATCH(A2038,Table2[//]))</f>
        <v>7</v>
      </c>
      <c r="F2038" s="5" t="str">
        <f>IF(INDEX(Table2[KET],MATCH(A2038,Table2[//]))="","-",INDEX(Table2[KET],MATCH(A2038,Table2[//])))</f>
        <v>90 LSN</v>
      </c>
    </row>
    <row r="2039" spans="1:6" ht="15">
      <c r="A2039" s="27">
        <v>2040</v>
      </c>
      <c r="D2039" s="3" t="str">
        <f>INDEX(Table2[NAMA BARANG],MATCH(A2039,Table2[//]))</f>
        <v>Tas batik Mj1</v>
      </c>
      <c r="E2039" s="4">
        <f>INDEX(Table2[TT],MATCH(A2039,Table2[//]))</f>
        <v>48</v>
      </c>
      <c r="F2039" s="5" t="str">
        <f>IF(INDEX(Table2[KET],MATCH(A2039,Table2[//]))="","-",INDEX(Table2[KET],MATCH(A2039,Table2[//])))</f>
        <v>80 ls</v>
      </c>
    </row>
    <row r="2040" spans="1:6" ht="15">
      <c r="A2040" s="27">
        <v>2041</v>
      </c>
      <c r="D2040" s="3" t="str">
        <f>INDEX(Table2[NAMA BARANG],MATCH(A2040,Table2[//]))</f>
        <v>Tas batik panjang/ sarung (Baru)</v>
      </c>
      <c r="E2040" s="4">
        <f>INDEX(Table2[TT],MATCH(A2040,Table2[//]))</f>
        <v>4</v>
      </c>
      <c r="F2040" s="5" t="str">
        <f>IF(INDEX(Table2[KET],MATCH(A2040,Table2[//]))="","-",INDEX(Table2[KET],MATCH(A2040,Table2[//])))</f>
        <v>100 ls</v>
      </c>
    </row>
    <row r="2041" spans="1:6" ht="15">
      <c r="A2041" s="27">
        <v>2042</v>
      </c>
      <c r="D2041" s="3" t="str">
        <f>INDEX(Table2[NAMA BARANG],MATCH(A2041,Table2[//]))</f>
        <v>Tas batik Topline K</v>
      </c>
      <c r="E2041" s="4">
        <f>INDEX(Table2[TT],MATCH(A2041,Table2[//]))</f>
        <v>2</v>
      </c>
      <c r="F2041" s="5" t="str">
        <f>IF(INDEX(Table2[KET],MATCH(A2041,Table2[//]))="","-",INDEX(Table2[KET],MATCH(A2041,Table2[//])))</f>
        <v>36 ls</v>
      </c>
    </row>
    <row r="2042" spans="1:6" ht="15">
      <c r="A2042" s="27">
        <v>2043</v>
      </c>
      <c r="D2042" s="3" t="str">
        <f>INDEX(Table2[NAMA BARANG],MATCH(A2042,Table2[//]))</f>
        <v>Tas BG 15-029</v>
      </c>
      <c r="E2042" s="4">
        <f>INDEX(Table2[TT],MATCH(A2042,Table2[//]))</f>
        <v>1</v>
      </c>
      <c r="F2042" s="5" t="str">
        <f>IF(INDEX(Table2[KET],MATCH(A2042,Table2[//]))="","-",INDEX(Table2[KET],MATCH(A2042,Table2[//])))</f>
        <v>10 LSN</v>
      </c>
    </row>
    <row r="2043" spans="1:6" ht="15">
      <c r="A2043" s="27">
        <v>2044</v>
      </c>
      <c r="D2043" s="3" t="str">
        <f>INDEX(Table2[NAMA BARANG],MATCH(A2043,Table2[//]))</f>
        <v>Tas Biru mix Besar pohon(2)/ Bulat(2)</v>
      </c>
      <c r="E2043" s="4">
        <f>INDEX(Table2[TT],MATCH(A2043,Table2[//]))</f>
        <v>4</v>
      </c>
      <c r="F2043" s="5" t="str">
        <f>IF(INDEX(Table2[KET],MATCH(A2043,Table2[//]))="","-",INDEX(Table2[KET],MATCH(A2043,Table2[//])))</f>
        <v>25 ls</v>
      </c>
    </row>
    <row r="2044" spans="1:6" ht="15">
      <c r="A2044" s="27">
        <v>2045</v>
      </c>
      <c r="D2044" s="3" t="str">
        <f>INDEX(Table2[NAMA BARANG],MATCH(A2044,Table2[//]))</f>
        <v>Tas Fabric Ck F6</v>
      </c>
      <c r="E2044" s="4">
        <f>INDEX(Table2[TT],MATCH(A2044,Table2[//]))</f>
        <v>1</v>
      </c>
      <c r="F2044" s="5" t="str">
        <f>IF(INDEX(Table2[KET],MATCH(A2044,Table2[//]))="","-",INDEX(Table2[KET],MATCH(A2044,Table2[//])))</f>
        <v>480 pc</v>
      </c>
    </row>
    <row r="2045" spans="1:6" ht="15">
      <c r="A2045" s="27">
        <v>2046</v>
      </c>
      <c r="D2045" s="3" t="str">
        <f>INDEX(Table2[NAMA BARANG],MATCH(A2045,Table2[//]))</f>
        <v>Tas Fabric Xmy 106 motif Horse</v>
      </c>
      <c r="E2045" s="4">
        <f>INDEX(Table2[TT],MATCH(A2045,Table2[//]))</f>
        <v>2</v>
      </c>
      <c r="F2045" s="5">
        <f>IF(INDEX(Table2[KET],MATCH(A2045,Table2[//]))="","-",INDEX(Table2[KET],MATCH(A2045,Table2[//])))</f>
        <v>480</v>
      </c>
    </row>
    <row r="2046" spans="1:6" ht="15">
      <c r="A2046" s="27">
        <v>2047</v>
      </c>
      <c r="D2046" s="3" t="str">
        <f>INDEX(Table2[NAMA BARANG],MATCH(A2046,Table2[//]))</f>
        <v>Tas Fabric Xmy 15A</v>
      </c>
      <c r="E2046" s="4">
        <f>INDEX(Table2[TT],MATCH(A2046,Table2[//]))</f>
        <v>1</v>
      </c>
      <c r="F2046" s="5" t="str">
        <f>IF(INDEX(Table2[KET],MATCH(A2046,Table2[//]))="","-",INDEX(Table2[KET],MATCH(A2046,Table2[//])))</f>
        <v>40 ls</v>
      </c>
    </row>
    <row r="2047" spans="1:6" ht="15">
      <c r="A2047" s="27">
        <v>2048</v>
      </c>
      <c r="D2047" s="3" t="str">
        <f>INDEX(Table2[NAMA BARANG],MATCH(A2047,Table2[//]))</f>
        <v>Tas Fabric Xmy 1714-15</v>
      </c>
      <c r="E2047" s="4">
        <f>INDEX(Table2[TT],MATCH(A2047,Table2[//]))</f>
        <v>6</v>
      </c>
      <c r="F2047" s="5">
        <f>IF(INDEX(Table2[KET],MATCH(A2047,Table2[//]))="","-",INDEX(Table2[KET],MATCH(A2047,Table2[//])))</f>
        <v>480</v>
      </c>
    </row>
    <row r="2048" spans="1:6" ht="15">
      <c r="A2048" s="27">
        <v>2049</v>
      </c>
      <c r="D2048" s="3" t="str">
        <f>INDEX(Table2[NAMA BARANG],MATCH(A2048,Table2[//]))</f>
        <v>Tas Fabric Xmy JDG 32x32 gagang</v>
      </c>
      <c r="E2048" s="4">
        <f>INDEX(Table2[TT],MATCH(A2048,Table2[//]))</f>
        <v>6</v>
      </c>
      <c r="F2048" s="5" t="str">
        <f>IF(INDEX(Table2[KET],MATCH(A2048,Table2[//]))="","-",INDEX(Table2[KET],MATCH(A2048,Table2[//])))</f>
        <v>40 ls</v>
      </c>
    </row>
    <row r="2049" spans="1:6" ht="15">
      <c r="A2049" s="27">
        <v>2050</v>
      </c>
      <c r="D2049" s="3" t="str">
        <f>INDEX(Table2[NAMA BARANG],MATCH(A2049,Table2[//]))</f>
        <v>Tas Fabric Xmy JDG/ motif korea</v>
      </c>
      <c r="E2049" s="4">
        <f>INDEX(Table2[TT],MATCH(A2049,Table2[//]))</f>
        <v>3</v>
      </c>
      <c r="F2049" s="5" t="str">
        <f>IF(INDEX(Table2[KET],MATCH(A2049,Table2[//]))="","-",INDEX(Table2[KET],MATCH(A2049,Table2[//])))</f>
        <v>80 PCS</v>
      </c>
    </row>
    <row r="2050" spans="1:6" ht="15">
      <c r="A2050" s="27">
        <v>2051</v>
      </c>
      <c r="D2050" s="3" t="str">
        <f>INDEX(Table2[NAMA BARANG],MATCH(A2050,Table2[//]))</f>
        <v>Tas Fancy plastik K 18x22 (T1,75)</v>
      </c>
      <c r="E2050" s="4">
        <f>INDEX(Table2[TT],MATCH(A2050,Table2[//]))</f>
        <v>1</v>
      </c>
      <c r="F2050" s="5">
        <f>IF(INDEX(Table2[KET],MATCH(A2050,Table2[//]))="","-",INDEX(Table2[KET],MATCH(A2050,Table2[//])))</f>
        <v>1200</v>
      </c>
    </row>
    <row r="2051" spans="1:6" ht="15">
      <c r="A2051" s="27">
        <v>2052</v>
      </c>
      <c r="D2051" s="3" t="str">
        <f>INDEX(Table2[NAMA BARANG],MATCH(A2051,Table2[//]))</f>
        <v>Tas Fancy plastik T 22x28 (T1,76)</v>
      </c>
      <c r="E2051" s="4">
        <f>INDEX(Table2[TT],MATCH(A2051,Table2[//]))</f>
        <v>2</v>
      </c>
      <c r="F2051" s="5" t="str">
        <f>IF(INDEX(Table2[KET],MATCH(A2051,Table2[//]))="","-",INDEX(Table2[KET],MATCH(A2051,Table2[//])))</f>
        <v>960 pc</v>
      </c>
    </row>
    <row r="2052" spans="1:6" ht="15">
      <c r="A2052" s="27">
        <v>2053</v>
      </c>
      <c r="D2052" s="3" t="str">
        <f>INDEX(Table2[NAMA BARANG],MATCH(A2052,Table2[//]))</f>
        <v>Tas Folio tali 1 Bola Bale</v>
      </c>
      <c r="E2052" s="4">
        <f>INDEX(Table2[TT],MATCH(A2052,Table2[//]))</f>
        <v>2</v>
      </c>
      <c r="F2052" s="5" t="str">
        <f>IF(INDEX(Table2[KET],MATCH(A2052,Table2[//]))="","-",INDEX(Table2[KET],MATCH(A2052,Table2[//])))</f>
        <v>20 ls</v>
      </c>
    </row>
    <row r="2053" spans="1:6" ht="15">
      <c r="A2053" s="27">
        <v>2054</v>
      </c>
      <c r="D2053" s="3" t="str">
        <f>INDEX(Table2[NAMA BARANG],MATCH(A2053,Table2[//]))</f>
        <v>Tas Folio tali 1 Fancy(2)/ tali 1 minion(1)</v>
      </c>
      <c r="E2053" s="4">
        <f>INDEX(Table2[TT],MATCH(A2053,Table2[//]))</f>
        <v>3</v>
      </c>
      <c r="F2053" s="5">
        <f>IF(INDEX(Table2[KET],MATCH(A2053,Table2[//]))="","-",INDEX(Table2[KET],MATCH(A2053,Table2[//])))</f>
        <v>240</v>
      </c>
    </row>
    <row r="2054" spans="1:6" ht="15">
      <c r="A2054" s="27">
        <v>2055</v>
      </c>
      <c r="D2054" s="3" t="str">
        <f>INDEX(Table2[NAMA BARANG],MATCH(A2054,Table2[//]))</f>
        <v>Tas Folio tali 2 Fancy Minion</v>
      </c>
      <c r="E2054" s="4">
        <f>INDEX(Table2[TT],MATCH(A2054,Table2[//]))</f>
        <v>1</v>
      </c>
      <c r="F2054" s="5" t="str">
        <f>IF(INDEX(Table2[KET],MATCH(A2054,Table2[//]))="","-",INDEX(Table2[KET],MATCH(A2054,Table2[//])))</f>
        <v>240 pc</v>
      </c>
    </row>
    <row r="2055" spans="1:6" ht="15">
      <c r="A2055" s="27">
        <v>2056</v>
      </c>
      <c r="D2055" s="3" t="str">
        <f>INDEX(Table2[NAMA BARANG],MATCH(A2055,Table2[//]))</f>
        <v>Tas Folio tali 2 Fancy Minion</v>
      </c>
      <c r="E2055" s="4">
        <f>INDEX(Table2[TT],MATCH(A2055,Table2[//]))</f>
        <v>1</v>
      </c>
      <c r="F2055" s="5" t="str">
        <f>IF(INDEX(Table2[KET],MATCH(A2055,Table2[//]))="","-",INDEX(Table2[KET],MATCH(A2055,Table2[//])))</f>
        <v>240 pc</v>
      </c>
    </row>
    <row r="2056" spans="1:6" ht="15">
      <c r="A2056" s="27">
        <v>2057</v>
      </c>
      <c r="D2056" s="3" t="str">
        <f>INDEX(Table2[NAMA BARANG],MATCH(A2056,Table2[//]))</f>
        <v>Tas Gagang transparan B (AD 25)</v>
      </c>
      <c r="E2056" s="4">
        <f>INDEX(Table2[TT],MATCH(A2056,Table2[//]))</f>
        <v>17</v>
      </c>
      <c r="F2056" s="5" t="str">
        <f>IF(INDEX(Table2[KET],MATCH(A2056,Table2[//]))="","-",INDEX(Table2[KET],MATCH(A2056,Table2[//])))</f>
        <v>40 ls</v>
      </c>
    </row>
    <row r="2057" spans="1:6" ht="15">
      <c r="A2057" s="27">
        <v>2058</v>
      </c>
      <c r="D2057" s="3" t="str">
        <f>INDEX(Table2[NAMA BARANG],MATCH(A2057,Table2[//]))</f>
        <v>Tas Gagang transparan K (AD 27)</v>
      </c>
      <c r="E2057" s="4">
        <f>INDEX(Table2[TT],MATCH(A2057,Table2[//]))</f>
        <v>1</v>
      </c>
      <c r="F2057" s="5" t="str">
        <f>IF(INDEX(Table2[KET],MATCH(A2057,Table2[//]))="","-",INDEX(Table2[KET],MATCH(A2057,Table2[//])))</f>
        <v>60 ls</v>
      </c>
    </row>
    <row r="2058" spans="1:6" ht="15">
      <c r="A2058" s="27">
        <v>2059</v>
      </c>
      <c r="D2058" s="3" t="str">
        <f>INDEX(Table2[NAMA BARANG],MATCH(A2058,Table2[//]))</f>
        <v>Tas GG 02 HZD 711/ 263</v>
      </c>
      <c r="E2058" s="4">
        <f>INDEX(Table2[TT],MATCH(A2058,Table2[//]))</f>
        <v>1</v>
      </c>
      <c r="F2058" s="5" t="str">
        <f>IF(INDEX(Table2[KET],MATCH(A2058,Table2[//]))="","-",INDEX(Table2[KET],MATCH(A2058,Table2[//])))</f>
        <v>40 ls</v>
      </c>
    </row>
    <row r="2059" spans="1:6" ht="15">
      <c r="A2059" s="27">
        <v>2060</v>
      </c>
      <c r="D2059" s="3" t="str">
        <f>INDEX(Table2[NAMA BARANG],MATCH(A2059,Table2[//]))</f>
        <v>Tas GG 02 HZD 793(4)/ 955</v>
      </c>
      <c r="E2059" s="4">
        <f>INDEX(Table2[TT],MATCH(A2059,Table2[//]))</f>
        <v>5</v>
      </c>
      <c r="F2059" s="5" t="str">
        <f>IF(INDEX(Table2[KET],MATCH(A2059,Table2[//]))="","-",INDEX(Table2[KET],MATCH(A2059,Table2[//])))</f>
        <v>40 LSN</v>
      </c>
    </row>
    <row r="2060" spans="1:6" ht="15">
      <c r="A2060" s="27">
        <v>2061</v>
      </c>
      <c r="D2060" s="3" t="str">
        <f>INDEX(Table2[NAMA BARANG],MATCH(A2060,Table2[//]))</f>
        <v>Tas GG 02 HZD 9093/ 750</v>
      </c>
      <c r="E2060" s="4">
        <f>INDEX(Table2[TT],MATCH(A2060,Table2[//]))</f>
        <v>2</v>
      </c>
      <c r="F2060" s="5" t="str">
        <f>IF(INDEX(Table2[KET],MATCH(A2060,Table2[//]))="","-",INDEX(Table2[KET],MATCH(A2060,Table2[//])))</f>
        <v>40 ls</v>
      </c>
    </row>
    <row r="2061" spans="1:6" ht="15">
      <c r="A2061" s="27">
        <v>2062</v>
      </c>
      <c r="D2061" s="3" t="str">
        <f>INDEX(Table2[NAMA BARANG],MATCH(A2061,Table2[//]))</f>
        <v>Tas GG 02 HZD mix</v>
      </c>
      <c r="E2061" s="4">
        <f>INDEX(Table2[TT],MATCH(A2061,Table2[//]))</f>
        <v>3</v>
      </c>
      <c r="F2061" s="5" t="str">
        <f>IF(INDEX(Table2[KET],MATCH(A2061,Table2[//]))="","-",INDEX(Table2[KET],MATCH(A2061,Table2[//])))</f>
        <v>40 ls</v>
      </c>
    </row>
    <row r="2062" spans="1:6" ht="15">
      <c r="A2062" s="27">
        <v>2063</v>
      </c>
      <c r="D2062" s="3" t="str">
        <f>INDEX(Table2[NAMA BARANG],MATCH(A2062,Table2[//]))</f>
        <v>Tas GG 03 2063/ 2064/ 2065</v>
      </c>
      <c r="E2062" s="4">
        <f>INDEX(Table2[TT],MATCH(A2062,Table2[//]))</f>
        <v>2</v>
      </c>
      <c r="F2062" s="5" t="str">
        <f>IF(INDEX(Table2[KET],MATCH(A2062,Table2[//]))="","-",INDEX(Table2[KET],MATCH(A2062,Table2[//])))</f>
        <v>30 ls</v>
      </c>
    </row>
    <row r="2063" spans="1:6" ht="15">
      <c r="A2063" s="27">
        <v>2064</v>
      </c>
      <c r="D2063" s="3" t="str">
        <f>INDEX(Table2[NAMA BARANG],MATCH(A2063,Table2[//]))</f>
        <v>Tas GG 03 6012</v>
      </c>
      <c r="E2063" s="4">
        <f>INDEX(Table2[TT],MATCH(A2063,Table2[//]))</f>
        <v>1</v>
      </c>
      <c r="F2063" s="5" t="str">
        <f>IF(INDEX(Table2[KET],MATCH(A2063,Table2[//]))="","-",INDEX(Table2[KET],MATCH(A2063,Table2[//])))</f>
        <v>30 ls</v>
      </c>
    </row>
    <row r="2064" spans="1:6" ht="15">
      <c r="A2064" s="27">
        <v>2065</v>
      </c>
      <c r="D2064" s="3" t="str">
        <f>INDEX(Table2[NAMA BARANG],MATCH(A2064,Table2[//]))</f>
        <v>Tas GG 03 721(2)/ 929(3)</v>
      </c>
      <c r="E2064" s="4">
        <f>INDEX(Table2[TT],MATCH(A2064,Table2[//]))</f>
        <v>5</v>
      </c>
      <c r="F2064" s="5" t="str">
        <f>IF(INDEX(Table2[KET],MATCH(A2064,Table2[//]))="","-",INDEX(Table2[KET],MATCH(A2064,Table2[//])))</f>
        <v>30 ls</v>
      </c>
    </row>
    <row r="2065" spans="1:6" ht="15">
      <c r="A2065" s="27">
        <v>2066</v>
      </c>
      <c r="D2065" s="3" t="str">
        <f>INDEX(Table2[NAMA BARANG],MATCH(A2065,Table2[//]))</f>
        <v>Tas GG 03 9060</v>
      </c>
      <c r="E2065" s="4">
        <f>INDEX(Table2[TT],MATCH(A2065,Table2[//]))</f>
        <v>4</v>
      </c>
      <c r="F2065" s="5" t="str">
        <f>IF(INDEX(Table2[KET],MATCH(A2065,Table2[//]))="","-",INDEX(Table2[KET],MATCH(A2065,Table2[//])))</f>
        <v>30 ls</v>
      </c>
    </row>
    <row r="2066" spans="1:6" ht="15">
      <c r="A2066" s="27">
        <v>2067</v>
      </c>
      <c r="D2066" s="3" t="str">
        <f>INDEX(Table2[NAMA BARANG],MATCH(A2066,Table2[//]))</f>
        <v>Tas HB T01 Tali Kur batik</v>
      </c>
      <c r="E2066" s="4">
        <f>INDEX(Table2[TT],MATCH(A2066,Table2[//]))</f>
        <v>3</v>
      </c>
      <c r="F2066" s="5" t="str">
        <f>IF(INDEX(Table2[KET],MATCH(A2066,Table2[//]))="","-",INDEX(Table2[KET],MATCH(A2066,Table2[//])))</f>
        <v>600 pc</v>
      </c>
    </row>
    <row r="2067" spans="1:6" ht="15">
      <c r="A2067" s="27">
        <v>2068</v>
      </c>
      <c r="D2067" s="3" t="str">
        <f>INDEX(Table2[NAMA BARANG],MATCH(A2067,Table2[//]))</f>
        <v>Tas HBE 06/M Tali Bendera</v>
      </c>
      <c r="E2067" s="4">
        <f>INDEX(Table2[TT],MATCH(A2067,Table2[//]))</f>
        <v>2</v>
      </c>
      <c r="F2067" s="5" t="str">
        <f>IF(INDEX(Table2[KET],MATCH(A2067,Table2[//]))="","-",INDEX(Table2[KET],MATCH(A2067,Table2[//])))</f>
        <v>50 ls</v>
      </c>
    </row>
    <row r="2068" spans="1:6" ht="15">
      <c r="A2068" s="27">
        <v>2069</v>
      </c>
      <c r="D2068" s="3" t="str">
        <f>INDEX(Table2[NAMA BARANG],MATCH(A2068,Table2[//]))</f>
        <v>Tas HD 095</v>
      </c>
      <c r="E2068" s="4">
        <f>INDEX(Table2[TT],MATCH(A2068,Table2[//]))</f>
        <v>1</v>
      </c>
      <c r="F2068" s="5">
        <f>IF(INDEX(Table2[KET],MATCH(A2068,Table2[//]))="","-",INDEX(Table2[KET],MATCH(A2068,Table2[//])))</f>
        <v>360</v>
      </c>
    </row>
    <row r="2069" spans="1:6" ht="15">
      <c r="A2069" s="27">
        <v>2070</v>
      </c>
      <c r="D2069" s="3" t="str">
        <f>INDEX(Table2[NAMA BARANG],MATCH(A2069,Table2[//]))</f>
        <v>Tas HD 158</v>
      </c>
      <c r="E2069" s="4">
        <f>INDEX(Table2[TT],MATCH(A2069,Table2[//]))</f>
        <v>2</v>
      </c>
      <c r="F2069" s="5">
        <f>IF(INDEX(Table2[KET],MATCH(A2069,Table2[//]))="","-",INDEX(Table2[KET],MATCH(A2069,Table2[//])))</f>
        <v>360</v>
      </c>
    </row>
    <row r="2070" spans="1:6" ht="15">
      <c r="A2070" s="27">
        <v>2071</v>
      </c>
      <c r="D2070" s="3" t="str">
        <f>INDEX(Table2[NAMA BARANG],MATCH(A2070,Table2[//]))</f>
        <v>Tas HD 197</v>
      </c>
      <c r="E2070" s="4">
        <f>INDEX(Table2[TT],MATCH(A2070,Table2[//]))</f>
        <v>2</v>
      </c>
      <c r="F2070" s="5">
        <f>IF(INDEX(Table2[KET],MATCH(A2070,Table2[//]))="","-",INDEX(Table2[KET],MATCH(A2070,Table2[//])))</f>
        <v>360</v>
      </c>
    </row>
    <row r="2071" spans="1:6" ht="15">
      <c r="A2071" s="27">
        <v>2072</v>
      </c>
      <c r="D2071" s="3" t="str">
        <f>INDEX(Table2[NAMA BARANG],MATCH(A2071,Table2[//]))</f>
        <v>Tas HD 234</v>
      </c>
      <c r="E2071" s="4">
        <f>INDEX(Table2[TT],MATCH(A2071,Table2[//]))</f>
        <v>11</v>
      </c>
      <c r="F2071" s="5">
        <f>IF(INDEX(Table2[KET],MATCH(A2071,Table2[//]))="","-",INDEX(Table2[KET],MATCH(A2071,Table2[//])))</f>
        <v>480</v>
      </c>
    </row>
    <row r="2072" spans="1:6" ht="15">
      <c r="A2072" s="27">
        <v>2073</v>
      </c>
      <c r="D2072" s="3" t="str">
        <f>INDEX(Table2[NAMA BARANG],MATCH(A2072,Table2[//]))</f>
        <v>Tas HD polos (823)</v>
      </c>
      <c r="E2072" s="4">
        <f>INDEX(Table2[TT],MATCH(A2072,Table2[//]))</f>
        <v>1</v>
      </c>
      <c r="F2072" s="5" t="str">
        <f>IF(INDEX(Table2[KET],MATCH(A2072,Table2[//]))="","-",INDEX(Table2[KET],MATCH(A2072,Table2[//])))</f>
        <v>480 pc</v>
      </c>
    </row>
    <row r="2073" spans="1:6" ht="15">
      <c r="A2073" s="27">
        <v>2074</v>
      </c>
      <c r="D2073" s="3" t="str">
        <f>INDEX(Table2[NAMA BARANG],MATCH(A2073,Table2[//]))</f>
        <v>Tas J 1706</v>
      </c>
      <c r="E2073" s="4">
        <f>INDEX(Table2[TT],MATCH(A2073,Table2[//]))</f>
        <v>2</v>
      </c>
      <c r="F2073" s="5" t="str">
        <f>IF(INDEX(Table2[KET],MATCH(A2073,Table2[//]))="","-",INDEX(Table2[KET],MATCH(A2073,Table2[//])))</f>
        <v>10 ls</v>
      </c>
    </row>
    <row r="2074" spans="1:6" ht="15">
      <c r="A2074" s="27">
        <v>2075</v>
      </c>
      <c r="D2074" s="3" t="str">
        <f>INDEX(Table2[NAMA BARANG],MATCH(A2074,Table2[//]))</f>
        <v>Tas jinjing 912 kecil</v>
      </c>
      <c r="E2074" s="4">
        <f>INDEX(Table2[TT],MATCH(A2074,Table2[//]))</f>
        <v>2</v>
      </c>
      <c r="F2074" s="5" t="str">
        <f>IF(INDEX(Table2[KET],MATCH(A2074,Table2[//]))="","-",INDEX(Table2[KET],MATCH(A2074,Table2[//])))</f>
        <v>360 pc</v>
      </c>
    </row>
    <row r="2075" spans="1:6" ht="15">
      <c r="A2075" s="27">
        <v>2076</v>
      </c>
      <c r="D2075" s="3" t="str">
        <f>INDEX(Table2[NAMA BARANG],MATCH(A2075,Table2[//]))</f>
        <v>Tas K 20x25 Etj</v>
      </c>
      <c r="E2075" s="4">
        <f>INDEX(Table2[TT],MATCH(A2075,Table2[//]))</f>
        <v>18</v>
      </c>
      <c r="F2075" s="5" t="str">
        <f>IF(INDEX(Table2[KET],MATCH(A2075,Table2[//]))="","-",INDEX(Table2[KET],MATCH(A2075,Table2[//])))</f>
        <v>30 ls</v>
      </c>
    </row>
    <row r="2076" spans="1:6" ht="15">
      <c r="A2076" s="27">
        <v>2077</v>
      </c>
      <c r="D2076" s="3" t="str">
        <f>INDEX(Table2[NAMA BARANG],MATCH(A2076,Table2[//]))</f>
        <v>Tas Kado FG L/19</v>
      </c>
      <c r="E2076" s="4">
        <f>INDEX(Table2[TT],MATCH(A2076,Table2[//]))</f>
        <v>1</v>
      </c>
      <c r="F2076" s="5" t="str">
        <f>IF(INDEX(Table2[KET],MATCH(A2076,Table2[//]))="","-",INDEX(Table2[KET],MATCH(A2076,Table2[//])))</f>
        <v>50 ls</v>
      </c>
    </row>
    <row r="2077" spans="1:6" ht="15">
      <c r="A2077" s="27">
        <v>2078</v>
      </c>
      <c r="D2077" s="3" t="str">
        <f>INDEX(Table2[NAMA BARANG],MATCH(A2077,Table2[//]))</f>
        <v>Tas Kado FG XL</v>
      </c>
      <c r="E2077" s="4">
        <f>INDEX(Table2[TT],MATCH(A2077,Table2[//]))</f>
        <v>1</v>
      </c>
      <c r="F2077" s="5" t="str">
        <f>IF(INDEX(Table2[KET],MATCH(A2077,Table2[//]))="","-",INDEX(Table2[KET],MATCH(A2077,Table2[//])))</f>
        <v>40 ls</v>
      </c>
    </row>
    <row r="2078" spans="1:6" ht="15">
      <c r="A2078" s="27">
        <v>2079</v>
      </c>
      <c r="D2078" s="3" t="str">
        <f>INDEX(Table2[NAMA BARANG],MATCH(A2078,Table2[//]))</f>
        <v>Tas Kado GG2 2048 (10, 249 (6)</v>
      </c>
      <c r="E2078" s="4">
        <f>INDEX(Table2[TT],MATCH(A2078,Table2[//]))</f>
        <v>16</v>
      </c>
      <c r="F2078" s="5" t="str">
        <f>IF(INDEX(Table2[KET],MATCH(A2078,Table2[//]))="","-",INDEX(Table2[KET],MATCH(A2078,Table2[//])))</f>
        <v>40 LSN</v>
      </c>
    </row>
    <row r="2079" spans="1:6" ht="15">
      <c r="A2079" s="27">
        <v>2080</v>
      </c>
      <c r="D2079" s="3" t="str">
        <f>INDEX(Table2[NAMA BARANG],MATCH(A2079,Table2[//]))</f>
        <v>Tas Kado GG2 248</v>
      </c>
      <c r="E2079" s="4">
        <f>INDEX(Table2[TT],MATCH(A2079,Table2[//]))</f>
        <v>1</v>
      </c>
      <c r="F2079" s="5" t="str">
        <f>IF(INDEX(Table2[KET],MATCH(A2079,Table2[//]))="","-",INDEX(Table2[KET],MATCH(A2079,Table2[//])))</f>
        <v>40 LSN</v>
      </c>
    </row>
    <row r="2080" spans="1:6" ht="15">
      <c r="A2080" s="27">
        <v>2081</v>
      </c>
      <c r="D2080" s="3" t="str">
        <f>INDEX(Table2[NAMA BARANG],MATCH(A2080,Table2[//]))</f>
        <v>Tas Kado GG2 3021-3024</v>
      </c>
      <c r="E2080" s="4">
        <f>INDEX(Table2[TT],MATCH(A2080,Table2[//]))</f>
        <v>6</v>
      </c>
      <c r="F2080" s="5" t="str">
        <f>IF(INDEX(Table2[KET],MATCH(A2080,Table2[//]))="","-",INDEX(Table2[KET],MATCH(A2080,Table2[//])))</f>
        <v>40 LSN</v>
      </c>
    </row>
    <row r="2081" spans="1:6" ht="15">
      <c r="A2081" s="27">
        <v>2082</v>
      </c>
      <c r="D2081" s="3" t="str">
        <f>INDEX(Table2[NAMA BARANG],MATCH(A2081,Table2[//]))</f>
        <v>Tas Kado GG2 811 (2), 903 (1)</v>
      </c>
      <c r="E2081" s="4">
        <f>INDEX(Table2[TT],MATCH(A2081,Table2[//]))</f>
        <v>3</v>
      </c>
      <c r="F2081" s="5" t="str">
        <f>IF(INDEX(Table2[KET],MATCH(A2081,Table2[//]))="","-",INDEX(Table2[KET],MATCH(A2081,Table2[//])))</f>
        <v>40 LSN</v>
      </c>
    </row>
    <row r="2082" spans="1:6" ht="15">
      <c r="A2082" s="27">
        <v>2083</v>
      </c>
      <c r="D2082" s="3" t="str">
        <f>INDEX(Table2[NAMA BARANG],MATCH(A2082,Table2[//]))</f>
        <v>Tas Kado GG2 Coklat Tali Rajut</v>
      </c>
      <c r="E2082" s="4">
        <f>INDEX(Table2[TT],MATCH(A2082,Table2[//]))</f>
        <v>1</v>
      </c>
      <c r="F2082" s="5" t="str">
        <f>IF(INDEX(Table2[KET],MATCH(A2082,Table2[//]))="","-",INDEX(Table2[KET],MATCH(A2082,Table2[//])))</f>
        <v>40 LSN</v>
      </c>
    </row>
    <row r="2083" spans="1:6" ht="15">
      <c r="A2083" s="27">
        <v>2084</v>
      </c>
      <c r="D2083" s="3" t="str">
        <f>INDEX(Table2[NAMA BARANG],MATCH(A2083,Table2[//]))</f>
        <v>Tas Kain E 100 A</v>
      </c>
      <c r="E2083" s="4">
        <f>INDEX(Table2[TT],MATCH(A2083,Table2[//]))</f>
        <v>2</v>
      </c>
      <c r="F2083" s="5" t="str">
        <f>IF(INDEX(Table2[KET],MATCH(A2083,Table2[//]))="","-",INDEX(Table2[KET],MATCH(A2083,Table2[//])))</f>
        <v>300 PCS</v>
      </c>
    </row>
    <row r="2084" spans="1:6" ht="15">
      <c r="A2084" s="27">
        <v>2085</v>
      </c>
      <c r="D2084" s="3" t="str">
        <f>INDEX(Table2[NAMA BARANG],MATCH(A2084,Table2[//]))</f>
        <v>Tas Kain E 101 A</v>
      </c>
      <c r="E2084" s="4">
        <f>INDEX(Table2[TT],MATCH(A2084,Table2[//]))</f>
        <v>2</v>
      </c>
      <c r="F2084" s="5">
        <f>IF(INDEX(Table2[KET],MATCH(A2084,Table2[//]))="","-",INDEX(Table2[KET],MATCH(A2084,Table2[//])))</f>
        <v>250</v>
      </c>
    </row>
    <row r="2085" spans="1:6" ht="15">
      <c r="A2085" s="27">
        <v>2086</v>
      </c>
      <c r="D2085" s="3" t="str">
        <f>INDEX(Table2[NAMA BARANG],MATCH(A2085,Table2[//]))</f>
        <v>Tas Kain Fancy B restleting</v>
      </c>
      <c r="E2085" s="4">
        <f>INDEX(Table2[TT],MATCH(A2085,Table2[//]))</f>
        <v>1</v>
      </c>
      <c r="F2085" s="5">
        <f>IF(INDEX(Table2[KET],MATCH(A2085,Table2[//]))="","-",INDEX(Table2[KET],MATCH(A2085,Table2[//])))</f>
        <v>180</v>
      </c>
    </row>
    <row r="2086" spans="1:6" ht="15">
      <c r="A2086" s="27">
        <v>2087</v>
      </c>
      <c r="D2086" s="3" t="str">
        <f>INDEX(Table2[NAMA BARANG],MATCH(A2086,Table2[//]))</f>
        <v>Tas Kain Ret K-27 (Hj/ Htm/ Coklat/ Mr Tua) cream</v>
      </c>
      <c r="E2086" s="4">
        <f>INDEX(Table2[TT],MATCH(A2086,Table2[//]))</f>
        <v>13</v>
      </c>
      <c r="F2086" s="5" t="str">
        <f>IF(INDEX(Table2[KET],MATCH(A2086,Table2[//]))="","-",INDEX(Table2[KET],MATCH(A2086,Table2[//])))</f>
        <v>288 pc</v>
      </c>
    </row>
    <row r="2087" spans="1:6" ht="15">
      <c r="A2087" s="27">
        <v>2088</v>
      </c>
      <c r="D2087" s="3" t="str">
        <f>INDEX(Table2[NAMA BARANG],MATCH(A2087,Table2[//]))</f>
        <v>Tas Karung 40x45</v>
      </c>
      <c r="E2087" s="4">
        <f>INDEX(Table2[TT],MATCH(A2087,Table2[//]))</f>
        <v>13</v>
      </c>
      <c r="F2087" s="5" t="str">
        <f>IF(INDEX(Table2[KET],MATCH(A2087,Table2[//]))="","-",INDEX(Table2[KET],MATCH(A2087,Table2[//])))</f>
        <v>120 PCS</v>
      </c>
    </row>
    <row r="2088" spans="1:6" ht="15">
      <c r="A2088" s="27">
        <v>2089</v>
      </c>
      <c r="D2088" s="3" t="str">
        <f>INDEX(Table2[NAMA BARANG],MATCH(A2088,Table2[//]))</f>
        <v>Tas Karung 45x50</v>
      </c>
      <c r="E2088" s="4">
        <f>INDEX(Table2[TT],MATCH(A2088,Table2[//]))</f>
        <v>4</v>
      </c>
      <c r="F2088" s="5" t="str">
        <f>IF(INDEX(Table2[KET],MATCH(A2088,Table2[//]))="","-",INDEX(Table2[KET],MATCH(A2088,Table2[//])))</f>
        <v>120 PCS</v>
      </c>
    </row>
    <row r="2089" spans="1:6" ht="15">
      <c r="A2089" s="27">
        <v>2090</v>
      </c>
      <c r="D2089" s="3" t="str">
        <f>INDEX(Table2[NAMA BARANG],MATCH(A2089,Table2[//]))</f>
        <v>Tas Karung 50x55</v>
      </c>
      <c r="E2089" s="4">
        <f>INDEX(Table2[TT],MATCH(A2089,Table2[//]))</f>
        <v>9</v>
      </c>
      <c r="F2089" s="5" t="str">
        <f>IF(INDEX(Table2[KET],MATCH(A2089,Table2[//]))="","-",INDEX(Table2[KET],MATCH(A2089,Table2[//])))</f>
        <v>120 PCS</v>
      </c>
    </row>
    <row r="2090" spans="1:6" ht="15">
      <c r="A2090" s="27">
        <v>2091</v>
      </c>
      <c r="D2090" s="3" t="str">
        <f>INDEX(Table2[NAMA BARANG],MATCH(A2090,Table2[//]))</f>
        <v>Tas Karung 55x65</v>
      </c>
      <c r="E2090" s="4">
        <f>INDEX(Table2[TT],MATCH(A2090,Table2[//]))</f>
        <v>8</v>
      </c>
      <c r="F2090" s="5" t="str">
        <f>IF(INDEX(Table2[KET],MATCH(A2090,Table2[//]))="","-",INDEX(Table2[KET],MATCH(A2090,Table2[//])))</f>
        <v>120 PCS</v>
      </c>
    </row>
    <row r="2091" spans="1:6" ht="15">
      <c r="A2091" s="27">
        <v>2092</v>
      </c>
      <c r="D2091" s="3" t="str">
        <f>INDEX(Table2[NAMA BARANG],MATCH(A2091,Table2[//]))</f>
        <v>Tas Karung 70x70</v>
      </c>
      <c r="E2091" s="4">
        <f>INDEX(Table2[TT],MATCH(A2091,Table2[//]))</f>
        <v>16</v>
      </c>
      <c r="F2091" s="5" t="str">
        <f>IF(INDEX(Table2[KET],MATCH(A2091,Table2[//]))="","-",INDEX(Table2[KET],MATCH(A2091,Table2[//])))</f>
        <v>120 PCS</v>
      </c>
    </row>
    <row r="2092" spans="1:6" ht="15">
      <c r="A2092" s="27">
        <v>2093</v>
      </c>
      <c r="D2092" s="3" t="str">
        <f>INDEX(Table2[NAMA BARANG],MATCH(A2092,Table2[//]))</f>
        <v xml:space="preserve">Tas Karung A (65x55) </v>
      </c>
      <c r="E2092" s="4">
        <f>INDEX(Table2[TT],MATCH(A2092,Table2[//]))</f>
        <v>1</v>
      </c>
      <c r="F2092" s="5" t="str">
        <f>IF(INDEX(Table2[KET],MATCH(A2092,Table2[//]))="","-",INDEX(Table2[KET],MATCH(A2092,Table2[//])))</f>
        <v>120 pc</v>
      </c>
    </row>
    <row r="2093" spans="1:6" ht="15">
      <c r="A2093" s="27">
        <v>2094</v>
      </c>
      <c r="D2093" s="3" t="str">
        <f>INDEX(Table2[NAMA BARANG],MATCH(A2093,Table2[//]))</f>
        <v>Tas Karung C (45x50) (50x45)</v>
      </c>
      <c r="E2093" s="4">
        <f>INDEX(Table2[TT],MATCH(A2093,Table2[//]))</f>
        <v>1</v>
      </c>
      <c r="F2093" s="5" t="str">
        <f>IF(INDEX(Table2[KET],MATCH(A2093,Table2[//]))="","-",INDEX(Table2[KET],MATCH(A2093,Table2[//])))</f>
        <v>10 ls</v>
      </c>
    </row>
    <row r="2094" spans="1:6" ht="15">
      <c r="A2094" s="27">
        <v>2095</v>
      </c>
      <c r="D2094" s="3" t="str">
        <f>INDEX(Table2[NAMA BARANG],MATCH(A2094,Table2[//]))</f>
        <v>Tas Kertas (Emas, Silver, Hj daun) PHS</v>
      </c>
      <c r="E2094" s="4">
        <f>INDEX(Table2[TT],MATCH(A2094,Table2[//]))</f>
        <v>15</v>
      </c>
      <c r="F2094" s="5" t="str">
        <f>IF(INDEX(Table2[KET],MATCH(A2094,Table2[//]))="","-",INDEX(Table2[KET],MATCH(A2094,Table2[//])))</f>
        <v>20 ls</v>
      </c>
    </row>
    <row r="2095" spans="1:6" ht="15">
      <c r="A2095" s="27">
        <v>2096</v>
      </c>
      <c r="D2095" s="3" t="str">
        <f>INDEX(Table2[NAMA BARANG],MATCH(A2095,Table2[//]))</f>
        <v>Tas Kertas 1/ SS/ 12,5 x 16</v>
      </c>
      <c r="E2095" s="4">
        <f>INDEX(Table2[TT],MATCH(A2095,Table2[//]))</f>
        <v>3</v>
      </c>
      <c r="F2095" s="5" t="str">
        <f>IF(INDEX(Table2[KET],MATCH(A2095,Table2[//]))="","-",INDEX(Table2[KET],MATCH(A2095,Table2[//])))</f>
        <v>50 ls</v>
      </c>
    </row>
    <row r="2096" spans="1:6" ht="15">
      <c r="A2096" s="27">
        <v>2097</v>
      </c>
      <c r="D2096" s="3" t="str">
        <f>INDEX(Table2[NAMA BARANG],MATCH(A2096,Table2[//]))</f>
        <v>Tas Kertas 8863C/ 181C</v>
      </c>
      <c r="E2096" s="4">
        <f>INDEX(Table2[TT],MATCH(A2096,Table2[//]))</f>
        <v>1</v>
      </c>
      <c r="F2096" s="5" t="str">
        <f>IF(INDEX(Table2[KET],MATCH(A2096,Table2[//]))="","-",INDEX(Table2[KET],MATCH(A2096,Table2[//])))</f>
        <v>40 ls</v>
      </c>
    </row>
    <row r="2097" spans="1:6" ht="15">
      <c r="A2097" s="27">
        <v>2098</v>
      </c>
      <c r="D2097" s="3" t="str">
        <f>INDEX(Table2[NAMA BARANG],MATCH(A2097,Table2[//]))</f>
        <v>Tas Kertas 8891A/ 8875A</v>
      </c>
      <c r="E2097" s="4">
        <f>INDEX(Table2[TT],MATCH(A2097,Table2[//]))</f>
        <v>1</v>
      </c>
      <c r="F2097" s="5" t="str">
        <f>IF(INDEX(Table2[KET],MATCH(A2097,Table2[//]))="","-",INDEX(Table2[KET],MATCH(A2097,Table2[//])))</f>
        <v>20 ls</v>
      </c>
    </row>
    <row r="2098" spans="1:6" ht="15">
      <c r="A2098" s="27">
        <v>2099</v>
      </c>
      <c r="D2098" s="3" t="str">
        <f>INDEX(Table2[NAMA BARANG],MATCH(A2098,Table2[//]))</f>
        <v>Tas Kertas 8891C/ 8875C</v>
      </c>
      <c r="E2098" s="4">
        <f>INDEX(Table2[TT],MATCH(A2098,Table2[//]))</f>
        <v>1</v>
      </c>
      <c r="F2098" s="5" t="str">
        <f>IF(INDEX(Table2[KET],MATCH(A2098,Table2[//]))="","-",INDEX(Table2[KET],MATCH(A2098,Table2[//])))</f>
        <v>40 ls</v>
      </c>
    </row>
    <row r="2099" spans="1:6" ht="15">
      <c r="A2099" s="27">
        <v>2100</v>
      </c>
      <c r="D2099" s="3" t="str">
        <f>INDEX(Table2[NAMA BARANG],MATCH(A2099,Table2[//]))</f>
        <v>Tas Kertas 9173M</v>
      </c>
      <c r="E2099" s="4">
        <f>INDEX(Table2[TT],MATCH(A2099,Table2[//]))</f>
        <v>3</v>
      </c>
      <c r="F2099" s="5">
        <f>IF(INDEX(Table2[KET],MATCH(A2099,Table2[//]))="","-",INDEX(Table2[KET],MATCH(A2099,Table2[//])))</f>
        <v>360</v>
      </c>
    </row>
    <row r="2100" spans="1:6" ht="15">
      <c r="A2100" s="27">
        <v>2101</v>
      </c>
      <c r="D2100" s="3" t="str">
        <f>INDEX(Table2[NAMA BARANG],MATCH(A2100,Table2[//]))</f>
        <v>Tas Kertas BL 9173 L</v>
      </c>
      <c r="E2100" s="4">
        <f>INDEX(Table2[TT],MATCH(A2100,Table2[//]))</f>
        <v>1</v>
      </c>
      <c r="F2100" s="5" t="str">
        <f>IF(INDEX(Table2[KET],MATCH(A2100,Table2[//]))="","-",INDEX(Table2[KET],MATCH(A2100,Table2[//])))</f>
        <v>20 ls</v>
      </c>
    </row>
    <row r="2101" spans="1:6" ht="15">
      <c r="A2101" s="27">
        <v>2102</v>
      </c>
      <c r="D2101" s="3" t="str">
        <f>INDEX(Table2[NAMA BARANG],MATCH(A2101,Table2[//]))</f>
        <v>Tas Kertas DU bk 9173 H</v>
      </c>
      <c r="E2101" s="4">
        <f>INDEX(Table2[TT],MATCH(A2101,Table2[//]))</f>
        <v>2</v>
      </c>
      <c r="F2101" s="5" t="str">
        <f>IF(INDEX(Table2[KET],MATCH(A2101,Table2[//]))="","-",INDEX(Table2[KET],MATCH(A2101,Table2[//])))</f>
        <v>-</v>
      </c>
    </row>
    <row r="2102" spans="1:6" ht="15">
      <c r="A2102" s="27">
        <v>2103</v>
      </c>
      <c r="D2102" s="3" t="str">
        <f>INDEX(Table2[NAMA BARANG],MATCH(A2102,Table2[//]))</f>
        <v>Tas Kertas Ly SD 282 B</v>
      </c>
      <c r="E2102" s="4">
        <f>INDEX(Table2[TT],MATCH(A2102,Table2[//]))</f>
        <v>1</v>
      </c>
      <c r="F2102" s="5" t="str">
        <f>IF(INDEX(Table2[KET],MATCH(A2102,Table2[//]))="","-",INDEX(Table2[KET],MATCH(A2102,Table2[//])))</f>
        <v>360 pc</v>
      </c>
    </row>
    <row r="2103" spans="1:6" ht="15">
      <c r="A2103" s="27">
        <v>2104</v>
      </c>
      <c r="D2103" s="3" t="str">
        <f>INDEX(Table2[NAMA BARANG],MATCH(A2103,Table2[//]))</f>
        <v>Tas Kertas Ly SD 283 B(2)/ 284 B(17)</v>
      </c>
      <c r="E2103" s="4">
        <f>INDEX(Table2[TT],MATCH(A2103,Table2[//]))</f>
        <v>18</v>
      </c>
      <c r="F2103" s="5" t="str">
        <f>IF(INDEX(Table2[KET],MATCH(A2103,Table2[//]))="","-",INDEX(Table2[KET],MATCH(A2103,Table2[//])))</f>
        <v>360 pc</v>
      </c>
    </row>
    <row r="2104" spans="1:6" ht="15">
      <c r="A2104" s="27">
        <v>2105</v>
      </c>
      <c r="D2104" s="3" t="str">
        <f>INDEX(Table2[NAMA BARANG],MATCH(A2104,Table2[//]))</f>
        <v>Tas Kertas Ly SD 286 B</v>
      </c>
      <c r="E2104" s="4">
        <f>INDEX(Table2[TT],MATCH(A2104,Table2[//]))</f>
        <v>7</v>
      </c>
      <c r="F2104" s="5" t="str">
        <f>IF(INDEX(Table2[KET],MATCH(A2104,Table2[//]))="","-",INDEX(Table2[KET],MATCH(A2104,Table2[//])))</f>
        <v>360 pc</v>
      </c>
    </row>
    <row r="2105" spans="1:6" ht="15">
      <c r="A2105" s="27">
        <v>2106</v>
      </c>
      <c r="D2105" s="3" t="str">
        <f>INDEX(Table2[NAMA BARANG],MATCH(A2105,Table2[//]))</f>
        <v>Tas Kertas Ly XL 277 B</v>
      </c>
      <c r="E2105" s="4">
        <f>INDEX(Table2[TT],MATCH(A2105,Table2[//]))</f>
        <v>1</v>
      </c>
      <c r="F2105" s="5" t="str">
        <f>IF(INDEX(Table2[KET],MATCH(A2105,Table2[//]))="","-",INDEX(Table2[KET],MATCH(A2105,Table2[//])))</f>
        <v>30 ls</v>
      </c>
    </row>
    <row r="2106" spans="1:6" ht="15">
      <c r="A2106" s="27">
        <v>2107</v>
      </c>
      <c r="D2106" s="3" t="str">
        <f>INDEX(Table2[NAMA BARANG],MATCH(A2106,Table2[//]))</f>
        <v>Tas Kertas Ly XL 289</v>
      </c>
      <c r="E2106" s="4">
        <f>INDEX(Table2[TT],MATCH(A2106,Table2[//]))</f>
        <v>1</v>
      </c>
      <c r="F2106" s="5" t="str">
        <f>IF(INDEX(Table2[KET],MATCH(A2106,Table2[//]))="","-",INDEX(Table2[KET],MATCH(A2106,Table2[//])))</f>
        <v>30 ls</v>
      </c>
    </row>
    <row r="2107" spans="1:6" ht="15">
      <c r="A2107" s="27">
        <v>2108</v>
      </c>
      <c r="D2107" s="3" t="str">
        <f>INDEX(Table2[NAMA BARANG],MATCH(A2107,Table2[//]))</f>
        <v>Tas Kertas pk 10-04/ 31 X381 XL</v>
      </c>
      <c r="E2107" s="4">
        <f>INDEX(Table2[TT],MATCH(A2107,Table2[//]))</f>
        <v>3</v>
      </c>
      <c r="F2107" s="5" t="str">
        <f>IF(INDEX(Table2[KET],MATCH(A2107,Table2[//]))="","-",INDEX(Table2[KET],MATCH(A2107,Table2[//])))</f>
        <v>480 pc</v>
      </c>
    </row>
    <row r="2108" spans="1:6" ht="15">
      <c r="A2108" s="27">
        <v>2109</v>
      </c>
      <c r="D2108" s="3" t="str">
        <f>INDEX(Table2[NAMA BARANG],MATCH(A2108,Table2[//]))</f>
        <v>Tas LL D (K)</v>
      </c>
      <c r="E2108" s="4">
        <f>INDEX(Table2[TT],MATCH(A2108,Table2[//]))</f>
        <v>9</v>
      </c>
      <c r="F2108" s="5" t="str">
        <f>IF(INDEX(Table2[KET],MATCH(A2108,Table2[//]))="","-",INDEX(Table2[KET],MATCH(A2108,Table2[//])))</f>
        <v>1200 pc</v>
      </c>
    </row>
    <row r="2109" spans="1:6" ht="15">
      <c r="A2109" s="27">
        <v>2110</v>
      </c>
      <c r="D2109" s="3" t="str">
        <f>INDEX(Table2[NAMA BARANG],MATCH(A2109,Table2[//]))</f>
        <v>Tas lux My 024</v>
      </c>
      <c r="E2109" s="4">
        <f>INDEX(Table2[TT],MATCH(A2109,Table2[//]))</f>
        <v>3</v>
      </c>
      <c r="F2109" s="5" t="str">
        <f>IF(INDEX(Table2[KET],MATCH(A2109,Table2[//]))="","-",INDEX(Table2[KET],MATCH(A2109,Table2[//])))</f>
        <v>120 bh</v>
      </c>
    </row>
    <row r="2110" spans="1:6" ht="15">
      <c r="A2110" s="27">
        <v>2111</v>
      </c>
      <c r="D2110" s="3" t="str">
        <f>INDEX(Table2[NAMA BARANG],MATCH(A2110,Table2[//]))</f>
        <v>Tas Ly 083/ 086 B</v>
      </c>
      <c r="E2110" s="4">
        <f>INDEX(Table2[TT],MATCH(A2110,Table2[//]))</f>
        <v>4</v>
      </c>
      <c r="F2110" s="5">
        <f>IF(INDEX(Table2[KET],MATCH(A2110,Table2[//]))="","-",INDEX(Table2[KET],MATCH(A2110,Table2[//])))</f>
        <v>360</v>
      </c>
    </row>
    <row r="2111" spans="1:6" ht="15">
      <c r="A2111" s="27">
        <v>2112</v>
      </c>
      <c r="D2111" s="3" t="str">
        <f>INDEX(Table2[NAMA BARANG],MATCH(A2111,Table2[//]))</f>
        <v>Tas Ly HD 126/ 131B</v>
      </c>
      <c r="E2111" s="4">
        <f>INDEX(Table2[TT],MATCH(A2111,Table2[//]))</f>
        <v>9</v>
      </c>
      <c r="F2111" s="5" t="str">
        <f>IF(INDEX(Table2[KET],MATCH(A2111,Table2[//]))="","-",INDEX(Table2[KET],MATCH(A2111,Table2[//])))</f>
        <v>360 pc</v>
      </c>
    </row>
    <row r="2112" spans="1:6" ht="15">
      <c r="A2112" s="27">
        <v>2113</v>
      </c>
      <c r="D2112" s="3" t="str">
        <f>INDEX(Table2[NAMA BARANG],MATCH(A2112,Table2[//]))</f>
        <v>Tas Ly HD 132 B</v>
      </c>
      <c r="E2112" s="4">
        <f>INDEX(Table2[TT],MATCH(A2112,Table2[//]))</f>
        <v>3</v>
      </c>
      <c r="F2112" s="5">
        <f>IF(INDEX(Table2[KET],MATCH(A2112,Table2[//]))="","-",INDEX(Table2[KET],MATCH(A2112,Table2[//])))</f>
        <v>360</v>
      </c>
    </row>
    <row r="2113" spans="1:6" ht="15">
      <c r="A2113" s="27">
        <v>2114</v>
      </c>
      <c r="D2113" s="3" t="str">
        <f>INDEX(Table2[NAMA BARANG],MATCH(A2113,Table2[//]))</f>
        <v>Tas Ly HD 148 B</v>
      </c>
      <c r="E2113" s="4">
        <f>INDEX(Table2[TT],MATCH(A2113,Table2[//]))</f>
        <v>8</v>
      </c>
      <c r="F2113" s="5">
        <f>IF(INDEX(Table2[KET],MATCH(A2113,Table2[//]))="","-",INDEX(Table2[KET],MATCH(A2113,Table2[//])))</f>
        <v>360</v>
      </c>
    </row>
    <row r="2114" spans="1:6" ht="15">
      <c r="A2114" s="27">
        <v>2115</v>
      </c>
      <c r="D2114" s="3" t="str">
        <f>INDEX(Table2[NAMA BARANG],MATCH(A2114,Table2[//]))</f>
        <v>Tas Ly HD 149 B</v>
      </c>
      <c r="E2114" s="4">
        <f>INDEX(Table2[TT],MATCH(A2114,Table2[//]))</f>
        <v>15</v>
      </c>
      <c r="F2114" s="5">
        <f>IF(INDEX(Table2[KET],MATCH(A2114,Table2[//]))="","-",INDEX(Table2[KET],MATCH(A2114,Table2[//])))</f>
        <v>360</v>
      </c>
    </row>
    <row r="2115" spans="1:6" ht="15">
      <c r="A2115" s="27">
        <v>2116</v>
      </c>
      <c r="D2115" s="3" t="str">
        <f>INDEX(Table2[NAMA BARANG],MATCH(A2115,Table2[//]))</f>
        <v>Tas Ly HD 150 B</v>
      </c>
      <c r="E2115" s="4">
        <f>INDEX(Table2[TT],MATCH(A2115,Table2[//]))</f>
        <v>5</v>
      </c>
      <c r="F2115" s="5">
        <f>IF(INDEX(Table2[KET],MATCH(A2115,Table2[//]))="","-",INDEX(Table2[KET],MATCH(A2115,Table2[//])))</f>
        <v>360</v>
      </c>
    </row>
    <row r="2116" spans="1:6" ht="15">
      <c r="A2116" s="27">
        <v>2117</v>
      </c>
      <c r="D2116" s="3" t="str">
        <f>INDEX(Table2[NAMA BARANG],MATCH(A2116,Table2[//]))</f>
        <v>Tas Ly SD 211B</v>
      </c>
      <c r="E2116" s="4">
        <f>INDEX(Table2[TT],MATCH(A2116,Table2[//]))</f>
        <v>1</v>
      </c>
      <c r="F2116" s="5">
        <f>IF(INDEX(Table2[KET],MATCH(A2116,Table2[//]))="","-",INDEX(Table2[KET],MATCH(A2116,Table2[//])))</f>
        <v>360</v>
      </c>
    </row>
    <row r="2117" spans="1:6" ht="15">
      <c r="A2117" s="27">
        <v>2118</v>
      </c>
      <c r="D2117" s="3" t="str">
        <f>INDEX(Table2[NAMA BARANG],MATCH(A2117,Table2[//]))</f>
        <v>Tas LySD 154 K</v>
      </c>
      <c r="E2117" s="4">
        <f>INDEX(Table2[TT],MATCH(A2117,Table2[//]))</f>
        <v>7</v>
      </c>
      <c r="F2117" s="5">
        <f>IF(INDEX(Table2[KET],MATCH(A2117,Table2[//]))="","-",INDEX(Table2[KET],MATCH(A2117,Table2[//])))</f>
        <v>480</v>
      </c>
    </row>
    <row r="2118" spans="1:6" ht="15">
      <c r="A2118" s="27">
        <v>2119</v>
      </c>
      <c r="D2118" s="3" t="str">
        <f>INDEX(Table2[NAMA BARANG],MATCH(A2118,Table2[//]))</f>
        <v>Tas LySD 229 K</v>
      </c>
      <c r="E2118" s="4">
        <f>INDEX(Table2[TT],MATCH(A2118,Table2[//]))</f>
        <v>36</v>
      </c>
      <c r="F2118" s="5" t="str">
        <f>IF(INDEX(Table2[KET],MATCH(A2118,Table2[//]))="","-",INDEX(Table2[KET],MATCH(A2118,Table2[//])))</f>
        <v>480 pc</v>
      </c>
    </row>
    <row r="2119" spans="1:6" ht="15">
      <c r="A2119" s="27">
        <v>2120</v>
      </c>
      <c r="D2119" s="3" t="str">
        <f>INDEX(Table2[NAMA BARANG],MATCH(A2119,Table2[//]))</f>
        <v>Tas LySD 241 K</v>
      </c>
      <c r="E2119" s="4">
        <f>INDEX(Table2[TT],MATCH(A2119,Table2[//]))</f>
        <v>2</v>
      </c>
      <c r="F2119" s="5" t="str">
        <f>IF(INDEX(Table2[KET],MATCH(A2119,Table2[//]))="","-",INDEX(Table2[KET],MATCH(A2119,Table2[//])))</f>
        <v>480 pc</v>
      </c>
    </row>
    <row r="2120" spans="1:6" ht="15">
      <c r="A2120" s="27">
        <v>2121</v>
      </c>
      <c r="D2120" s="3" t="str">
        <f>INDEX(Table2[NAMA BARANG],MATCH(A2120,Table2[//]))</f>
        <v>Tas LySD 241 K</v>
      </c>
      <c r="E2120" s="4">
        <f>INDEX(Table2[TT],MATCH(A2120,Table2[//]))</f>
        <v>2</v>
      </c>
      <c r="F2120" s="5" t="str">
        <f>IF(INDEX(Table2[KET],MATCH(A2120,Table2[//]))="","-",INDEX(Table2[KET],MATCH(A2120,Table2[//])))</f>
        <v>480 pc</v>
      </c>
    </row>
    <row r="2121" spans="1:6" ht="15">
      <c r="A2121" s="27">
        <v>2122</v>
      </c>
      <c r="D2121" s="3" t="str">
        <f>INDEX(Table2[NAMA BARANG],MATCH(A2121,Table2[//]))</f>
        <v>Tas Mika besar Tenteng tangan R 013</v>
      </c>
      <c r="E2121" s="4">
        <f>INDEX(Table2[TT],MATCH(A2121,Table2[//]))</f>
        <v>2</v>
      </c>
      <c r="F2121" s="5" t="str">
        <f>IF(INDEX(Table2[KET],MATCH(A2121,Table2[//]))="","-",INDEX(Table2[KET],MATCH(A2121,Table2[//])))</f>
        <v>30 ls</v>
      </c>
    </row>
    <row r="2122" spans="1:6" ht="15">
      <c r="A2122" s="27">
        <v>2123</v>
      </c>
      <c r="D2122" s="3" t="str">
        <f>INDEX(Table2[NAMA BARANG],MATCH(A2122,Table2[//]))</f>
        <v>Tas Mika PP ME 812 kecil</v>
      </c>
      <c r="E2122" s="4">
        <f>INDEX(Table2[TT],MATCH(A2122,Table2[//]))</f>
        <v>3</v>
      </c>
      <c r="F2122" s="5" t="str">
        <f>IF(INDEX(Table2[KET],MATCH(A2122,Table2[//]))="","-",INDEX(Table2[KET],MATCH(A2122,Table2[//])))</f>
        <v>15 ls</v>
      </c>
    </row>
    <row r="2123" spans="1:6" ht="15">
      <c r="A2123" s="27">
        <v>2124</v>
      </c>
      <c r="D2123" s="3" t="str">
        <f>INDEX(Table2[NAMA BARANG],MATCH(A2123,Table2[//]))</f>
        <v>Tas Mika PP TM 911</v>
      </c>
      <c r="E2123" s="4">
        <f>INDEX(Table2[TT],MATCH(A2123,Table2[//]))</f>
        <v>3</v>
      </c>
      <c r="F2123" s="5" t="str">
        <f>IF(INDEX(Table2[KET],MATCH(A2123,Table2[//]))="","-",INDEX(Table2[KET],MATCH(A2123,Table2[//])))</f>
        <v>120 pc</v>
      </c>
    </row>
    <row r="2124" spans="1:6" ht="15">
      <c r="A2124" s="27">
        <v>2125</v>
      </c>
      <c r="D2124" s="3" t="str">
        <f>INDEX(Table2[NAMA BARANG],MATCH(A2124,Table2[//]))</f>
        <v>Tas Mika+Tali CL MM</v>
      </c>
      <c r="E2124" s="4">
        <f>INDEX(Table2[TT],MATCH(A2124,Table2[//]))</f>
        <v>14</v>
      </c>
      <c r="F2124" s="5" t="str">
        <f>IF(INDEX(Table2[KET],MATCH(A2124,Table2[//]))="","-",INDEX(Table2[KET],MATCH(A2124,Table2[//])))</f>
        <v>848 pc</v>
      </c>
    </row>
    <row r="2125" spans="1:6" ht="15">
      <c r="A2125" s="27">
        <v>2126</v>
      </c>
      <c r="D2125" s="3" t="str">
        <f>INDEX(Table2[NAMA BARANG],MATCH(A2125,Table2[//]))</f>
        <v>Tas Nariko 4A</v>
      </c>
      <c r="E2125" s="4">
        <f>INDEX(Table2[TT],MATCH(A2125,Table2[//]))</f>
        <v>23</v>
      </c>
      <c r="F2125" s="5" t="str">
        <f>IF(INDEX(Table2[KET],MATCH(A2125,Table2[//]))="","-",INDEX(Table2[KET],MATCH(A2125,Table2[//])))</f>
        <v>50 ls</v>
      </c>
    </row>
    <row r="2126" spans="1:6" ht="15">
      <c r="A2126" s="27">
        <v>2127</v>
      </c>
      <c r="D2126" s="3" t="str">
        <f>INDEX(Table2[NAMA BARANG],MATCH(A2126,Table2[//]))</f>
        <v>Tas Plastik B C1</v>
      </c>
      <c r="E2126" s="4">
        <f>INDEX(Table2[TT],MATCH(A2126,Table2[//]))</f>
        <v>4</v>
      </c>
      <c r="F2126" s="5" t="str">
        <f>IF(INDEX(Table2[KET],MATCH(A2126,Table2[//]))="","-",INDEX(Table2[KET],MATCH(A2126,Table2[//])))</f>
        <v>120 pc</v>
      </c>
    </row>
    <row r="2127" spans="1:6" ht="15">
      <c r="A2127" s="27">
        <v>2128</v>
      </c>
      <c r="D2127" s="3" t="str">
        <f>INDEX(Table2[NAMA BARANG],MATCH(A2127,Table2[//]))</f>
        <v>Tas Plastik B C1</v>
      </c>
      <c r="E2127" s="4">
        <f>INDEX(Table2[TT],MATCH(A2127,Table2[//]))</f>
        <v>1</v>
      </c>
      <c r="F2127" s="5" t="str">
        <f>IF(INDEX(Table2[KET],MATCH(A2127,Table2[//]))="","-",INDEX(Table2[KET],MATCH(A2127,Table2[//])))</f>
        <v>130 pc</v>
      </c>
    </row>
    <row r="2128" spans="1:6" ht="15">
      <c r="A2128" s="27">
        <v>2129</v>
      </c>
      <c r="D2128" s="3" t="str">
        <f>INDEX(Table2[NAMA BARANG],MATCH(A2128,Table2[//]))</f>
        <v>Tas plastik Besar C1</v>
      </c>
      <c r="E2128" s="4">
        <f>INDEX(Table2[TT],MATCH(A2128,Table2[//]))</f>
        <v>6</v>
      </c>
      <c r="F2128" s="5" t="str">
        <f>IF(INDEX(Table2[KET],MATCH(A2128,Table2[//]))="","-",INDEX(Table2[KET],MATCH(A2128,Table2[//])))</f>
        <v>150 pc</v>
      </c>
    </row>
    <row r="2129" spans="1:6" ht="15">
      <c r="A2129" s="27">
        <v>2130</v>
      </c>
      <c r="D2129" s="3" t="str">
        <f>INDEX(Table2[NAMA BARANG],MATCH(A2129,Table2[//]))</f>
        <v>Tas plastik Besar C1</v>
      </c>
      <c r="E2129" s="4">
        <f>INDEX(Table2[TT],MATCH(A2129,Table2[//]))</f>
        <v>1</v>
      </c>
      <c r="F2129" s="5" t="str">
        <f>IF(INDEX(Table2[KET],MATCH(A2129,Table2[//]))="","-",INDEX(Table2[KET],MATCH(A2129,Table2[//])))</f>
        <v>83 pc</v>
      </c>
    </row>
    <row r="2130" spans="1:6" ht="15.75">
      <c r="A2130" s="27">
        <v>2131</v>
      </c>
      <c r="D2130" s="3" t="str">
        <f>INDEX(Table2[NAMA BARANG],MATCH(A2130,Table2[//]))</f>
        <v>Tas plastik Besar C1</v>
      </c>
      <c r="E2130" s="4">
        <f>INDEX(Table2[TT],MATCH(A2130,Table2[//]))</f>
        <v>1</v>
      </c>
      <c r="F2130" s="29">
        <f>IF(INDEX(Table2[KET],MATCH(A2130,Table2[//]))="","-",INDEX(Table2[KET],MATCH(A2130,Table2[//])))</f>
        <v>170</v>
      </c>
    </row>
    <row r="2131" spans="1:6" ht="15">
      <c r="A2131" s="27">
        <v>2132</v>
      </c>
      <c r="D2131" s="3" t="str">
        <f>INDEX(Table2[NAMA BARANG],MATCH(A2131,Table2[//]))</f>
        <v>Tas plastik Besar C1</v>
      </c>
      <c r="E2131" s="4">
        <f>INDEX(Table2[TT],MATCH(A2131,Table2[//]))</f>
        <v>1</v>
      </c>
      <c r="F2131" s="5">
        <f>IF(INDEX(Table2[KET],MATCH(A2131,Table2[//]))="","-",INDEX(Table2[KET],MATCH(A2131,Table2[//])))</f>
        <v>115</v>
      </c>
    </row>
    <row r="2132" spans="1:6" ht="15">
      <c r="A2132" s="27">
        <v>2133</v>
      </c>
      <c r="D2132" s="3" t="str">
        <f>INDEX(Table2[NAMA BARANG],MATCH(A2132,Table2[//]))</f>
        <v>Tas plastik Besar C1</v>
      </c>
      <c r="E2132" s="4">
        <f>INDEX(Table2[TT],MATCH(A2132,Table2[//]))</f>
        <v>1</v>
      </c>
      <c r="F2132" s="5">
        <f>IF(INDEX(Table2[KET],MATCH(A2132,Table2[//]))="","-",INDEX(Table2[KET],MATCH(A2132,Table2[//])))</f>
        <v>110</v>
      </c>
    </row>
    <row r="2133" spans="1:6" ht="15">
      <c r="A2133" s="27">
        <v>2134</v>
      </c>
      <c r="D2133" s="3" t="str">
        <f>INDEX(Table2[NAMA BARANG],MATCH(A2133,Table2[//]))</f>
        <v>Tas plastik Besar C1</v>
      </c>
      <c r="E2133" s="4">
        <f>INDEX(Table2[TT],MATCH(A2133,Table2[//]))</f>
        <v>1</v>
      </c>
      <c r="F2133" s="5">
        <f>IF(INDEX(Table2[KET],MATCH(A2133,Table2[//]))="","-",INDEX(Table2[KET],MATCH(A2133,Table2[//])))</f>
        <v>100</v>
      </c>
    </row>
    <row r="2134" spans="1:6" ht="15">
      <c r="A2134" s="27">
        <v>2135</v>
      </c>
      <c r="D2134" s="3" t="str">
        <f>INDEX(Table2[NAMA BARANG],MATCH(A2134,Table2[//]))</f>
        <v>Tas Plastik kecil A1</v>
      </c>
      <c r="E2134" s="4">
        <f>INDEX(Table2[TT],MATCH(A2134,Table2[//]))</f>
        <v>7</v>
      </c>
      <c r="F2134" s="5" t="str">
        <f>IF(INDEX(Table2[KET],MATCH(A2134,Table2[//]))="","-",INDEX(Table2[KET],MATCH(A2134,Table2[//])))</f>
        <v>200 pc</v>
      </c>
    </row>
    <row r="2135" spans="1:6" ht="15">
      <c r="A2135" s="27">
        <v>2136</v>
      </c>
      <c r="D2135" s="3" t="str">
        <f>INDEX(Table2[NAMA BARANG],MATCH(A2135,Table2[//]))</f>
        <v>Tas Plastik kecil A1</v>
      </c>
      <c r="E2135" s="4">
        <f>INDEX(Table2[TT],MATCH(A2135,Table2[//]))</f>
        <v>7</v>
      </c>
      <c r="F2135" s="5">
        <f>IF(INDEX(Table2[KET],MATCH(A2135,Table2[//]))="","-",INDEX(Table2[KET],MATCH(A2135,Table2[//])))</f>
        <v>170</v>
      </c>
    </row>
    <row r="2136" spans="1:6" ht="15">
      <c r="A2136" s="27">
        <v>2137</v>
      </c>
      <c r="D2136" s="3" t="str">
        <f>INDEX(Table2[NAMA BARANG],MATCH(A2136,Table2[//]))</f>
        <v>Tas Plastik kecil A1</v>
      </c>
      <c r="E2136" s="4">
        <f>INDEX(Table2[TT],MATCH(A2136,Table2[//]))</f>
        <v>6</v>
      </c>
      <c r="F2136" s="5" t="str">
        <f>IF(INDEX(Table2[KET],MATCH(A2136,Table2[//]))="","-",INDEX(Table2[KET],MATCH(A2136,Table2[//])))</f>
        <v>160 pc</v>
      </c>
    </row>
    <row r="2137" spans="1:6" ht="15">
      <c r="A2137" s="27">
        <v>2138</v>
      </c>
      <c r="D2137" s="3" t="str">
        <f>INDEX(Table2[NAMA BARANG],MATCH(A2137,Table2[//]))</f>
        <v>Tas Plastik kecil A1</v>
      </c>
      <c r="E2137" s="4">
        <f>INDEX(Table2[TT],MATCH(A2137,Table2[//]))</f>
        <v>5</v>
      </c>
      <c r="F2137" s="5" t="str">
        <f>IF(INDEX(Table2[KET],MATCH(A2137,Table2[//]))="","-",INDEX(Table2[KET],MATCH(A2137,Table2[//])))</f>
        <v>130 pc</v>
      </c>
    </row>
    <row r="2138" spans="1:6" ht="15">
      <c r="A2138" s="27">
        <v>2139</v>
      </c>
      <c r="D2138" s="3" t="str">
        <f>INDEX(Table2[NAMA BARANG],MATCH(A2138,Table2[//]))</f>
        <v>Tas Plastik kecil A1</v>
      </c>
      <c r="E2138" s="4">
        <f>INDEX(Table2[TT],MATCH(A2138,Table2[//]))</f>
        <v>4</v>
      </c>
      <c r="F2138" s="5" t="str">
        <f>IF(INDEX(Table2[KET],MATCH(A2138,Table2[//]))="","-",INDEX(Table2[KET],MATCH(A2138,Table2[//])))</f>
        <v>150 pc</v>
      </c>
    </row>
    <row r="2139" spans="1:6" ht="15">
      <c r="A2139" s="27">
        <v>2140</v>
      </c>
      <c r="D2139" s="3" t="str">
        <f>INDEX(Table2[NAMA BARANG],MATCH(A2139,Table2[//]))</f>
        <v>Tas Plastik kecil A1</v>
      </c>
      <c r="E2139" s="4">
        <f>INDEX(Table2[TT],MATCH(A2139,Table2[//]))</f>
        <v>2</v>
      </c>
      <c r="F2139" s="5" t="str">
        <f>IF(INDEX(Table2[KET],MATCH(A2139,Table2[//]))="","-",INDEX(Table2[KET],MATCH(A2139,Table2[//])))</f>
        <v>140 pc</v>
      </c>
    </row>
    <row r="2140" spans="1:6" ht="15">
      <c r="A2140" s="27">
        <v>2141</v>
      </c>
      <c r="D2140" s="3" t="str">
        <f>INDEX(Table2[NAMA BARANG],MATCH(A2140,Table2[//]))</f>
        <v>Tas plastik kecil A1</v>
      </c>
      <c r="E2140" s="4">
        <f>INDEX(Table2[TT],MATCH(A2140,Table2[//]))</f>
        <v>1</v>
      </c>
      <c r="F2140" s="5" t="str">
        <f>IF(INDEX(Table2[KET],MATCH(A2140,Table2[//]))="","-",INDEX(Table2[KET],MATCH(A2140,Table2[//])))</f>
        <v>186 pc</v>
      </c>
    </row>
    <row r="2141" spans="1:6" ht="15">
      <c r="A2141" s="27">
        <v>2142</v>
      </c>
      <c r="D2141" s="3" t="str">
        <f>INDEX(Table2[NAMA BARANG],MATCH(A2141,Table2[//]))</f>
        <v>Tas plastik kecil A1</v>
      </c>
      <c r="E2141" s="4">
        <f>INDEX(Table2[TT],MATCH(A2141,Table2[//]))</f>
        <v>1</v>
      </c>
      <c r="F2141" s="5" t="str">
        <f>IF(INDEX(Table2[KET],MATCH(A2141,Table2[//]))="","-",INDEX(Table2[KET],MATCH(A2141,Table2[//])))</f>
        <v>170 pc</v>
      </c>
    </row>
    <row r="2142" spans="1:6" ht="15">
      <c r="A2142" s="27">
        <v>2143</v>
      </c>
      <c r="D2142" s="3" t="str">
        <f>INDEX(Table2[NAMA BARANG],MATCH(A2142,Table2[//]))</f>
        <v>Tas plastik kecil A1</v>
      </c>
      <c r="E2142" s="4">
        <f>INDEX(Table2[TT],MATCH(A2142,Table2[//]))</f>
        <v>1</v>
      </c>
      <c r="F2142" s="5" t="str">
        <f>IF(INDEX(Table2[KET],MATCH(A2142,Table2[//]))="","-",INDEX(Table2[KET],MATCH(A2142,Table2[//])))</f>
        <v>167 pc</v>
      </c>
    </row>
    <row r="2143" spans="1:6" ht="15">
      <c r="A2143" s="27">
        <v>2144</v>
      </c>
      <c r="D2143" s="3" t="str">
        <f>INDEX(Table2[NAMA BARANG],MATCH(A2143,Table2[//]))</f>
        <v>Tas plastik kecil A1</v>
      </c>
      <c r="E2143" s="4">
        <f>INDEX(Table2[TT],MATCH(A2143,Table2[//]))</f>
        <v>1</v>
      </c>
      <c r="F2143" s="5" t="str">
        <f>IF(INDEX(Table2[KET],MATCH(A2143,Table2[//]))="","-",INDEX(Table2[KET],MATCH(A2143,Table2[//])))</f>
        <v>116 pc</v>
      </c>
    </row>
    <row r="2144" spans="1:6" ht="15">
      <c r="A2144" s="27">
        <v>2145</v>
      </c>
      <c r="D2144" s="3" t="str">
        <f>INDEX(Table2[NAMA BARANG],MATCH(A2144,Table2[//]))</f>
        <v>Tas Plastik kecil A1</v>
      </c>
      <c r="E2144" s="4">
        <f>INDEX(Table2[TT],MATCH(A2144,Table2[//]))</f>
        <v>1</v>
      </c>
      <c r="F2144" s="5">
        <f>IF(INDEX(Table2[KET],MATCH(A2144,Table2[//]))="","-",INDEX(Table2[KET],MATCH(A2144,Table2[//])))</f>
        <v>180</v>
      </c>
    </row>
    <row r="2145" spans="1:6" ht="15">
      <c r="A2145" s="27">
        <v>2146</v>
      </c>
      <c r="D2145" s="3" t="str">
        <f>INDEX(Table2[NAMA BARANG],MATCH(A2145,Table2[//]))</f>
        <v>Tas Plastik T B1</v>
      </c>
      <c r="E2145" s="4">
        <f>INDEX(Table2[TT],MATCH(A2145,Table2[//]))</f>
        <v>19</v>
      </c>
      <c r="F2145" s="5">
        <f>IF(INDEX(Table2[KET],MATCH(A2145,Table2[//]))="","-",INDEX(Table2[KET],MATCH(A2145,Table2[//])))</f>
        <v>140</v>
      </c>
    </row>
    <row r="2146" spans="1:6" ht="15">
      <c r="A2146" s="27">
        <v>2147</v>
      </c>
      <c r="D2146" s="3" t="str">
        <f>INDEX(Table2[NAMA BARANG],MATCH(A2146,Table2[//]))</f>
        <v>Tas Plastik T B1</v>
      </c>
      <c r="E2146" s="4">
        <f>INDEX(Table2[TT],MATCH(A2146,Table2[//]))</f>
        <v>12</v>
      </c>
      <c r="F2146" s="5">
        <f>IF(INDEX(Table2[KET],MATCH(A2146,Table2[//]))="","-",INDEX(Table2[KET],MATCH(A2146,Table2[//])))</f>
        <v>150</v>
      </c>
    </row>
    <row r="2147" spans="1:6" ht="15">
      <c r="A2147" s="27">
        <v>2148</v>
      </c>
      <c r="D2147" s="3" t="str">
        <f>INDEX(Table2[NAMA BARANG],MATCH(A2147,Table2[//]))</f>
        <v>Tas Plastik T B1</v>
      </c>
      <c r="E2147" s="4">
        <f>INDEX(Table2[TT],MATCH(A2147,Table2[//]))</f>
        <v>10</v>
      </c>
      <c r="F2147" s="5" t="str">
        <f>IF(INDEX(Table2[KET],MATCH(A2147,Table2[//]))="","-",INDEX(Table2[KET],MATCH(A2147,Table2[//])))</f>
        <v>130 pc</v>
      </c>
    </row>
    <row r="2148" spans="1:6" ht="15">
      <c r="A2148" s="27">
        <v>2149</v>
      </c>
      <c r="D2148" s="3" t="str">
        <f>INDEX(Table2[NAMA BARANG],MATCH(A2148,Table2[//]))</f>
        <v>Tas Plastik T B1</v>
      </c>
      <c r="E2148" s="4">
        <f>INDEX(Table2[TT],MATCH(A2148,Table2[//]))</f>
        <v>3</v>
      </c>
      <c r="F2148" s="5" t="str">
        <f>IF(INDEX(Table2[KET],MATCH(A2148,Table2[//]))="","-",INDEX(Table2[KET],MATCH(A2148,Table2[//])))</f>
        <v>20 pc</v>
      </c>
    </row>
    <row r="2149" spans="1:6" ht="15">
      <c r="A2149" s="27">
        <v>2150</v>
      </c>
      <c r="D2149" s="3" t="str">
        <f>INDEX(Table2[NAMA BARANG],MATCH(A2149,Table2[//]))</f>
        <v>Tas Plastik T B1</v>
      </c>
      <c r="E2149" s="4">
        <f>INDEX(Table2[TT],MATCH(A2149,Table2[//]))</f>
        <v>2</v>
      </c>
      <c r="F2149" s="5">
        <f>IF(INDEX(Table2[KET],MATCH(A2149,Table2[//]))="","-",INDEX(Table2[KET],MATCH(A2149,Table2[//])))</f>
        <v>60</v>
      </c>
    </row>
    <row r="2150" spans="1:6" ht="15">
      <c r="A2150" s="27">
        <v>2151</v>
      </c>
      <c r="D2150" s="3" t="str">
        <f>INDEX(Table2[NAMA BARANG],MATCH(A2150,Table2[//]))</f>
        <v>Tas plastik Tanggung B1</v>
      </c>
      <c r="E2150" s="4">
        <f>INDEX(Table2[TT],MATCH(A2150,Table2[//]))</f>
        <v>4</v>
      </c>
      <c r="F2150" s="5" t="str">
        <f>IF(INDEX(Table2[KET],MATCH(A2150,Table2[//]))="","-",INDEX(Table2[KET],MATCH(A2150,Table2[//])))</f>
        <v>200 pc</v>
      </c>
    </row>
    <row r="2151" spans="1:6" ht="15">
      <c r="A2151" s="27">
        <v>2152</v>
      </c>
      <c r="D2151" s="3" t="str">
        <f>INDEX(Table2[NAMA BARANG],MATCH(A2151,Table2[//]))</f>
        <v>Tas plastik Tanggung B1</v>
      </c>
      <c r="E2151" s="4">
        <f>INDEX(Table2[TT],MATCH(A2151,Table2[//]))</f>
        <v>1</v>
      </c>
      <c r="F2151" s="5" t="str">
        <f>IF(INDEX(Table2[KET],MATCH(A2151,Table2[//]))="","-",INDEX(Table2[KET],MATCH(A2151,Table2[//])))</f>
        <v>110 pc</v>
      </c>
    </row>
    <row r="2152" spans="1:6" ht="15">
      <c r="A2152" s="27">
        <v>2153</v>
      </c>
      <c r="D2152" s="3" t="str">
        <f>INDEX(Table2[NAMA BARANG],MATCH(A2152,Table2[//]))</f>
        <v>Tas PLK 10-06/ M</v>
      </c>
      <c r="E2152" s="4">
        <f>INDEX(Table2[TT],MATCH(A2152,Table2[//]))</f>
        <v>1</v>
      </c>
      <c r="F2152" s="5" t="str">
        <f>IF(INDEX(Table2[KET],MATCH(A2152,Table2[//]))="","-",INDEX(Table2[KET],MATCH(A2152,Table2[//])))</f>
        <v>600 pc</v>
      </c>
    </row>
    <row r="2153" spans="1:6" ht="15">
      <c r="A2153" s="27">
        <v>2154</v>
      </c>
      <c r="D2153" s="3" t="str">
        <f>INDEX(Table2[NAMA BARANG],MATCH(A2153,Table2[//]))</f>
        <v>Tas PLK 10-07 Dy (26x34) Tali L</v>
      </c>
      <c r="E2153" s="4">
        <f>INDEX(Table2[TT],MATCH(A2153,Table2[//]))</f>
        <v>8</v>
      </c>
      <c r="F2153" s="5" t="str">
        <f>IF(INDEX(Table2[KET],MATCH(A2153,Table2[//]))="","-",INDEX(Table2[KET],MATCH(A2153,Table2[//])))</f>
        <v>40 ls</v>
      </c>
    </row>
    <row r="2154" spans="1:6" ht="15">
      <c r="A2154" s="27">
        <v>2155</v>
      </c>
      <c r="D2154" s="3" t="str">
        <f>INDEX(Table2[NAMA BARANG],MATCH(A2154,Table2[//]))</f>
        <v>Tas PLK 10-08 Tali Tenteng</v>
      </c>
      <c r="E2154" s="4">
        <f>INDEX(Table2[TT],MATCH(A2154,Table2[//]))</f>
        <v>5</v>
      </c>
      <c r="F2154" s="5" t="str">
        <f>IF(INDEX(Table2[KET],MATCH(A2154,Table2[//]))="","-",INDEX(Table2[KET],MATCH(A2154,Table2[//])))</f>
        <v>30 ls</v>
      </c>
    </row>
    <row r="2155" spans="1:6" ht="15">
      <c r="A2155" s="27">
        <v>2156</v>
      </c>
      <c r="D2155" s="3" t="str">
        <f>INDEX(Table2[NAMA BARANG],MATCH(A2155,Table2[//]))</f>
        <v>Tas polos 131 k</v>
      </c>
      <c r="E2155" s="4">
        <f>INDEX(Table2[TT],MATCH(A2155,Table2[//]))</f>
        <v>12</v>
      </c>
      <c r="F2155" s="5">
        <f>IF(INDEX(Table2[KET],MATCH(A2155,Table2[//]))="","-",INDEX(Table2[KET],MATCH(A2155,Table2[//])))</f>
        <v>480</v>
      </c>
    </row>
    <row r="2156" spans="1:6" ht="15">
      <c r="A2156" s="27">
        <v>2157</v>
      </c>
      <c r="D2156" s="3" t="str">
        <f>INDEX(Table2[NAMA BARANG],MATCH(A2156,Table2[//]))</f>
        <v>Tas polos 804/ 832/ 838</v>
      </c>
      <c r="E2156" s="4">
        <f>INDEX(Table2[TT],MATCH(A2156,Table2[//]))</f>
        <v>26</v>
      </c>
      <c r="F2156" s="5">
        <f>IF(INDEX(Table2[KET],MATCH(A2156,Table2[//]))="","-",INDEX(Table2[KET],MATCH(A2156,Table2[//])))</f>
        <v>480</v>
      </c>
    </row>
    <row r="2157" spans="1:6" ht="15">
      <c r="A2157" s="27">
        <v>2158</v>
      </c>
      <c r="D2157" s="3" t="str">
        <f>INDEX(Table2[NAMA BARANG],MATCH(A2157,Table2[//]))</f>
        <v xml:space="preserve">Tas Ransel Spon Bond FR+Hk </v>
      </c>
      <c r="E2157" s="4">
        <f>INDEX(Table2[TT],MATCH(A2157,Table2[//]))</f>
        <v>1</v>
      </c>
      <c r="F2157" s="5" t="str">
        <f>IF(INDEX(Table2[KET],MATCH(A2157,Table2[//]))="","-",INDEX(Table2[KET],MATCH(A2157,Table2[//])))</f>
        <v>60 ls</v>
      </c>
    </row>
    <row r="2158" spans="1:6" ht="15">
      <c r="A2158" s="27">
        <v>2159</v>
      </c>
      <c r="D2158" s="3" t="str">
        <f>INDEX(Table2[NAMA BARANG],MATCH(A2158,Table2[//]))</f>
        <v>Tas SB 1514-8 Set T</v>
      </c>
      <c r="E2158" s="4">
        <f>INDEX(Table2[TT],MATCH(A2158,Table2[//]))</f>
        <v>1</v>
      </c>
      <c r="F2158" s="5" t="str">
        <f>IF(INDEX(Table2[KET],MATCH(A2158,Table2[//]))="","-",INDEX(Table2[KET],MATCH(A2158,Table2[//])))</f>
        <v>50 ls</v>
      </c>
    </row>
    <row r="2159" spans="1:6" ht="15">
      <c r="A2159" s="27">
        <v>2160</v>
      </c>
      <c r="D2159" s="3" t="str">
        <f>INDEX(Table2[NAMA BARANG],MATCH(A2159,Table2[//]))</f>
        <v>Tas SEP 194</v>
      </c>
      <c r="E2159" s="4">
        <f>INDEX(Table2[TT],MATCH(A2159,Table2[//]))</f>
        <v>9</v>
      </c>
      <c r="F2159" s="5" t="str">
        <f>IF(INDEX(Table2[KET],MATCH(A2159,Table2[//]))="","-",INDEX(Table2[KET],MATCH(A2159,Table2[//])))</f>
        <v>10 ls</v>
      </c>
    </row>
    <row r="2160" spans="1:6" ht="15">
      <c r="A2160" s="27">
        <v>2161</v>
      </c>
      <c r="D2160" s="3" t="str">
        <f>INDEX(Table2[NAMA BARANG],MATCH(A2160,Table2[//]))</f>
        <v>Tas Shoes C15 246/ Hp 363 (60)</v>
      </c>
      <c r="E2160" s="4">
        <f>INDEX(Table2[TT],MATCH(A2160,Table2[//]))</f>
        <v>4</v>
      </c>
      <c r="F2160" s="5" t="str">
        <f>IF(INDEX(Table2[KET],MATCH(A2160,Table2[//]))="","-",INDEX(Table2[KET],MATCH(A2160,Table2[//])))</f>
        <v>36 pk</v>
      </c>
    </row>
    <row r="2161" spans="1:6" ht="15">
      <c r="A2161" s="27">
        <v>2162</v>
      </c>
      <c r="D2161" s="3" t="str">
        <f>INDEX(Table2[NAMA BARANG],MATCH(A2161,Table2[//]))</f>
        <v>Tas Shop Ly FD 683</v>
      </c>
      <c r="E2161" s="4">
        <f>INDEX(Table2[TT],MATCH(A2161,Table2[//]))</f>
        <v>2</v>
      </c>
      <c r="F2161" s="5" t="str">
        <f>IF(INDEX(Table2[KET],MATCH(A2161,Table2[//]))="","-",INDEX(Table2[KET],MATCH(A2161,Table2[//])))</f>
        <v>360 pc</v>
      </c>
    </row>
    <row r="2162" spans="1:6" ht="15">
      <c r="A2162" s="27">
        <v>2163</v>
      </c>
      <c r="D2162" s="3" t="str">
        <f>INDEX(Table2[NAMA BARANG],MATCH(A2162,Table2[//]))</f>
        <v>Tas Shop Ly SD 287 B</v>
      </c>
      <c r="E2162" s="4">
        <f>INDEX(Table2[TT],MATCH(A2162,Table2[//]))</f>
        <v>3</v>
      </c>
      <c r="F2162" s="5">
        <f>IF(INDEX(Table2[KET],MATCH(A2162,Table2[//]))="","-",INDEX(Table2[KET],MATCH(A2162,Table2[//])))</f>
        <v>360</v>
      </c>
    </row>
    <row r="2163" spans="1:6" ht="15">
      <c r="A2163" s="27">
        <v>2164</v>
      </c>
      <c r="D2163" s="3" t="str">
        <f>INDEX(Table2[NAMA BARANG],MATCH(A2163,Table2[//]))</f>
        <v>Tas Shop Ly SD 291B</v>
      </c>
      <c r="E2163" s="4">
        <f>INDEX(Table2[TT],MATCH(A2163,Table2[//]))</f>
        <v>1</v>
      </c>
      <c r="F2163" s="5">
        <f>IF(INDEX(Table2[KET],MATCH(A2163,Table2[//]))="","-",INDEX(Table2[KET],MATCH(A2163,Table2[//])))</f>
        <v>360</v>
      </c>
    </row>
    <row r="2164" spans="1:6" ht="15">
      <c r="A2164" s="27">
        <v>2165</v>
      </c>
      <c r="D2164" s="3" t="str">
        <f>INDEX(Table2[NAMA BARANG],MATCH(A2164,Table2[//]))</f>
        <v>Tas Shop Ly SD L 280 B</v>
      </c>
      <c r="E2164" s="4">
        <f>INDEX(Table2[TT],MATCH(A2164,Table2[//]))</f>
        <v>6</v>
      </c>
      <c r="F2164" s="5">
        <f>IF(INDEX(Table2[KET],MATCH(A2164,Table2[//]))="","-",INDEX(Table2[KET],MATCH(A2164,Table2[//])))</f>
        <v>360</v>
      </c>
    </row>
    <row r="2165" spans="1:6" ht="15">
      <c r="A2165" s="27">
        <v>2166</v>
      </c>
      <c r="D2165" s="3" t="str">
        <f>INDEX(Table2[NAMA BARANG],MATCH(A2165,Table2[//]))</f>
        <v>Tas Shop Ly SD L XL</v>
      </c>
      <c r="E2165" s="4">
        <f>INDEX(Table2[TT],MATCH(A2165,Table2[//]))</f>
        <v>2</v>
      </c>
      <c r="F2165" s="5">
        <f>IF(INDEX(Table2[KET],MATCH(A2165,Table2[//]))="","-",INDEX(Table2[KET],MATCH(A2165,Table2[//])))</f>
        <v>240</v>
      </c>
    </row>
    <row r="2166" spans="1:6" ht="15">
      <c r="A2166" s="27">
        <v>2167</v>
      </c>
      <c r="D2166" s="3" t="str">
        <f>INDEX(Table2[NAMA BARANG],MATCH(A2166,Table2[//]))</f>
        <v>Tas Shop Ly SD S Tg</v>
      </c>
      <c r="E2166" s="4">
        <f>INDEX(Table2[TT],MATCH(A2166,Table2[//]))</f>
        <v>5</v>
      </c>
      <c r="F2166" s="5">
        <f>IF(INDEX(Table2[KET],MATCH(A2166,Table2[//]))="","-",INDEX(Table2[KET],MATCH(A2166,Table2[//])))</f>
        <v>360</v>
      </c>
    </row>
    <row r="2167" spans="1:6" ht="15">
      <c r="A2167" s="27">
        <v>2168</v>
      </c>
      <c r="D2167" s="3" t="str">
        <f>INDEX(Table2[NAMA BARANG],MATCH(A2167,Table2[//]))</f>
        <v>Tas Shop Teng-Teng Sleting (10 pc) WKD</v>
      </c>
      <c r="E2167" s="4">
        <f>INDEX(Table2[TT],MATCH(A2167,Table2[//]))</f>
        <v>3</v>
      </c>
      <c r="F2167" s="5" t="str">
        <f>IF(INDEX(Table2[KET],MATCH(A2167,Table2[//]))="","-",INDEX(Table2[KET],MATCH(A2167,Table2[//])))</f>
        <v>30 bks</v>
      </c>
    </row>
    <row r="2168" spans="1:6" ht="15">
      <c r="A2168" s="27">
        <v>2169</v>
      </c>
      <c r="D2168" s="3" t="str">
        <f>INDEX(Table2[NAMA BARANG],MATCH(A2168,Table2[//]))</f>
        <v xml:space="preserve">Tas Shopcraft LyNP 542-1/4 </v>
      </c>
      <c r="E2168" s="4">
        <f>INDEX(Table2[TT],MATCH(A2168,Table2[//]))</f>
        <v>2</v>
      </c>
      <c r="F2168" s="5" t="str">
        <f>IF(INDEX(Table2[KET],MATCH(A2168,Table2[//]))="","-",INDEX(Table2[KET],MATCH(A2168,Table2[//])))</f>
        <v>20 box</v>
      </c>
    </row>
    <row r="2169" spans="1:6" ht="15">
      <c r="A2169" s="27">
        <v>2170</v>
      </c>
      <c r="D2169" s="3" t="str">
        <f>INDEX(Table2[NAMA BARANG],MATCH(A2169,Table2[//]))</f>
        <v xml:space="preserve">Tas Shopcraft Tly Mp 061/ 064 </v>
      </c>
      <c r="E2169" s="4">
        <f>INDEX(Table2[TT],MATCH(A2169,Table2[//]))</f>
        <v>4</v>
      </c>
      <c r="F2169" s="5" t="str">
        <f>IF(INDEX(Table2[KET],MATCH(A2169,Table2[//]))="","-",INDEX(Table2[KET],MATCH(A2169,Table2[//])))</f>
        <v>90 box</v>
      </c>
    </row>
    <row r="2170" spans="1:6" ht="15">
      <c r="A2170" s="27">
        <v>2171</v>
      </c>
      <c r="D2170" s="3" t="str">
        <f>INDEX(Table2[NAMA BARANG],MATCH(A2170,Table2[//]))</f>
        <v>Tas Silver 18x23</v>
      </c>
      <c r="E2170" s="4">
        <f>INDEX(Table2[TT],MATCH(A2170,Table2[//]))</f>
        <v>3</v>
      </c>
      <c r="F2170" s="5" t="str">
        <f>IF(INDEX(Table2[KET],MATCH(A2170,Table2[//]))="","-",INDEX(Table2[KET],MATCH(A2170,Table2[//])))</f>
        <v>90 ls</v>
      </c>
    </row>
    <row r="2171" spans="1:6" ht="15">
      <c r="A2171" s="27">
        <v>2172</v>
      </c>
      <c r="D2171" s="3" t="str">
        <f>INDEX(Table2[NAMA BARANG],MATCH(A2171,Table2[//]))</f>
        <v>Tas Sleret S</v>
      </c>
      <c r="E2171" s="4">
        <f>INDEX(Table2[TT],MATCH(A2171,Table2[//]))</f>
        <v>4</v>
      </c>
      <c r="F2171" s="5" t="str">
        <f>IF(INDEX(Table2[KET],MATCH(A2171,Table2[//]))="","-",INDEX(Table2[KET],MATCH(A2171,Table2[//])))</f>
        <v>100 ls</v>
      </c>
    </row>
    <row r="2172" spans="1:6" ht="15">
      <c r="A2172" s="27">
        <v>2173</v>
      </c>
      <c r="D2172" s="3" t="str">
        <f>INDEX(Table2[NAMA BARANG],MATCH(A2172,Table2[//]))</f>
        <v xml:space="preserve">Tas Sleting (A5 52) jaring </v>
      </c>
      <c r="E2172" s="4">
        <f>INDEX(Table2[TT],MATCH(A2172,Table2[//]))</f>
        <v>4</v>
      </c>
      <c r="F2172" s="5" t="str">
        <f>IF(INDEX(Table2[KET],MATCH(A2172,Table2[//]))="","-",INDEX(Table2[KET],MATCH(A2172,Table2[//])))</f>
        <v>80 ls</v>
      </c>
    </row>
    <row r="2173" spans="1:6" ht="15">
      <c r="A2173" s="27">
        <v>2174</v>
      </c>
      <c r="D2173" s="3" t="str">
        <f>INDEX(Table2[NAMA BARANG],MATCH(A2173,Table2[//]))</f>
        <v>Tas Spon Bond mukenah 27x29x12</v>
      </c>
      <c r="E2173" s="4">
        <f>INDEX(Table2[TT],MATCH(A2173,Table2[//]))</f>
        <v>1</v>
      </c>
      <c r="F2173" s="5" t="str">
        <f>IF(INDEX(Table2[KET],MATCH(A2173,Table2[//]))="","-",INDEX(Table2[KET],MATCH(A2173,Table2[//])))</f>
        <v>50 ls</v>
      </c>
    </row>
    <row r="2174" spans="1:6" ht="15">
      <c r="A2174" s="27">
        <v>2175</v>
      </c>
      <c r="D2174" s="3" t="str">
        <f>INDEX(Table2[NAMA BARANG],MATCH(A2174,Table2[//]))</f>
        <v>Tas T 34x31 ETJ</v>
      </c>
      <c r="E2174" s="4">
        <f>INDEX(Table2[TT],MATCH(A2174,Table2[//]))</f>
        <v>4</v>
      </c>
      <c r="F2174" s="5" t="str">
        <f>IF(INDEX(Table2[KET],MATCH(A2174,Table2[//]))="","-",INDEX(Table2[KET],MATCH(A2174,Table2[//])))</f>
        <v>25 ls</v>
      </c>
    </row>
    <row r="2175" spans="1:6" ht="15">
      <c r="A2175" s="27">
        <v>2176</v>
      </c>
      <c r="D2175" s="3" t="str">
        <f>INDEX(Table2[NAMA BARANG],MATCH(A2175,Table2[//]))</f>
        <v>Tas T 41x36 ETJ</v>
      </c>
      <c r="E2175" s="4">
        <f>INDEX(Table2[TT],MATCH(A2175,Table2[//]))</f>
        <v>5</v>
      </c>
      <c r="F2175" s="5" t="str">
        <f>IF(INDEX(Table2[KET],MATCH(A2175,Table2[//]))="","-",INDEX(Table2[KET],MATCH(A2175,Table2[//])))</f>
        <v>22 ls</v>
      </c>
    </row>
    <row r="2176" spans="1:6" ht="15">
      <c r="A2176" s="27">
        <v>2177</v>
      </c>
      <c r="D2176" s="3" t="str">
        <f>INDEX(Table2[NAMA BARANG],MATCH(A2176,Table2[//]))</f>
        <v>Tas tali 22x22</v>
      </c>
      <c r="E2176" s="4">
        <f>INDEX(Table2[TT],MATCH(A2176,Table2[//]))</f>
        <v>1</v>
      </c>
      <c r="F2176" s="5" t="str">
        <f>IF(INDEX(Table2[KET],MATCH(A2176,Table2[//]))="","-",INDEX(Table2[KET],MATCH(A2176,Table2[//])))</f>
        <v>85 ls</v>
      </c>
    </row>
    <row r="2177" spans="1:6" ht="15">
      <c r="A2177" s="27">
        <v>2178</v>
      </c>
      <c r="D2177" s="3" t="str">
        <f>INDEX(Table2[NAMA BARANG],MATCH(A2177,Table2[//]))</f>
        <v>Tas tali 30x40</v>
      </c>
      <c r="E2177" s="4">
        <f>INDEX(Table2[TT],MATCH(A2177,Table2[//]))</f>
        <v>3</v>
      </c>
      <c r="F2177" s="5" t="str">
        <f>IF(INDEX(Table2[KET],MATCH(A2177,Table2[//]))="","-",INDEX(Table2[KET],MATCH(A2177,Table2[//])))</f>
        <v>70 ls</v>
      </c>
    </row>
    <row r="2178" spans="1:6" ht="15">
      <c r="A2178" s="27">
        <v>2179</v>
      </c>
      <c r="D2178" s="3" t="str">
        <f>INDEX(Table2[NAMA BARANG],MATCH(A2178,Table2[//]))</f>
        <v>Tas Tali Cartoon 20x25 Tg</v>
      </c>
      <c r="E2178" s="4">
        <f>INDEX(Table2[TT],MATCH(A2178,Table2[//]))</f>
        <v>4</v>
      </c>
      <c r="F2178" s="5" t="str">
        <f>IF(INDEX(Table2[KET],MATCH(A2178,Table2[//]))="","-",INDEX(Table2[KET],MATCH(A2178,Table2[//])))</f>
        <v>50 ls</v>
      </c>
    </row>
    <row r="2179" spans="1:6" ht="15">
      <c r="A2179" s="27">
        <v>2180</v>
      </c>
      <c r="D2179" s="3" t="str">
        <f>INDEX(Table2[NAMA BARANG],MATCH(A2179,Table2[//]))</f>
        <v>Tas Tali Folio 1 Frozen</v>
      </c>
      <c r="E2179" s="4">
        <f>INDEX(Table2[TT],MATCH(A2179,Table2[//]))</f>
        <v>4</v>
      </c>
      <c r="F2179" s="5" t="str">
        <f>IF(INDEX(Table2[KET],MATCH(A2179,Table2[//]))="","-",INDEX(Table2[KET],MATCH(A2179,Table2[//])))</f>
        <v>240 pc</v>
      </c>
    </row>
    <row r="2180" spans="1:6" ht="15">
      <c r="A2180" s="27">
        <v>2181</v>
      </c>
      <c r="D2180" s="3" t="str">
        <f>INDEX(Table2[NAMA BARANG],MATCH(A2180,Table2[//]))</f>
        <v>Tas Tali kecil kur JB S2-2 jos Mimikado</v>
      </c>
      <c r="E2180" s="4">
        <f>INDEX(Table2[TT],MATCH(A2180,Table2[//]))</f>
        <v>45</v>
      </c>
      <c r="F2180" s="5" t="str">
        <f>IF(INDEX(Table2[KET],MATCH(A2180,Table2[//]))="","-",INDEX(Table2[KET],MATCH(A2180,Table2[//])))</f>
        <v>100 ls</v>
      </c>
    </row>
    <row r="2181" spans="1:6" ht="15">
      <c r="A2181" s="27">
        <v>2182</v>
      </c>
      <c r="D2181" s="3" t="str">
        <f>INDEX(Table2[NAMA BARANG],MATCH(A2181,Table2[//]))</f>
        <v>Tas Tali Kertas Kado bsr AL (1 Pk=10 pc)</v>
      </c>
      <c r="E2181" s="4">
        <f>INDEX(Table2[TT],MATCH(A2181,Table2[//]))</f>
        <v>2</v>
      </c>
      <c r="F2181" s="5" t="str">
        <f>IF(INDEX(Table2[KET],MATCH(A2181,Table2[//]))="","-",INDEX(Table2[KET],MATCH(A2181,Table2[//])))</f>
        <v>218 pk</v>
      </c>
    </row>
    <row r="2182" spans="1:6" ht="15">
      <c r="A2182" s="27">
        <v>2183</v>
      </c>
      <c r="D2182" s="3" t="str">
        <f>INDEX(Table2[NAMA BARANG],MATCH(A2182,Table2[//]))</f>
        <v>Tas Tali Kertas Tg (Pelangi/ Biru Grs/ Silver Bunga/ Mrh Garis) 25x25</v>
      </c>
      <c r="E2182" s="4">
        <f>INDEX(Table2[TT],MATCH(A2182,Table2[//]))</f>
        <v>16</v>
      </c>
      <c r="F2182" s="5" t="str">
        <f>IF(INDEX(Table2[KET],MATCH(A2182,Table2[//]))="","-",INDEX(Table2[KET],MATCH(A2182,Table2[//])))</f>
        <v>25 ls</v>
      </c>
    </row>
    <row r="2183" spans="1:6" ht="15">
      <c r="A2183" s="27">
        <v>2184</v>
      </c>
      <c r="D2183" s="3" t="str">
        <f>INDEX(Table2[NAMA BARANG],MATCH(A2183,Table2[//]))</f>
        <v>Tas Tali kur batik S</v>
      </c>
      <c r="E2183" s="4">
        <f>INDEX(Table2[TT],MATCH(A2183,Table2[//]))</f>
        <v>1</v>
      </c>
      <c r="F2183" s="5" t="str">
        <f>IF(INDEX(Table2[KET],MATCH(A2183,Table2[//]))="","-",INDEX(Table2[KET],MATCH(A2183,Table2[//])))</f>
        <v>60 ls</v>
      </c>
    </row>
    <row r="2184" spans="1:6" ht="15">
      <c r="A2184" s="27">
        <v>2185</v>
      </c>
      <c r="D2184" s="3" t="str">
        <f>INDEX(Table2[NAMA BARANG],MATCH(A2184,Table2[//]))</f>
        <v xml:space="preserve">Tas Tali Metalik (1 Pk=12 pc) Gold Silver </v>
      </c>
      <c r="E2184" s="4">
        <f>INDEX(Table2[TT],MATCH(A2184,Table2[//]))</f>
        <v>2</v>
      </c>
      <c r="F2184" s="5" t="str">
        <f>IF(INDEX(Table2[KET],MATCH(A2184,Table2[//]))="","-",INDEX(Table2[KET],MATCH(A2184,Table2[//])))</f>
        <v>50 ls</v>
      </c>
    </row>
    <row r="2185" spans="1:6" ht="15">
      <c r="A2185" s="27">
        <v>2186</v>
      </c>
      <c r="D2185" s="3" t="str">
        <f>INDEX(Table2[NAMA BARANG],MATCH(A2185,Table2[//]))</f>
        <v>Tas Tali Metalik (1 Pk=12 pc) Gold/ Silver 20x25</v>
      </c>
      <c r="E2185" s="4">
        <f>INDEX(Table2[TT],MATCH(A2185,Table2[//]))</f>
        <v>3</v>
      </c>
      <c r="F2185" s="5" t="str">
        <f>IF(INDEX(Table2[KET],MATCH(A2185,Table2[//]))="","-",INDEX(Table2[KET],MATCH(A2185,Table2[//])))</f>
        <v>60 ls</v>
      </c>
    </row>
    <row r="2186" spans="1:6" ht="15">
      <c r="A2186" s="27">
        <v>2187</v>
      </c>
      <c r="D2186" s="3" t="str">
        <f>INDEX(Table2[NAMA BARANG],MATCH(A2186,Table2[//]))</f>
        <v>Tas Tali Metalik 15x20 (K)</v>
      </c>
      <c r="E2186" s="4">
        <f>INDEX(Table2[TT],MATCH(A2186,Table2[//]))</f>
        <v>5</v>
      </c>
      <c r="F2186" s="5" t="str">
        <f>IF(INDEX(Table2[KET],MATCH(A2186,Table2[//]))="","-",INDEX(Table2[KET],MATCH(A2186,Table2[//])))</f>
        <v>90 ls</v>
      </c>
    </row>
    <row r="2187" spans="1:6" ht="15">
      <c r="A2187" s="27">
        <v>2188</v>
      </c>
      <c r="D2187" s="3" t="str">
        <f>INDEX(Table2[NAMA BARANG],MATCH(A2187,Table2[//]))</f>
        <v>Tas Tali Metalik 15x20 Kcl</v>
      </c>
      <c r="E2187" s="4">
        <f>INDEX(Table2[TT],MATCH(A2187,Table2[//]))</f>
        <v>7</v>
      </c>
      <c r="F2187" s="5" t="str">
        <f>IF(INDEX(Table2[KET],MATCH(A2187,Table2[//]))="","-",INDEX(Table2[KET],MATCH(A2187,Table2[//])))</f>
        <v>100 ls</v>
      </c>
    </row>
    <row r="2188" spans="1:6" ht="15">
      <c r="A2188" s="27">
        <v>2189</v>
      </c>
      <c r="D2188" s="3" t="str">
        <f>INDEX(Table2[NAMA BARANG],MATCH(A2188,Table2[//]))</f>
        <v>Tas Tali plst 222 A (K)</v>
      </c>
      <c r="E2188" s="4">
        <f>INDEX(Table2[TT],MATCH(A2188,Table2[//]))</f>
        <v>1</v>
      </c>
      <c r="F2188" s="5" t="str">
        <f>IF(INDEX(Table2[KET],MATCH(A2188,Table2[//]))="","-",INDEX(Table2[KET],MATCH(A2188,Table2[//])))</f>
        <v>1000 pc</v>
      </c>
    </row>
    <row r="2189" spans="1:6" ht="15">
      <c r="A2189" s="27">
        <v>2190</v>
      </c>
      <c r="D2189" s="3" t="str">
        <f>INDEX(Table2[NAMA BARANG],MATCH(A2189,Table2[//]))</f>
        <v>Tas Tali plst K (B545)</v>
      </c>
      <c r="E2189" s="4">
        <f>INDEX(Table2[TT],MATCH(A2189,Table2[//]))</f>
        <v>4</v>
      </c>
      <c r="F2189" s="5" t="str">
        <f>IF(INDEX(Table2[KET],MATCH(A2189,Table2[//]))="","-",INDEX(Table2[KET],MATCH(A2189,Table2[//])))</f>
        <v>100 ls</v>
      </c>
    </row>
    <row r="2190" spans="1:6" ht="15">
      <c r="A2190" s="27">
        <v>2191</v>
      </c>
      <c r="D2190" s="3" t="str">
        <f>INDEX(Table2[NAMA BARANG],MATCH(A2190,Table2[//]))</f>
        <v>Tas Tali plst kecil jos JBS 4-5</v>
      </c>
      <c r="E2190" s="4">
        <f>INDEX(Table2[TT],MATCH(A2190,Table2[//]))</f>
        <v>12</v>
      </c>
      <c r="F2190" s="5" t="str">
        <f>IF(INDEX(Table2[KET],MATCH(A2190,Table2[//]))="","-",INDEX(Table2[KET],MATCH(A2190,Table2[//])))</f>
        <v>100 ls</v>
      </c>
    </row>
    <row r="2191" spans="1:6" ht="15">
      <c r="A2191" s="27">
        <v>2192</v>
      </c>
      <c r="D2191" s="3" t="str">
        <f>INDEX(Table2[NAMA BARANG],MATCH(A2191,Table2[//]))</f>
        <v>Tas Tali Pot mika</v>
      </c>
      <c r="E2191" s="4">
        <f>INDEX(Table2[TT],MATCH(A2191,Table2[//]))</f>
        <v>4</v>
      </c>
      <c r="F2191" s="5" t="str">
        <f>IF(INDEX(Table2[KET],MATCH(A2191,Table2[//]))="","-",INDEX(Table2[KET],MATCH(A2191,Table2[//])))</f>
        <v>50 ls</v>
      </c>
    </row>
    <row r="2192" spans="1:6" ht="15">
      <c r="A2192" s="27">
        <v>2193</v>
      </c>
      <c r="D2192" s="3" t="str">
        <f>INDEX(Table2[NAMA BARANG],MATCH(A2192,Table2[//]))</f>
        <v>Tas Tali Pot mika</v>
      </c>
      <c r="E2192" s="4">
        <f>INDEX(Table2[TT],MATCH(A2192,Table2[//]))</f>
        <v>1</v>
      </c>
      <c r="F2192" s="5" t="str">
        <f>IF(INDEX(Table2[KET],MATCH(A2192,Table2[//]))="","-",INDEX(Table2[KET],MATCH(A2192,Table2[//])))</f>
        <v>40 ls</v>
      </c>
    </row>
    <row r="2193" spans="1:6" ht="15">
      <c r="A2193" s="27">
        <v>2194</v>
      </c>
      <c r="D2193" s="3" t="str">
        <f>INDEX(Table2[NAMA BARANG],MATCH(A2193,Table2[//]))</f>
        <v>Tas Tali Transp RD-L/ Tg (PHS)</v>
      </c>
      <c r="E2193" s="4">
        <f>INDEX(Table2[TT],MATCH(A2193,Table2[//]))</f>
        <v>3</v>
      </c>
      <c r="F2193" s="5" t="str">
        <f>IF(INDEX(Table2[KET],MATCH(A2193,Table2[//]))="","-",INDEX(Table2[KET],MATCH(A2193,Table2[//])))</f>
        <v>60 ls</v>
      </c>
    </row>
    <row r="2194" spans="1:6" ht="15">
      <c r="A2194" s="27">
        <v>2195</v>
      </c>
      <c r="D2194" s="3" t="str">
        <f>INDEX(Table2[NAMA BARANG],MATCH(A2194,Table2[//]))</f>
        <v>Tas Tali Tulisan" kecil campur</v>
      </c>
      <c r="E2194" s="4">
        <f>INDEX(Table2[TT],MATCH(A2194,Table2[//]))</f>
        <v>3</v>
      </c>
      <c r="F2194" s="5" t="str">
        <f>IF(INDEX(Table2[KET],MATCH(A2194,Table2[//]))="","-",INDEX(Table2[KET],MATCH(A2194,Table2[//])))</f>
        <v>50 ls</v>
      </c>
    </row>
    <row r="2195" spans="1:6" ht="15">
      <c r="A2195" s="27">
        <v>2196</v>
      </c>
      <c r="D2195" s="3" t="str">
        <f>INDEX(Table2[NAMA BARANG],MATCH(A2195,Table2[//]))</f>
        <v>Tas Tali Ultah Kcl Iching</v>
      </c>
      <c r="E2195" s="4">
        <f>INDEX(Table2[TT],MATCH(A2195,Table2[//]))</f>
        <v>3</v>
      </c>
      <c r="F2195" s="5" t="str">
        <f>IF(INDEX(Table2[KET],MATCH(A2195,Table2[//]))="","-",INDEX(Table2[KET],MATCH(A2195,Table2[//])))</f>
        <v>120 ls</v>
      </c>
    </row>
    <row r="2196" spans="1:6" ht="15">
      <c r="A2196" s="27">
        <v>2197</v>
      </c>
      <c r="D2196" s="3" t="str">
        <f>INDEX(Table2[NAMA BARANG],MATCH(A2196,Table2[//]))</f>
        <v>Tas Tenteng Butek 184 B</v>
      </c>
      <c r="E2196" s="4">
        <f>INDEX(Table2[TT],MATCH(A2196,Table2[//]))</f>
        <v>6</v>
      </c>
      <c r="F2196" s="5" t="str">
        <f>IF(INDEX(Table2[KET],MATCH(A2196,Table2[//]))="","-",INDEX(Table2[KET],MATCH(A2196,Table2[//])))</f>
        <v>40 ls</v>
      </c>
    </row>
    <row r="2197" spans="1:6" ht="15">
      <c r="A2197" s="27">
        <v>2198</v>
      </c>
      <c r="D2197" s="3" t="str">
        <f>INDEX(Table2[NAMA BARANG],MATCH(A2197,Table2[//]))</f>
        <v>Tas Tenteng trans/ handbag XS</v>
      </c>
      <c r="E2197" s="4">
        <f>INDEX(Table2[TT],MATCH(A2197,Table2[//]))</f>
        <v>3</v>
      </c>
      <c r="F2197" s="5" t="str">
        <f>IF(INDEX(Table2[KET],MATCH(A2197,Table2[//]))="","-",INDEX(Table2[KET],MATCH(A2197,Table2[//])))</f>
        <v>300 pc</v>
      </c>
    </row>
    <row r="2198" spans="1:6" ht="15">
      <c r="A2198" s="27">
        <v>2199</v>
      </c>
      <c r="D2198" s="3" t="str">
        <f>INDEX(Table2[NAMA BARANG],MATCH(A2198,Table2[//]))</f>
        <v>Tas Tenteng Transparent 10-06 M</v>
      </c>
      <c r="E2198" s="4">
        <f>INDEX(Table2[TT],MATCH(A2198,Table2[//]))</f>
        <v>2</v>
      </c>
      <c r="F2198" s="5" t="str">
        <f>IF(INDEX(Table2[KET],MATCH(A2198,Table2[//]))="","-",INDEX(Table2[KET],MATCH(A2198,Table2[//])))</f>
        <v>600 pc</v>
      </c>
    </row>
    <row r="2199" spans="1:6" ht="15">
      <c r="A2199" s="27">
        <v>2200</v>
      </c>
      <c r="D2199" s="3" t="str">
        <f>INDEX(Table2[NAMA BARANG],MATCH(A2199,Table2[//]))</f>
        <v>Tas Transparan L(tanggung) Tali</v>
      </c>
      <c r="E2199" s="4">
        <f>INDEX(Table2[TT],MATCH(A2199,Table2[//]))</f>
        <v>1</v>
      </c>
      <c r="F2199" s="5" t="str">
        <f>IF(INDEX(Table2[KET],MATCH(A2199,Table2[//]))="","-",INDEX(Table2[KET],MATCH(A2199,Table2[//])))</f>
        <v>40 ls</v>
      </c>
    </row>
    <row r="2200" spans="1:6" ht="15">
      <c r="A2200" s="27">
        <v>2201</v>
      </c>
      <c r="D2200" s="3" t="str">
        <f>INDEX(Table2[NAMA BARANG],MATCH(A2200,Table2[//]))</f>
        <v>Tas Tulisan 20x25</v>
      </c>
      <c r="E2200" s="4">
        <f>INDEX(Table2[TT],MATCH(A2200,Table2[//]))</f>
        <v>3</v>
      </c>
      <c r="F2200" s="5" t="str">
        <f>IF(INDEX(Table2[KET],MATCH(A2200,Table2[//]))="","-",INDEX(Table2[KET],MATCH(A2200,Table2[//])))</f>
        <v>70 ls</v>
      </c>
    </row>
    <row r="2201" spans="1:6" ht="15">
      <c r="A2201" s="27">
        <v>2202</v>
      </c>
      <c r="D2201" s="3" t="str">
        <f>INDEX(Table2[NAMA BARANG],MATCH(A2201,Table2[//]))</f>
        <v>Tas Tulisan 20x25</v>
      </c>
      <c r="E2201" s="4">
        <f>INDEX(Table2[TT],MATCH(A2201,Table2[//]))</f>
        <v>2</v>
      </c>
      <c r="F2201" s="5" t="str">
        <f>IF(INDEX(Table2[KET],MATCH(A2201,Table2[//]))="","-",INDEX(Table2[KET],MATCH(A2201,Table2[//])))</f>
        <v>60 ls</v>
      </c>
    </row>
    <row r="2202" spans="1:6" ht="15">
      <c r="A2202" s="27">
        <v>2203</v>
      </c>
      <c r="D2202" s="3" t="str">
        <f>INDEX(Table2[NAMA BARANG],MATCH(A2202,Table2[//]))</f>
        <v>Tas ultah 5w</v>
      </c>
      <c r="E2202" s="4">
        <f>INDEX(Table2[TT],MATCH(A2202,Table2[//]))</f>
        <v>5</v>
      </c>
      <c r="F2202" s="5" t="str">
        <f>IF(INDEX(Table2[KET],MATCH(A2202,Table2[//]))="","-",INDEX(Table2[KET],MATCH(A2202,Table2[//])))</f>
        <v>60 ls</v>
      </c>
    </row>
    <row r="2203" spans="1:6" ht="15">
      <c r="A2203" s="27">
        <v>2204</v>
      </c>
      <c r="D2203" s="3" t="str">
        <f>INDEX(Table2[NAMA BARANG],MATCH(A2203,Table2[//]))</f>
        <v>Tas ultah polkadot kecil 15x25</v>
      </c>
      <c r="E2203" s="4">
        <f>INDEX(Table2[TT],MATCH(A2203,Table2[//]))</f>
        <v>8</v>
      </c>
      <c r="F2203" s="5" t="str">
        <f>IF(INDEX(Table2[KET],MATCH(A2203,Table2[//]))="","-",INDEX(Table2[KET],MATCH(A2203,Table2[//])))</f>
        <v>60 ls</v>
      </c>
    </row>
    <row r="2204" spans="1:6" ht="15">
      <c r="A2204" s="27">
        <v>2205</v>
      </c>
      <c r="D2204" s="3" t="str">
        <f>INDEX(Table2[NAMA BARANG],MATCH(A2204,Table2[//]))</f>
        <v>Tas ultah warna warna</v>
      </c>
      <c r="E2204" s="4">
        <f>INDEX(Table2[TT],MATCH(A2204,Table2[//]))</f>
        <v>3</v>
      </c>
      <c r="F2204" s="5" t="str">
        <f>IF(INDEX(Table2[KET],MATCH(A2204,Table2[//]))="","-",INDEX(Table2[KET],MATCH(A2204,Table2[//])))</f>
        <v>500 pk</v>
      </c>
    </row>
    <row r="2205" spans="1:6" ht="15">
      <c r="A2205" s="27">
        <v>2206</v>
      </c>
      <c r="D2205" s="3" t="str">
        <f>INDEX(Table2[NAMA BARANG],MATCH(A2205,Table2[//]))</f>
        <v>Tas Xmy 1609-12</v>
      </c>
      <c r="E2205" s="4">
        <f>INDEX(Table2[TT],MATCH(A2205,Table2[//]))</f>
        <v>2</v>
      </c>
      <c r="F2205" s="5" t="str">
        <f>IF(INDEX(Table2[KET],MATCH(A2205,Table2[//]))="","-",INDEX(Table2[KET],MATCH(A2205,Table2[//])))</f>
        <v>40 ls</v>
      </c>
    </row>
    <row r="2206" spans="1:6" ht="15">
      <c r="A2206" s="27">
        <v>2207</v>
      </c>
      <c r="D2206" s="3" t="str">
        <f>INDEX(Table2[NAMA BARANG],MATCH(A2206,Table2[//]))</f>
        <v>Tas Xmy JDL (1609-04)</v>
      </c>
      <c r="E2206" s="4">
        <f>INDEX(Table2[TT],MATCH(A2206,Table2[//]))</f>
        <v>2</v>
      </c>
      <c r="F2206" s="5" t="str">
        <f>IF(INDEX(Table2[KET],MATCH(A2206,Table2[//]))="","-",INDEX(Table2[KET],MATCH(A2206,Table2[//])))</f>
        <v>30 ls</v>
      </c>
    </row>
    <row r="2207" spans="1:6" ht="15">
      <c r="A2207" s="27">
        <v>2208</v>
      </c>
      <c r="D2207" s="3" t="str">
        <f>INDEX(Table2[NAMA BARANG],MATCH(A2207,Table2[//]))</f>
        <v>Tas Xmy KT</v>
      </c>
      <c r="E2207" s="4">
        <f>INDEX(Table2[TT],MATCH(A2207,Table2[//]))</f>
        <v>1</v>
      </c>
      <c r="F2207" s="5" t="str">
        <f>IF(INDEX(Table2[KET],MATCH(A2207,Table2[//]))="","-",INDEX(Table2[KET],MATCH(A2207,Table2[//])))</f>
        <v>-</v>
      </c>
    </row>
    <row r="2208" spans="1:6" ht="15">
      <c r="A2208" s="27">
        <v>2209</v>
      </c>
      <c r="D2208" s="3" t="str">
        <f>INDEX(Table2[NAMA BARANG],MATCH(A2208,Table2[//]))</f>
        <v>Tas Zipper Folio Tali 1 MM Topla</v>
      </c>
      <c r="E2208" s="4">
        <f>INDEX(Table2[TT],MATCH(A2208,Table2[//]))</f>
        <v>5</v>
      </c>
      <c r="F2208" s="5">
        <f>IF(INDEX(Table2[KET],MATCH(A2208,Table2[//]))="","-",INDEX(Table2[KET],MATCH(A2208,Table2[//])))</f>
        <v>240</v>
      </c>
    </row>
    <row r="2209" spans="1:6" ht="15">
      <c r="A2209" s="27">
        <v>2210</v>
      </c>
      <c r="D2209" s="3" t="str">
        <f>INDEX(Table2[NAMA BARANG],MATCH(A2209,Table2[//]))</f>
        <v xml:space="preserve">Tas Zipper Folio Tali 2 MM </v>
      </c>
      <c r="E2209" s="4">
        <f>INDEX(Table2[TT],MATCH(A2209,Table2[//]))</f>
        <v>6</v>
      </c>
      <c r="F2209" s="5">
        <f>IF(INDEX(Table2[KET],MATCH(A2209,Table2[//]))="","-",INDEX(Table2[KET],MATCH(A2209,Table2[//])))</f>
        <v>240</v>
      </c>
    </row>
    <row r="2210" spans="1:6" ht="15">
      <c r="A2210" s="27">
        <v>2211</v>
      </c>
      <c r="D2210" s="3" t="str">
        <f>INDEX(Table2[NAMA BARANG],MATCH(A2210,Table2[//]))</f>
        <v>Tas/ MAP jinjing Cute bear</v>
      </c>
      <c r="E2210" s="4">
        <f>INDEX(Table2[TT],MATCH(A2210,Table2[//]))</f>
        <v>1</v>
      </c>
      <c r="F2210" s="5" t="str">
        <f>IF(INDEX(Table2[KET],MATCH(A2210,Table2[//]))="","-",INDEX(Table2[KET],MATCH(A2210,Table2[//])))</f>
        <v>20 ls</v>
      </c>
    </row>
    <row r="2211" spans="1:6" ht="15">
      <c r="A2211" s="27">
        <v>2212</v>
      </c>
      <c r="D2211" s="3" t="str">
        <f>INDEX(Table2[NAMA BARANG],MATCH(A2211,Table2[//]))</f>
        <v>Tas/ paper Bag motif campur</v>
      </c>
      <c r="E2211" s="4">
        <f>INDEX(Table2[TT],MATCH(A2211,Table2[//]))</f>
        <v>1</v>
      </c>
      <c r="F2211" s="5" t="str">
        <f>IF(INDEX(Table2[KET],MATCH(A2211,Table2[//]))="","-",INDEX(Table2[KET],MATCH(A2211,Table2[//])))</f>
        <v>50 ls</v>
      </c>
    </row>
    <row r="2212" spans="1:6" ht="15">
      <c r="A2212" s="27">
        <v>2213</v>
      </c>
      <c r="D2212" s="3" t="str">
        <f>INDEX(Table2[NAMA BARANG],MATCH(A2212,Table2[//]))</f>
        <v>Tempelan Kaca 2,5</v>
      </c>
      <c r="E2212" s="4">
        <f>INDEX(Table2[TT],MATCH(A2212,Table2[//]))</f>
        <v>1</v>
      </c>
      <c r="F2212" s="5" t="str">
        <f>IF(INDEX(Table2[KET],MATCH(A2212,Table2[//]))="","-",INDEX(Table2[KET],MATCH(A2212,Table2[//])))</f>
        <v>7200 pc</v>
      </c>
    </row>
    <row r="2213" spans="1:6" ht="15">
      <c r="A2213" s="27">
        <v>2214</v>
      </c>
      <c r="D2213" s="3" t="str">
        <f>INDEX(Table2[NAMA BARANG],MATCH(A2213,Table2[//]))</f>
        <v>Tempelan Kaca 3,5</v>
      </c>
      <c r="E2213" s="4">
        <f>INDEX(Table2[TT],MATCH(A2213,Table2[//]))</f>
        <v>4</v>
      </c>
      <c r="F2213" s="5" t="str">
        <f>IF(INDEX(Table2[KET],MATCH(A2213,Table2[//]))="","-",INDEX(Table2[KET],MATCH(A2213,Table2[//])))</f>
        <v>7200 pc</v>
      </c>
    </row>
    <row r="2214" spans="1:6" ht="15">
      <c r="A2214" s="27">
        <v>2215</v>
      </c>
      <c r="D2214" s="3" t="str">
        <f>INDEX(Table2[NAMA BARANG],MATCH(A2214,Table2[//]))</f>
        <v>Tempelan Kaca 33 D (3,5")</v>
      </c>
      <c r="E2214" s="4">
        <f>INDEX(Table2[TT],MATCH(A2214,Table2[//]))</f>
        <v>1</v>
      </c>
      <c r="F2214" s="5" t="str">
        <f>IF(INDEX(Table2[KET],MATCH(A2214,Table2[//]))="","-",INDEX(Table2[KET],MATCH(A2214,Table2[//])))</f>
        <v>20.000 pc</v>
      </c>
    </row>
    <row r="2215" spans="1:6" ht="15">
      <c r="A2215" s="27">
        <v>2216</v>
      </c>
      <c r="D2215" s="3" t="str">
        <f>INDEX(Table2[NAMA BARANG],MATCH(A2215,Table2[//]))</f>
        <v>Tempelan Kaca 35 D (Gantungan kcl+Tg)</v>
      </c>
      <c r="E2215" s="4">
        <f>INDEX(Table2[TT],MATCH(A2215,Table2[//]))</f>
        <v>2</v>
      </c>
      <c r="F2215" s="5" t="str">
        <f>IF(INDEX(Table2[KET],MATCH(A2215,Table2[//]))="","-",INDEX(Table2[KET],MATCH(A2215,Table2[//])))</f>
        <v>15.000 pc</v>
      </c>
    </row>
    <row r="2216" spans="1:6" ht="15">
      <c r="A2216" s="27">
        <v>2217</v>
      </c>
      <c r="D2216" s="3" t="str">
        <f>INDEX(Table2[NAMA BARANG],MATCH(A2216,Table2[//]))</f>
        <v>Tempelan Kaca 35 D (Gantungan kcl+Tg)</v>
      </c>
      <c r="E2216" s="4">
        <f>INDEX(Table2[TT],MATCH(A2216,Table2[//]))</f>
        <v>1</v>
      </c>
      <c r="F2216" s="5" t="str">
        <f>IF(INDEX(Table2[KET],MATCH(A2216,Table2[//]))="","-",INDEX(Table2[KET],MATCH(A2216,Table2[//])))</f>
        <v>70.000 pc</v>
      </c>
    </row>
    <row r="2217" spans="1:6" ht="15">
      <c r="A2217" s="27">
        <v>2218</v>
      </c>
      <c r="D2217" s="3" t="str">
        <f>INDEX(Table2[NAMA BARANG],MATCH(A2217,Table2[//]))</f>
        <v>Tempelan Kaca 4,5</v>
      </c>
      <c r="E2217" s="4">
        <f>INDEX(Table2[TT],MATCH(A2217,Table2[//]))</f>
        <v>1</v>
      </c>
      <c r="F2217" s="5" t="str">
        <f>IF(INDEX(Table2[KET],MATCH(A2217,Table2[//]))="","-",INDEX(Table2[KET],MATCH(A2217,Table2[//])))</f>
        <v>5040 pc</v>
      </c>
    </row>
    <row r="2218" spans="1:6" ht="15">
      <c r="A2218" s="27">
        <v>2219</v>
      </c>
      <c r="D2218" s="3" t="str">
        <f>INDEX(Table2[NAMA BARANG],MATCH(A2218,Table2[//]))</f>
        <v>Tempelan Kaca 8</v>
      </c>
      <c r="E2218" s="4">
        <f>INDEX(Table2[TT],MATCH(A2218,Table2[//]))</f>
        <v>2</v>
      </c>
      <c r="F2218" s="5" t="str">
        <f>IF(INDEX(Table2[KET],MATCH(A2218,Table2[//]))="","-",INDEX(Table2[KET],MATCH(A2218,Table2[//])))</f>
        <v>2016 pc</v>
      </c>
    </row>
    <row r="2219" spans="1:6" ht="15">
      <c r="A2219" s="27">
        <v>2220</v>
      </c>
      <c r="D2219" s="3" t="str">
        <f>INDEX(Table2[NAMA BARANG],MATCH(A2219,Table2[//]))</f>
        <v>Tinta 20mm (1 line)</v>
      </c>
      <c r="E2219" s="4">
        <f>INDEX(Table2[TT],MATCH(A2219,Table2[//]))</f>
        <v>1</v>
      </c>
      <c r="F2219" s="5" t="str">
        <f>IF(INDEX(Table2[KET],MATCH(A2219,Table2[//]))="","-",INDEX(Table2[KET],MATCH(A2219,Table2[//])))</f>
        <v>2000 pc</v>
      </c>
    </row>
    <row r="2220" spans="1:6" ht="15">
      <c r="A2220" s="27">
        <v>2221</v>
      </c>
      <c r="D2220" s="3" t="str">
        <f>INDEX(Table2[NAMA BARANG],MATCH(A2220,Table2[//]))</f>
        <v>Tinta Daishen B</v>
      </c>
      <c r="E2220" s="4">
        <f>INDEX(Table2[TT],MATCH(A2220,Table2[//]))</f>
        <v>6</v>
      </c>
      <c r="F2220" s="5" t="str">
        <f>IF(INDEX(Table2[KET],MATCH(A2220,Table2[//]))="","-",INDEX(Table2[KET],MATCH(A2220,Table2[//])))</f>
        <v>12 ls</v>
      </c>
    </row>
    <row r="2221" spans="1:6" ht="15">
      <c r="A2221" s="27">
        <v>2222</v>
      </c>
      <c r="D2221" s="3" t="str">
        <f>INDEX(Table2[NAMA BARANG],MATCH(A2221,Table2[//]))</f>
        <v>Tipe-ex 0425 B/ 25/ 4</v>
      </c>
      <c r="E2221" s="4">
        <f>INDEX(Table2[TT],MATCH(A2221,Table2[//]))</f>
        <v>1</v>
      </c>
      <c r="F2221" s="5" t="str">
        <f>IF(INDEX(Table2[KET],MATCH(A2221,Table2[//]))="","-",INDEX(Table2[KET],MATCH(A2221,Table2[//])))</f>
        <v>48 ls</v>
      </c>
    </row>
    <row r="2222" spans="1:6" ht="15">
      <c r="A2222" s="27">
        <v>2223</v>
      </c>
      <c r="D2222" s="3" t="str">
        <f>INDEX(Table2[NAMA BARANG],MATCH(A2222,Table2[//]))</f>
        <v>Tipe-ex 1001(3)/ 240(2)</v>
      </c>
      <c r="E2222" s="4">
        <f>INDEX(Table2[TT],MATCH(A2222,Table2[//]))</f>
        <v>5</v>
      </c>
      <c r="F2222" s="5" t="str">
        <f>IF(INDEX(Table2[KET],MATCH(A2222,Table2[//]))="","-",INDEX(Table2[KET],MATCH(A2222,Table2[//])))</f>
        <v>576 PCS</v>
      </c>
    </row>
    <row r="2223" spans="1:6" ht="15">
      <c r="A2223" s="27">
        <v>2224</v>
      </c>
      <c r="D2223" s="3" t="str">
        <f>INDEX(Table2[NAMA BARANG],MATCH(A2223,Table2[//]))</f>
        <v>Tipe-ex 1002(13)/ 3010(8)</v>
      </c>
      <c r="E2223" s="4">
        <f>INDEX(Table2[TT],MATCH(A2223,Table2[//]))</f>
        <v>21</v>
      </c>
      <c r="F2223" s="5" t="str">
        <f>IF(INDEX(Table2[KET],MATCH(A2223,Table2[//]))="","-",INDEX(Table2[KET],MATCH(A2223,Table2[//])))</f>
        <v>576 PCS</v>
      </c>
    </row>
    <row r="2224" spans="1:6" ht="15">
      <c r="A2224" s="27">
        <v>2225</v>
      </c>
      <c r="D2224" s="3" t="str">
        <f>INDEX(Table2[NAMA BARANG],MATCH(A2224,Table2[//]))</f>
        <v>Tipe-ex 1005(9)/ 3009(6)</v>
      </c>
      <c r="E2224" s="4">
        <f>INDEX(Table2[TT],MATCH(A2224,Table2[//]))</f>
        <v>15</v>
      </c>
      <c r="F2224" s="5" t="str">
        <f>IF(INDEX(Table2[KET],MATCH(A2224,Table2[//]))="","-",INDEX(Table2[KET],MATCH(A2224,Table2[//])))</f>
        <v>576 PCS</v>
      </c>
    </row>
    <row r="2225" spans="1:6" ht="15">
      <c r="A2225" s="27">
        <v>2226</v>
      </c>
      <c r="D2225" s="3" t="str">
        <f>INDEX(Table2[NAMA BARANG],MATCH(A2225,Table2[//]))</f>
        <v>Tipe-ex 1007(8)/ 1009(9)</v>
      </c>
      <c r="E2225" s="4">
        <f>INDEX(Table2[TT],MATCH(A2225,Table2[//]))</f>
        <v>17</v>
      </c>
      <c r="F2225" s="5" t="str">
        <f>IF(INDEX(Table2[KET],MATCH(A2225,Table2[//]))="","-",INDEX(Table2[KET],MATCH(A2225,Table2[//])))</f>
        <v>576 PCS</v>
      </c>
    </row>
    <row r="2226" spans="1:6" ht="15">
      <c r="A2226" s="27">
        <v>2227</v>
      </c>
      <c r="D2226" s="3" t="str">
        <f>INDEX(Table2[NAMA BARANG],MATCH(A2226,Table2[//]))</f>
        <v>Tipe-ex 1291</v>
      </c>
      <c r="E2226" s="4">
        <f>INDEX(Table2[TT],MATCH(A2226,Table2[//]))</f>
        <v>55</v>
      </c>
      <c r="F2226" s="5" t="str">
        <f>IF(INDEX(Table2[KET],MATCH(A2226,Table2[//]))="","-",INDEX(Table2[KET],MATCH(A2226,Table2[//])))</f>
        <v>60 ls</v>
      </c>
    </row>
    <row r="2227" spans="1:6" ht="15">
      <c r="A2227" s="27">
        <v>2228</v>
      </c>
      <c r="D2227" s="3" t="str">
        <f>INDEX(Table2[NAMA BARANG],MATCH(A2227,Table2[//]))</f>
        <v>Tipe-ex 136(12)/ 202(13)</v>
      </c>
      <c r="E2227" s="4">
        <f>INDEX(Table2[TT],MATCH(A2227,Table2[//]))</f>
        <v>25</v>
      </c>
      <c r="F2227" s="5" t="str">
        <f>IF(INDEX(Table2[KET],MATCH(A2227,Table2[//]))="","-",INDEX(Table2[KET],MATCH(A2227,Table2[//])))</f>
        <v>576 PCS</v>
      </c>
    </row>
    <row r="2228" spans="1:6" ht="15">
      <c r="A2228" s="27">
        <v>2229</v>
      </c>
      <c r="D2228" s="3" t="str">
        <f>INDEX(Table2[NAMA BARANG],MATCH(A2228,Table2[//]))</f>
        <v>Tipe-ex 1878 Dos</v>
      </c>
      <c r="E2228" s="4">
        <f>INDEX(Table2[TT],MATCH(A2228,Table2[//]))</f>
        <v>137</v>
      </c>
      <c r="F2228" s="5" t="str">
        <f>IF(INDEX(Table2[KET],MATCH(A2228,Table2[//]))="","-",INDEX(Table2[KET],MATCH(A2228,Table2[//])))</f>
        <v>20 ls</v>
      </c>
    </row>
    <row r="2229" spans="1:6" ht="15">
      <c r="A2229" s="27">
        <v>2230</v>
      </c>
      <c r="D2229" s="3" t="str">
        <f>INDEX(Table2[NAMA BARANG],MATCH(A2229,Table2[//]))</f>
        <v>Tipe-ex 1878 mika</v>
      </c>
      <c r="E2229" s="4">
        <f>INDEX(Table2[TT],MATCH(A2229,Table2[//]))</f>
        <v>29</v>
      </c>
      <c r="F2229" s="5" t="str">
        <f>IF(INDEX(Table2[KET],MATCH(A2229,Table2[//]))="","-",INDEX(Table2[KET],MATCH(A2229,Table2[//])))</f>
        <v>576 PCS</v>
      </c>
    </row>
    <row r="2230" spans="1:6" ht="15">
      <c r="A2230" s="27">
        <v>2231</v>
      </c>
      <c r="D2230" s="3" t="str">
        <f>INDEX(Table2[NAMA BARANG],MATCH(A2230,Table2[//]))</f>
        <v>Tipe-ex 203</v>
      </c>
      <c r="E2230" s="4">
        <f>INDEX(Table2[TT],MATCH(A2230,Table2[//]))</f>
        <v>2</v>
      </c>
      <c r="F2230" s="5" t="str">
        <f>IF(INDEX(Table2[KET],MATCH(A2230,Table2[//]))="","-",INDEX(Table2[KET],MATCH(A2230,Table2[//])))</f>
        <v>576 PCS</v>
      </c>
    </row>
    <row r="2231" spans="1:6" ht="15">
      <c r="A2231" s="27">
        <v>2232</v>
      </c>
      <c r="D2231" s="3" t="str">
        <f>INDEX(Table2[NAMA BARANG],MATCH(A2231,Table2[//]))</f>
        <v>Tipe-ex 2201(53)/ 241(35)</v>
      </c>
      <c r="E2231" s="4">
        <f>INDEX(Table2[TT],MATCH(A2231,Table2[//]))</f>
        <v>88</v>
      </c>
      <c r="F2231" s="5" t="str">
        <f>IF(INDEX(Table2[KET],MATCH(A2231,Table2[//]))="","-",INDEX(Table2[KET],MATCH(A2231,Table2[//])))</f>
        <v>64 ls</v>
      </c>
    </row>
    <row r="2232" spans="1:6" ht="15">
      <c r="A2232" s="27">
        <v>2233</v>
      </c>
      <c r="D2232" s="3" t="str">
        <f>INDEX(Table2[NAMA BARANG],MATCH(A2232,Table2[//]))</f>
        <v>Tipe-ex 2264 (24 pc)</v>
      </c>
      <c r="E2232" s="4">
        <f>INDEX(Table2[TT],MATCH(A2232,Table2[//]))</f>
        <v>35</v>
      </c>
      <c r="F2232" s="5" t="str">
        <f>IF(INDEX(Table2[KET],MATCH(A2232,Table2[//]))="","-",INDEX(Table2[KET],MATCH(A2232,Table2[//])))</f>
        <v>96 ls</v>
      </c>
    </row>
    <row r="2233" spans="1:6" ht="15">
      <c r="A2233" s="27">
        <v>2234</v>
      </c>
      <c r="D2233" s="3" t="str">
        <f>INDEX(Table2[NAMA BARANG],MATCH(A2233,Table2[//]))</f>
        <v>Tipe-ex 242(14)/ 968(2)</v>
      </c>
      <c r="E2233" s="4">
        <f>INDEX(Table2[TT],MATCH(A2233,Table2[//]))</f>
        <v>16</v>
      </c>
      <c r="F2233" s="5" t="str">
        <f>IF(INDEX(Table2[KET],MATCH(A2233,Table2[//]))="","-",INDEX(Table2[KET],MATCH(A2233,Table2[//])))</f>
        <v>48 ls</v>
      </c>
    </row>
    <row r="2234" spans="1:6" ht="15">
      <c r="A2234" s="27">
        <v>2235</v>
      </c>
      <c r="D2234" s="3" t="str">
        <f>INDEX(Table2[NAMA BARANG],MATCH(A2234,Table2[//]))</f>
        <v>Tipe-ex 264(2)</v>
      </c>
      <c r="E2234" s="4">
        <f>INDEX(Table2[TT],MATCH(A2234,Table2[//]))</f>
        <v>2</v>
      </c>
      <c r="F2234" s="5" t="str">
        <f>IF(INDEX(Table2[KET],MATCH(A2234,Table2[//]))="","-",INDEX(Table2[KET],MATCH(A2234,Table2[//])))</f>
        <v>96 ls</v>
      </c>
    </row>
    <row r="2235" spans="1:6" ht="15">
      <c r="A2235" s="27">
        <v>2236</v>
      </c>
      <c r="D2235" s="3" t="str">
        <f>INDEX(Table2[NAMA BARANG],MATCH(A2235,Table2[//]))</f>
        <v>Tipe-ex 3003(6)/ 3006(9)</v>
      </c>
      <c r="E2235" s="4">
        <f>INDEX(Table2[TT],MATCH(A2235,Table2[//]))</f>
        <v>15</v>
      </c>
      <c r="F2235" s="5" t="str">
        <f>IF(INDEX(Table2[KET],MATCH(A2235,Table2[//]))="","-",INDEX(Table2[KET],MATCH(A2235,Table2[//])))</f>
        <v>48 ls</v>
      </c>
    </row>
    <row r="2236" spans="1:6" ht="15">
      <c r="A2236" s="27">
        <v>2237</v>
      </c>
      <c r="D2236" s="3" t="str">
        <f>INDEX(Table2[NAMA BARANG],MATCH(A2236,Table2[//]))</f>
        <v>Tipe-ex 3005(6)/ 302(17)</v>
      </c>
      <c r="E2236" s="4">
        <f>INDEX(Table2[TT],MATCH(A2236,Table2[//]))</f>
        <v>23</v>
      </c>
      <c r="F2236" s="5" t="str">
        <f>IF(INDEX(Table2[KET],MATCH(A2236,Table2[//]))="","-",INDEX(Table2[KET],MATCH(A2236,Table2[//])))</f>
        <v>48 ls</v>
      </c>
    </row>
    <row r="2237" spans="1:6" ht="15">
      <c r="A2237" s="27">
        <v>2238</v>
      </c>
      <c r="D2237" s="3" t="str">
        <f>INDEX(Table2[NAMA BARANG],MATCH(A2237,Table2[//]))</f>
        <v>Tipe-ex 313</v>
      </c>
      <c r="E2237" s="4">
        <f>INDEX(Table2[TT],MATCH(A2237,Table2[//]))</f>
        <v>1</v>
      </c>
      <c r="F2237" s="5" t="str">
        <f>IF(INDEX(Table2[KET],MATCH(A2237,Table2[//]))="","-",INDEX(Table2[KET],MATCH(A2237,Table2[//])))</f>
        <v>144 PCS</v>
      </c>
    </row>
    <row r="2238" spans="1:6" ht="15">
      <c r="A2238" s="27">
        <v>2239</v>
      </c>
      <c r="D2238" s="3" t="str">
        <f>INDEX(Table2[NAMA BARANG],MATCH(A2238,Table2[//]))</f>
        <v>Tipe-ex 328/ 338</v>
      </c>
      <c r="E2238" s="4">
        <f>INDEX(Table2[TT],MATCH(A2238,Table2[//]))</f>
        <v>1</v>
      </c>
      <c r="F2238" s="5" t="str">
        <f>IF(INDEX(Table2[KET],MATCH(A2238,Table2[//]))="","-",INDEX(Table2[KET],MATCH(A2238,Table2[//])))</f>
        <v>576 pc</v>
      </c>
    </row>
    <row r="2239" spans="1:6" ht="15">
      <c r="A2239" s="27">
        <v>2240</v>
      </c>
      <c r="D2239" s="3" t="str">
        <f>INDEX(Table2[NAMA BARANG],MATCH(A2239,Table2[//]))</f>
        <v>Tipe-ex 351</v>
      </c>
      <c r="E2239" s="4">
        <f>INDEX(Table2[TT],MATCH(A2239,Table2[//]))</f>
        <v>1</v>
      </c>
      <c r="F2239" s="5" t="str">
        <f>IF(INDEX(Table2[KET],MATCH(A2239,Table2[//]))="","-",INDEX(Table2[KET],MATCH(A2239,Table2[//])))</f>
        <v>432 pc</v>
      </c>
    </row>
    <row r="2240" spans="1:6" ht="15">
      <c r="A2240" s="27">
        <v>2241</v>
      </c>
      <c r="D2240" s="3" t="str">
        <f>INDEX(Table2[NAMA BARANG],MATCH(A2240,Table2[//]))</f>
        <v>Tipe-ex 358</v>
      </c>
      <c r="E2240" s="4">
        <f>INDEX(Table2[TT],MATCH(A2240,Table2[//]))</f>
        <v>2</v>
      </c>
      <c r="F2240" s="5" t="str">
        <f>IF(INDEX(Table2[KET],MATCH(A2240,Table2[//]))="","-",INDEX(Table2[KET],MATCH(A2240,Table2[//])))</f>
        <v>48 ls</v>
      </c>
    </row>
    <row r="2241" spans="1:6" ht="15">
      <c r="A2241" s="27">
        <v>2242</v>
      </c>
      <c r="D2241" s="3" t="str">
        <f>INDEX(Table2[NAMA BARANG],MATCH(A2241,Table2[//]))</f>
        <v>Tipe-ex 636(36)</v>
      </c>
      <c r="E2241" s="4">
        <f>INDEX(Table2[TT],MATCH(A2241,Table2[//]))</f>
        <v>36</v>
      </c>
      <c r="F2241" s="5" t="str">
        <f>IF(INDEX(Table2[KET],MATCH(A2241,Table2[//]))="","-",INDEX(Table2[KET],MATCH(A2241,Table2[//])))</f>
        <v>48 ls</v>
      </c>
    </row>
    <row r="2242" spans="1:6" ht="15">
      <c r="A2242" s="27">
        <v>2243</v>
      </c>
      <c r="D2242" s="3" t="str">
        <f>INDEX(Table2[NAMA BARANG],MATCH(A2242,Table2[//]))</f>
        <v>Tipe-ex 65(10)/ 241(6)</v>
      </c>
      <c r="E2242" s="4">
        <f>INDEX(Table2[TT],MATCH(A2242,Table2[//]))</f>
        <v>16</v>
      </c>
      <c r="F2242" s="5" t="str">
        <f>IF(INDEX(Table2[KET],MATCH(A2242,Table2[//]))="","-",INDEX(Table2[KET],MATCH(A2242,Table2[//])))</f>
        <v>-</v>
      </c>
    </row>
    <row r="2243" spans="1:6" ht="15">
      <c r="A2243" s="27">
        <v>2244</v>
      </c>
      <c r="D2243" s="3" t="str">
        <f>INDEX(Table2[NAMA BARANG],MATCH(A2243,Table2[//]))</f>
        <v>Tipe-ex Kertas 7013/ mini</v>
      </c>
      <c r="E2243" s="4">
        <f>INDEX(Table2[TT],MATCH(A2243,Table2[//]))</f>
        <v>5</v>
      </c>
      <c r="F2243" s="5" t="str">
        <f>IF(INDEX(Table2[KET],MATCH(A2243,Table2[//]))="","-",INDEX(Table2[KET],MATCH(A2243,Table2[//])))</f>
        <v>2304 pc</v>
      </c>
    </row>
    <row r="2244" spans="1:6" ht="15">
      <c r="A2244" s="27">
        <v>2245</v>
      </c>
      <c r="D2244" s="3" t="str">
        <f>INDEX(Table2[NAMA BARANG],MATCH(A2244,Table2[//]))</f>
        <v>Tipe-ex Kertas 7013/ mini</v>
      </c>
      <c r="E2244" s="4">
        <f>INDEX(Table2[TT],MATCH(A2244,Table2[//]))</f>
        <v>1</v>
      </c>
      <c r="F2244" s="5" t="str">
        <f>IF(INDEX(Table2[KET],MATCH(A2244,Table2[//]))="","-",INDEX(Table2[KET],MATCH(A2244,Table2[//])))</f>
        <v>192 LSN</v>
      </c>
    </row>
    <row r="2245" spans="1:6" ht="15">
      <c r="A2245" s="27">
        <v>2246</v>
      </c>
      <c r="D2245" s="3" t="str">
        <f>INDEX(Table2[NAMA BARANG],MATCH(A2245,Table2[//]))</f>
        <v>Tipe-ex 715</v>
      </c>
      <c r="E2245" s="4">
        <f>INDEX(Table2[TT],MATCH(A2245,Table2[//]))</f>
        <v>2</v>
      </c>
      <c r="F2245" s="5" t="str">
        <f>IF(INDEX(Table2[KET],MATCH(A2245,Table2[//]))="","-",INDEX(Table2[KET],MATCH(A2245,Table2[//])))</f>
        <v>48 ls</v>
      </c>
    </row>
    <row r="2246" spans="1:6" ht="15">
      <c r="A2246" s="27">
        <v>2247</v>
      </c>
      <c r="D2246" s="3" t="str">
        <f>INDEX(Table2[NAMA BARANG],MATCH(A2246,Table2[//]))</f>
        <v>Tipe-ex 7287(5)/ 327(21)</v>
      </c>
      <c r="E2246" s="4">
        <f>INDEX(Table2[TT],MATCH(A2246,Table2[//]))</f>
        <v>26</v>
      </c>
      <c r="F2246" s="5" t="str">
        <f>IF(INDEX(Table2[KET],MATCH(A2246,Table2[//]))="","-",INDEX(Table2[KET],MATCH(A2246,Table2[//])))</f>
        <v>48 LSN</v>
      </c>
    </row>
    <row r="2247" spans="1:6" ht="15">
      <c r="A2247" s="27">
        <v>2248</v>
      </c>
      <c r="D2247" s="3" t="str">
        <f>INDEX(Table2[NAMA BARANG],MATCH(A2247,Table2[//]))</f>
        <v>Tipe-ex 731</v>
      </c>
      <c r="E2247" s="4">
        <f>INDEX(Table2[TT],MATCH(A2247,Table2[//]))</f>
        <v>2</v>
      </c>
      <c r="F2247" s="5" t="str">
        <f>IF(INDEX(Table2[KET],MATCH(A2247,Table2[//]))="","-",INDEX(Table2[KET],MATCH(A2247,Table2[//])))</f>
        <v>60 ls</v>
      </c>
    </row>
    <row r="2248" spans="1:6" ht="15">
      <c r="A2248" s="27">
        <v>2249</v>
      </c>
      <c r="D2248" s="3" t="str">
        <f>INDEX(Table2[NAMA BARANG],MATCH(A2248,Table2[//]))</f>
        <v>Tipe-ex 737 A</v>
      </c>
      <c r="E2248" s="4">
        <f>INDEX(Table2[TT],MATCH(A2248,Table2[//]))</f>
        <v>2</v>
      </c>
      <c r="F2248" s="5" t="str">
        <f>IF(INDEX(Table2[KET],MATCH(A2248,Table2[//]))="","-",INDEX(Table2[KET],MATCH(A2248,Table2[//])))</f>
        <v>48 LSN</v>
      </c>
    </row>
    <row r="2249" spans="1:6" ht="15">
      <c r="A2249" s="27">
        <v>2250</v>
      </c>
      <c r="D2249" s="3" t="str">
        <f>INDEX(Table2[NAMA BARANG],MATCH(A2249,Table2[//]))</f>
        <v>Tipe-ex 749</v>
      </c>
      <c r="E2249" s="4">
        <f>INDEX(Table2[TT],MATCH(A2249,Table2[//]))</f>
        <v>9</v>
      </c>
      <c r="F2249" s="5" t="str">
        <f>IF(INDEX(Table2[KET],MATCH(A2249,Table2[//]))="","-",INDEX(Table2[KET],MATCH(A2249,Table2[//])))</f>
        <v>48 ls</v>
      </c>
    </row>
    <row r="2250" spans="1:6" ht="15">
      <c r="A2250" s="27">
        <v>2251</v>
      </c>
      <c r="D2250" s="3" t="str">
        <f>INDEX(Table2[NAMA BARANG],MATCH(A2250,Table2[//]))</f>
        <v>Tipe-ex Kertas 8001 M mouse</v>
      </c>
      <c r="E2250" s="4">
        <f>INDEX(Table2[TT],MATCH(A2250,Table2[//]))</f>
        <v>1</v>
      </c>
      <c r="F2250" s="5" t="str">
        <f>IF(INDEX(Table2[KET],MATCH(A2250,Table2[//]))="","-",INDEX(Table2[KET],MATCH(A2250,Table2[//])))</f>
        <v>40 box</v>
      </c>
    </row>
    <row r="2251" spans="1:6" ht="15">
      <c r="A2251" s="27">
        <v>2252</v>
      </c>
      <c r="D2251" s="3" t="str">
        <f>INDEX(Table2[NAMA BARANG],MATCH(A2251,Table2[//]))</f>
        <v>Tipe-ex 8014</v>
      </c>
      <c r="E2251" s="4">
        <f>INDEX(Table2[TT],MATCH(A2251,Table2[//]))</f>
        <v>7</v>
      </c>
      <c r="F2251" s="5" t="str">
        <f>IF(INDEX(Table2[KET],MATCH(A2251,Table2[//]))="","-",INDEX(Table2[KET],MATCH(A2251,Table2[//])))</f>
        <v>120 LSN</v>
      </c>
    </row>
    <row r="2252" spans="1:6" ht="15">
      <c r="A2252" s="27">
        <v>2253</v>
      </c>
      <c r="D2252" s="3" t="str">
        <f>INDEX(Table2[NAMA BARANG],MATCH(A2252,Table2[//]))</f>
        <v>Tipe-ex 8113</v>
      </c>
      <c r="E2252" s="4">
        <f>INDEX(Table2[TT],MATCH(A2252,Table2[//]))</f>
        <v>1</v>
      </c>
      <c r="F2252" s="5" t="str">
        <f>IF(INDEX(Table2[KET],MATCH(A2252,Table2[//]))="","-",INDEX(Table2[KET],MATCH(A2252,Table2[//])))</f>
        <v>23 box</v>
      </c>
    </row>
    <row r="2253" spans="1:6" ht="15">
      <c r="A2253" s="27">
        <v>2254</v>
      </c>
      <c r="D2253" s="3" t="str">
        <f>INDEX(Table2[NAMA BARANG],MATCH(A2253,Table2[//]))</f>
        <v>Tipe-ex 8171</v>
      </c>
      <c r="E2253" s="4">
        <f>INDEX(Table2[TT],MATCH(A2253,Table2[//]))</f>
        <v>1</v>
      </c>
      <c r="F2253" s="5" t="str">
        <f>IF(INDEX(Table2[KET],MATCH(A2253,Table2[//]))="","-",INDEX(Table2[KET],MATCH(A2253,Table2[//])))</f>
        <v>576 pc</v>
      </c>
    </row>
    <row r="2254" spans="1:6" ht="15">
      <c r="A2254" s="27">
        <v>2255</v>
      </c>
      <c r="D2254" s="3" t="str">
        <f>INDEX(Table2[NAMA BARANG],MATCH(A2254,Table2[//]))</f>
        <v>Tipe-ex 821(14)/ 612(35)</v>
      </c>
      <c r="E2254" s="4">
        <f>INDEX(Table2[TT],MATCH(A2254,Table2[//]))</f>
        <v>49</v>
      </c>
      <c r="F2254" s="5" t="str">
        <f>IF(INDEX(Table2[KET],MATCH(A2254,Table2[//]))="","-",INDEX(Table2[KET],MATCH(A2254,Table2[//])))</f>
        <v>48 LSN</v>
      </c>
    </row>
    <row r="2255" spans="1:6" ht="15">
      <c r="A2255" s="27">
        <v>2256</v>
      </c>
      <c r="D2255" s="3" t="str">
        <f>INDEX(Table2[NAMA BARANG],MATCH(A2255,Table2[//]))</f>
        <v>Tipe-ex 8219 A Bear (24)</v>
      </c>
      <c r="E2255" s="4">
        <f>INDEX(Table2[TT],MATCH(A2255,Table2[//]))</f>
        <v>1</v>
      </c>
      <c r="F2255" s="5" t="str">
        <f>IF(INDEX(Table2[KET],MATCH(A2255,Table2[//]))="","-",INDEX(Table2[KET],MATCH(A2255,Table2[//])))</f>
        <v>18 box</v>
      </c>
    </row>
    <row r="2256" spans="1:6" ht="15">
      <c r="A2256" s="27">
        <v>2257</v>
      </c>
      <c r="D2256" s="3" t="str">
        <f>INDEX(Table2[NAMA BARANG],MATCH(A2256,Table2[//]))</f>
        <v>Tipe-ex 835(7)/ 901(11)</v>
      </c>
      <c r="E2256" s="4">
        <f>INDEX(Table2[TT],MATCH(A2256,Table2[//]))</f>
        <v>18</v>
      </c>
      <c r="F2256" s="5" t="str">
        <f>IF(INDEX(Table2[KET],MATCH(A2256,Table2[//]))="","-",INDEX(Table2[KET],MATCH(A2256,Table2[//])))</f>
        <v>48 LSN</v>
      </c>
    </row>
    <row r="2257" spans="1:6" ht="15">
      <c r="A2257" s="27">
        <v>2258</v>
      </c>
      <c r="D2257" s="3" t="str">
        <f>INDEX(Table2[NAMA BARANG],MATCH(A2257,Table2[//]))</f>
        <v>Tipe-ex 837(5)</v>
      </c>
      <c r="E2257" s="4">
        <f>INDEX(Table2[TT],MATCH(A2257,Table2[//]))</f>
        <v>5</v>
      </c>
      <c r="F2257" s="5" t="str">
        <f>IF(INDEX(Table2[KET],MATCH(A2257,Table2[//]))="","-",INDEX(Table2[KET],MATCH(A2257,Table2[//])))</f>
        <v>48 LSN</v>
      </c>
    </row>
    <row r="2258" spans="1:6" ht="15">
      <c r="A2258" s="27">
        <v>2259</v>
      </c>
      <c r="D2258" s="3" t="str">
        <f>INDEX(Table2[NAMA BARANG],MATCH(A2258,Table2[//]))</f>
        <v>Tipe-ex 889(9)/ 890(11)</v>
      </c>
      <c r="E2258" s="4">
        <f>INDEX(Table2[TT],MATCH(A2258,Table2[//]))</f>
        <v>20</v>
      </c>
      <c r="F2258" s="5" t="str">
        <f>IF(INDEX(Table2[KET],MATCH(A2258,Table2[//]))="","-",INDEX(Table2[KET],MATCH(A2258,Table2[//])))</f>
        <v>48 ls</v>
      </c>
    </row>
    <row r="2259" spans="1:6" ht="15">
      <c r="A2259" s="27">
        <v>2260</v>
      </c>
      <c r="D2259" s="3" t="str">
        <f>INDEX(Table2[NAMA BARANG],MATCH(A2259,Table2[//]))</f>
        <v>Tipe-ex 8958 (24)</v>
      </c>
      <c r="E2259" s="4">
        <f>INDEX(Table2[TT],MATCH(A2259,Table2[//]))</f>
        <v>4</v>
      </c>
      <c r="F2259" s="5" t="str">
        <f>IF(INDEX(Table2[KET],MATCH(A2259,Table2[//]))="","-",INDEX(Table2[KET],MATCH(A2259,Table2[//])))</f>
        <v>24 box</v>
      </c>
    </row>
    <row r="2260" spans="1:6" ht="15">
      <c r="A2260" s="27">
        <v>2261</v>
      </c>
      <c r="D2260" s="3" t="str">
        <f>INDEX(Table2[NAMA BARANG],MATCH(A2260,Table2[//]))</f>
        <v>Tipe-ex 905</v>
      </c>
      <c r="E2260" s="4">
        <f>INDEX(Table2[TT],MATCH(A2260,Table2[//]))</f>
        <v>1</v>
      </c>
      <c r="F2260" s="5" t="str">
        <f>IF(INDEX(Table2[KET],MATCH(A2260,Table2[//]))="","-",INDEX(Table2[KET],MATCH(A2260,Table2[//])))</f>
        <v>2304 pc</v>
      </c>
    </row>
    <row r="2261" spans="1:6" ht="15">
      <c r="A2261" s="27">
        <v>2262</v>
      </c>
      <c r="D2261" s="3" t="str">
        <f>INDEX(Table2[NAMA BARANG],MATCH(A2261,Table2[//]))</f>
        <v>Tipe-ex Kertas 9147</v>
      </c>
      <c r="E2261" s="4">
        <f>INDEX(Table2[TT],MATCH(A2261,Table2[//]))</f>
        <v>7</v>
      </c>
      <c r="F2261" s="5" t="str">
        <f>IF(INDEX(Table2[KET],MATCH(A2261,Table2[//]))="","-",INDEX(Table2[KET],MATCH(A2261,Table2[//])))</f>
        <v>36 LSN</v>
      </c>
    </row>
    <row r="2262" spans="1:6" ht="15">
      <c r="A2262" s="27">
        <v>2263</v>
      </c>
      <c r="D2262" s="3" t="str">
        <f>INDEX(Table2[NAMA BARANG],MATCH(A2262,Table2[//]))</f>
        <v>Tipe-ex A263(2)</v>
      </c>
      <c r="E2262" s="4">
        <f>INDEX(Table2[TT],MATCH(A2262,Table2[//]))</f>
        <v>2</v>
      </c>
      <c r="F2262" s="5" t="str">
        <f>IF(INDEX(Table2[KET],MATCH(A2262,Table2[//]))="","-",INDEX(Table2[KET],MATCH(A2262,Table2[//])))</f>
        <v>96 ls</v>
      </c>
    </row>
    <row r="2263" spans="1:6" ht="15">
      <c r="A2263" s="27">
        <v>2264</v>
      </c>
      <c r="D2263" s="3" t="str">
        <f>INDEX(Table2[NAMA BARANG],MATCH(A2263,Table2[//]))</f>
        <v>Tipe-ex Aopo 939 besi</v>
      </c>
      <c r="E2263" s="4">
        <f>INDEX(Table2[TT],MATCH(A2263,Table2[//]))</f>
        <v>3</v>
      </c>
      <c r="F2263" s="5" t="str">
        <f>IF(INDEX(Table2[KET],MATCH(A2263,Table2[//]))="","-",INDEX(Table2[KET],MATCH(A2263,Table2[//])))</f>
        <v>72 ls</v>
      </c>
    </row>
    <row r="2264" spans="1:6" ht="15">
      <c r="A2264" s="27">
        <v>2265</v>
      </c>
      <c r="D2264" s="3" t="str">
        <f>INDEX(Table2[NAMA BARANG],MATCH(A2264,Table2[//]))</f>
        <v>Tipe-ex Aopo 953</v>
      </c>
      <c r="E2264" s="4">
        <f>INDEX(Table2[TT],MATCH(A2264,Table2[//]))</f>
        <v>20</v>
      </c>
      <c r="F2264" s="5" t="str">
        <f>IF(INDEX(Table2[KET],MATCH(A2264,Table2[//]))="","-",INDEX(Table2[KET],MATCH(A2264,Table2[//])))</f>
        <v>144 ls</v>
      </c>
    </row>
    <row r="2265" spans="1:6" ht="15">
      <c r="A2265" s="27">
        <v>2266</v>
      </c>
      <c r="D2265" s="3" t="str">
        <f>INDEX(Table2[NAMA BARANG],MATCH(A2265,Table2[//]))</f>
        <v>Tipe-ex Aopo 958</v>
      </c>
      <c r="E2265" s="4">
        <f>INDEX(Table2[TT],MATCH(A2265,Table2[//]))</f>
        <v>7</v>
      </c>
      <c r="F2265" s="5" t="str">
        <f>IF(INDEX(Table2[KET],MATCH(A2265,Table2[//]))="","-",INDEX(Table2[KET],MATCH(A2265,Table2[//])))</f>
        <v>60 ls</v>
      </c>
    </row>
    <row r="2266" spans="1:6" ht="15">
      <c r="A2266" s="27">
        <v>2267</v>
      </c>
      <c r="D2266" s="3" t="str">
        <f>INDEX(Table2[NAMA BARANG],MATCH(A2266,Table2[//]))</f>
        <v>Tipe-ex Bengke</v>
      </c>
      <c r="E2266" s="4">
        <f>INDEX(Table2[TT],MATCH(A2266,Table2[//]))</f>
        <v>2</v>
      </c>
      <c r="F2266" s="5" t="str">
        <f>IF(INDEX(Table2[KET],MATCH(A2266,Table2[//]))="","-",INDEX(Table2[KET],MATCH(A2266,Table2[//])))</f>
        <v>24 ls</v>
      </c>
    </row>
    <row r="2267" spans="1:6" ht="15">
      <c r="A2267" s="27">
        <v>2268</v>
      </c>
      <c r="D2267" s="3" t="str">
        <f>INDEX(Table2[NAMA BARANG],MATCH(A2267,Table2[//]))</f>
        <v>Tipe-ex Kertas Candy 4M 3C 507</v>
      </c>
      <c r="E2267" s="4">
        <f>INDEX(Table2[TT],MATCH(A2267,Table2[//]))</f>
        <v>13</v>
      </c>
      <c r="F2267" s="5" t="str">
        <f>IF(INDEX(Table2[KET],MATCH(A2267,Table2[//]))="","-",INDEX(Table2[KET],MATCH(A2267,Table2[//])))</f>
        <v>48 ls</v>
      </c>
    </row>
    <row r="2268" spans="1:6" ht="15">
      <c r="A2268" s="27">
        <v>2269</v>
      </c>
      <c r="D2268" s="3" t="str">
        <f>INDEX(Table2[NAMA BARANG],MATCH(A2268,Table2[//]))</f>
        <v>Tipe-ex Candy 6M 2C 506</v>
      </c>
      <c r="E2268" s="4">
        <f>INDEX(Table2[TT],MATCH(A2268,Table2[//]))</f>
        <v>3</v>
      </c>
      <c r="F2268" s="5" t="str">
        <f>IF(INDEX(Table2[KET],MATCH(A2268,Table2[//]))="","-",INDEX(Table2[KET],MATCH(A2268,Table2[//])))</f>
        <v>48 ls</v>
      </c>
    </row>
    <row r="2269" spans="1:6" ht="15">
      <c r="A2269" s="27">
        <v>2270</v>
      </c>
      <c r="D2269" s="90" t="str">
        <f>INDEX(Table2[NAMA BARANG],MATCH(A2269,Table2[//]))</f>
        <v>Tipe-ex Candy CC 5001</v>
      </c>
      <c r="E2269" s="91">
        <f>INDEX(Table2[TT],MATCH(A2269,Table2[//]))</f>
        <v>1</v>
      </c>
      <c r="F2269" s="92" t="str">
        <f>IF(INDEX(Table2[KET],MATCH(A2269,Table2[//]))="","-",INDEX(Table2[KET],MATCH(A2269,Table2[//])))</f>
        <v>144 ls</v>
      </c>
    </row>
    <row r="2270" spans="1:6" ht="15">
      <c r="A2270" s="27">
        <v>2271</v>
      </c>
      <c r="D2270" s="90" t="str">
        <f>INDEX(Table2[NAMA BARANG],MATCH(A2270,Table2[//]))</f>
        <v>Tipe-ex CF 6004</v>
      </c>
      <c r="E2270" s="91">
        <f>INDEX(Table2[TT],MATCH(A2270,Table2[//]))</f>
        <v>1</v>
      </c>
      <c r="F2270" s="92" t="str">
        <f>IF(INDEX(Table2[KET],MATCH(A2270,Table2[//]))="","-",INDEX(Table2[KET],MATCH(A2270,Table2[//])))</f>
        <v>60 BOX</v>
      </c>
    </row>
    <row r="2271" spans="1:6" ht="15">
      <c r="A2271" s="27">
        <v>2272</v>
      </c>
      <c r="D2271" s="90" t="str">
        <f>INDEX(Table2[NAMA BARANG],MATCH(A2271,Table2[//]))</f>
        <v>Tipe-ex Cp 8237</v>
      </c>
      <c r="E2271" s="91">
        <f>INDEX(Table2[TT],MATCH(A2271,Table2[//]))</f>
        <v>1</v>
      </c>
      <c r="F2271" s="92" t="str">
        <f>IF(INDEX(Table2[KET],MATCH(A2271,Table2[//]))="","-",INDEX(Table2[KET],MATCH(A2271,Table2[//])))</f>
        <v>1440 pc</v>
      </c>
    </row>
    <row r="2272" spans="1:6" ht="15">
      <c r="A2272" s="27">
        <v>2273</v>
      </c>
      <c r="D2272" s="90" t="str">
        <f>INDEX(Table2[NAMA BARANG],MATCH(A2272,Table2[//]))</f>
        <v>Tipe-ex CR 811 (blk)</v>
      </c>
      <c r="E2272" s="91">
        <f>INDEX(Table2[TT],MATCH(A2272,Table2[//]))</f>
        <v>26</v>
      </c>
      <c r="F2272" s="92" t="str">
        <f>IF(INDEX(Table2[KET],MATCH(A2272,Table2[//]))="","-",INDEX(Table2[KET],MATCH(A2272,Table2[//])))</f>
        <v>36 ls</v>
      </c>
    </row>
    <row r="2273" spans="1:6" ht="15">
      <c r="A2273" s="27">
        <v>2274</v>
      </c>
      <c r="D2273" s="90" t="str">
        <f>INDEX(Table2[NAMA BARANG],MATCH(A2273,Table2[//]))</f>
        <v>Tipe-ex CR 837/ 5X3D (1 box 24 pc)</v>
      </c>
      <c r="E2273" s="91">
        <f>INDEX(Table2[TT],MATCH(A2273,Table2[//]))</f>
        <v>7</v>
      </c>
      <c r="F2273" s="92" t="str">
        <f>IF(INDEX(Table2[KET],MATCH(A2273,Table2[//]))="","-",INDEX(Table2[KET],MATCH(A2273,Table2[//])))</f>
        <v>216 pc</v>
      </c>
    </row>
    <row r="2274" spans="1:6" ht="15">
      <c r="A2274" s="27">
        <v>2275</v>
      </c>
      <c r="D2274" s="90" t="str">
        <f>INDEX(Table2[NAMA BARANG],MATCH(A2274,Table2[//]))</f>
        <v>Tipe-ex CR 853 (24)</v>
      </c>
      <c r="E2274" s="91">
        <f>INDEX(Table2[TT],MATCH(A2274,Table2[//]))</f>
        <v>6</v>
      </c>
      <c r="F2274" s="92" t="str">
        <f>IF(INDEX(Table2[KET],MATCH(A2274,Table2[//]))="","-",INDEX(Table2[KET],MATCH(A2274,Table2[//])))</f>
        <v>16 box</v>
      </c>
    </row>
    <row r="2275" spans="1:6" ht="15">
      <c r="A2275" s="27">
        <v>2276</v>
      </c>
      <c r="D2275" s="90" t="str">
        <f>INDEX(Table2[NAMA BARANG],MATCH(A2275,Table2[//]))</f>
        <v>Tipe-ex CR 881</v>
      </c>
      <c r="E2275" s="91">
        <f>INDEX(Table2[TT],MATCH(A2275,Table2[//]))</f>
        <v>1</v>
      </c>
      <c r="F2275" s="92" t="str">
        <f>IF(INDEX(Table2[KET],MATCH(A2275,Table2[//]))="","-",INDEX(Table2[KET],MATCH(A2275,Table2[//])))</f>
        <v>12 box/ 30</v>
      </c>
    </row>
    <row r="2276" spans="1:6" ht="15">
      <c r="A2276" s="27">
        <v>2277</v>
      </c>
      <c r="D2276" s="90" t="str">
        <f>INDEX(Table2[NAMA BARANG],MATCH(A2276,Table2[//]))</f>
        <v>Tipe-ex CT 328/ 325</v>
      </c>
      <c r="E2276" s="91">
        <f>INDEX(Table2[TT],MATCH(A2276,Table2[//]))</f>
        <v>5</v>
      </c>
      <c r="F2276" s="92" t="str">
        <f>IF(INDEX(Table2[KET],MATCH(A2276,Table2[//]))="","-",INDEX(Table2[KET],MATCH(A2276,Table2[//])))</f>
        <v>36 ls</v>
      </c>
    </row>
    <row r="2277" spans="1:6" ht="15">
      <c r="A2277" s="27">
        <v>2278</v>
      </c>
      <c r="D2277" s="90" t="str">
        <f>INDEX(Table2[NAMA BARANG],MATCH(A2277,Table2[//]))</f>
        <v>Tipe-ex DMS 304 (36)</v>
      </c>
      <c r="E2277" s="91">
        <f>INDEX(Table2[TT],MATCH(A2277,Table2[//]))</f>
        <v>8</v>
      </c>
      <c r="F2277" s="92" t="str">
        <f>IF(INDEX(Table2[KET],MATCH(A2277,Table2[//]))="","-",INDEX(Table2[KET],MATCH(A2277,Table2[//])))</f>
        <v>48 ls</v>
      </c>
    </row>
    <row r="2278" spans="1:6" ht="15">
      <c r="A2278" s="27">
        <v>2279</v>
      </c>
      <c r="D2278" s="90" t="str">
        <f>INDEX(Table2[NAMA BARANG],MATCH(A2278,Table2[//]))</f>
        <v>Tipe-ex DMS 312 (36)</v>
      </c>
      <c r="E2278" s="91">
        <f>INDEX(Table2[TT],MATCH(A2278,Table2[//]))</f>
        <v>1</v>
      </c>
      <c r="F2278" s="92" t="str">
        <f>IF(INDEX(Table2[KET],MATCH(A2278,Table2[//]))="","-",INDEX(Table2[KET],MATCH(A2278,Table2[//])))</f>
        <v>18 box</v>
      </c>
    </row>
    <row r="2279" spans="1:6" ht="15">
      <c r="A2279" s="27">
        <v>2280</v>
      </c>
      <c r="D2279" s="90" t="str">
        <f>INDEX(Table2[NAMA BARANG],MATCH(A2279,Table2[//]))</f>
        <v>Tipe-ex DMS 332 (48)</v>
      </c>
      <c r="E2279" s="91">
        <f>INDEX(Table2[TT],MATCH(A2279,Table2[//]))</f>
        <v>7</v>
      </c>
      <c r="F2279" s="92" t="str">
        <f>IF(INDEX(Table2[KET],MATCH(A2279,Table2[//]))="","-",INDEX(Table2[KET],MATCH(A2279,Table2[//])))</f>
        <v>864 pc</v>
      </c>
    </row>
    <row r="2280" spans="1:6" ht="15">
      <c r="A2280" s="27">
        <v>2281</v>
      </c>
      <c r="D2280" s="90" t="str">
        <f>INDEX(Table2[NAMA BARANG],MATCH(A2280,Table2[//]))</f>
        <v>Tipe-ex DMS 336</v>
      </c>
      <c r="E2280" s="91">
        <f>INDEX(Table2[TT],MATCH(A2280,Table2[//]))</f>
        <v>1</v>
      </c>
      <c r="F2280" s="92" t="str">
        <f>IF(INDEX(Table2[KET],MATCH(A2280,Table2[//]))="","-",INDEX(Table2[KET],MATCH(A2280,Table2[//])))</f>
        <v>432 pc</v>
      </c>
    </row>
    <row r="2281" spans="1:6" ht="15">
      <c r="A2281" s="27">
        <v>2282</v>
      </c>
      <c r="D2281" s="90" t="str">
        <f>INDEX(Table2[NAMA BARANG],MATCH(A2281,Table2[//]))</f>
        <v>Tipe-ex DMS 338</v>
      </c>
      <c r="E2281" s="91">
        <f>INDEX(Table2[TT],MATCH(A2281,Table2[//]))</f>
        <v>3</v>
      </c>
      <c r="F2281" s="92" t="str">
        <f>IF(INDEX(Table2[KET],MATCH(A2281,Table2[//]))="","-",INDEX(Table2[KET],MATCH(A2281,Table2[//])))</f>
        <v>432 pc</v>
      </c>
    </row>
    <row r="2282" spans="1:6" ht="15">
      <c r="A2282" s="27">
        <v>2283</v>
      </c>
      <c r="D2282" s="90" t="str">
        <f>INDEX(Table2[NAMA BARANG],MATCH(A2282,Table2[//]))</f>
        <v>Tipe-ex DMS 342(3)/ 347(8)</v>
      </c>
      <c r="E2282" s="91">
        <f>INDEX(Table2[TT],MATCH(A2282,Table2[//]))</f>
        <v>11</v>
      </c>
      <c r="F2282" s="92">
        <f>IF(INDEX(Table2[KET],MATCH(A2282,Table2[//]))="","-",INDEX(Table2[KET],MATCH(A2282,Table2[//])))</f>
        <v>432</v>
      </c>
    </row>
    <row r="2283" spans="1:6" ht="15">
      <c r="A2283" s="27">
        <v>2284</v>
      </c>
      <c r="D2283" s="90" t="str">
        <f>INDEX(Table2[NAMA BARANG],MATCH(A2283,Table2[//]))</f>
        <v>Tipe-ex Dominic Dp 8908 FR</v>
      </c>
      <c r="E2283" s="91">
        <f>INDEX(Table2[TT],MATCH(A2283,Table2[//]))</f>
        <v>2</v>
      </c>
      <c r="F2283" s="92" t="str">
        <f>IF(INDEX(Table2[KET],MATCH(A2283,Table2[//]))="","-",INDEX(Table2[KET],MATCH(A2283,Table2[//])))</f>
        <v>1440 pc</v>
      </c>
    </row>
    <row r="2284" spans="1:6" ht="15">
      <c r="A2284" s="27">
        <v>2285</v>
      </c>
      <c r="D2284" s="90" t="str">
        <f>INDEX(Table2[NAMA BARANG],MATCH(A2284,Table2[//]))</f>
        <v>Tipe-ex DP 3147 berisi botol</v>
      </c>
      <c r="E2284" s="91">
        <f>INDEX(Table2[TT],MATCH(A2284,Table2[//]))</f>
        <v>5</v>
      </c>
      <c r="F2284" s="92" t="str">
        <f>IF(INDEX(Table2[KET],MATCH(A2284,Table2[//]))="","-",INDEX(Table2[KET],MATCH(A2284,Table2[//])))</f>
        <v>48 ls</v>
      </c>
    </row>
    <row r="2285" spans="1:6" ht="15">
      <c r="A2285" s="27">
        <v>2286</v>
      </c>
      <c r="D2285" s="90" t="str">
        <f>INDEX(Table2[NAMA BARANG],MATCH(A2285,Table2[//]))</f>
        <v>Tipe-ex DP 8152</v>
      </c>
      <c r="E2285" s="91">
        <f>INDEX(Table2[TT],MATCH(A2285,Table2[//]))</f>
        <v>1</v>
      </c>
      <c r="F2285" s="92" t="str">
        <f>IF(INDEX(Table2[KET],MATCH(A2285,Table2[//]))="","-",INDEX(Table2[KET],MATCH(A2285,Table2[//])))</f>
        <v>576 pc</v>
      </c>
    </row>
    <row r="2286" spans="1:6" ht="15">
      <c r="A2286" s="27">
        <v>2287</v>
      </c>
      <c r="D2286" s="90" t="str">
        <f>INDEX(Table2[NAMA BARANG],MATCH(A2286,Table2[//]))</f>
        <v>Tipe-ex DP 8181</v>
      </c>
      <c r="E2286" s="91">
        <f>INDEX(Table2[TT],MATCH(A2286,Table2[//]))</f>
        <v>9</v>
      </c>
      <c r="F2286" s="92" t="str">
        <f>IF(INDEX(Table2[KET],MATCH(A2286,Table2[//]))="","-",INDEX(Table2[KET],MATCH(A2286,Table2[//])))</f>
        <v>576 pc</v>
      </c>
    </row>
    <row r="2287" spans="1:6" ht="15">
      <c r="A2287" s="27">
        <v>2288</v>
      </c>
      <c r="D2287" s="90" t="str">
        <f>INDEX(Table2[NAMA BARANG],MATCH(A2287,Table2[//]))</f>
        <v>Tipe-ex DT 5050-4</v>
      </c>
      <c r="E2287" s="91">
        <f>INDEX(Table2[TT],MATCH(A2287,Table2[//]))</f>
        <v>4</v>
      </c>
      <c r="F2287" s="92" t="str">
        <f>IF(INDEX(Table2[KET],MATCH(A2287,Table2[//]))="","-",INDEX(Table2[KET],MATCH(A2287,Table2[//])))</f>
        <v>36 ls</v>
      </c>
    </row>
    <row r="2288" spans="1:6" ht="15">
      <c r="A2288" s="27">
        <v>2289</v>
      </c>
      <c r="D2288" s="90" t="str">
        <f>INDEX(Table2[NAMA BARANG],MATCH(A2288,Table2[//]))</f>
        <v>Tipe-ex Hk 0810</v>
      </c>
      <c r="E2288" s="91">
        <f>INDEX(Table2[TT],MATCH(A2288,Table2[//]))</f>
        <v>20</v>
      </c>
      <c r="F2288" s="92" t="str">
        <f>IF(INDEX(Table2[KET],MATCH(A2288,Table2[//]))="","-",INDEX(Table2[KET],MATCH(A2288,Table2[//])))</f>
        <v>40 ls</v>
      </c>
    </row>
    <row r="2289" spans="1:6" ht="15">
      <c r="A2289" s="27">
        <v>2290</v>
      </c>
      <c r="D2289" s="90" t="str">
        <f>INDEX(Table2[NAMA BARANG],MATCH(A2289,Table2[//]))</f>
        <v>Tipe-ex jos CF 01 B</v>
      </c>
      <c r="E2289" s="91">
        <f>INDEX(Table2[TT],MATCH(A2289,Table2[//]))</f>
        <v>23</v>
      </c>
      <c r="F2289" s="92" t="str">
        <f>IF(INDEX(Table2[KET],MATCH(A2289,Table2[//]))="","-",INDEX(Table2[KET],MATCH(A2289,Table2[//])))</f>
        <v>36 ls</v>
      </c>
    </row>
    <row r="2290" spans="1:6" ht="15">
      <c r="A2290" s="27">
        <v>2291</v>
      </c>
      <c r="D2290" s="90" t="str">
        <f>INDEX(Table2[NAMA BARANG],MATCH(A2290,Table2[//]))</f>
        <v>Tipe-ex KL 409 A robot</v>
      </c>
      <c r="E2290" s="91">
        <f>INDEX(Table2[TT],MATCH(A2290,Table2[//]))</f>
        <v>1</v>
      </c>
      <c r="F2290" s="92" t="str">
        <f>IF(INDEX(Table2[KET],MATCH(A2290,Table2[//]))="","-",INDEX(Table2[KET],MATCH(A2290,Table2[//])))</f>
        <v>36 ls</v>
      </c>
    </row>
    <row r="2291" spans="1:6" ht="15">
      <c r="A2291" s="27">
        <v>2292</v>
      </c>
      <c r="D2291" s="90" t="str">
        <f>INDEX(Table2[NAMA BARANG],MATCH(A2291,Table2[//]))</f>
        <v>Tipe-ex KT 1126/ kitty</v>
      </c>
      <c r="E2291" s="91">
        <f>INDEX(Table2[TT],MATCH(A2291,Table2[//]))</f>
        <v>5</v>
      </c>
      <c r="F2291" s="92" t="str">
        <f>IF(INDEX(Table2[KET],MATCH(A2291,Table2[//]))="","-",INDEX(Table2[KET],MATCH(A2291,Table2[//])))</f>
        <v>576 pc</v>
      </c>
    </row>
    <row r="2292" spans="1:6" ht="15">
      <c r="A2292" s="27">
        <v>2293</v>
      </c>
      <c r="D2292" s="90" t="str">
        <f>INDEX(Table2[NAMA BARANG],MATCH(A2292,Table2[//]))</f>
        <v>Tipe-ex Ky CT 486 blk</v>
      </c>
      <c r="E2292" s="91">
        <f>INDEX(Table2[TT],MATCH(A2292,Table2[//]))</f>
        <v>30</v>
      </c>
      <c r="F2292" s="92" t="str">
        <f>IF(INDEX(Table2[KET],MATCH(A2292,Table2[//]))="","-",INDEX(Table2[KET],MATCH(A2292,Table2[//])))</f>
        <v>864 pc</v>
      </c>
    </row>
    <row r="2293" spans="1:6" ht="15">
      <c r="A2293" s="27">
        <v>2294</v>
      </c>
      <c r="D2293" s="90" t="str">
        <f>INDEX(Table2[NAMA BARANG],MATCH(A2293,Table2[//]))</f>
        <v>Tipe-ex Ky CT 487 blk</v>
      </c>
      <c r="E2293" s="91">
        <f>INDEX(Table2[TT],MATCH(A2293,Table2[//]))</f>
        <v>31</v>
      </c>
      <c r="F2293" s="92" t="str">
        <f>IF(INDEX(Table2[KET],MATCH(A2293,Table2[//]))="","-",INDEX(Table2[KET],MATCH(A2293,Table2[//])))</f>
        <v>864 pc</v>
      </c>
    </row>
    <row r="2294" spans="1:6" ht="15">
      <c r="A2294" s="27">
        <v>2295</v>
      </c>
      <c r="D2294" s="90" t="str">
        <f>INDEX(Table2[NAMA BARANG],MATCH(A2294,Table2[//]))</f>
        <v>Tipe-ex KY DB 7001</v>
      </c>
      <c r="E2294" s="91">
        <f>INDEX(Table2[TT],MATCH(A2294,Table2[//]))</f>
        <v>11</v>
      </c>
      <c r="F2294" s="92" t="str">
        <f>IF(INDEX(Table2[KET],MATCH(A2294,Table2[//]))="","-",INDEX(Table2[KET],MATCH(A2294,Table2[//])))</f>
        <v>48 ls</v>
      </c>
    </row>
    <row r="2295" spans="1:6" ht="15">
      <c r="A2295" s="27">
        <v>2296</v>
      </c>
      <c r="D2295" s="90" t="str">
        <f>INDEX(Table2[NAMA BARANG],MATCH(A2295,Table2[//]))</f>
        <v>Tipe-ex KY DB 7002</v>
      </c>
      <c r="E2295" s="91">
        <f>INDEX(Table2[TT],MATCH(A2295,Table2[//]))</f>
        <v>10</v>
      </c>
      <c r="F2295" s="92" t="str">
        <f>IF(INDEX(Table2[KET],MATCH(A2295,Table2[//]))="","-",INDEX(Table2[KET],MATCH(A2295,Table2[//])))</f>
        <v>48 ls</v>
      </c>
    </row>
    <row r="2296" spans="1:6" ht="15">
      <c r="A2296" s="27">
        <v>2297</v>
      </c>
      <c r="D2296" s="90" t="str">
        <f>INDEX(Table2[NAMA BARANG],MATCH(A2296,Table2[//]))</f>
        <v>Tipe-ex labu 1878</v>
      </c>
      <c r="E2296" s="91">
        <f>INDEX(Table2[TT],MATCH(A2296,Table2[//]))</f>
        <v>52</v>
      </c>
      <c r="F2296" s="92" t="str">
        <f>IF(INDEX(Table2[KET],MATCH(A2296,Table2[//]))="","-",INDEX(Table2[KET],MATCH(A2296,Table2[//])))</f>
        <v>48 ls</v>
      </c>
    </row>
    <row r="2297" spans="1:6" ht="15">
      <c r="A2297" s="27">
        <v>2298</v>
      </c>
      <c r="D2297" s="90" t="str">
        <f>INDEX(Table2[NAMA BARANG],MATCH(A2297,Table2[//]))</f>
        <v>Tipe-ex sakura 328 pjg</v>
      </c>
      <c r="E2297" s="91">
        <f>INDEX(Table2[TT],MATCH(A2297,Table2[//]))</f>
        <v>6</v>
      </c>
      <c r="F2297" s="92" t="str">
        <f>IF(INDEX(Table2[KET],MATCH(A2297,Table2[//]))="","-",INDEX(Table2[KET],MATCH(A2297,Table2[//])))</f>
        <v>48 ls</v>
      </c>
    </row>
    <row r="2298" spans="1:6" ht="15">
      <c r="A2298" s="27">
        <v>2299</v>
      </c>
      <c r="D2298" s="90" t="str">
        <f>INDEX(Table2[NAMA BARANG],MATCH(A2298,Table2[//]))</f>
        <v>Tipe-ex senter 5000 Hk</v>
      </c>
      <c r="E2298" s="91">
        <f>INDEX(Table2[TT],MATCH(A2298,Table2[//]))</f>
        <v>1</v>
      </c>
      <c r="F2298" s="92" t="str">
        <f>IF(INDEX(Table2[KET],MATCH(A2298,Table2[//]))="","-",INDEX(Table2[KET],MATCH(A2298,Table2[//])))</f>
        <v>576 pc</v>
      </c>
    </row>
    <row r="2299" spans="1:6" ht="15">
      <c r="A2299" s="27">
        <v>2300</v>
      </c>
      <c r="D2299" s="90" t="str">
        <f>INDEX(Table2[NAMA BARANG],MATCH(A2299,Table2[//]))</f>
        <v>Tipe-ex senter 5012 Smurf</v>
      </c>
      <c r="E2299" s="91">
        <f>INDEX(Table2[TT],MATCH(A2299,Table2[//]))</f>
        <v>1</v>
      </c>
      <c r="F2299" s="92" t="str">
        <f>IF(INDEX(Table2[KET],MATCH(A2299,Table2[//]))="","-",INDEX(Table2[KET],MATCH(A2299,Table2[//])))</f>
        <v>576 pc</v>
      </c>
    </row>
    <row r="2300" spans="1:6" ht="15">
      <c r="A2300" s="27">
        <v>2301</v>
      </c>
      <c r="D2300" s="90" t="str">
        <f>INDEX(Table2[NAMA BARANG],MATCH(A2300,Table2[//]))</f>
        <v>Tipe-ex XDM 702</v>
      </c>
      <c r="E2300" s="91">
        <f>INDEX(Table2[TT],MATCH(A2300,Table2[//]))</f>
        <v>3</v>
      </c>
      <c r="F2300" s="92" t="str">
        <f>IF(INDEX(Table2[KET],MATCH(A2300,Table2[//]))="","-",INDEX(Table2[KET],MATCH(A2300,Table2[//])))</f>
        <v>76 pc</v>
      </c>
    </row>
    <row r="2301" spans="1:6" ht="15">
      <c r="A2301" s="27">
        <v>2302</v>
      </c>
      <c r="D2301" s="90" t="str">
        <f>INDEX(Table2[NAMA BARANG],MATCH(A2301,Table2[//]))</f>
        <v>Tipe-ex YS 1082</v>
      </c>
      <c r="E2301" s="91">
        <f>INDEX(Table2[TT],MATCH(A2301,Table2[//]))</f>
        <v>3</v>
      </c>
      <c r="F2301" s="92" t="str">
        <f>IF(INDEX(Table2[KET],MATCH(A2301,Table2[//]))="","-",INDEX(Table2[KET],MATCH(A2301,Table2[//])))</f>
        <v>576 pc</v>
      </c>
    </row>
    <row r="2302" spans="1:6" ht="15">
      <c r="A2302" s="27">
        <v>2303</v>
      </c>
      <c r="D2302" s="90" t="str">
        <f>INDEX(Table2[NAMA BARANG],MATCH(A2302,Table2[//]))</f>
        <v>Topeng ultah 129/ 55 isi 10</v>
      </c>
      <c r="E2302" s="91">
        <f>INDEX(Table2[TT],MATCH(A2302,Table2[//]))</f>
        <v>2</v>
      </c>
      <c r="F2302" s="92" t="str">
        <f>IF(INDEX(Table2[KET],MATCH(A2302,Table2[//]))="","-",INDEX(Table2[KET],MATCH(A2302,Table2[//])))</f>
        <v>250 pk</v>
      </c>
    </row>
    <row r="2303" spans="1:6" ht="15">
      <c r="A2303" s="27">
        <v>2304</v>
      </c>
      <c r="D2303" s="108" t="str">
        <f>INDEX(Table2[NAMA BARANG],MATCH(A2303,Table2[//]))</f>
        <v>Topi Fancy party Crown (mahkota)</v>
      </c>
      <c r="E2303" s="109">
        <f>INDEX(Table2[TT],MATCH(A2303,Table2[//]))</f>
        <v>6</v>
      </c>
      <c r="F2303" s="110">
        <f>IF(INDEX(Table2[KET],MATCH(A2303,Table2[//]))="","-",INDEX(Table2[KET],MATCH(A2303,Table2[//])))</f>
        <v>600</v>
      </c>
    </row>
    <row r="2304" spans="1:6" ht="15">
      <c r="A2304" s="27">
        <v>2305</v>
      </c>
      <c r="D2304" s="108" t="str">
        <f>INDEX(Table2[NAMA BARANG],MATCH(A2304,Table2[//]))</f>
        <v>Topi Kerucut</v>
      </c>
      <c r="E2304" s="109">
        <f>INDEX(Table2[TT],MATCH(A2304,Table2[//]))</f>
        <v>13</v>
      </c>
      <c r="F2304" s="110" t="str">
        <f>IF(INDEX(Table2[KET],MATCH(A2304,Table2[//]))="","-",INDEX(Table2[KET],MATCH(A2304,Table2[//])))</f>
        <v>300 pk</v>
      </c>
    </row>
    <row r="2305" spans="1:6" ht="15">
      <c r="A2305" s="27">
        <v>2306</v>
      </c>
      <c r="D2305" s="108" t="str">
        <f>INDEX(Table2[NAMA BARANG],MATCH(A2305,Table2[//]))</f>
        <v>Topi Kerucut (Parama)</v>
      </c>
      <c r="E2305" s="109">
        <f>INDEX(Table2[TT],MATCH(A2305,Table2[//]))</f>
        <v>15</v>
      </c>
      <c r="F2305" s="110">
        <f>IF(INDEX(Table2[KET],MATCH(A2305,Table2[//]))="","-",INDEX(Table2[KET],MATCH(A2305,Table2[//])))</f>
        <v>600</v>
      </c>
    </row>
    <row r="2306" spans="1:6" ht="15">
      <c r="A2306" s="27">
        <v>2307</v>
      </c>
      <c r="D2306" s="108" t="str">
        <f>INDEX(Table2[NAMA BARANG],MATCH(A2306,Table2[//]))</f>
        <v>Topi Kerucut 3D</v>
      </c>
      <c r="E2306" s="109">
        <f>INDEX(Table2[TT],MATCH(A2306,Table2[//]))</f>
        <v>21</v>
      </c>
      <c r="F2306" s="110" t="str">
        <f>IF(INDEX(Table2[KET],MATCH(A2306,Table2[//]))="","-",INDEX(Table2[KET],MATCH(A2306,Table2[//])))</f>
        <v>288 pc</v>
      </c>
    </row>
    <row r="2307" spans="1:6" ht="15">
      <c r="A2307" s="27">
        <v>2308</v>
      </c>
      <c r="D2307" s="108" t="str">
        <f>INDEX(Table2[NAMA BARANG],MATCH(A2307,Table2[//]))</f>
        <v>Topi Kerucut alpindo</v>
      </c>
      <c r="E2307" s="109">
        <f>INDEX(Table2[TT],MATCH(A2307,Table2[//]))</f>
        <v>8</v>
      </c>
      <c r="F2307" s="110" t="str">
        <f>IF(INDEX(Table2[KET],MATCH(A2307,Table2[//]))="","-",INDEX(Table2[KET],MATCH(A2307,Table2[//])))</f>
        <v>250 pk</v>
      </c>
    </row>
    <row r="2308" spans="1:6" ht="15">
      <c r="A2308" s="27">
        <v>2309</v>
      </c>
      <c r="D2308" s="108" t="str">
        <f>INDEX(Table2[NAMA BARANG],MATCH(A2308,Table2[//]))</f>
        <v>Topi Mahkota</v>
      </c>
      <c r="E2308" s="109">
        <f>INDEX(Table2[TT],MATCH(A2308,Table2[//]))</f>
        <v>4</v>
      </c>
      <c r="F2308" s="110">
        <f>IF(INDEX(Table2[KET],MATCH(A2308,Table2[//]))="","-",INDEX(Table2[KET],MATCH(A2308,Table2[//])))</f>
        <v>600</v>
      </c>
    </row>
    <row r="2309" spans="1:6" ht="15">
      <c r="A2309" s="27">
        <v>2310</v>
      </c>
      <c r="D2309" s="108" t="str">
        <f>INDEX(Table2[NAMA BARANG],MATCH(A2309,Table2[//]))</f>
        <v>Topi ultah disney</v>
      </c>
      <c r="E2309" s="109">
        <f>INDEX(Table2[TT],MATCH(A2309,Table2[//]))</f>
        <v>4</v>
      </c>
      <c r="F2309" s="110" t="str">
        <f>IF(INDEX(Table2[KET],MATCH(A2309,Table2[//]))="","-",INDEX(Table2[KET],MATCH(A2309,Table2[//])))</f>
        <v>300 pc</v>
      </c>
    </row>
    <row r="2310" spans="1:6" ht="15">
      <c r="A2310" s="27">
        <v>2311</v>
      </c>
      <c r="D2310" s="108" t="str">
        <f>INDEX(Table2[NAMA BARANG],MATCH(A2310,Table2[//]))</f>
        <v>Topi ultah isi 5 ETJ</v>
      </c>
      <c r="E2310" s="109">
        <f>INDEX(Table2[TT],MATCH(A2310,Table2[//]))</f>
        <v>3</v>
      </c>
      <c r="F2310" s="110" t="str">
        <f>IF(INDEX(Table2[KET],MATCH(A2310,Table2[//]))="","-",INDEX(Table2[KET],MATCH(A2310,Table2[//])))</f>
        <v>600 pc</v>
      </c>
    </row>
    <row r="2311" spans="1:6" ht="15">
      <c r="A2311" s="27">
        <v>2312</v>
      </c>
      <c r="D2311" s="108" t="str">
        <f>INDEX(Table2[NAMA BARANG],MATCH(A2311,Table2[//]))</f>
        <v>WC 12W Mozaki</v>
      </c>
      <c r="E2311" s="109">
        <f>INDEX(Table2[TT],MATCH(A2311,Table2[//]))</f>
        <v>2</v>
      </c>
      <c r="F2311" s="110" t="str">
        <f>IF(INDEX(Table2[KET],MATCH(A2311,Table2[//]))="","-",INDEX(Table2[KET],MATCH(A2311,Table2[//])))</f>
        <v>16 LSN</v>
      </c>
    </row>
    <row r="2312" spans="1:6" ht="15">
      <c r="A2312" s="27">
        <v>2313</v>
      </c>
      <c r="D2312" s="108" t="str">
        <f>INDEX(Table2[NAMA BARANG],MATCH(A2312,Table2[//]))</f>
        <v>WC marries 1306/ 12w 9m</v>
      </c>
      <c r="E2312" s="109">
        <f>INDEX(Table2[TT],MATCH(A2312,Table2[//]))</f>
        <v>32</v>
      </c>
      <c r="F2312" s="110" t="str">
        <f>IF(INDEX(Table2[KET],MATCH(A2312,Table2[//]))="","-",INDEX(Table2[KET],MATCH(A2312,Table2[//])))</f>
        <v>60 pc</v>
      </c>
    </row>
    <row r="2313" spans="1:6" ht="15">
      <c r="A2313" s="27">
        <v>2314</v>
      </c>
      <c r="D2313" s="108" t="str">
        <f>INDEX(Table2[NAMA BARANG],MATCH(A2313,Table2[//]))</f>
        <v>WC Marries 1325/ 12W BT (34) GM (30)</v>
      </c>
      <c r="E2313" s="109">
        <f>INDEX(Table2[TT],MATCH(A2313,Table2[//]))</f>
        <v>63</v>
      </c>
      <c r="F2313" s="110" t="str">
        <f>IF(INDEX(Table2[KET],MATCH(A2313,Table2[//]))="","-",INDEX(Table2[KET],MATCH(A2313,Table2[//])))</f>
        <v>12 LSN</v>
      </c>
    </row>
    <row r="2314" spans="1:6" ht="15">
      <c r="A2314" s="27">
        <v>2315</v>
      </c>
      <c r="D2314" s="108" t="str">
        <f>INDEX(Table2[NAMA BARANG],MATCH(A2314,Table2[//]))</f>
        <v>WC Marries 1325/ 12w SBY</v>
      </c>
      <c r="E2314" s="109">
        <f>INDEX(Table2[TT],MATCH(A2314,Table2[//]))</f>
        <v>7</v>
      </c>
      <c r="F2314" s="110" t="str">
        <f>IF(INDEX(Table2[KET],MATCH(A2314,Table2[//]))="","-",INDEX(Table2[KET],MATCH(A2314,Table2[//])))</f>
        <v>12 ls</v>
      </c>
    </row>
    <row r="2315" spans="1:6" ht="15">
      <c r="A2315" s="27">
        <v>2316</v>
      </c>
      <c r="D2315" s="108" t="str">
        <f>INDEX(Table2[NAMA BARANG],MATCH(A2315,Table2[//]))</f>
        <v>WC marries E 1337 B/ 14w</v>
      </c>
      <c r="E2315" s="109">
        <f>INDEX(Table2[TT],MATCH(A2315,Table2[//]))</f>
        <v>3</v>
      </c>
      <c r="F2315" s="110" t="str">
        <f>IF(INDEX(Table2[KET],MATCH(A2315,Table2[//]))="","-",INDEX(Table2[KET],MATCH(A2315,Table2[//])))</f>
        <v>3 ls</v>
      </c>
    </row>
    <row r="2316" spans="1:6" ht="15">
      <c r="A2316" s="27">
        <v>2317</v>
      </c>
      <c r="D2316" s="108" t="str">
        <f>INDEX(Table2[NAMA BARANG],MATCH(A2316,Table2[//]))</f>
        <v>WC TF WC 1331 pp</v>
      </c>
      <c r="E2316" s="109">
        <f>INDEX(Table2[TT],MATCH(A2316,Table2[//]))</f>
        <v>44</v>
      </c>
      <c r="F2316" s="110" t="str">
        <f>IF(INDEX(Table2[KET],MATCH(A2316,Table2[//]))="","-",INDEX(Table2[KET],MATCH(A2316,Table2[//])))</f>
        <v>96 set</v>
      </c>
    </row>
    <row r="2317" spans="1:6" ht="15">
      <c r="A2317" s="27">
        <v>2318</v>
      </c>
      <c r="D2317" s="108" t="str">
        <f>INDEX(Table2[NAMA BARANG],MATCH(A2317,Table2[//]))</f>
        <v>Zipper Data envelope DE F4 lama</v>
      </c>
      <c r="E2317" s="109">
        <f>INDEX(Table2[TT],MATCH(A2317,Table2[//]))</f>
        <v>1</v>
      </c>
      <c r="F2317" s="110" t="str">
        <f>IF(INDEX(Table2[KET],MATCH(A2317,Table2[//]))="","-",INDEX(Table2[KET],MATCH(A2317,Table2[//])))</f>
        <v>48 ls</v>
      </c>
    </row>
    <row r="2318" spans="1:6" ht="15">
      <c r="A2318" s="27"/>
    </row>
  </sheetData>
  <conditionalFormatting sqref="F1:F1048576">
    <cfRule type="cellIs" dxfId="19" priority="2" operator="equal">
      <formula>"""0"""</formula>
    </cfRule>
  </conditionalFormatting>
  <conditionalFormatting sqref="F2:F2317">
    <cfRule type="cellIs" dxfId="18" priority="1" operator="lessThan">
      <formula>1</formula>
    </cfRule>
  </conditionalFormatting>
  <pageMargins left="0.7" right="0.7" top="0.75" bottom="0.75" header="0.3" footer="0.3"/>
  <pageSetup orientation="portrait" horizontalDpi="0" verticalDpi="0"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6"/>
  <sheetViews>
    <sheetView topLeftCell="A678" workbookViewId="0">
      <selection activeCell="B716" sqref="B716"/>
    </sheetView>
  </sheetViews>
  <sheetFormatPr defaultRowHeight="15"/>
  <cols>
    <col min="1" max="1" width="5.140625" bestFit="1" customWidth="1"/>
    <col min="2" max="2" width="16" bestFit="1" customWidth="1"/>
    <col min="3" max="3" width="37.5703125" customWidth="1"/>
    <col min="4" max="4" width="6.7109375" bestFit="1" customWidth="1"/>
    <col min="5" max="5" width="6.85546875" bestFit="1" customWidth="1"/>
    <col min="6" max="6" width="12" bestFit="1" customWidth="1"/>
    <col min="7" max="7" width="10.7109375" bestFit="1" customWidth="1"/>
    <col min="8" max="8" width="52.140625" bestFit="1" customWidth="1"/>
  </cols>
  <sheetData>
    <row r="1" spans="1:8">
      <c r="A1" t="s">
        <v>4269</v>
      </c>
      <c r="B1" t="s">
        <v>3681</v>
      </c>
      <c r="C1" t="s">
        <v>1</v>
      </c>
      <c r="D1" t="s">
        <v>3682</v>
      </c>
      <c r="E1" t="s">
        <v>98</v>
      </c>
      <c r="F1" t="s">
        <v>3683</v>
      </c>
      <c r="G1" t="s">
        <v>3684</v>
      </c>
      <c r="H1" t="s">
        <v>3510</v>
      </c>
    </row>
    <row r="2" spans="1:8">
      <c r="A2" s="51">
        <v>1</v>
      </c>
      <c r="B2" s="51" t="s">
        <v>3512</v>
      </c>
      <c r="C2" s="51" t="s">
        <v>3513</v>
      </c>
      <c r="D2" s="51">
        <v>600</v>
      </c>
      <c r="E2" s="51">
        <v>2</v>
      </c>
      <c r="F2" s="51">
        <v>2019</v>
      </c>
      <c r="G2" s="51"/>
      <c r="H2" s="51" t="str">
        <f>LOWER(CONCATENATE(Table6[[#This Row],[SERI]],Table6[[#This Row],[NAMA]],Table6[[#This Row],[QTY]],Table6[[#This Row],[A]],Table6[[#This Row],[TGL]]))</f>
        <v>349abcletter6002019</v>
      </c>
    </row>
    <row r="3" spans="1:8">
      <c r="A3" s="51">
        <v>2</v>
      </c>
      <c r="B3" s="51" t="s">
        <v>3514</v>
      </c>
      <c r="C3" s="51" t="s">
        <v>3515</v>
      </c>
      <c r="D3" s="51">
        <v>240</v>
      </c>
      <c r="E3" s="51">
        <v>1</v>
      </c>
      <c r="F3" s="51">
        <v>2019</v>
      </c>
      <c r="G3" s="51"/>
      <c r="H3" s="51" t="str">
        <f>LOWER(CONCATENATE(Table6[[#This Row],[SERI]],Table6[[#This Row],[NAMA]],Table6[[#This Row],[QTY]],Table6[[#This Row],[A]],Table6[[#This Row],[TGL]]))</f>
        <v>009magnit2402019</v>
      </c>
    </row>
    <row r="4" spans="1:8">
      <c r="A4" s="51">
        <v>3</v>
      </c>
      <c r="B4" s="51" t="s">
        <v>3516</v>
      </c>
      <c r="C4" s="51" t="s">
        <v>3517</v>
      </c>
      <c r="D4" s="51">
        <v>480</v>
      </c>
      <c r="E4" s="51">
        <v>1</v>
      </c>
      <c r="F4" s="51">
        <v>2019</v>
      </c>
      <c r="G4" s="51"/>
      <c r="H4" s="51" t="str">
        <f>LOWER(CONCATENATE(Table6[[#This Row],[SERI]],Table6[[#This Row],[NAMA]],Table6[[#This Row],[QTY]],Table6[[#This Row],[A]],Table6[[#This Row],[TGL]]))</f>
        <v>zd-9089pocket4802019</v>
      </c>
    </row>
    <row r="5" spans="1:8">
      <c r="A5" s="51">
        <v>4</v>
      </c>
      <c r="B5" s="51" t="s">
        <v>3518</v>
      </c>
      <c r="C5" s="51" t="s">
        <v>3517</v>
      </c>
      <c r="D5" s="51">
        <v>480</v>
      </c>
      <c r="E5" s="51">
        <v>1</v>
      </c>
      <c r="F5" s="51">
        <v>2019</v>
      </c>
      <c r="G5" s="51"/>
      <c r="H5" s="51" t="str">
        <f>LOWER(CONCATENATE(Table6[[#This Row],[SERI]],Table6[[#This Row],[NAMA]],Table6[[#This Row],[QTY]],Table6[[#This Row],[A]],Table6[[#This Row],[TGL]]))</f>
        <v>zd-9091pocket4802019</v>
      </c>
    </row>
    <row r="6" spans="1:8">
      <c r="A6" s="51">
        <v>5</v>
      </c>
      <c r="B6" s="51" t="s">
        <v>3519</v>
      </c>
      <c r="C6" s="51" t="s">
        <v>3517</v>
      </c>
      <c r="D6" s="51">
        <v>720</v>
      </c>
      <c r="E6" s="51">
        <v>2</v>
      </c>
      <c r="F6" s="51">
        <v>2019</v>
      </c>
      <c r="G6" s="51"/>
      <c r="H6" s="51" t="str">
        <f>LOWER(CONCATENATE(Table6[[#This Row],[SERI]],Table6[[#This Row],[NAMA]],Table6[[#This Row],[QTY]],Table6[[#This Row],[A]],Table6[[#This Row],[TGL]]))</f>
        <v>zd-9099pocket7202019</v>
      </c>
    </row>
    <row r="7" spans="1:8">
      <c r="A7" s="51">
        <v>6</v>
      </c>
      <c r="B7" s="51" t="s">
        <v>3520</v>
      </c>
      <c r="C7" s="51" t="s">
        <v>3521</v>
      </c>
      <c r="D7" s="51">
        <v>288</v>
      </c>
      <c r="E7" s="51">
        <v>2</v>
      </c>
      <c r="F7" s="51">
        <v>2019</v>
      </c>
      <c r="G7" s="51"/>
      <c r="H7" s="51" t="str">
        <f>LOWER(CONCATENATE(Table6[[#This Row],[SERI]],Table6[[#This Row],[NAMA]],Table6[[#This Row],[QTY]],Table6[[#This Row],[A]],Table6[[#This Row],[TGL]]))</f>
        <v>1000stamp2882019</v>
      </c>
    </row>
    <row r="8" spans="1:8">
      <c r="A8" s="51">
        <v>7</v>
      </c>
      <c r="B8" s="51" t="s">
        <v>3522</v>
      </c>
      <c r="C8" s="51" t="s">
        <v>3523</v>
      </c>
      <c r="D8" s="51">
        <v>120</v>
      </c>
      <c r="E8" s="51">
        <v>5</v>
      </c>
      <c r="F8" s="51">
        <v>2019</v>
      </c>
      <c r="G8" s="51"/>
      <c r="H8" s="51" t="str">
        <f>LOWER(CONCATENATE(Table6[[#This Row],[SERI]],Table6[[#This Row],[NAMA]],Table6[[#This Row],[QTY]],Table6[[#This Row],[A]],Table6[[#This Row],[TGL]]))</f>
        <v>qj126call bell1202019</v>
      </c>
    </row>
    <row r="9" spans="1:8">
      <c r="A9" s="51">
        <v>8</v>
      </c>
      <c r="B9" s="51" t="s">
        <v>3524</v>
      </c>
      <c r="C9" s="51" t="s">
        <v>3525</v>
      </c>
      <c r="D9" s="51">
        <v>960</v>
      </c>
      <c r="E9" s="51">
        <v>1</v>
      </c>
      <c r="F9" s="51">
        <v>2019</v>
      </c>
      <c r="G9" s="51"/>
      <c r="H9" s="51" t="str">
        <f>LOWER(CONCATENATE(Table6[[#This Row],[SERI]],Table6[[#This Row],[NAMA]],Table6[[#This Row],[QTY]],Table6[[#This Row],[A]],Table6[[#This Row],[TGL]]))</f>
        <v>ys-c55b5 file9602019</v>
      </c>
    </row>
    <row r="10" spans="1:8">
      <c r="A10" s="51">
        <v>9</v>
      </c>
      <c r="B10" s="51" t="s">
        <v>3526</v>
      </c>
      <c r="C10" s="51" t="s">
        <v>3527</v>
      </c>
      <c r="D10" s="51">
        <v>720</v>
      </c>
      <c r="E10" s="51">
        <v>2</v>
      </c>
      <c r="F10" s="51">
        <v>2019</v>
      </c>
      <c r="G10" s="51"/>
      <c r="H10" s="51" t="str">
        <f>LOWER(CONCATENATE(Table6[[#This Row],[SERI]],Table6[[#This Row],[NAMA]],Table6[[#This Row],[QTY]],Table6[[#This Row],[A]],Table6[[#This Row],[TGL]]))</f>
        <v>6606ruler7202019</v>
      </c>
    </row>
    <row r="11" spans="1:8">
      <c r="A11" s="51">
        <v>10</v>
      </c>
      <c r="B11" s="51" t="s">
        <v>3528</v>
      </c>
      <c r="C11" s="51" t="s">
        <v>3527</v>
      </c>
      <c r="D11" s="51">
        <v>960</v>
      </c>
      <c r="E11" s="51">
        <v>2</v>
      </c>
      <c r="F11" s="51">
        <v>2019</v>
      </c>
      <c r="G11" s="51"/>
      <c r="H11" s="51" t="str">
        <f>LOWER(CONCATENATE(Table6[[#This Row],[SERI]],Table6[[#This Row],[NAMA]],Table6[[#This Row],[QTY]],Table6[[#This Row],[A]],Table6[[#This Row],[TGL]]))</f>
        <v>6605ruler9602019</v>
      </c>
    </row>
    <row r="12" spans="1:8">
      <c r="A12" s="51">
        <v>11</v>
      </c>
      <c r="B12" s="51" t="s">
        <v>3529</v>
      </c>
      <c r="C12" s="51" t="s">
        <v>3527</v>
      </c>
      <c r="D12" s="51">
        <v>864</v>
      </c>
      <c r="E12" s="51">
        <v>2</v>
      </c>
      <c r="F12" s="51">
        <v>2019</v>
      </c>
      <c r="G12" s="51"/>
      <c r="H12" s="51" t="str">
        <f>LOWER(CONCATENATE(Table6[[#This Row],[SERI]],Table6[[#This Row],[NAMA]],Table6[[#This Row],[QTY]],Table6[[#This Row],[A]],Table6[[#This Row],[TGL]]))</f>
        <v>xnb-0031ruler8642019</v>
      </c>
    </row>
    <row r="13" spans="1:8">
      <c r="A13" s="51">
        <v>12</v>
      </c>
      <c r="B13" s="51" t="s">
        <v>3530</v>
      </c>
      <c r="C13" s="51" t="s">
        <v>3527</v>
      </c>
      <c r="D13" s="51">
        <v>720</v>
      </c>
      <c r="E13" s="51">
        <v>1</v>
      </c>
      <c r="F13" s="51">
        <v>2019</v>
      </c>
      <c r="G13" s="51"/>
      <c r="H13" s="51" t="str">
        <f>LOWER(CONCATENATE(Table6[[#This Row],[SERI]],Table6[[#This Row],[NAMA]],Table6[[#This Row],[QTY]],Table6[[#This Row],[A]],Table6[[#This Row],[TGL]]))</f>
        <v>984ruler7202019</v>
      </c>
    </row>
    <row r="14" spans="1:8">
      <c r="A14" s="51">
        <v>13</v>
      </c>
      <c r="B14" s="51" t="s">
        <v>3531</v>
      </c>
      <c r="C14" s="51" t="s">
        <v>3527</v>
      </c>
      <c r="D14" s="51">
        <v>720</v>
      </c>
      <c r="E14" s="51">
        <v>3</v>
      </c>
      <c r="F14" s="51">
        <v>2019</v>
      </c>
      <c r="G14" s="51"/>
      <c r="H14" s="51" t="str">
        <f>LOWER(CONCATENATE(Table6[[#This Row],[SERI]],Table6[[#This Row],[NAMA]],Table6[[#This Row],[QTY]],Table6[[#This Row],[A]],Table6[[#This Row],[TGL]]))</f>
        <v>4311ruler7202019</v>
      </c>
    </row>
    <row r="15" spans="1:8">
      <c r="A15" s="51">
        <v>14</v>
      </c>
      <c r="B15" s="51" t="s">
        <v>3532</v>
      </c>
      <c r="C15" s="51" t="s">
        <v>3527</v>
      </c>
      <c r="D15" s="51">
        <v>720</v>
      </c>
      <c r="E15" s="51">
        <v>1</v>
      </c>
      <c r="F15" s="51">
        <v>2019</v>
      </c>
      <c r="G15" s="51"/>
      <c r="H15" s="51" t="str">
        <f>LOWER(CONCATENATE(Table6[[#This Row],[SERI]],Table6[[#This Row],[NAMA]],Table6[[#This Row],[QTY]],Table6[[#This Row],[A]],Table6[[#This Row],[TGL]]))</f>
        <v>4317ruler7202019</v>
      </c>
    </row>
    <row r="16" spans="1:8">
      <c r="A16" s="51">
        <v>15</v>
      </c>
      <c r="B16" s="51" t="s">
        <v>3533</v>
      </c>
      <c r="C16" s="51" t="s">
        <v>3527</v>
      </c>
      <c r="D16" s="51">
        <v>2880</v>
      </c>
      <c r="E16" s="51">
        <v>8</v>
      </c>
      <c r="F16" s="51">
        <v>2019</v>
      </c>
      <c r="G16" s="51"/>
      <c r="H16" s="51" t="str">
        <f>LOWER(CONCATENATE(Table6[[#This Row],[SERI]],Table6[[#This Row],[NAMA]],Table6[[#This Row],[QTY]],Table6[[#This Row],[A]],Table6[[#This Row],[TGL]]))</f>
        <v>1516ruler28802019</v>
      </c>
    </row>
    <row r="17" spans="1:8">
      <c r="A17" s="51">
        <v>16</v>
      </c>
      <c r="B17" s="51" t="s">
        <v>3534</v>
      </c>
      <c r="C17" s="51" t="s">
        <v>3535</v>
      </c>
      <c r="D17" s="51">
        <v>6000</v>
      </c>
      <c r="E17" s="51">
        <v>4</v>
      </c>
      <c r="F17" s="51">
        <v>2019</v>
      </c>
      <c r="G17" s="51"/>
      <c r="H17" s="51" t="str">
        <f>LOWER(CONCATENATE(Table6[[#This Row],[SERI]],Table6[[#This Row],[NAMA]],Table6[[#This Row],[QTY]],Table6[[#This Row],[A]],Table6[[#This Row],[TGL]]))</f>
        <v>hc-12pull ribbon60002019</v>
      </c>
    </row>
    <row r="18" spans="1:8">
      <c r="A18" s="51">
        <v>17</v>
      </c>
      <c r="B18" s="51" t="s">
        <v>3536</v>
      </c>
      <c r="C18" s="51" t="s">
        <v>3535</v>
      </c>
      <c r="D18" s="51">
        <v>3000</v>
      </c>
      <c r="E18" s="51">
        <v>9</v>
      </c>
      <c r="F18" s="51">
        <v>2019</v>
      </c>
      <c r="G18" s="51"/>
      <c r="H18" s="51" t="str">
        <f>LOWER(CONCATENATE(Table6[[#This Row],[SERI]],Table6[[#This Row],[NAMA]],Table6[[#This Row],[QTY]],Table6[[#This Row],[A]],Table6[[#This Row],[TGL]]))</f>
        <v>hc-18pull ribbon30002019</v>
      </c>
    </row>
    <row r="19" spans="1:8">
      <c r="A19" s="51">
        <v>18</v>
      </c>
      <c r="B19" s="51" t="s">
        <v>3537</v>
      </c>
      <c r="C19" s="51" t="s">
        <v>3535</v>
      </c>
      <c r="D19" s="51">
        <v>1500</v>
      </c>
      <c r="E19" s="51">
        <v>4</v>
      </c>
      <c r="F19" s="51">
        <v>2019</v>
      </c>
      <c r="G19" s="51"/>
      <c r="H19" s="51" t="str">
        <f>LOWER(CONCATENATE(Table6[[#This Row],[SERI]],Table6[[#This Row],[NAMA]],Table6[[#This Row],[QTY]],Table6[[#This Row],[A]],Table6[[#This Row],[TGL]]))</f>
        <v>hc-30pull ribbon15002019</v>
      </c>
    </row>
    <row r="20" spans="1:8">
      <c r="A20" s="51">
        <v>19</v>
      </c>
      <c r="B20" s="51" t="s">
        <v>3538</v>
      </c>
      <c r="C20" s="51" t="s">
        <v>3535</v>
      </c>
      <c r="D20" s="51">
        <v>1500</v>
      </c>
      <c r="E20" s="51">
        <v>2</v>
      </c>
      <c r="F20" s="51">
        <v>2019</v>
      </c>
      <c r="G20" s="51"/>
      <c r="H20" s="51" t="str">
        <f>LOWER(CONCATENATE(Table6[[#This Row],[SERI]],Table6[[#This Row],[NAMA]],Table6[[#This Row],[QTY]],Table6[[#This Row],[A]],Table6[[#This Row],[TGL]]))</f>
        <v>ls-30-1pull ribbon15002019</v>
      </c>
    </row>
    <row r="21" spans="1:8">
      <c r="A21" s="51">
        <v>20</v>
      </c>
      <c r="B21" s="51" t="s">
        <v>3539</v>
      </c>
      <c r="C21" s="51" t="s">
        <v>3540</v>
      </c>
      <c r="D21" s="51">
        <v>200</v>
      </c>
      <c r="E21" s="51">
        <v>1</v>
      </c>
      <c r="F21" s="51">
        <v>2019</v>
      </c>
      <c r="G21" s="51"/>
      <c r="H21" s="51" t="str">
        <f>LOWER(CONCATENATE(Table6[[#This Row],[SERI]],Table6[[#This Row],[NAMA]],Table6[[#This Row],[QTY]],Table6[[#This Row],[A]],Table6[[#This Row],[TGL]]))</f>
        <v>jg-88 kayuballpen2002019</v>
      </c>
    </row>
    <row r="22" spans="1:8">
      <c r="A22" s="51">
        <v>21</v>
      </c>
      <c r="B22" s="51" t="s">
        <v>3541</v>
      </c>
      <c r="C22" s="51" t="s">
        <v>3540</v>
      </c>
      <c r="D22" s="51">
        <v>200</v>
      </c>
      <c r="E22" s="51">
        <v>1</v>
      </c>
      <c r="F22" s="51">
        <v>2019</v>
      </c>
      <c r="G22" s="51"/>
      <c r="H22" s="51" t="str">
        <f>LOWER(CONCATENATE(Table6[[#This Row],[SERI]],Table6[[#This Row],[NAMA]],Table6[[#This Row],[QTY]],Table6[[#This Row],[A]],Table6[[#This Row],[TGL]]))</f>
        <v>271 lampuballpen2002019</v>
      </c>
    </row>
    <row r="23" spans="1:8">
      <c r="A23" s="51">
        <v>22</v>
      </c>
      <c r="B23" s="51" t="s">
        <v>3542</v>
      </c>
      <c r="C23" s="51" t="s">
        <v>3543</v>
      </c>
      <c r="D23" s="51">
        <v>285</v>
      </c>
      <c r="E23" s="51">
        <v>1</v>
      </c>
      <c r="F23" s="51">
        <v>2019</v>
      </c>
      <c r="G23" s="51"/>
      <c r="H23" s="51" t="str">
        <f>LOWER(CONCATENATE(Table6[[#This Row],[SERI]],Table6[[#This Row],[NAMA]],Table6[[#This Row],[QTY]],Table6[[#This Row],[A]],Table6[[#This Row],[TGL]]))</f>
        <v>sg-6060note book2852019</v>
      </c>
    </row>
    <row r="24" spans="1:8">
      <c r="A24" s="51">
        <v>23</v>
      </c>
      <c r="B24" s="51" t="s">
        <v>3544</v>
      </c>
      <c r="C24" s="51" t="s">
        <v>3545</v>
      </c>
      <c r="D24" s="51">
        <v>480</v>
      </c>
      <c r="E24" s="51">
        <v>5</v>
      </c>
      <c r="F24" s="51">
        <v>2019</v>
      </c>
      <c r="G24" s="51"/>
      <c r="H24" s="51" t="str">
        <f>LOWER(CONCATENATE(Table6[[#This Row],[SERI]],Table6[[#This Row],[NAMA]],Table6[[#This Row],[QTY]],Table6[[#This Row],[A]],Table6[[#This Row],[TGL]]))</f>
        <v>j-b002scissors4802019</v>
      </c>
    </row>
    <row r="25" spans="1:8">
      <c r="A25" s="51">
        <v>24</v>
      </c>
      <c r="B25" s="51" t="s">
        <v>3546</v>
      </c>
      <c r="C25" s="51" t="s">
        <v>3545</v>
      </c>
      <c r="D25" s="51">
        <v>480</v>
      </c>
      <c r="E25" s="51">
        <v>5</v>
      </c>
      <c r="F25" s="51">
        <v>2019</v>
      </c>
      <c r="G25" s="51"/>
      <c r="H25" s="51" t="str">
        <f>LOWER(CONCATENATE(Table6[[#This Row],[SERI]],Table6[[#This Row],[NAMA]],Table6[[#This Row],[QTY]],Table6[[#This Row],[A]],Table6[[#This Row],[TGL]]))</f>
        <v>j-b003scissors4802019</v>
      </c>
    </row>
    <row r="26" spans="1:8">
      <c r="A26" s="51">
        <v>25</v>
      </c>
      <c r="B26" s="51" t="s">
        <v>3547</v>
      </c>
      <c r="C26" s="51" t="s">
        <v>3545</v>
      </c>
      <c r="D26" s="51">
        <v>480</v>
      </c>
      <c r="E26" s="51">
        <v>5</v>
      </c>
      <c r="F26" s="51">
        <v>2019</v>
      </c>
      <c r="G26" s="51"/>
      <c r="H26" s="51" t="str">
        <f>LOWER(CONCATENATE(Table6[[#This Row],[SERI]],Table6[[#This Row],[NAMA]],Table6[[#This Row],[QTY]],Table6[[#This Row],[A]],Table6[[#This Row],[TGL]]))</f>
        <v>j-b004scissors4802019</v>
      </c>
    </row>
    <row r="27" spans="1:8">
      <c r="A27" s="51">
        <v>26</v>
      </c>
      <c r="B27" s="51" t="s">
        <v>3548</v>
      </c>
      <c r="C27" s="51" t="s">
        <v>3545</v>
      </c>
      <c r="D27" s="51">
        <v>500</v>
      </c>
      <c r="E27" s="51">
        <v>1</v>
      </c>
      <c r="F27" s="51">
        <v>2019</v>
      </c>
      <c r="G27" s="51"/>
      <c r="H27" s="51" t="str">
        <f>LOWER(CONCATENATE(Table6[[#This Row],[SERI]],Table6[[#This Row],[NAMA]],Table6[[#This Row],[QTY]],Table6[[#This Row],[A]],Table6[[#This Row],[TGL]]))</f>
        <v>hy011scissors5002019</v>
      </c>
    </row>
    <row r="28" spans="1:8">
      <c r="A28" s="51">
        <v>27</v>
      </c>
      <c r="B28" s="51" t="s">
        <v>3549</v>
      </c>
      <c r="C28" s="51" t="s">
        <v>3517</v>
      </c>
      <c r="D28" s="51">
        <v>480</v>
      </c>
      <c r="E28" s="51">
        <v>2</v>
      </c>
      <c r="F28" s="51">
        <v>2019</v>
      </c>
      <c r="G28" s="51"/>
      <c r="H28" s="51" t="str">
        <f>LOWER(CONCATENATE(Table6[[#This Row],[SERI]],Table6[[#This Row],[NAMA]],Table6[[#This Row],[QTY]],Table6[[#This Row],[A]],Table6[[#This Row],[TGL]]))</f>
        <v>zd9099pocket4802019</v>
      </c>
    </row>
    <row r="29" spans="1:8">
      <c r="A29" s="51">
        <v>28</v>
      </c>
      <c r="B29" s="51" t="s">
        <v>3550</v>
      </c>
      <c r="C29" s="51" t="s">
        <v>3517</v>
      </c>
      <c r="D29" s="51">
        <v>720</v>
      </c>
      <c r="E29" s="51">
        <v>1</v>
      </c>
      <c r="F29" s="51">
        <v>2019</v>
      </c>
      <c r="G29" s="51"/>
      <c r="H29" s="51" t="str">
        <f>LOWER(CONCATENATE(Table6[[#This Row],[SERI]],Table6[[#This Row],[NAMA]],Table6[[#This Row],[QTY]],Table6[[#This Row],[A]],Table6[[#This Row],[TGL]]))</f>
        <v>zd9134pocket7202019</v>
      </c>
    </row>
    <row r="30" spans="1:8">
      <c r="A30" s="51">
        <v>29</v>
      </c>
      <c r="B30" s="51" t="s">
        <v>3551</v>
      </c>
      <c r="C30" s="51" t="s">
        <v>3517</v>
      </c>
      <c r="D30" s="51">
        <v>480</v>
      </c>
      <c r="E30" s="51">
        <v>2</v>
      </c>
      <c r="F30" s="51">
        <v>2019</v>
      </c>
      <c r="G30" s="51"/>
      <c r="H30" s="51" t="str">
        <f>LOWER(CONCATENATE(Table6[[#This Row],[SERI]],Table6[[#This Row],[NAMA]],Table6[[#This Row],[QTY]],Table6[[#This Row],[A]],Table6[[#This Row],[TGL]]))</f>
        <v>sl-920pocket4802019</v>
      </c>
    </row>
    <row r="31" spans="1:8">
      <c r="A31" s="51">
        <v>30</v>
      </c>
      <c r="B31" s="51" t="s">
        <v>3552</v>
      </c>
      <c r="C31" s="51" t="s">
        <v>3517</v>
      </c>
      <c r="D31" s="51">
        <v>480</v>
      </c>
      <c r="E31" s="51">
        <v>1</v>
      </c>
      <c r="F31" s="51">
        <v>2019</v>
      </c>
      <c r="G31" s="51"/>
      <c r="H31" s="51" t="str">
        <f>LOWER(CONCATENATE(Table6[[#This Row],[SERI]],Table6[[#This Row],[NAMA]],Table6[[#This Row],[QTY]],Table6[[#This Row],[A]],Table6[[#This Row],[TGL]]))</f>
        <v>h-8114pocket4802019</v>
      </c>
    </row>
    <row r="32" spans="1:8">
      <c r="A32" s="51">
        <v>31</v>
      </c>
      <c r="B32" s="51" t="s">
        <v>3553</v>
      </c>
      <c r="C32" s="51" t="s">
        <v>3527</v>
      </c>
      <c r="D32" s="51">
        <v>1200</v>
      </c>
      <c r="E32" s="51">
        <v>8</v>
      </c>
      <c r="F32" s="51">
        <v>2019</v>
      </c>
      <c r="G32" s="51"/>
      <c r="H32" s="51" t="str">
        <f>LOWER(CONCATENATE(Table6[[#This Row],[SERI]],Table6[[#This Row],[NAMA]],Table6[[#This Row],[QTY]],Table6[[#This Row],[A]],Table6[[#This Row],[TGL]]))</f>
        <v>bc-6018ruler12002019</v>
      </c>
    </row>
    <row r="33" spans="1:8">
      <c r="A33" s="51">
        <v>32</v>
      </c>
      <c r="B33" s="51" t="s">
        <v>3554</v>
      </c>
      <c r="C33" s="51" t="s">
        <v>3555</v>
      </c>
      <c r="D33" s="51">
        <v>11952</v>
      </c>
      <c r="E33" s="51">
        <v>5</v>
      </c>
      <c r="F33" s="51">
        <v>2019</v>
      </c>
      <c r="G33" s="51"/>
      <c r="H33" s="51" t="str">
        <f>LOWER(CONCATENATE(Table6[[#This Row],[SERI]],Table6[[#This Row],[NAMA]],Table6[[#This Row],[QTY]],Table6[[#This Row],[A]],Table6[[#This Row],[TGL]]))</f>
        <v>3cmhooks119522019</v>
      </c>
    </row>
    <row r="34" spans="1:8">
      <c r="A34" s="51">
        <v>33</v>
      </c>
      <c r="B34" s="51" t="s">
        <v>3556</v>
      </c>
      <c r="C34" s="51" t="s">
        <v>3555</v>
      </c>
      <c r="D34" s="51">
        <v>8640</v>
      </c>
      <c r="E34" s="51">
        <v>5</v>
      </c>
      <c r="F34" s="51">
        <v>2019</v>
      </c>
      <c r="G34" s="51"/>
      <c r="H34" s="51" t="str">
        <f>LOWER(CONCATENATE(Table6[[#This Row],[SERI]],Table6[[#This Row],[NAMA]],Table6[[#This Row],[QTY]],Table6[[#This Row],[A]],Table6[[#This Row],[TGL]]))</f>
        <v>3.5cmhooks86402019</v>
      </c>
    </row>
    <row r="35" spans="1:8">
      <c r="A35" s="51">
        <v>34</v>
      </c>
      <c r="B35" s="51" t="s">
        <v>3557</v>
      </c>
      <c r="C35" s="51" t="s">
        <v>3555</v>
      </c>
      <c r="D35" s="51">
        <v>7920</v>
      </c>
      <c r="E35" s="51">
        <v>2</v>
      </c>
      <c r="F35" s="51">
        <v>2019</v>
      </c>
      <c r="G35" s="51"/>
      <c r="H35" s="51" t="str">
        <f>LOWER(CONCATENATE(Table6[[#This Row],[SERI]],Table6[[#This Row],[NAMA]],Table6[[#This Row],[QTY]],Table6[[#This Row],[A]],Table6[[#This Row],[TGL]]))</f>
        <v>4cmhooks79202019</v>
      </c>
    </row>
    <row r="36" spans="1:8">
      <c r="A36" s="51">
        <v>35</v>
      </c>
      <c r="B36" s="51" t="s">
        <v>3558</v>
      </c>
      <c r="C36" s="51" t="s">
        <v>3555</v>
      </c>
      <c r="D36" s="51">
        <v>5760</v>
      </c>
      <c r="E36" s="51">
        <v>5</v>
      </c>
      <c r="F36" s="51">
        <v>2019</v>
      </c>
      <c r="G36" s="51"/>
      <c r="H36" s="51" t="str">
        <f>LOWER(CONCATENATE(Table6[[#This Row],[SERI]],Table6[[#This Row],[NAMA]],Table6[[#This Row],[QTY]],Table6[[#This Row],[A]],Table6[[#This Row],[TGL]]))</f>
        <v>4.5cmhooks57602019</v>
      </c>
    </row>
    <row r="37" spans="1:8">
      <c r="A37" s="51">
        <v>36</v>
      </c>
      <c r="B37" s="51" t="s">
        <v>3559</v>
      </c>
      <c r="C37" s="51" t="s">
        <v>3555</v>
      </c>
      <c r="D37" s="51">
        <v>2880</v>
      </c>
      <c r="E37" s="51">
        <v>5</v>
      </c>
      <c r="F37" s="51">
        <v>2019</v>
      </c>
      <c r="G37" s="51"/>
      <c r="H37" s="51" t="str">
        <f>LOWER(CONCATENATE(Table6[[#This Row],[SERI]],Table6[[#This Row],[NAMA]],Table6[[#This Row],[QTY]],Table6[[#This Row],[A]],Table6[[#This Row],[TGL]]))</f>
        <v>6cmhooks28802019</v>
      </c>
    </row>
    <row r="38" spans="1:8">
      <c r="A38" s="51">
        <v>37</v>
      </c>
      <c r="B38" s="51" t="s">
        <v>3560</v>
      </c>
      <c r="C38" s="51" t="s">
        <v>3555</v>
      </c>
      <c r="D38" s="51">
        <v>1728</v>
      </c>
      <c r="E38" s="51">
        <v>3</v>
      </c>
      <c r="F38" s="51">
        <v>2019</v>
      </c>
      <c r="G38" s="51"/>
      <c r="H38" s="51" t="str">
        <f>LOWER(CONCATENATE(Table6[[#This Row],[SERI]],Table6[[#This Row],[NAMA]],Table6[[#This Row],[QTY]],Table6[[#This Row],[A]],Table6[[#This Row],[TGL]]))</f>
        <v>8cmhooks17282019</v>
      </c>
    </row>
    <row r="39" spans="1:8">
      <c r="A39" s="51">
        <v>38</v>
      </c>
      <c r="B39" s="51">
        <v>1505</v>
      </c>
      <c r="C39" s="51" t="s">
        <v>3561</v>
      </c>
      <c r="D39" s="51">
        <v>200</v>
      </c>
      <c r="E39" s="51">
        <v>4</v>
      </c>
      <c r="F39" s="51">
        <v>2019</v>
      </c>
      <c r="G39" s="51"/>
      <c r="H39" s="51" t="str">
        <f>LOWER(CONCATENATE(Table6[[#This Row],[SERI]],Table6[[#This Row],[NAMA]],Table6[[#This Row],[QTY]],Table6[[#This Row],[A]],Table6[[#This Row],[TGL]]))</f>
        <v>1505tape2002019</v>
      </c>
    </row>
    <row r="40" spans="1:8">
      <c r="A40" s="51">
        <v>39</v>
      </c>
      <c r="B40" s="51" t="s">
        <v>3562</v>
      </c>
      <c r="C40" s="51" t="s">
        <v>3561</v>
      </c>
      <c r="D40" s="51">
        <v>200</v>
      </c>
      <c r="E40" s="51">
        <v>7</v>
      </c>
      <c r="F40" s="51">
        <v>2019</v>
      </c>
      <c r="G40" s="51"/>
      <c r="H40" s="51" t="str">
        <f>LOWER(CONCATENATE(Table6[[#This Row],[SERI]],Table6[[#This Row],[NAMA]],Table6[[#This Row],[QTY]],Table6[[#This Row],[A]],Table6[[#This Row],[TGL]]))</f>
        <v>1503-cdtape2002019</v>
      </c>
    </row>
    <row r="41" spans="1:8">
      <c r="A41" s="51">
        <v>40</v>
      </c>
      <c r="B41" s="51" t="s">
        <v>3563</v>
      </c>
      <c r="C41" s="51" t="s">
        <v>3561</v>
      </c>
      <c r="D41" s="51">
        <v>480</v>
      </c>
      <c r="E41" s="51">
        <v>2</v>
      </c>
      <c r="F41" s="51">
        <v>2019</v>
      </c>
      <c r="G41" s="51"/>
      <c r="H41" s="51" t="str">
        <f>LOWER(CONCATENATE(Table6[[#This Row],[SERI]],Table6[[#This Row],[NAMA]],Table6[[#This Row],[QTY]],Table6[[#This Row],[A]],Table6[[#This Row],[TGL]]))</f>
        <v>1510-gtape4802019</v>
      </c>
    </row>
    <row r="42" spans="1:8">
      <c r="A42" s="51">
        <v>41</v>
      </c>
      <c r="B42" s="51">
        <v>4505</v>
      </c>
      <c r="C42" s="51" t="s">
        <v>3561</v>
      </c>
      <c r="D42" s="51">
        <v>144</v>
      </c>
      <c r="E42" s="51">
        <v>9</v>
      </c>
      <c r="F42" s="51">
        <v>2019</v>
      </c>
      <c r="G42" s="51"/>
      <c r="H42" s="51" t="str">
        <f>LOWER(CONCATENATE(Table6[[#This Row],[SERI]],Table6[[#This Row],[NAMA]],Table6[[#This Row],[QTY]],Table6[[#This Row],[A]],Table6[[#This Row],[TGL]]))</f>
        <v>4505tape1442019</v>
      </c>
    </row>
    <row r="43" spans="1:8">
      <c r="A43" s="51">
        <v>42</v>
      </c>
      <c r="B43" s="51" t="s">
        <v>3564</v>
      </c>
      <c r="C43" s="51" t="s">
        <v>3565</v>
      </c>
      <c r="D43" s="51">
        <v>600</v>
      </c>
      <c r="E43" s="51">
        <v>1</v>
      </c>
      <c r="F43" s="51">
        <v>2019</v>
      </c>
      <c r="G43" s="51"/>
      <c r="H43" s="51" t="str">
        <f>LOWER(CONCATENATE(Table6[[#This Row],[SERI]],Table6[[#This Row],[NAMA]],Table6[[#This Row],[QTY]],Table6[[#This Row],[A]],Table6[[#This Row],[TGL]]))</f>
        <v>251-73abrush6002019</v>
      </c>
    </row>
    <row r="44" spans="1:8">
      <c r="A44" s="51">
        <v>43</v>
      </c>
      <c r="B44" s="51" t="s">
        <v>3566</v>
      </c>
      <c r="C44" s="51" t="s">
        <v>3565</v>
      </c>
      <c r="D44" s="51">
        <v>600</v>
      </c>
      <c r="E44" s="51">
        <v>1</v>
      </c>
      <c r="F44" s="51">
        <v>2019</v>
      </c>
      <c r="G44" s="51"/>
      <c r="H44" s="51" t="str">
        <f>LOWER(CONCATENATE(Table6[[#This Row],[SERI]],Table6[[#This Row],[NAMA]],Table6[[#This Row],[QTY]],Table6[[#This Row],[A]],Table6[[#This Row],[TGL]]))</f>
        <v>b-6626brush6002019</v>
      </c>
    </row>
    <row r="45" spans="1:8">
      <c r="A45" s="51">
        <v>44</v>
      </c>
      <c r="B45" s="51" t="s">
        <v>3567</v>
      </c>
      <c r="C45" s="51" t="s">
        <v>3565</v>
      </c>
      <c r="D45" s="51">
        <v>600</v>
      </c>
      <c r="E45" s="51">
        <v>1</v>
      </c>
      <c r="F45" s="51">
        <v>2019</v>
      </c>
      <c r="G45" s="51"/>
      <c r="H45" s="51" t="str">
        <f>LOWER(CONCATENATE(Table6[[#This Row],[SERI]],Table6[[#This Row],[NAMA]],Table6[[#This Row],[QTY]],Table6[[#This Row],[A]],Table6[[#This Row],[TGL]]))</f>
        <v>b-6636brush6002019</v>
      </c>
    </row>
    <row r="46" spans="1:8">
      <c r="A46" s="51">
        <v>45</v>
      </c>
      <c r="B46" s="51" t="s">
        <v>3568</v>
      </c>
      <c r="C46" s="51" t="s">
        <v>3569</v>
      </c>
      <c r="D46" s="51">
        <v>432</v>
      </c>
      <c r="E46" s="51">
        <v>3</v>
      </c>
      <c r="F46" s="51">
        <v>2019</v>
      </c>
      <c r="G46" s="51"/>
      <c r="H46" s="51" t="str">
        <f>LOWER(CONCATENATE(Table6[[#This Row],[SERI]],Table6[[#This Row],[NAMA]],Table6[[#This Row],[QTY]],Table6[[#This Row],[A]],Table6[[#This Row],[TGL]]))</f>
        <v>cp8391correction tape4322019</v>
      </c>
    </row>
    <row r="47" spans="1:8">
      <c r="A47" s="51">
        <v>46</v>
      </c>
      <c r="B47" s="51" t="s">
        <v>3570</v>
      </c>
      <c r="C47" s="51" t="s">
        <v>3571</v>
      </c>
      <c r="D47" s="51">
        <v>360</v>
      </c>
      <c r="E47" s="51">
        <v>1</v>
      </c>
      <c r="F47" s="51">
        <v>2019</v>
      </c>
      <c r="G47" s="51"/>
      <c r="H47" s="51" t="str">
        <f>LOWER(CONCATENATE(Table6[[#This Row],[SERI]],Table6[[#This Row],[NAMA]],Table6[[#This Row],[QTY]],Table6[[#This Row],[A]],Table6[[#This Row],[TGL]]))</f>
        <v>sk849keraser3602019</v>
      </c>
    </row>
    <row r="48" spans="1:8">
      <c r="A48" s="51">
        <v>47</v>
      </c>
      <c r="B48" s="51" t="s">
        <v>3572</v>
      </c>
      <c r="C48" s="51" t="s">
        <v>3573</v>
      </c>
      <c r="D48" s="51">
        <v>288</v>
      </c>
      <c r="E48" s="51">
        <v>1</v>
      </c>
      <c r="F48" s="51">
        <v>2019</v>
      </c>
      <c r="G48" s="51"/>
      <c r="H48" s="51" t="str">
        <f>LOWER(CONCATENATE(Table6[[#This Row],[SERI]],Table6[[#This Row],[NAMA]],Table6[[#This Row],[QTY]],Table6[[#This Row],[A]],Table6[[#This Row],[TGL]]))</f>
        <v>y-02glitter2882019</v>
      </c>
    </row>
    <row r="49" spans="1:8">
      <c r="A49" s="51">
        <v>48</v>
      </c>
      <c r="B49" s="51" t="s">
        <v>3574</v>
      </c>
      <c r="C49" s="51" t="s">
        <v>3573</v>
      </c>
      <c r="D49" s="51">
        <v>96</v>
      </c>
      <c r="E49" s="51">
        <v>18</v>
      </c>
      <c r="F49" s="51">
        <v>2019</v>
      </c>
      <c r="G49" s="51"/>
      <c r="H49" s="51" t="str">
        <f>LOWER(CONCATENATE(Table6[[#This Row],[SERI]],Table6[[#This Row],[NAMA]],Table6[[#This Row],[QTY]],Table6[[#This Row],[A]],Table6[[#This Row],[TGL]]))</f>
        <v>783-12glitter962019</v>
      </c>
    </row>
    <row r="50" spans="1:8">
      <c r="A50" s="51">
        <v>49</v>
      </c>
      <c r="B50" s="51" t="s">
        <v>3575</v>
      </c>
      <c r="C50" s="51" t="s">
        <v>3573</v>
      </c>
      <c r="D50" s="51">
        <v>96</v>
      </c>
      <c r="E50" s="51">
        <v>1</v>
      </c>
      <c r="F50" s="51">
        <v>2019</v>
      </c>
      <c r="G50" s="51"/>
      <c r="H50" s="51" t="str">
        <f>LOWER(CONCATENATE(Table6[[#This Row],[SERI]],Table6[[#This Row],[NAMA]],Table6[[#This Row],[QTY]],Table6[[#This Row],[A]],Table6[[#This Row],[TGL]]))</f>
        <v>782-12glitter962019</v>
      </c>
    </row>
    <row r="51" spans="1:8">
      <c r="A51" s="51">
        <v>50</v>
      </c>
      <c r="B51" s="51" t="s">
        <v>3576</v>
      </c>
      <c r="C51" s="51" t="s">
        <v>3573</v>
      </c>
      <c r="D51" s="51">
        <v>288</v>
      </c>
      <c r="E51" s="51">
        <v>13</v>
      </c>
      <c r="F51" s="51">
        <v>2019</v>
      </c>
      <c r="G51" s="51"/>
      <c r="H51" s="51" t="str">
        <f>LOWER(CONCATENATE(Table6[[#This Row],[SERI]],Table6[[#This Row],[NAMA]],Table6[[#This Row],[QTY]],Table6[[#This Row],[A]],Table6[[#This Row],[TGL]]))</f>
        <v>gf-88glitter2882019</v>
      </c>
    </row>
    <row r="52" spans="1:8">
      <c r="A52" s="51">
        <v>51</v>
      </c>
      <c r="B52" s="51" t="s">
        <v>3577</v>
      </c>
      <c r="C52" s="51" t="s">
        <v>3573</v>
      </c>
      <c r="D52" s="51">
        <v>60</v>
      </c>
      <c r="E52" s="51">
        <v>18</v>
      </c>
      <c r="F52" s="51">
        <v>2019</v>
      </c>
      <c r="G52" s="51"/>
      <c r="H52" s="51" t="str">
        <f>LOWER(CONCATENATE(Table6[[#This Row],[SERI]],Table6[[#This Row],[NAMA]],Table6[[#This Row],[QTY]],Table6[[#This Row],[A]],Table6[[#This Row],[TGL]]))</f>
        <v>gf-2012glitter602019</v>
      </c>
    </row>
    <row r="53" spans="1:8">
      <c r="A53" s="51">
        <v>52</v>
      </c>
      <c r="B53" s="51" t="s">
        <v>3578</v>
      </c>
      <c r="C53" s="51" t="s">
        <v>3513</v>
      </c>
      <c r="D53" s="51">
        <v>600</v>
      </c>
      <c r="E53" s="51">
        <v>2</v>
      </c>
      <c r="F53" s="51">
        <v>2019</v>
      </c>
      <c r="G53" s="51"/>
      <c r="H53" s="51" t="str">
        <f>LOWER(CONCATENATE(Table6[[#This Row],[SERI]],Table6[[#This Row],[NAMA]],Table6[[#This Row],[QTY]],Table6[[#This Row],[A]],Table6[[#This Row],[TGL]]))</f>
        <v>349 angkaletter6002019</v>
      </c>
    </row>
    <row r="54" spans="1:8">
      <c r="A54" s="51">
        <v>53</v>
      </c>
      <c r="B54" s="51">
        <v>840</v>
      </c>
      <c r="C54" s="51" t="s">
        <v>3579</v>
      </c>
      <c r="D54" s="51">
        <v>120</v>
      </c>
      <c r="E54" s="51">
        <v>4</v>
      </c>
      <c r="F54" s="51">
        <v>2019</v>
      </c>
      <c r="G54" s="51"/>
      <c r="H54" s="51" t="str">
        <f>LOWER(CONCATENATE(Table6[[#This Row],[SERI]],Table6[[#This Row],[NAMA]],Table6[[#This Row],[QTY]],Table6[[#This Row],[A]],Table6[[#This Row],[TGL]]))</f>
        <v>840pallete1202019</v>
      </c>
    </row>
    <row r="55" spans="1:8">
      <c r="A55" s="51">
        <v>54</v>
      </c>
      <c r="B55" s="51" t="s">
        <v>3580</v>
      </c>
      <c r="C55" s="51" t="s">
        <v>3579</v>
      </c>
      <c r="D55" s="51">
        <v>120</v>
      </c>
      <c r="E55" s="51">
        <v>2</v>
      </c>
      <c r="F55" s="51">
        <v>2019</v>
      </c>
      <c r="G55" s="51"/>
      <c r="H55" s="51" t="str">
        <f>LOWER(CONCATENATE(Table6[[#This Row],[SERI]],Table6[[#This Row],[NAMA]],Table6[[#This Row],[QTY]],Table6[[#This Row],[A]],Table6[[#This Row],[TGL]]))</f>
        <v>845pallete1202019</v>
      </c>
    </row>
    <row r="56" spans="1:8">
      <c r="A56" s="51">
        <v>55</v>
      </c>
      <c r="B56" s="51" t="s">
        <v>3581</v>
      </c>
      <c r="C56" s="51" t="s">
        <v>3579</v>
      </c>
      <c r="D56" s="51">
        <v>360</v>
      </c>
      <c r="E56" s="51">
        <v>1</v>
      </c>
      <c r="F56" s="51">
        <v>2019</v>
      </c>
      <c r="G56" s="51"/>
      <c r="H56" s="51" t="str">
        <f>LOWER(CONCATENATE(Table6[[#This Row],[SERI]],Table6[[#This Row],[NAMA]],Table6[[#This Row],[QTY]],Table6[[#This Row],[A]],Table6[[#This Row],[TGL]]))</f>
        <v>850pallete3602019</v>
      </c>
    </row>
    <row r="57" spans="1:8">
      <c r="A57" s="51">
        <v>56</v>
      </c>
      <c r="B57" s="51" t="s">
        <v>3582</v>
      </c>
      <c r="C57" s="51" t="s">
        <v>3583</v>
      </c>
      <c r="D57" s="51">
        <v>180</v>
      </c>
      <c r="E57" s="51">
        <v>3</v>
      </c>
      <c r="F57" s="51">
        <v>2019</v>
      </c>
      <c r="G57" s="51"/>
      <c r="H57" s="51" t="str">
        <f>LOWER(CONCATENATE(Table6[[#This Row],[SERI]],Table6[[#This Row],[NAMA]],Table6[[#This Row],[QTY]],Table6[[#This Row],[A]],Table6[[#This Row],[TGL]]))</f>
        <v>hc2907sharpener1802019</v>
      </c>
    </row>
    <row r="58" spans="1:8">
      <c r="A58" s="51">
        <v>57</v>
      </c>
      <c r="B58" s="51" t="s">
        <v>3584</v>
      </c>
      <c r="C58" s="51" t="s">
        <v>3517</v>
      </c>
      <c r="D58" s="51">
        <v>1080</v>
      </c>
      <c r="E58" s="51">
        <v>4</v>
      </c>
      <c r="F58" s="51">
        <v>2019</v>
      </c>
      <c r="G58" s="51"/>
      <c r="H58" s="51" t="str">
        <f>LOWER(CONCATENATE(Table6[[#This Row],[SERI]],Table6[[#This Row],[NAMA]],Table6[[#This Row],[QTY]],Table6[[#This Row],[A]],Table6[[#This Row],[TGL]]))</f>
        <v>30*20pocket10802019</v>
      </c>
    </row>
    <row r="59" spans="1:8">
      <c r="A59" s="51">
        <v>58</v>
      </c>
      <c r="B59" s="51" t="s">
        <v>3585</v>
      </c>
      <c r="C59" s="51" t="s">
        <v>3517</v>
      </c>
      <c r="D59" s="51">
        <v>1080</v>
      </c>
      <c r="E59" s="51">
        <v>2</v>
      </c>
      <c r="F59" s="51">
        <v>2019</v>
      </c>
      <c r="G59" s="51"/>
      <c r="H59" s="51" t="str">
        <f>LOWER(CONCATENATE(Table6[[#This Row],[SERI]],Table6[[#This Row],[NAMA]],Table6[[#This Row],[QTY]],Table6[[#This Row],[A]],Table6[[#This Row],[TGL]]))</f>
        <v>30*24pocket10802019</v>
      </c>
    </row>
    <row r="60" spans="1:8">
      <c r="A60" s="51">
        <v>59</v>
      </c>
      <c r="B60" s="51" t="s">
        <v>3586</v>
      </c>
      <c r="C60" s="51" t="s">
        <v>3587</v>
      </c>
      <c r="D60" s="51">
        <v>1080</v>
      </c>
      <c r="E60" s="51">
        <v>4</v>
      </c>
      <c r="F60" s="51">
        <v>2019</v>
      </c>
      <c r="G60" s="51"/>
      <c r="H60" s="51" t="str">
        <f>LOWER(CONCATENATE(Table6[[#This Row],[SERI]],Table6[[#This Row],[NAMA]],Table6[[#This Row],[QTY]],Table6[[#This Row],[A]],Table6[[#This Row],[TGL]]))</f>
        <v>33*27pocket l tidur10802019</v>
      </c>
    </row>
    <row r="61" spans="1:8">
      <c r="A61" s="51">
        <v>60</v>
      </c>
      <c r="B61" s="51" t="s">
        <v>3588</v>
      </c>
      <c r="C61" s="51" t="s">
        <v>3517</v>
      </c>
      <c r="D61" s="51">
        <v>1080</v>
      </c>
      <c r="E61" s="51">
        <v>10</v>
      </c>
      <c r="F61" s="51">
        <v>2019</v>
      </c>
      <c r="G61" s="51"/>
      <c r="H61" s="51" t="str">
        <f>LOWER(CONCATENATE(Table6[[#This Row],[SERI]],Table6[[#This Row],[NAMA]],Table6[[#This Row],[QTY]],Table6[[#This Row],[A]],Table6[[#This Row],[TGL]]))</f>
        <v>28*32pocket10802019</v>
      </c>
    </row>
    <row r="62" spans="1:8">
      <c r="A62" s="51">
        <v>61</v>
      </c>
      <c r="B62" s="51" t="s">
        <v>3589</v>
      </c>
      <c r="C62" s="51" t="s">
        <v>3565</v>
      </c>
      <c r="D62" s="51">
        <v>480</v>
      </c>
      <c r="E62" s="51">
        <v>3</v>
      </c>
      <c r="F62" s="51">
        <v>2019</v>
      </c>
      <c r="G62" s="51"/>
      <c r="H62" s="51" t="str">
        <f>LOWER(CONCATENATE(Table6[[#This Row],[SERI]],Table6[[#This Row],[NAMA]],Table6[[#This Row],[QTY]],Table6[[#This Row],[A]],Table6[[#This Row],[TGL]]))</f>
        <v>857brush4802019</v>
      </c>
    </row>
    <row r="63" spans="1:8">
      <c r="A63" s="51">
        <v>62</v>
      </c>
      <c r="B63" s="51" t="s">
        <v>3590</v>
      </c>
      <c r="C63" s="51" t="s">
        <v>3565</v>
      </c>
      <c r="D63" s="51">
        <v>480</v>
      </c>
      <c r="E63" s="51">
        <v>3</v>
      </c>
      <c r="F63" s="51">
        <v>2019</v>
      </c>
      <c r="G63" s="51"/>
      <c r="H63" s="51" t="str">
        <f>LOWER(CONCATENATE(Table6[[#This Row],[SERI]],Table6[[#This Row],[NAMA]],Table6[[#This Row],[QTY]],Table6[[#This Row],[A]],Table6[[#This Row],[TGL]]))</f>
        <v>856brush4802019</v>
      </c>
    </row>
    <row r="64" spans="1:8">
      <c r="A64" s="51">
        <v>63</v>
      </c>
      <c r="B64" s="51">
        <v>858</v>
      </c>
      <c r="C64" s="51" t="s">
        <v>3565</v>
      </c>
      <c r="D64" s="51">
        <v>480</v>
      </c>
      <c r="E64" s="51">
        <v>4</v>
      </c>
      <c r="F64" s="51">
        <v>2019</v>
      </c>
      <c r="G64" s="51"/>
      <c r="H64" s="51" t="str">
        <f>LOWER(CONCATENATE(Table6[[#This Row],[SERI]],Table6[[#This Row],[NAMA]],Table6[[#This Row],[QTY]],Table6[[#This Row],[A]],Table6[[#This Row],[TGL]]))</f>
        <v>858brush4802019</v>
      </c>
    </row>
    <row r="65" spans="1:8">
      <c r="A65" s="51">
        <v>64</v>
      </c>
      <c r="B65" s="51" t="s">
        <v>3591</v>
      </c>
      <c r="C65" s="51" t="s">
        <v>3565</v>
      </c>
      <c r="D65" s="51">
        <v>480</v>
      </c>
      <c r="E65" s="51">
        <v>4</v>
      </c>
      <c r="F65" s="51">
        <v>2019</v>
      </c>
      <c r="G65" s="51"/>
      <c r="H65" s="51" t="str">
        <f>LOWER(CONCATENATE(Table6[[#This Row],[SERI]],Table6[[#This Row],[NAMA]],Table6[[#This Row],[QTY]],Table6[[#This Row],[A]],Table6[[#This Row],[TGL]]))</f>
        <v>859brush4802019</v>
      </c>
    </row>
    <row r="66" spans="1:8">
      <c r="A66" s="51">
        <v>65</v>
      </c>
      <c r="B66" s="51" t="s">
        <v>3592</v>
      </c>
      <c r="C66" s="51" t="s">
        <v>3565</v>
      </c>
      <c r="D66" s="51">
        <v>600</v>
      </c>
      <c r="E66" s="51">
        <v>2</v>
      </c>
      <c r="F66" s="51">
        <v>2019</v>
      </c>
      <c r="G66" s="51"/>
      <c r="H66" s="51" t="str">
        <f>LOWER(CONCATENATE(Table6[[#This Row],[SERI]],Table6[[#This Row],[NAMA]],Table6[[#This Row],[QTY]],Table6[[#This Row],[A]],Table6[[#This Row],[TGL]]))</f>
        <v>251-6bbrush6002019</v>
      </c>
    </row>
    <row r="67" spans="1:8">
      <c r="A67" s="51">
        <v>66</v>
      </c>
      <c r="B67" s="51" t="s">
        <v>3593</v>
      </c>
      <c r="C67" s="51" t="s">
        <v>3573</v>
      </c>
      <c r="D67" s="51">
        <v>96</v>
      </c>
      <c r="E67" s="51">
        <v>31</v>
      </c>
      <c r="F67" s="51">
        <v>2019</v>
      </c>
      <c r="G67" s="51"/>
      <c r="H67" s="51" t="str">
        <f>LOWER(CONCATENATE(Table6[[#This Row],[SERI]],Table6[[#This Row],[NAMA]],Table6[[#This Row],[QTY]],Table6[[#This Row],[A]],Table6[[#This Row],[TGL]]))</f>
        <v>gf-32glitter962019</v>
      </c>
    </row>
    <row r="68" spans="1:8">
      <c r="A68" s="51">
        <v>67</v>
      </c>
      <c r="B68" s="51" t="s">
        <v>3594</v>
      </c>
      <c r="C68" s="51" t="s">
        <v>3527</v>
      </c>
      <c r="D68" s="51">
        <v>300</v>
      </c>
      <c r="E68" s="51">
        <v>72</v>
      </c>
      <c r="F68" s="51">
        <v>2019</v>
      </c>
      <c r="G68" s="51"/>
      <c r="H68" s="51" t="str">
        <f>LOWER(CONCATENATE(Table6[[#This Row],[SERI]],Table6[[#This Row],[NAMA]],Table6[[#This Row],[QTY]],Table6[[#This Row],[A]],Table6[[#This Row],[TGL]]))</f>
        <v>gb-30ruler3002019</v>
      </c>
    </row>
    <row r="69" spans="1:8">
      <c r="A69" s="51">
        <v>68</v>
      </c>
      <c r="B69" s="51" t="s">
        <v>3595</v>
      </c>
      <c r="C69" s="51" t="s">
        <v>3517</v>
      </c>
      <c r="D69" s="51">
        <v>8000</v>
      </c>
      <c r="E69" s="51">
        <v>1</v>
      </c>
      <c r="F69" s="51">
        <v>2019</v>
      </c>
      <c r="G69" s="51"/>
      <c r="H69" s="51" t="str">
        <f>LOWER(CONCATENATE(Table6[[#This Row],[SERI]],Table6[[#This Row],[NAMA]],Table6[[#This Row],[QTY]],Table6[[#This Row],[A]],Table6[[#This Row],[TGL]]))</f>
        <v>b1pocket80002019</v>
      </c>
    </row>
    <row r="70" spans="1:8">
      <c r="A70" s="51">
        <v>69</v>
      </c>
      <c r="B70" s="51" t="s">
        <v>3596</v>
      </c>
      <c r="C70" s="51" t="s">
        <v>3597</v>
      </c>
      <c r="D70" s="51">
        <v>5000</v>
      </c>
      <c r="E70" s="51">
        <v>13</v>
      </c>
      <c r="F70" s="51">
        <v>2019</v>
      </c>
      <c r="G70" s="51"/>
      <c r="H70" s="51" t="str">
        <f>LOWER(CONCATENATE(Table6[[#This Row],[SERI]],Table6[[#This Row],[NAMA]],Table6[[#This Row],[QTY]],Table6[[#This Row],[A]],Table6[[#This Row],[TGL]]))</f>
        <v>b3card50002019</v>
      </c>
    </row>
    <row r="71" spans="1:8">
      <c r="A71" s="51">
        <v>70</v>
      </c>
      <c r="B71" s="51" t="s">
        <v>3598</v>
      </c>
      <c r="C71" s="51" t="s">
        <v>3597</v>
      </c>
      <c r="D71" s="51">
        <v>4000</v>
      </c>
      <c r="E71" s="51">
        <v>24</v>
      </c>
      <c r="F71" s="51">
        <v>2019</v>
      </c>
      <c r="G71" s="51"/>
      <c r="H71" s="51" t="str">
        <f>LOWER(CONCATENATE(Table6[[#This Row],[SERI]],Table6[[#This Row],[NAMA]],Table6[[#This Row],[QTY]],Table6[[#This Row],[A]],Table6[[#This Row],[TGL]]))</f>
        <v>b4card40002019</v>
      </c>
    </row>
    <row r="72" spans="1:8">
      <c r="A72" s="51">
        <v>71</v>
      </c>
      <c r="B72" s="51" t="s">
        <v>3599</v>
      </c>
      <c r="C72" s="51" t="s">
        <v>3527</v>
      </c>
      <c r="D72" s="51">
        <v>480</v>
      </c>
      <c r="E72" s="51">
        <v>7</v>
      </c>
      <c r="F72" s="51">
        <v>2019</v>
      </c>
      <c r="G72" s="51"/>
      <c r="H72" s="51" t="str">
        <f>LOWER(CONCATENATE(Table6[[#This Row],[SERI]],Table6[[#This Row],[NAMA]],Table6[[#This Row],[QTY]],Table6[[#This Row],[A]],Table6[[#This Row],[TGL]]))</f>
        <v>bc-8996ruler4802019</v>
      </c>
    </row>
    <row r="73" spans="1:8">
      <c r="A73" s="51">
        <v>72</v>
      </c>
      <c r="B73" s="51" t="s">
        <v>3600</v>
      </c>
      <c r="C73" s="51" t="s">
        <v>3601</v>
      </c>
      <c r="D73" s="51">
        <v>144</v>
      </c>
      <c r="E73" s="51">
        <v>6</v>
      </c>
      <c r="F73" s="51">
        <v>2019</v>
      </c>
      <c r="G73" s="51"/>
      <c r="H73" s="51" t="str">
        <f>LOWER(CONCATENATE(Table6[[#This Row],[SERI]],Table6[[#This Row],[NAMA]],Table6[[#This Row],[QTY]],Table6[[#This Row],[A]],Table6[[#This Row],[TGL]]))</f>
        <v>105pencil box1442019</v>
      </c>
    </row>
    <row r="74" spans="1:8">
      <c r="A74" s="51">
        <v>73</v>
      </c>
      <c r="B74" s="51" t="s">
        <v>3602</v>
      </c>
      <c r="C74" s="51" t="s">
        <v>3601</v>
      </c>
      <c r="D74" s="51">
        <v>120</v>
      </c>
      <c r="E74" s="51">
        <v>2</v>
      </c>
      <c r="F74" s="51">
        <v>2019</v>
      </c>
      <c r="G74" s="51"/>
      <c r="H74" s="51" t="str">
        <f>LOWER(CONCATENATE(Table6[[#This Row],[SERI]],Table6[[#This Row],[NAMA]],Table6[[#This Row],[QTY]],Table6[[#This Row],[A]],Table6[[#This Row],[TGL]]))</f>
        <v>a-1359pencil box1202019</v>
      </c>
    </row>
    <row r="75" spans="1:8">
      <c r="A75" s="51">
        <v>74</v>
      </c>
      <c r="B75" s="51" t="s">
        <v>3603</v>
      </c>
      <c r="C75" s="51" t="s">
        <v>3601</v>
      </c>
      <c r="D75" s="51">
        <v>160</v>
      </c>
      <c r="E75" s="51">
        <v>32</v>
      </c>
      <c r="F75" s="51">
        <v>2019</v>
      </c>
      <c r="G75" s="51"/>
      <c r="H75" s="51" t="str">
        <f>LOWER(CONCATENATE(Table6[[#This Row],[SERI]],Table6[[#This Row],[NAMA]],Table6[[#This Row],[QTY]],Table6[[#This Row],[A]],Table6[[#This Row],[TGL]]))</f>
        <v>a-1185pencil box1602019</v>
      </c>
    </row>
    <row r="76" spans="1:8">
      <c r="A76" s="51">
        <v>75</v>
      </c>
      <c r="B76" s="51" t="s">
        <v>3604</v>
      </c>
      <c r="C76" s="51" t="s">
        <v>3601</v>
      </c>
      <c r="D76" s="51">
        <v>60</v>
      </c>
      <c r="E76" s="51">
        <v>25</v>
      </c>
      <c r="F76" s="51">
        <v>2019</v>
      </c>
      <c r="G76" s="51"/>
      <c r="H76" s="51" t="str">
        <f>LOWER(CONCATENATE(Table6[[#This Row],[SERI]],Table6[[#This Row],[NAMA]],Table6[[#This Row],[QTY]],Table6[[#This Row],[A]],Table6[[#This Row],[TGL]]))</f>
        <v>kw-1919pencil box602019</v>
      </c>
    </row>
    <row r="77" spans="1:8">
      <c r="A77" s="51">
        <v>76</v>
      </c>
      <c r="B77" s="51" t="s">
        <v>3605</v>
      </c>
      <c r="C77" s="51" t="s">
        <v>3601</v>
      </c>
      <c r="D77" s="51">
        <v>60</v>
      </c>
      <c r="E77" s="51">
        <v>16</v>
      </c>
      <c r="F77" s="51">
        <v>2019</v>
      </c>
      <c r="G77" s="51"/>
      <c r="H77" s="51" t="str">
        <f>LOWER(CONCATENATE(Table6[[#This Row],[SERI]],Table6[[#This Row],[NAMA]],Table6[[#This Row],[QTY]],Table6[[#This Row],[A]],Table6[[#This Row],[TGL]]))</f>
        <v>kw-1616pencil box602019</v>
      </c>
    </row>
    <row r="78" spans="1:8">
      <c r="A78" s="51">
        <v>77</v>
      </c>
      <c r="B78" s="51" t="s">
        <v>3606</v>
      </c>
      <c r="C78" s="51" t="s">
        <v>3607</v>
      </c>
      <c r="D78" s="51">
        <v>1000</v>
      </c>
      <c r="E78" s="51">
        <v>42</v>
      </c>
      <c r="F78" s="51">
        <v>2019</v>
      </c>
      <c r="G78" s="51"/>
      <c r="H78" s="51" t="str">
        <f>LOWER(CONCATENATE(Table6[[#This Row],[SERI]],Table6[[#This Row],[NAMA]],Table6[[#This Row],[QTY]],Table6[[#This Row],[A]],Table6[[#This Row],[TGL]]))</f>
        <v>6612id card (ht habis)10002019</v>
      </c>
    </row>
    <row r="79" spans="1:8">
      <c r="A79" s="51">
        <v>78</v>
      </c>
      <c r="B79" s="51" t="s">
        <v>3608</v>
      </c>
      <c r="C79" s="51" t="s">
        <v>3527</v>
      </c>
      <c r="D79" s="51">
        <v>288</v>
      </c>
      <c r="E79" s="51">
        <v>1</v>
      </c>
      <c r="F79" s="51">
        <v>2019</v>
      </c>
      <c r="G79" s="51"/>
      <c r="H79" s="51" t="str">
        <f>LOWER(CONCATENATE(Table6[[#This Row],[SERI]],Table6[[#This Row],[NAMA]],Table6[[#This Row],[QTY]],Table6[[#This Row],[A]],Table6[[#This Row],[TGL]]))</f>
        <v>no.2030ruler2882019</v>
      </c>
    </row>
    <row r="80" spans="1:8">
      <c r="A80" s="51">
        <v>79</v>
      </c>
      <c r="B80" s="51" t="s">
        <v>3609</v>
      </c>
      <c r="C80" s="51" t="s">
        <v>3527</v>
      </c>
      <c r="D80" s="51">
        <v>144</v>
      </c>
      <c r="E80" s="51">
        <v>1</v>
      </c>
      <c r="F80" s="51">
        <v>2019</v>
      </c>
      <c r="G80" s="51"/>
      <c r="H80" s="51" t="str">
        <f>LOWER(CONCATENATE(Table6[[#This Row],[SERI]],Table6[[#This Row],[NAMA]],Table6[[#This Row],[QTY]],Table6[[#This Row],[A]],Table6[[#This Row],[TGL]]))</f>
        <v>1862ruler1442019</v>
      </c>
    </row>
    <row r="81" spans="1:8">
      <c r="A81" s="51">
        <v>80</v>
      </c>
      <c r="B81" s="51" t="s">
        <v>3610</v>
      </c>
      <c r="C81" s="51" t="s">
        <v>3611</v>
      </c>
      <c r="D81" s="51">
        <v>2160</v>
      </c>
      <c r="E81" s="51">
        <v>2</v>
      </c>
      <c r="F81" s="51">
        <v>2019</v>
      </c>
      <c r="G81" s="51"/>
      <c r="H81" s="51" t="str">
        <f>LOWER(CONCATENATE(Table6[[#This Row],[SERI]],Table6[[#This Row],[NAMA]],Table6[[#This Row],[QTY]],Table6[[#This Row],[A]],Table6[[#This Row],[TGL]]))</f>
        <v>jr620sharpener (60 pc)21602019</v>
      </c>
    </row>
    <row r="82" spans="1:8">
      <c r="A82" s="51">
        <v>81</v>
      </c>
      <c r="B82" s="51" t="s">
        <v>3612</v>
      </c>
      <c r="C82" s="51" t="s">
        <v>3583</v>
      </c>
      <c r="D82" s="51">
        <v>1728</v>
      </c>
      <c r="E82" s="51">
        <v>1</v>
      </c>
      <c r="F82" s="51">
        <v>2019</v>
      </c>
      <c r="G82" s="51"/>
      <c r="H82" s="51" t="str">
        <f>LOWER(CONCATENATE(Table6[[#This Row],[SERI]],Table6[[#This Row],[NAMA]],Table6[[#This Row],[QTY]],Table6[[#This Row],[A]],Table6[[#This Row],[TGL]]))</f>
        <v>8077sharpener17282019</v>
      </c>
    </row>
    <row r="83" spans="1:8">
      <c r="A83" s="51">
        <v>82</v>
      </c>
      <c r="B83" s="51" t="s">
        <v>3613</v>
      </c>
      <c r="C83" s="51" t="s">
        <v>3583</v>
      </c>
      <c r="D83" s="51">
        <v>120</v>
      </c>
      <c r="E83" s="51">
        <v>1</v>
      </c>
      <c r="F83" s="51">
        <v>2019</v>
      </c>
      <c r="G83" s="51"/>
      <c r="H83" s="51" t="str">
        <f>LOWER(CONCATENATE(Table6[[#This Row],[SERI]],Table6[[#This Row],[NAMA]],Table6[[#This Row],[QTY]],Table6[[#This Row],[A]],Table6[[#This Row],[TGL]]))</f>
        <v>3083sharpener1202019</v>
      </c>
    </row>
    <row r="84" spans="1:8">
      <c r="A84" s="51">
        <v>83</v>
      </c>
      <c r="B84" s="51" t="s">
        <v>3614</v>
      </c>
      <c r="C84" s="51" t="s">
        <v>3583</v>
      </c>
      <c r="D84" s="51">
        <v>120</v>
      </c>
      <c r="E84" s="51">
        <v>3</v>
      </c>
      <c r="F84" s="51">
        <v>2019</v>
      </c>
      <c r="G84" s="51"/>
      <c r="H84" s="51" t="str">
        <f>LOWER(CONCATENATE(Table6[[#This Row],[SERI]],Table6[[#This Row],[NAMA]],Table6[[#This Row],[QTY]],Table6[[#This Row],[A]],Table6[[#This Row],[TGL]]))</f>
        <v>3082sharpener1202019</v>
      </c>
    </row>
    <row r="85" spans="1:8">
      <c r="A85" s="51">
        <v>84</v>
      </c>
      <c r="B85" s="51" t="s">
        <v>3615</v>
      </c>
      <c r="C85" s="51" t="s">
        <v>3583</v>
      </c>
      <c r="D85" s="51">
        <v>120</v>
      </c>
      <c r="E85" s="51">
        <v>2</v>
      </c>
      <c r="F85" s="51">
        <v>2019</v>
      </c>
      <c r="G85" s="51"/>
      <c r="H85" s="51" t="str">
        <f>LOWER(CONCATENATE(Table6[[#This Row],[SERI]],Table6[[#This Row],[NAMA]],Table6[[#This Row],[QTY]],Table6[[#This Row],[A]],Table6[[#This Row],[TGL]]))</f>
        <v>a906sharpener1202019</v>
      </c>
    </row>
    <row r="86" spans="1:8">
      <c r="A86" s="51">
        <v>85</v>
      </c>
      <c r="B86" s="51" t="s">
        <v>3616</v>
      </c>
      <c r="C86" s="51" t="s">
        <v>3583</v>
      </c>
      <c r="D86" s="51">
        <v>192</v>
      </c>
      <c r="E86" s="51">
        <v>7</v>
      </c>
      <c r="F86" s="51">
        <v>2019</v>
      </c>
      <c r="G86" s="51"/>
      <c r="H86" s="51" t="str">
        <f>LOWER(CONCATENATE(Table6[[#This Row],[SERI]],Table6[[#This Row],[NAMA]],Table6[[#This Row],[QTY]],Table6[[#This Row],[A]],Table6[[#This Row],[TGL]]))</f>
        <v>7712sharpener1922019</v>
      </c>
    </row>
    <row r="87" spans="1:8">
      <c r="A87" s="51">
        <v>86</v>
      </c>
      <c r="B87" s="51" t="s">
        <v>3617</v>
      </c>
      <c r="C87" s="51" t="s">
        <v>3583</v>
      </c>
      <c r="D87" s="51">
        <v>96</v>
      </c>
      <c r="E87" s="51">
        <v>2</v>
      </c>
      <c r="F87" s="51">
        <v>2019</v>
      </c>
      <c r="G87" s="51"/>
      <c r="H87" s="51" t="str">
        <f>LOWER(CONCATENATE(Table6[[#This Row],[SERI]],Table6[[#This Row],[NAMA]],Table6[[#This Row],[QTY]],Table6[[#This Row],[A]],Table6[[#This Row],[TGL]]))</f>
        <v>a803sharpener962019</v>
      </c>
    </row>
    <row r="88" spans="1:8">
      <c r="A88" s="51">
        <v>87</v>
      </c>
      <c r="B88" s="51" t="s">
        <v>3618</v>
      </c>
      <c r="C88" s="51" t="s">
        <v>3569</v>
      </c>
      <c r="D88" s="51">
        <v>864</v>
      </c>
      <c r="E88" s="51">
        <v>1</v>
      </c>
      <c r="F88" s="51">
        <v>2019</v>
      </c>
      <c r="G88" s="51"/>
      <c r="H88" s="51" t="str">
        <f>LOWER(CONCATENATE(Table6[[#This Row],[SERI]],Table6[[#This Row],[NAMA]],Table6[[#This Row],[QTY]],Table6[[#This Row],[A]],Table6[[#This Row],[TGL]]))</f>
        <v>dp-986correction tape8642019</v>
      </c>
    </row>
    <row r="89" spans="1:8">
      <c r="A89" s="51">
        <v>88</v>
      </c>
      <c r="B89" s="51" t="s">
        <v>3619</v>
      </c>
      <c r="C89" s="51" t="s">
        <v>3527</v>
      </c>
      <c r="D89" s="51">
        <v>1440</v>
      </c>
      <c r="E89" s="51">
        <v>5</v>
      </c>
      <c r="F89" s="51">
        <v>2019</v>
      </c>
      <c r="G89" s="51"/>
      <c r="H89" s="51" t="str">
        <f>LOWER(CONCATENATE(Table6[[#This Row],[SERI]],Table6[[#This Row],[NAMA]],Table6[[#This Row],[QTY]],Table6[[#This Row],[A]],Table6[[#This Row],[TGL]]))</f>
        <v>tw-8068ruler14402019</v>
      </c>
    </row>
    <row r="90" spans="1:8">
      <c r="A90" s="51">
        <v>89</v>
      </c>
      <c r="B90" s="51" t="s">
        <v>3620</v>
      </c>
      <c r="C90" s="51" t="s">
        <v>3527</v>
      </c>
      <c r="D90" s="51">
        <v>1248</v>
      </c>
      <c r="E90" s="51">
        <v>6</v>
      </c>
      <c r="F90" s="51">
        <v>2019</v>
      </c>
      <c r="G90" s="51"/>
      <c r="H90" s="51" t="str">
        <f>LOWER(CONCATENATE(Table6[[#This Row],[SERI]],Table6[[#This Row],[NAMA]],Table6[[#This Row],[QTY]],Table6[[#This Row],[A]],Table6[[#This Row],[TGL]]))</f>
        <v>kt005ruler12482019</v>
      </c>
    </row>
    <row r="91" spans="1:8">
      <c r="A91" s="51">
        <v>90</v>
      </c>
      <c r="B91" s="51" t="s">
        <v>3621</v>
      </c>
      <c r="C91" s="51" t="s">
        <v>3527</v>
      </c>
      <c r="D91" s="51">
        <v>2400</v>
      </c>
      <c r="E91" s="51">
        <v>1</v>
      </c>
      <c r="F91" s="51">
        <v>2019</v>
      </c>
      <c r="G91" s="51"/>
      <c r="H91" s="51" t="str">
        <f>LOWER(CONCATENATE(Table6[[#This Row],[SERI]],Table6[[#This Row],[NAMA]],Table6[[#This Row],[QTY]],Table6[[#This Row],[A]],Table6[[#This Row],[TGL]]))</f>
        <v>308ruler24002019</v>
      </c>
    </row>
    <row r="92" spans="1:8">
      <c r="A92" s="51">
        <v>91</v>
      </c>
      <c r="B92" s="51" t="s">
        <v>3622</v>
      </c>
      <c r="C92" s="51" t="s">
        <v>3623</v>
      </c>
      <c r="D92" s="51">
        <v>432</v>
      </c>
      <c r="E92" s="51">
        <v>2</v>
      </c>
      <c r="F92" s="51">
        <v>2019</v>
      </c>
      <c r="G92" s="51"/>
      <c r="H92" s="51" t="str">
        <f>LOWER(CONCATENATE(Table6[[#This Row],[SERI]],Table6[[#This Row],[NAMA]],Table6[[#This Row],[QTY]],Table6[[#This Row],[A]],Table6[[#This Row],[TGL]]))</f>
        <v>sk1617stempel4322019</v>
      </c>
    </row>
    <row r="93" spans="1:8">
      <c r="A93" s="51">
        <v>92</v>
      </c>
      <c r="B93" s="51" t="s">
        <v>3624</v>
      </c>
      <c r="C93" s="51" t="s">
        <v>3601</v>
      </c>
      <c r="D93" s="51">
        <v>300</v>
      </c>
      <c r="E93" s="51">
        <v>4</v>
      </c>
      <c r="F93" s="51">
        <v>2019</v>
      </c>
      <c r="G93" s="51"/>
      <c r="H93" s="51" t="str">
        <f>LOWER(CONCATENATE(Table6[[#This Row],[SERI]],Table6[[#This Row],[NAMA]],Table6[[#This Row],[QTY]],Table6[[#This Row],[A]],Table6[[#This Row],[TGL]]))</f>
        <v>5245pencil box3002019</v>
      </c>
    </row>
    <row r="94" spans="1:8">
      <c r="A94" s="51">
        <v>93</v>
      </c>
      <c r="B94" s="51" t="s">
        <v>3625</v>
      </c>
      <c r="C94" s="51" t="s">
        <v>3626</v>
      </c>
      <c r="D94" s="51">
        <v>480</v>
      </c>
      <c r="E94" s="51">
        <v>40</v>
      </c>
      <c r="F94" s="51">
        <v>2019</v>
      </c>
      <c r="G94" s="51"/>
      <c r="H94" s="51" t="str">
        <f>LOWER(CONCATENATE(Table6[[#This Row],[SERI]],Table6[[#This Row],[NAMA]],Table6[[#This Row],[QTY]],Table6[[#This Row],[A]],Table6[[#This Row],[TGL]]))</f>
        <v>8898stationery set4802019</v>
      </c>
    </row>
    <row r="95" spans="1:8">
      <c r="A95" s="51">
        <v>94</v>
      </c>
      <c r="B95" s="51" t="s">
        <v>3627</v>
      </c>
      <c r="C95" s="51" t="s">
        <v>3626</v>
      </c>
      <c r="D95" s="51">
        <v>192</v>
      </c>
      <c r="E95" s="51">
        <v>10</v>
      </c>
      <c r="F95" s="51">
        <v>2019</v>
      </c>
      <c r="G95" s="51"/>
      <c r="H95" s="51" t="str">
        <f>LOWER(CONCATENATE(Table6[[#This Row],[SERI]],Table6[[#This Row],[NAMA]],Table6[[#This Row],[QTY]],Table6[[#This Row],[A]],Table6[[#This Row],[TGL]]))</f>
        <v>kt-6601stationery set1922019</v>
      </c>
    </row>
    <row r="96" spans="1:8">
      <c r="A96" s="51">
        <v>95</v>
      </c>
      <c r="B96" s="51" t="s">
        <v>3628</v>
      </c>
      <c r="C96" s="51" t="s">
        <v>3626</v>
      </c>
      <c r="D96" s="51">
        <v>240</v>
      </c>
      <c r="E96" s="51">
        <v>7</v>
      </c>
      <c r="F96" s="51">
        <v>2019</v>
      </c>
      <c r="G96" s="51"/>
      <c r="H96" s="51" t="str">
        <f>LOWER(CONCATENATE(Table6[[#This Row],[SERI]],Table6[[#This Row],[NAMA]],Table6[[#This Row],[QTY]],Table6[[#This Row],[A]],Table6[[#This Row],[TGL]]))</f>
        <v>rs-3000stationery set2402019</v>
      </c>
    </row>
    <row r="97" spans="1:8">
      <c r="A97" s="51">
        <v>96</v>
      </c>
      <c r="B97" s="51" t="s">
        <v>3629</v>
      </c>
      <c r="C97" s="51" t="s">
        <v>3601</v>
      </c>
      <c r="D97" s="51">
        <v>240</v>
      </c>
      <c r="E97" s="51">
        <v>17</v>
      </c>
      <c r="F97" s="51">
        <v>2019</v>
      </c>
      <c r="G97" s="51"/>
      <c r="H97" s="51" t="str">
        <f>LOWER(CONCATENATE(Table6[[#This Row],[SERI]],Table6[[#This Row],[NAMA]],Table6[[#This Row],[QTY]],Table6[[#This Row],[A]],Table6[[#This Row],[TGL]]))</f>
        <v>c-9960pencil box2402019</v>
      </c>
    </row>
    <row r="98" spans="1:8">
      <c r="A98" s="51">
        <v>97</v>
      </c>
      <c r="B98" s="51" t="s">
        <v>3630</v>
      </c>
      <c r="C98" s="51" t="s">
        <v>3601</v>
      </c>
      <c r="D98" s="51">
        <v>60</v>
      </c>
      <c r="E98" s="51">
        <v>16</v>
      </c>
      <c r="F98" s="51">
        <v>2019</v>
      </c>
      <c r="G98" s="51"/>
      <c r="H98" s="51" t="str">
        <f>LOWER(CONCATENATE(Table6[[#This Row],[SERI]],Table6[[#This Row],[NAMA]],Table6[[#This Row],[QTY]],Table6[[#This Row],[A]],Table6[[#This Row],[TGL]]))</f>
        <v>kw-1717pencil box602019</v>
      </c>
    </row>
    <row r="99" spans="1:8">
      <c r="A99" s="51">
        <v>98</v>
      </c>
      <c r="B99" s="51" t="s">
        <v>3631</v>
      </c>
      <c r="C99" s="51" t="s">
        <v>3601</v>
      </c>
      <c r="D99" s="51">
        <v>120</v>
      </c>
      <c r="E99" s="51">
        <v>26</v>
      </c>
      <c r="F99" s="51">
        <v>2019</v>
      </c>
      <c r="G99" s="51"/>
      <c r="H99" s="51" t="str">
        <f>LOWER(CONCATENATE(Table6[[#This Row],[SERI]],Table6[[#This Row],[NAMA]],Table6[[#This Row],[QTY]],Table6[[#This Row],[A]],Table6[[#This Row],[TGL]]))</f>
        <v>a-6500pencil box1202019</v>
      </c>
    </row>
    <row r="100" spans="1:8">
      <c r="A100" s="51">
        <v>99</v>
      </c>
      <c r="B100" s="51" t="s">
        <v>3632</v>
      </c>
      <c r="C100" s="51" t="s">
        <v>3601</v>
      </c>
      <c r="D100" s="51">
        <v>144</v>
      </c>
      <c r="E100" s="51">
        <v>14</v>
      </c>
      <c r="F100" s="51">
        <v>2019</v>
      </c>
      <c r="G100" s="51"/>
      <c r="H100" s="51" t="str">
        <f>LOWER(CONCATENATE(Table6[[#This Row],[SERI]],Table6[[#This Row],[NAMA]],Table6[[#This Row],[QTY]],Table6[[#This Row],[A]],Table6[[#This Row],[TGL]]))</f>
        <v>a-1301pencil box1442019</v>
      </c>
    </row>
    <row r="101" spans="1:8">
      <c r="A101" s="51">
        <v>100</v>
      </c>
      <c r="B101" s="51" t="s">
        <v>3633</v>
      </c>
      <c r="C101" s="51" t="s">
        <v>3601</v>
      </c>
      <c r="D101" s="51">
        <v>300</v>
      </c>
      <c r="E101" s="51">
        <v>3</v>
      </c>
      <c r="F101" s="51">
        <v>2019</v>
      </c>
      <c r="G101" s="51"/>
      <c r="H101" s="51" t="str">
        <f>LOWER(CONCATENATE(Table6[[#This Row],[SERI]],Table6[[#This Row],[NAMA]],Table6[[#This Row],[QTY]],Table6[[#This Row],[A]],Table6[[#This Row],[TGL]]))</f>
        <v>hb5246pencil box3002019</v>
      </c>
    </row>
    <row r="102" spans="1:8">
      <c r="A102" s="51">
        <v>101</v>
      </c>
      <c r="B102" s="51" t="s">
        <v>3634</v>
      </c>
      <c r="C102" s="51" t="s">
        <v>3527</v>
      </c>
      <c r="D102" s="51">
        <v>1000</v>
      </c>
      <c r="E102" s="51">
        <v>6</v>
      </c>
      <c r="F102" s="51">
        <v>2019</v>
      </c>
      <c r="G102" s="51"/>
      <c r="H102" s="51" t="str">
        <f>LOWER(CONCATENATE(Table6[[#This Row],[SERI]],Table6[[#This Row],[NAMA]],Table6[[#This Row],[QTY]],Table6[[#This Row],[A]],Table6[[#This Row],[TGL]]))</f>
        <v>mm-818ruler10002019</v>
      </c>
    </row>
    <row r="103" spans="1:8">
      <c r="A103" s="51">
        <v>102</v>
      </c>
      <c r="B103" s="51" t="s">
        <v>3635</v>
      </c>
      <c r="C103" s="51" t="s">
        <v>3636</v>
      </c>
      <c r="D103" s="51">
        <v>1440</v>
      </c>
      <c r="E103" s="51">
        <v>8</v>
      </c>
      <c r="F103" s="51">
        <v>2019</v>
      </c>
      <c r="G103" s="51"/>
      <c r="H103" s="51" t="str">
        <f>LOWER(CONCATENATE(Table6[[#This Row],[SERI]],Table6[[#This Row],[NAMA]],Table6[[#This Row],[QTY]],Table6[[#This Row],[A]],Table6[[#This Row],[TGL]]))</f>
        <v>e-01pencil14402019</v>
      </c>
    </row>
    <row r="104" spans="1:8">
      <c r="A104" s="51">
        <v>103</v>
      </c>
      <c r="B104" s="51" t="s">
        <v>3637</v>
      </c>
      <c r="C104" s="51" t="s">
        <v>3638</v>
      </c>
      <c r="D104" s="51">
        <v>360</v>
      </c>
      <c r="E104" s="51">
        <v>2</v>
      </c>
      <c r="F104" s="51">
        <v>2019</v>
      </c>
      <c r="G104" s="51"/>
      <c r="H104" s="51" t="str">
        <f>LOWER(CONCATENATE(Table6[[#This Row],[SERI]],Table6[[#This Row],[NAMA]],Table6[[#This Row],[QTY]],Table6[[#This Row],[A]],Table6[[#This Row],[TGL]]))</f>
        <v>8867apaper pocket3602019</v>
      </c>
    </row>
    <row r="105" spans="1:8">
      <c r="A105" s="51">
        <v>104</v>
      </c>
      <c r="B105" s="51" t="s">
        <v>3639</v>
      </c>
      <c r="C105" s="51" t="s">
        <v>3638</v>
      </c>
      <c r="D105" s="51">
        <v>360</v>
      </c>
      <c r="E105" s="51">
        <v>8</v>
      </c>
      <c r="F105" s="51">
        <v>2019</v>
      </c>
      <c r="G105" s="51"/>
      <c r="H105" s="51" t="str">
        <f>LOWER(CONCATENATE(Table6[[#This Row],[SERI]],Table6[[#This Row],[NAMA]],Table6[[#This Row],[QTY]],Table6[[#This Row],[A]],Table6[[#This Row],[TGL]]))</f>
        <v>8853apaper pocket3602019</v>
      </c>
    </row>
    <row r="106" spans="1:8">
      <c r="A106" s="51">
        <v>105</v>
      </c>
      <c r="B106" s="51" t="s">
        <v>3640</v>
      </c>
      <c r="C106" s="51" t="s">
        <v>3638</v>
      </c>
      <c r="D106" s="51">
        <v>360</v>
      </c>
      <c r="E106" s="51">
        <v>6</v>
      </c>
      <c r="F106" s="51">
        <v>2019</v>
      </c>
      <c r="G106" s="51"/>
      <c r="H106" s="51" t="str">
        <f>LOWER(CONCATENATE(Table6[[#This Row],[SERI]],Table6[[#This Row],[NAMA]],Table6[[#This Row],[QTY]],Table6[[#This Row],[A]],Table6[[#This Row],[TGL]]))</f>
        <v>8913apaper pocket3602019</v>
      </c>
    </row>
    <row r="107" spans="1:8">
      <c r="A107" s="51">
        <v>106</v>
      </c>
      <c r="B107" s="51" t="s">
        <v>3641</v>
      </c>
      <c r="C107" s="51" t="s">
        <v>3527</v>
      </c>
      <c r="D107" s="51">
        <v>300</v>
      </c>
      <c r="E107" s="51">
        <v>1</v>
      </c>
      <c r="F107" s="51">
        <v>2019</v>
      </c>
      <c r="G107" s="51"/>
      <c r="H107" s="51" t="str">
        <f>LOWER(CONCATENATE(Table6[[#This Row],[SERI]],Table6[[#This Row],[NAMA]],Table6[[#This Row],[QTY]],Table6[[#This Row],[A]],Table6[[#This Row],[TGL]]))</f>
        <v>gb-40ruler3002019</v>
      </c>
    </row>
    <row r="108" spans="1:8">
      <c r="A108" s="51">
        <v>107</v>
      </c>
      <c r="B108" s="51" t="s">
        <v>3642</v>
      </c>
      <c r="C108" s="51" t="s">
        <v>3527</v>
      </c>
      <c r="D108" s="51">
        <v>300</v>
      </c>
      <c r="E108" s="51">
        <v>2</v>
      </c>
      <c r="F108" s="51">
        <v>2019</v>
      </c>
      <c r="G108" s="51"/>
      <c r="H108" s="51" t="str">
        <f>LOWER(CONCATENATE(Table6[[#This Row],[SERI]],Table6[[#This Row],[NAMA]],Table6[[#This Row],[QTY]],Table6[[#This Row],[A]],Table6[[#This Row],[TGL]]))</f>
        <v>gb-60ruler3002019</v>
      </c>
    </row>
    <row r="109" spans="1:8">
      <c r="A109" s="51">
        <v>108</v>
      </c>
      <c r="B109" s="51" t="s">
        <v>3643</v>
      </c>
      <c r="C109" s="51" t="s">
        <v>3644</v>
      </c>
      <c r="D109" s="51">
        <v>300</v>
      </c>
      <c r="E109" s="51">
        <v>1</v>
      </c>
      <c r="F109" s="51">
        <v>2019</v>
      </c>
      <c r="G109" s="51"/>
      <c r="H109" s="51" t="str">
        <f>LOWER(CONCATENATE(Table6[[#This Row],[SERI]],Table6[[#This Row],[NAMA]],Table6[[#This Row],[QTY]],Table6[[#This Row],[A]],Table6[[#This Row],[TGL]]))</f>
        <v>lw-60magnifier3002019</v>
      </c>
    </row>
    <row r="110" spans="1:8">
      <c r="A110" s="51">
        <v>109</v>
      </c>
      <c r="B110" s="51" t="s">
        <v>3645</v>
      </c>
      <c r="C110" s="51" t="s">
        <v>3644</v>
      </c>
      <c r="D110" s="51">
        <v>240</v>
      </c>
      <c r="E110" s="51">
        <v>2</v>
      </c>
      <c r="F110" s="51">
        <v>2019</v>
      </c>
      <c r="G110" s="51"/>
      <c r="H110" s="51" t="str">
        <f>LOWER(CONCATENATE(Table6[[#This Row],[SERI]],Table6[[#This Row],[NAMA]],Table6[[#This Row],[QTY]],Table6[[#This Row],[A]],Table6[[#This Row],[TGL]]))</f>
        <v>lw-70magnifier2402019</v>
      </c>
    </row>
    <row r="111" spans="1:8">
      <c r="A111" s="51">
        <v>110</v>
      </c>
      <c r="B111" s="51" t="s">
        <v>3646</v>
      </c>
      <c r="C111" s="51" t="s">
        <v>3644</v>
      </c>
      <c r="D111" s="51">
        <v>180</v>
      </c>
      <c r="E111" s="51">
        <v>3</v>
      </c>
      <c r="F111" s="51">
        <v>2019</v>
      </c>
      <c r="G111" s="51"/>
      <c r="H111" s="51" t="str">
        <f>LOWER(CONCATENATE(Table6[[#This Row],[SERI]],Table6[[#This Row],[NAMA]],Table6[[#This Row],[QTY]],Table6[[#This Row],[A]],Table6[[#This Row],[TGL]]))</f>
        <v>lw-80magnifier1802019</v>
      </c>
    </row>
    <row r="112" spans="1:8">
      <c r="A112" s="51">
        <v>111</v>
      </c>
      <c r="B112" s="51" t="s">
        <v>3647</v>
      </c>
      <c r="C112" s="51" t="s">
        <v>3644</v>
      </c>
      <c r="D112" s="51">
        <v>180</v>
      </c>
      <c r="E112" s="51">
        <v>2</v>
      </c>
      <c r="F112" s="51">
        <v>2019</v>
      </c>
      <c r="G112" s="51"/>
      <c r="H112" s="51" t="str">
        <f>LOWER(CONCATENATE(Table6[[#This Row],[SERI]],Table6[[#This Row],[NAMA]],Table6[[#This Row],[QTY]],Table6[[#This Row],[A]],Table6[[#This Row],[TGL]]))</f>
        <v>lw-90magnifier1802019</v>
      </c>
    </row>
    <row r="113" spans="1:8">
      <c r="A113" s="51">
        <v>112</v>
      </c>
      <c r="B113" s="51" t="s">
        <v>3648</v>
      </c>
      <c r="C113" s="51" t="s">
        <v>3644</v>
      </c>
      <c r="D113" s="51">
        <v>600</v>
      </c>
      <c r="E113" s="51">
        <v>6</v>
      </c>
      <c r="F113" s="51">
        <v>2019</v>
      </c>
      <c r="G113" s="51"/>
      <c r="H113" s="51" t="str">
        <f>LOWER(CONCATENATE(Table6[[#This Row],[SERI]],Table6[[#This Row],[NAMA]],Table6[[#This Row],[QTY]],Table6[[#This Row],[A]],Table6[[#This Row],[TGL]]))</f>
        <v>yt-1003magnifier6002019</v>
      </c>
    </row>
    <row r="114" spans="1:8">
      <c r="A114" s="51">
        <v>113</v>
      </c>
      <c r="B114" s="51" t="s">
        <v>3649</v>
      </c>
      <c r="C114" s="51" t="s">
        <v>3644</v>
      </c>
      <c r="D114" s="51">
        <v>400</v>
      </c>
      <c r="E114" s="51">
        <v>4</v>
      </c>
      <c r="F114" s="51">
        <v>2019</v>
      </c>
      <c r="G114" s="51"/>
      <c r="H114" s="51" t="str">
        <f>LOWER(CONCATENATE(Table6[[#This Row],[SERI]],Table6[[#This Row],[NAMA]],Table6[[#This Row],[QTY]],Table6[[#This Row],[A]],Table6[[#This Row],[TGL]]))</f>
        <v>yt-1004magnifier4002019</v>
      </c>
    </row>
    <row r="115" spans="1:8">
      <c r="A115" s="51">
        <v>114</v>
      </c>
      <c r="B115" s="51" t="s">
        <v>3650</v>
      </c>
      <c r="C115" s="51" t="s">
        <v>3644</v>
      </c>
      <c r="D115" s="51">
        <v>200</v>
      </c>
      <c r="E115" s="51">
        <v>2</v>
      </c>
      <c r="F115" s="51">
        <v>2019</v>
      </c>
      <c r="G115" s="51"/>
      <c r="H115" s="51" t="str">
        <f>LOWER(CONCATENATE(Table6[[#This Row],[SERI]],Table6[[#This Row],[NAMA]],Table6[[#This Row],[QTY]],Table6[[#This Row],[A]],Table6[[#This Row],[TGL]]))</f>
        <v>yt-1009magnifier2002019</v>
      </c>
    </row>
    <row r="116" spans="1:8">
      <c r="A116" s="51">
        <v>115</v>
      </c>
      <c r="B116" s="51" t="s">
        <v>3651</v>
      </c>
      <c r="C116" s="51" t="s">
        <v>3565</v>
      </c>
      <c r="D116" s="51">
        <v>600</v>
      </c>
      <c r="E116" s="51">
        <v>3</v>
      </c>
      <c r="F116" s="51">
        <v>2019</v>
      </c>
      <c r="G116" s="51"/>
      <c r="H116" s="51" t="str">
        <f>LOWER(CONCATENATE(Table6[[#This Row],[SERI]],Table6[[#This Row],[NAMA]],Table6[[#This Row],[QTY]],Table6[[#This Row],[A]],Table6[[#This Row],[TGL]]))</f>
        <v>ys-01brush6002019</v>
      </c>
    </row>
    <row r="117" spans="1:8">
      <c r="A117" s="51">
        <v>116</v>
      </c>
      <c r="B117" s="51" t="s">
        <v>3652</v>
      </c>
      <c r="C117" s="51" t="s">
        <v>3565</v>
      </c>
      <c r="D117" s="51">
        <v>600</v>
      </c>
      <c r="E117" s="51">
        <v>3</v>
      </c>
      <c r="F117" s="51">
        <v>2019</v>
      </c>
      <c r="G117" s="51"/>
      <c r="H117" s="51" t="str">
        <f>LOWER(CONCATENATE(Table6[[#This Row],[SERI]],Table6[[#This Row],[NAMA]],Table6[[#This Row],[QTY]],Table6[[#This Row],[A]],Table6[[#This Row],[TGL]]))</f>
        <v>ys-02brush6002019</v>
      </c>
    </row>
    <row r="118" spans="1:8">
      <c r="A118" s="51">
        <v>117</v>
      </c>
      <c r="B118" s="51" t="s">
        <v>3653</v>
      </c>
      <c r="C118" s="51" t="s">
        <v>3565</v>
      </c>
      <c r="D118" s="51">
        <v>480</v>
      </c>
      <c r="E118" s="51">
        <v>11</v>
      </c>
      <c r="F118" s="51">
        <v>2019</v>
      </c>
      <c r="G118" s="51"/>
      <c r="H118" s="51" t="str">
        <f>LOWER(CONCATENATE(Table6[[#This Row],[SERI]],Table6[[#This Row],[NAMA]],Table6[[#This Row],[QTY]],Table6[[#This Row],[A]],Table6[[#This Row],[TGL]]))</f>
        <v>661-8brush4802019</v>
      </c>
    </row>
    <row r="119" spans="1:8">
      <c r="A119" s="51">
        <v>118</v>
      </c>
      <c r="B119" s="51" t="s">
        <v>3654</v>
      </c>
      <c r="C119" s="51" t="s">
        <v>3565</v>
      </c>
      <c r="D119" s="51">
        <v>240</v>
      </c>
      <c r="E119" s="51">
        <v>2</v>
      </c>
      <c r="F119" s="51">
        <v>2019</v>
      </c>
      <c r="G119" s="51"/>
      <c r="H119" s="51" t="str">
        <f>LOWER(CONCATENATE(Table6[[#This Row],[SERI]],Table6[[#This Row],[NAMA]],Table6[[#This Row],[QTY]],Table6[[#This Row],[A]],Table6[[#This Row],[TGL]]))</f>
        <v>n-006brush2402019</v>
      </c>
    </row>
    <row r="120" spans="1:8">
      <c r="A120" s="51">
        <v>119</v>
      </c>
      <c r="B120" s="51" t="s">
        <v>3655</v>
      </c>
      <c r="C120" s="51" t="s">
        <v>3565</v>
      </c>
      <c r="D120" s="51">
        <v>480</v>
      </c>
      <c r="E120" s="51">
        <v>2</v>
      </c>
      <c r="F120" s="51">
        <v>2019</v>
      </c>
      <c r="G120" s="51"/>
      <c r="H120" s="51" t="str">
        <f>LOWER(CONCATENATE(Table6[[#This Row],[SERI]],Table6[[#This Row],[NAMA]],Table6[[#This Row],[QTY]],Table6[[#This Row],[A]],Table6[[#This Row],[TGL]]))</f>
        <v>ym-006brush4802019</v>
      </c>
    </row>
    <row r="121" spans="1:8">
      <c r="A121" s="51">
        <v>120</v>
      </c>
      <c r="B121" s="51" t="s">
        <v>3656</v>
      </c>
      <c r="C121" s="51" t="s">
        <v>3657</v>
      </c>
      <c r="D121" s="51">
        <v>1000</v>
      </c>
      <c r="E121" s="51">
        <v>1</v>
      </c>
      <c r="F121" s="51">
        <v>2019</v>
      </c>
      <c r="G121" s="51"/>
      <c r="H121" s="51" t="str">
        <f>LOWER(CONCATENATE(Table6[[#This Row],[SERI]],Table6[[#This Row],[NAMA]],Table6[[#This Row],[QTY]],Table6[[#This Row],[A]],Table6[[#This Row],[TGL]]))</f>
        <v>h-01palette10002019</v>
      </c>
    </row>
    <row r="122" spans="1:8">
      <c r="A122" s="51">
        <v>121</v>
      </c>
      <c r="B122" s="51" t="s">
        <v>3658</v>
      </c>
      <c r="C122" s="51" t="s">
        <v>3565</v>
      </c>
      <c r="D122" s="51">
        <v>2400</v>
      </c>
      <c r="E122" s="51">
        <v>1</v>
      </c>
      <c r="F122" s="51">
        <v>2019</v>
      </c>
      <c r="G122" s="51"/>
      <c r="H122" s="51" t="str">
        <f>LOWER(CONCATENATE(Table6[[#This Row],[SERI]],Table6[[#This Row],[NAMA]],Table6[[#This Row],[QTY]],Table6[[#This Row],[A]],Table6[[#This Row],[TGL]]))</f>
        <v>y-2brush24002019</v>
      </c>
    </row>
    <row r="123" spans="1:8">
      <c r="A123" s="51">
        <v>122</v>
      </c>
      <c r="B123" s="51" t="s">
        <v>3659</v>
      </c>
      <c r="C123" s="51" t="s">
        <v>3565</v>
      </c>
      <c r="D123" s="51">
        <v>2400</v>
      </c>
      <c r="E123" s="51">
        <v>1</v>
      </c>
      <c r="F123" s="51">
        <v>2019</v>
      </c>
      <c r="G123" s="51"/>
      <c r="H123" s="51" t="str">
        <f>LOWER(CONCATENATE(Table6[[#This Row],[SERI]],Table6[[#This Row],[NAMA]],Table6[[#This Row],[QTY]],Table6[[#This Row],[A]],Table6[[#This Row],[TGL]]))</f>
        <v>y-4brush24002019</v>
      </c>
    </row>
    <row r="124" spans="1:8">
      <c r="A124" s="51">
        <v>123</v>
      </c>
      <c r="B124" s="51" t="s">
        <v>3660</v>
      </c>
      <c r="C124" s="51" t="s">
        <v>3565</v>
      </c>
      <c r="D124" s="51">
        <v>1920</v>
      </c>
      <c r="E124" s="51">
        <v>1</v>
      </c>
      <c r="F124" s="51">
        <v>2019</v>
      </c>
      <c r="G124" s="51"/>
      <c r="H124" s="51" t="str">
        <f>LOWER(CONCATENATE(Table6[[#This Row],[SERI]],Table6[[#This Row],[NAMA]],Table6[[#This Row],[QTY]],Table6[[#This Row],[A]],Table6[[#This Row],[TGL]]))</f>
        <v>b-4brush19202019</v>
      </c>
    </row>
    <row r="125" spans="1:8">
      <c r="A125" s="51">
        <v>124</v>
      </c>
      <c r="B125" s="51" t="s">
        <v>3661</v>
      </c>
      <c r="C125" s="51" t="s">
        <v>3565</v>
      </c>
      <c r="D125" s="51">
        <v>1920</v>
      </c>
      <c r="E125" s="51">
        <v>1</v>
      </c>
      <c r="F125" s="51">
        <v>2019</v>
      </c>
      <c r="G125" s="51"/>
      <c r="H125" s="51" t="str">
        <f>LOWER(CONCATENATE(Table6[[#This Row],[SERI]],Table6[[#This Row],[NAMA]],Table6[[#This Row],[QTY]],Table6[[#This Row],[A]],Table6[[#This Row],[TGL]]))</f>
        <v>b-6brush19202019</v>
      </c>
    </row>
    <row r="126" spans="1:8">
      <c r="A126" s="51">
        <v>125</v>
      </c>
      <c r="B126" s="51" t="s">
        <v>3662</v>
      </c>
      <c r="C126" s="51" t="s">
        <v>3527</v>
      </c>
      <c r="D126" s="51">
        <v>960</v>
      </c>
      <c r="E126" s="51">
        <v>42</v>
      </c>
      <c r="F126" s="51">
        <v>2019</v>
      </c>
      <c r="G126" s="51"/>
      <c r="H126" s="51" t="str">
        <f>LOWER(CONCATENATE(Table6[[#This Row],[SERI]],Table6[[#This Row],[NAMA]],Table6[[#This Row],[QTY]],Table6[[#This Row],[A]],Table6[[#This Row],[TGL]]))</f>
        <v>km-7733lruler9602019</v>
      </c>
    </row>
    <row r="127" spans="1:8">
      <c r="A127" s="51">
        <v>126</v>
      </c>
      <c r="B127" s="51" t="s">
        <v>3663</v>
      </c>
      <c r="C127" s="51" t="s">
        <v>3527</v>
      </c>
      <c r="D127" s="51">
        <v>960</v>
      </c>
      <c r="E127" s="51">
        <v>23</v>
      </c>
      <c r="F127" s="51">
        <v>2019</v>
      </c>
      <c r="G127" s="51"/>
      <c r="H127" s="51" t="str">
        <f>LOWER(CONCATENATE(Table6[[#This Row],[SERI]],Table6[[#This Row],[NAMA]],Table6[[#This Row],[QTY]],Table6[[#This Row],[A]],Table6[[#This Row],[TGL]]))</f>
        <v>km-7733ruler9602019</v>
      </c>
    </row>
    <row r="128" spans="1:8">
      <c r="A128" s="51">
        <v>127</v>
      </c>
      <c r="B128" s="51" t="s">
        <v>3664</v>
      </c>
      <c r="C128" s="51" t="s">
        <v>3527</v>
      </c>
      <c r="D128" s="51">
        <v>960</v>
      </c>
      <c r="E128" s="51">
        <v>33</v>
      </c>
      <c r="F128" s="51">
        <v>2019</v>
      </c>
      <c r="G128" s="51"/>
      <c r="H128" s="51" t="str">
        <f>LOWER(CONCATENATE(Table6[[#This Row],[SERI]],Table6[[#This Row],[NAMA]],Table6[[#This Row],[QTY]],Table6[[#This Row],[A]],Table6[[#This Row],[TGL]]))</f>
        <v>km-8833lruler9602019</v>
      </c>
    </row>
    <row r="129" spans="1:8">
      <c r="A129" s="51">
        <v>128</v>
      </c>
      <c r="B129" s="51" t="s">
        <v>3665</v>
      </c>
      <c r="C129" s="51" t="s">
        <v>3527</v>
      </c>
      <c r="D129" s="51">
        <v>960</v>
      </c>
      <c r="E129" s="51">
        <v>29</v>
      </c>
      <c r="F129" s="51">
        <v>2019</v>
      </c>
      <c r="G129" s="51"/>
      <c r="H129" s="51" t="str">
        <f>LOWER(CONCATENATE(Table6[[#This Row],[SERI]],Table6[[#This Row],[NAMA]],Table6[[#This Row],[QTY]],Table6[[#This Row],[A]],Table6[[#This Row],[TGL]]))</f>
        <v>km-8833ruler9602019</v>
      </c>
    </row>
    <row r="130" spans="1:8">
      <c r="A130" s="51">
        <v>129</v>
      </c>
      <c r="B130" s="51" t="s">
        <v>3666</v>
      </c>
      <c r="C130" s="51" t="s">
        <v>3667</v>
      </c>
      <c r="D130" s="51">
        <v>800</v>
      </c>
      <c r="E130" s="51">
        <v>1</v>
      </c>
      <c r="F130" s="51">
        <v>2019</v>
      </c>
      <c r="G130" s="51"/>
      <c r="H130" s="51" t="str">
        <f>LOWER(CONCATENATE(Table6[[#This Row],[SERI]],Table6[[#This Row],[NAMA]],Table6[[#This Row],[QTY]],Table6[[#This Row],[A]],Table6[[#This Row],[TGL]]))</f>
        <v>532-a4file8002019</v>
      </c>
    </row>
    <row r="131" spans="1:8">
      <c r="A131" s="51">
        <v>130</v>
      </c>
      <c r="B131" s="51" t="s">
        <v>3668</v>
      </c>
      <c r="C131" s="51" t="s">
        <v>3667</v>
      </c>
      <c r="D131" s="51">
        <v>1200</v>
      </c>
      <c r="E131" s="51">
        <v>1</v>
      </c>
      <c r="F131" s="51">
        <v>2019</v>
      </c>
      <c r="G131" s="51"/>
      <c r="H131" s="51" t="str">
        <f>LOWER(CONCATENATE(Table6[[#This Row],[SERI]],Table6[[#This Row],[NAMA]],Table6[[#This Row],[QTY]],Table6[[#This Row],[A]],Table6[[#This Row],[TGL]]))</f>
        <v>532-a5file12002019</v>
      </c>
    </row>
    <row r="132" spans="1:8">
      <c r="A132" s="51">
        <v>131</v>
      </c>
      <c r="B132" s="51" t="s">
        <v>3669</v>
      </c>
      <c r="C132" s="51" t="s">
        <v>3667</v>
      </c>
      <c r="D132" s="51">
        <v>720</v>
      </c>
      <c r="E132" s="51">
        <v>1</v>
      </c>
      <c r="F132" s="51">
        <v>2019</v>
      </c>
      <c r="G132" s="51"/>
      <c r="H132" s="51" t="str">
        <f>LOWER(CONCATENATE(Table6[[#This Row],[SERI]],Table6[[#This Row],[NAMA]],Table6[[#This Row],[QTY]],Table6[[#This Row],[A]],Table6[[#This Row],[TGL]]))</f>
        <v>532-b4file7202019</v>
      </c>
    </row>
    <row r="133" spans="1:8">
      <c r="A133" s="51">
        <v>132</v>
      </c>
      <c r="B133" s="51" t="s">
        <v>3670</v>
      </c>
      <c r="C133" s="51" t="s">
        <v>3667</v>
      </c>
      <c r="D133" s="51">
        <v>960</v>
      </c>
      <c r="E133" s="51">
        <v>1</v>
      </c>
      <c r="F133" s="51">
        <v>2019</v>
      </c>
      <c r="G133" s="51"/>
      <c r="H133" s="51" t="str">
        <f>LOWER(CONCATENATE(Table6[[#This Row],[SERI]],Table6[[#This Row],[NAMA]],Table6[[#This Row],[QTY]],Table6[[#This Row],[A]],Table6[[#This Row],[TGL]]))</f>
        <v>532-b5file9602019</v>
      </c>
    </row>
    <row r="134" spans="1:8">
      <c r="A134" s="51">
        <v>133</v>
      </c>
      <c r="B134" s="51" t="s">
        <v>3671</v>
      </c>
      <c r="C134" s="51" t="s">
        <v>3667</v>
      </c>
      <c r="D134" s="51">
        <v>1680</v>
      </c>
      <c r="E134" s="51">
        <v>1</v>
      </c>
      <c r="F134" s="51">
        <v>2019</v>
      </c>
      <c r="G134" s="51"/>
      <c r="H134" s="51" t="str">
        <f>LOWER(CONCATENATE(Table6[[#This Row],[SERI]],Table6[[#This Row],[NAMA]],Table6[[#This Row],[QTY]],Table6[[#This Row],[A]],Table6[[#This Row],[TGL]]))</f>
        <v>532-b6file16802019</v>
      </c>
    </row>
    <row r="135" spans="1:8">
      <c r="A135" s="51">
        <v>134</v>
      </c>
      <c r="B135" s="51" t="s">
        <v>3672</v>
      </c>
      <c r="C135" s="51" t="s">
        <v>3601</v>
      </c>
      <c r="D135" s="51">
        <v>288</v>
      </c>
      <c r="E135" s="51">
        <v>9</v>
      </c>
      <c r="F135" s="51">
        <v>2019</v>
      </c>
      <c r="G135" s="51"/>
      <c r="H135" s="51" t="str">
        <f>LOWER(CONCATENATE(Table6[[#This Row],[SERI]],Table6[[#This Row],[NAMA]],Table6[[#This Row],[QTY]],Table6[[#This Row],[A]],Table6[[#This Row],[TGL]]))</f>
        <v>wlt9900pencil box2882019</v>
      </c>
    </row>
    <row r="136" spans="1:8">
      <c r="A136" s="51">
        <v>135</v>
      </c>
      <c r="B136" s="51" t="s">
        <v>3673</v>
      </c>
      <c r="C136" s="51" t="s">
        <v>3601</v>
      </c>
      <c r="D136" s="51">
        <v>288</v>
      </c>
      <c r="E136" s="51">
        <v>23</v>
      </c>
      <c r="F136" s="51">
        <v>2019</v>
      </c>
      <c r="G136" s="51"/>
      <c r="H136" s="51" t="str">
        <f>LOWER(CONCATENATE(Table6[[#This Row],[SERI]],Table6[[#This Row],[NAMA]],Table6[[#This Row],[QTY]],Table6[[#This Row],[A]],Table6[[#This Row],[TGL]]))</f>
        <v>wlt9901pencil box2882019</v>
      </c>
    </row>
    <row r="137" spans="1:8">
      <c r="A137" s="51">
        <v>136</v>
      </c>
      <c r="B137" s="51" t="s">
        <v>3674</v>
      </c>
      <c r="C137" s="51" t="s">
        <v>3601</v>
      </c>
      <c r="D137" s="51">
        <v>288</v>
      </c>
      <c r="E137" s="51">
        <v>16</v>
      </c>
      <c r="F137" s="51">
        <v>2019</v>
      </c>
      <c r="G137" s="51"/>
      <c r="H137" s="51" t="str">
        <f>LOWER(CONCATENATE(Table6[[#This Row],[SERI]],Table6[[#This Row],[NAMA]],Table6[[#This Row],[QTY]],Table6[[#This Row],[A]],Table6[[#This Row],[TGL]]))</f>
        <v>wlt9902pencil box2882019</v>
      </c>
    </row>
    <row r="138" spans="1:8">
      <c r="A138" s="51">
        <v>137</v>
      </c>
      <c r="B138" s="51" t="s">
        <v>3675</v>
      </c>
      <c r="C138" s="51" t="s">
        <v>3601</v>
      </c>
      <c r="D138" s="51">
        <v>288</v>
      </c>
      <c r="E138" s="51">
        <v>14</v>
      </c>
      <c r="F138" s="51">
        <v>2019</v>
      </c>
      <c r="G138" s="51"/>
      <c r="H138" s="51" t="str">
        <f>LOWER(CONCATENATE(Table6[[#This Row],[SERI]],Table6[[#This Row],[NAMA]],Table6[[#This Row],[QTY]],Table6[[#This Row],[A]],Table6[[#This Row],[TGL]]))</f>
        <v>wlt9903pencil box2882019</v>
      </c>
    </row>
    <row r="139" spans="1:8">
      <c r="A139" s="51">
        <v>138</v>
      </c>
      <c r="B139" s="51" t="s">
        <v>3676</v>
      </c>
      <c r="C139" s="51" t="s">
        <v>3535</v>
      </c>
      <c r="D139" s="51">
        <v>6000</v>
      </c>
      <c r="E139" s="51">
        <v>5</v>
      </c>
      <c r="F139" s="51">
        <v>2019</v>
      </c>
      <c r="G139" s="51"/>
      <c r="H139" s="51" t="str">
        <f>LOWER(CONCATENATE(Table6[[#This Row],[SERI]],Table6[[#This Row],[NAMA]],Table6[[#This Row],[QTY]],Table6[[#This Row],[A]],Table6[[#This Row],[TGL]]))</f>
        <v>12cmpull ribbon60002019</v>
      </c>
    </row>
    <row r="140" spans="1:8">
      <c r="A140" s="51">
        <v>139</v>
      </c>
      <c r="B140" s="51" t="s">
        <v>3677</v>
      </c>
      <c r="C140" s="51" t="s">
        <v>3535</v>
      </c>
      <c r="D140" s="51">
        <v>3000</v>
      </c>
      <c r="E140" s="51">
        <v>5</v>
      </c>
      <c r="F140" s="51">
        <v>2019</v>
      </c>
      <c r="G140" s="51"/>
      <c r="H140" s="51" t="str">
        <f>LOWER(CONCATENATE(Table6[[#This Row],[SERI]],Table6[[#This Row],[NAMA]],Table6[[#This Row],[QTY]],Table6[[#This Row],[A]],Table6[[#This Row],[TGL]]))</f>
        <v>18cmpull ribbon30002019</v>
      </c>
    </row>
    <row r="141" spans="1:8">
      <c r="A141" s="51">
        <v>140</v>
      </c>
      <c r="B141" s="51" t="s">
        <v>3678</v>
      </c>
      <c r="C141" s="51" t="s">
        <v>3535</v>
      </c>
      <c r="D141" s="51">
        <v>3000</v>
      </c>
      <c r="E141" s="51">
        <v>8</v>
      </c>
      <c r="F141" s="51">
        <v>2019</v>
      </c>
      <c r="G141" s="51"/>
      <c r="H141" s="51" t="str">
        <f>LOWER(CONCATENATE(Table6[[#This Row],[SERI]],Table6[[#This Row],[NAMA]],Table6[[#This Row],[QTY]],Table6[[#This Row],[A]],Table6[[#This Row],[TGL]]))</f>
        <v>18cm-1pull ribbon30002019</v>
      </c>
    </row>
    <row r="142" spans="1:8">
      <c r="A142" s="51">
        <v>141</v>
      </c>
      <c r="B142" s="51" t="s">
        <v>3679</v>
      </c>
      <c r="C142" s="51" t="s">
        <v>3535</v>
      </c>
      <c r="D142" s="51">
        <v>3000</v>
      </c>
      <c r="E142" s="51">
        <v>3</v>
      </c>
      <c r="F142" s="51">
        <v>2019</v>
      </c>
      <c r="G142" s="51"/>
      <c r="H142" s="51" t="str">
        <f>LOWER(CONCATENATE(Table6[[#This Row],[SERI]],Table6[[#This Row],[NAMA]],Table6[[#This Row],[QTY]],Table6[[#This Row],[A]],Table6[[#This Row],[TGL]]))</f>
        <v>ls-18pull ribbon30002019</v>
      </c>
    </row>
    <row r="143" spans="1:8">
      <c r="A143" s="51">
        <v>142</v>
      </c>
      <c r="B143" s="51" t="s">
        <v>3680</v>
      </c>
      <c r="C143" s="51" t="s">
        <v>3535</v>
      </c>
      <c r="D143" s="51">
        <v>2000</v>
      </c>
      <c r="E143" s="51">
        <v>3</v>
      </c>
      <c r="F143" s="51">
        <v>2019</v>
      </c>
      <c r="G143" s="51"/>
      <c r="H143" s="51" t="str">
        <f>LOWER(CONCATENATE(Table6[[#This Row],[SERI]],Table6[[#This Row],[NAMA]],Table6[[#This Row],[QTY]],Table6[[#This Row],[A]],Table6[[#This Row],[TGL]]))</f>
        <v>ls-23pull ribbon20002019</v>
      </c>
    </row>
    <row r="144" spans="1:8">
      <c r="A144" s="51">
        <v>143</v>
      </c>
      <c r="B144" s="51" t="s">
        <v>3686</v>
      </c>
      <c r="C144" s="51" t="s">
        <v>3687</v>
      </c>
      <c r="D144" s="51">
        <v>1200</v>
      </c>
      <c r="E144" s="51">
        <v>10</v>
      </c>
      <c r="F144" s="51" t="s">
        <v>3685</v>
      </c>
      <c r="G144" s="51"/>
      <c r="H144" s="51" t="str">
        <f>LOWER(CONCATENATE(Table6[[#This Row],[SERI]],Table6[[#This Row],[NAMA]],Table6[[#This Row],[QTY]],Table6[[#This Row],[A]],Table6[[#This Row],[TGL]]))</f>
        <v>wlt-8838post it walito12002019 post it</v>
      </c>
    </row>
    <row r="145" spans="1:8">
      <c r="A145" s="51">
        <v>144</v>
      </c>
      <c r="B145" s="51" t="s">
        <v>3688</v>
      </c>
      <c r="C145" s="51" t="s">
        <v>3687</v>
      </c>
      <c r="D145" s="51">
        <v>1200</v>
      </c>
      <c r="E145" s="51">
        <v>1</v>
      </c>
      <c r="F145" s="51" t="s">
        <v>3685</v>
      </c>
      <c r="G145" s="51"/>
      <c r="H145" s="51" t="str">
        <f>LOWER(CONCATENATE(Table6[[#This Row],[SERI]],Table6[[#This Row],[NAMA]],Table6[[#This Row],[QTY]],Table6[[#This Row],[A]],Table6[[#This Row],[TGL]]))</f>
        <v>wlt-8933post it walito12002019 post it</v>
      </c>
    </row>
    <row r="146" spans="1:8">
      <c r="A146" s="51">
        <v>145</v>
      </c>
      <c r="B146" s="51" t="s">
        <v>3689</v>
      </c>
      <c r="C146" s="51" t="s">
        <v>3687</v>
      </c>
      <c r="D146" s="51">
        <v>1200</v>
      </c>
      <c r="E146" s="51">
        <v>2</v>
      </c>
      <c r="F146" s="51" t="s">
        <v>3685</v>
      </c>
      <c r="G146" s="51"/>
      <c r="H146" s="51" t="str">
        <f>LOWER(CONCATENATE(Table6[[#This Row],[SERI]],Table6[[#This Row],[NAMA]],Table6[[#This Row],[QTY]],Table6[[#This Row],[A]],Table6[[#This Row],[TGL]]))</f>
        <v>wlt-8927post it walito12002019 post it</v>
      </c>
    </row>
    <row r="147" spans="1:8">
      <c r="A147" s="51">
        <v>146</v>
      </c>
      <c r="B147" s="51" t="s">
        <v>3690</v>
      </c>
      <c r="C147" s="51" t="s">
        <v>3687</v>
      </c>
      <c r="D147" s="51">
        <v>1200</v>
      </c>
      <c r="E147" s="51">
        <v>2</v>
      </c>
      <c r="F147" s="51" t="s">
        <v>3685</v>
      </c>
      <c r="G147" s="51"/>
      <c r="H147" s="51" t="str">
        <f>LOWER(CONCATENATE(Table6[[#This Row],[SERI]],Table6[[#This Row],[NAMA]],Table6[[#This Row],[QTY]],Table6[[#This Row],[A]],Table6[[#This Row],[TGL]]))</f>
        <v>wlt-8921post it walito12002019 post it</v>
      </c>
    </row>
    <row r="148" spans="1:8">
      <c r="A148" s="51">
        <v>147</v>
      </c>
      <c r="B148" s="51" t="s">
        <v>3691</v>
      </c>
      <c r="C148" s="51" t="s">
        <v>3687</v>
      </c>
      <c r="D148" s="51">
        <v>1200</v>
      </c>
      <c r="E148" s="51">
        <v>2</v>
      </c>
      <c r="F148" s="51" t="s">
        <v>3685</v>
      </c>
      <c r="G148" s="51"/>
      <c r="H148" s="51" t="str">
        <f>LOWER(CONCATENATE(Table6[[#This Row],[SERI]],Table6[[#This Row],[NAMA]],Table6[[#This Row],[QTY]],Table6[[#This Row],[A]],Table6[[#This Row],[TGL]]))</f>
        <v>wlt-8840post it walito12002019 post it</v>
      </c>
    </row>
    <row r="149" spans="1:8">
      <c r="A149" s="51">
        <v>148</v>
      </c>
      <c r="B149" s="51" t="s">
        <v>3692</v>
      </c>
      <c r="C149" s="51" t="s">
        <v>3687</v>
      </c>
      <c r="D149" s="51">
        <v>1200</v>
      </c>
      <c r="E149" s="51">
        <v>27</v>
      </c>
      <c r="F149" s="51" t="s">
        <v>3685</v>
      </c>
      <c r="G149" s="51"/>
      <c r="H149" s="51" t="str">
        <f>LOWER(CONCATENATE(Table6[[#This Row],[SERI]],Table6[[#This Row],[NAMA]],Table6[[#This Row],[QTY]],Table6[[#This Row],[A]],Table6[[#This Row],[TGL]]))</f>
        <v>wlt-8886post it walito12002019 post it</v>
      </c>
    </row>
    <row r="150" spans="1:8">
      <c r="A150" s="51">
        <v>149</v>
      </c>
      <c r="B150" s="51" t="s">
        <v>3693</v>
      </c>
      <c r="C150" s="51" t="s">
        <v>3687</v>
      </c>
      <c r="D150" s="51">
        <v>1200</v>
      </c>
      <c r="E150" s="51">
        <v>1</v>
      </c>
      <c r="F150" s="51" t="s">
        <v>3685</v>
      </c>
      <c r="G150" s="51"/>
      <c r="H150" s="51" t="str">
        <f>LOWER(CONCATENATE(Table6[[#This Row],[SERI]],Table6[[#This Row],[NAMA]],Table6[[#This Row],[QTY]],Table6[[#This Row],[A]],Table6[[#This Row],[TGL]]))</f>
        <v>wlt-8846post it walito12002019 post it</v>
      </c>
    </row>
    <row r="151" spans="1:8">
      <c r="A151" s="51">
        <v>150</v>
      </c>
      <c r="B151" s="51" t="s">
        <v>3694</v>
      </c>
      <c r="C151" s="51" t="s">
        <v>3687</v>
      </c>
      <c r="D151" s="51">
        <v>1200</v>
      </c>
      <c r="E151" s="51">
        <v>17</v>
      </c>
      <c r="F151" s="51" t="s">
        <v>3685</v>
      </c>
      <c r="G151" s="51"/>
      <c r="H151" s="51" t="str">
        <f>LOWER(CONCATENATE(Table6[[#This Row],[SERI]],Table6[[#This Row],[NAMA]],Table6[[#This Row],[QTY]],Table6[[#This Row],[A]],Table6[[#This Row],[TGL]]))</f>
        <v>wlt-8909post it walito12002019 post it</v>
      </c>
    </row>
    <row r="152" spans="1:8">
      <c r="A152" s="51">
        <v>151</v>
      </c>
      <c r="B152" s="51" t="s">
        <v>3695</v>
      </c>
      <c r="C152" s="51" t="s">
        <v>3687</v>
      </c>
      <c r="D152" s="51">
        <v>1200</v>
      </c>
      <c r="E152" s="51">
        <v>3</v>
      </c>
      <c r="F152" s="51" t="s">
        <v>3685</v>
      </c>
      <c r="G152" s="51"/>
      <c r="H152" s="51" t="str">
        <f>LOWER(CONCATENATE(Table6[[#This Row],[SERI]],Table6[[#This Row],[NAMA]],Table6[[#This Row],[QTY]],Table6[[#This Row],[A]],Table6[[#This Row],[TGL]]))</f>
        <v>wlt-8891post it walito12002019 post it</v>
      </c>
    </row>
    <row r="153" spans="1:8">
      <c r="A153" s="51">
        <v>152</v>
      </c>
      <c r="B153" s="51" t="s">
        <v>3696</v>
      </c>
      <c r="C153" s="51" t="s">
        <v>3687</v>
      </c>
      <c r="D153" s="51">
        <v>1200</v>
      </c>
      <c r="E153" s="51">
        <v>1</v>
      </c>
      <c r="F153" s="51" t="s">
        <v>3685</v>
      </c>
      <c r="G153" s="51"/>
      <c r="H153" s="51" t="str">
        <f>LOWER(CONCATENATE(Table6[[#This Row],[SERI]],Table6[[#This Row],[NAMA]],Table6[[#This Row],[QTY]],Table6[[#This Row],[A]],Table6[[#This Row],[TGL]]))</f>
        <v>wlt-8946post it walito12002019 post it</v>
      </c>
    </row>
    <row r="154" spans="1:8">
      <c r="A154" s="51">
        <v>153</v>
      </c>
      <c r="B154" s="51" t="s">
        <v>3697</v>
      </c>
      <c r="C154" s="51" t="s">
        <v>3687</v>
      </c>
      <c r="D154" s="51">
        <v>1200</v>
      </c>
      <c r="E154" s="51">
        <v>2</v>
      </c>
      <c r="F154" s="51" t="s">
        <v>3685</v>
      </c>
      <c r="G154" s="51"/>
      <c r="H154" s="51" t="str">
        <f>LOWER(CONCATENATE(Table6[[#This Row],[SERI]],Table6[[#This Row],[NAMA]],Table6[[#This Row],[QTY]],Table6[[#This Row],[A]],Table6[[#This Row],[TGL]]))</f>
        <v>wlt-8952post it walito12002019 post it</v>
      </c>
    </row>
    <row r="155" spans="1:8">
      <c r="A155" s="51">
        <v>154</v>
      </c>
      <c r="B155" s="51" t="s">
        <v>3698</v>
      </c>
      <c r="C155" s="51" t="s">
        <v>3687</v>
      </c>
      <c r="D155" s="51">
        <v>1200</v>
      </c>
      <c r="E155" s="51">
        <v>4</v>
      </c>
      <c r="F155" s="51" t="s">
        <v>3685</v>
      </c>
      <c r="G155" s="51"/>
      <c r="H155" s="51" t="str">
        <f>LOWER(CONCATENATE(Table6[[#This Row],[SERI]],Table6[[#This Row],[NAMA]],Table6[[#This Row],[QTY]],Table6[[#This Row],[A]],Table6[[#This Row],[TGL]]))</f>
        <v>wlt-8890apost it walito12002019 post it</v>
      </c>
    </row>
    <row r="156" spans="1:8">
      <c r="A156" s="51">
        <v>155</v>
      </c>
      <c r="B156" s="51" t="s">
        <v>3699</v>
      </c>
      <c r="C156" s="51" t="s">
        <v>3687</v>
      </c>
      <c r="D156" s="51">
        <v>1200</v>
      </c>
      <c r="E156" s="51">
        <v>2</v>
      </c>
      <c r="F156" s="51" t="s">
        <v>3685</v>
      </c>
      <c r="G156" s="51"/>
      <c r="H156" s="51" t="str">
        <f>LOWER(CONCATENATE(Table6[[#This Row],[SERI]],Table6[[#This Row],[NAMA]],Table6[[#This Row],[QTY]],Table6[[#This Row],[A]],Table6[[#This Row],[TGL]]))</f>
        <v>wlt-8889apost it walito12002019 post it</v>
      </c>
    </row>
    <row r="157" spans="1:8">
      <c r="A157" s="51">
        <v>156</v>
      </c>
      <c r="B157" s="51" t="s">
        <v>3700</v>
      </c>
      <c r="C157" s="51" t="s">
        <v>3687</v>
      </c>
      <c r="D157" s="51">
        <v>1200</v>
      </c>
      <c r="E157" s="51">
        <v>1</v>
      </c>
      <c r="F157" s="51" t="s">
        <v>3685</v>
      </c>
      <c r="G157" s="51"/>
      <c r="H157" s="51" t="str">
        <f>LOWER(CONCATENATE(Table6[[#This Row],[SERI]],Table6[[#This Row],[NAMA]],Table6[[#This Row],[QTY]],Table6[[#This Row],[A]],Table6[[#This Row],[TGL]]))</f>
        <v>wlt-8962post it walito12002019 post it</v>
      </c>
    </row>
    <row r="158" spans="1:8">
      <c r="A158" s="51">
        <v>157</v>
      </c>
      <c r="B158" s="51" t="s">
        <v>3701</v>
      </c>
      <c r="C158" s="51" t="s">
        <v>3687</v>
      </c>
      <c r="D158" s="51">
        <v>1200</v>
      </c>
      <c r="E158" s="51">
        <v>1</v>
      </c>
      <c r="F158" s="51" t="s">
        <v>3685</v>
      </c>
      <c r="G158" s="51"/>
      <c r="H158" s="51" t="str">
        <f>LOWER(CONCATENATE(Table6[[#This Row],[SERI]],Table6[[#This Row],[NAMA]],Table6[[#This Row],[QTY]],Table6[[#This Row],[A]],Table6[[#This Row],[TGL]]))</f>
        <v>wlt-8839post it walito12002019 post it</v>
      </c>
    </row>
    <row r="159" spans="1:8">
      <c r="A159" s="51">
        <v>158</v>
      </c>
      <c r="B159" s="51" t="s">
        <v>3702</v>
      </c>
      <c r="C159" s="51" t="s">
        <v>3687</v>
      </c>
      <c r="D159" s="51">
        <v>1200</v>
      </c>
      <c r="E159" s="51">
        <v>1</v>
      </c>
      <c r="F159" s="51" t="s">
        <v>3685</v>
      </c>
      <c r="G159" s="51"/>
      <c r="H159" s="51" t="str">
        <f>LOWER(CONCATENATE(Table6[[#This Row],[SERI]],Table6[[#This Row],[NAMA]],Table6[[#This Row],[QTY]],Table6[[#This Row],[A]],Table6[[#This Row],[TGL]]))</f>
        <v>wlt-8850post it walito12002019 post it</v>
      </c>
    </row>
    <row r="160" spans="1:8">
      <c r="A160" s="51">
        <v>159</v>
      </c>
      <c r="B160" s="51" t="s">
        <v>3703</v>
      </c>
      <c r="C160" s="51" t="s">
        <v>3687</v>
      </c>
      <c r="D160" s="51">
        <v>1200</v>
      </c>
      <c r="E160" s="51">
        <v>2</v>
      </c>
      <c r="F160" s="51" t="s">
        <v>3685</v>
      </c>
      <c r="G160" s="51"/>
      <c r="H160" s="51" t="str">
        <f>LOWER(CONCATENATE(Table6[[#This Row],[SERI]],Table6[[#This Row],[NAMA]],Table6[[#This Row],[QTY]],Table6[[#This Row],[A]],Table6[[#This Row],[TGL]]))</f>
        <v>wlt-8953post it walito12002019 post it</v>
      </c>
    </row>
    <row r="161" spans="1:8">
      <c r="A161" s="51">
        <v>160</v>
      </c>
      <c r="B161" s="51" t="s">
        <v>3704</v>
      </c>
      <c r="C161" s="51" t="s">
        <v>3687</v>
      </c>
      <c r="D161" s="51">
        <v>1200</v>
      </c>
      <c r="E161" s="51">
        <v>2</v>
      </c>
      <c r="F161" s="51" t="s">
        <v>3685</v>
      </c>
      <c r="G161" s="51"/>
      <c r="H161" s="51" t="str">
        <f>LOWER(CONCATENATE(Table6[[#This Row],[SERI]],Table6[[#This Row],[NAMA]],Table6[[#This Row],[QTY]],Table6[[#This Row],[A]],Table6[[#This Row],[TGL]]))</f>
        <v>wlt-8843post it walito12002019 post it</v>
      </c>
    </row>
    <row r="162" spans="1:8">
      <c r="A162" s="51">
        <v>161</v>
      </c>
      <c r="B162" s="51" t="s">
        <v>3705</v>
      </c>
      <c r="C162" s="51" t="s">
        <v>3687</v>
      </c>
      <c r="D162" s="51">
        <v>1200</v>
      </c>
      <c r="E162" s="51">
        <v>1</v>
      </c>
      <c r="F162" s="51" t="s">
        <v>3685</v>
      </c>
      <c r="G162" s="51"/>
      <c r="H162" s="51" t="str">
        <f>LOWER(CONCATENATE(Table6[[#This Row],[SERI]],Table6[[#This Row],[NAMA]],Table6[[#This Row],[QTY]],Table6[[#This Row],[A]],Table6[[#This Row],[TGL]]))</f>
        <v>wlt-8841post it walito12002019 post it</v>
      </c>
    </row>
    <row r="163" spans="1:8">
      <c r="A163" s="51">
        <v>162</v>
      </c>
      <c r="B163" s="51" t="s">
        <v>3704</v>
      </c>
      <c r="C163" s="51" t="s">
        <v>3687</v>
      </c>
      <c r="D163" s="51">
        <v>1200</v>
      </c>
      <c r="E163" s="51">
        <v>2</v>
      </c>
      <c r="F163" s="51" t="s">
        <v>3685</v>
      </c>
      <c r="G163" s="51"/>
      <c r="H163" s="51" t="str">
        <f>LOWER(CONCATENATE(Table6[[#This Row],[SERI]],Table6[[#This Row],[NAMA]],Table6[[#This Row],[QTY]],Table6[[#This Row],[A]],Table6[[#This Row],[TGL]]))</f>
        <v>wlt-8843post it walito12002019 post it</v>
      </c>
    </row>
    <row r="164" spans="1:8">
      <c r="A164" s="51">
        <v>163</v>
      </c>
      <c r="B164" s="51" t="s">
        <v>3706</v>
      </c>
      <c r="C164" s="51" t="s">
        <v>3687</v>
      </c>
      <c r="D164" s="51">
        <v>1200</v>
      </c>
      <c r="E164" s="51">
        <v>2</v>
      </c>
      <c r="F164" s="51" t="s">
        <v>3685</v>
      </c>
      <c r="G164" s="51"/>
      <c r="H164" s="51" t="str">
        <f>LOWER(CONCATENATE(Table6[[#This Row],[SERI]],Table6[[#This Row],[NAMA]],Table6[[#This Row],[QTY]],Table6[[#This Row],[A]],Table6[[#This Row],[TGL]]))</f>
        <v>wlt-8935post it walito12002019 post it</v>
      </c>
    </row>
    <row r="165" spans="1:8">
      <c r="A165" s="51">
        <v>164</v>
      </c>
      <c r="B165" s="51" t="s">
        <v>3707</v>
      </c>
      <c r="C165" s="51" t="s">
        <v>3687</v>
      </c>
      <c r="D165" s="51">
        <v>1200</v>
      </c>
      <c r="E165" s="51">
        <v>1</v>
      </c>
      <c r="F165" s="51" t="s">
        <v>3685</v>
      </c>
      <c r="G165" s="51"/>
      <c r="H165" s="51" t="str">
        <f>LOWER(CONCATENATE(Table6[[#This Row],[SERI]],Table6[[#This Row],[NAMA]],Table6[[#This Row],[QTY]],Table6[[#This Row],[A]],Table6[[#This Row],[TGL]]))</f>
        <v>wlt-8922post it walito12002019 post it</v>
      </c>
    </row>
    <row r="166" spans="1:8">
      <c r="A166" s="51">
        <v>165</v>
      </c>
      <c r="B166" s="51"/>
      <c r="C166" s="51" t="s">
        <v>3708</v>
      </c>
      <c r="D166" s="51">
        <v>1800</v>
      </c>
      <c r="E166" s="51">
        <v>653</v>
      </c>
      <c r="F166" s="51" t="s">
        <v>3685</v>
      </c>
      <c r="G166" s="51"/>
      <c r="H166" s="51" t="str">
        <f>LOWER(CONCATENATE(Table6[[#This Row],[SERI]],Table6[[#This Row],[NAMA]],Table6[[#This Row],[QTY]],Table6[[#This Row],[A]],Table6[[#This Row],[TGL]]))</f>
        <v>post it plastik gambar (fancy) biasa/ holo18002019 post it</v>
      </c>
    </row>
    <row r="167" spans="1:8">
      <c r="A167" s="51">
        <v>166</v>
      </c>
      <c r="B167" s="51" t="s">
        <v>3709</v>
      </c>
      <c r="C167" s="51" t="s">
        <v>3710</v>
      </c>
      <c r="D167" s="51">
        <v>300</v>
      </c>
      <c r="E167" s="51">
        <v>88</v>
      </c>
      <c r="F167" s="51" t="s">
        <v>3685</v>
      </c>
      <c r="G167" s="51"/>
      <c r="H167" s="51" t="str">
        <f>LOWER(CONCATENATE(Table6[[#This Row],[SERI]],Table6[[#This Row],[NAMA]],Table6[[#This Row],[QTY]],Table6[[#This Row],[A]],Table6[[#This Row],[TGL]]))</f>
        <v>hmb-820book tab3002019 post it</v>
      </c>
    </row>
    <row r="168" spans="1:8">
      <c r="A168" s="51">
        <v>167</v>
      </c>
      <c r="B168" s="51" t="s">
        <v>3711</v>
      </c>
      <c r="C168" s="51" t="s">
        <v>3710</v>
      </c>
      <c r="D168" s="51">
        <v>300</v>
      </c>
      <c r="E168" s="51">
        <v>198</v>
      </c>
      <c r="F168" s="51" t="s">
        <v>3685</v>
      </c>
      <c r="G168" s="51"/>
      <c r="H168" s="51" t="str">
        <f>LOWER(CONCATENATE(Table6[[#This Row],[SERI]],Table6[[#This Row],[NAMA]],Table6[[#This Row],[QTY]],Table6[[#This Row],[A]],Table6[[#This Row],[TGL]]))</f>
        <v>hmb-812book tab3002019 post it</v>
      </c>
    </row>
    <row r="169" spans="1:8">
      <c r="A169" s="51">
        <v>168</v>
      </c>
      <c r="B169" s="51" t="s">
        <v>3712</v>
      </c>
      <c r="C169" s="51" t="s">
        <v>3713</v>
      </c>
      <c r="D169" s="51">
        <v>1152</v>
      </c>
      <c r="E169" s="51">
        <v>4</v>
      </c>
      <c r="F169" s="51" t="s">
        <v>3685</v>
      </c>
      <c r="G169" s="51"/>
      <c r="H169" s="51" t="str">
        <f>LOWER(CONCATENATE(Table6[[#This Row],[SERI]],Table6[[#This Row],[NAMA]],Table6[[#This Row],[QTY]],Table6[[#This Row],[A]],Table6[[#This Row],[TGL]]))</f>
        <v>pf-3368stick marker11522019 post it</v>
      </c>
    </row>
    <row r="170" spans="1:8">
      <c r="A170" s="51">
        <v>169</v>
      </c>
      <c r="B170" s="51" t="s">
        <v>3714</v>
      </c>
      <c r="C170" s="51" t="s">
        <v>3713</v>
      </c>
      <c r="D170" s="51">
        <v>1152</v>
      </c>
      <c r="E170" s="51">
        <v>3</v>
      </c>
      <c r="F170" s="51" t="s">
        <v>3685</v>
      </c>
      <c r="G170" s="51"/>
      <c r="H170" s="51" t="str">
        <f>LOWER(CONCATENATE(Table6[[#This Row],[SERI]],Table6[[#This Row],[NAMA]],Table6[[#This Row],[QTY]],Table6[[#This Row],[A]],Table6[[#This Row],[TGL]]))</f>
        <v>pf-6368stick marker11522019 post it</v>
      </c>
    </row>
    <row r="171" spans="1:8">
      <c r="A171" s="51">
        <v>170</v>
      </c>
      <c r="B171" s="51" t="s">
        <v>3715</v>
      </c>
      <c r="C171" s="51" t="s">
        <v>3713</v>
      </c>
      <c r="D171" s="51">
        <v>1152</v>
      </c>
      <c r="E171" s="51">
        <v>3</v>
      </c>
      <c r="F171" s="51" t="s">
        <v>3685</v>
      </c>
      <c r="G171" s="51"/>
      <c r="H171" s="51" t="str">
        <f>LOWER(CONCATENATE(Table6[[#This Row],[SERI]],Table6[[#This Row],[NAMA]],Table6[[#This Row],[QTY]],Table6[[#This Row],[A]],Table6[[#This Row],[TGL]]))</f>
        <v>pf-4368stick marker11522019 post it</v>
      </c>
    </row>
    <row r="172" spans="1:8">
      <c r="A172" s="51">
        <v>171</v>
      </c>
      <c r="B172" s="51" t="s">
        <v>3716</v>
      </c>
      <c r="C172" s="51" t="s">
        <v>3713</v>
      </c>
      <c r="D172" s="51">
        <v>1152</v>
      </c>
      <c r="E172" s="51">
        <v>2</v>
      </c>
      <c r="F172" s="51" t="s">
        <v>3685</v>
      </c>
      <c r="G172" s="51"/>
      <c r="H172" s="51" t="str">
        <f>LOWER(CONCATENATE(Table6[[#This Row],[SERI]],Table6[[#This Row],[NAMA]],Table6[[#This Row],[QTY]],Table6[[#This Row],[A]],Table6[[#This Row],[TGL]]))</f>
        <v>pf-5368stick marker11522019 post it</v>
      </c>
    </row>
    <row r="173" spans="1:8">
      <c r="A173" s="51">
        <v>172</v>
      </c>
      <c r="B173" s="51" t="s">
        <v>3717</v>
      </c>
      <c r="C173" s="51" t="s">
        <v>3713</v>
      </c>
      <c r="D173" s="51">
        <v>1152</v>
      </c>
      <c r="E173" s="51">
        <v>2</v>
      </c>
      <c r="F173" s="51" t="s">
        <v>3685</v>
      </c>
      <c r="G173" s="51"/>
      <c r="H173" s="51" t="str">
        <f>LOWER(CONCATENATE(Table6[[#This Row],[SERI]],Table6[[#This Row],[NAMA]],Table6[[#This Row],[QTY]],Table6[[#This Row],[A]],Table6[[#This Row],[TGL]]))</f>
        <v>pf-2368stick marker11522019 post it</v>
      </c>
    </row>
    <row r="174" spans="1:8">
      <c r="A174" s="51">
        <v>173</v>
      </c>
      <c r="B174" s="51" t="s">
        <v>3718</v>
      </c>
      <c r="C174" s="51" t="s">
        <v>3713</v>
      </c>
      <c r="D174" s="51">
        <v>1152</v>
      </c>
      <c r="E174" s="51">
        <v>3</v>
      </c>
      <c r="F174" s="51" t="s">
        <v>3685</v>
      </c>
      <c r="G174" s="51"/>
      <c r="H174" s="51" t="str">
        <f>LOWER(CONCATENATE(Table6[[#This Row],[SERI]],Table6[[#This Row],[NAMA]],Table6[[#This Row],[QTY]],Table6[[#This Row],[A]],Table6[[#This Row],[TGL]]))</f>
        <v>pf-6899stick marker11522019 post it</v>
      </c>
    </row>
    <row r="175" spans="1:8">
      <c r="A175" s="51">
        <v>174</v>
      </c>
      <c r="B175" s="51" t="s">
        <v>3719</v>
      </c>
      <c r="C175" s="51" t="s">
        <v>3713</v>
      </c>
      <c r="D175" s="51">
        <v>1152</v>
      </c>
      <c r="E175" s="51">
        <v>4</v>
      </c>
      <c r="F175" s="51" t="s">
        <v>3685</v>
      </c>
      <c r="G175" s="51"/>
      <c r="H175" s="51" t="str">
        <f>LOWER(CONCATENATE(Table6[[#This Row],[SERI]],Table6[[#This Row],[NAMA]],Table6[[#This Row],[QTY]],Table6[[#This Row],[A]],Table6[[#This Row],[TGL]]))</f>
        <v>pf-3899stick marker11522019 post it</v>
      </c>
    </row>
    <row r="176" spans="1:8">
      <c r="A176" s="51">
        <v>175</v>
      </c>
      <c r="B176" s="51" t="s">
        <v>3720</v>
      </c>
      <c r="C176" s="51" t="s">
        <v>3713</v>
      </c>
      <c r="D176" s="51">
        <v>1152</v>
      </c>
      <c r="E176" s="51">
        <v>5</v>
      </c>
      <c r="F176" s="51" t="s">
        <v>3685</v>
      </c>
      <c r="G176" s="51"/>
      <c r="H176" s="51" t="str">
        <f>LOWER(CONCATENATE(Table6[[#This Row],[SERI]],Table6[[#This Row],[NAMA]],Table6[[#This Row],[QTY]],Table6[[#This Row],[A]],Table6[[#This Row],[TGL]]))</f>
        <v>pf-2899stick marker11522019 post it</v>
      </c>
    </row>
    <row r="177" spans="1:8">
      <c r="A177" s="51">
        <v>176</v>
      </c>
      <c r="B177" s="51" t="s">
        <v>3721</v>
      </c>
      <c r="C177" s="51" t="s">
        <v>3713</v>
      </c>
      <c r="D177" s="51">
        <v>1152</v>
      </c>
      <c r="E177" s="51">
        <v>5</v>
      </c>
      <c r="F177" s="51" t="s">
        <v>3685</v>
      </c>
      <c r="G177" s="51"/>
      <c r="H177" s="51" t="str">
        <f>LOWER(CONCATENATE(Table6[[#This Row],[SERI]],Table6[[#This Row],[NAMA]],Table6[[#This Row],[QTY]],Table6[[#This Row],[A]],Table6[[#This Row],[TGL]]))</f>
        <v>pf-1368stick marker11522019 post it</v>
      </c>
    </row>
    <row r="178" spans="1:8">
      <c r="A178" s="51">
        <v>177</v>
      </c>
      <c r="B178" s="51" t="s">
        <v>3722</v>
      </c>
      <c r="C178" s="51" t="s">
        <v>3713</v>
      </c>
      <c r="D178" s="51">
        <v>1152</v>
      </c>
      <c r="E178" s="51">
        <v>3</v>
      </c>
      <c r="F178" s="51" t="s">
        <v>3685</v>
      </c>
      <c r="G178" s="51"/>
      <c r="H178" s="51" t="str">
        <f>LOWER(CONCATENATE(Table6[[#This Row],[SERI]],Table6[[#This Row],[NAMA]],Table6[[#This Row],[QTY]],Table6[[#This Row],[A]],Table6[[#This Row],[TGL]]))</f>
        <v>pf-1899stick marker11522019 post it</v>
      </c>
    </row>
    <row r="179" spans="1:8">
      <c r="A179" s="51">
        <v>178</v>
      </c>
      <c r="B179" s="51" t="s">
        <v>3723</v>
      </c>
      <c r="C179" s="51" t="s">
        <v>3713</v>
      </c>
      <c r="D179" s="51">
        <v>1152</v>
      </c>
      <c r="E179" s="51">
        <v>1</v>
      </c>
      <c r="F179" s="51" t="s">
        <v>3685</v>
      </c>
      <c r="G179" s="51"/>
      <c r="H179" s="51" t="str">
        <f>LOWER(CONCATENATE(Table6[[#This Row],[SERI]],Table6[[#This Row],[NAMA]],Table6[[#This Row],[QTY]],Table6[[#This Row],[A]],Table6[[#This Row],[TGL]]))</f>
        <v>pf-5899stick marker11522019 post it</v>
      </c>
    </row>
    <row r="180" spans="1:8">
      <c r="A180" s="51">
        <v>179</v>
      </c>
      <c r="B180" s="51" t="s">
        <v>3724</v>
      </c>
      <c r="C180" s="51" t="s">
        <v>3710</v>
      </c>
      <c r="D180" s="51">
        <v>300</v>
      </c>
      <c r="E180" s="51">
        <v>107</v>
      </c>
      <c r="F180" s="51">
        <v>2020</v>
      </c>
      <c r="G180" s="51"/>
      <c r="H180" s="51" t="str">
        <f>LOWER(CONCATENATE(Table6[[#This Row],[SERI]],Table6[[#This Row],[NAMA]],Table6[[#This Row],[QTY]],Table6[[#This Row],[A]],Table6[[#This Row],[TGL]]))</f>
        <v>hmb-120book tab3002020</v>
      </c>
    </row>
    <row r="181" spans="1:8">
      <c r="A181" s="51">
        <v>180</v>
      </c>
      <c r="B181" s="51" t="s">
        <v>3725</v>
      </c>
      <c r="C181" s="51" t="s">
        <v>3710</v>
      </c>
      <c r="D181" s="51">
        <v>300</v>
      </c>
      <c r="E181" s="51">
        <v>170</v>
      </c>
      <c r="F181" s="51">
        <v>2020</v>
      </c>
      <c r="G181" s="51"/>
      <c r="H181" s="51" t="str">
        <f>LOWER(CONCATENATE(Table6[[#This Row],[SERI]],Table6[[#This Row],[NAMA]],Table6[[#This Row],[QTY]],Table6[[#This Row],[A]],Table6[[#This Row],[TGL]]))</f>
        <v>hmb-220book tab3002020</v>
      </c>
    </row>
    <row r="182" spans="1:8">
      <c r="A182" s="51">
        <v>181</v>
      </c>
      <c r="B182" s="51" t="s">
        <v>3726</v>
      </c>
      <c r="C182" s="51" t="s">
        <v>3710</v>
      </c>
      <c r="D182" s="51">
        <v>300</v>
      </c>
      <c r="E182" s="51">
        <v>141</v>
      </c>
      <c r="F182" s="51">
        <v>2020</v>
      </c>
      <c r="G182" s="51"/>
      <c r="H182" s="51" t="str">
        <f>LOWER(CONCATENATE(Table6[[#This Row],[SERI]],Table6[[#This Row],[NAMA]],Table6[[#This Row],[QTY]],Table6[[#This Row],[A]],Table6[[#This Row],[TGL]]))</f>
        <v>hmb-320book tab3002020</v>
      </c>
    </row>
    <row r="183" spans="1:8">
      <c r="A183" s="51">
        <v>182</v>
      </c>
      <c r="B183" s="51" t="s">
        <v>3727</v>
      </c>
      <c r="C183" s="51" t="s">
        <v>3565</v>
      </c>
      <c r="D183" s="51">
        <v>500</v>
      </c>
      <c r="E183" s="51">
        <v>6</v>
      </c>
      <c r="F183" s="51">
        <v>2020</v>
      </c>
      <c r="G183" s="51"/>
      <c r="H183" s="51" t="str">
        <f>LOWER(CONCATENATE(Table6[[#This Row],[SERI]],Table6[[#This Row],[NAMA]],Table6[[#This Row],[QTY]],Table6[[#This Row],[A]],Table6[[#This Row],[TGL]]))</f>
        <v>bl-8brush5002020</v>
      </c>
    </row>
    <row r="184" spans="1:8">
      <c r="A184" s="51">
        <v>183</v>
      </c>
      <c r="B184" s="51" t="s">
        <v>3728</v>
      </c>
      <c r="C184" s="51" t="s">
        <v>3729</v>
      </c>
      <c r="D184" s="51">
        <v>240</v>
      </c>
      <c r="E184" s="51">
        <v>17</v>
      </c>
      <c r="F184" s="51">
        <v>2020</v>
      </c>
      <c r="G184" s="51"/>
      <c r="H184" s="51" t="str">
        <f>LOWER(CONCATENATE(Table6[[#This Row],[SERI]],Table6[[#This Row],[NAMA]],Table6[[#This Row],[QTY]],Table6[[#This Row],[A]],Table6[[#This Row],[TGL]]))</f>
        <v>145mm-6"clips2402020</v>
      </c>
    </row>
    <row r="185" spans="1:8">
      <c r="A185" s="51">
        <v>184</v>
      </c>
      <c r="B185" s="51" t="s">
        <v>3730</v>
      </c>
      <c r="C185" s="51" t="s">
        <v>3731</v>
      </c>
      <c r="D185" s="51">
        <v>1728</v>
      </c>
      <c r="E185" s="51">
        <v>1</v>
      </c>
      <c r="F185" s="51">
        <v>2020</v>
      </c>
      <c r="G185" s="51"/>
      <c r="H185" s="51" t="str">
        <f>LOWER(CONCATENATE(Table6[[#This Row],[SERI]],Table6[[#This Row],[NAMA]],Table6[[#This Row],[QTY]],Table6[[#This Row],[A]],Table6[[#This Row],[TGL]]))</f>
        <v>bp-a8021gell pen17282020</v>
      </c>
    </row>
    <row r="186" spans="1:8">
      <c r="A186" s="51">
        <v>185</v>
      </c>
      <c r="B186" s="51" t="s">
        <v>3732</v>
      </c>
      <c r="C186" s="51" t="s">
        <v>3731</v>
      </c>
      <c r="D186" s="51">
        <v>1728</v>
      </c>
      <c r="E186" s="51">
        <v>2</v>
      </c>
      <c r="F186" s="51">
        <v>2020</v>
      </c>
      <c r="G186" s="51"/>
      <c r="H186" s="51" t="str">
        <f>LOWER(CONCATENATE(Table6[[#This Row],[SERI]],Table6[[#This Row],[NAMA]],Table6[[#This Row],[QTY]],Table6[[#This Row],[A]],Table6[[#This Row],[TGL]]))</f>
        <v>bp-a8031gell pen17282020</v>
      </c>
    </row>
    <row r="187" spans="1:8">
      <c r="A187" s="51">
        <v>186</v>
      </c>
      <c r="B187" s="51" t="s">
        <v>3733</v>
      </c>
      <c r="C187" s="51" t="s">
        <v>3731</v>
      </c>
      <c r="D187" s="51">
        <v>1728</v>
      </c>
      <c r="E187" s="51">
        <v>1</v>
      </c>
      <c r="F187" s="51">
        <v>2020</v>
      </c>
      <c r="G187" s="51"/>
      <c r="H187" s="51" t="str">
        <f>LOWER(CONCATENATE(Table6[[#This Row],[SERI]],Table6[[#This Row],[NAMA]],Table6[[#This Row],[QTY]],Table6[[#This Row],[A]],Table6[[#This Row],[TGL]]))</f>
        <v>bp-a8032gell pen17282020</v>
      </c>
    </row>
    <row r="188" spans="1:8">
      <c r="A188" s="51">
        <v>187</v>
      </c>
      <c r="B188" s="51" t="s">
        <v>3734</v>
      </c>
      <c r="C188" s="51" t="s">
        <v>3731</v>
      </c>
      <c r="D188" s="51">
        <v>1728</v>
      </c>
      <c r="E188" s="51">
        <v>2</v>
      </c>
      <c r="F188" s="51">
        <v>2020</v>
      </c>
      <c r="G188" s="51"/>
      <c r="H188" s="51" t="str">
        <f>LOWER(CONCATENATE(Table6[[#This Row],[SERI]],Table6[[#This Row],[NAMA]],Table6[[#This Row],[QTY]],Table6[[#This Row],[A]],Table6[[#This Row],[TGL]]))</f>
        <v>bp-a8035gell pen17282020</v>
      </c>
    </row>
    <row r="189" spans="1:8">
      <c r="A189" s="51">
        <v>188</v>
      </c>
      <c r="B189" s="51" t="s">
        <v>3735</v>
      </c>
      <c r="C189" s="51" t="s">
        <v>3731</v>
      </c>
      <c r="D189" s="51">
        <v>1728</v>
      </c>
      <c r="E189" s="51">
        <v>19</v>
      </c>
      <c r="F189" s="51">
        <v>2020</v>
      </c>
      <c r="G189" s="51"/>
      <c r="H189" s="51" t="str">
        <f>LOWER(CONCATENATE(Table6[[#This Row],[SERI]],Table6[[#This Row],[NAMA]],Table6[[#This Row],[QTY]],Table6[[#This Row],[A]],Table6[[#This Row],[TGL]]))</f>
        <v>bp-a9031gell pen17282020</v>
      </c>
    </row>
    <row r="190" spans="1:8">
      <c r="A190" s="51">
        <v>189</v>
      </c>
      <c r="B190" s="51" t="s">
        <v>3736</v>
      </c>
      <c r="C190" s="51" t="s">
        <v>3731</v>
      </c>
      <c r="D190" s="51">
        <v>1728</v>
      </c>
      <c r="E190" s="51">
        <v>18</v>
      </c>
      <c r="F190" s="51">
        <v>2020</v>
      </c>
      <c r="G190" s="51"/>
      <c r="H190" s="51" t="str">
        <f>LOWER(CONCATENATE(Table6[[#This Row],[SERI]],Table6[[#This Row],[NAMA]],Table6[[#This Row],[QTY]],Table6[[#This Row],[A]],Table6[[#This Row],[TGL]]))</f>
        <v>bp-a9032gell pen17282020</v>
      </c>
    </row>
    <row r="191" spans="1:8">
      <c r="A191" s="51">
        <v>190</v>
      </c>
      <c r="B191" s="51" t="s">
        <v>3737</v>
      </c>
      <c r="C191" s="51" t="s">
        <v>3731</v>
      </c>
      <c r="D191" s="51">
        <v>1728</v>
      </c>
      <c r="E191" s="51">
        <v>18</v>
      </c>
      <c r="F191" s="51">
        <v>2020</v>
      </c>
      <c r="G191" s="51"/>
      <c r="H191" s="51" t="str">
        <f>LOWER(CONCATENATE(Table6[[#This Row],[SERI]],Table6[[#This Row],[NAMA]],Table6[[#This Row],[QTY]],Table6[[#This Row],[A]],Table6[[#This Row],[TGL]]))</f>
        <v>bp-a9035gell pen17282020</v>
      </c>
    </row>
    <row r="192" spans="1:8">
      <c r="A192" s="51">
        <v>191</v>
      </c>
      <c r="B192" s="51" t="s">
        <v>3738</v>
      </c>
      <c r="C192" s="51" t="s">
        <v>3731</v>
      </c>
      <c r="D192" s="51">
        <v>1728</v>
      </c>
      <c r="E192" s="51">
        <v>19</v>
      </c>
      <c r="F192" s="51">
        <v>2020</v>
      </c>
      <c r="G192" s="51"/>
      <c r="H192" s="51" t="str">
        <f>LOWER(CONCATENATE(Table6[[#This Row],[SERI]],Table6[[#This Row],[NAMA]],Table6[[#This Row],[QTY]],Table6[[#This Row],[A]],Table6[[#This Row],[TGL]]))</f>
        <v>bp-a9037gell pen17282020</v>
      </c>
    </row>
    <row r="193" spans="1:8">
      <c r="A193" s="51">
        <v>192</v>
      </c>
      <c r="B193" s="51" t="s">
        <v>3739</v>
      </c>
      <c r="C193" s="51" t="s">
        <v>3731</v>
      </c>
      <c r="D193" s="51">
        <v>1728</v>
      </c>
      <c r="E193" s="51">
        <v>6</v>
      </c>
      <c r="F193" s="51">
        <v>2020</v>
      </c>
      <c r="G193" s="51"/>
      <c r="H193" s="51" t="str">
        <f>LOWER(CONCATENATE(Table6[[#This Row],[SERI]],Table6[[#This Row],[NAMA]],Table6[[#This Row],[QTY]],Table6[[#This Row],[A]],Table6[[#This Row],[TGL]]))</f>
        <v>bp-8781gell pen17282020</v>
      </c>
    </row>
    <row r="194" spans="1:8">
      <c r="A194" s="51">
        <v>193</v>
      </c>
      <c r="B194" s="51" t="s">
        <v>3740</v>
      </c>
      <c r="C194" s="51" t="s">
        <v>3731</v>
      </c>
      <c r="D194" s="51">
        <v>1728</v>
      </c>
      <c r="E194" s="51">
        <v>5</v>
      </c>
      <c r="F194" s="51">
        <v>2020</v>
      </c>
      <c r="G194" s="51"/>
      <c r="H194" s="51" t="str">
        <f>LOWER(CONCATENATE(Table6[[#This Row],[SERI]],Table6[[#This Row],[NAMA]],Table6[[#This Row],[QTY]],Table6[[#This Row],[A]],Table6[[#This Row],[TGL]]))</f>
        <v>bp-8782gell pen17282020</v>
      </c>
    </row>
    <row r="195" spans="1:8">
      <c r="A195" s="51">
        <v>194</v>
      </c>
      <c r="B195" s="51" t="s">
        <v>3741</v>
      </c>
      <c r="C195" s="51" t="s">
        <v>3731</v>
      </c>
      <c r="D195" s="51">
        <v>1728</v>
      </c>
      <c r="E195" s="51">
        <v>8</v>
      </c>
      <c r="F195" s="51">
        <v>2020</v>
      </c>
      <c r="G195" s="51"/>
      <c r="H195" s="51" t="str">
        <f>LOWER(CONCATENATE(Table6[[#This Row],[SERI]],Table6[[#This Row],[NAMA]],Table6[[#This Row],[QTY]],Table6[[#This Row],[A]],Table6[[#This Row],[TGL]]))</f>
        <v>bp-8785gell pen17282020</v>
      </c>
    </row>
    <row r="196" spans="1:8">
      <c r="A196" s="51">
        <v>195</v>
      </c>
      <c r="B196" s="51" t="s">
        <v>3742</v>
      </c>
      <c r="C196" s="51" t="s">
        <v>3731</v>
      </c>
      <c r="D196" s="51">
        <v>1728</v>
      </c>
      <c r="E196" s="51">
        <v>7</v>
      </c>
      <c r="F196" s="51">
        <v>2020</v>
      </c>
      <c r="G196" s="51"/>
      <c r="H196" s="51" t="str">
        <f>LOWER(CONCATENATE(Table6[[#This Row],[SERI]],Table6[[#This Row],[NAMA]],Table6[[#This Row],[QTY]],Table6[[#This Row],[A]],Table6[[#This Row],[TGL]]))</f>
        <v>bp-8788gell pen17282020</v>
      </c>
    </row>
    <row r="197" spans="1:8">
      <c r="A197" s="51">
        <v>196</v>
      </c>
      <c r="B197" s="51" t="s">
        <v>3743</v>
      </c>
      <c r="C197" s="51" t="s">
        <v>3731</v>
      </c>
      <c r="D197" s="51">
        <v>1728</v>
      </c>
      <c r="E197" s="51">
        <v>7</v>
      </c>
      <c r="F197" s="51">
        <v>2020</v>
      </c>
      <c r="G197" s="51"/>
      <c r="H197" s="51" t="str">
        <f>LOWER(CONCATENATE(Table6[[#This Row],[SERI]],Table6[[#This Row],[NAMA]],Table6[[#This Row],[QTY]],Table6[[#This Row],[A]],Table6[[#This Row],[TGL]]))</f>
        <v>bp-8793gell pen17282020</v>
      </c>
    </row>
    <row r="198" spans="1:8">
      <c r="A198" s="51">
        <v>197</v>
      </c>
      <c r="B198" s="51" t="s">
        <v>3744</v>
      </c>
      <c r="C198" s="51" t="s">
        <v>3731</v>
      </c>
      <c r="D198" s="51">
        <v>1728</v>
      </c>
      <c r="E198" s="51">
        <v>7</v>
      </c>
      <c r="F198" s="51">
        <v>2020</v>
      </c>
      <c r="G198" s="51"/>
      <c r="H198" s="51" t="str">
        <f>LOWER(CONCATENATE(Table6[[#This Row],[SERI]],Table6[[#This Row],[NAMA]],Table6[[#This Row],[QTY]],Table6[[#This Row],[A]],Table6[[#This Row],[TGL]]))</f>
        <v>bp-8795gell pen17282020</v>
      </c>
    </row>
    <row r="199" spans="1:8">
      <c r="A199" s="51">
        <v>198</v>
      </c>
      <c r="B199" s="51" t="s">
        <v>3745</v>
      </c>
      <c r="C199" s="51" t="s">
        <v>3731</v>
      </c>
      <c r="D199" s="51">
        <v>1728</v>
      </c>
      <c r="E199" s="51">
        <v>7</v>
      </c>
      <c r="F199" s="51">
        <v>2020</v>
      </c>
      <c r="G199" s="51"/>
      <c r="H199" s="51" t="str">
        <f>LOWER(CONCATENATE(Table6[[#This Row],[SERI]],Table6[[#This Row],[NAMA]],Table6[[#This Row],[QTY]],Table6[[#This Row],[A]],Table6[[#This Row],[TGL]]))</f>
        <v>bp-a8005gell pen17282020</v>
      </c>
    </row>
    <row r="200" spans="1:8">
      <c r="A200" s="51">
        <v>199</v>
      </c>
      <c r="B200" s="51" t="s">
        <v>3746</v>
      </c>
      <c r="C200" s="51" t="s">
        <v>3731</v>
      </c>
      <c r="D200" s="51">
        <v>1728</v>
      </c>
      <c r="E200" s="51">
        <v>8</v>
      </c>
      <c r="F200" s="51">
        <v>2020</v>
      </c>
      <c r="G200" s="51"/>
      <c r="H200" s="51" t="str">
        <f>LOWER(CONCATENATE(Table6[[#This Row],[SERI]],Table6[[#This Row],[NAMA]],Table6[[#This Row],[QTY]],Table6[[#This Row],[A]],Table6[[#This Row],[TGL]]))</f>
        <v>bp-a8010gell pen17282020</v>
      </c>
    </row>
    <row r="201" spans="1:8">
      <c r="A201" s="51">
        <v>200</v>
      </c>
      <c r="B201" s="51" t="s">
        <v>3747</v>
      </c>
      <c r="C201" s="51" t="s">
        <v>3731</v>
      </c>
      <c r="D201" s="51">
        <v>1728</v>
      </c>
      <c r="E201" s="51">
        <v>8</v>
      </c>
      <c r="F201" s="51">
        <v>2020</v>
      </c>
      <c r="G201" s="51"/>
      <c r="H201" s="51" t="str">
        <f>LOWER(CONCATENATE(Table6[[#This Row],[SERI]],Table6[[#This Row],[NAMA]],Table6[[#This Row],[QTY]],Table6[[#This Row],[A]],Table6[[#This Row],[TGL]]))</f>
        <v>bp-a8025gell pen17282020</v>
      </c>
    </row>
    <row r="202" spans="1:8">
      <c r="A202" s="51">
        <v>201</v>
      </c>
      <c r="B202" s="51">
        <v>8763</v>
      </c>
      <c r="C202" s="51" t="s">
        <v>3731</v>
      </c>
      <c r="D202" s="51">
        <v>1728</v>
      </c>
      <c r="E202" s="51">
        <v>9</v>
      </c>
      <c r="F202" s="51">
        <v>2020</v>
      </c>
      <c r="G202" s="51"/>
      <c r="H202" s="51" t="str">
        <f>LOWER(CONCATENATE(Table6[[#This Row],[SERI]],Table6[[#This Row],[NAMA]],Table6[[#This Row],[QTY]],Table6[[#This Row],[A]],Table6[[#This Row],[TGL]]))</f>
        <v>8763gell pen17282020</v>
      </c>
    </row>
    <row r="203" spans="1:8">
      <c r="A203" s="51">
        <v>202</v>
      </c>
      <c r="B203" s="51">
        <v>8786</v>
      </c>
      <c r="C203" s="51" t="s">
        <v>3731</v>
      </c>
      <c r="D203" s="51">
        <v>1728</v>
      </c>
      <c r="E203" s="51">
        <v>8</v>
      </c>
      <c r="F203" s="51">
        <v>2020</v>
      </c>
      <c r="G203" s="51"/>
      <c r="H203" s="51" t="str">
        <f>LOWER(CONCATENATE(Table6[[#This Row],[SERI]],Table6[[#This Row],[NAMA]],Table6[[#This Row],[QTY]],Table6[[#This Row],[A]],Table6[[#This Row],[TGL]]))</f>
        <v>8786gell pen17282020</v>
      </c>
    </row>
    <row r="204" spans="1:8">
      <c r="A204" s="51">
        <v>203</v>
      </c>
      <c r="B204" s="51">
        <v>8789</v>
      </c>
      <c r="C204" s="51" t="s">
        <v>3731</v>
      </c>
      <c r="D204" s="51">
        <v>1728</v>
      </c>
      <c r="E204" s="51">
        <v>8</v>
      </c>
      <c r="F204" s="51">
        <v>2020</v>
      </c>
      <c r="G204" s="51"/>
      <c r="H204" s="51" t="str">
        <f>LOWER(CONCATENATE(Table6[[#This Row],[SERI]],Table6[[#This Row],[NAMA]],Table6[[#This Row],[QTY]],Table6[[#This Row],[A]],Table6[[#This Row],[TGL]]))</f>
        <v>8789gell pen17282020</v>
      </c>
    </row>
    <row r="205" spans="1:8">
      <c r="A205" s="51">
        <v>204</v>
      </c>
      <c r="B205" s="51">
        <v>8792</v>
      </c>
      <c r="C205" s="51" t="s">
        <v>3731</v>
      </c>
      <c r="D205" s="51">
        <v>1728</v>
      </c>
      <c r="E205" s="51">
        <v>9</v>
      </c>
      <c r="F205" s="51">
        <v>2020</v>
      </c>
      <c r="G205" s="51"/>
      <c r="H205" s="51" t="str">
        <f>LOWER(CONCATENATE(Table6[[#This Row],[SERI]],Table6[[#This Row],[NAMA]],Table6[[#This Row],[QTY]],Table6[[#This Row],[A]],Table6[[#This Row],[TGL]]))</f>
        <v>8792gell pen17282020</v>
      </c>
    </row>
    <row r="206" spans="1:8">
      <c r="A206" s="51">
        <v>205</v>
      </c>
      <c r="B206" s="51" t="s">
        <v>3748</v>
      </c>
      <c r="C206" s="51" t="s">
        <v>3731</v>
      </c>
      <c r="D206" s="51">
        <v>1728</v>
      </c>
      <c r="E206" s="51">
        <v>8</v>
      </c>
      <c r="F206" s="51">
        <v>2020</v>
      </c>
      <c r="G206" s="51"/>
      <c r="H206" s="51" t="str">
        <f>LOWER(CONCATENATE(Table6[[#This Row],[SERI]],Table6[[#This Row],[NAMA]],Table6[[#This Row],[QTY]],Table6[[#This Row],[A]],Table6[[#This Row],[TGL]]))</f>
        <v>a8001gell pen17282020</v>
      </c>
    </row>
    <row r="207" spans="1:8">
      <c r="A207" s="51">
        <v>206</v>
      </c>
      <c r="B207" s="51" t="s">
        <v>3749</v>
      </c>
      <c r="C207" s="51" t="s">
        <v>3731</v>
      </c>
      <c r="D207" s="51">
        <v>1728</v>
      </c>
      <c r="E207" s="51">
        <v>8</v>
      </c>
      <c r="F207" s="51">
        <v>2020</v>
      </c>
      <c r="G207" s="51"/>
      <c r="H207" s="51" t="str">
        <f>LOWER(CONCATENATE(Table6[[#This Row],[SERI]],Table6[[#This Row],[NAMA]],Table6[[#This Row],[QTY]],Table6[[#This Row],[A]],Table6[[#This Row],[TGL]]))</f>
        <v>a8015gell pen17282020</v>
      </c>
    </row>
    <row r="208" spans="1:8">
      <c r="A208" s="51">
        <v>207</v>
      </c>
      <c r="B208" s="51" t="s">
        <v>3750</v>
      </c>
      <c r="C208" s="51" t="s">
        <v>3731</v>
      </c>
      <c r="D208" s="51">
        <v>1728</v>
      </c>
      <c r="E208" s="51">
        <v>3</v>
      </c>
      <c r="F208" s="51">
        <v>2020</v>
      </c>
      <c r="G208" s="51"/>
      <c r="H208" s="51" t="str">
        <f>LOWER(CONCATENATE(Table6[[#This Row],[SERI]],Table6[[#This Row],[NAMA]],Table6[[#This Row],[QTY]],Table6[[#This Row],[A]],Table6[[#This Row],[TGL]]))</f>
        <v>a8028gell pen17282020</v>
      </c>
    </row>
    <row r="209" spans="1:8">
      <c r="A209" s="51">
        <v>208</v>
      </c>
      <c r="B209" s="51" t="s">
        <v>3751</v>
      </c>
      <c r="C209" s="51" t="s">
        <v>3731</v>
      </c>
      <c r="D209" s="51">
        <v>1728</v>
      </c>
      <c r="E209" s="51">
        <v>9</v>
      </c>
      <c r="F209" s="51">
        <v>2020</v>
      </c>
      <c r="G209" s="51"/>
      <c r="H209" s="51" t="str">
        <f>LOWER(CONCATENATE(Table6[[#This Row],[SERI]],Table6[[#This Row],[NAMA]],Table6[[#This Row],[QTY]],Table6[[#This Row],[A]],Table6[[#This Row],[TGL]]))</f>
        <v>a8023gell pen17282020</v>
      </c>
    </row>
    <row r="210" spans="1:8">
      <c r="A210" s="51">
        <v>209</v>
      </c>
      <c r="B210" s="51" t="s">
        <v>3752</v>
      </c>
      <c r="C210" s="51" t="s">
        <v>3731</v>
      </c>
      <c r="D210" s="51">
        <v>1728</v>
      </c>
      <c r="E210" s="51">
        <v>26</v>
      </c>
      <c r="F210" s="51">
        <v>2020</v>
      </c>
      <c r="G210" s="51"/>
      <c r="H210" s="51" t="str">
        <f>LOWER(CONCATENATE(Table6[[#This Row],[SERI]],Table6[[#This Row],[NAMA]],Table6[[#This Row],[QTY]],Table6[[#This Row],[A]],Table6[[#This Row],[TGL]]))</f>
        <v>joss-188 bgell pen17282020</v>
      </c>
    </row>
    <row r="211" spans="1:8">
      <c r="A211" s="51">
        <v>210</v>
      </c>
      <c r="B211" s="51" t="s">
        <v>3753</v>
      </c>
      <c r="C211" s="51" t="s">
        <v>3754</v>
      </c>
      <c r="D211" s="51">
        <v>576</v>
      </c>
      <c r="E211" s="51">
        <v>30</v>
      </c>
      <c r="F211" s="51">
        <v>2020</v>
      </c>
      <c r="G211" s="51"/>
      <c r="H211" s="51" t="str">
        <f>LOWER(CONCATENATE(Table6[[#This Row],[SERI]],Table6[[#This Row],[NAMA]],Table6[[#This Row],[QTY]],Table6[[#This Row],[A]],Table6[[#This Row],[TGL]]))</f>
        <v>gr-89 (12)gell refill5762020</v>
      </c>
    </row>
    <row r="212" spans="1:8">
      <c r="A212" s="51">
        <v>211</v>
      </c>
      <c r="B212" s="51" t="s">
        <v>3755</v>
      </c>
      <c r="C212" s="51" t="s">
        <v>3756</v>
      </c>
      <c r="D212" s="51">
        <v>2880</v>
      </c>
      <c r="E212" s="51">
        <v>9</v>
      </c>
      <c r="F212" s="51">
        <v>2020</v>
      </c>
      <c r="G212" s="51"/>
      <c r="H212" s="51" t="str">
        <f>LOWER(CONCATENATE(Table6[[#This Row],[SERI]],Table6[[#This Row],[NAMA]],Table6[[#This Row],[QTY]],Table6[[#This Row],[A]],Table6[[#This Row],[TGL]]))</f>
        <v>joss-268gell refill biru28802020</v>
      </c>
    </row>
    <row r="213" spans="1:8">
      <c r="A213" s="51">
        <v>212</v>
      </c>
      <c r="B213" s="51" t="s">
        <v>3755</v>
      </c>
      <c r="C213" s="51" t="s">
        <v>3757</v>
      </c>
      <c r="D213" s="51">
        <v>2880</v>
      </c>
      <c r="E213" s="51">
        <v>9</v>
      </c>
      <c r="F213" s="51">
        <v>2020</v>
      </c>
      <c r="G213" s="51"/>
      <c r="H213" s="51" t="str">
        <f>LOWER(CONCATENATE(Table6[[#This Row],[SERI]],Table6[[#This Row],[NAMA]],Table6[[#This Row],[QTY]],Table6[[#This Row],[A]],Table6[[#This Row],[TGL]]))</f>
        <v>joss-268gell refill hitam28802020</v>
      </c>
    </row>
    <row r="214" spans="1:8">
      <c r="A214" s="51">
        <v>213</v>
      </c>
      <c r="B214" s="51">
        <v>3008</v>
      </c>
      <c r="C214" s="51" t="s">
        <v>3758</v>
      </c>
      <c r="D214" s="51">
        <v>400</v>
      </c>
      <c r="E214" s="51">
        <v>4</v>
      </c>
      <c r="F214" s="51">
        <v>2020</v>
      </c>
      <c r="G214" s="51"/>
      <c r="H214" s="51" t="str">
        <f>LOWER(CONCATENATE(Table6[[#This Row],[SERI]],Table6[[#This Row],[NAMA]],Table6[[#This Row],[QTY]],Table6[[#This Row],[A]],Table6[[#This Row],[TGL]]))</f>
        <v>3008magnet4002020</v>
      </c>
    </row>
    <row r="215" spans="1:8">
      <c r="A215" s="51">
        <v>214</v>
      </c>
      <c r="B215" s="51" t="s">
        <v>3759</v>
      </c>
      <c r="C215" s="51" t="s">
        <v>3758</v>
      </c>
      <c r="D215" s="51">
        <v>240</v>
      </c>
      <c r="E215" s="51">
        <v>1</v>
      </c>
      <c r="F215" s="51">
        <v>2020</v>
      </c>
      <c r="G215" s="51"/>
      <c r="H215" s="51" t="str">
        <f>LOWER(CONCATENATE(Table6[[#This Row],[SERI]],Table6[[#This Row],[NAMA]],Table6[[#This Row],[QTY]],Table6[[#This Row],[A]],Table6[[#This Row],[TGL]]))</f>
        <v>006magnet2402020</v>
      </c>
    </row>
    <row r="216" spans="1:8">
      <c r="A216" s="51">
        <v>215</v>
      </c>
      <c r="B216" s="51" t="s">
        <v>3760</v>
      </c>
      <c r="C216" s="51" t="s">
        <v>3758</v>
      </c>
      <c r="D216" s="51">
        <v>320</v>
      </c>
      <c r="E216" s="51">
        <v>7</v>
      </c>
      <c r="F216" s="51">
        <v>2020</v>
      </c>
      <c r="G216" s="51"/>
      <c r="H216" s="51" t="str">
        <f>LOWER(CONCATENATE(Table6[[#This Row],[SERI]],Table6[[#This Row],[NAMA]],Table6[[#This Row],[QTY]],Table6[[#This Row],[A]],Table6[[#This Row],[TGL]]))</f>
        <v>002magnet3202020</v>
      </c>
    </row>
    <row r="217" spans="1:8">
      <c r="A217" s="51">
        <v>216</v>
      </c>
      <c r="B217" s="51" t="s">
        <v>3761</v>
      </c>
      <c r="C217" s="51" t="s">
        <v>3758</v>
      </c>
      <c r="D217" s="51">
        <v>360</v>
      </c>
      <c r="E217" s="51">
        <v>2</v>
      </c>
      <c r="F217" s="51">
        <v>2020</v>
      </c>
      <c r="G217" s="51"/>
      <c r="H217" s="51" t="str">
        <f>LOWER(CONCATENATE(Table6[[#This Row],[SERI]],Table6[[#This Row],[NAMA]],Table6[[#This Row],[QTY]],Table6[[#This Row],[A]],Table6[[#This Row],[TGL]]))</f>
        <v>8011-6magnet3602020</v>
      </c>
    </row>
    <row r="218" spans="1:8">
      <c r="A218" s="51">
        <v>217</v>
      </c>
      <c r="B218" s="51" t="s">
        <v>3762</v>
      </c>
      <c r="C218" s="51" t="s">
        <v>3758</v>
      </c>
      <c r="D218" s="51">
        <v>400</v>
      </c>
      <c r="E218" s="51">
        <v>1</v>
      </c>
      <c r="F218" s="51">
        <v>2020</v>
      </c>
      <c r="G218" s="51"/>
      <c r="H218" s="51" t="str">
        <f>LOWER(CONCATENATE(Table6[[#This Row],[SERI]],Table6[[#This Row],[NAMA]],Table6[[#This Row],[QTY]],Table6[[#This Row],[A]],Table6[[#This Row],[TGL]]))</f>
        <v>3010tmagnet4002020</v>
      </c>
    </row>
    <row r="219" spans="1:8">
      <c r="A219" s="51">
        <v>218</v>
      </c>
      <c r="B219" s="51" t="s">
        <v>3763</v>
      </c>
      <c r="C219" s="51" t="s">
        <v>3758</v>
      </c>
      <c r="D219" s="51">
        <v>800</v>
      </c>
      <c r="E219" s="51">
        <v>3</v>
      </c>
      <c r="F219" s="51">
        <v>2020</v>
      </c>
      <c r="G219" s="51"/>
      <c r="H219" s="51" t="str">
        <f>LOWER(CONCATENATE(Table6[[#This Row],[SERI]],Table6[[#This Row],[NAMA]],Table6[[#This Row],[QTY]],Table6[[#This Row],[A]],Table6[[#This Row],[TGL]]))</f>
        <v>2010tmagnet8002020</v>
      </c>
    </row>
    <row r="220" spans="1:8">
      <c r="A220" s="51">
        <v>219</v>
      </c>
      <c r="B220" s="51" t="s">
        <v>3764</v>
      </c>
      <c r="C220" s="51" t="s">
        <v>3758</v>
      </c>
      <c r="D220" s="51">
        <v>400</v>
      </c>
      <c r="E220" s="51">
        <v>3</v>
      </c>
      <c r="F220" s="51">
        <v>2020</v>
      </c>
      <c r="G220" s="51"/>
      <c r="H220" s="51" t="str">
        <f>LOWER(CONCATENATE(Table6[[#This Row],[SERI]],Table6[[#This Row],[NAMA]],Table6[[#This Row],[QTY]],Table6[[#This Row],[A]],Table6[[#This Row],[TGL]]))</f>
        <v>x3510magnet4002020</v>
      </c>
    </row>
    <row r="221" spans="1:8">
      <c r="A221" s="51">
        <v>220</v>
      </c>
      <c r="B221" s="51" t="s">
        <v>3765</v>
      </c>
      <c r="C221" s="51" t="s">
        <v>3758</v>
      </c>
      <c r="D221" s="51">
        <v>360</v>
      </c>
      <c r="E221" s="51">
        <v>3</v>
      </c>
      <c r="F221" s="51">
        <v>2020</v>
      </c>
      <c r="G221" s="51"/>
      <c r="H221" s="51" t="str">
        <f>LOWER(CONCATENATE(Table6[[#This Row],[SERI]],Table6[[#This Row],[NAMA]],Table6[[#This Row],[QTY]],Table6[[#This Row],[A]],Table6[[#This Row],[TGL]]))</f>
        <v>x4008magnet3602020</v>
      </c>
    </row>
    <row r="222" spans="1:8">
      <c r="A222" s="51">
        <v>221</v>
      </c>
      <c r="B222" s="51" t="s">
        <v>3766</v>
      </c>
      <c r="C222" s="51" t="s">
        <v>3767</v>
      </c>
      <c r="D222" s="51">
        <v>400</v>
      </c>
      <c r="E222" s="51">
        <v>2</v>
      </c>
      <c r="F222" s="51">
        <v>2020</v>
      </c>
      <c r="G222" s="51"/>
      <c r="H222" s="51" t="str">
        <f>LOWER(CONCATENATE(Table6[[#This Row],[SERI]],Table6[[#This Row],[NAMA]],Table6[[#This Row],[QTY]],Table6[[#This Row],[A]],Table6[[#This Row],[TGL]]))</f>
        <v>x3010magnet smile kuning4002020</v>
      </c>
    </row>
    <row r="223" spans="1:8">
      <c r="A223" s="51">
        <v>222</v>
      </c>
      <c r="B223" s="51" t="s">
        <v>3768</v>
      </c>
      <c r="C223" s="51" t="s">
        <v>3769</v>
      </c>
      <c r="D223" s="51">
        <v>400</v>
      </c>
      <c r="E223" s="51">
        <v>2</v>
      </c>
      <c r="F223" s="51">
        <v>2020</v>
      </c>
      <c r="G223" s="51"/>
      <c r="H223" s="51" t="str">
        <f>LOWER(CONCATENATE(Table6[[#This Row],[SERI]],Table6[[#This Row],[NAMA]],Table6[[#This Row],[QTY]],Table6[[#This Row],[A]],Table6[[#This Row],[TGL]]))</f>
        <v>3010jmagnet smile warna4002020</v>
      </c>
    </row>
    <row r="224" spans="1:8">
      <c r="A224" s="51">
        <v>223</v>
      </c>
      <c r="B224" s="51">
        <v>100918</v>
      </c>
      <c r="C224" s="51" t="s">
        <v>3770</v>
      </c>
      <c r="D224" s="51">
        <v>600</v>
      </c>
      <c r="E224" s="51">
        <v>1</v>
      </c>
      <c r="F224" s="51">
        <v>2020</v>
      </c>
      <c r="G224" s="51"/>
      <c r="H224" s="51" t="str">
        <f>LOWER(CONCATENATE(Table6[[#This Row],[SERI]],Table6[[#This Row],[NAMA]],Table6[[#This Row],[QTY]],Table6[[#This Row],[A]],Table6[[#This Row],[TGL]]))</f>
        <v>100918note book6002020</v>
      </c>
    </row>
    <row r="225" spans="1:8">
      <c r="A225" s="51">
        <v>224</v>
      </c>
      <c r="B225" s="51" t="s">
        <v>3771</v>
      </c>
      <c r="C225" s="51" t="s">
        <v>3770</v>
      </c>
      <c r="D225" s="51">
        <v>768</v>
      </c>
      <c r="E225" s="51">
        <v>3</v>
      </c>
      <c r="F225" s="51">
        <v>2020</v>
      </c>
      <c r="G225" s="51"/>
      <c r="H225" s="51" t="str">
        <f>LOWER(CONCATENATE(Table6[[#This Row],[SERI]],Table6[[#This Row],[NAMA]],Table6[[#This Row],[QTY]],Table6[[#This Row],[A]],Table6[[#This Row],[TGL]]))</f>
        <v>70100-9note book7682020</v>
      </c>
    </row>
    <row r="226" spans="1:8">
      <c r="A226" s="51">
        <v>225</v>
      </c>
      <c r="B226" s="51">
        <v>83100</v>
      </c>
      <c r="C226" s="51" t="s">
        <v>3770</v>
      </c>
      <c r="D226" s="51">
        <v>550</v>
      </c>
      <c r="E226" s="51">
        <v>1</v>
      </c>
      <c r="F226" s="51">
        <v>2020</v>
      </c>
      <c r="G226" s="51"/>
      <c r="H226" s="51" t="str">
        <f>LOWER(CONCATENATE(Table6[[#This Row],[SERI]],Table6[[#This Row],[NAMA]],Table6[[#This Row],[QTY]],Table6[[#This Row],[A]],Table6[[#This Row],[TGL]]))</f>
        <v>83100note book5502020</v>
      </c>
    </row>
    <row r="227" spans="1:8">
      <c r="A227" s="51">
        <v>226</v>
      </c>
      <c r="B227" s="51" t="s">
        <v>3772</v>
      </c>
      <c r="C227" s="51" t="s">
        <v>3543</v>
      </c>
      <c r="D227" s="51">
        <v>80</v>
      </c>
      <c r="E227" s="51">
        <v>7</v>
      </c>
      <c r="F227" s="51">
        <v>2020</v>
      </c>
      <c r="G227" s="51"/>
      <c r="H227" s="51" t="str">
        <f>LOWER(CONCATENATE(Table6[[#This Row],[SERI]],Table6[[#This Row],[NAMA]],Table6[[#This Row],[QTY]],Table6[[#This Row],[A]],Table6[[#This Row],[TGL]]))</f>
        <v>18-35note book802020</v>
      </c>
    </row>
    <row r="228" spans="1:8">
      <c r="A228" s="51">
        <v>227</v>
      </c>
      <c r="B228" s="51" t="s">
        <v>3773</v>
      </c>
      <c r="C228" s="51" t="s">
        <v>3543</v>
      </c>
      <c r="D228" s="51">
        <v>120</v>
      </c>
      <c r="E228" s="51">
        <v>4</v>
      </c>
      <c r="F228" s="51">
        <v>2020</v>
      </c>
      <c r="G228" s="51"/>
      <c r="H228" s="51" t="str">
        <f>LOWER(CONCATENATE(Table6[[#This Row],[SERI]],Table6[[#This Row],[NAMA]],Table6[[#This Row],[QTY]],Table6[[#This Row],[A]],Table6[[#This Row],[TGL]]))</f>
        <v>25-35note book1202020</v>
      </c>
    </row>
    <row r="229" spans="1:8">
      <c r="A229" s="51">
        <v>228</v>
      </c>
      <c r="B229" s="51">
        <v>909</v>
      </c>
      <c r="C229" s="51" t="s">
        <v>3636</v>
      </c>
      <c r="D229" s="51">
        <v>1152</v>
      </c>
      <c r="E229" s="51">
        <v>2</v>
      </c>
      <c r="F229" s="51">
        <v>2020</v>
      </c>
      <c r="G229" s="51"/>
      <c r="H229" s="51" t="str">
        <f>LOWER(CONCATENATE(Table6[[#This Row],[SERI]],Table6[[#This Row],[NAMA]],Table6[[#This Row],[QTY]],Table6[[#This Row],[A]],Table6[[#This Row],[TGL]]))</f>
        <v>909pencil11522020</v>
      </c>
    </row>
    <row r="230" spans="1:8">
      <c r="A230" s="51">
        <v>229</v>
      </c>
      <c r="B230" s="51" t="s">
        <v>3604</v>
      </c>
      <c r="C230" s="51" t="s">
        <v>3774</v>
      </c>
      <c r="D230" s="51">
        <v>60</v>
      </c>
      <c r="E230" s="51">
        <v>48</v>
      </c>
      <c r="F230" s="51">
        <v>2020</v>
      </c>
      <c r="G230" s="51"/>
      <c r="H230" s="51" t="str">
        <f>LOWER(CONCATENATE(Table6[[#This Row],[SERI]],Table6[[#This Row],[NAMA]],Table6[[#This Row],[QTY]],Table6[[#This Row],[A]],Table6[[#This Row],[TGL]]))</f>
        <v>kw-1919pencil box602020</v>
      </c>
    </row>
    <row r="231" spans="1:8">
      <c r="A231" s="51">
        <v>230</v>
      </c>
      <c r="B231" s="51" t="s">
        <v>3605</v>
      </c>
      <c r="C231" s="51" t="s">
        <v>3774</v>
      </c>
      <c r="D231" s="51">
        <v>60</v>
      </c>
      <c r="E231" s="51">
        <v>49</v>
      </c>
      <c r="F231" s="51">
        <v>2020</v>
      </c>
      <c r="G231" s="51"/>
      <c r="H231" s="51" t="str">
        <f>LOWER(CONCATENATE(Table6[[#This Row],[SERI]],Table6[[#This Row],[NAMA]],Table6[[#This Row],[QTY]],Table6[[#This Row],[A]],Table6[[#This Row],[TGL]]))</f>
        <v>kw-1616pencil box602020</v>
      </c>
    </row>
    <row r="232" spans="1:8">
      <c r="A232" s="51">
        <v>231</v>
      </c>
      <c r="B232" s="51" t="s">
        <v>3631</v>
      </c>
      <c r="C232" s="51" t="s">
        <v>3774</v>
      </c>
      <c r="D232" s="51">
        <v>120</v>
      </c>
      <c r="E232" s="51">
        <v>29</v>
      </c>
      <c r="F232" s="51">
        <v>2020</v>
      </c>
      <c r="G232" s="51"/>
      <c r="H232" s="51" t="str">
        <f>LOWER(CONCATENATE(Table6[[#This Row],[SERI]],Table6[[#This Row],[NAMA]],Table6[[#This Row],[QTY]],Table6[[#This Row],[A]],Table6[[#This Row],[TGL]]))</f>
        <v>a-6500pencil box1202020</v>
      </c>
    </row>
    <row r="233" spans="1:8">
      <c r="A233" s="51">
        <v>232</v>
      </c>
      <c r="B233" s="51" t="s">
        <v>3775</v>
      </c>
      <c r="C233" s="51" t="s">
        <v>3517</v>
      </c>
      <c r="D233" s="51">
        <v>840</v>
      </c>
      <c r="E233" s="51">
        <v>11</v>
      </c>
      <c r="F233" s="51">
        <v>2020</v>
      </c>
      <c r="G233" s="51"/>
      <c r="H233" s="51" t="str">
        <f>LOWER(CONCATENATE(Table6[[#This Row],[SERI]],Table6[[#This Row],[NAMA]],Table6[[#This Row],[QTY]],Table6[[#This Row],[A]],Table6[[#This Row],[TGL]]))</f>
        <v>24x20pocket8402020</v>
      </c>
    </row>
    <row r="234" spans="1:8">
      <c r="A234" s="51">
        <v>233</v>
      </c>
      <c r="B234" s="51" t="s">
        <v>3776</v>
      </c>
      <c r="C234" s="51" t="s">
        <v>3517</v>
      </c>
      <c r="D234" s="51">
        <v>840</v>
      </c>
      <c r="E234" s="51">
        <v>19</v>
      </c>
      <c r="F234" s="51">
        <v>2020</v>
      </c>
      <c r="G234" s="51"/>
      <c r="H234" s="51" t="str">
        <f>LOWER(CONCATENATE(Table6[[#This Row],[SERI]],Table6[[#This Row],[NAMA]],Table6[[#This Row],[QTY]],Table6[[#This Row],[A]],Table6[[#This Row],[TGL]]))</f>
        <v>30x20pocket8402020</v>
      </c>
    </row>
    <row r="235" spans="1:8">
      <c r="A235" s="51">
        <v>234</v>
      </c>
      <c r="B235" s="51" t="s">
        <v>3777</v>
      </c>
      <c r="C235" s="51" t="s">
        <v>3517</v>
      </c>
      <c r="D235" s="51">
        <v>840</v>
      </c>
      <c r="E235" s="51">
        <v>20</v>
      </c>
      <c r="F235" s="51">
        <v>2020</v>
      </c>
      <c r="G235" s="51"/>
      <c r="H235" s="51" t="str">
        <f>LOWER(CONCATENATE(Table6[[#This Row],[SERI]],Table6[[#This Row],[NAMA]],Table6[[#This Row],[QTY]],Table6[[#This Row],[A]],Table6[[#This Row],[TGL]]))</f>
        <v>30x23pocket8402020</v>
      </c>
    </row>
    <row r="236" spans="1:8">
      <c r="A236" s="51">
        <v>235</v>
      </c>
      <c r="B236" s="51" t="s">
        <v>3778</v>
      </c>
      <c r="C236" s="51" t="s">
        <v>3779</v>
      </c>
      <c r="D236" s="51">
        <v>840</v>
      </c>
      <c r="E236" s="51">
        <v>1</v>
      </c>
      <c r="F236" s="51">
        <v>2020</v>
      </c>
      <c r="G236" s="51"/>
      <c r="H236" s="51" t="str">
        <f>LOWER(CONCATENATE(Table6[[#This Row],[SERI]],Table6[[#This Row],[NAMA]],Table6[[#This Row],[QTY]],Table6[[#This Row],[A]],Table6[[#This Row],[TGL]]))</f>
        <v>33x27pocket b8402020</v>
      </c>
    </row>
    <row r="237" spans="1:8">
      <c r="A237" s="51">
        <v>236</v>
      </c>
      <c r="B237" s="51" t="s">
        <v>3780</v>
      </c>
      <c r="C237" s="51" t="s">
        <v>3517</v>
      </c>
      <c r="D237" s="51">
        <v>840</v>
      </c>
      <c r="E237" s="51">
        <v>22</v>
      </c>
      <c r="F237" s="51">
        <v>2020</v>
      </c>
      <c r="G237" s="51"/>
      <c r="H237" s="51" t="str">
        <f>LOWER(CONCATENATE(Table6[[#This Row],[SERI]],Table6[[#This Row],[NAMA]],Table6[[#This Row],[QTY]],Table6[[#This Row],[A]],Table6[[#This Row],[TGL]]))</f>
        <v>27x33pocket8402020</v>
      </c>
    </row>
    <row r="238" spans="1:8">
      <c r="A238" s="51">
        <v>237</v>
      </c>
      <c r="B238" s="51" t="s">
        <v>3781</v>
      </c>
      <c r="C238" s="51" t="s">
        <v>3517</v>
      </c>
      <c r="D238" s="51">
        <v>600</v>
      </c>
      <c r="E238" s="51">
        <v>15</v>
      </c>
      <c r="F238" s="51">
        <v>2020</v>
      </c>
      <c r="G238" s="51"/>
      <c r="H238" s="51" t="str">
        <f>LOWER(CONCATENATE(Table6[[#This Row],[SERI]],Table6[[#This Row],[NAMA]],Table6[[#This Row],[QTY]],Table6[[#This Row],[A]],Table6[[#This Row],[TGL]]))</f>
        <v>40x30pocket6002020</v>
      </c>
    </row>
    <row r="239" spans="1:8">
      <c r="A239" s="51">
        <v>238</v>
      </c>
      <c r="B239" s="51" t="s">
        <v>3782</v>
      </c>
      <c r="C239" s="51" t="s">
        <v>3517</v>
      </c>
      <c r="D239" s="51">
        <v>600</v>
      </c>
      <c r="E239" s="51">
        <v>18</v>
      </c>
      <c r="F239" s="51">
        <v>2020</v>
      </c>
      <c r="G239" s="51"/>
      <c r="H239" s="51" t="str">
        <f>LOWER(CONCATENATE(Table6[[#This Row],[SERI]],Table6[[#This Row],[NAMA]],Table6[[#This Row],[QTY]],Table6[[#This Row],[A]],Table6[[#This Row],[TGL]]))</f>
        <v>45x33pocket6002020</v>
      </c>
    </row>
    <row r="240" spans="1:8">
      <c r="A240" s="51">
        <v>239</v>
      </c>
      <c r="B240" s="51" t="s">
        <v>3783</v>
      </c>
      <c r="C240" s="51" t="s">
        <v>3517</v>
      </c>
      <c r="D240" s="51">
        <v>240</v>
      </c>
      <c r="E240" s="51">
        <v>5</v>
      </c>
      <c r="F240" s="51">
        <v>2020</v>
      </c>
      <c r="G240" s="51"/>
      <c r="H240" s="51" t="str">
        <f>LOWER(CONCATENATE(Table6[[#This Row],[SERI]],Table6[[#This Row],[NAMA]],Table6[[#This Row],[QTY]],Table6[[#This Row],[A]],Table6[[#This Row],[TGL]]))</f>
        <v>35x40pocket2402020</v>
      </c>
    </row>
    <row r="241" spans="1:8">
      <c r="A241" s="51">
        <v>240</v>
      </c>
      <c r="B241" s="51" t="s">
        <v>3784</v>
      </c>
      <c r="C241" s="51" t="s">
        <v>3517</v>
      </c>
      <c r="D241" s="51">
        <v>240</v>
      </c>
      <c r="E241" s="51">
        <v>3</v>
      </c>
      <c r="F241" s="51">
        <v>2020</v>
      </c>
      <c r="G241" s="51"/>
      <c r="H241" s="51" t="str">
        <f>LOWER(CONCATENATE(Table6[[#This Row],[SERI]],Table6[[#This Row],[NAMA]],Table6[[#This Row],[QTY]],Table6[[#This Row],[A]],Table6[[#This Row],[TGL]]))</f>
        <v>40x45pocket2402020</v>
      </c>
    </row>
    <row r="242" spans="1:8">
      <c r="A242" s="51">
        <v>241</v>
      </c>
      <c r="B242" s="51" t="s">
        <v>3785</v>
      </c>
      <c r="C242" s="51" t="s">
        <v>3517</v>
      </c>
      <c r="D242" s="51">
        <v>240</v>
      </c>
      <c r="E242" s="51">
        <v>3</v>
      </c>
      <c r="F242" s="51">
        <v>2020</v>
      </c>
      <c r="G242" s="51"/>
      <c r="H242" s="51" t="str">
        <f>LOWER(CONCATENATE(Table6[[#This Row],[SERI]],Table6[[#This Row],[NAMA]],Table6[[#This Row],[QTY]],Table6[[#This Row],[A]],Table6[[#This Row],[TGL]]))</f>
        <v>45x50pocket2402020</v>
      </c>
    </row>
    <row r="243" spans="1:8">
      <c r="A243" s="51">
        <v>242</v>
      </c>
      <c r="B243" s="51" t="s">
        <v>3786</v>
      </c>
      <c r="C243" s="51" t="s">
        <v>3517</v>
      </c>
      <c r="D243" s="51">
        <v>1800</v>
      </c>
      <c r="E243" s="51">
        <v>17</v>
      </c>
      <c r="F243" s="51">
        <v>2020</v>
      </c>
      <c r="G243" s="51"/>
      <c r="H243" s="51" t="str">
        <f>LOWER(CONCATENATE(Table6[[#This Row],[SERI]],Table6[[#This Row],[NAMA]],Table6[[#This Row],[QTY]],Table6[[#This Row],[A]],Table6[[#This Row],[TGL]]))</f>
        <v>16x25pocket18002020</v>
      </c>
    </row>
    <row r="244" spans="1:8">
      <c r="A244" s="51">
        <v>243</v>
      </c>
      <c r="B244" s="51" t="s">
        <v>3787</v>
      </c>
      <c r="C244" s="51" t="s">
        <v>3788</v>
      </c>
      <c r="D244" s="51">
        <v>1200</v>
      </c>
      <c r="E244" s="51">
        <v>5</v>
      </c>
      <c r="F244" s="51">
        <v>2020</v>
      </c>
      <c r="G244" s="51"/>
      <c r="H244" s="51" t="str">
        <f>LOWER(CONCATENATE(Table6[[#This Row],[SERI]],Table6[[#This Row],[NAMA]],Table6[[#This Row],[QTY]],Table6[[#This Row],[A]],Table6[[#This Row],[TGL]]))</f>
        <v>22x32pocket kantong ultah12002020</v>
      </c>
    </row>
    <row r="245" spans="1:8">
      <c r="A245" s="51">
        <v>244</v>
      </c>
      <c r="B245" s="51" t="s">
        <v>3789</v>
      </c>
      <c r="C245" s="51" t="s">
        <v>3790</v>
      </c>
      <c r="D245" s="51">
        <v>720</v>
      </c>
      <c r="E245" s="51">
        <v>4</v>
      </c>
      <c r="F245" s="51">
        <v>2020</v>
      </c>
      <c r="G245" s="51"/>
      <c r="H245" s="51" t="str">
        <f>LOWER(CONCATENATE(Table6[[#This Row],[SERI]],Table6[[#This Row],[NAMA]],Table6[[#This Row],[QTY]],Table6[[#This Row],[A]],Table6[[#This Row],[TGL]]))</f>
        <v>no-859-mpocket biasa kecil7202020</v>
      </c>
    </row>
    <row r="246" spans="1:8">
      <c r="A246" s="51">
        <v>245</v>
      </c>
      <c r="B246" s="51" t="s">
        <v>3791</v>
      </c>
      <c r="C246" s="51" t="s">
        <v>3790</v>
      </c>
      <c r="D246" s="51">
        <v>720</v>
      </c>
      <c r="E246" s="51">
        <v>2</v>
      </c>
      <c r="F246" s="51">
        <v>2020</v>
      </c>
      <c r="G246" s="51"/>
      <c r="H246" s="51" t="str">
        <f>LOWER(CONCATENATE(Table6[[#This Row],[SERI]],Table6[[#This Row],[NAMA]],Table6[[#This Row],[QTY]],Table6[[#This Row],[A]],Table6[[#This Row],[TGL]]))</f>
        <v>h-8095-mpocket biasa kecil7202020</v>
      </c>
    </row>
    <row r="247" spans="1:8">
      <c r="A247" s="51">
        <v>246</v>
      </c>
      <c r="B247" s="51" t="s">
        <v>3792</v>
      </c>
      <c r="C247" s="51" t="s">
        <v>3790</v>
      </c>
      <c r="D247" s="51">
        <v>720</v>
      </c>
      <c r="E247" s="51">
        <v>2</v>
      </c>
      <c r="F247" s="51">
        <v>2020</v>
      </c>
      <c r="G247" s="51"/>
      <c r="H247" s="51" t="str">
        <f>LOWER(CONCATENATE(Table6[[#This Row],[SERI]],Table6[[#This Row],[NAMA]],Table6[[#This Row],[QTY]],Table6[[#This Row],[A]],Table6[[#This Row],[TGL]]))</f>
        <v>no-003-mpocket biasa kecil7202020</v>
      </c>
    </row>
    <row r="248" spans="1:8">
      <c r="A248" s="51">
        <v>247</v>
      </c>
      <c r="B248" s="51" t="s">
        <v>3793</v>
      </c>
      <c r="C248" s="51" t="s">
        <v>3790</v>
      </c>
      <c r="D248" s="51">
        <v>720</v>
      </c>
      <c r="E248" s="51">
        <v>2</v>
      </c>
      <c r="F248" s="51">
        <v>2020</v>
      </c>
      <c r="G248" s="51"/>
      <c r="H248" s="51" t="str">
        <f>LOWER(CONCATENATE(Table6[[#This Row],[SERI]],Table6[[#This Row],[NAMA]],Table6[[#This Row],[QTY]],Table6[[#This Row],[A]],Table6[[#This Row],[TGL]]))</f>
        <v>h-8233-mpocket biasa kecil7202020</v>
      </c>
    </row>
    <row r="249" spans="1:8">
      <c r="A249" s="51">
        <v>248</v>
      </c>
      <c r="B249" s="51" t="s">
        <v>3794</v>
      </c>
      <c r="C249" s="51" t="s">
        <v>3790</v>
      </c>
      <c r="D249" s="51">
        <v>720</v>
      </c>
      <c r="E249" s="51">
        <v>1</v>
      </c>
      <c r="F249" s="51">
        <v>2020</v>
      </c>
      <c r="G249" s="51"/>
      <c r="H249" s="51" t="str">
        <f>LOWER(CONCATENATE(Table6[[#This Row],[SERI]],Table6[[#This Row],[NAMA]],Table6[[#This Row],[QTY]],Table6[[#This Row],[A]],Table6[[#This Row],[TGL]]))</f>
        <v>h-4007-mpocket biasa kecil7202020</v>
      </c>
    </row>
    <row r="250" spans="1:8">
      <c r="A250" s="51">
        <v>249</v>
      </c>
      <c r="B250" s="51" t="s">
        <v>3795</v>
      </c>
      <c r="C250" s="51" t="s">
        <v>3790</v>
      </c>
      <c r="D250" s="51">
        <v>720</v>
      </c>
      <c r="E250" s="51">
        <v>1</v>
      </c>
      <c r="F250" s="51">
        <v>2020</v>
      </c>
      <c r="G250" s="51"/>
      <c r="H250" s="51" t="str">
        <f>LOWER(CONCATENATE(Table6[[#This Row],[SERI]],Table6[[#This Row],[NAMA]],Table6[[#This Row],[QTY]],Table6[[#This Row],[A]],Table6[[#This Row],[TGL]]))</f>
        <v>no-893-mpocket biasa kecil7202020</v>
      </c>
    </row>
    <row r="251" spans="1:8">
      <c r="A251" s="51">
        <v>250</v>
      </c>
      <c r="B251" s="51" t="s">
        <v>3796</v>
      </c>
      <c r="C251" s="51" t="s">
        <v>3790</v>
      </c>
      <c r="D251" s="51">
        <v>720</v>
      </c>
      <c r="E251" s="51">
        <v>3</v>
      </c>
      <c r="F251" s="51">
        <v>2020</v>
      </c>
      <c r="G251" s="51"/>
      <c r="H251" s="51" t="str">
        <f>LOWER(CONCATENATE(Table6[[#This Row],[SERI]],Table6[[#This Row],[NAMA]],Table6[[#This Row],[QTY]],Table6[[#This Row],[A]],Table6[[#This Row],[TGL]]))</f>
        <v>xm-3003-mpocket biasa kecil7202020</v>
      </c>
    </row>
    <row r="252" spans="1:8">
      <c r="A252" s="51">
        <v>251</v>
      </c>
      <c r="B252" s="51" t="s">
        <v>3797</v>
      </c>
      <c r="C252" s="51" t="s">
        <v>3790</v>
      </c>
      <c r="D252" s="51">
        <v>720</v>
      </c>
      <c r="E252" s="51">
        <v>2</v>
      </c>
      <c r="F252" s="51">
        <v>2020</v>
      </c>
      <c r="G252" s="51"/>
      <c r="H252" s="51" t="str">
        <f>LOWER(CONCATENATE(Table6[[#This Row],[SERI]],Table6[[#This Row],[NAMA]],Table6[[#This Row],[QTY]],Table6[[#This Row],[A]],Table6[[#This Row],[TGL]]))</f>
        <v>no-1036-mpocket biasa kecil7202020</v>
      </c>
    </row>
    <row r="253" spans="1:8">
      <c r="A253" s="51">
        <v>252</v>
      </c>
      <c r="B253" s="51" t="s">
        <v>3798</v>
      </c>
      <c r="C253" s="51" t="s">
        <v>3790</v>
      </c>
      <c r="D253" s="51">
        <v>720</v>
      </c>
      <c r="E253" s="51">
        <v>3</v>
      </c>
      <c r="F253" s="51">
        <v>2020</v>
      </c>
      <c r="G253" s="51"/>
      <c r="H253" s="51" t="str">
        <f>LOWER(CONCATENATE(Table6[[#This Row],[SERI]],Table6[[#This Row],[NAMA]],Table6[[#This Row],[QTY]],Table6[[#This Row],[A]],Table6[[#This Row],[TGL]]))</f>
        <v>zd-678-mpocket biasa kecil7202020</v>
      </c>
    </row>
    <row r="254" spans="1:8">
      <c r="A254" s="51">
        <v>253</v>
      </c>
      <c r="B254" s="51" t="s">
        <v>3799</v>
      </c>
      <c r="C254" s="51" t="s">
        <v>3800</v>
      </c>
      <c r="D254" s="51">
        <v>480</v>
      </c>
      <c r="E254" s="51">
        <v>4</v>
      </c>
      <c r="F254" s="51">
        <v>2020</v>
      </c>
      <c r="G254" s="51"/>
      <c r="H254" s="51" t="str">
        <f>LOWER(CONCATENATE(Table6[[#This Row],[SERI]],Table6[[#This Row],[NAMA]],Table6[[#This Row],[QTY]],Table6[[#This Row],[A]],Table6[[#This Row],[TGL]]))</f>
        <v>no-859-lpocket biasa tg4802020</v>
      </c>
    </row>
    <row r="255" spans="1:8">
      <c r="A255" s="51">
        <v>254</v>
      </c>
      <c r="B255" s="51" t="s">
        <v>3801</v>
      </c>
      <c r="C255" s="51" t="s">
        <v>3800</v>
      </c>
      <c r="D255" s="51">
        <v>480</v>
      </c>
      <c r="E255" s="51">
        <v>1</v>
      </c>
      <c r="F255" s="51">
        <v>2020</v>
      </c>
      <c r="G255" s="51"/>
      <c r="H255" s="51" t="str">
        <f>LOWER(CONCATENATE(Table6[[#This Row],[SERI]],Table6[[#This Row],[NAMA]],Table6[[#This Row],[QTY]],Table6[[#This Row],[A]],Table6[[#This Row],[TGL]]))</f>
        <v>h-4007-lpocket biasa tg4802020</v>
      </c>
    </row>
    <row r="256" spans="1:8">
      <c r="A256" s="51">
        <v>255</v>
      </c>
      <c r="B256" s="51" t="s">
        <v>3802</v>
      </c>
      <c r="C256" s="51" t="s">
        <v>3800</v>
      </c>
      <c r="D256" s="51">
        <v>480</v>
      </c>
      <c r="E256" s="51">
        <v>3</v>
      </c>
      <c r="F256" s="51">
        <v>2020</v>
      </c>
      <c r="G256" s="51"/>
      <c r="H256" s="51" t="str">
        <f>LOWER(CONCATENATE(Table6[[#This Row],[SERI]],Table6[[#This Row],[NAMA]],Table6[[#This Row],[QTY]],Table6[[#This Row],[A]],Table6[[#This Row],[TGL]]))</f>
        <v>no-1036-lpocket biasa tg4802020</v>
      </c>
    </row>
    <row r="257" spans="1:8">
      <c r="A257" s="51">
        <v>256</v>
      </c>
      <c r="B257" s="51" t="s">
        <v>3803</v>
      </c>
      <c r="C257" s="51" t="s">
        <v>3804</v>
      </c>
      <c r="D257" s="51">
        <v>720</v>
      </c>
      <c r="E257" s="51">
        <v>2</v>
      </c>
      <c r="F257" s="51">
        <v>2020</v>
      </c>
      <c r="G257" s="51"/>
      <c r="H257" s="51" t="str">
        <f>LOWER(CONCATENATE(Table6[[#This Row],[SERI]],Table6[[#This Row],[NAMA]],Table6[[#This Row],[QTY]],Table6[[#This Row],[A]],Table6[[#This Row],[TGL]]))</f>
        <v>xm2083-mpocket glitter kecil7202020</v>
      </c>
    </row>
    <row r="258" spans="1:8">
      <c r="A258" s="51">
        <v>257</v>
      </c>
      <c r="B258" s="51" t="s">
        <v>3805</v>
      </c>
      <c r="C258" s="51" t="s">
        <v>3804</v>
      </c>
      <c r="D258" s="51">
        <v>720</v>
      </c>
      <c r="E258" s="51">
        <v>1</v>
      </c>
      <c r="F258" s="51">
        <v>2020</v>
      </c>
      <c r="G258" s="51"/>
      <c r="H258" s="51" t="str">
        <f>LOWER(CONCATENATE(Table6[[#This Row],[SERI]],Table6[[#This Row],[NAMA]],Table6[[#This Row],[QTY]],Table6[[#This Row],[A]],Table6[[#This Row],[TGL]]))</f>
        <v>zd-789-mpocket glitter kecil7202020</v>
      </c>
    </row>
    <row r="259" spans="1:8">
      <c r="A259" s="51">
        <v>258</v>
      </c>
      <c r="B259" s="51" t="s">
        <v>3806</v>
      </c>
      <c r="C259" s="51" t="s">
        <v>3804</v>
      </c>
      <c r="D259" s="51">
        <v>720</v>
      </c>
      <c r="E259" s="51">
        <v>3</v>
      </c>
      <c r="F259" s="51">
        <v>2020</v>
      </c>
      <c r="G259" s="51"/>
      <c r="H259" s="51" t="str">
        <f>LOWER(CONCATENATE(Table6[[#This Row],[SERI]],Table6[[#This Row],[NAMA]],Table6[[#This Row],[QTY]],Table6[[#This Row],[A]],Table6[[#This Row],[TGL]]))</f>
        <v>sl-7701-mpocket glitter kecil7202020</v>
      </c>
    </row>
    <row r="260" spans="1:8">
      <c r="A260" s="51">
        <v>259</v>
      </c>
      <c r="B260" s="51" t="s">
        <v>3807</v>
      </c>
      <c r="C260" s="51" t="s">
        <v>3804</v>
      </c>
      <c r="D260" s="51">
        <v>720</v>
      </c>
      <c r="E260" s="51">
        <v>4</v>
      </c>
      <c r="F260" s="51">
        <v>2020</v>
      </c>
      <c r="G260" s="51"/>
      <c r="H260" s="51" t="str">
        <f>LOWER(CONCATENATE(Table6[[#This Row],[SERI]],Table6[[#This Row],[NAMA]],Table6[[#This Row],[QTY]],Table6[[#This Row],[A]],Table6[[#This Row],[TGL]]))</f>
        <v>zd-206-mpocket glitter kecil7202020</v>
      </c>
    </row>
    <row r="261" spans="1:8">
      <c r="A261" s="51">
        <v>260</v>
      </c>
      <c r="B261" s="51" t="s">
        <v>3808</v>
      </c>
      <c r="C261" s="51" t="s">
        <v>3804</v>
      </c>
      <c r="D261" s="51">
        <v>720</v>
      </c>
      <c r="E261" s="51">
        <v>4</v>
      </c>
      <c r="F261" s="51">
        <v>2020</v>
      </c>
      <c r="G261" s="51"/>
      <c r="H261" s="51" t="str">
        <f>LOWER(CONCATENATE(Table6[[#This Row],[SERI]],Table6[[#This Row],[NAMA]],Table6[[#This Row],[QTY]],Table6[[#This Row],[A]],Table6[[#This Row],[TGL]]))</f>
        <v>no-3026-mpocket glitter kecil7202020</v>
      </c>
    </row>
    <row r="262" spans="1:8">
      <c r="A262" s="51">
        <v>261</v>
      </c>
      <c r="B262" s="51" t="s">
        <v>3809</v>
      </c>
      <c r="C262" s="51" t="s">
        <v>3804</v>
      </c>
      <c r="D262" s="51">
        <v>720</v>
      </c>
      <c r="E262" s="51">
        <v>3</v>
      </c>
      <c r="F262" s="51">
        <v>2020</v>
      </c>
      <c r="G262" s="51"/>
      <c r="H262" s="51" t="str">
        <f>LOWER(CONCATENATE(Table6[[#This Row],[SERI]],Table6[[#This Row],[NAMA]],Table6[[#This Row],[QTY]],Table6[[#This Row],[A]],Table6[[#This Row],[TGL]]))</f>
        <v>xm-2019-mpocket glitter kecil7202020</v>
      </c>
    </row>
    <row r="263" spans="1:8">
      <c r="A263" s="51">
        <v>262</v>
      </c>
      <c r="B263" s="51" t="s">
        <v>3810</v>
      </c>
      <c r="C263" s="51" t="s">
        <v>3804</v>
      </c>
      <c r="D263" s="51">
        <v>720</v>
      </c>
      <c r="E263" s="51">
        <v>1</v>
      </c>
      <c r="F263" s="51">
        <v>2020</v>
      </c>
      <c r="G263" s="51"/>
      <c r="H263" s="51" t="str">
        <f>LOWER(CONCATENATE(Table6[[#This Row],[SERI]],Table6[[#This Row],[NAMA]],Table6[[#This Row],[QTY]],Table6[[#This Row],[A]],Table6[[#This Row],[TGL]]))</f>
        <v>rq-612-mpocket glitter kecil7202020</v>
      </c>
    </row>
    <row r="264" spans="1:8">
      <c r="A264" s="51">
        <v>263</v>
      </c>
      <c r="B264" s="51" t="s">
        <v>3811</v>
      </c>
      <c r="C264" s="51" t="s">
        <v>3804</v>
      </c>
      <c r="D264" s="51">
        <v>720</v>
      </c>
      <c r="E264" s="51">
        <v>3</v>
      </c>
      <c r="F264" s="51">
        <v>2020</v>
      </c>
      <c r="G264" s="51"/>
      <c r="H264" s="51" t="str">
        <f>LOWER(CONCATENATE(Table6[[#This Row],[SERI]],Table6[[#This Row],[NAMA]],Table6[[#This Row],[QTY]],Table6[[#This Row],[A]],Table6[[#This Row],[TGL]]))</f>
        <v>zd203-mpocket glitter kecil7202020</v>
      </c>
    </row>
    <row r="265" spans="1:8">
      <c r="A265" s="51">
        <v>264</v>
      </c>
      <c r="B265" s="51" t="s">
        <v>3812</v>
      </c>
      <c r="C265" s="51" t="s">
        <v>3804</v>
      </c>
      <c r="D265" s="51">
        <v>720</v>
      </c>
      <c r="E265" s="51">
        <v>3</v>
      </c>
      <c r="F265" s="51">
        <v>2020</v>
      </c>
      <c r="G265" s="51"/>
      <c r="H265" s="51" t="str">
        <f>LOWER(CONCATENATE(Table6[[#This Row],[SERI]],Table6[[#This Row],[NAMA]],Table6[[#This Row],[QTY]],Table6[[#This Row],[A]],Table6[[#This Row],[TGL]]))</f>
        <v>no1029-mpocket glitter kecil7202020</v>
      </c>
    </row>
    <row r="266" spans="1:8">
      <c r="A266" s="51">
        <v>265</v>
      </c>
      <c r="B266" s="51" t="s">
        <v>3813</v>
      </c>
      <c r="C266" s="51" t="s">
        <v>3814</v>
      </c>
      <c r="D266" s="51">
        <v>480</v>
      </c>
      <c r="E266" s="51">
        <v>3</v>
      </c>
      <c r="F266" s="51">
        <v>2020</v>
      </c>
      <c r="G266" s="51"/>
      <c r="H266" s="51" t="str">
        <f>LOWER(CONCATENATE(Table6[[#This Row],[SERI]],Table6[[#This Row],[NAMA]],Table6[[#This Row],[QTY]],Table6[[#This Row],[A]],Table6[[#This Row],[TGL]]))</f>
        <v>xm2083-lpocket glitter tg4802020</v>
      </c>
    </row>
    <row r="267" spans="1:8">
      <c r="A267" s="51">
        <v>266</v>
      </c>
      <c r="B267" s="51" t="s">
        <v>3815</v>
      </c>
      <c r="C267" s="51" t="s">
        <v>3814</v>
      </c>
      <c r="D267" s="51">
        <v>480</v>
      </c>
      <c r="E267" s="51">
        <v>1</v>
      </c>
      <c r="F267" s="51">
        <v>2020</v>
      </c>
      <c r="G267" s="51"/>
      <c r="H267" s="51" t="str">
        <f>LOWER(CONCATENATE(Table6[[#This Row],[SERI]],Table6[[#This Row],[NAMA]],Table6[[#This Row],[QTY]],Table6[[#This Row],[A]],Table6[[#This Row],[TGL]]))</f>
        <v>zd-206-lpocket glitter tg4802020</v>
      </c>
    </row>
    <row r="268" spans="1:8">
      <c r="A268" s="51">
        <v>267</v>
      </c>
      <c r="B268" s="51" t="s">
        <v>3816</v>
      </c>
      <c r="C268" s="51" t="s">
        <v>3814</v>
      </c>
      <c r="D268" s="51">
        <v>480</v>
      </c>
      <c r="E268" s="51">
        <v>2</v>
      </c>
      <c r="F268" s="51">
        <v>2020</v>
      </c>
      <c r="G268" s="51"/>
      <c r="H268" s="51" t="str">
        <f>LOWER(CONCATENATE(Table6[[#This Row],[SERI]],Table6[[#This Row],[NAMA]],Table6[[#This Row],[QTY]],Table6[[#This Row],[A]],Table6[[#This Row],[TGL]]))</f>
        <v>no-3026-lpocket glitter tg4802020</v>
      </c>
    </row>
    <row r="269" spans="1:8">
      <c r="A269" s="51">
        <v>268</v>
      </c>
      <c r="B269" s="51" t="s">
        <v>3817</v>
      </c>
      <c r="C269" s="51" t="s">
        <v>3814</v>
      </c>
      <c r="D269" s="51">
        <v>480</v>
      </c>
      <c r="E269" s="51">
        <v>1</v>
      </c>
      <c r="F269" s="51">
        <v>2020</v>
      </c>
      <c r="G269" s="51"/>
      <c r="H269" s="51" t="str">
        <f>LOWER(CONCATENATE(Table6[[#This Row],[SERI]],Table6[[#This Row],[NAMA]],Table6[[#This Row],[QTY]],Table6[[#This Row],[A]],Table6[[#This Row],[TGL]]))</f>
        <v>xm-2019-lpocket glitter tg4802020</v>
      </c>
    </row>
    <row r="270" spans="1:8">
      <c r="A270" s="51">
        <v>269</v>
      </c>
      <c r="B270" s="51" t="s">
        <v>3818</v>
      </c>
      <c r="C270" s="51" t="s">
        <v>3814</v>
      </c>
      <c r="D270" s="51">
        <v>480</v>
      </c>
      <c r="E270" s="51">
        <v>1</v>
      </c>
      <c r="F270" s="51">
        <v>2020</v>
      </c>
      <c r="G270" s="51"/>
      <c r="H270" s="51" t="str">
        <f>LOWER(CONCATENATE(Table6[[#This Row],[SERI]],Table6[[#This Row],[NAMA]],Table6[[#This Row],[QTY]],Table6[[#This Row],[A]],Table6[[#This Row],[TGL]]))</f>
        <v>rq-612-lpocket glitter tg4802020</v>
      </c>
    </row>
    <row r="271" spans="1:8">
      <c r="A271" s="51">
        <v>270</v>
      </c>
      <c r="B271" s="51" t="s">
        <v>3819</v>
      </c>
      <c r="C271" s="51" t="s">
        <v>3814</v>
      </c>
      <c r="D271" s="51">
        <v>480</v>
      </c>
      <c r="E271" s="51">
        <v>3</v>
      </c>
      <c r="F271" s="51">
        <v>2020</v>
      </c>
      <c r="G271" s="51"/>
      <c r="H271" s="51" t="str">
        <f>LOWER(CONCATENATE(Table6[[#This Row],[SERI]],Table6[[#This Row],[NAMA]],Table6[[#This Row],[QTY]],Table6[[#This Row],[A]],Table6[[#This Row],[TGL]]))</f>
        <v>zd203-lpocket glitter tg4802020</v>
      </c>
    </row>
    <row r="272" spans="1:8">
      <c r="A272" s="51">
        <v>271</v>
      </c>
      <c r="B272" s="51" t="s">
        <v>3820</v>
      </c>
      <c r="C272" s="51" t="s">
        <v>3814</v>
      </c>
      <c r="D272" s="51">
        <v>480</v>
      </c>
      <c r="E272" s="51">
        <v>3</v>
      </c>
      <c r="F272" s="51">
        <v>2020</v>
      </c>
      <c r="G272" s="51"/>
      <c r="H272" s="51" t="str">
        <f>LOWER(CONCATENATE(Table6[[#This Row],[SERI]],Table6[[#This Row],[NAMA]],Table6[[#This Row],[QTY]],Table6[[#This Row],[A]],Table6[[#This Row],[TGL]]))</f>
        <v>no1029-lpocket glitter tg4802020</v>
      </c>
    </row>
    <row r="273" spans="1:8">
      <c r="A273" s="51">
        <v>272</v>
      </c>
      <c r="B273" s="51" t="s">
        <v>3821</v>
      </c>
      <c r="C273" s="51" t="s">
        <v>3822</v>
      </c>
      <c r="D273" s="51">
        <v>1000</v>
      </c>
      <c r="E273" s="51">
        <v>8</v>
      </c>
      <c r="F273" s="51">
        <v>2020</v>
      </c>
      <c r="G273" s="51"/>
      <c r="H273" s="51" t="str">
        <f>LOWER(CONCATENATE(Table6[[#This Row],[SERI]],Table6[[#This Row],[NAMA]],Table6[[#This Row],[QTY]],Table6[[#This Row],[A]],Table6[[#This Row],[TGL]]))</f>
        <v>ch-30ribbon10002020</v>
      </c>
    </row>
    <row r="274" spans="1:8">
      <c r="A274" s="51">
        <v>273</v>
      </c>
      <c r="B274" s="51" t="s">
        <v>3823</v>
      </c>
      <c r="C274" s="51" t="s">
        <v>3822</v>
      </c>
      <c r="D274" s="51">
        <v>1000</v>
      </c>
      <c r="E274" s="51">
        <v>6</v>
      </c>
      <c r="F274" s="51">
        <v>2020</v>
      </c>
      <c r="G274" s="51"/>
      <c r="H274" s="51" t="str">
        <f>LOWER(CONCATENATE(Table6[[#This Row],[SERI]],Table6[[#This Row],[NAMA]],Table6[[#This Row],[QTY]],Table6[[#This Row],[A]],Table6[[#This Row],[TGL]]))</f>
        <v>ch-30-1ribbon10002020</v>
      </c>
    </row>
    <row r="275" spans="1:8">
      <c r="A275" s="51">
        <v>274</v>
      </c>
      <c r="B275" s="51" t="s">
        <v>3824</v>
      </c>
      <c r="C275" s="51" t="s">
        <v>3822</v>
      </c>
      <c r="D275" s="51">
        <v>1000</v>
      </c>
      <c r="E275" s="51">
        <v>8</v>
      </c>
      <c r="F275" s="51">
        <v>2020</v>
      </c>
      <c r="G275" s="51"/>
      <c r="H275" s="51" t="str">
        <f>LOWER(CONCATENATE(Table6[[#This Row],[SERI]],Table6[[#This Row],[NAMA]],Table6[[#This Row],[QTY]],Table6[[#This Row],[A]],Table6[[#This Row],[TGL]]))</f>
        <v>th-30ribbon10002020</v>
      </c>
    </row>
    <row r="276" spans="1:8">
      <c r="A276" s="51">
        <v>275</v>
      </c>
      <c r="B276" s="51" t="s">
        <v>3825</v>
      </c>
      <c r="C276" s="51" t="s">
        <v>3822</v>
      </c>
      <c r="D276" s="51">
        <v>400</v>
      </c>
      <c r="E276" s="51">
        <v>2</v>
      </c>
      <c r="F276" s="51">
        <v>2020</v>
      </c>
      <c r="G276" s="51"/>
      <c r="H276" s="51" t="str">
        <f>LOWER(CONCATENATE(Table6[[#This Row],[SERI]],Table6[[#This Row],[NAMA]],Table6[[#This Row],[QTY]],Table6[[#This Row],[A]],Table6[[#This Row],[TGL]]))</f>
        <v>th-50ribbon4002020</v>
      </c>
    </row>
    <row r="277" spans="1:8">
      <c r="A277" s="51">
        <v>276</v>
      </c>
      <c r="B277" s="51" t="s">
        <v>3826</v>
      </c>
      <c r="C277" s="51" t="s">
        <v>3822</v>
      </c>
      <c r="D277" s="51">
        <v>1000</v>
      </c>
      <c r="E277" s="51">
        <v>8</v>
      </c>
      <c r="F277" s="51">
        <v>2020</v>
      </c>
      <c r="G277" s="51"/>
      <c r="H277" s="51" t="str">
        <f>LOWER(CONCATENATE(Table6[[#This Row],[SERI]],Table6[[#This Row],[NAMA]],Table6[[#This Row],[QTY]],Table6[[#This Row],[A]],Table6[[#This Row],[TGL]]))</f>
        <v>th-30-1ribbon10002020</v>
      </c>
    </row>
    <row r="278" spans="1:8">
      <c r="A278" s="51">
        <v>277</v>
      </c>
      <c r="B278" s="51" t="s">
        <v>3827</v>
      </c>
      <c r="C278" s="51" t="s">
        <v>3822</v>
      </c>
      <c r="D278" s="51">
        <v>400</v>
      </c>
      <c r="E278" s="51">
        <v>2</v>
      </c>
      <c r="F278" s="51">
        <v>2020</v>
      </c>
      <c r="G278" s="51"/>
      <c r="H278" s="51" t="str">
        <f>LOWER(CONCATENATE(Table6[[#This Row],[SERI]],Table6[[#This Row],[NAMA]],Table6[[#This Row],[QTY]],Table6[[#This Row],[A]],Table6[[#This Row],[TGL]]))</f>
        <v>th-50-1ribbon4002020</v>
      </c>
    </row>
    <row r="279" spans="1:8">
      <c r="A279" s="51">
        <v>278</v>
      </c>
      <c r="B279" s="51" t="s">
        <v>3828</v>
      </c>
      <c r="C279" s="51" t="s">
        <v>3822</v>
      </c>
      <c r="D279" s="51">
        <v>1000</v>
      </c>
      <c r="E279" s="51">
        <v>4</v>
      </c>
      <c r="F279" s="51">
        <v>2020</v>
      </c>
      <c r="G279" s="51"/>
      <c r="H279" s="51" t="str">
        <f>LOWER(CONCATENATE(Table6[[#This Row],[SERI]],Table6[[#This Row],[NAMA]],Table6[[#This Row],[QTY]],Table6[[#This Row],[A]],Table6[[#This Row],[TGL]]))</f>
        <v>tht-30ribbon10002020</v>
      </c>
    </row>
    <row r="280" spans="1:8">
      <c r="A280" s="51">
        <v>279</v>
      </c>
      <c r="B280" s="51" t="s">
        <v>3829</v>
      </c>
      <c r="C280" s="51" t="s">
        <v>3822</v>
      </c>
      <c r="D280" s="51">
        <v>1000</v>
      </c>
      <c r="E280" s="51">
        <v>6</v>
      </c>
      <c r="F280" s="51">
        <v>2020</v>
      </c>
      <c r="G280" s="51"/>
      <c r="H280" s="51" t="str">
        <f>LOWER(CONCATENATE(Table6[[#This Row],[SERI]],Table6[[#This Row],[NAMA]],Table6[[#This Row],[QTY]],Table6[[#This Row],[A]],Table6[[#This Row],[TGL]]))</f>
        <v>tht-30-1ribbon10002020</v>
      </c>
    </row>
    <row r="281" spans="1:8">
      <c r="A281" s="51">
        <v>280</v>
      </c>
      <c r="B281" s="51" t="s">
        <v>3830</v>
      </c>
      <c r="C281" s="51" t="s">
        <v>3822</v>
      </c>
      <c r="D281" s="51">
        <v>1000</v>
      </c>
      <c r="E281" s="51">
        <v>6</v>
      </c>
      <c r="F281" s="51">
        <v>2020</v>
      </c>
      <c r="G281" s="51"/>
      <c r="H281" s="51" t="str">
        <f>LOWER(CONCATENATE(Table6[[#This Row],[SERI]],Table6[[#This Row],[NAMA]],Table6[[#This Row],[QTY]],Table6[[#This Row],[A]],Table6[[#This Row],[TGL]]))</f>
        <v>jc-30ribbon10002020</v>
      </c>
    </row>
    <row r="282" spans="1:8">
      <c r="A282" s="51">
        <v>281</v>
      </c>
      <c r="B282" s="51" t="s">
        <v>3831</v>
      </c>
      <c r="C282" s="51" t="s">
        <v>3822</v>
      </c>
      <c r="D282" s="51">
        <v>1000</v>
      </c>
      <c r="E282" s="51">
        <v>4</v>
      </c>
      <c r="F282" s="51">
        <v>2020</v>
      </c>
      <c r="G282" s="51"/>
      <c r="H282" s="51" t="str">
        <f>LOWER(CONCATENATE(Table6[[#This Row],[SERI]],Table6[[#This Row],[NAMA]],Table6[[#This Row],[QTY]],Table6[[#This Row],[A]],Table6[[#This Row],[TGL]]))</f>
        <v>xs-30ribbon10002020</v>
      </c>
    </row>
    <row r="283" spans="1:8">
      <c r="A283" s="51">
        <v>282</v>
      </c>
      <c r="B283" s="51" t="s">
        <v>3832</v>
      </c>
      <c r="C283" s="51" t="s">
        <v>3833</v>
      </c>
      <c r="D283" s="51">
        <v>2160</v>
      </c>
      <c r="E283" s="51">
        <v>1</v>
      </c>
      <c r="F283" s="51">
        <v>2020</v>
      </c>
      <c r="G283" s="51"/>
      <c r="H283" s="51" t="str">
        <f>LOWER(CONCATENATE(Table6[[#This Row],[SERI]],Table6[[#This Row],[NAMA]],Table6[[#This Row],[QTY]],Table6[[#This Row],[A]],Table6[[#This Row],[TGL]]))</f>
        <v>cl-888sharpener isi (60)21602020</v>
      </c>
    </row>
    <row r="284" spans="1:8">
      <c r="A284" s="51">
        <v>283</v>
      </c>
      <c r="B284" s="51" t="s">
        <v>3834</v>
      </c>
      <c r="C284" s="51" t="s">
        <v>3835</v>
      </c>
      <c r="D284" s="51">
        <v>2304</v>
      </c>
      <c r="E284" s="51">
        <v>1</v>
      </c>
      <c r="F284" s="51">
        <v>2020</v>
      </c>
      <c r="G284" s="51"/>
      <c r="H284" s="51" t="str">
        <f>LOWER(CONCATENATE(Table6[[#This Row],[SERI]],Table6[[#This Row],[NAMA]],Table6[[#This Row],[QTY]],Table6[[#This Row],[A]],Table6[[#This Row],[TGL]]))</f>
        <v>no.930sharpener isi (48)23042020</v>
      </c>
    </row>
    <row r="285" spans="1:8">
      <c r="A285" s="51">
        <v>284</v>
      </c>
      <c r="B285" s="51" t="s">
        <v>3836</v>
      </c>
      <c r="C285" s="51" t="s">
        <v>3521</v>
      </c>
      <c r="D285" s="51">
        <v>336</v>
      </c>
      <c r="E285" s="51">
        <v>1</v>
      </c>
      <c r="F285" s="51">
        <v>2020</v>
      </c>
      <c r="G285" s="51"/>
      <c r="H285" s="51" t="str">
        <f>LOWER(CONCATENATE(Table6[[#This Row],[SERI]],Table6[[#This Row],[NAMA]],Table6[[#This Row],[QTY]],Table6[[#This Row],[A]],Table6[[#This Row],[TGL]]))</f>
        <v>1000gstamp3362020</v>
      </c>
    </row>
    <row r="286" spans="1:8">
      <c r="A286" s="51">
        <v>285</v>
      </c>
      <c r="B286" s="51" t="s">
        <v>3837</v>
      </c>
      <c r="C286" s="51" t="s">
        <v>3838</v>
      </c>
      <c r="D286" s="51">
        <v>2000</v>
      </c>
      <c r="E286" s="51">
        <v>2</v>
      </c>
      <c r="F286" s="51">
        <v>2020</v>
      </c>
      <c r="G286" s="51"/>
      <c r="H286" s="51" t="str">
        <f>LOWER(CONCATENATE(Table6[[#This Row],[SERI]],Table6[[#This Row],[NAMA]],Table6[[#This Row],[QTY]],Table6[[#This Row],[A]],Table6[[#This Row],[TGL]]))</f>
        <v>jn-ssticker20002020</v>
      </c>
    </row>
    <row r="287" spans="1:8">
      <c r="A287" s="51">
        <v>286</v>
      </c>
      <c r="B287" s="51" t="s">
        <v>3839</v>
      </c>
      <c r="C287" s="51" t="s">
        <v>3838</v>
      </c>
      <c r="D287" s="51">
        <v>2000</v>
      </c>
      <c r="E287" s="51">
        <v>1</v>
      </c>
      <c r="F287" s="51">
        <v>2020</v>
      </c>
      <c r="G287" s="51"/>
      <c r="H287" s="51" t="str">
        <f>LOWER(CONCATENATE(Table6[[#This Row],[SERI]],Table6[[#This Row],[NAMA]],Table6[[#This Row],[QTY]],Table6[[#This Row],[A]],Table6[[#This Row],[TGL]]))</f>
        <v>jn-hsticker20002020</v>
      </c>
    </row>
    <row r="288" spans="1:8">
      <c r="A288" s="51">
        <v>287</v>
      </c>
      <c r="B288" s="51" t="s">
        <v>3840</v>
      </c>
      <c r="C288" s="51" t="s">
        <v>3841</v>
      </c>
      <c r="D288" s="51">
        <v>300</v>
      </c>
      <c r="E288" s="51">
        <v>1</v>
      </c>
      <c r="F288" s="51">
        <v>2020</v>
      </c>
      <c r="G288" s="51"/>
      <c r="H288" s="51" t="str">
        <f>LOWER(CONCATENATE(Table6[[#This Row],[SERI]],Table6[[#This Row],[NAMA]],Table6[[#This Row],[QTY]],Table6[[#This Row],[A]],Table6[[#This Row],[TGL]]))</f>
        <v>yz6662study board3002020</v>
      </c>
    </row>
    <row r="289" spans="1:8">
      <c r="A289" s="51">
        <v>288</v>
      </c>
      <c r="B289" s="51" t="s">
        <v>3842</v>
      </c>
      <c r="C289" s="51" t="s">
        <v>3841</v>
      </c>
      <c r="D289" s="51">
        <v>600</v>
      </c>
      <c r="E289" s="51">
        <v>8</v>
      </c>
      <c r="F289" s="51">
        <v>2020</v>
      </c>
      <c r="G289" s="51"/>
      <c r="H289" s="51" t="str">
        <f>LOWER(CONCATENATE(Table6[[#This Row],[SERI]],Table6[[#This Row],[NAMA]],Table6[[#This Row],[QTY]],Table6[[#This Row],[A]],Table6[[#This Row],[TGL]]))</f>
        <v>yz6663study board6002020</v>
      </c>
    </row>
    <row r="290" spans="1:8">
      <c r="A290" s="51">
        <v>289</v>
      </c>
      <c r="B290" s="51" t="s">
        <v>3843</v>
      </c>
      <c r="C290" s="51" t="s">
        <v>3841</v>
      </c>
      <c r="D290" s="51">
        <v>480</v>
      </c>
      <c r="E290" s="51">
        <v>2</v>
      </c>
      <c r="F290" s="51">
        <v>2020</v>
      </c>
      <c r="G290" s="51"/>
      <c r="H290" s="51" t="str">
        <f>LOWER(CONCATENATE(Table6[[#This Row],[SERI]],Table6[[#This Row],[NAMA]],Table6[[#This Row],[QTY]],Table6[[#This Row],[A]],Table6[[#This Row],[TGL]]))</f>
        <v>jq-969study board4802020</v>
      </c>
    </row>
    <row r="291" spans="1:8">
      <c r="A291" s="51">
        <v>290</v>
      </c>
      <c r="B291" s="51" t="s">
        <v>3844</v>
      </c>
      <c r="C291" s="51" t="s">
        <v>3845</v>
      </c>
      <c r="D291" s="51">
        <v>1800</v>
      </c>
      <c r="E291" s="51">
        <v>40</v>
      </c>
      <c r="F291" s="51">
        <v>2020</v>
      </c>
      <c r="G291" s="51"/>
      <c r="H291" s="51" t="str">
        <f>LOWER(CONCATENATE(Table6[[#This Row],[SERI]],Table6[[#This Row],[NAMA]],Table6[[#This Row],[QTY]],Table6[[#This Row],[A]],Table6[[#This Row],[TGL]]))</f>
        <v>no.329sticker holo18002020</v>
      </c>
    </row>
    <row r="292" spans="1:8">
      <c r="A292" s="51">
        <v>291</v>
      </c>
      <c r="B292" s="51" t="s">
        <v>3846</v>
      </c>
      <c r="C292" s="51" t="s">
        <v>3845</v>
      </c>
      <c r="D292" s="51">
        <v>1800</v>
      </c>
      <c r="E292" s="51">
        <v>51</v>
      </c>
      <c r="F292" s="51">
        <v>2020</v>
      </c>
      <c r="G292" s="51"/>
      <c r="H292" s="51" t="str">
        <f>LOWER(CONCATENATE(Table6[[#This Row],[SERI]],Table6[[#This Row],[NAMA]],Table6[[#This Row],[QTY]],Table6[[#This Row],[A]],Table6[[#This Row],[TGL]]))</f>
        <v>no.330sticker holo18002020</v>
      </c>
    </row>
    <row r="293" spans="1:8">
      <c r="A293" s="51">
        <v>292</v>
      </c>
      <c r="B293" s="51" t="s">
        <v>3847</v>
      </c>
      <c r="C293" s="51" t="s">
        <v>3848</v>
      </c>
      <c r="D293" s="51">
        <v>1800</v>
      </c>
      <c r="E293" s="51">
        <v>12</v>
      </c>
      <c r="F293" s="51">
        <v>2020</v>
      </c>
      <c r="G293" s="51"/>
      <c r="H293" s="51" t="str">
        <f>LOWER(CONCATENATE(Table6[[#This Row],[SERI]],Table6[[#This Row],[NAMA]],Table6[[#This Row],[QTY]],Table6[[#This Row],[A]],Table6[[#This Row],[TGL]]))</f>
        <v>wlt-9612sticker hijab18002020</v>
      </c>
    </row>
    <row r="294" spans="1:8">
      <c r="A294" s="51">
        <v>293</v>
      </c>
      <c r="B294" s="51" t="s">
        <v>3849</v>
      </c>
      <c r="C294" s="51" t="s">
        <v>3850</v>
      </c>
      <c r="D294" s="51">
        <v>1800</v>
      </c>
      <c r="E294" s="51">
        <v>7</v>
      </c>
      <c r="F294" s="51">
        <v>2020</v>
      </c>
      <c r="G294" s="51"/>
      <c r="H294" s="51" t="str">
        <f>LOWER(CONCATENATE(Table6[[#This Row],[SERI]],Table6[[#This Row],[NAMA]],Table6[[#This Row],[QTY]],Table6[[#This Row],[A]],Table6[[#This Row],[TGL]]))</f>
        <v>wlt-9613sticker hijab cewek18002020</v>
      </c>
    </row>
    <row r="295" spans="1:8">
      <c r="A295" s="51">
        <v>294</v>
      </c>
      <c r="B295" s="51" t="s">
        <v>3851</v>
      </c>
      <c r="C295" s="51" t="s">
        <v>3850</v>
      </c>
      <c r="D295" s="51">
        <v>1800</v>
      </c>
      <c r="E295" s="51">
        <v>10</v>
      </c>
      <c r="F295" s="51">
        <v>2020</v>
      </c>
      <c r="G295" s="51"/>
      <c r="H295" s="51" t="str">
        <f>LOWER(CONCATENATE(Table6[[#This Row],[SERI]],Table6[[#This Row],[NAMA]],Table6[[#This Row],[QTY]],Table6[[#This Row],[A]],Table6[[#This Row],[TGL]]))</f>
        <v>wlt-9615sticker hijab cewek18002020</v>
      </c>
    </row>
    <row r="296" spans="1:8">
      <c r="A296" s="51">
        <v>295</v>
      </c>
      <c r="B296" s="51" t="s">
        <v>3852</v>
      </c>
      <c r="C296" s="51" t="s">
        <v>3848</v>
      </c>
      <c r="D296" s="51">
        <v>1800</v>
      </c>
      <c r="E296" s="51">
        <v>4</v>
      </c>
      <c r="F296" s="51">
        <v>2020</v>
      </c>
      <c r="G296" s="51"/>
      <c r="H296" s="51" t="str">
        <f>LOWER(CONCATENATE(Table6[[#This Row],[SERI]],Table6[[#This Row],[NAMA]],Table6[[#This Row],[QTY]],Table6[[#This Row],[A]],Table6[[#This Row],[TGL]]))</f>
        <v>wlt-9616sticker hijab18002020</v>
      </c>
    </row>
    <row r="297" spans="1:8">
      <c r="A297" s="51">
        <v>296</v>
      </c>
      <c r="B297" s="51" t="s">
        <v>3853</v>
      </c>
      <c r="C297" s="51" t="s">
        <v>3854</v>
      </c>
      <c r="D297" s="51">
        <v>1800</v>
      </c>
      <c r="E297" s="51">
        <v>4</v>
      </c>
      <c r="F297" s="51">
        <v>2020</v>
      </c>
      <c r="G297" s="51"/>
      <c r="H297" s="51" t="str">
        <f>LOWER(CONCATENATE(Table6[[#This Row],[SERI]],Table6[[#This Row],[NAMA]],Table6[[#This Row],[QTY]],Table6[[#This Row],[A]],Table6[[#This Row],[TGL]]))</f>
        <v>wlt-9617sticker cowok hijab18002020</v>
      </c>
    </row>
    <row r="298" spans="1:8">
      <c r="A298" s="51">
        <v>297</v>
      </c>
      <c r="B298" s="51" t="s">
        <v>3855</v>
      </c>
      <c r="C298" s="51" t="s">
        <v>3848</v>
      </c>
      <c r="D298" s="51">
        <v>1800</v>
      </c>
      <c r="E298" s="51">
        <v>3</v>
      </c>
      <c r="F298" s="51">
        <v>2020</v>
      </c>
      <c r="G298" s="51"/>
      <c r="H298" s="51" t="str">
        <f>LOWER(CONCATENATE(Table6[[#This Row],[SERI]],Table6[[#This Row],[NAMA]],Table6[[#This Row],[QTY]],Table6[[#This Row],[A]],Table6[[#This Row],[TGL]]))</f>
        <v>wlt-9618sticker hijab18002020</v>
      </c>
    </row>
    <row r="299" spans="1:8">
      <c r="A299" s="51">
        <v>298</v>
      </c>
      <c r="B299" s="51" t="s">
        <v>3856</v>
      </c>
      <c r="C299" s="51" t="s">
        <v>3857</v>
      </c>
      <c r="D299" s="51">
        <v>1800</v>
      </c>
      <c r="E299" s="51">
        <v>4</v>
      </c>
      <c r="F299" s="51">
        <v>2020</v>
      </c>
      <c r="G299" s="51"/>
      <c r="H299" s="51" t="str">
        <f>LOWER(CONCATENATE(Table6[[#This Row],[SERI]],Table6[[#This Row],[NAMA]],Table6[[#This Row],[QTY]],Table6[[#This Row],[A]],Table6[[#This Row],[TGL]]))</f>
        <v>wlt-9620sticker cewek non hijab18002020</v>
      </c>
    </row>
    <row r="300" spans="1:8">
      <c r="A300" s="51">
        <v>299</v>
      </c>
      <c r="B300" s="51" t="s">
        <v>3858</v>
      </c>
      <c r="C300" s="51" t="s">
        <v>3850</v>
      </c>
      <c r="D300" s="51">
        <v>1800</v>
      </c>
      <c r="E300" s="51">
        <v>10</v>
      </c>
      <c r="F300" s="51">
        <v>2020</v>
      </c>
      <c r="G300" s="51"/>
      <c r="H300" s="51" t="str">
        <f>LOWER(CONCATENATE(Table6[[#This Row],[SERI]],Table6[[#This Row],[NAMA]],Table6[[#This Row],[QTY]],Table6[[#This Row],[A]],Table6[[#This Row],[TGL]]))</f>
        <v>wlt-9621sticker hijab cewek18002020</v>
      </c>
    </row>
    <row r="301" spans="1:8">
      <c r="A301" s="51">
        <v>300</v>
      </c>
      <c r="B301" s="51" t="s">
        <v>3859</v>
      </c>
      <c r="C301" s="51" t="s">
        <v>3848</v>
      </c>
      <c r="D301" s="51">
        <v>1800</v>
      </c>
      <c r="E301" s="51">
        <v>4</v>
      </c>
      <c r="F301" s="51">
        <v>2020</v>
      </c>
      <c r="G301" s="51"/>
      <c r="H301" s="51" t="str">
        <f>LOWER(CONCATENATE(Table6[[#This Row],[SERI]],Table6[[#This Row],[NAMA]],Table6[[#This Row],[QTY]],Table6[[#This Row],[A]],Table6[[#This Row],[TGL]]))</f>
        <v>wlt-9622sticker hijab18002020</v>
      </c>
    </row>
    <row r="302" spans="1:8">
      <c r="A302" s="51">
        <v>301</v>
      </c>
      <c r="B302" s="51" t="s">
        <v>3860</v>
      </c>
      <c r="C302" s="51" t="s">
        <v>3848</v>
      </c>
      <c r="D302" s="51">
        <v>1800</v>
      </c>
      <c r="E302" s="51">
        <v>6</v>
      </c>
      <c r="F302" s="51">
        <v>2020</v>
      </c>
      <c r="G302" s="51"/>
      <c r="H302" s="51" t="str">
        <f>LOWER(CONCATENATE(Table6[[#This Row],[SERI]],Table6[[#This Row],[NAMA]],Table6[[#This Row],[QTY]],Table6[[#This Row],[A]],Table6[[#This Row],[TGL]]))</f>
        <v>wlt-9623sticker hijab18002020</v>
      </c>
    </row>
    <row r="303" spans="1:8">
      <c r="A303" s="51">
        <v>302</v>
      </c>
      <c r="B303" s="51" t="s">
        <v>3861</v>
      </c>
      <c r="C303" s="51" t="s">
        <v>3848</v>
      </c>
      <c r="D303" s="51">
        <v>1800</v>
      </c>
      <c r="E303" s="51">
        <v>4</v>
      </c>
      <c r="F303" s="51">
        <v>2020</v>
      </c>
      <c r="G303" s="51"/>
      <c r="H303" s="51" t="str">
        <f>LOWER(CONCATENATE(Table6[[#This Row],[SERI]],Table6[[#This Row],[NAMA]],Table6[[#This Row],[QTY]],Table6[[#This Row],[A]],Table6[[#This Row],[TGL]]))</f>
        <v>wlt-9624sticker hijab18002020</v>
      </c>
    </row>
    <row r="304" spans="1:8">
      <c r="A304" s="51">
        <v>303</v>
      </c>
      <c r="B304" s="51" t="s">
        <v>3862</v>
      </c>
      <c r="C304" s="51" t="s">
        <v>3848</v>
      </c>
      <c r="D304" s="51">
        <v>1800</v>
      </c>
      <c r="E304" s="51">
        <v>12</v>
      </c>
      <c r="F304" s="51">
        <v>2020</v>
      </c>
      <c r="G304" s="51"/>
      <c r="H304" s="51" t="str">
        <f>LOWER(CONCATENATE(Table6[[#This Row],[SERI]],Table6[[#This Row],[NAMA]],Table6[[#This Row],[QTY]],Table6[[#This Row],[A]],Table6[[#This Row],[TGL]]))</f>
        <v>wlt-9625sticker hijab18002020</v>
      </c>
    </row>
    <row r="305" spans="1:8">
      <c r="A305" s="51">
        <v>304</v>
      </c>
      <c r="B305" s="51" t="s">
        <v>3863</v>
      </c>
      <c r="C305" s="51" t="s">
        <v>3848</v>
      </c>
      <c r="D305" s="51">
        <v>1800</v>
      </c>
      <c r="E305" s="51">
        <v>3</v>
      </c>
      <c r="F305" s="51">
        <v>2020</v>
      </c>
      <c r="G305" s="51"/>
      <c r="H305" s="51" t="str">
        <f>LOWER(CONCATENATE(Table6[[#This Row],[SERI]],Table6[[#This Row],[NAMA]],Table6[[#This Row],[QTY]],Table6[[#This Row],[A]],Table6[[#This Row],[TGL]]))</f>
        <v>wlt-9626sticker hijab18002020</v>
      </c>
    </row>
    <row r="306" spans="1:8">
      <c r="A306" s="51">
        <v>305</v>
      </c>
      <c r="B306" s="51" t="s">
        <v>3864</v>
      </c>
      <c r="C306" s="51" t="s">
        <v>3848</v>
      </c>
      <c r="D306" s="51">
        <v>1800</v>
      </c>
      <c r="E306" s="51">
        <v>7</v>
      </c>
      <c r="F306" s="51">
        <v>2020</v>
      </c>
      <c r="G306" s="51"/>
      <c r="H306" s="51" t="str">
        <f>LOWER(CONCATENATE(Table6[[#This Row],[SERI]],Table6[[#This Row],[NAMA]],Table6[[#This Row],[QTY]],Table6[[#This Row],[A]],Table6[[#This Row],[TGL]]))</f>
        <v>wlt-9627sticker hijab18002020</v>
      </c>
    </row>
    <row r="307" spans="1:8">
      <c r="A307" s="51">
        <v>306</v>
      </c>
      <c r="B307" s="51" t="s">
        <v>3865</v>
      </c>
      <c r="C307" s="51" t="s">
        <v>3848</v>
      </c>
      <c r="D307" s="51">
        <v>1800</v>
      </c>
      <c r="E307" s="51">
        <v>4</v>
      </c>
      <c r="F307" s="51">
        <v>2020</v>
      </c>
      <c r="G307" s="51"/>
      <c r="H307" s="51" t="str">
        <f>LOWER(CONCATENATE(Table6[[#This Row],[SERI]],Table6[[#This Row],[NAMA]],Table6[[#This Row],[QTY]],Table6[[#This Row],[A]],Table6[[#This Row],[TGL]]))</f>
        <v>wlt-9628sticker hijab18002020</v>
      </c>
    </row>
    <row r="308" spans="1:8">
      <c r="A308" s="51">
        <v>307</v>
      </c>
      <c r="B308" s="51" t="s">
        <v>3866</v>
      </c>
      <c r="C308" s="51" t="s">
        <v>3867</v>
      </c>
      <c r="D308" s="51">
        <v>1800</v>
      </c>
      <c r="E308" s="51">
        <v>13</v>
      </c>
      <c r="F308" s="51">
        <v>2020</v>
      </c>
      <c r="G308" s="51"/>
      <c r="H308" s="51" t="str">
        <f>LOWER(CONCATENATE(Table6[[#This Row],[SERI]],Table6[[#This Row],[NAMA]],Table6[[#This Row],[QTY]],Table6[[#This Row],[A]],Table6[[#This Row],[TGL]]))</f>
        <v>no.303sticker princess18002020</v>
      </c>
    </row>
    <row r="309" spans="1:8">
      <c r="A309" s="51">
        <v>308</v>
      </c>
      <c r="B309" s="51" t="s">
        <v>3868</v>
      </c>
      <c r="C309" s="51" t="s">
        <v>3869</v>
      </c>
      <c r="D309" s="51">
        <v>1800</v>
      </c>
      <c r="E309" s="51">
        <v>15</v>
      </c>
      <c r="F309" s="51">
        <v>2020</v>
      </c>
      <c r="G309" s="51"/>
      <c r="H309" s="51" t="str">
        <f>LOWER(CONCATENATE(Table6[[#This Row],[SERI]],Table6[[#This Row],[NAMA]],Table6[[#This Row],[QTY]],Table6[[#This Row],[A]],Table6[[#This Row],[TGL]]))</f>
        <v>no.304sticker barbie18002020</v>
      </c>
    </row>
    <row r="310" spans="1:8">
      <c r="A310" s="51">
        <v>309</v>
      </c>
      <c r="B310" s="51" t="s">
        <v>3870</v>
      </c>
      <c r="C310" s="51" t="s">
        <v>3871</v>
      </c>
      <c r="D310" s="51">
        <v>1800</v>
      </c>
      <c r="E310" s="51">
        <v>5</v>
      </c>
      <c r="F310" s="51">
        <v>2020</v>
      </c>
      <c r="G310" s="51"/>
      <c r="H310" s="51" t="str">
        <f>LOWER(CONCATENATE(Table6[[#This Row],[SERI]],Table6[[#This Row],[NAMA]],Table6[[#This Row],[QTY]],Table6[[#This Row],[A]],Table6[[#This Row],[TGL]]))</f>
        <v>no.305sticker kuda pony18002020</v>
      </c>
    </row>
    <row r="311" spans="1:8">
      <c r="A311" s="51">
        <v>310</v>
      </c>
      <c r="B311" s="51" t="s">
        <v>3872</v>
      </c>
      <c r="C311" s="51" t="s">
        <v>3873</v>
      </c>
      <c r="D311" s="51">
        <v>1800</v>
      </c>
      <c r="E311" s="51">
        <v>11</v>
      </c>
      <c r="F311" s="51">
        <v>2020</v>
      </c>
      <c r="G311" s="51"/>
      <c r="H311" s="51" t="str">
        <f>LOWER(CONCATENATE(Table6[[#This Row],[SERI]],Table6[[#This Row],[NAMA]],Table6[[#This Row],[QTY]],Table6[[#This Row],[A]],Table6[[#This Row],[TGL]]))</f>
        <v>no.306 tayosticker tayo18002020</v>
      </c>
    </row>
    <row r="312" spans="1:8">
      <c r="A312" s="51">
        <v>311</v>
      </c>
      <c r="B312" s="51" t="s">
        <v>3874</v>
      </c>
      <c r="C312" s="51" t="s">
        <v>3875</v>
      </c>
      <c r="D312" s="51">
        <v>1800</v>
      </c>
      <c r="E312" s="51">
        <v>15</v>
      </c>
      <c r="F312" s="51">
        <v>2020</v>
      </c>
      <c r="G312" s="51"/>
      <c r="H312" s="51" t="str">
        <f>LOWER(CONCATENATE(Table6[[#This Row],[SERI]],Table6[[#This Row],[NAMA]],Table6[[#This Row],[QTY]],Table6[[#This Row],[A]],Table6[[#This Row],[TGL]]))</f>
        <v>no.307sticker super hero18002020</v>
      </c>
    </row>
    <row r="313" spans="1:8">
      <c r="A313" s="51">
        <v>312</v>
      </c>
      <c r="B313" s="51" t="s">
        <v>3876</v>
      </c>
      <c r="C313" s="51" t="s">
        <v>3877</v>
      </c>
      <c r="D313" s="51">
        <v>1800</v>
      </c>
      <c r="E313" s="51">
        <v>10</v>
      </c>
      <c r="F313" s="51">
        <v>2020</v>
      </c>
      <c r="G313" s="51"/>
      <c r="H313" s="51" t="str">
        <f>LOWER(CONCATENATE(Table6[[#This Row],[SERI]],Table6[[#This Row],[NAMA]],Table6[[#This Row],[QTY]],Table6[[#This Row],[A]],Table6[[#This Row],[TGL]]))</f>
        <v>no.308sticker tsum tsum18002020</v>
      </c>
    </row>
    <row r="314" spans="1:8">
      <c r="A314" s="51">
        <v>313</v>
      </c>
      <c r="B314" s="51" t="s">
        <v>3878</v>
      </c>
      <c r="C314" s="51" t="s">
        <v>3879</v>
      </c>
      <c r="D314" s="51">
        <v>1800</v>
      </c>
      <c r="E314" s="51">
        <v>12</v>
      </c>
      <c r="F314" s="51">
        <v>2020</v>
      </c>
      <c r="G314" s="51"/>
      <c r="H314" s="51" t="str">
        <f>LOWER(CONCATENATE(Table6[[#This Row],[SERI]],Table6[[#This Row],[NAMA]],Table6[[#This Row],[QTY]],Table6[[#This Row],[A]],Table6[[#This Row],[TGL]]))</f>
        <v>no.309sticker frozen18002020</v>
      </c>
    </row>
    <row r="315" spans="1:8">
      <c r="A315" s="51">
        <v>314</v>
      </c>
      <c r="B315" s="51" t="s">
        <v>3880</v>
      </c>
      <c r="C315" s="51" t="s">
        <v>3881</v>
      </c>
      <c r="D315" s="51">
        <v>1800</v>
      </c>
      <c r="E315" s="51">
        <v>6</v>
      </c>
      <c r="F315" s="51">
        <v>2020</v>
      </c>
      <c r="G315" s="51"/>
      <c r="H315" s="51" t="str">
        <f>LOWER(CONCATENATE(Table6[[#This Row],[SERI]],Table6[[#This Row],[NAMA]],Table6[[#This Row],[QTY]],Table6[[#This Row],[A]],Table6[[#This Row],[TGL]]))</f>
        <v>no.310sticker holo kuda pony18002020</v>
      </c>
    </row>
    <row r="316" spans="1:8">
      <c r="A316" s="51">
        <v>315</v>
      </c>
      <c r="B316" s="51" t="s">
        <v>3882</v>
      </c>
      <c r="C316" s="51" t="s">
        <v>3883</v>
      </c>
      <c r="D316" s="51">
        <v>1800</v>
      </c>
      <c r="E316" s="51">
        <v>34</v>
      </c>
      <c r="F316" s="51">
        <v>2020</v>
      </c>
      <c r="G316" s="51"/>
      <c r="H316" s="51" t="str">
        <f>LOWER(CONCATENATE(Table6[[#This Row],[SERI]],Table6[[#This Row],[NAMA]],Table6[[#This Row],[QTY]],Table6[[#This Row],[A]],Table6[[#This Row],[TGL]]))</f>
        <v>no.323sticker lol18002020</v>
      </c>
    </row>
    <row r="317" spans="1:8">
      <c r="A317" s="51">
        <v>316</v>
      </c>
      <c r="B317" s="51" t="s">
        <v>3884</v>
      </c>
      <c r="C317" s="51" t="s">
        <v>3883</v>
      </c>
      <c r="D317" s="51">
        <v>1800</v>
      </c>
      <c r="E317" s="51">
        <v>17</v>
      </c>
      <c r="F317" s="51">
        <v>2020</v>
      </c>
      <c r="G317" s="51"/>
      <c r="H317" s="51" t="str">
        <f>LOWER(CONCATENATE(Table6[[#This Row],[SERI]],Table6[[#This Row],[NAMA]],Table6[[#This Row],[QTY]],Table6[[#This Row],[A]],Table6[[#This Row],[TGL]]))</f>
        <v>no.324sticker lol18002020</v>
      </c>
    </row>
    <row r="318" spans="1:8">
      <c r="A318" s="51">
        <v>317</v>
      </c>
      <c r="B318" s="51" t="s">
        <v>3885</v>
      </c>
      <c r="C318" s="51" t="s">
        <v>3883</v>
      </c>
      <c r="D318" s="51">
        <v>1800</v>
      </c>
      <c r="E318" s="51">
        <v>24</v>
      </c>
      <c r="F318" s="51">
        <v>2020</v>
      </c>
      <c r="G318" s="51"/>
      <c r="H318" s="51" t="str">
        <f>LOWER(CONCATENATE(Table6[[#This Row],[SERI]],Table6[[#This Row],[NAMA]],Table6[[#This Row],[QTY]],Table6[[#This Row],[A]],Table6[[#This Row],[TGL]]))</f>
        <v>no.325sticker lol18002020</v>
      </c>
    </row>
    <row r="319" spans="1:8">
      <c r="A319" s="51">
        <v>318</v>
      </c>
      <c r="B319" s="51" t="s">
        <v>3886</v>
      </c>
      <c r="C319" s="51" t="s">
        <v>3883</v>
      </c>
      <c r="D319" s="51">
        <v>1800</v>
      </c>
      <c r="E319" s="51">
        <v>35</v>
      </c>
      <c r="F319" s="51">
        <v>2020</v>
      </c>
      <c r="G319" s="51"/>
      <c r="H319" s="51" t="str">
        <f>LOWER(CONCATENATE(Table6[[#This Row],[SERI]],Table6[[#This Row],[NAMA]],Table6[[#This Row],[QTY]],Table6[[#This Row],[A]],Table6[[#This Row],[TGL]]))</f>
        <v>no.326sticker lol18002020</v>
      </c>
    </row>
    <row r="320" spans="1:8">
      <c r="A320" s="51">
        <v>319</v>
      </c>
      <c r="B320" s="51" t="s">
        <v>3887</v>
      </c>
      <c r="C320" s="51" t="s">
        <v>3888</v>
      </c>
      <c r="D320" s="51">
        <v>1800</v>
      </c>
      <c r="E320" s="51">
        <v>44</v>
      </c>
      <c r="F320" s="51">
        <v>2020</v>
      </c>
      <c r="G320" s="51"/>
      <c r="H320" s="51" t="str">
        <f>LOWER(CONCATENATE(Table6[[#This Row],[SERI]],Table6[[#This Row],[NAMA]],Table6[[#This Row],[QTY]],Table6[[#This Row],[A]],Table6[[#This Row],[TGL]]))</f>
        <v>no.327sticker biasa lol18002020</v>
      </c>
    </row>
    <row r="321" spans="1:8">
      <c r="A321" s="51">
        <v>320</v>
      </c>
      <c r="B321" s="51" t="s">
        <v>3889</v>
      </c>
      <c r="C321" s="51" t="s">
        <v>3888</v>
      </c>
      <c r="D321" s="51">
        <v>1800</v>
      </c>
      <c r="E321" s="51">
        <v>25</v>
      </c>
      <c r="F321" s="51">
        <v>2020</v>
      </c>
      <c r="G321" s="51"/>
      <c r="H321" s="51" t="str">
        <f>LOWER(CONCATENATE(Table6[[#This Row],[SERI]],Table6[[#This Row],[NAMA]],Table6[[#This Row],[QTY]],Table6[[#This Row],[A]],Table6[[#This Row],[TGL]]))</f>
        <v>no.328sticker biasa lol18002020</v>
      </c>
    </row>
    <row r="322" spans="1:8">
      <c r="A322" s="51">
        <v>321</v>
      </c>
      <c r="B322" s="51" t="s">
        <v>3890</v>
      </c>
      <c r="C322" s="51" t="s">
        <v>3857</v>
      </c>
      <c r="D322" s="51">
        <v>1800</v>
      </c>
      <c r="E322" s="51">
        <v>29</v>
      </c>
      <c r="F322" s="51">
        <v>2020</v>
      </c>
      <c r="G322" s="51"/>
      <c r="H322" s="51" t="str">
        <f>LOWER(CONCATENATE(Table6[[#This Row],[SERI]],Table6[[#This Row],[NAMA]],Table6[[#This Row],[QTY]],Table6[[#This Row],[A]],Table6[[#This Row],[TGL]]))</f>
        <v>wlt-9629sticker cewek non hijab18002020</v>
      </c>
    </row>
    <row r="323" spans="1:8">
      <c r="A323" s="51">
        <v>322</v>
      </c>
      <c r="B323" s="51" t="s">
        <v>3892</v>
      </c>
      <c r="C323" s="51" t="s">
        <v>3891</v>
      </c>
      <c r="D323" s="51">
        <v>48</v>
      </c>
      <c r="E323" s="51">
        <v>5</v>
      </c>
      <c r="F323" s="51" t="s">
        <v>3952</v>
      </c>
      <c r="G323" s="52">
        <v>44168</v>
      </c>
      <c r="H323" s="51" t="str">
        <f>LOWER(CONCATENATE(Table6[[#This Row],[SERI]],Table6[[#This Row],[NAMA]],Table6[[#This Row],[QTY]],Table6[[#This Row],[A]],Table6[[#This Row],[TGL]]))</f>
        <v>sb-8877book end48a644168</v>
      </c>
    </row>
    <row r="324" spans="1:8">
      <c r="A324" s="51">
        <v>323</v>
      </c>
      <c r="B324" s="51" t="s">
        <v>3894</v>
      </c>
      <c r="C324" s="51" t="s">
        <v>3893</v>
      </c>
      <c r="D324" s="51">
        <v>3600</v>
      </c>
      <c r="E324" s="51">
        <v>1</v>
      </c>
      <c r="F324" s="51" t="s">
        <v>3952</v>
      </c>
      <c r="G324" s="52">
        <v>44168</v>
      </c>
      <c r="H324" s="51" t="str">
        <f>LOWER(CONCATENATE(Table6[[#This Row],[SERI]],Table6[[#This Row],[NAMA]],Table6[[#This Row],[QTY]],Table6[[#This Row],[A]],Table6[[#This Row],[TGL]]))</f>
        <v>251-1brush pagoda3600a644168</v>
      </c>
    </row>
    <row r="325" spans="1:8">
      <c r="A325" s="51">
        <v>324</v>
      </c>
      <c r="B325" s="51" t="s">
        <v>3895</v>
      </c>
      <c r="C325" s="51" t="s">
        <v>3893</v>
      </c>
      <c r="D325" s="51">
        <v>3600</v>
      </c>
      <c r="E325" s="51">
        <v>2</v>
      </c>
      <c r="F325" s="51" t="s">
        <v>3952</v>
      </c>
      <c r="G325" s="52">
        <v>44168</v>
      </c>
      <c r="H325" s="51" t="str">
        <f>LOWER(CONCATENATE(Table6[[#This Row],[SERI]],Table6[[#This Row],[NAMA]],Table6[[#This Row],[QTY]],Table6[[#This Row],[A]],Table6[[#This Row],[TGL]]))</f>
        <v>251-2brush pagoda3600a644168</v>
      </c>
    </row>
    <row r="326" spans="1:8">
      <c r="A326" s="51">
        <v>325</v>
      </c>
      <c r="B326" s="51" t="s">
        <v>3896</v>
      </c>
      <c r="C326" s="51" t="s">
        <v>3893</v>
      </c>
      <c r="D326" s="51">
        <v>3600</v>
      </c>
      <c r="E326" s="51">
        <v>3</v>
      </c>
      <c r="F326" s="51" t="s">
        <v>3952</v>
      </c>
      <c r="G326" s="52">
        <v>44168</v>
      </c>
      <c r="H326" s="51" t="str">
        <f>LOWER(CONCATENATE(Table6[[#This Row],[SERI]],Table6[[#This Row],[NAMA]],Table6[[#This Row],[QTY]],Table6[[#This Row],[A]],Table6[[#This Row],[TGL]]))</f>
        <v>251-3brush pagoda3600a644168</v>
      </c>
    </row>
    <row r="327" spans="1:8">
      <c r="A327" s="51">
        <v>326</v>
      </c>
      <c r="B327" s="51" t="s">
        <v>3897</v>
      </c>
      <c r="C327" s="51" t="s">
        <v>3893</v>
      </c>
      <c r="D327" s="51">
        <v>3600</v>
      </c>
      <c r="E327" s="51">
        <v>7</v>
      </c>
      <c r="F327" s="51" t="s">
        <v>3952</v>
      </c>
      <c r="G327" s="52">
        <v>44168</v>
      </c>
      <c r="H327" s="51" t="str">
        <f>LOWER(CONCATENATE(Table6[[#This Row],[SERI]],Table6[[#This Row],[NAMA]],Table6[[#This Row],[QTY]],Table6[[#This Row],[A]],Table6[[#This Row],[TGL]]))</f>
        <v>251-4brush pagoda3600a644168</v>
      </c>
    </row>
    <row r="328" spans="1:8">
      <c r="A328" s="51">
        <v>327</v>
      </c>
      <c r="B328" s="51" t="s">
        <v>3898</v>
      </c>
      <c r="C328" s="51" t="s">
        <v>3893</v>
      </c>
      <c r="D328" s="51">
        <v>3600</v>
      </c>
      <c r="E328" s="51">
        <v>4</v>
      </c>
      <c r="F328" s="51" t="s">
        <v>3952</v>
      </c>
      <c r="G328" s="52">
        <v>44168</v>
      </c>
      <c r="H328" s="51" t="str">
        <f>LOWER(CONCATENATE(Table6[[#This Row],[SERI]],Table6[[#This Row],[NAMA]],Table6[[#This Row],[QTY]],Table6[[#This Row],[A]],Table6[[#This Row],[TGL]]))</f>
        <v>251-6brush pagoda3600a644168</v>
      </c>
    </row>
    <row r="329" spans="1:8">
      <c r="A329" s="51">
        <v>328</v>
      </c>
      <c r="B329" s="51" t="s">
        <v>3899</v>
      </c>
      <c r="C329" s="51" t="s">
        <v>3893</v>
      </c>
      <c r="D329" s="51">
        <v>3600</v>
      </c>
      <c r="E329" s="51">
        <v>1</v>
      </c>
      <c r="F329" s="51" t="s">
        <v>3952</v>
      </c>
      <c r="G329" s="52">
        <v>44168</v>
      </c>
      <c r="H329" s="51" t="str">
        <f>LOWER(CONCATENATE(Table6[[#This Row],[SERI]],Table6[[#This Row],[NAMA]],Table6[[#This Row],[QTY]],Table6[[#This Row],[A]],Table6[[#This Row],[TGL]]))</f>
        <v>251-7brush pagoda3600a644168</v>
      </c>
    </row>
    <row r="330" spans="1:8">
      <c r="A330" s="51">
        <v>329</v>
      </c>
      <c r="B330" s="51" t="s">
        <v>3900</v>
      </c>
      <c r="C330" s="51" t="s">
        <v>3893</v>
      </c>
      <c r="D330" s="51">
        <v>3600</v>
      </c>
      <c r="E330" s="51">
        <v>2</v>
      </c>
      <c r="F330" s="51" t="s">
        <v>3952</v>
      </c>
      <c r="G330" s="52">
        <v>44168</v>
      </c>
      <c r="H330" s="51" t="str">
        <f>LOWER(CONCATENATE(Table6[[#This Row],[SERI]],Table6[[#This Row],[NAMA]],Table6[[#This Row],[QTY]],Table6[[#This Row],[A]],Table6[[#This Row],[TGL]]))</f>
        <v>251-8brush pagoda3600a644168</v>
      </c>
    </row>
    <row r="331" spans="1:8">
      <c r="A331" s="51">
        <v>330</v>
      </c>
      <c r="B331" s="51" t="s">
        <v>3901</v>
      </c>
      <c r="C331" s="51" t="s">
        <v>3893</v>
      </c>
      <c r="D331" s="51">
        <v>3600</v>
      </c>
      <c r="E331" s="51">
        <v>2</v>
      </c>
      <c r="F331" s="51" t="s">
        <v>3952</v>
      </c>
      <c r="G331" s="52">
        <v>44168</v>
      </c>
      <c r="H331" s="51" t="str">
        <f>LOWER(CONCATENATE(Table6[[#This Row],[SERI]],Table6[[#This Row],[NAMA]],Table6[[#This Row],[QTY]],Table6[[#This Row],[A]],Table6[[#This Row],[TGL]]))</f>
        <v>251-9brush pagoda3600a644168</v>
      </c>
    </row>
    <row r="332" spans="1:8">
      <c r="A332" s="51">
        <v>331</v>
      </c>
      <c r="B332" s="51" t="s">
        <v>3902</v>
      </c>
      <c r="C332" s="51" t="s">
        <v>3893</v>
      </c>
      <c r="D332" s="51">
        <v>3600</v>
      </c>
      <c r="E332" s="51">
        <v>2</v>
      </c>
      <c r="F332" s="51" t="s">
        <v>3952</v>
      </c>
      <c r="G332" s="52">
        <v>44168</v>
      </c>
      <c r="H332" s="51" t="str">
        <f>LOWER(CONCATENATE(Table6[[#This Row],[SERI]],Table6[[#This Row],[NAMA]],Table6[[#This Row],[QTY]],Table6[[#This Row],[A]],Table6[[#This Row],[TGL]]))</f>
        <v>251-10brush pagoda3600a644168</v>
      </c>
    </row>
    <row r="333" spans="1:8">
      <c r="A333" s="51">
        <v>332</v>
      </c>
      <c r="B333" s="51" t="s">
        <v>3903</v>
      </c>
      <c r="C333" s="51" t="s">
        <v>3893</v>
      </c>
      <c r="D333" s="51">
        <v>1800</v>
      </c>
      <c r="E333" s="51">
        <v>3</v>
      </c>
      <c r="F333" s="51" t="s">
        <v>3952</v>
      </c>
      <c r="G333" s="52">
        <v>44168</v>
      </c>
      <c r="H333" s="51" t="str">
        <f>LOWER(CONCATENATE(Table6[[#This Row],[SERI]],Table6[[#This Row],[NAMA]],Table6[[#This Row],[QTY]],Table6[[#This Row],[A]],Table6[[#This Row],[TGL]]))</f>
        <v>251-11brush pagoda1800a644168</v>
      </c>
    </row>
    <row r="334" spans="1:8">
      <c r="A334" s="51">
        <v>333</v>
      </c>
      <c r="B334" s="51" t="s">
        <v>3904</v>
      </c>
      <c r="C334" s="51" t="s">
        <v>3893</v>
      </c>
      <c r="D334" s="51">
        <v>1800</v>
      </c>
      <c r="E334" s="51">
        <v>1</v>
      </c>
      <c r="F334" s="51" t="s">
        <v>3952</v>
      </c>
      <c r="G334" s="52">
        <v>44168</v>
      </c>
      <c r="H334" s="51" t="str">
        <f>LOWER(CONCATENATE(Table6[[#This Row],[SERI]],Table6[[#This Row],[NAMA]],Table6[[#This Row],[QTY]],Table6[[#This Row],[A]],Table6[[#This Row],[TGL]]))</f>
        <v>251-12brush pagoda1800a644168</v>
      </c>
    </row>
    <row r="335" spans="1:8">
      <c r="A335" s="51">
        <v>334</v>
      </c>
      <c r="B335" s="51" t="s">
        <v>3906</v>
      </c>
      <c r="C335" s="51" t="s">
        <v>3905</v>
      </c>
      <c r="D335" s="51">
        <v>2400</v>
      </c>
      <c r="E335" s="51">
        <v>3</v>
      </c>
      <c r="F335" s="51" t="s">
        <v>3952</v>
      </c>
      <c r="G335" s="52">
        <v>44168</v>
      </c>
      <c r="H335" s="51" t="str">
        <f>LOWER(CONCATENATE(Table6[[#This Row],[SERI]],Table6[[#This Row],[NAMA]],Table6[[#This Row],[QTY]],Table6[[#This Row],[A]],Table6[[#This Row],[TGL]]))</f>
        <v>929-1brush eterna hijiayi2400a644168</v>
      </c>
    </row>
    <row r="336" spans="1:8">
      <c r="A336" s="51">
        <v>335</v>
      </c>
      <c r="B336" s="51" t="s">
        <v>3908</v>
      </c>
      <c r="C336" s="51" t="s">
        <v>3907</v>
      </c>
      <c r="D336" s="51">
        <v>2400</v>
      </c>
      <c r="E336" s="51">
        <v>3</v>
      </c>
      <c r="F336" s="51" t="s">
        <v>3952</v>
      </c>
      <c r="G336" s="52">
        <v>44168</v>
      </c>
      <c r="H336" s="51" t="str">
        <f>LOWER(CONCATENATE(Table6[[#This Row],[SERI]],Table6[[#This Row],[NAMA]],Table6[[#This Row],[QTY]],Table6[[#This Row],[A]],Table6[[#This Row],[TGL]]))</f>
        <v>929-2brush eterna2400a644168</v>
      </c>
    </row>
    <row r="337" spans="1:8">
      <c r="A337" s="51">
        <v>336</v>
      </c>
      <c r="B337" s="51" t="s">
        <v>3909</v>
      </c>
      <c r="C337" s="51" t="s">
        <v>3907</v>
      </c>
      <c r="D337" s="51">
        <v>2400</v>
      </c>
      <c r="E337" s="51">
        <v>4</v>
      </c>
      <c r="F337" s="51" t="s">
        <v>3952</v>
      </c>
      <c r="G337" s="52">
        <v>44168</v>
      </c>
      <c r="H337" s="51" t="str">
        <f>LOWER(CONCATENATE(Table6[[#This Row],[SERI]],Table6[[#This Row],[NAMA]],Table6[[#This Row],[QTY]],Table6[[#This Row],[A]],Table6[[#This Row],[TGL]]))</f>
        <v>929-3brush eterna2400a644168</v>
      </c>
    </row>
    <row r="338" spans="1:8">
      <c r="A338" s="51">
        <v>337</v>
      </c>
      <c r="B338" s="51" t="s">
        <v>3910</v>
      </c>
      <c r="C338" s="51" t="s">
        <v>3907</v>
      </c>
      <c r="D338" s="51">
        <v>2400</v>
      </c>
      <c r="E338" s="51">
        <v>4</v>
      </c>
      <c r="F338" s="51" t="s">
        <v>3952</v>
      </c>
      <c r="G338" s="52">
        <v>44168</v>
      </c>
      <c r="H338" s="51" t="str">
        <f>LOWER(CONCATENATE(Table6[[#This Row],[SERI]],Table6[[#This Row],[NAMA]],Table6[[#This Row],[QTY]],Table6[[#This Row],[A]],Table6[[#This Row],[TGL]]))</f>
        <v>929-4brush eterna2400a644168</v>
      </c>
    </row>
    <row r="339" spans="1:8">
      <c r="A339" s="51">
        <v>338</v>
      </c>
      <c r="B339" s="51" t="s">
        <v>3911</v>
      </c>
      <c r="C339" s="51" t="s">
        <v>3907</v>
      </c>
      <c r="D339" s="51">
        <v>2400</v>
      </c>
      <c r="E339" s="51">
        <v>4</v>
      </c>
      <c r="F339" s="51" t="s">
        <v>3952</v>
      </c>
      <c r="G339" s="52">
        <v>44168</v>
      </c>
      <c r="H339" s="51" t="str">
        <f>LOWER(CONCATENATE(Table6[[#This Row],[SERI]],Table6[[#This Row],[NAMA]],Table6[[#This Row],[QTY]],Table6[[#This Row],[A]],Table6[[#This Row],[TGL]]))</f>
        <v>929-5brush eterna2400a644168</v>
      </c>
    </row>
    <row r="340" spans="1:8">
      <c r="A340" s="51">
        <v>339</v>
      </c>
      <c r="B340" s="51" t="s">
        <v>3912</v>
      </c>
      <c r="C340" s="51" t="s">
        <v>3907</v>
      </c>
      <c r="D340" s="51">
        <v>2400</v>
      </c>
      <c r="E340" s="51">
        <v>3</v>
      </c>
      <c r="F340" s="51" t="s">
        <v>3952</v>
      </c>
      <c r="G340" s="52">
        <v>44168</v>
      </c>
      <c r="H340" s="51" t="str">
        <f>LOWER(CONCATENATE(Table6[[#This Row],[SERI]],Table6[[#This Row],[NAMA]],Table6[[#This Row],[QTY]],Table6[[#This Row],[A]],Table6[[#This Row],[TGL]]))</f>
        <v>929-6brush eterna2400a644168</v>
      </c>
    </row>
    <row r="341" spans="1:8">
      <c r="A341" s="51">
        <v>340</v>
      </c>
      <c r="B341" s="51" t="s">
        <v>3913</v>
      </c>
      <c r="C341" s="51" t="s">
        <v>3907</v>
      </c>
      <c r="D341" s="51">
        <v>1200</v>
      </c>
      <c r="E341" s="51">
        <v>3</v>
      </c>
      <c r="F341" s="51" t="s">
        <v>3952</v>
      </c>
      <c r="G341" s="52">
        <v>44168</v>
      </c>
      <c r="H341" s="51" t="str">
        <f>LOWER(CONCATENATE(Table6[[#This Row],[SERI]],Table6[[#This Row],[NAMA]],Table6[[#This Row],[QTY]],Table6[[#This Row],[A]],Table6[[#This Row],[TGL]]))</f>
        <v>929-7brush eterna1200a644168</v>
      </c>
    </row>
    <row r="342" spans="1:8">
      <c r="A342" s="51">
        <v>341</v>
      </c>
      <c r="B342" s="51" t="s">
        <v>3914</v>
      </c>
      <c r="C342" s="51" t="s">
        <v>3907</v>
      </c>
      <c r="D342" s="51">
        <v>1200</v>
      </c>
      <c r="E342" s="51">
        <v>4</v>
      </c>
      <c r="F342" s="51" t="s">
        <v>3952</v>
      </c>
      <c r="G342" s="52">
        <v>44168</v>
      </c>
      <c r="H342" s="51" t="str">
        <f>LOWER(CONCATENATE(Table6[[#This Row],[SERI]],Table6[[#This Row],[NAMA]],Table6[[#This Row],[QTY]],Table6[[#This Row],[A]],Table6[[#This Row],[TGL]]))</f>
        <v>929-8brush eterna1200a644168</v>
      </c>
    </row>
    <row r="343" spans="1:8">
      <c r="A343" s="51">
        <v>342</v>
      </c>
      <c r="B343" s="51" t="s">
        <v>3915</v>
      </c>
      <c r="C343" s="51" t="s">
        <v>3907</v>
      </c>
      <c r="D343" s="51">
        <v>600</v>
      </c>
      <c r="E343" s="51">
        <v>2</v>
      </c>
      <c r="F343" s="51" t="s">
        <v>3952</v>
      </c>
      <c r="G343" s="52">
        <v>44168</v>
      </c>
      <c r="H343" s="51" t="str">
        <f>LOWER(CONCATENATE(Table6[[#This Row],[SERI]],Table6[[#This Row],[NAMA]],Table6[[#This Row],[QTY]],Table6[[#This Row],[A]],Table6[[#This Row],[TGL]]))</f>
        <v>929-9brush eterna600a644168</v>
      </c>
    </row>
    <row r="344" spans="1:8">
      <c r="A344" s="51">
        <v>343</v>
      </c>
      <c r="B344" s="51" t="s">
        <v>3916</v>
      </c>
      <c r="C344" s="51" t="s">
        <v>3907</v>
      </c>
      <c r="D344" s="51">
        <v>600</v>
      </c>
      <c r="E344" s="51">
        <v>1</v>
      </c>
      <c r="F344" s="51" t="s">
        <v>3952</v>
      </c>
      <c r="G344" s="52">
        <v>44168</v>
      </c>
      <c r="H344" s="51" t="str">
        <f>LOWER(CONCATENATE(Table6[[#This Row],[SERI]],Table6[[#This Row],[NAMA]],Table6[[#This Row],[QTY]],Table6[[#This Row],[A]],Table6[[#This Row],[TGL]]))</f>
        <v>929-10brush eterna600a644168</v>
      </c>
    </row>
    <row r="345" spans="1:8">
      <c r="A345" s="51">
        <v>344</v>
      </c>
      <c r="B345" s="51" t="s">
        <v>3917</v>
      </c>
      <c r="C345" s="51" t="s">
        <v>3907</v>
      </c>
      <c r="D345" s="51">
        <v>600</v>
      </c>
      <c r="E345" s="51">
        <v>3</v>
      </c>
      <c r="F345" s="51" t="s">
        <v>3952</v>
      </c>
      <c r="G345" s="52">
        <v>44168</v>
      </c>
      <c r="H345" s="51" t="str">
        <f>LOWER(CONCATENATE(Table6[[#This Row],[SERI]],Table6[[#This Row],[NAMA]],Table6[[#This Row],[QTY]],Table6[[#This Row],[A]],Table6[[#This Row],[TGL]]))</f>
        <v>929-11brush eterna600a644168</v>
      </c>
    </row>
    <row r="346" spans="1:8">
      <c r="A346" s="51">
        <v>345</v>
      </c>
      <c r="B346" s="51" t="s">
        <v>3918</v>
      </c>
      <c r="C346" s="51" t="s">
        <v>3907</v>
      </c>
      <c r="D346" s="51">
        <v>600</v>
      </c>
      <c r="E346" s="51">
        <v>4</v>
      </c>
      <c r="F346" s="51" t="s">
        <v>3952</v>
      </c>
      <c r="G346" s="52">
        <v>44168</v>
      </c>
      <c r="H346" s="51" t="str">
        <f>LOWER(CONCATENATE(Table6[[#This Row],[SERI]],Table6[[#This Row],[NAMA]],Table6[[#This Row],[QTY]],Table6[[#This Row],[A]],Table6[[#This Row],[TGL]]))</f>
        <v>929-12brush eterna600a644168</v>
      </c>
    </row>
    <row r="347" spans="1:8">
      <c r="A347" s="51">
        <v>346</v>
      </c>
      <c r="B347" s="51" t="s">
        <v>3919</v>
      </c>
      <c r="C347" s="51" t="s">
        <v>3565</v>
      </c>
      <c r="D347" s="51">
        <v>1000</v>
      </c>
      <c r="E347" s="51">
        <v>3</v>
      </c>
      <c r="F347" s="51" t="s">
        <v>3952</v>
      </c>
      <c r="G347" s="52">
        <v>44168</v>
      </c>
      <c r="H347" s="51" t="str">
        <f>LOWER(CONCATENATE(Table6[[#This Row],[SERI]],Table6[[#This Row],[NAMA]],Table6[[#This Row],[QTY]],Table6[[#This Row],[A]],Table6[[#This Row],[TGL]]))</f>
        <v>k3nilbrush1000a644168</v>
      </c>
    </row>
    <row r="348" spans="1:8">
      <c r="A348" s="51">
        <v>347</v>
      </c>
      <c r="B348" s="51" t="s">
        <v>3920</v>
      </c>
      <c r="C348" s="51" t="s">
        <v>3565</v>
      </c>
      <c r="D348" s="51">
        <v>600</v>
      </c>
      <c r="E348" s="51">
        <v>4</v>
      </c>
      <c r="F348" s="51" t="s">
        <v>3952</v>
      </c>
      <c r="G348" s="52">
        <v>44168</v>
      </c>
      <c r="H348" s="51" t="str">
        <f>LOWER(CONCATENATE(Table6[[#This Row],[SERI]],Table6[[#This Row],[NAMA]],Table6[[#This Row],[QTY]],Table6[[#This Row],[A]],Table6[[#This Row],[TGL]]))</f>
        <v>k7nilbrush600a644168</v>
      </c>
    </row>
    <row r="349" spans="1:8">
      <c r="A349" s="51">
        <v>348</v>
      </c>
      <c r="B349" s="51" t="s">
        <v>3921</v>
      </c>
      <c r="C349" s="51" t="s">
        <v>3565</v>
      </c>
      <c r="D349" s="51">
        <v>144</v>
      </c>
      <c r="E349" s="51">
        <v>1</v>
      </c>
      <c r="F349" s="51" t="s">
        <v>3952</v>
      </c>
      <c r="G349" s="52">
        <v>44168</v>
      </c>
      <c r="H349" s="51" t="str">
        <f>LOWER(CONCATENATE(Table6[[#This Row],[SERI]],Table6[[#This Row],[NAMA]],Table6[[#This Row],[QTY]],Table6[[#This Row],[A]],Table6[[#This Row],[TGL]]))</f>
        <v>yh-53-1brush144a644168</v>
      </c>
    </row>
    <row r="350" spans="1:8">
      <c r="A350" s="51">
        <v>349</v>
      </c>
      <c r="B350" s="51" t="s">
        <v>3922</v>
      </c>
      <c r="C350" s="51" t="s">
        <v>3565</v>
      </c>
      <c r="D350" s="51">
        <v>480</v>
      </c>
      <c r="E350" s="51">
        <v>4</v>
      </c>
      <c r="F350" s="51" t="s">
        <v>3952</v>
      </c>
      <c r="G350" s="52">
        <v>44168</v>
      </c>
      <c r="H350" s="51" t="str">
        <f>LOWER(CONCATENATE(Table6[[#This Row],[SERI]],Table6[[#This Row],[NAMA]],Table6[[#This Row],[QTY]],Table6[[#This Row],[A]],Table6[[#This Row],[TGL]]))</f>
        <v>b-05brush480a644168</v>
      </c>
    </row>
    <row r="351" spans="1:8">
      <c r="A351" s="51">
        <v>350</v>
      </c>
      <c r="B351" s="51" t="s">
        <v>3923</v>
      </c>
      <c r="C351" s="51" t="s">
        <v>3565</v>
      </c>
      <c r="D351" s="51">
        <v>600</v>
      </c>
      <c r="E351" s="51">
        <v>2</v>
      </c>
      <c r="F351" s="51" t="s">
        <v>3952</v>
      </c>
      <c r="G351" s="52">
        <v>44168</v>
      </c>
      <c r="H351" s="51" t="str">
        <f>LOWER(CONCATENATE(Table6[[#This Row],[SERI]],Table6[[#This Row],[NAMA]],Table6[[#This Row],[QTY]],Table6[[#This Row],[A]],Table6[[#This Row],[TGL]]))</f>
        <v>21839-6brush600a644168</v>
      </c>
    </row>
    <row r="352" spans="1:8">
      <c r="A352" s="51">
        <v>351</v>
      </c>
      <c r="B352" s="51" t="s">
        <v>3924</v>
      </c>
      <c r="C352" s="51" t="s">
        <v>3565</v>
      </c>
      <c r="D352" s="51">
        <v>800</v>
      </c>
      <c r="E352" s="51">
        <v>3</v>
      </c>
      <c r="F352" s="51" t="s">
        <v>3952</v>
      </c>
      <c r="G352" s="52">
        <v>44168</v>
      </c>
      <c r="H352" s="51" t="str">
        <f>LOWER(CONCATENATE(Table6[[#This Row],[SERI]],Table6[[#This Row],[NAMA]],Table6[[#This Row],[QTY]],Table6[[#This Row],[A]],Table6[[#This Row],[TGL]]))</f>
        <v>21839-4brush800a644168</v>
      </c>
    </row>
    <row r="353" spans="1:8">
      <c r="A353" s="51">
        <v>352</v>
      </c>
      <c r="B353" s="51" t="s">
        <v>3925</v>
      </c>
      <c r="C353" s="51" t="s">
        <v>3565</v>
      </c>
      <c r="D353" s="51">
        <v>600</v>
      </c>
      <c r="E353" s="51">
        <v>3</v>
      </c>
      <c r="F353" s="51" t="s">
        <v>3952</v>
      </c>
      <c r="G353" s="52">
        <v>44168</v>
      </c>
      <c r="H353" s="51" t="str">
        <f>LOWER(CONCATENATE(Table6[[#This Row],[SERI]],Table6[[#This Row],[NAMA]],Table6[[#This Row],[QTY]],Table6[[#This Row],[A]],Table6[[#This Row],[TGL]]))</f>
        <v>21839-16brush600a644168</v>
      </c>
    </row>
    <row r="354" spans="1:8">
      <c r="A354" s="51">
        <v>353</v>
      </c>
      <c r="B354" s="51" t="s">
        <v>3727</v>
      </c>
      <c r="C354" s="51" t="s">
        <v>3565</v>
      </c>
      <c r="D354" s="51">
        <v>500</v>
      </c>
      <c r="E354" s="51">
        <v>9</v>
      </c>
      <c r="F354" s="51" t="s">
        <v>3952</v>
      </c>
      <c r="G354" s="52">
        <v>44168</v>
      </c>
      <c r="H354" s="51" t="str">
        <f>LOWER(CONCATENATE(Table6[[#This Row],[SERI]],Table6[[#This Row],[NAMA]],Table6[[#This Row],[QTY]],Table6[[#This Row],[A]],Table6[[#This Row],[TGL]]))</f>
        <v>bl-8brush500a644168</v>
      </c>
    </row>
    <row r="355" spans="1:8">
      <c r="A355" s="51">
        <v>354</v>
      </c>
      <c r="B355" s="51" t="s">
        <v>3926</v>
      </c>
      <c r="C355" s="51" t="s">
        <v>3729</v>
      </c>
      <c r="D355" s="51">
        <v>720</v>
      </c>
      <c r="E355" s="51">
        <v>8</v>
      </c>
      <c r="F355" s="51" t="s">
        <v>3952</v>
      </c>
      <c r="G355" s="52">
        <v>44168</v>
      </c>
      <c r="H355" s="51" t="str">
        <f>LOWER(CONCATENATE(Table6[[#This Row],[SERI]],Table6[[#This Row],[NAMA]],Table6[[#This Row],[QTY]],Table6[[#This Row],[A]],Table6[[#This Row],[TGL]]))</f>
        <v>wc-88clips720a644168</v>
      </c>
    </row>
    <row r="356" spans="1:8">
      <c r="A356" s="51">
        <v>355</v>
      </c>
      <c r="B356" s="51" t="s">
        <v>3928</v>
      </c>
      <c r="C356" s="51" t="s">
        <v>3927</v>
      </c>
      <c r="D356" s="51">
        <v>576</v>
      </c>
      <c r="E356" s="51">
        <v>2</v>
      </c>
      <c r="F356" s="51" t="s">
        <v>3952</v>
      </c>
      <c r="G356" s="52">
        <v>44168</v>
      </c>
      <c r="H356" s="51" t="str">
        <f>LOWER(CONCATENATE(Table6[[#This Row],[SERI]],Table6[[#This Row],[NAMA]],Table6[[#This Row],[QTY]],Table6[[#This Row],[A]],Table6[[#This Row],[TGL]]))</f>
        <v>zc-9914correction tape576a644168</v>
      </c>
    </row>
    <row r="357" spans="1:8">
      <c r="A357" s="51">
        <v>356</v>
      </c>
      <c r="B357" s="51" t="s">
        <v>3929</v>
      </c>
      <c r="C357" s="51" t="s">
        <v>3927</v>
      </c>
      <c r="D357" s="51">
        <v>576</v>
      </c>
      <c r="E357" s="51">
        <v>7</v>
      </c>
      <c r="F357" s="51" t="s">
        <v>3952</v>
      </c>
      <c r="G357" s="52">
        <v>44168</v>
      </c>
      <c r="H357" s="51" t="str">
        <f>LOWER(CONCATENATE(Table6[[#This Row],[SERI]],Table6[[#This Row],[NAMA]],Table6[[#This Row],[QTY]],Table6[[#This Row],[A]],Table6[[#This Row],[TGL]]))</f>
        <v>9316correction tape576a644168</v>
      </c>
    </row>
    <row r="358" spans="1:8">
      <c r="A358" s="51">
        <v>357</v>
      </c>
      <c r="B358" s="51" t="s">
        <v>3930</v>
      </c>
      <c r="C358" s="51" t="s">
        <v>3573</v>
      </c>
      <c r="D358" s="51">
        <v>96</v>
      </c>
      <c r="E358" s="51">
        <v>7</v>
      </c>
      <c r="F358" s="51" t="s">
        <v>3952</v>
      </c>
      <c r="G358" s="52">
        <v>44168</v>
      </c>
      <c r="H358" s="51" t="str">
        <f>LOWER(CONCATENATE(Table6[[#This Row],[SERI]],Table6[[#This Row],[NAMA]],Table6[[#This Row],[QTY]],Table6[[#This Row],[A]],Table6[[#This Row],[TGL]]))</f>
        <v>g-01glitter96a644168</v>
      </c>
    </row>
    <row r="359" spans="1:8">
      <c r="A359" s="51">
        <v>358</v>
      </c>
      <c r="B359" s="51" t="s">
        <v>3931</v>
      </c>
      <c r="C359" s="51" t="s">
        <v>3573</v>
      </c>
      <c r="D359" s="51">
        <v>96</v>
      </c>
      <c r="E359" s="51">
        <v>8</v>
      </c>
      <c r="F359" s="51" t="s">
        <v>3952</v>
      </c>
      <c r="G359" s="52">
        <v>44168</v>
      </c>
      <c r="H359" s="51" t="str">
        <f>LOWER(CONCATENATE(Table6[[#This Row],[SERI]],Table6[[#This Row],[NAMA]],Table6[[#This Row],[QTY]],Table6[[#This Row],[A]],Table6[[#This Row],[TGL]]))</f>
        <v>g-02glitter96a644168</v>
      </c>
    </row>
    <row r="360" spans="1:8">
      <c r="A360" s="51">
        <v>359</v>
      </c>
      <c r="B360" s="51" t="s">
        <v>3932</v>
      </c>
      <c r="C360" s="51" t="s">
        <v>3573</v>
      </c>
      <c r="D360" s="51">
        <v>96</v>
      </c>
      <c r="E360" s="51">
        <v>8</v>
      </c>
      <c r="F360" s="51" t="s">
        <v>3952</v>
      </c>
      <c r="G360" s="52">
        <v>44168</v>
      </c>
      <c r="H360" s="51" t="str">
        <f>LOWER(CONCATENATE(Table6[[#This Row],[SERI]],Table6[[#This Row],[NAMA]],Table6[[#This Row],[QTY]],Table6[[#This Row],[A]],Table6[[#This Row],[TGL]]))</f>
        <v>g-03glitter96a644168</v>
      </c>
    </row>
    <row r="361" spans="1:8">
      <c r="A361" s="51">
        <v>360</v>
      </c>
      <c r="B361" s="51" t="s">
        <v>3933</v>
      </c>
      <c r="C361" s="51" t="s">
        <v>3573</v>
      </c>
      <c r="D361" s="51">
        <v>96</v>
      </c>
      <c r="E361" s="51">
        <v>8</v>
      </c>
      <c r="F361" s="51" t="s">
        <v>3952</v>
      </c>
      <c r="G361" s="52">
        <v>44168</v>
      </c>
      <c r="H361" s="51" t="str">
        <f>LOWER(CONCATENATE(Table6[[#This Row],[SERI]],Table6[[#This Row],[NAMA]],Table6[[#This Row],[QTY]],Table6[[#This Row],[A]],Table6[[#This Row],[TGL]]))</f>
        <v>g-04glitter96a644168</v>
      </c>
    </row>
    <row r="362" spans="1:8">
      <c r="A362" s="51">
        <v>361</v>
      </c>
      <c r="B362" s="51" t="s">
        <v>3934</v>
      </c>
      <c r="C362" s="51" t="s">
        <v>3573</v>
      </c>
      <c r="D362" s="51">
        <v>96</v>
      </c>
      <c r="E362" s="51">
        <v>8</v>
      </c>
      <c r="F362" s="51" t="s">
        <v>3952</v>
      </c>
      <c r="G362" s="52">
        <v>44168</v>
      </c>
      <c r="H362" s="51" t="str">
        <f>LOWER(CONCATENATE(Table6[[#This Row],[SERI]],Table6[[#This Row],[NAMA]],Table6[[#This Row],[QTY]],Table6[[#This Row],[A]],Table6[[#This Row],[TGL]]))</f>
        <v>784-12glitter96a644168</v>
      </c>
    </row>
    <row r="363" spans="1:8">
      <c r="A363" s="51">
        <v>362</v>
      </c>
      <c r="B363" s="51" t="s">
        <v>3935</v>
      </c>
      <c r="C363" s="51" t="s">
        <v>3573</v>
      </c>
      <c r="D363" s="51">
        <v>96</v>
      </c>
      <c r="E363" s="51">
        <v>9</v>
      </c>
      <c r="F363" s="51" t="s">
        <v>3952</v>
      </c>
      <c r="G363" s="52">
        <v>44168</v>
      </c>
      <c r="H363" s="51" t="str">
        <f>LOWER(CONCATENATE(Table6[[#This Row],[SERI]],Table6[[#This Row],[NAMA]],Table6[[#This Row],[QTY]],Table6[[#This Row],[A]],Table6[[#This Row],[TGL]]))</f>
        <v>785-12glitter96a644168</v>
      </c>
    </row>
    <row r="364" spans="1:8">
      <c r="A364" s="51">
        <v>363</v>
      </c>
      <c r="B364" s="51" t="s">
        <v>3936</v>
      </c>
      <c r="C364" s="51" t="s">
        <v>3573</v>
      </c>
      <c r="D364" s="51">
        <v>96</v>
      </c>
      <c r="E364" s="51">
        <v>8</v>
      </c>
      <c r="F364" s="51" t="s">
        <v>3952</v>
      </c>
      <c r="G364" s="52">
        <v>44168</v>
      </c>
      <c r="H364" s="51" t="str">
        <f>LOWER(CONCATENATE(Table6[[#This Row],[SERI]],Table6[[#This Row],[NAMA]],Table6[[#This Row],[QTY]],Table6[[#This Row],[A]],Table6[[#This Row],[TGL]]))</f>
        <v>786-12glitter96a644168</v>
      </c>
    </row>
    <row r="365" spans="1:8">
      <c r="A365" s="51">
        <v>364</v>
      </c>
      <c r="B365" s="51" t="s">
        <v>3937</v>
      </c>
      <c r="C365" s="51" t="s">
        <v>3573</v>
      </c>
      <c r="D365" s="51">
        <v>288</v>
      </c>
      <c r="E365" s="51">
        <v>7</v>
      </c>
      <c r="F365" s="51" t="s">
        <v>3952</v>
      </c>
      <c r="G365" s="52">
        <v>44168</v>
      </c>
      <c r="H365" s="51" t="str">
        <f>LOWER(CONCATENATE(Table6[[#This Row],[SERI]],Table6[[#This Row],[NAMA]],Table6[[#This Row],[QTY]],Table6[[#This Row],[A]],Table6[[#This Row],[TGL]]))</f>
        <v>y-01glitter288a644168</v>
      </c>
    </row>
    <row r="366" spans="1:8">
      <c r="A366" s="51">
        <v>365</v>
      </c>
      <c r="B366" s="51" t="s">
        <v>3572</v>
      </c>
      <c r="C366" s="51" t="s">
        <v>3573</v>
      </c>
      <c r="D366" s="51">
        <v>288</v>
      </c>
      <c r="E366" s="51">
        <v>9</v>
      </c>
      <c r="F366" s="51" t="s">
        <v>3952</v>
      </c>
      <c r="G366" s="52">
        <v>44168</v>
      </c>
      <c r="H366" s="51" t="str">
        <f>LOWER(CONCATENATE(Table6[[#This Row],[SERI]],Table6[[#This Row],[NAMA]],Table6[[#This Row],[QTY]],Table6[[#This Row],[A]],Table6[[#This Row],[TGL]]))</f>
        <v>y-02glitter288a644168</v>
      </c>
    </row>
    <row r="367" spans="1:8">
      <c r="A367" s="51">
        <v>366</v>
      </c>
      <c r="B367" s="51" t="s">
        <v>3938</v>
      </c>
      <c r="C367" s="51" t="s">
        <v>3573</v>
      </c>
      <c r="D367" s="51">
        <v>288</v>
      </c>
      <c r="E367" s="51">
        <v>8</v>
      </c>
      <c r="F367" s="51" t="s">
        <v>3952</v>
      </c>
      <c r="G367" s="52">
        <v>44168</v>
      </c>
      <c r="H367" s="51" t="str">
        <f>LOWER(CONCATENATE(Table6[[#This Row],[SERI]],Table6[[#This Row],[NAMA]],Table6[[#This Row],[QTY]],Table6[[#This Row],[A]],Table6[[#This Row],[TGL]]))</f>
        <v>y-03glitter288a644168</v>
      </c>
    </row>
    <row r="368" spans="1:8">
      <c r="A368" s="51">
        <v>367</v>
      </c>
      <c r="B368" s="51" t="s">
        <v>3939</v>
      </c>
      <c r="C368" s="51" t="s">
        <v>3573</v>
      </c>
      <c r="D368" s="51">
        <v>288</v>
      </c>
      <c r="E368" s="51">
        <v>6</v>
      </c>
      <c r="F368" s="51" t="s">
        <v>3952</v>
      </c>
      <c r="G368" s="52">
        <v>44168</v>
      </c>
      <c r="H368" s="51" t="str">
        <f>LOWER(CONCATENATE(Table6[[#This Row],[SERI]],Table6[[#This Row],[NAMA]],Table6[[#This Row],[QTY]],Table6[[#This Row],[A]],Table6[[#This Row],[TGL]]))</f>
        <v>y-04glitter288a644168</v>
      </c>
    </row>
    <row r="369" spans="1:8">
      <c r="A369" s="51">
        <v>368</v>
      </c>
      <c r="B369" s="51" t="s">
        <v>3940</v>
      </c>
      <c r="C369" s="51" t="s">
        <v>3573</v>
      </c>
      <c r="D369" s="51">
        <v>96</v>
      </c>
      <c r="E369" s="51">
        <v>4</v>
      </c>
      <c r="F369" s="51" t="s">
        <v>3952</v>
      </c>
      <c r="G369" s="52">
        <v>44168</v>
      </c>
      <c r="H369" s="51" t="str">
        <f>LOWER(CONCATENATE(Table6[[#This Row],[SERI]],Table6[[#This Row],[NAMA]],Table6[[#This Row],[QTY]],Table6[[#This Row],[A]],Table6[[#This Row],[TGL]]))</f>
        <v>g-08glitter96a644168</v>
      </c>
    </row>
    <row r="370" spans="1:8">
      <c r="A370" s="51">
        <v>369</v>
      </c>
      <c r="B370" s="51">
        <v>10918</v>
      </c>
      <c r="C370" s="51" t="s">
        <v>3573</v>
      </c>
      <c r="D370" s="51">
        <v>40</v>
      </c>
      <c r="E370" s="51">
        <v>3</v>
      </c>
      <c r="F370" s="51" t="s">
        <v>3952</v>
      </c>
      <c r="G370" s="52">
        <v>44168</v>
      </c>
      <c r="H370" s="51" t="str">
        <f>LOWER(CONCATENATE(Table6[[#This Row],[SERI]],Table6[[#This Row],[NAMA]],Table6[[#This Row],[QTY]],Table6[[#This Row],[A]],Table6[[#This Row],[TGL]]))</f>
        <v>10918glitter40a644168</v>
      </c>
    </row>
    <row r="371" spans="1:8">
      <c r="A371" s="51">
        <v>370</v>
      </c>
      <c r="B371" s="51" t="s">
        <v>3941</v>
      </c>
      <c r="C371" s="51" t="s">
        <v>3573</v>
      </c>
      <c r="D371" s="51">
        <v>80</v>
      </c>
      <c r="E371" s="51">
        <v>4</v>
      </c>
      <c r="F371" s="51" t="s">
        <v>3952</v>
      </c>
      <c r="G371" s="52">
        <v>44168</v>
      </c>
      <c r="H371" s="51" t="str">
        <f>LOWER(CONCATENATE(Table6[[#This Row],[SERI]],Table6[[#This Row],[NAMA]],Table6[[#This Row],[QTY]],Table6[[#This Row],[A]],Table6[[#This Row],[TGL]]))</f>
        <v>g56b00-7glitter80a644168</v>
      </c>
    </row>
    <row r="372" spans="1:8">
      <c r="A372" s="51">
        <v>371</v>
      </c>
      <c r="B372" s="51">
        <v>191813</v>
      </c>
      <c r="C372" s="51" t="s">
        <v>3573</v>
      </c>
      <c r="D372" s="51">
        <v>30</v>
      </c>
      <c r="E372" s="51">
        <v>4</v>
      </c>
      <c r="F372" s="51" t="s">
        <v>3952</v>
      </c>
      <c r="G372" s="52">
        <v>44168</v>
      </c>
      <c r="H372" s="51" t="str">
        <f>LOWER(CONCATENATE(Table6[[#This Row],[SERI]],Table6[[#This Row],[NAMA]],Table6[[#This Row],[QTY]],Table6[[#This Row],[A]],Table6[[#This Row],[TGL]]))</f>
        <v>191813glitter30a644168</v>
      </c>
    </row>
    <row r="373" spans="1:8">
      <c r="A373" s="51">
        <v>372</v>
      </c>
      <c r="B373" s="51" t="s">
        <v>3943</v>
      </c>
      <c r="C373" s="51" t="s">
        <v>3942</v>
      </c>
      <c r="D373" s="51">
        <v>144</v>
      </c>
      <c r="E373" s="51">
        <v>6</v>
      </c>
      <c r="F373" s="51" t="s">
        <v>3952</v>
      </c>
      <c r="G373" s="52">
        <v>44168</v>
      </c>
      <c r="H373" s="51" t="str">
        <f>LOWER(CONCATENATE(Table6[[#This Row],[SERI]],Table6[[#This Row],[NAMA]],Table6[[#This Row],[QTY]],Table6[[#This Row],[A]],Table6[[#This Row],[TGL]]))</f>
        <v>st-1722-12mark pen144a644168</v>
      </c>
    </row>
    <row r="374" spans="1:8">
      <c r="A374" s="51">
        <v>373</v>
      </c>
      <c r="B374" s="51" t="s">
        <v>3944</v>
      </c>
      <c r="C374" s="51" t="s">
        <v>3942</v>
      </c>
      <c r="D374" s="51">
        <v>72</v>
      </c>
      <c r="E374" s="51">
        <v>2</v>
      </c>
      <c r="F374" s="51" t="s">
        <v>3952</v>
      </c>
      <c r="G374" s="52">
        <v>44168</v>
      </c>
      <c r="H374" s="51" t="str">
        <f>LOWER(CONCATENATE(Table6[[#This Row],[SERI]],Table6[[#This Row],[NAMA]],Table6[[#This Row],[QTY]],Table6[[#This Row],[A]],Table6[[#This Row],[TGL]]))</f>
        <v>st1722-24mark pen72a644168</v>
      </c>
    </row>
    <row r="375" spans="1:8">
      <c r="A375" s="51">
        <v>374</v>
      </c>
      <c r="B375" s="51" t="s">
        <v>3945</v>
      </c>
      <c r="C375" s="51" t="s">
        <v>3657</v>
      </c>
      <c r="D375" s="51">
        <v>360</v>
      </c>
      <c r="E375" s="51">
        <v>3</v>
      </c>
      <c r="F375" s="51" t="s">
        <v>3952</v>
      </c>
      <c r="G375" s="52">
        <v>44168</v>
      </c>
      <c r="H375" s="51" t="str">
        <f>LOWER(CONCATENATE(Table6[[#This Row],[SERI]],Table6[[#This Row],[NAMA]],Table6[[#This Row],[QTY]],Table6[[#This Row],[A]],Table6[[#This Row],[TGL]]))</f>
        <v>21839-8palette360a644168</v>
      </c>
    </row>
    <row r="376" spans="1:8">
      <c r="A376" s="51">
        <v>375</v>
      </c>
      <c r="B376" s="51" t="s">
        <v>3946</v>
      </c>
      <c r="C376" s="51" t="s">
        <v>3657</v>
      </c>
      <c r="D376" s="51">
        <v>480</v>
      </c>
      <c r="E376" s="51">
        <v>1</v>
      </c>
      <c r="F376" s="51" t="s">
        <v>3952</v>
      </c>
      <c r="G376" s="52">
        <v>44168</v>
      </c>
      <c r="H376" s="51" t="str">
        <f>LOWER(CONCATENATE(Table6[[#This Row],[SERI]],Table6[[#This Row],[NAMA]],Table6[[#This Row],[QTY]],Table6[[#This Row],[A]],Table6[[#This Row],[TGL]]))</f>
        <v>21839-10palette480a644168</v>
      </c>
    </row>
    <row r="377" spans="1:8">
      <c r="A377" s="51">
        <v>376</v>
      </c>
      <c r="B377" s="51" t="s">
        <v>3947</v>
      </c>
      <c r="C377" s="51" t="s">
        <v>3657</v>
      </c>
      <c r="D377" s="51">
        <v>1000</v>
      </c>
      <c r="E377" s="51">
        <v>6</v>
      </c>
      <c r="F377" s="51" t="s">
        <v>3952</v>
      </c>
      <c r="G377" s="52">
        <v>44168</v>
      </c>
      <c r="H377" s="51" t="str">
        <f>LOWER(CONCATENATE(Table6[[#This Row],[SERI]],Table6[[#This Row],[NAMA]],Table6[[#This Row],[QTY]],Table6[[#This Row],[A]],Table6[[#This Row],[TGL]]))</f>
        <v>21839-12palette1000a644168</v>
      </c>
    </row>
    <row r="378" spans="1:8">
      <c r="A378" s="51">
        <v>377</v>
      </c>
      <c r="B378" s="51" t="s">
        <v>3948</v>
      </c>
      <c r="C378" s="51" t="s">
        <v>3583</v>
      </c>
      <c r="D378" s="51">
        <v>2700</v>
      </c>
      <c r="E378" s="51">
        <v>2</v>
      </c>
      <c r="F378" s="51" t="s">
        <v>3952</v>
      </c>
      <c r="G378" s="52">
        <v>44168</v>
      </c>
      <c r="H378" s="51" t="str">
        <f>LOWER(CONCATENATE(Table6[[#This Row],[SERI]],Table6[[#This Row],[NAMA]],Table6[[#This Row],[QTY]],Table6[[#This Row],[A]],Table6[[#This Row],[TGL]]))</f>
        <v>dy-349bsharpener2700a644168</v>
      </c>
    </row>
    <row r="379" spans="1:8">
      <c r="A379" s="51">
        <v>378</v>
      </c>
      <c r="B379" s="51" t="s">
        <v>3949</v>
      </c>
      <c r="C379" s="51" t="s">
        <v>3583</v>
      </c>
      <c r="D379" s="51">
        <v>144</v>
      </c>
      <c r="E379" s="51">
        <v>1</v>
      </c>
      <c r="F379" s="51" t="s">
        <v>3952</v>
      </c>
      <c r="G379" s="52">
        <v>44168</v>
      </c>
      <c r="H379" s="51" t="str">
        <f>LOWER(CONCATENATE(Table6[[#This Row],[SERI]],Table6[[#This Row],[NAMA]],Table6[[#This Row],[QTY]],Table6[[#This Row],[A]],Table6[[#This Row],[TGL]]))</f>
        <v>rc-9057sharpener144a644168</v>
      </c>
    </row>
    <row r="380" spans="1:8">
      <c r="A380" s="51">
        <v>379</v>
      </c>
      <c r="B380" s="51">
        <v>6601</v>
      </c>
      <c r="C380" s="51" t="s">
        <v>3583</v>
      </c>
      <c r="D380" s="51">
        <v>120</v>
      </c>
      <c r="E380" s="51">
        <v>4</v>
      </c>
      <c r="F380" s="51" t="s">
        <v>3952</v>
      </c>
      <c r="G380" s="52">
        <v>44168</v>
      </c>
      <c r="H380" s="51" t="str">
        <f>LOWER(CONCATENATE(Table6[[#This Row],[SERI]],Table6[[#This Row],[NAMA]],Table6[[#This Row],[QTY]],Table6[[#This Row],[A]],Table6[[#This Row],[TGL]]))</f>
        <v>6601sharpener120a644168</v>
      </c>
    </row>
    <row r="381" spans="1:8">
      <c r="A381" s="51">
        <v>380</v>
      </c>
      <c r="B381" s="51" t="s">
        <v>3951</v>
      </c>
      <c r="C381" s="51" t="s">
        <v>3950</v>
      </c>
      <c r="D381" s="51">
        <v>50</v>
      </c>
      <c r="E381" s="51">
        <v>16</v>
      </c>
      <c r="F381" s="51" t="s">
        <v>3952</v>
      </c>
      <c r="G381" s="52">
        <v>44168</v>
      </c>
      <c r="H381" s="51" t="str">
        <f>LOWER(CONCATENATE(Table6[[#This Row],[SERI]],Table6[[#This Row],[NAMA]],Table6[[#This Row],[QTY]],Table6[[#This Row],[A]],Table6[[#This Row],[TGL]]))</f>
        <v>131/6staples50a644168</v>
      </c>
    </row>
    <row r="382" spans="1:8">
      <c r="A382" s="51">
        <v>381</v>
      </c>
      <c r="B382" s="51" t="s">
        <v>3953</v>
      </c>
      <c r="C382" s="51" t="s">
        <v>3565</v>
      </c>
      <c r="D382" s="51">
        <v>480</v>
      </c>
      <c r="E382" s="51">
        <v>4</v>
      </c>
      <c r="F382" s="51" t="s">
        <v>3595</v>
      </c>
      <c r="G382" s="52">
        <v>44256</v>
      </c>
      <c r="H382" s="51" t="str">
        <f>LOWER(CONCATENATE(Table6[[#This Row],[SERI]],Table6[[#This Row],[NAMA]],Table6[[#This Row],[QTY]],Table6[[#This Row],[A]],Table6[[#This Row],[TGL]]))</f>
        <v>21839-7brush480b144256</v>
      </c>
    </row>
    <row r="383" spans="1:8">
      <c r="A383" s="51">
        <v>382</v>
      </c>
      <c r="B383" s="51" t="s">
        <v>3926</v>
      </c>
      <c r="C383" s="51" t="s">
        <v>3729</v>
      </c>
      <c r="D383" s="51">
        <v>720</v>
      </c>
      <c r="E383" s="51">
        <v>16</v>
      </c>
      <c r="F383" s="51" t="s">
        <v>3595</v>
      </c>
      <c r="G383" s="52">
        <v>44256</v>
      </c>
      <c r="H383" s="51" t="str">
        <f>LOWER(CONCATENATE(Table6[[#This Row],[SERI]],Table6[[#This Row],[NAMA]],Table6[[#This Row],[QTY]],Table6[[#This Row],[A]],Table6[[#This Row],[TGL]]))</f>
        <v>wc-88clips720b144256</v>
      </c>
    </row>
    <row r="384" spans="1:8">
      <c r="A384" s="51">
        <v>383</v>
      </c>
      <c r="B384" s="51" t="s">
        <v>3954</v>
      </c>
      <c r="C384" s="51" t="s">
        <v>3955</v>
      </c>
      <c r="D384" s="51">
        <v>1000</v>
      </c>
      <c r="E384" s="51">
        <v>6</v>
      </c>
      <c r="F384" s="51" t="s">
        <v>3595</v>
      </c>
      <c r="G384" s="52">
        <v>44256</v>
      </c>
      <c r="H384" s="51" t="str">
        <f>LOWER(CONCATENATE(Table6[[#This Row],[SERI]],Table6[[#This Row],[NAMA]],Table6[[#This Row],[QTY]],Table6[[#This Row],[A]],Table6[[#This Row],[TGL]]))</f>
        <v>5070-2wrapper1000b144256</v>
      </c>
    </row>
    <row r="385" spans="1:8">
      <c r="A385" s="51">
        <v>384</v>
      </c>
      <c r="B385" s="51" t="s">
        <v>3837</v>
      </c>
      <c r="C385" s="51" t="s">
        <v>3838</v>
      </c>
      <c r="D385" s="51">
        <v>2000</v>
      </c>
      <c r="E385" s="51">
        <v>7</v>
      </c>
      <c r="F385" s="51" t="s">
        <v>3595</v>
      </c>
      <c r="G385" s="52">
        <v>44256</v>
      </c>
      <c r="H385" s="51" t="str">
        <f>LOWER(CONCATENATE(Table6[[#This Row],[SERI]],Table6[[#This Row],[NAMA]],Table6[[#This Row],[QTY]],Table6[[#This Row],[A]],Table6[[#This Row],[TGL]]))</f>
        <v>jn-ssticker2000b144256</v>
      </c>
    </row>
    <row r="386" spans="1:8">
      <c r="A386" s="51">
        <v>385</v>
      </c>
      <c r="B386" s="51" t="s">
        <v>3839</v>
      </c>
      <c r="C386" s="51" t="s">
        <v>3838</v>
      </c>
      <c r="D386" s="51">
        <v>2000</v>
      </c>
      <c r="E386" s="51">
        <v>8</v>
      </c>
      <c r="F386" s="51" t="s">
        <v>3595</v>
      </c>
      <c r="G386" s="52">
        <v>44256</v>
      </c>
      <c r="H386" s="51" t="str">
        <f>LOWER(CONCATENATE(Table6[[#This Row],[SERI]],Table6[[#This Row],[NAMA]],Table6[[#This Row],[QTY]],Table6[[#This Row],[A]],Table6[[#This Row],[TGL]]))</f>
        <v>jn-hsticker2000b144256</v>
      </c>
    </row>
    <row r="387" spans="1:8">
      <c r="A387" s="51">
        <v>386</v>
      </c>
      <c r="B387" s="51" t="s">
        <v>3956</v>
      </c>
      <c r="C387" s="51" t="s">
        <v>3822</v>
      </c>
      <c r="D387" s="51">
        <v>1000</v>
      </c>
      <c r="E387" s="51">
        <v>7</v>
      </c>
      <c r="F387" s="51" t="s">
        <v>3595</v>
      </c>
      <c r="G387" s="52">
        <v>44256</v>
      </c>
      <c r="H387" s="51" t="str">
        <f>LOWER(CONCATENATE(Table6[[#This Row],[SERI]],Table6[[#This Row],[NAMA]],Table6[[#This Row],[QTY]],Table6[[#This Row],[A]],Table6[[#This Row],[TGL]]))</f>
        <v>30cm-1ribbon1000b144256</v>
      </c>
    </row>
    <row r="388" spans="1:8">
      <c r="A388" s="51">
        <v>387</v>
      </c>
      <c r="B388" s="51" t="s">
        <v>3827</v>
      </c>
      <c r="C388" s="51" t="s">
        <v>3822</v>
      </c>
      <c r="D388" s="51">
        <v>400</v>
      </c>
      <c r="E388" s="51">
        <v>3</v>
      </c>
      <c r="F388" s="51" t="s">
        <v>3595</v>
      </c>
      <c r="G388" s="52">
        <v>44256</v>
      </c>
      <c r="H388" s="51" t="str">
        <f>LOWER(CONCATENATE(Table6[[#This Row],[SERI]],Table6[[#This Row],[NAMA]],Table6[[#This Row],[QTY]],Table6[[#This Row],[A]],Table6[[#This Row],[TGL]]))</f>
        <v>th-50-1ribbon400b144256</v>
      </c>
    </row>
    <row r="389" spans="1:8">
      <c r="A389" s="51">
        <v>388</v>
      </c>
      <c r="B389" s="51" t="s">
        <v>3957</v>
      </c>
      <c r="C389" s="51" t="s">
        <v>3841</v>
      </c>
      <c r="D389" s="51">
        <v>600</v>
      </c>
      <c r="E389" s="51">
        <v>3</v>
      </c>
      <c r="F389" s="51" t="s">
        <v>3595</v>
      </c>
      <c r="G389" s="52">
        <v>44256</v>
      </c>
      <c r="H389" s="51" t="str">
        <f>LOWER(CONCATENATE(Table6[[#This Row],[SERI]],Table6[[#This Row],[NAMA]],Table6[[#This Row],[QTY]],Table6[[#This Row],[A]],Table6[[#This Row],[TGL]]))</f>
        <v>std-2183study board600b144256</v>
      </c>
    </row>
    <row r="390" spans="1:8">
      <c r="A390" s="51">
        <v>389</v>
      </c>
      <c r="B390" s="51" t="s">
        <v>3843</v>
      </c>
      <c r="C390" s="51" t="s">
        <v>3841</v>
      </c>
      <c r="D390" s="51">
        <v>480</v>
      </c>
      <c r="E390" s="51">
        <v>2</v>
      </c>
      <c r="F390" s="51" t="s">
        <v>3595</v>
      </c>
      <c r="G390" s="52">
        <v>44256</v>
      </c>
      <c r="H390" s="51" t="str">
        <f>LOWER(CONCATENATE(Table6[[#This Row],[SERI]],Table6[[#This Row],[NAMA]],Table6[[#This Row],[QTY]],Table6[[#This Row],[A]],Table6[[#This Row],[TGL]]))</f>
        <v>jq-969study board480b144256</v>
      </c>
    </row>
    <row r="391" spans="1:8">
      <c r="A391" s="51">
        <v>390</v>
      </c>
      <c r="B391" s="51" t="s">
        <v>3958</v>
      </c>
      <c r="C391" s="51" t="s">
        <v>3841</v>
      </c>
      <c r="D391" s="51">
        <v>720</v>
      </c>
      <c r="E391" s="51">
        <v>1</v>
      </c>
      <c r="F391" s="51" t="s">
        <v>3595</v>
      </c>
      <c r="G391" s="52">
        <v>44256</v>
      </c>
      <c r="H391" s="51" t="str">
        <f>LOWER(CONCATENATE(Table6[[#This Row],[SERI]],Table6[[#This Row],[NAMA]],Table6[[#This Row],[QTY]],Table6[[#This Row],[A]],Table6[[#This Row],[TGL]]))</f>
        <v>zh-1001study board720b144256</v>
      </c>
    </row>
    <row r="392" spans="1:8">
      <c r="A392" s="51">
        <v>391</v>
      </c>
      <c r="B392" s="51" t="s">
        <v>3959</v>
      </c>
      <c r="C392" s="51" t="s">
        <v>3841</v>
      </c>
      <c r="D392" s="51">
        <v>288</v>
      </c>
      <c r="E392" s="51">
        <v>3</v>
      </c>
      <c r="F392" s="51" t="s">
        <v>3595</v>
      </c>
      <c r="G392" s="52">
        <v>44256</v>
      </c>
      <c r="H392" s="51" t="str">
        <f>LOWER(CONCATENATE(Table6[[#This Row],[SERI]],Table6[[#This Row],[NAMA]],Table6[[#This Row],[QTY]],Table6[[#This Row],[A]],Table6[[#This Row],[TGL]]))</f>
        <v>1-5study board288b144256</v>
      </c>
    </row>
    <row r="393" spans="1:8">
      <c r="A393" s="51">
        <v>392</v>
      </c>
      <c r="B393" s="51" t="s">
        <v>3960</v>
      </c>
      <c r="C393" s="51" t="s">
        <v>3841</v>
      </c>
      <c r="D393" s="51">
        <v>288</v>
      </c>
      <c r="E393" s="51">
        <v>3</v>
      </c>
      <c r="F393" s="51" t="s">
        <v>3595</v>
      </c>
      <c r="G393" s="52">
        <v>44256</v>
      </c>
      <c r="H393" s="51" t="str">
        <f>LOWER(CONCATENATE(Table6[[#This Row],[SERI]],Table6[[#This Row],[NAMA]],Table6[[#This Row],[QTY]],Table6[[#This Row],[A]],Table6[[#This Row],[TGL]]))</f>
        <v>11-15study board288b144256</v>
      </c>
    </row>
    <row r="394" spans="1:8">
      <c r="A394" s="51">
        <v>393</v>
      </c>
      <c r="B394" s="51" t="s">
        <v>3961</v>
      </c>
      <c r="C394" s="51" t="s">
        <v>3841</v>
      </c>
      <c r="D394" s="51">
        <v>288</v>
      </c>
      <c r="E394" s="51">
        <v>2</v>
      </c>
      <c r="F394" s="51" t="s">
        <v>3595</v>
      </c>
      <c r="G394" s="52">
        <v>44256</v>
      </c>
      <c r="H394" s="51" t="str">
        <f>LOWER(CONCATENATE(Table6[[#This Row],[SERI]],Table6[[#This Row],[NAMA]],Table6[[#This Row],[QTY]],Table6[[#This Row],[A]],Table6[[#This Row],[TGL]]))</f>
        <v>16-20study board288b144256</v>
      </c>
    </row>
    <row r="395" spans="1:8">
      <c r="A395" s="51">
        <v>394</v>
      </c>
      <c r="B395" s="51" t="s">
        <v>3962</v>
      </c>
      <c r="C395" s="51" t="s">
        <v>3950</v>
      </c>
      <c r="D395" s="51">
        <v>50</v>
      </c>
      <c r="E395" s="51">
        <v>100</v>
      </c>
      <c r="F395" s="51" t="s">
        <v>3595</v>
      </c>
      <c r="G395" s="52">
        <v>44256</v>
      </c>
      <c r="H395" s="51" t="str">
        <f>LOWER(CONCATENATE(Table6[[#This Row],[SERI]],Table6[[#This Row],[NAMA]],Table6[[#This Row],[QTY]],Table6[[#This Row],[A]],Table6[[#This Row],[TGL]]))</f>
        <v>131/ 6staples50b144256</v>
      </c>
    </row>
    <row r="396" spans="1:8">
      <c r="A396" s="51">
        <v>395</v>
      </c>
      <c r="B396" s="51" t="s">
        <v>3963</v>
      </c>
      <c r="C396" s="51" t="s">
        <v>3838</v>
      </c>
      <c r="D396" s="51">
        <v>1800</v>
      </c>
      <c r="E396" s="51">
        <v>2</v>
      </c>
      <c r="F396" s="51" t="s">
        <v>3595</v>
      </c>
      <c r="G396" s="52">
        <v>44256</v>
      </c>
      <c r="H396" s="51" t="str">
        <f>LOWER(CONCATENATE(Table6[[#This Row],[SERI]],Table6[[#This Row],[NAMA]],Table6[[#This Row],[QTY]],Table6[[#This Row],[A]],Table6[[#This Row],[TGL]]))</f>
        <v>no 304sticker1800b144256</v>
      </c>
    </row>
    <row r="397" spans="1:8">
      <c r="A397" s="51">
        <v>396</v>
      </c>
      <c r="B397" s="51" t="s">
        <v>3964</v>
      </c>
      <c r="C397" s="51" t="s">
        <v>3838</v>
      </c>
      <c r="D397" s="51">
        <v>1800</v>
      </c>
      <c r="E397" s="51">
        <v>1</v>
      </c>
      <c r="F397" s="51" t="s">
        <v>3595</v>
      </c>
      <c r="G397" s="52">
        <v>44256</v>
      </c>
      <c r="H397" s="51" t="str">
        <f>LOWER(CONCATENATE(Table6[[#This Row],[SERI]],Table6[[#This Row],[NAMA]],Table6[[#This Row],[QTY]],Table6[[#This Row],[A]],Table6[[#This Row],[TGL]]))</f>
        <v>no 308sticker1800b144256</v>
      </c>
    </row>
    <row r="398" spans="1:8">
      <c r="A398" s="51">
        <v>397</v>
      </c>
      <c r="B398" s="51" t="s">
        <v>3965</v>
      </c>
      <c r="C398" s="51" t="s">
        <v>3838</v>
      </c>
      <c r="D398" s="51">
        <v>1800</v>
      </c>
      <c r="E398" s="51">
        <v>1</v>
      </c>
      <c r="F398" s="51" t="s">
        <v>3595</v>
      </c>
      <c r="G398" s="52">
        <v>44256</v>
      </c>
      <c r="H398" s="51" t="str">
        <f>LOWER(CONCATENATE(Table6[[#This Row],[SERI]],Table6[[#This Row],[NAMA]],Table6[[#This Row],[QTY]],Table6[[#This Row],[A]],Table6[[#This Row],[TGL]]))</f>
        <v>no 310sticker1800b144256</v>
      </c>
    </row>
    <row r="399" spans="1:8">
      <c r="A399" s="51">
        <v>398</v>
      </c>
      <c r="B399" s="51" t="s">
        <v>3966</v>
      </c>
      <c r="C399" s="51" t="s">
        <v>3838</v>
      </c>
      <c r="D399" s="51">
        <v>1800</v>
      </c>
      <c r="E399" s="51">
        <v>2</v>
      </c>
      <c r="F399" s="51" t="s">
        <v>3595</v>
      </c>
      <c r="G399" s="52">
        <v>44256</v>
      </c>
      <c r="H399" s="51" t="str">
        <f>LOWER(CONCATENATE(Table6[[#This Row],[SERI]],Table6[[#This Row],[NAMA]],Table6[[#This Row],[QTY]],Table6[[#This Row],[A]],Table6[[#This Row],[TGL]]))</f>
        <v>wlt-9609sticker1800b144256</v>
      </c>
    </row>
    <row r="400" spans="1:8">
      <c r="A400" s="51">
        <v>399</v>
      </c>
      <c r="B400" s="51" t="s">
        <v>3967</v>
      </c>
      <c r="C400" s="51" t="s">
        <v>3838</v>
      </c>
      <c r="D400" s="51">
        <v>1800</v>
      </c>
      <c r="E400" s="51">
        <v>2</v>
      </c>
      <c r="F400" s="51" t="s">
        <v>3595</v>
      </c>
      <c r="G400" s="52">
        <v>44256</v>
      </c>
      <c r="H400" s="51" t="str">
        <f>LOWER(CONCATENATE(Table6[[#This Row],[SERI]],Table6[[#This Row],[NAMA]],Table6[[#This Row],[QTY]],Table6[[#This Row],[A]],Table6[[#This Row],[TGL]]))</f>
        <v>wlt-8986sticker1800b144256</v>
      </c>
    </row>
    <row r="401" spans="1:8">
      <c r="A401" s="51">
        <v>400</v>
      </c>
      <c r="B401" s="51" t="s">
        <v>3968</v>
      </c>
      <c r="C401" s="51" t="s">
        <v>3838</v>
      </c>
      <c r="D401" s="51">
        <v>1800</v>
      </c>
      <c r="E401" s="51">
        <v>2</v>
      </c>
      <c r="F401" s="51" t="s">
        <v>3595</v>
      </c>
      <c r="G401" s="52">
        <v>44256</v>
      </c>
      <c r="H401" s="51" t="str">
        <f>LOWER(CONCATENATE(Table6[[#This Row],[SERI]],Table6[[#This Row],[NAMA]],Table6[[#This Row],[QTY]],Table6[[#This Row],[A]],Table6[[#This Row],[TGL]]))</f>
        <v>sn-8924sticker1800b144256</v>
      </c>
    </row>
    <row r="402" spans="1:8">
      <c r="A402" s="51">
        <v>401</v>
      </c>
      <c r="B402" s="51" t="s">
        <v>3969</v>
      </c>
      <c r="C402" s="51" t="s">
        <v>3838</v>
      </c>
      <c r="D402" s="51">
        <v>1800</v>
      </c>
      <c r="E402" s="51">
        <v>1</v>
      </c>
      <c r="F402" s="51" t="s">
        <v>3595</v>
      </c>
      <c r="G402" s="52">
        <v>44256</v>
      </c>
      <c r="H402" s="51" t="str">
        <f>LOWER(CONCATENATE(Table6[[#This Row],[SERI]],Table6[[#This Row],[NAMA]],Table6[[#This Row],[QTY]],Table6[[#This Row],[A]],Table6[[#This Row],[TGL]]))</f>
        <v>sn-8927sticker1800b144256</v>
      </c>
    </row>
    <row r="403" spans="1:8">
      <c r="A403" s="51">
        <v>402</v>
      </c>
      <c r="B403" s="51" t="s">
        <v>3970</v>
      </c>
      <c r="C403" s="51" t="s">
        <v>3838</v>
      </c>
      <c r="D403" s="51">
        <v>1800</v>
      </c>
      <c r="E403" s="51">
        <v>5</v>
      </c>
      <c r="F403" s="51" t="s">
        <v>3595</v>
      </c>
      <c r="G403" s="52">
        <v>44256</v>
      </c>
      <c r="H403" s="51" t="str">
        <f>LOWER(CONCATENATE(Table6[[#This Row],[SERI]],Table6[[#This Row],[NAMA]],Table6[[#This Row],[QTY]],Table6[[#This Row],[A]],Table6[[#This Row],[TGL]]))</f>
        <v>sn-8937sticker1800b144256</v>
      </c>
    </row>
    <row r="404" spans="1:8">
      <c r="A404" s="51">
        <v>403</v>
      </c>
      <c r="B404" s="51" t="s">
        <v>3971</v>
      </c>
      <c r="C404" s="51" t="s">
        <v>3838</v>
      </c>
      <c r="D404" s="51">
        <v>1800</v>
      </c>
      <c r="E404" s="51">
        <v>1</v>
      </c>
      <c r="F404" s="51" t="s">
        <v>3595</v>
      </c>
      <c r="G404" s="52">
        <v>44256</v>
      </c>
      <c r="H404" s="51" t="str">
        <f>LOWER(CONCATENATE(Table6[[#This Row],[SERI]],Table6[[#This Row],[NAMA]],Table6[[#This Row],[QTY]],Table6[[#This Row],[A]],Table6[[#This Row],[TGL]]))</f>
        <v>sn-8939sticker1800b144256</v>
      </c>
    </row>
    <row r="405" spans="1:8">
      <c r="A405" s="51">
        <v>404</v>
      </c>
      <c r="B405" s="51" t="s">
        <v>3972</v>
      </c>
      <c r="C405" s="51" t="s">
        <v>3838</v>
      </c>
      <c r="D405" s="51">
        <v>1800</v>
      </c>
      <c r="E405" s="51">
        <v>1</v>
      </c>
      <c r="F405" s="51" t="s">
        <v>3595</v>
      </c>
      <c r="G405" s="52">
        <v>44256</v>
      </c>
      <c r="H405" s="51" t="str">
        <f>LOWER(CONCATENATE(Table6[[#This Row],[SERI]],Table6[[#This Row],[NAMA]],Table6[[#This Row],[QTY]],Table6[[#This Row],[A]],Table6[[#This Row],[TGL]]))</f>
        <v>sn-8941sticker1800b144256</v>
      </c>
    </row>
    <row r="406" spans="1:8">
      <c r="A406" s="51">
        <v>405</v>
      </c>
      <c r="B406" s="51" t="s">
        <v>3973</v>
      </c>
      <c r="C406" s="51" t="s">
        <v>3838</v>
      </c>
      <c r="D406" s="51">
        <v>1800</v>
      </c>
      <c r="E406" s="51">
        <v>7</v>
      </c>
      <c r="F406" s="51" t="s">
        <v>3595</v>
      </c>
      <c r="G406" s="52">
        <v>44256</v>
      </c>
      <c r="H406" s="51" t="str">
        <f>LOWER(CONCATENATE(Table6[[#This Row],[SERI]],Table6[[#This Row],[NAMA]],Table6[[#This Row],[QTY]],Table6[[#This Row],[A]],Table6[[#This Row],[TGL]]))</f>
        <v>no 313sticker1800b144256</v>
      </c>
    </row>
    <row r="407" spans="1:8">
      <c r="A407" s="51">
        <v>406</v>
      </c>
      <c r="B407" s="51" t="s">
        <v>3974</v>
      </c>
      <c r="C407" s="51" t="s">
        <v>3838</v>
      </c>
      <c r="D407" s="51">
        <v>1800</v>
      </c>
      <c r="E407" s="51">
        <v>11</v>
      </c>
      <c r="F407" s="51" t="s">
        <v>3595</v>
      </c>
      <c r="G407" s="52">
        <v>44256</v>
      </c>
      <c r="H407" s="51" t="str">
        <f>LOWER(CONCATENATE(Table6[[#This Row],[SERI]],Table6[[#This Row],[NAMA]],Table6[[#This Row],[QTY]],Table6[[#This Row],[A]],Table6[[#This Row],[TGL]]))</f>
        <v>no 315sticker1800b144256</v>
      </c>
    </row>
    <row r="408" spans="1:8">
      <c r="A408" s="51">
        <v>407</v>
      </c>
      <c r="B408" s="51" t="s">
        <v>3975</v>
      </c>
      <c r="C408" s="51" t="s">
        <v>3838</v>
      </c>
      <c r="D408" s="51">
        <v>1800</v>
      </c>
      <c r="E408" s="51">
        <v>1</v>
      </c>
      <c r="F408" s="51" t="s">
        <v>3595</v>
      </c>
      <c r="G408" s="52">
        <v>44256</v>
      </c>
      <c r="H408" s="51" t="str">
        <f>LOWER(CONCATENATE(Table6[[#This Row],[SERI]],Table6[[#This Row],[NAMA]],Table6[[#This Row],[QTY]],Table6[[#This Row],[A]],Table6[[#This Row],[TGL]]))</f>
        <v>no 323sticker1800b144256</v>
      </c>
    </row>
    <row r="409" spans="1:8">
      <c r="A409" s="51">
        <v>408</v>
      </c>
      <c r="B409" s="51" t="s">
        <v>3976</v>
      </c>
      <c r="C409" s="51" t="s">
        <v>3838</v>
      </c>
      <c r="D409" s="51">
        <v>1800</v>
      </c>
      <c r="E409" s="51">
        <v>4</v>
      </c>
      <c r="F409" s="51" t="s">
        <v>3595</v>
      </c>
      <c r="G409" s="52">
        <v>44256</v>
      </c>
      <c r="H409" s="51" t="str">
        <f>LOWER(CONCATENATE(Table6[[#This Row],[SERI]],Table6[[#This Row],[NAMA]],Table6[[#This Row],[QTY]],Table6[[#This Row],[A]],Table6[[#This Row],[TGL]]))</f>
        <v>no 327sticker1800b144256</v>
      </c>
    </row>
    <row r="410" spans="1:8">
      <c r="A410" s="51">
        <v>409</v>
      </c>
      <c r="B410" s="51" t="s">
        <v>3977</v>
      </c>
      <c r="C410" s="51" t="s">
        <v>3838</v>
      </c>
      <c r="D410" s="51">
        <v>1800</v>
      </c>
      <c r="E410" s="51">
        <v>1</v>
      </c>
      <c r="F410" s="51" t="s">
        <v>3595</v>
      </c>
      <c r="G410" s="52">
        <v>44256</v>
      </c>
      <c r="H410" s="51" t="str">
        <f>LOWER(CONCATENATE(Table6[[#This Row],[SERI]],Table6[[#This Row],[NAMA]],Table6[[#This Row],[QTY]],Table6[[#This Row],[A]],Table6[[#This Row],[TGL]]))</f>
        <v>no 328sticker1800b144256</v>
      </c>
    </row>
    <row r="411" spans="1:8">
      <c r="A411" s="51">
        <v>410</v>
      </c>
      <c r="B411" s="51" t="s">
        <v>3978</v>
      </c>
      <c r="C411" s="51" t="s">
        <v>3838</v>
      </c>
      <c r="D411" s="51">
        <v>1800</v>
      </c>
      <c r="E411" s="51">
        <v>2</v>
      </c>
      <c r="F411" s="51" t="s">
        <v>3595</v>
      </c>
      <c r="G411" s="52">
        <v>44256</v>
      </c>
      <c r="H411" s="51" t="str">
        <f>LOWER(CONCATENATE(Table6[[#This Row],[SERI]],Table6[[#This Row],[NAMA]],Table6[[#This Row],[QTY]],Table6[[#This Row],[A]],Table6[[#This Row],[TGL]]))</f>
        <v>no 330sticker1800b144256</v>
      </c>
    </row>
    <row r="412" spans="1:8">
      <c r="A412" s="51">
        <v>411</v>
      </c>
      <c r="B412" s="51" t="s">
        <v>3975</v>
      </c>
      <c r="C412" s="51" t="s">
        <v>3838</v>
      </c>
      <c r="D412" s="51">
        <v>1800</v>
      </c>
      <c r="E412" s="51">
        <v>7</v>
      </c>
      <c r="F412" s="51" t="s">
        <v>3595</v>
      </c>
      <c r="G412" s="52">
        <v>44256</v>
      </c>
      <c r="H412" s="51" t="str">
        <f>LOWER(CONCATENATE(Table6[[#This Row],[SERI]],Table6[[#This Row],[NAMA]],Table6[[#This Row],[QTY]],Table6[[#This Row],[A]],Table6[[#This Row],[TGL]]))</f>
        <v>no 323sticker1800b144256</v>
      </c>
    </row>
    <row r="413" spans="1:8">
      <c r="A413" s="51">
        <v>412</v>
      </c>
      <c r="B413" s="51" t="s">
        <v>3979</v>
      </c>
      <c r="C413" s="51" t="s">
        <v>3838</v>
      </c>
      <c r="D413" s="51">
        <v>1800</v>
      </c>
      <c r="E413" s="51">
        <v>5</v>
      </c>
      <c r="F413" s="51" t="s">
        <v>3595</v>
      </c>
      <c r="G413" s="52">
        <v>44256</v>
      </c>
      <c r="H413" s="51" t="str">
        <f>LOWER(CONCATENATE(Table6[[#This Row],[SERI]],Table6[[#This Row],[NAMA]],Table6[[#This Row],[QTY]],Table6[[#This Row],[A]],Table6[[#This Row],[TGL]]))</f>
        <v>no 324sticker1800b144256</v>
      </c>
    </row>
    <row r="414" spans="1:8">
      <c r="A414" s="51">
        <v>413</v>
      </c>
      <c r="B414" s="51" t="s">
        <v>3980</v>
      </c>
      <c r="C414" s="51" t="s">
        <v>3838</v>
      </c>
      <c r="D414" s="51">
        <v>1800</v>
      </c>
      <c r="E414" s="51">
        <v>7</v>
      </c>
      <c r="F414" s="51" t="s">
        <v>3595</v>
      </c>
      <c r="G414" s="52">
        <v>44256</v>
      </c>
      <c r="H414" s="51" t="str">
        <f>LOWER(CONCATENATE(Table6[[#This Row],[SERI]],Table6[[#This Row],[NAMA]],Table6[[#This Row],[QTY]],Table6[[#This Row],[A]],Table6[[#This Row],[TGL]]))</f>
        <v>no 325sticker1800b144256</v>
      </c>
    </row>
    <row r="415" spans="1:8">
      <c r="A415" s="51">
        <v>414</v>
      </c>
      <c r="B415" s="51" t="s">
        <v>3981</v>
      </c>
      <c r="C415" s="51" t="s">
        <v>3838</v>
      </c>
      <c r="D415" s="51">
        <v>1800</v>
      </c>
      <c r="E415" s="51">
        <v>6</v>
      </c>
      <c r="F415" s="51" t="s">
        <v>3595</v>
      </c>
      <c r="G415" s="52">
        <v>44256</v>
      </c>
      <c r="H415" s="51" t="str">
        <f>LOWER(CONCATENATE(Table6[[#This Row],[SERI]],Table6[[#This Row],[NAMA]],Table6[[#This Row],[QTY]],Table6[[#This Row],[A]],Table6[[#This Row],[TGL]]))</f>
        <v>no 326sticker1800b144256</v>
      </c>
    </row>
    <row r="416" spans="1:8">
      <c r="A416" s="51">
        <v>415</v>
      </c>
      <c r="B416" s="51" t="s">
        <v>3976</v>
      </c>
      <c r="C416" s="51" t="s">
        <v>3838</v>
      </c>
      <c r="D416" s="51">
        <v>1800</v>
      </c>
      <c r="E416" s="51">
        <v>6</v>
      </c>
      <c r="F416" s="51" t="s">
        <v>3595</v>
      </c>
      <c r="G416" s="52">
        <v>44256</v>
      </c>
      <c r="H416" s="51" t="str">
        <f>LOWER(CONCATENATE(Table6[[#This Row],[SERI]],Table6[[#This Row],[NAMA]],Table6[[#This Row],[QTY]],Table6[[#This Row],[A]],Table6[[#This Row],[TGL]]))</f>
        <v>no 327sticker1800b144256</v>
      </c>
    </row>
    <row r="417" spans="1:8">
      <c r="A417" s="51">
        <v>416</v>
      </c>
      <c r="B417" s="51" t="s">
        <v>3977</v>
      </c>
      <c r="C417" s="51" t="s">
        <v>3838</v>
      </c>
      <c r="D417" s="51">
        <v>1800</v>
      </c>
      <c r="E417" s="51">
        <v>7</v>
      </c>
      <c r="F417" s="51" t="s">
        <v>3595</v>
      </c>
      <c r="G417" s="52">
        <v>44256</v>
      </c>
      <c r="H417" s="51" t="str">
        <f>LOWER(CONCATENATE(Table6[[#This Row],[SERI]],Table6[[#This Row],[NAMA]],Table6[[#This Row],[QTY]],Table6[[#This Row],[A]],Table6[[#This Row],[TGL]]))</f>
        <v>no 328sticker1800b144256</v>
      </c>
    </row>
    <row r="418" spans="1:8">
      <c r="A418" s="51">
        <v>417</v>
      </c>
      <c r="B418" s="51" t="s">
        <v>3982</v>
      </c>
      <c r="C418" s="51" t="s">
        <v>3838</v>
      </c>
      <c r="D418" s="51">
        <v>1800</v>
      </c>
      <c r="E418" s="51">
        <v>5</v>
      </c>
      <c r="F418" s="51" t="s">
        <v>3595</v>
      </c>
      <c r="G418" s="52">
        <v>44256</v>
      </c>
      <c r="H418" s="51" t="str">
        <f>LOWER(CONCATENATE(Table6[[#This Row],[SERI]],Table6[[#This Row],[NAMA]],Table6[[#This Row],[QTY]],Table6[[#This Row],[A]],Table6[[#This Row],[TGL]]))</f>
        <v>no 329sticker1800b144256</v>
      </c>
    </row>
    <row r="419" spans="1:8">
      <c r="A419" s="51">
        <v>418</v>
      </c>
      <c r="B419" s="51" t="s">
        <v>3978</v>
      </c>
      <c r="C419" s="51" t="s">
        <v>3838</v>
      </c>
      <c r="D419" s="51">
        <v>1800</v>
      </c>
      <c r="E419" s="51">
        <v>23</v>
      </c>
      <c r="F419" s="51" t="s">
        <v>3595</v>
      </c>
      <c r="G419" s="52">
        <v>44256</v>
      </c>
      <c r="H419" s="51" t="str">
        <f>LOWER(CONCATENATE(Table6[[#This Row],[SERI]],Table6[[#This Row],[NAMA]],Table6[[#This Row],[QTY]],Table6[[#This Row],[A]],Table6[[#This Row],[TGL]]))</f>
        <v>no 330sticker1800b144256</v>
      </c>
    </row>
    <row r="420" spans="1:8">
      <c r="A420" s="51">
        <v>419</v>
      </c>
      <c r="B420" s="51" t="s">
        <v>3983</v>
      </c>
      <c r="C420" s="51" t="s">
        <v>3838</v>
      </c>
      <c r="D420" s="51">
        <v>1800</v>
      </c>
      <c r="E420" s="51">
        <v>2</v>
      </c>
      <c r="F420" s="51" t="s">
        <v>3595</v>
      </c>
      <c r="G420" s="52">
        <v>44256</v>
      </c>
      <c r="H420" s="51" t="str">
        <f>LOWER(CONCATENATE(Table6[[#This Row],[SERI]],Table6[[#This Row],[NAMA]],Table6[[#This Row],[QTY]],Table6[[#This Row],[A]],Table6[[#This Row],[TGL]]))</f>
        <v>sn-8931sticker1800b144256</v>
      </c>
    </row>
    <row r="421" spans="1:8">
      <c r="A421" s="51">
        <v>420</v>
      </c>
      <c r="B421" s="51" t="s">
        <v>3984</v>
      </c>
      <c r="C421" s="51" t="s">
        <v>3985</v>
      </c>
      <c r="D421" s="51">
        <v>720</v>
      </c>
      <c r="E421" s="51">
        <v>6</v>
      </c>
      <c r="F421" s="51" t="s">
        <v>3595</v>
      </c>
      <c r="G421" s="52">
        <v>44256</v>
      </c>
      <c r="H421" s="51" t="str">
        <f>LOWER(CONCATENATE(Table6[[#This Row],[SERI]],Table6[[#This Row],[NAMA]],Table6[[#This Row],[QTY]],Table6[[#This Row],[A]],Table6[[#This Row],[TGL]]))</f>
        <v>no-3026-m/ kpocket k720b144256</v>
      </c>
    </row>
    <row r="422" spans="1:8">
      <c r="A422" s="51">
        <v>421</v>
      </c>
      <c r="B422" s="51" t="s">
        <v>3986</v>
      </c>
      <c r="C422" s="51" t="s">
        <v>3985</v>
      </c>
      <c r="D422" s="51">
        <v>720</v>
      </c>
      <c r="E422" s="51">
        <v>7</v>
      </c>
      <c r="F422" s="51" t="s">
        <v>3595</v>
      </c>
      <c r="G422" s="52">
        <v>44256</v>
      </c>
      <c r="H422" s="51" t="str">
        <f>LOWER(CONCATENATE(Table6[[#This Row],[SERI]],Table6[[#This Row],[NAMA]],Table6[[#This Row],[QTY]],Table6[[#This Row],[A]],Table6[[#This Row],[TGL]]))</f>
        <v>no-1029-m/ kpocket k720b144256</v>
      </c>
    </row>
    <row r="423" spans="1:8">
      <c r="A423" s="51">
        <v>422</v>
      </c>
      <c r="B423" s="51" t="s">
        <v>3987</v>
      </c>
      <c r="C423" s="51" t="s">
        <v>3988</v>
      </c>
      <c r="D423" s="51">
        <v>480</v>
      </c>
      <c r="E423" s="51">
        <v>6</v>
      </c>
      <c r="F423" s="51" t="s">
        <v>3595</v>
      </c>
      <c r="G423" s="52">
        <v>44256</v>
      </c>
      <c r="H423" s="51" t="str">
        <f>LOWER(CONCATENATE(Table6[[#This Row],[SERI]],Table6[[#This Row],[NAMA]],Table6[[#This Row],[QTY]],Table6[[#This Row],[A]],Table6[[#This Row],[TGL]]))</f>
        <v>no-3026-l/ mpocket m480b144256</v>
      </c>
    </row>
    <row r="424" spans="1:8">
      <c r="A424" s="51">
        <v>423</v>
      </c>
      <c r="B424" s="51" t="s">
        <v>3989</v>
      </c>
      <c r="C424" s="51" t="s">
        <v>3988</v>
      </c>
      <c r="D424" s="51">
        <v>480</v>
      </c>
      <c r="E424" s="51">
        <v>7</v>
      </c>
      <c r="F424" s="51" t="s">
        <v>3595</v>
      </c>
      <c r="G424" s="52">
        <v>44256</v>
      </c>
      <c r="H424" s="51" t="str">
        <f>LOWER(CONCATENATE(Table6[[#This Row],[SERI]],Table6[[#This Row],[NAMA]],Table6[[#This Row],[QTY]],Table6[[#This Row],[A]],Table6[[#This Row],[TGL]]))</f>
        <v>no-1029-l/ mpocket m480b144256</v>
      </c>
    </row>
    <row r="425" spans="1:8">
      <c r="A425" s="51">
        <v>424</v>
      </c>
      <c r="B425" s="51" t="s">
        <v>3990</v>
      </c>
      <c r="C425" s="51" t="s">
        <v>3985</v>
      </c>
      <c r="D425" s="51">
        <v>720</v>
      </c>
      <c r="E425" s="51">
        <v>9</v>
      </c>
      <c r="F425" s="51" t="s">
        <v>3595</v>
      </c>
      <c r="G425" s="52">
        <v>44256</v>
      </c>
      <c r="H425" s="51" t="str">
        <f>LOWER(CONCATENATE(Table6[[#This Row],[SERI]],Table6[[#This Row],[NAMA]],Table6[[#This Row],[QTY]],Table6[[#This Row],[A]],Table6[[#This Row],[TGL]]))</f>
        <v>no-859-m/ kpocket k720b144256</v>
      </c>
    </row>
    <row r="426" spans="1:8">
      <c r="A426" s="51">
        <v>425</v>
      </c>
      <c r="B426" s="51" t="s">
        <v>3991</v>
      </c>
      <c r="C426" s="51" t="s">
        <v>3985</v>
      </c>
      <c r="D426" s="51">
        <v>720</v>
      </c>
      <c r="E426" s="51">
        <v>7</v>
      </c>
      <c r="F426" s="51" t="s">
        <v>3595</v>
      </c>
      <c r="G426" s="52">
        <v>44256</v>
      </c>
      <c r="H426" s="51" t="str">
        <f>LOWER(CONCATENATE(Table6[[#This Row],[SERI]],Table6[[#This Row],[NAMA]],Table6[[#This Row],[QTY]],Table6[[#This Row],[A]],Table6[[#This Row],[TGL]]))</f>
        <v>no-003-m/ kpocket k720b144256</v>
      </c>
    </row>
    <row r="427" spans="1:8">
      <c r="A427" s="51">
        <v>426</v>
      </c>
      <c r="B427" s="51" t="s">
        <v>3992</v>
      </c>
      <c r="C427" s="51" t="s">
        <v>3985</v>
      </c>
      <c r="D427" s="51">
        <v>720</v>
      </c>
      <c r="E427" s="51">
        <v>3</v>
      </c>
      <c r="F427" s="51" t="s">
        <v>3595</v>
      </c>
      <c r="G427" s="52">
        <v>44256</v>
      </c>
      <c r="H427" s="51" t="str">
        <f>LOWER(CONCATENATE(Table6[[#This Row],[SERI]],Table6[[#This Row],[NAMA]],Table6[[#This Row],[QTY]],Table6[[#This Row],[A]],Table6[[#This Row],[TGL]]))</f>
        <v>no-893-m/ kpocket k720b144256</v>
      </c>
    </row>
    <row r="428" spans="1:8">
      <c r="A428" s="51">
        <v>427</v>
      </c>
      <c r="B428" s="51" t="s">
        <v>3993</v>
      </c>
      <c r="C428" s="51" t="s">
        <v>3985</v>
      </c>
      <c r="D428" s="51">
        <v>720</v>
      </c>
      <c r="E428" s="51">
        <v>7</v>
      </c>
      <c r="F428" s="51" t="s">
        <v>3595</v>
      </c>
      <c r="G428" s="52">
        <v>44256</v>
      </c>
      <c r="H428" s="51" t="str">
        <f>LOWER(CONCATENATE(Table6[[#This Row],[SERI]],Table6[[#This Row],[NAMA]],Table6[[#This Row],[QTY]],Table6[[#This Row],[A]],Table6[[#This Row],[TGL]]))</f>
        <v>no-1036-m/ kpocket k720b144256</v>
      </c>
    </row>
    <row r="429" spans="1:8">
      <c r="A429" s="51">
        <v>428</v>
      </c>
      <c r="B429" s="51" t="s">
        <v>3994</v>
      </c>
      <c r="C429" s="51" t="s">
        <v>3988</v>
      </c>
      <c r="D429" s="51">
        <v>480</v>
      </c>
      <c r="E429" s="51">
        <v>9</v>
      </c>
      <c r="F429" s="51" t="s">
        <v>3595</v>
      </c>
      <c r="G429" s="52">
        <v>44256</v>
      </c>
      <c r="H429" s="51" t="str">
        <f>LOWER(CONCATENATE(Table6[[#This Row],[SERI]],Table6[[#This Row],[NAMA]],Table6[[#This Row],[QTY]],Table6[[#This Row],[A]],Table6[[#This Row],[TGL]]))</f>
        <v>no-859-l/ mpocket m480b144256</v>
      </c>
    </row>
    <row r="430" spans="1:8">
      <c r="A430" s="51">
        <v>429</v>
      </c>
      <c r="B430" s="51" t="s">
        <v>3995</v>
      </c>
      <c r="C430" s="51" t="s">
        <v>3988</v>
      </c>
      <c r="D430" s="51">
        <v>480</v>
      </c>
      <c r="E430" s="51">
        <v>5</v>
      </c>
      <c r="F430" s="51" t="s">
        <v>3595</v>
      </c>
      <c r="G430" s="52">
        <v>44256</v>
      </c>
      <c r="H430" s="51" t="str">
        <f>LOWER(CONCATENATE(Table6[[#This Row],[SERI]],Table6[[#This Row],[NAMA]],Table6[[#This Row],[QTY]],Table6[[#This Row],[A]],Table6[[#This Row],[TGL]]))</f>
        <v>no-003-l/ mpocket m480b144256</v>
      </c>
    </row>
    <row r="431" spans="1:8">
      <c r="A431" s="51">
        <v>430</v>
      </c>
      <c r="B431" s="51" t="s">
        <v>3996</v>
      </c>
      <c r="C431" s="51" t="s">
        <v>3988</v>
      </c>
      <c r="D431" s="51">
        <v>480</v>
      </c>
      <c r="E431" s="51">
        <v>2</v>
      </c>
      <c r="F431" s="51" t="s">
        <v>3595</v>
      </c>
      <c r="G431" s="52">
        <v>44256</v>
      </c>
      <c r="H431" s="51" t="str">
        <f>LOWER(CONCATENATE(Table6[[#This Row],[SERI]],Table6[[#This Row],[NAMA]],Table6[[#This Row],[QTY]],Table6[[#This Row],[A]],Table6[[#This Row],[TGL]]))</f>
        <v>no-893-l/ mpocket m480b144256</v>
      </c>
    </row>
    <row r="432" spans="1:8">
      <c r="A432" s="51">
        <v>431</v>
      </c>
      <c r="B432" s="51" t="s">
        <v>3997</v>
      </c>
      <c r="C432" s="51" t="s">
        <v>3988</v>
      </c>
      <c r="D432" s="51">
        <v>480</v>
      </c>
      <c r="E432" s="51">
        <v>5</v>
      </c>
      <c r="F432" s="51" t="s">
        <v>3595</v>
      </c>
      <c r="G432" s="52">
        <v>44256</v>
      </c>
      <c r="H432" s="51" t="str">
        <f>LOWER(CONCATENATE(Table6[[#This Row],[SERI]],Table6[[#This Row],[NAMA]],Table6[[#This Row],[QTY]],Table6[[#This Row],[A]],Table6[[#This Row],[TGL]]))</f>
        <v>no-1036-l/ mpocket m480b144256</v>
      </c>
    </row>
    <row r="433" spans="1:8">
      <c r="A433" s="51">
        <v>432</v>
      </c>
      <c r="B433" s="51" t="s">
        <v>3998</v>
      </c>
      <c r="C433" s="51" t="s">
        <v>3517</v>
      </c>
      <c r="D433" s="51">
        <v>720</v>
      </c>
      <c r="E433" s="51">
        <v>2</v>
      </c>
      <c r="F433" s="51" t="s">
        <v>3595</v>
      </c>
      <c r="G433" s="52">
        <v>44256</v>
      </c>
      <c r="H433" s="51" t="str">
        <f>LOWER(CONCATENATE(Table6[[#This Row],[SERI]],Table6[[#This Row],[NAMA]],Table6[[#This Row],[QTY]],Table6[[#This Row],[A]],Table6[[#This Row],[TGL]]))</f>
        <v>f-2016-s (new)pocket720b144256</v>
      </c>
    </row>
    <row r="434" spans="1:8">
      <c r="A434" s="51">
        <v>433</v>
      </c>
      <c r="B434" s="51" t="s">
        <v>3999</v>
      </c>
      <c r="C434" s="51" t="s">
        <v>3517</v>
      </c>
      <c r="D434" s="51">
        <v>480</v>
      </c>
      <c r="E434" s="51">
        <v>1</v>
      </c>
      <c r="F434" s="51" t="s">
        <v>3595</v>
      </c>
      <c r="G434" s="52">
        <v>44256</v>
      </c>
      <c r="H434" s="51" t="str">
        <f>LOWER(CONCATENATE(Table6[[#This Row],[SERI]],Table6[[#This Row],[NAMA]],Table6[[#This Row],[QTY]],Table6[[#This Row],[A]],Table6[[#This Row],[TGL]]))</f>
        <v>zd-278-m (new)pocket480b144256</v>
      </c>
    </row>
    <row r="435" spans="1:8">
      <c r="A435" s="51">
        <v>434</v>
      </c>
      <c r="B435" s="51" t="s">
        <v>4000</v>
      </c>
      <c r="C435" s="51" t="s">
        <v>3517</v>
      </c>
      <c r="D435" s="51">
        <v>480</v>
      </c>
      <c r="E435" s="51">
        <v>1</v>
      </c>
      <c r="F435" s="51" t="s">
        <v>3595</v>
      </c>
      <c r="G435" s="52">
        <v>44256</v>
      </c>
      <c r="H435" s="51" t="str">
        <f>LOWER(CONCATENATE(Table6[[#This Row],[SERI]],Table6[[#This Row],[NAMA]],Table6[[#This Row],[QTY]],Table6[[#This Row],[A]],Table6[[#This Row],[TGL]]))</f>
        <v>zd-835-m (new)pocket480b144256</v>
      </c>
    </row>
    <row r="436" spans="1:8">
      <c r="A436" s="51">
        <v>435</v>
      </c>
      <c r="B436" s="51" t="s">
        <v>4001</v>
      </c>
      <c r="C436" s="51" t="s">
        <v>3517</v>
      </c>
      <c r="D436" s="51">
        <v>480</v>
      </c>
      <c r="E436" s="51">
        <v>1</v>
      </c>
      <c r="F436" s="51" t="s">
        <v>3595</v>
      </c>
      <c r="G436" s="52">
        <v>44256</v>
      </c>
      <c r="H436" s="51" t="str">
        <f>LOWER(CONCATENATE(Table6[[#This Row],[SERI]],Table6[[#This Row],[NAMA]],Table6[[#This Row],[QTY]],Table6[[#This Row],[A]],Table6[[#This Row],[TGL]]))</f>
        <v>zd-870-m (new)pocket480b144256</v>
      </c>
    </row>
    <row r="437" spans="1:8">
      <c r="A437" s="51">
        <v>436</v>
      </c>
      <c r="B437" s="51" t="s">
        <v>4002</v>
      </c>
      <c r="C437" s="51" t="s">
        <v>3517</v>
      </c>
      <c r="D437" s="51">
        <v>480</v>
      </c>
      <c r="E437" s="51">
        <v>2</v>
      </c>
      <c r="F437" s="51" t="s">
        <v>3595</v>
      </c>
      <c r="G437" s="52">
        <v>44256</v>
      </c>
      <c r="H437" s="51" t="str">
        <f>LOWER(CONCATENATE(Table6[[#This Row],[SERI]],Table6[[#This Row],[NAMA]],Table6[[#This Row],[QTY]],Table6[[#This Row],[A]],Table6[[#This Row],[TGL]]))</f>
        <v>no-936-m (new)pocket480b144256</v>
      </c>
    </row>
    <row r="438" spans="1:8">
      <c r="A438" s="51">
        <v>437</v>
      </c>
      <c r="B438" s="51" t="s">
        <v>4003</v>
      </c>
      <c r="C438" s="51" t="s">
        <v>3517</v>
      </c>
      <c r="D438" s="51">
        <v>480</v>
      </c>
      <c r="E438" s="51">
        <v>8</v>
      </c>
      <c r="F438" s="51" t="s">
        <v>3595</v>
      </c>
      <c r="G438" s="52">
        <v>44256</v>
      </c>
      <c r="H438" s="51" t="str">
        <f>LOWER(CONCATENATE(Table6[[#This Row],[SERI]],Table6[[#This Row],[NAMA]],Table6[[#This Row],[QTY]],Table6[[#This Row],[A]],Table6[[#This Row],[TGL]]))</f>
        <v>no-934-m (new)pocket480b144256</v>
      </c>
    </row>
    <row r="439" spans="1:8">
      <c r="A439" s="51">
        <v>438</v>
      </c>
      <c r="B439" s="51" t="s">
        <v>4004</v>
      </c>
      <c r="C439" s="51" t="s">
        <v>3517</v>
      </c>
      <c r="D439" s="51">
        <v>360</v>
      </c>
      <c r="E439" s="51">
        <v>2</v>
      </c>
      <c r="F439" s="51" t="s">
        <v>3595</v>
      </c>
      <c r="G439" s="52">
        <v>44256</v>
      </c>
      <c r="H439" s="51" t="str">
        <f>LOWER(CONCATENATE(Table6[[#This Row],[SERI]],Table6[[#This Row],[NAMA]],Table6[[#This Row],[QTY]],Table6[[#This Row],[A]],Table6[[#This Row],[TGL]]))</f>
        <v>no-939-l (new)pocket360b144256</v>
      </c>
    </row>
    <row r="440" spans="1:8">
      <c r="A440" s="51">
        <v>439</v>
      </c>
      <c r="B440" s="51" t="s">
        <v>4005</v>
      </c>
      <c r="C440" s="51" t="s">
        <v>3517</v>
      </c>
      <c r="D440" s="51">
        <v>360</v>
      </c>
      <c r="E440" s="51">
        <v>3</v>
      </c>
      <c r="F440" s="51" t="s">
        <v>3595</v>
      </c>
      <c r="G440" s="52">
        <v>44256</v>
      </c>
      <c r="H440" s="51" t="str">
        <f>LOWER(CONCATENATE(Table6[[#This Row],[SERI]],Table6[[#This Row],[NAMA]],Table6[[#This Row],[QTY]],Table6[[#This Row],[A]],Table6[[#This Row],[TGL]]))</f>
        <v>no-1052-l (new)pocket360b144256</v>
      </c>
    </row>
    <row r="441" spans="1:8">
      <c r="A441" s="51">
        <v>440</v>
      </c>
      <c r="B441" s="51" t="s">
        <v>4006</v>
      </c>
      <c r="C441" s="51" t="s">
        <v>3517</v>
      </c>
      <c r="D441" s="51">
        <v>360</v>
      </c>
      <c r="E441" s="51">
        <v>1</v>
      </c>
      <c r="F441" s="51" t="s">
        <v>3595</v>
      </c>
      <c r="G441" s="52">
        <v>44256</v>
      </c>
      <c r="H441" s="51" t="str">
        <f>LOWER(CONCATENATE(Table6[[#This Row],[SERI]],Table6[[#This Row],[NAMA]],Table6[[#This Row],[QTY]],Table6[[#This Row],[A]],Table6[[#This Row],[TGL]]))</f>
        <v>no-941-l (new)pocket360b144256</v>
      </c>
    </row>
    <row r="442" spans="1:8">
      <c r="A442" s="51">
        <v>441</v>
      </c>
      <c r="B442" s="51" t="s">
        <v>4007</v>
      </c>
      <c r="C442" s="51" t="s">
        <v>3517</v>
      </c>
      <c r="D442" s="51">
        <v>360</v>
      </c>
      <c r="E442" s="51">
        <v>2</v>
      </c>
      <c r="F442" s="51" t="s">
        <v>3595</v>
      </c>
      <c r="G442" s="52">
        <v>44256</v>
      </c>
      <c r="H442" s="51" t="str">
        <f>LOWER(CONCATENATE(Table6[[#This Row],[SERI]],Table6[[#This Row],[NAMA]],Table6[[#This Row],[QTY]],Table6[[#This Row],[A]],Table6[[#This Row],[TGL]]))</f>
        <v>no-1050-l (new)pocket360b144256</v>
      </c>
    </row>
    <row r="443" spans="1:8">
      <c r="A443" s="51">
        <v>442</v>
      </c>
      <c r="B443" s="51" t="s">
        <v>4009</v>
      </c>
      <c r="C443" s="51" t="s">
        <v>3517</v>
      </c>
      <c r="D443" s="51">
        <v>720</v>
      </c>
      <c r="E443" s="51">
        <v>1</v>
      </c>
      <c r="F443" s="51" t="s">
        <v>4008</v>
      </c>
      <c r="G443" s="51"/>
      <c r="H443" s="51" t="str">
        <f>LOWER(CONCATENATE(Table6[[#This Row],[SERI]],Table6[[#This Row],[NAMA]],Table6[[#This Row],[QTY]],Table6[[#This Row],[A]],Table6[[#This Row],[TGL]]))</f>
        <v>zd-260-s (new)pocket720b2</v>
      </c>
    </row>
    <row r="444" spans="1:8">
      <c r="A444" s="51">
        <v>443</v>
      </c>
      <c r="B444" s="51" t="s">
        <v>4010</v>
      </c>
      <c r="C444" s="51" t="s">
        <v>3517</v>
      </c>
      <c r="D444" s="51">
        <v>480</v>
      </c>
      <c r="E444" s="51">
        <v>4</v>
      </c>
      <c r="F444" s="51" t="s">
        <v>4008</v>
      </c>
      <c r="G444" s="51"/>
      <c r="H444" s="51" t="str">
        <f>LOWER(CONCATENATE(Table6[[#This Row],[SERI]],Table6[[#This Row],[NAMA]],Table6[[#This Row],[QTY]],Table6[[#This Row],[A]],Table6[[#This Row],[TGL]]))</f>
        <v>zd-280-m (new)pocket480b2</v>
      </c>
    </row>
    <row r="445" spans="1:8">
      <c r="A445" s="51">
        <v>444</v>
      </c>
      <c r="B445" s="51" t="s">
        <v>4011</v>
      </c>
      <c r="C445" s="51" t="s">
        <v>3517</v>
      </c>
      <c r="D445" s="51">
        <v>480</v>
      </c>
      <c r="E445" s="51">
        <v>4</v>
      </c>
      <c r="F445" s="51" t="s">
        <v>4008</v>
      </c>
      <c r="G445" s="51"/>
      <c r="H445" s="51" t="str">
        <f>LOWER(CONCATENATE(Table6[[#This Row],[SERI]],Table6[[#This Row],[NAMA]],Table6[[#This Row],[QTY]],Table6[[#This Row],[A]],Table6[[#This Row],[TGL]]))</f>
        <v>zd-266-m (new)pocket480b2</v>
      </c>
    </row>
    <row r="446" spans="1:8">
      <c r="A446" s="51">
        <v>445</v>
      </c>
      <c r="B446" s="51" t="s">
        <v>4012</v>
      </c>
      <c r="C446" s="51" t="s">
        <v>3517</v>
      </c>
      <c r="D446" s="51">
        <v>480</v>
      </c>
      <c r="E446" s="51">
        <v>4</v>
      </c>
      <c r="F446" s="51" t="s">
        <v>4008</v>
      </c>
      <c r="G446" s="51"/>
      <c r="H446" s="51" t="str">
        <f>LOWER(CONCATENATE(Table6[[#This Row],[SERI]],Table6[[#This Row],[NAMA]],Table6[[#This Row],[QTY]],Table6[[#This Row],[A]],Table6[[#This Row],[TGL]]))</f>
        <v>zd-872-m (new)pocket480b2</v>
      </c>
    </row>
    <row r="447" spans="1:8">
      <c r="A447" s="51">
        <v>446</v>
      </c>
      <c r="B447" s="51" t="s">
        <v>4013</v>
      </c>
      <c r="C447" s="51" t="s">
        <v>3517</v>
      </c>
      <c r="D447" s="51">
        <v>480</v>
      </c>
      <c r="E447" s="51">
        <v>5</v>
      </c>
      <c r="F447" s="51" t="s">
        <v>4008</v>
      </c>
      <c r="G447" s="51"/>
      <c r="H447" s="51" t="str">
        <f>LOWER(CONCATENATE(Table6[[#This Row],[SERI]],Table6[[#This Row],[NAMA]],Table6[[#This Row],[QTY]],Table6[[#This Row],[A]],Table6[[#This Row],[TGL]]))</f>
        <v>zd-265-m (new)pocket480b2</v>
      </c>
    </row>
    <row r="448" spans="1:8">
      <c r="A448" s="51">
        <v>447</v>
      </c>
      <c r="B448" s="51" t="s">
        <v>4014</v>
      </c>
      <c r="C448" s="51" t="s">
        <v>3517</v>
      </c>
      <c r="D448" s="51">
        <v>480</v>
      </c>
      <c r="E448" s="51">
        <v>3</v>
      </c>
      <c r="F448" s="51" t="s">
        <v>4008</v>
      </c>
      <c r="G448" s="51"/>
      <c r="H448" s="51" t="str">
        <f>LOWER(CONCATENATE(Table6[[#This Row],[SERI]],Table6[[#This Row],[NAMA]],Table6[[#This Row],[QTY]],Table6[[#This Row],[A]],Table6[[#This Row],[TGL]]))</f>
        <v>zd-892-m (new)pocket480b2</v>
      </c>
    </row>
    <row r="449" spans="1:8">
      <c r="A449" s="51">
        <v>448</v>
      </c>
      <c r="B449" s="51" t="s">
        <v>4015</v>
      </c>
      <c r="C449" s="51" t="s">
        <v>3517</v>
      </c>
      <c r="D449" s="51">
        <v>480</v>
      </c>
      <c r="E449" s="51">
        <v>4</v>
      </c>
      <c r="F449" s="51" t="s">
        <v>4008</v>
      </c>
      <c r="G449" s="51"/>
      <c r="H449" s="51" t="str">
        <f>LOWER(CONCATENATE(Table6[[#This Row],[SERI]],Table6[[#This Row],[NAMA]],Table6[[#This Row],[QTY]],Table6[[#This Row],[A]],Table6[[#This Row],[TGL]]))</f>
        <v>zd-263-m (new)pocket480b2</v>
      </c>
    </row>
    <row r="450" spans="1:8">
      <c r="A450" s="51">
        <v>449</v>
      </c>
      <c r="B450" s="51">
        <v>6606</v>
      </c>
      <c r="C450" s="51" t="s">
        <v>3527</v>
      </c>
      <c r="D450" s="51">
        <v>720</v>
      </c>
      <c r="E450" s="51">
        <v>4</v>
      </c>
      <c r="F450" s="51" t="s">
        <v>4008</v>
      </c>
      <c r="G450" s="51"/>
      <c r="H450" s="51" t="str">
        <f>LOWER(CONCATENATE(Table6[[#This Row],[SERI]],Table6[[#This Row],[NAMA]],Table6[[#This Row],[QTY]],Table6[[#This Row],[A]],Table6[[#This Row],[TGL]]))</f>
        <v>6606ruler720b2</v>
      </c>
    </row>
    <row r="451" spans="1:8">
      <c r="A451" s="51">
        <v>450</v>
      </c>
      <c r="B451" s="51">
        <v>6605</v>
      </c>
      <c r="C451" s="51" t="s">
        <v>3527</v>
      </c>
      <c r="D451" s="51">
        <v>960</v>
      </c>
      <c r="E451" s="51">
        <v>4</v>
      </c>
      <c r="F451" s="51" t="s">
        <v>4008</v>
      </c>
      <c r="G451" s="51"/>
      <c r="H451" s="51" t="str">
        <f>LOWER(CONCATENATE(Table6[[#This Row],[SERI]],Table6[[#This Row],[NAMA]],Table6[[#This Row],[QTY]],Table6[[#This Row],[A]],Table6[[#This Row],[TGL]]))</f>
        <v>6605ruler960b2</v>
      </c>
    </row>
    <row r="452" spans="1:8">
      <c r="A452" s="51">
        <v>451</v>
      </c>
      <c r="B452" s="51" t="s">
        <v>4016</v>
      </c>
      <c r="C452" s="51" t="s">
        <v>3527</v>
      </c>
      <c r="D452" s="51">
        <v>1440</v>
      </c>
      <c r="E452" s="51">
        <v>8</v>
      </c>
      <c r="F452" s="51" t="s">
        <v>4008</v>
      </c>
      <c r="G452" s="51"/>
      <c r="H452" s="51" t="str">
        <f>LOWER(CONCATENATE(Table6[[#This Row],[SERI]],Table6[[#This Row],[NAMA]],Table6[[#This Row],[QTY]],Table6[[#This Row],[A]],Table6[[#This Row],[TGL]]))</f>
        <v>23985-1ruler1440b2</v>
      </c>
    </row>
    <row r="453" spans="1:8">
      <c r="A453" s="51">
        <v>452</v>
      </c>
      <c r="B453" s="51" t="s">
        <v>4017</v>
      </c>
      <c r="C453" s="51" t="s">
        <v>4018</v>
      </c>
      <c r="D453" s="51">
        <v>144</v>
      </c>
      <c r="E453" s="51">
        <v>7</v>
      </c>
      <c r="F453" s="51" t="s">
        <v>4008</v>
      </c>
      <c r="G453" s="51"/>
      <c r="H453" s="51" t="str">
        <f>LOWER(CONCATENATE(Table6[[#This Row],[SERI]],Table6[[#This Row],[NAMA]],Table6[[#This Row],[QTY]],Table6[[#This Row],[A]],Table6[[#This Row],[TGL]]))</f>
        <v>xnb-1828ruler (1 meter)144b2</v>
      </c>
    </row>
    <row r="454" spans="1:8">
      <c r="A454" s="51">
        <v>453</v>
      </c>
      <c r="B454" s="51" t="s">
        <v>4019</v>
      </c>
      <c r="C454" s="51" t="s">
        <v>3527</v>
      </c>
      <c r="D454" s="51">
        <v>90</v>
      </c>
      <c r="E454" s="51">
        <v>6</v>
      </c>
      <c r="F454" s="51" t="s">
        <v>4008</v>
      </c>
      <c r="G454" s="51"/>
      <c r="H454" s="51" t="str">
        <f>LOWER(CONCATENATE(Table6[[#This Row],[SERI]],Table6[[#This Row],[NAMA]],Table6[[#This Row],[QTY]],Table6[[#This Row],[A]],Table6[[#This Row],[TGL]]))</f>
        <v>pbi-61-002ruler90b2</v>
      </c>
    </row>
    <row r="455" spans="1:8">
      <c r="A455" s="51">
        <v>454</v>
      </c>
      <c r="B455" s="51" t="s">
        <v>4020</v>
      </c>
      <c r="C455" s="51" t="s">
        <v>4021</v>
      </c>
      <c r="D455" s="51">
        <v>72</v>
      </c>
      <c r="E455" s="51">
        <v>178</v>
      </c>
      <c r="F455" s="51" t="s">
        <v>4008</v>
      </c>
      <c r="G455" s="51"/>
      <c r="H455" s="51" t="str">
        <f>LOWER(CONCATENATE(Table6[[#This Row],[SERI]],Table6[[#This Row],[NAMA]],Table6[[#This Row],[QTY]],Table6[[#This Row],[A]],Table6[[#This Row],[TGL]]))</f>
        <v>ch-100clear holder72b2</v>
      </c>
    </row>
    <row r="456" spans="1:8">
      <c r="A456" s="51">
        <v>455</v>
      </c>
      <c r="B456" s="51" t="s">
        <v>4022</v>
      </c>
      <c r="C456" s="51" t="s">
        <v>4023</v>
      </c>
      <c r="D456" s="51">
        <v>2000</v>
      </c>
      <c r="E456" s="51">
        <v>8</v>
      </c>
      <c r="F456" s="51" t="s">
        <v>4008</v>
      </c>
      <c r="G456" s="51"/>
      <c r="H456" s="51" t="str">
        <f>LOWER(CONCATENATE(Table6[[#This Row],[SERI]],Table6[[#This Row],[NAMA]],Table6[[#This Row],[QTY]],Table6[[#This Row],[A]],Table6[[#This Row],[TGL]]))</f>
        <v>dx-612rope2000b2</v>
      </c>
    </row>
    <row r="457" spans="1:8">
      <c r="A457" s="51">
        <v>456</v>
      </c>
      <c r="B457" s="51" t="s">
        <v>4024</v>
      </c>
      <c r="C457" s="51" t="s">
        <v>4025</v>
      </c>
      <c r="D457" s="51">
        <v>512</v>
      </c>
      <c r="E457" s="51">
        <v>5</v>
      </c>
      <c r="F457" s="51" t="s">
        <v>4008</v>
      </c>
      <c r="G457" s="51"/>
      <c r="H457" s="51" t="str">
        <f>LOWER(CONCATENATE(Table6[[#This Row],[SERI]],Table6[[#This Row],[NAMA]],Table6[[#This Row],[QTY]],Table6[[#This Row],[A]],Table6[[#This Row],[TGL]]))</f>
        <v>7050-2notebook512b2</v>
      </c>
    </row>
    <row r="458" spans="1:8">
      <c r="A458" s="51">
        <v>457</v>
      </c>
      <c r="B458" s="51" t="s">
        <v>4026</v>
      </c>
      <c r="C458" s="51" t="s">
        <v>4025</v>
      </c>
      <c r="D458" s="51">
        <v>768</v>
      </c>
      <c r="E458" s="51">
        <v>6</v>
      </c>
      <c r="F458" s="51" t="s">
        <v>4008</v>
      </c>
      <c r="G458" s="51"/>
      <c r="H458" s="51" t="str">
        <f>LOWER(CONCATENATE(Table6[[#This Row],[SERI]],Table6[[#This Row],[NAMA]],Table6[[#This Row],[QTY]],Table6[[#This Row],[A]],Table6[[#This Row],[TGL]]))</f>
        <v>70100-2notebook768b2</v>
      </c>
    </row>
    <row r="459" spans="1:8">
      <c r="A459" s="51">
        <v>458</v>
      </c>
      <c r="B459" s="51" t="s">
        <v>4027</v>
      </c>
      <c r="C459" s="51" t="s">
        <v>4025</v>
      </c>
      <c r="D459" s="51">
        <v>192</v>
      </c>
      <c r="E459" s="51">
        <v>2</v>
      </c>
      <c r="F459" s="51" t="s">
        <v>4008</v>
      </c>
      <c r="G459" s="51"/>
      <c r="H459" s="51" t="str">
        <f>LOWER(CONCATENATE(Table6[[#This Row],[SERI]],Table6[[#This Row],[NAMA]],Table6[[#This Row],[QTY]],Table6[[#This Row],[A]],Table6[[#This Row],[TGL]]))</f>
        <v>7025-11notebook192b2</v>
      </c>
    </row>
    <row r="460" spans="1:8">
      <c r="A460" s="51">
        <v>459</v>
      </c>
      <c r="B460" s="51" t="s">
        <v>4028</v>
      </c>
      <c r="C460" s="51" t="s">
        <v>4025</v>
      </c>
      <c r="D460" s="51">
        <v>512</v>
      </c>
      <c r="E460" s="51">
        <v>6</v>
      </c>
      <c r="F460" s="51" t="s">
        <v>4008</v>
      </c>
      <c r="G460" s="51"/>
      <c r="H460" s="51" t="str">
        <f>LOWER(CONCATENATE(Table6[[#This Row],[SERI]],Table6[[#This Row],[NAMA]],Table6[[#This Row],[QTY]],Table6[[#This Row],[A]],Table6[[#This Row],[TGL]]))</f>
        <v>7050-11notebook512b2</v>
      </c>
    </row>
    <row r="461" spans="1:8">
      <c r="A461" s="51">
        <v>460</v>
      </c>
      <c r="B461" s="51" t="s">
        <v>4029</v>
      </c>
      <c r="C461" s="51" t="s">
        <v>4025</v>
      </c>
      <c r="D461" s="51">
        <v>768</v>
      </c>
      <c r="E461" s="51">
        <v>8</v>
      </c>
      <c r="F461" s="51" t="s">
        <v>4008</v>
      </c>
      <c r="G461" s="51"/>
      <c r="H461" s="51" t="str">
        <f>LOWER(CONCATENATE(Table6[[#This Row],[SERI]],Table6[[#This Row],[NAMA]],Table6[[#This Row],[QTY]],Table6[[#This Row],[A]],Table6[[#This Row],[TGL]]))</f>
        <v>70100-11notebook768b2</v>
      </c>
    </row>
    <row r="462" spans="1:8">
      <c r="A462" s="51">
        <v>461</v>
      </c>
      <c r="B462" s="51" t="s">
        <v>4030</v>
      </c>
      <c r="C462" s="51" t="s">
        <v>4025</v>
      </c>
      <c r="D462" s="51">
        <v>512</v>
      </c>
      <c r="E462" s="51">
        <v>5</v>
      </c>
      <c r="F462" s="51" t="s">
        <v>4008</v>
      </c>
      <c r="G462" s="51"/>
      <c r="H462" s="51" t="str">
        <f>LOWER(CONCATENATE(Table6[[#This Row],[SERI]],Table6[[#This Row],[NAMA]],Table6[[#This Row],[QTY]],Table6[[#This Row],[A]],Table6[[#This Row],[TGL]]))</f>
        <v>7050-18notebook512b2</v>
      </c>
    </row>
    <row r="463" spans="1:8">
      <c r="A463" s="51">
        <v>462</v>
      </c>
      <c r="B463" s="51" t="s">
        <v>4031</v>
      </c>
      <c r="C463" s="51" t="s">
        <v>4025</v>
      </c>
      <c r="D463" s="51">
        <v>512</v>
      </c>
      <c r="E463" s="51">
        <v>5</v>
      </c>
      <c r="F463" s="51" t="s">
        <v>4008</v>
      </c>
      <c r="G463" s="51"/>
      <c r="H463" s="51" t="str">
        <f>LOWER(CONCATENATE(Table6[[#This Row],[SERI]],Table6[[#This Row],[NAMA]],Table6[[#This Row],[QTY]],Table6[[#This Row],[A]],Table6[[#This Row],[TGL]]))</f>
        <v>7050-19notebook512b2</v>
      </c>
    </row>
    <row r="464" spans="1:8">
      <c r="A464" s="51">
        <v>463</v>
      </c>
      <c r="B464" s="51" t="s">
        <v>4032</v>
      </c>
      <c r="C464" s="51" t="s">
        <v>4025</v>
      </c>
      <c r="D464" s="51">
        <v>512</v>
      </c>
      <c r="E464" s="51">
        <v>6</v>
      </c>
      <c r="F464" s="51" t="s">
        <v>4008</v>
      </c>
      <c r="G464" s="51"/>
      <c r="H464" s="51" t="str">
        <f>LOWER(CONCATENATE(Table6[[#This Row],[SERI]],Table6[[#This Row],[NAMA]],Table6[[#This Row],[QTY]],Table6[[#This Row],[A]],Table6[[#This Row],[TGL]]))</f>
        <v>7050-20notebook512b2</v>
      </c>
    </row>
    <row r="465" spans="1:8">
      <c r="A465" s="51">
        <v>464</v>
      </c>
      <c r="B465" s="51" t="s">
        <v>4033</v>
      </c>
      <c r="C465" s="51" t="s">
        <v>4025</v>
      </c>
      <c r="D465" s="51">
        <v>512</v>
      </c>
      <c r="E465" s="51">
        <v>5</v>
      </c>
      <c r="F465" s="51" t="s">
        <v>4008</v>
      </c>
      <c r="G465" s="51"/>
      <c r="H465" s="51" t="str">
        <f>LOWER(CONCATENATE(Table6[[#This Row],[SERI]],Table6[[#This Row],[NAMA]],Table6[[#This Row],[QTY]],Table6[[#This Row],[A]],Table6[[#This Row],[TGL]]))</f>
        <v>7050-21notebook512b2</v>
      </c>
    </row>
    <row r="466" spans="1:8">
      <c r="A466" s="51">
        <v>465</v>
      </c>
      <c r="B466" s="51" t="s">
        <v>4034</v>
      </c>
      <c r="C466" s="51" t="s">
        <v>3731</v>
      </c>
      <c r="D466" s="51">
        <v>1728</v>
      </c>
      <c r="E466" s="51">
        <v>5</v>
      </c>
      <c r="F466" s="51" t="s">
        <v>4008</v>
      </c>
      <c r="G466" s="51"/>
      <c r="H466" s="51" t="str">
        <f>LOWER(CONCATENATE(Table6[[#This Row],[SERI]],Table6[[#This Row],[NAMA]],Table6[[#This Row],[QTY]],Table6[[#This Row],[A]],Table6[[#This Row],[TGL]]))</f>
        <v>7501 / 3211gell pen1728b2</v>
      </c>
    </row>
    <row r="467" spans="1:8">
      <c r="A467" s="51">
        <v>466</v>
      </c>
      <c r="B467" s="51">
        <v>7502</v>
      </c>
      <c r="C467" s="51" t="s">
        <v>3731</v>
      </c>
      <c r="D467" s="51">
        <v>1728</v>
      </c>
      <c r="E467" s="51">
        <v>6</v>
      </c>
      <c r="F467" s="51" t="s">
        <v>4008</v>
      </c>
      <c r="G467" s="51"/>
      <c r="H467" s="51" t="str">
        <f>LOWER(CONCATENATE(Table6[[#This Row],[SERI]],Table6[[#This Row],[NAMA]],Table6[[#This Row],[QTY]],Table6[[#This Row],[A]],Table6[[#This Row],[TGL]]))</f>
        <v>7502gell pen1728b2</v>
      </c>
    </row>
    <row r="468" spans="1:8">
      <c r="A468" s="51">
        <v>467</v>
      </c>
      <c r="B468" s="51" t="s">
        <v>4035</v>
      </c>
      <c r="C468" s="51" t="s">
        <v>3754</v>
      </c>
      <c r="D468" s="51">
        <v>10000</v>
      </c>
      <c r="E468" s="51">
        <v>4</v>
      </c>
      <c r="F468" s="51" t="s">
        <v>4008</v>
      </c>
      <c r="G468" s="51"/>
      <c r="H468" s="51" t="str">
        <f>LOWER(CONCATENATE(Table6[[#This Row],[SERI]],Table6[[#This Row],[NAMA]],Table6[[#This Row],[QTY]],Table6[[#This Row],[A]],Table6[[#This Row],[TGL]]))</f>
        <v>utn-1gell refill10000b2</v>
      </c>
    </row>
    <row r="469" spans="1:8">
      <c r="A469" s="51">
        <v>468</v>
      </c>
      <c r="B469" s="51">
        <v>70100</v>
      </c>
      <c r="C469" s="51" t="s">
        <v>3955</v>
      </c>
      <c r="D469" s="51">
        <v>2500</v>
      </c>
      <c r="E469" s="51">
        <v>8</v>
      </c>
      <c r="F469" s="51" t="s">
        <v>4008</v>
      </c>
      <c r="G469" s="51"/>
      <c r="H469" s="51" t="str">
        <f>LOWER(CONCATENATE(Table6[[#This Row],[SERI]],Table6[[#This Row],[NAMA]],Table6[[#This Row],[QTY]],Table6[[#This Row],[A]],Table6[[#This Row],[TGL]]))</f>
        <v>70100wrapper2500b2</v>
      </c>
    </row>
    <row r="470" spans="1:8">
      <c r="A470" s="51">
        <v>469</v>
      </c>
      <c r="B470" s="51" t="s">
        <v>4036</v>
      </c>
      <c r="C470" s="51" t="s">
        <v>3523</v>
      </c>
      <c r="D470" s="51">
        <v>120</v>
      </c>
      <c r="E470" s="51">
        <v>7</v>
      </c>
      <c r="F470" s="51" t="s">
        <v>4008</v>
      </c>
      <c r="G470" s="51"/>
      <c r="H470" s="51" t="str">
        <f>LOWER(CONCATENATE(Table6[[#This Row],[SERI]],Table6[[#This Row],[NAMA]],Table6[[#This Row],[QTY]],Table6[[#This Row],[A]],Table6[[#This Row],[TGL]]))</f>
        <v>qj125call bell120b2</v>
      </c>
    </row>
    <row r="471" spans="1:8">
      <c r="A471" s="51">
        <v>470</v>
      </c>
      <c r="B471" s="51" t="s">
        <v>3821</v>
      </c>
      <c r="C471" s="51" t="s">
        <v>3822</v>
      </c>
      <c r="D471" s="51">
        <v>1000</v>
      </c>
      <c r="E471" s="51">
        <v>2</v>
      </c>
      <c r="F471" s="51" t="s">
        <v>4008</v>
      </c>
      <c r="G471" s="51"/>
      <c r="H471" s="51" t="str">
        <f>LOWER(CONCATENATE(Table6[[#This Row],[SERI]],Table6[[#This Row],[NAMA]],Table6[[#This Row],[QTY]],Table6[[#This Row],[A]],Table6[[#This Row],[TGL]]))</f>
        <v>ch-30ribbon1000b2</v>
      </c>
    </row>
    <row r="472" spans="1:8">
      <c r="A472" s="51">
        <v>471</v>
      </c>
      <c r="B472" s="51" t="s">
        <v>4037</v>
      </c>
      <c r="C472" s="51" t="s">
        <v>3822</v>
      </c>
      <c r="D472" s="51">
        <v>400</v>
      </c>
      <c r="E472" s="51">
        <v>2</v>
      </c>
      <c r="F472" s="51" t="s">
        <v>4008</v>
      </c>
      <c r="G472" s="51"/>
      <c r="H472" s="51" t="str">
        <f>LOWER(CONCATENATE(Table6[[#This Row],[SERI]],Table6[[#This Row],[NAMA]],Table6[[#This Row],[QTY]],Table6[[#This Row],[A]],Table6[[#This Row],[TGL]]))</f>
        <v>ch-50ribbon400b2</v>
      </c>
    </row>
    <row r="473" spans="1:8">
      <c r="A473" s="51">
        <v>472</v>
      </c>
      <c r="B473" s="51" t="s">
        <v>3823</v>
      </c>
      <c r="C473" s="51" t="s">
        <v>3822</v>
      </c>
      <c r="D473" s="51">
        <v>1000</v>
      </c>
      <c r="E473" s="51">
        <v>1</v>
      </c>
      <c r="F473" s="51" t="s">
        <v>4008</v>
      </c>
      <c r="G473" s="51"/>
      <c r="H473" s="51" t="str">
        <f>LOWER(CONCATENATE(Table6[[#This Row],[SERI]],Table6[[#This Row],[NAMA]],Table6[[#This Row],[QTY]],Table6[[#This Row],[A]],Table6[[#This Row],[TGL]]))</f>
        <v>ch-30-1ribbon1000b2</v>
      </c>
    </row>
    <row r="474" spans="1:8">
      <c r="A474" s="51">
        <v>473</v>
      </c>
      <c r="B474" s="51" t="s">
        <v>4038</v>
      </c>
      <c r="C474" s="51" t="s">
        <v>3822</v>
      </c>
      <c r="D474" s="51">
        <v>400</v>
      </c>
      <c r="E474" s="51">
        <v>1</v>
      </c>
      <c r="F474" s="51" t="s">
        <v>4008</v>
      </c>
      <c r="G474" s="51"/>
      <c r="H474" s="51" t="str">
        <f>LOWER(CONCATENATE(Table6[[#This Row],[SERI]],Table6[[#This Row],[NAMA]],Table6[[#This Row],[QTY]],Table6[[#This Row],[A]],Table6[[#This Row],[TGL]]))</f>
        <v>ch-50-1ribbon400b2</v>
      </c>
    </row>
    <row r="475" spans="1:8">
      <c r="A475" s="51">
        <v>474</v>
      </c>
      <c r="B475" s="51" t="s">
        <v>3824</v>
      </c>
      <c r="C475" s="51" t="s">
        <v>3822</v>
      </c>
      <c r="D475" s="51">
        <v>1000</v>
      </c>
      <c r="E475" s="51">
        <v>2</v>
      </c>
      <c r="F475" s="51" t="s">
        <v>4008</v>
      </c>
      <c r="G475" s="51"/>
      <c r="H475" s="51" t="str">
        <f>LOWER(CONCATENATE(Table6[[#This Row],[SERI]],Table6[[#This Row],[NAMA]],Table6[[#This Row],[QTY]],Table6[[#This Row],[A]],Table6[[#This Row],[TGL]]))</f>
        <v>th-30ribbon1000b2</v>
      </c>
    </row>
    <row r="476" spans="1:8">
      <c r="A476" s="51">
        <v>475</v>
      </c>
      <c r="B476" s="51" t="s">
        <v>4039</v>
      </c>
      <c r="C476" s="51" t="s">
        <v>3822</v>
      </c>
      <c r="D476" s="51">
        <v>400</v>
      </c>
      <c r="E476" s="51">
        <v>2</v>
      </c>
      <c r="F476" s="51" t="s">
        <v>4008</v>
      </c>
      <c r="G476" s="51"/>
      <c r="H476" s="51" t="str">
        <f>LOWER(CONCATENATE(Table6[[#This Row],[SERI]],Table6[[#This Row],[NAMA]],Table6[[#This Row],[QTY]],Table6[[#This Row],[A]],Table6[[#This Row],[TGL]]))</f>
        <v>th50-1ribbon400b2</v>
      </c>
    </row>
    <row r="477" spans="1:8">
      <c r="A477" s="51">
        <v>476</v>
      </c>
      <c r="B477" s="51" t="s">
        <v>4020</v>
      </c>
      <c r="C477" s="51" t="s">
        <v>4021</v>
      </c>
      <c r="D477" s="51">
        <v>72</v>
      </c>
      <c r="E477" s="51">
        <v>9</v>
      </c>
      <c r="F477" s="51" t="s">
        <v>3596</v>
      </c>
      <c r="G477" s="52">
        <v>44494</v>
      </c>
      <c r="H477" s="51" t="str">
        <f>LOWER(CONCATENATE(Table6[[#This Row],[SERI]],Table6[[#This Row],[NAMA]],Table6[[#This Row],[QTY]],Table6[[#This Row],[A]],Table6[[#This Row],[TGL]]))</f>
        <v>ch-100clear holder72b344494</v>
      </c>
    </row>
    <row r="478" spans="1:8">
      <c r="A478" s="51">
        <v>477</v>
      </c>
      <c r="B478" s="51" t="s">
        <v>4040</v>
      </c>
      <c r="C478" s="51" t="s">
        <v>3517</v>
      </c>
      <c r="D478" s="51">
        <v>720</v>
      </c>
      <c r="E478" s="51">
        <v>5</v>
      </c>
      <c r="F478" s="51" t="s">
        <v>3596</v>
      </c>
      <c r="G478" s="52">
        <v>44494</v>
      </c>
      <c r="H478" s="51" t="str">
        <f>LOWER(CONCATENATE(Table6[[#This Row],[SERI]],Table6[[#This Row],[NAMA]],Table6[[#This Row],[QTY]],Table6[[#This Row],[A]],Table6[[#This Row],[TGL]]))</f>
        <v>gg-1pocket720b344494</v>
      </c>
    </row>
    <row r="479" spans="1:8">
      <c r="A479" s="51">
        <v>478</v>
      </c>
      <c r="B479" s="51" t="s">
        <v>4041</v>
      </c>
      <c r="C479" s="51" t="s">
        <v>4042</v>
      </c>
      <c r="D479" s="51">
        <v>576</v>
      </c>
      <c r="E479" s="51">
        <v>24</v>
      </c>
      <c r="F479" s="51" t="s">
        <v>3596</v>
      </c>
      <c r="G479" s="52">
        <v>44494</v>
      </c>
      <c r="H479" s="51" t="str">
        <f>LOWER(CONCATENATE(Table6[[#This Row],[SERI]],Table6[[#This Row],[NAMA]],Table6[[#This Row],[QTY]],Table6[[#This Row],[A]],Table6[[#This Row],[TGL]]))</f>
        <v>gr-89gel refill576b344494</v>
      </c>
    </row>
    <row r="480" spans="1:8">
      <c r="A480" s="51">
        <v>479</v>
      </c>
      <c r="B480" s="51" t="s">
        <v>4043</v>
      </c>
      <c r="C480" s="51" t="s">
        <v>4044</v>
      </c>
      <c r="D480" s="51">
        <v>400</v>
      </c>
      <c r="E480" s="51">
        <v>9</v>
      </c>
      <c r="F480" s="51" t="s">
        <v>3596</v>
      </c>
      <c r="G480" s="52">
        <v>44494</v>
      </c>
      <c r="H480" s="51" t="str">
        <f>LOWER(CONCATENATE(Table6[[#This Row],[SERI]],Table6[[#This Row],[NAMA]],Table6[[#This Row],[QTY]],Table6[[#This Row],[A]],Table6[[#This Row],[TGL]]))</f>
        <v>8550bnumber400b344494</v>
      </c>
    </row>
    <row r="481" spans="1:8">
      <c r="A481" s="51">
        <v>480</v>
      </c>
      <c r="B481" s="51" t="s">
        <v>4045</v>
      </c>
      <c r="C481" s="51" t="s">
        <v>3513</v>
      </c>
      <c r="D481" s="51">
        <v>400</v>
      </c>
      <c r="E481" s="51">
        <v>9</v>
      </c>
      <c r="F481" s="51" t="s">
        <v>3596</v>
      </c>
      <c r="G481" s="52">
        <v>44494</v>
      </c>
      <c r="H481" s="51" t="str">
        <f>LOWER(CONCATENATE(Table6[[#This Row],[SERI]],Table6[[#This Row],[NAMA]],Table6[[#This Row],[QTY]],Table6[[#This Row],[A]],Table6[[#This Row],[TGL]]))</f>
        <v>8550aletter400b344494</v>
      </c>
    </row>
    <row r="482" spans="1:8">
      <c r="A482" s="51">
        <v>481</v>
      </c>
      <c r="B482" s="51">
        <v>2008</v>
      </c>
      <c r="C482" s="51" t="s">
        <v>3515</v>
      </c>
      <c r="D482" s="51">
        <v>800</v>
      </c>
      <c r="E482" s="51">
        <v>7</v>
      </c>
      <c r="F482" s="51" t="s">
        <v>3596</v>
      </c>
      <c r="G482" s="52">
        <v>44494</v>
      </c>
      <c r="H482" s="51" t="str">
        <f>LOWER(CONCATENATE(Table6[[#This Row],[SERI]],Table6[[#This Row],[NAMA]],Table6[[#This Row],[QTY]],Table6[[#This Row],[A]],Table6[[#This Row],[TGL]]))</f>
        <v>2008magnit800b344494</v>
      </c>
    </row>
    <row r="483" spans="1:8">
      <c r="A483" s="51">
        <v>482</v>
      </c>
      <c r="B483" s="51" t="s">
        <v>3759</v>
      </c>
      <c r="C483" s="51" t="s">
        <v>3515</v>
      </c>
      <c r="D483" s="51">
        <v>240</v>
      </c>
      <c r="E483" s="51">
        <v>3</v>
      </c>
      <c r="F483" s="51" t="s">
        <v>3596</v>
      </c>
      <c r="G483" s="52">
        <v>44494</v>
      </c>
      <c r="H483" s="51" t="str">
        <f>LOWER(CONCATENATE(Table6[[#This Row],[SERI]],Table6[[#This Row],[NAMA]],Table6[[#This Row],[QTY]],Table6[[#This Row],[A]],Table6[[#This Row],[TGL]]))</f>
        <v>006magnit240b344494</v>
      </c>
    </row>
    <row r="484" spans="1:8">
      <c r="A484" s="51">
        <v>483</v>
      </c>
      <c r="B484" s="51">
        <v>8075</v>
      </c>
      <c r="C484" s="51" t="s">
        <v>3515</v>
      </c>
      <c r="D484" s="51">
        <v>240</v>
      </c>
      <c r="E484" s="51">
        <v>2</v>
      </c>
      <c r="F484" s="51" t="s">
        <v>3596</v>
      </c>
      <c r="G484" s="52">
        <v>44494</v>
      </c>
      <c r="H484" s="51" t="str">
        <f>LOWER(CONCATENATE(Table6[[#This Row],[SERI]],Table6[[#This Row],[NAMA]],Table6[[#This Row],[QTY]],Table6[[#This Row],[A]],Table6[[#This Row],[TGL]]))</f>
        <v>8075magnit240b344494</v>
      </c>
    </row>
    <row r="485" spans="1:8">
      <c r="A485" s="51">
        <v>484</v>
      </c>
      <c r="B485" s="51" t="s">
        <v>4046</v>
      </c>
      <c r="C485" s="51" t="s">
        <v>3515</v>
      </c>
      <c r="D485" s="51" t="s">
        <v>4047</v>
      </c>
      <c r="E485" s="51">
        <v>1</v>
      </c>
      <c r="F485" s="51" t="s">
        <v>3596</v>
      </c>
      <c r="G485" s="52">
        <v>44494</v>
      </c>
      <c r="H485" s="51" t="str">
        <f>LOWER(CONCATENATE(Table6[[#This Row],[SERI]],Table6[[#This Row],[NAMA]],Table6[[#This Row],[QTY]],Table6[[#This Row],[A]],Table6[[#This Row],[TGL]]))</f>
        <v>8801magnit120b344494</v>
      </c>
    </row>
    <row r="486" spans="1:8">
      <c r="A486" s="51">
        <v>485</v>
      </c>
      <c r="B486" s="51" t="s">
        <v>4048</v>
      </c>
      <c r="C486" s="51" t="s">
        <v>3515</v>
      </c>
      <c r="D486" s="51" t="s">
        <v>4047</v>
      </c>
      <c r="E486" s="51">
        <v>5</v>
      </c>
      <c r="F486" s="51" t="s">
        <v>3596</v>
      </c>
      <c r="G486" s="52">
        <v>44494</v>
      </c>
      <c r="H486" s="51" t="str">
        <f>LOWER(CONCATENATE(Table6[[#This Row],[SERI]],Table6[[#This Row],[NAMA]],Table6[[#This Row],[QTY]],Table6[[#This Row],[A]],Table6[[#This Row],[TGL]]))</f>
        <v>8100magnit120b344494</v>
      </c>
    </row>
    <row r="487" spans="1:8">
      <c r="A487" s="51">
        <v>486</v>
      </c>
      <c r="B487" s="51" t="s">
        <v>4049</v>
      </c>
      <c r="C487" s="51" t="s">
        <v>3515</v>
      </c>
      <c r="D487" s="51" t="s">
        <v>4050</v>
      </c>
      <c r="E487" s="51">
        <v>1</v>
      </c>
      <c r="F487" s="51" t="s">
        <v>3596</v>
      </c>
      <c r="G487" s="52">
        <v>44494</v>
      </c>
      <c r="H487" s="51" t="str">
        <f>LOWER(CONCATENATE(Table6[[#This Row],[SERI]],Table6[[#This Row],[NAMA]],Table6[[#This Row],[QTY]],Table6[[#This Row],[A]],Table6[[#This Row],[TGL]]))</f>
        <v>8016magnit240b344494</v>
      </c>
    </row>
    <row r="488" spans="1:8">
      <c r="A488" s="51">
        <v>487</v>
      </c>
      <c r="B488" s="51" t="s">
        <v>4051</v>
      </c>
      <c r="C488" s="51" t="s">
        <v>3515</v>
      </c>
      <c r="D488" s="51" t="s">
        <v>4050</v>
      </c>
      <c r="E488" s="51">
        <v>1</v>
      </c>
      <c r="F488" s="51" t="s">
        <v>3596</v>
      </c>
      <c r="G488" s="52">
        <v>44494</v>
      </c>
      <c r="H488" s="51" t="str">
        <f>LOWER(CONCATENATE(Table6[[#This Row],[SERI]],Table6[[#This Row],[NAMA]],Table6[[#This Row],[QTY]],Table6[[#This Row],[A]],Table6[[#This Row],[TGL]]))</f>
        <v>007magnit240b344494</v>
      </c>
    </row>
    <row r="489" spans="1:8">
      <c r="A489" s="51">
        <v>488</v>
      </c>
      <c r="B489" s="51" t="s">
        <v>4052</v>
      </c>
      <c r="C489" s="51" t="s">
        <v>3841</v>
      </c>
      <c r="D489" s="51" t="s">
        <v>4053</v>
      </c>
      <c r="E489" s="51">
        <v>2</v>
      </c>
      <c r="F489" s="51" t="s">
        <v>3596</v>
      </c>
      <c r="G489" s="52">
        <v>44494</v>
      </c>
      <c r="H489" s="51" t="str">
        <f>LOWER(CONCATENATE(Table6[[#This Row],[SERI]],Table6[[#This Row],[NAMA]],Table6[[#This Row],[QTY]],Table6[[#This Row],[A]],Table6[[#This Row],[TGL]]))</f>
        <v>5503study board384b344494</v>
      </c>
    </row>
    <row r="490" spans="1:8">
      <c r="A490" s="51">
        <v>489</v>
      </c>
      <c r="B490" s="51" t="s">
        <v>4054</v>
      </c>
      <c r="C490" s="51" t="s">
        <v>3841</v>
      </c>
      <c r="D490" s="51" t="s">
        <v>4055</v>
      </c>
      <c r="E490" s="51">
        <v>1</v>
      </c>
      <c r="F490" s="51" t="s">
        <v>3596</v>
      </c>
      <c r="G490" s="52">
        <v>44494</v>
      </c>
      <c r="H490" s="51" t="str">
        <f>LOWER(CONCATENATE(Table6[[#This Row],[SERI]],Table6[[#This Row],[NAMA]],Table6[[#This Row],[QTY]],Table6[[#This Row],[A]],Table6[[#This Row],[TGL]]))</f>
        <v>668study board360b344494</v>
      </c>
    </row>
    <row r="491" spans="1:8">
      <c r="A491" s="51">
        <v>490</v>
      </c>
      <c r="B491" s="51" t="s">
        <v>4056</v>
      </c>
      <c r="C491" s="51" t="s">
        <v>3841</v>
      </c>
      <c r="D491" s="51" t="s">
        <v>4055</v>
      </c>
      <c r="E491" s="51">
        <v>1</v>
      </c>
      <c r="F491" s="51" t="s">
        <v>3596</v>
      </c>
      <c r="G491" s="52">
        <v>44494</v>
      </c>
      <c r="H491" s="51" t="str">
        <f>LOWER(CONCATENATE(Table6[[#This Row],[SERI]],Table6[[#This Row],[NAMA]],Table6[[#This Row],[QTY]],Table6[[#This Row],[A]],Table6[[#This Row],[TGL]]))</f>
        <v>081study board360b344494</v>
      </c>
    </row>
    <row r="492" spans="1:8">
      <c r="A492" s="51">
        <v>491</v>
      </c>
      <c r="B492" s="51" t="s">
        <v>4057</v>
      </c>
      <c r="C492" s="51" t="s">
        <v>3841</v>
      </c>
      <c r="D492" s="51" t="s">
        <v>4053</v>
      </c>
      <c r="E492" s="51" t="s">
        <v>2848</v>
      </c>
      <c r="F492" s="51" t="s">
        <v>3596</v>
      </c>
      <c r="G492" s="52">
        <v>44494</v>
      </c>
      <c r="H492" s="51" t="str">
        <f>LOWER(CONCATENATE(Table6[[#This Row],[SERI]],Table6[[#This Row],[NAMA]],Table6[[#This Row],[QTY]],Table6[[#This Row],[A]],Table6[[#This Row],[TGL]]))</f>
        <v>3180study board384b344494</v>
      </c>
    </row>
    <row r="493" spans="1:8">
      <c r="A493" s="51">
        <v>492</v>
      </c>
      <c r="B493" s="51" t="s">
        <v>4058</v>
      </c>
      <c r="C493" s="51" t="s">
        <v>3841</v>
      </c>
      <c r="D493" s="51" t="s">
        <v>4059</v>
      </c>
      <c r="E493" s="51">
        <v>2</v>
      </c>
      <c r="F493" s="51" t="s">
        <v>3596</v>
      </c>
      <c r="G493" s="52">
        <v>44494</v>
      </c>
      <c r="H493" s="51" t="str">
        <f>LOWER(CONCATENATE(Table6[[#This Row],[SERI]],Table6[[#This Row],[NAMA]],Table6[[#This Row],[QTY]],Table6[[#This Row],[A]],Table6[[#This Row],[TGL]]))</f>
        <v>9900study board792b344494</v>
      </c>
    </row>
    <row r="494" spans="1:8">
      <c r="A494" s="51">
        <v>493</v>
      </c>
      <c r="B494" s="51" t="s">
        <v>4060</v>
      </c>
      <c r="C494" s="51" t="s">
        <v>3841</v>
      </c>
      <c r="D494" s="51" t="s">
        <v>4061</v>
      </c>
      <c r="E494" s="51" t="s">
        <v>2849</v>
      </c>
      <c r="F494" s="51" t="s">
        <v>3596</v>
      </c>
      <c r="G494" s="52">
        <v>44494</v>
      </c>
      <c r="H494" s="51" t="str">
        <f>LOWER(CONCATENATE(Table6[[#This Row],[SERI]],Table6[[#This Row],[NAMA]],Table6[[#This Row],[QTY]],Table6[[#This Row],[A]],Table6[[#This Row],[TGL]]))</f>
        <v>876study board600b344494</v>
      </c>
    </row>
    <row r="495" spans="1:8">
      <c r="A495" s="51">
        <v>494</v>
      </c>
      <c r="B495" s="51" t="s">
        <v>4062</v>
      </c>
      <c r="C495" s="51" t="s">
        <v>3841</v>
      </c>
      <c r="D495" s="51" t="s">
        <v>4061</v>
      </c>
      <c r="E495" s="51">
        <v>2</v>
      </c>
      <c r="F495" s="51" t="s">
        <v>3596</v>
      </c>
      <c r="G495" s="52">
        <v>44494</v>
      </c>
      <c r="H495" s="51" t="str">
        <f>LOWER(CONCATENATE(Table6[[#This Row],[SERI]],Table6[[#This Row],[NAMA]],Table6[[#This Row],[QTY]],Table6[[#This Row],[A]],Table6[[#This Row],[TGL]]))</f>
        <v>878study board600b344494</v>
      </c>
    </row>
    <row r="496" spans="1:8">
      <c r="A496" s="51">
        <v>495</v>
      </c>
      <c r="B496" s="51" t="s">
        <v>4063</v>
      </c>
      <c r="C496" s="51" t="s">
        <v>3583</v>
      </c>
      <c r="D496" s="51" t="s">
        <v>4064</v>
      </c>
      <c r="E496" s="51">
        <v>1</v>
      </c>
      <c r="F496" s="51" t="s">
        <v>3596</v>
      </c>
      <c r="G496" s="52">
        <v>44494</v>
      </c>
      <c r="H496" s="51" t="str">
        <f>LOWER(CONCATENATE(Table6[[#This Row],[SERI]],Table6[[#This Row],[NAMA]],Table6[[#This Row],[QTY]],Table6[[#This Row],[A]],Table6[[#This Row],[TGL]]))</f>
        <v>tr-3006sharpener2160b344494</v>
      </c>
    </row>
    <row r="497" spans="1:8">
      <c r="A497" s="51">
        <v>496</v>
      </c>
      <c r="B497" s="51" t="s">
        <v>4065</v>
      </c>
      <c r="C497" s="51" t="s">
        <v>4066</v>
      </c>
      <c r="D497" s="51" t="s">
        <v>4067</v>
      </c>
      <c r="E497" s="51" t="s">
        <v>4068</v>
      </c>
      <c r="F497" s="51" t="s">
        <v>3596</v>
      </c>
      <c r="G497" s="52">
        <v>44494</v>
      </c>
      <c r="H497" s="51" t="str">
        <f>LOWER(CONCATENATE(Table6[[#This Row],[SERI]],Table6[[#This Row],[NAMA]],Table6[[#This Row],[QTY]],Table6[[#This Row],[A]],Table6[[#This Row],[TGL]]))</f>
        <v>h505-1letter-big200b344494</v>
      </c>
    </row>
    <row r="498" spans="1:8">
      <c r="A498" s="51">
        <v>497</v>
      </c>
      <c r="B498" s="51" t="s">
        <v>4069</v>
      </c>
      <c r="C498" s="51" t="s">
        <v>4044</v>
      </c>
      <c r="D498" s="51" t="s">
        <v>4067</v>
      </c>
      <c r="E498" s="51" t="s">
        <v>4068</v>
      </c>
      <c r="F498" s="51" t="s">
        <v>3596</v>
      </c>
      <c r="G498" s="52">
        <v>44494</v>
      </c>
      <c r="H498" s="51" t="str">
        <f>LOWER(CONCATENATE(Table6[[#This Row],[SERI]],Table6[[#This Row],[NAMA]],Table6[[#This Row],[QTY]],Table6[[#This Row],[A]],Table6[[#This Row],[TGL]]))</f>
        <v>h505-2number200b344494</v>
      </c>
    </row>
    <row r="499" spans="1:8">
      <c r="A499" s="51">
        <v>498</v>
      </c>
      <c r="B499" s="51" t="s">
        <v>4070</v>
      </c>
      <c r="C499" s="51" t="s">
        <v>4071</v>
      </c>
      <c r="D499" s="51" t="s">
        <v>4067</v>
      </c>
      <c r="E499" s="51" t="s">
        <v>4068</v>
      </c>
      <c r="F499" s="51" t="s">
        <v>3596</v>
      </c>
      <c r="G499" s="52">
        <v>44494</v>
      </c>
      <c r="H499" s="51" t="str">
        <f>LOWER(CONCATENATE(Table6[[#This Row],[SERI]],Table6[[#This Row],[NAMA]],Table6[[#This Row],[QTY]],Table6[[#This Row],[A]],Table6[[#This Row],[TGL]]))</f>
        <v>h505-3letter-small200b344494</v>
      </c>
    </row>
    <row r="500" spans="1:8">
      <c r="A500" s="51">
        <v>499</v>
      </c>
      <c r="B500" s="51" t="s">
        <v>4072</v>
      </c>
      <c r="C500" s="51" t="s">
        <v>4044</v>
      </c>
      <c r="D500" s="51" t="s">
        <v>4073</v>
      </c>
      <c r="E500" s="51">
        <v>3</v>
      </c>
      <c r="F500" s="51" t="s">
        <v>3596</v>
      </c>
      <c r="G500" s="52">
        <v>44494</v>
      </c>
      <c r="H500" s="51" t="str">
        <f>LOWER(CONCATENATE(Table6[[#This Row],[SERI]],Table6[[#This Row],[NAMA]],Table6[[#This Row],[QTY]],Table6[[#This Row],[A]],Table6[[#This Row],[TGL]]))</f>
        <v>h026number400b344494</v>
      </c>
    </row>
    <row r="501" spans="1:8">
      <c r="A501" s="51">
        <v>500</v>
      </c>
      <c r="B501" s="51" t="s">
        <v>4074</v>
      </c>
      <c r="C501" s="51" t="s">
        <v>4066</v>
      </c>
      <c r="D501" s="51" t="s">
        <v>4073</v>
      </c>
      <c r="E501" s="51">
        <v>3</v>
      </c>
      <c r="F501" s="51" t="s">
        <v>3596</v>
      </c>
      <c r="G501" s="52">
        <v>44494</v>
      </c>
      <c r="H501" s="51" t="str">
        <f>LOWER(CONCATENATE(Table6[[#This Row],[SERI]],Table6[[#This Row],[NAMA]],Table6[[#This Row],[QTY]],Table6[[#This Row],[A]],Table6[[#This Row],[TGL]]))</f>
        <v>h027letter-big400b344494</v>
      </c>
    </row>
    <row r="502" spans="1:8">
      <c r="A502" s="51">
        <v>501</v>
      </c>
      <c r="B502" s="51" t="s">
        <v>4075</v>
      </c>
      <c r="C502" s="51" t="s">
        <v>4071</v>
      </c>
      <c r="D502" s="51" t="s">
        <v>4073</v>
      </c>
      <c r="E502" s="51">
        <v>3</v>
      </c>
      <c r="F502" s="51" t="s">
        <v>3596</v>
      </c>
      <c r="G502" s="52">
        <v>44494</v>
      </c>
      <c r="H502" s="51" t="str">
        <f>LOWER(CONCATENATE(Table6[[#This Row],[SERI]],Table6[[#This Row],[NAMA]],Table6[[#This Row],[QTY]],Table6[[#This Row],[A]],Table6[[#This Row],[TGL]]))</f>
        <v>h008letter-small400b344494</v>
      </c>
    </row>
    <row r="503" spans="1:8">
      <c r="A503" s="51">
        <v>502</v>
      </c>
      <c r="B503" s="51" t="s">
        <v>4076</v>
      </c>
      <c r="C503" s="51" t="s">
        <v>4077</v>
      </c>
      <c r="D503" s="51">
        <v>2880</v>
      </c>
      <c r="E503" s="51">
        <v>17</v>
      </c>
      <c r="F503" s="51" t="s">
        <v>3598</v>
      </c>
      <c r="G503" s="52">
        <v>44553</v>
      </c>
      <c r="H503" s="51" t="str">
        <f>LOWER(CONCATENATE(Table6[[#This Row],[SERI]],Table6[[#This Row],[NAMA]],Table6[[#This Row],[QTY]],Table6[[#This Row],[A]],Table6[[#This Row],[TGL]]))</f>
        <v>15cmaluminium ruler2880b444553</v>
      </c>
    </row>
    <row r="504" spans="1:8">
      <c r="A504" s="51">
        <v>503</v>
      </c>
      <c r="B504" s="51" t="s">
        <v>4078</v>
      </c>
      <c r="C504" s="51" t="s">
        <v>4077</v>
      </c>
      <c r="D504" s="51">
        <v>2400</v>
      </c>
      <c r="E504" s="51">
        <v>16</v>
      </c>
      <c r="F504" s="51" t="s">
        <v>3598</v>
      </c>
      <c r="G504" s="52">
        <v>44553</v>
      </c>
      <c r="H504" s="51" t="str">
        <f>LOWER(CONCATENATE(Table6[[#This Row],[SERI]],Table6[[#This Row],[NAMA]],Table6[[#This Row],[QTY]],Table6[[#This Row],[A]],Table6[[#This Row],[TGL]]))</f>
        <v>20cmaluminium ruler2400b444553</v>
      </c>
    </row>
    <row r="505" spans="1:8">
      <c r="A505" s="51">
        <v>504</v>
      </c>
      <c r="B505" s="51" t="s">
        <v>4079</v>
      </c>
      <c r="C505" s="51" t="s">
        <v>4077</v>
      </c>
      <c r="D505" s="51">
        <v>1440</v>
      </c>
      <c r="E505" s="51">
        <v>24</v>
      </c>
      <c r="F505" s="51" t="s">
        <v>3598</v>
      </c>
      <c r="G505" s="52">
        <v>44553</v>
      </c>
      <c r="H505" s="51" t="str">
        <f>LOWER(CONCATENATE(Table6[[#This Row],[SERI]],Table6[[#This Row],[NAMA]],Table6[[#This Row],[QTY]],Table6[[#This Row],[A]],Table6[[#This Row],[TGL]]))</f>
        <v>30cmaluminium ruler1440b444553</v>
      </c>
    </row>
    <row r="506" spans="1:8">
      <c r="A506" s="51">
        <v>505</v>
      </c>
      <c r="B506" s="51" t="s">
        <v>4024</v>
      </c>
      <c r="C506" s="51" t="s">
        <v>3770</v>
      </c>
      <c r="D506" s="51">
        <v>512</v>
      </c>
      <c r="E506" s="51">
        <v>6</v>
      </c>
      <c r="F506" s="51" t="s">
        <v>3598</v>
      </c>
      <c r="G506" s="52">
        <v>44553</v>
      </c>
      <c r="H506" s="51" t="str">
        <f>LOWER(CONCATENATE(Table6[[#This Row],[SERI]],Table6[[#This Row],[NAMA]],Table6[[#This Row],[QTY]],Table6[[#This Row],[A]],Table6[[#This Row],[TGL]]))</f>
        <v>7050-2note book512b444553</v>
      </c>
    </row>
    <row r="507" spans="1:8">
      <c r="A507" s="51">
        <v>506</v>
      </c>
      <c r="B507" s="51" t="s">
        <v>4026</v>
      </c>
      <c r="C507" s="51" t="s">
        <v>3770</v>
      </c>
      <c r="D507" s="51">
        <v>768</v>
      </c>
      <c r="E507" s="51">
        <v>1</v>
      </c>
      <c r="F507" s="51" t="s">
        <v>3598</v>
      </c>
      <c r="G507" s="52">
        <v>44553</v>
      </c>
      <c r="H507" s="51" t="str">
        <f>LOWER(CONCATENATE(Table6[[#This Row],[SERI]],Table6[[#This Row],[NAMA]],Table6[[#This Row],[QTY]],Table6[[#This Row],[A]],Table6[[#This Row],[TGL]]))</f>
        <v>70100-2note book768b444553</v>
      </c>
    </row>
    <row r="508" spans="1:8">
      <c r="A508" s="51">
        <v>507</v>
      </c>
      <c r="B508" s="51" t="s">
        <v>4027</v>
      </c>
      <c r="C508" s="51" t="s">
        <v>3770</v>
      </c>
      <c r="D508" s="51">
        <v>192</v>
      </c>
      <c r="E508" s="51">
        <v>3</v>
      </c>
      <c r="F508" s="51" t="s">
        <v>3598</v>
      </c>
      <c r="G508" s="52">
        <v>44553</v>
      </c>
      <c r="H508" s="51" t="str">
        <f>LOWER(CONCATENATE(Table6[[#This Row],[SERI]],Table6[[#This Row],[NAMA]],Table6[[#This Row],[QTY]],Table6[[#This Row],[A]],Table6[[#This Row],[TGL]]))</f>
        <v>7025-11note book192b444553</v>
      </c>
    </row>
    <row r="509" spans="1:8">
      <c r="A509" s="51">
        <v>508</v>
      </c>
      <c r="B509" s="51" t="s">
        <v>4028</v>
      </c>
      <c r="C509" s="51" t="s">
        <v>3770</v>
      </c>
      <c r="D509" s="51">
        <v>512</v>
      </c>
      <c r="E509" s="51">
        <v>6</v>
      </c>
      <c r="F509" s="51" t="s">
        <v>3598</v>
      </c>
      <c r="G509" s="52">
        <v>44553</v>
      </c>
      <c r="H509" s="51" t="str">
        <f>LOWER(CONCATENATE(Table6[[#This Row],[SERI]],Table6[[#This Row],[NAMA]],Table6[[#This Row],[QTY]],Table6[[#This Row],[A]],Table6[[#This Row],[TGL]]))</f>
        <v>7050-11note book512b444553</v>
      </c>
    </row>
    <row r="510" spans="1:8">
      <c r="A510" s="51">
        <v>509</v>
      </c>
      <c r="B510" s="51" t="s">
        <v>4029</v>
      </c>
      <c r="C510" s="51" t="s">
        <v>3770</v>
      </c>
      <c r="D510" s="51">
        <v>768</v>
      </c>
      <c r="E510" s="51">
        <v>2</v>
      </c>
      <c r="F510" s="51" t="s">
        <v>3598</v>
      </c>
      <c r="G510" s="52">
        <v>44553</v>
      </c>
      <c r="H510" s="51" t="str">
        <f>LOWER(CONCATENATE(Table6[[#This Row],[SERI]],Table6[[#This Row],[NAMA]],Table6[[#This Row],[QTY]],Table6[[#This Row],[A]],Table6[[#This Row],[TGL]]))</f>
        <v>70100-11note book768b444553</v>
      </c>
    </row>
    <row r="511" spans="1:8">
      <c r="A511" s="51">
        <v>510</v>
      </c>
      <c r="B511" s="51" t="s">
        <v>4080</v>
      </c>
      <c r="C511" s="51" t="s">
        <v>3770</v>
      </c>
      <c r="D511" s="51">
        <v>192</v>
      </c>
      <c r="E511" s="51">
        <v>2</v>
      </c>
      <c r="F511" s="51" t="s">
        <v>3598</v>
      </c>
      <c r="G511" s="52">
        <v>44553</v>
      </c>
      <c r="H511" s="51" t="str">
        <f>LOWER(CONCATENATE(Table6[[#This Row],[SERI]],Table6[[#This Row],[NAMA]],Table6[[#This Row],[QTY]],Table6[[#This Row],[A]],Table6[[#This Row],[TGL]]))</f>
        <v>7025-18note book192b444553</v>
      </c>
    </row>
    <row r="512" spans="1:8">
      <c r="A512" s="51">
        <v>511</v>
      </c>
      <c r="B512" s="51" t="s">
        <v>4030</v>
      </c>
      <c r="C512" s="51" t="s">
        <v>3770</v>
      </c>
      <c r="D512" s="51">
        <v>512</v>
      </c>
      <c r="E512" s="51">
        <v>6</v>
      </c>
      <c r="F512" s="51" t="s">
        <v>3598</v>
      </c>
      <c r="G512" s="52">
        <v>44553</v>
      </c>
      <c r="H512" s="51" t="str">
        <f>LOWER(CONCATENATE(Table6[[#This Row],[SERI]],Table6[[#This Row],[NAMA]],Table6[[#This Row],[QTY]],Table6[[#This Row],[A]],Table6[[#This Row],[TGL]]))</f>
        <v>7050-18note book512b444553</v>
      </c>
    </row>
    <row r="513" spans="1:8">
      <c r="A513" s="51">
        <v>512</v>
      </c>
      <c r="B513" s="51" t="s">
        <v>4081</v>
      </c>
      <c r="C513" s="51" t="s">
        <v>3770</v>
      </c>
      <c r="D513" s="51">
        <v>192</v>
      </c>
      <c r="E513" s="51">
        <v>2</v>
      </c>
      <c r="F513" s="51" t="s">
        <v>3598</v>
      </c>
      <c r="G513" s="52">
        <v>44553</v>
      </c>
      <c r="H513" s="51" t="str">
        <f>LOWER(CONCATENATE(Table6[[#This Row],[SERI]],Table6[[#This Row],[NAMA]],Table6[[#This Row],[QTY]],Table6[[#This Row],[A]],Table6[[#This Row],[TGL]]))</f>
        <v>7025-19note book192b444553</v>
      </c>
    </row>
    <row r="514" spans="1:8">
      <c r="A514" s="51">
        <v>513</v>
      </c>
      <c r="B514" s="51" t="s">
        <v>4031</v>
      </c>
      <c r="C514" s="51" t="s">
        <v>3770</v>
      </c>
      <c r="D514" s="51">
        <v>512</v>
      </c>
      <c r="E514" s="51">
        <v>7</v>
      </c>
      <c r="F514" s="51" t="s">
        <v>3598</v>
      </c>
      <c r="G514" s="52">
        <v>44553</v>
      </c>
      <c r="H514" s="51" t="str">
        <f>LOWER(CONCATENATE(Table6[[#This Row],[SERI]],Table6[[#This Row],[NAMA]],Table6[[#This Row],[QTY]],Table6[[#This Row],[A]],Table6[[#This Row],[TGL]]))</f>
        <v>7050-19note book512b444553</v>
      </c>
    </row>
    <row r="515" spans="1:8">
      <c r="A515" s="51">
        <v>514</v>
      </c>
      <c r="B515" s="51" t="s">
        <v>4082</v>
      </c>
      <c r="C515" s="51" t="s">
        <v>3770</v>
      </c>
      <c r="D515" s="51">
        <v>192</v>
      </c>
      <c r="E515" s="51">
        <v>2</v>
      </c>
      <c r="F515" s="51" t="s">
        <v>3598</v>
      </c>
      <c r="G515" s="52">
        <v>44553</v>
      </c>
      <c r="H515" s="51" t="str">
        <f>LOWER(CONCATENATE(Table6[[#This Row],[SERI]],Table6[[#This Row],[NAMA]],Table6[[#This Row],[QTY]],Table6[[#This Row],[A]],Table6[[#This Row],[TGL]]))</f>
        <v>7025-20note book192b444553</v>
      </c>
    </row>
    <row r="516" spans="1:8">
      <c r="A516" s="51">
        <v>515</v>
      </c>
      <c r="B516" s="51" t="s">
        <v>4032</v>
      </c>
      <c r="C516" s="51" t="s">
        <v>3770</v>
      </c>
      <c r="D516" s="51">
        <v>512</v>
      </c>
      <c r="E516" s="51">
        <v>7</v>
      </c>
      <c r="F516" s="51" t="s">
        <v>3598</v>
      </c>
      <c r="G516" s="52">
        <v>44553</v>
      </c>
      <c r="H516" s="51" t="str">
        <f>LOWER(CONCATENATE(Table6[[#This Row],[SERI]],Table6[[#This Row],[NAMA]],Table6[[#This Row],[QTY]],Table6[[#This Row],[A]],Table6[[#This Row],[TGL]]))</f>
        <v>7050-20note book512b444553</v>
      </c>
    </row>
    <row r="517" spans="1:8">
      <c r="A517" s="51">
        <v>516</v>
      </c>
      <c r="B517" s="51" t="s">
        <v>4083</v>
      </c>
      <c r="C517" s="51" t="s">
        <v>3822</v>
      </c>
      <c r="D517" s="51">
        <v>400</v>
      </c>
      <c r="E517" s="51">
        <v>18</v>
      </c>
      <c r="F517" s="51" t="s">
        <v>3598</v>
      </c>
      <c r="G517" s="52">
        <v>44553</v>
      </c>
      <c r="H517" s="51" t="str">
        <f>LOWER(CONCATENATE(Table6[[#This Row],[SERI]],Table6[[#This Row],[NAMA]],Table6[[#This Row],[QTY]],Table6[[#This Row],[A]],Table6[[#This Row],[TGL]]))</f>
        <v>50cmribbon400b444553</v>
      </c>
    </row>
    <row r="518" spans="1:8">
      <c r="A518" s="51">
        <v>517</v>
      </c>
      <c r="B518" s="51" t="s">
        <v>3825</v>
      </c>
      <c r="C518" s="51" t="s">
        <v>3822</v>
      </c>
      <c r="D518" s="51">
        <v>400</v>
      </c>
      <c r="E518" s="51">
        <v>3</v>
      </c>
      <c r="F518" s="51" t="s">
        <v>3598</v>
      </c>
      <c r="G518" s="52">
        <v>44553</v>
      </c>
      <c r="H518" s="51" t="str">
        <f>LOWER(CONCATENATE(Table6[[#This Row],[SERI]],Table6[[#This Row],[NAMA]],Table6[[#This Row],[QTY]],Table6[[#This Row],[A]],Table6[[#This Row],[TGL]]))</f>
        <v>th-50ribbon400b444553</v>
      </c>
    </row>
    <row r="519" spans="1:8">
      <c r="A519" s="51">
        <v>518</v>
      </c>
      <c r="B519" s="51" t="s">
        <v>4084</v>
      </c>
      <c r="C519" s="51" t="s">
        <v>3822</v>
      </c>
      <c r="D519" s="51">
        <v>400</v>
      </c>
      <c r="E519" s="51">
        <v>4</v>
      </c>
      <c r="F519" s="51" t="s">
        <v>3598</v>
      </c>
      <c r="G519" s="52">
        <v>44553</v>
      </c>
      <c r="H519" s="51" t="str">
        <f>LOWER(CONCATENATE(Table6[[#This Row],[SERI]],Table6[[#This Row],[NAMA]],Table6[[#This Row],[QTY]],Table6[[#This Row],[A]],Table6[[#This Row],[TGL]]))</f>
        <v>sj-50ribbon400b444553</v>
      </c>
    </row>
    <row r="520" spans="1:8">
      <c r="A520" s="51">
        <v>519</v>
      </c>
      <c r="B520" s="51" t="s">
        <v>4085</v>
      </c>
      <c r="C520" s="51" t="s">
        <v>3822</v>
      </c>
      <c r="D520" s="51">
        <v>400</v>
      </c>
      <c r="E520" s="51">
        <v>2</v>
      </c>
      <c r="F520" s="51" t="s">
        <v>3598</v>
      </c>
      <c r="G520" s="52">
        <v>44553</v>
      </c>
      <c r="H520" s="51" t="str">
        <f>LOWER(CONCATENATE(Table6[[#This Row],[SERI]],Table6[[#This Row],[NAMA]],Table6[[#This Row],[QTY]],Table6[[#This Row],[A]],Table6[[#This Row],[TGL]]))</f>
        <v>ls-50ribbon400b444553</v>
      </c>
    </row>
    <row r="521" spans="1:8">
      <c r="A521" s="51">
        <v>520</v>
      </c>
      <c r="B521" s="51" t="s">
        <v>4086</v>
      </c>
      <c r="C521" s="51" t="s">
        <v>3822</v>
      </c>
      <c r="D521" s="51">
        <v>400</v>
      </c>
      <c r="E521" s="51">
        <v>4</v>
      </c>
      <c r="F521" s="51" t="s">
        <v>3598</v>
      </c>
      <c r="G521" s="52">
        <v>44553</v>
      </c>
      <c r="H521" s="51" t="str">
        <f>LOWER(CONCATENATE(Table6[[#This Row],[SERI]],Table6[[#This Row],[NAMA]],Table6[[#This Row],[QTY]],Table6[[#This Row],[A]],Table6[[#This Row],[TGL]]))</f>
        <v>thy-50ribbon400b444553</v>
      </c>
    </row>
    <row r="522" spans="1:8">
      <c r="A522" s="51">
        <v>521</v>
      </c>
      <c r="B522" s="51" t="s">
        <v>4087</v>
      </c>
      <c r="C522" s="51" t="s">
        <v>3513</v>
      </c>
      <c r="D522" s="51">
        <v>600</v>
      </c>
      <c r="E522" s="51">
        <v>4</v>
      </c>
      <c r="F522" s="51" t="s">
        <v>3598</v>
      </c>
      <c r="G522" s="52">
        <v>44553</v>
      </c>
      <c r="H522" s="51" t="str">
        <f>LOWER(CONCATENATE(Table6[[#This Row],[SERI]],Table6[[#This Row],[NAMA]],Table6[[#This Row],[QTY]],Table6[[#This Row],[A]],Table6[[#This Row],[TGL]]))</f>
        <v>349aletter600b444553</v>
      </c>
    </row>
    <row r="523" spans="1:8">
      <c r="A523" s="51">
        <v>522</v>
      </c>
      <c r="B523" s="51" t="s">
        <v>4088</v>
      </c>
      <c r="C523" s="51" t="s">
        <v>4044</v>
      </c>
      <c r="D523" s="51">
        <v>600</v>
      </c>
      <c r="E523" s="51">
        <v>4</v>
      </c>
      <c r="F523" s="51" t="s">
        <v>3598</v>
      </c>
      <c r="G523" s="52">
        <v>44553</v>
      </c>
      <c r="H523" s="51" t="str">
        <f>LOWER(CONCATENATE(Table6[[#This Row],[SERI]],Table6[[#This Row],[NAMA]],Table6[[#This Row],[QTY]],Table6[[#This Row],[A]],Table6[[#This Row],[TGL]]))</f>
        <v>349bnumber600b444553</v>
      </c>
    </row>
    <row r="524" spans="1:8">
      <c r="A524" s="51">
        <v>523</v>
      </c>
      <c r="B524" s="51" t="s">
        <v>4043</v>
      </c>
      <c r="C524" s="51" t="s">
        <v>4044</v>
      </c>
      <c r="D524" s="51">
        <v>400</v>
      </c>
      <c r="E524" s="51">
        <v>4</v>
      </c>
      <c r="F524" s="51" t="s">
        <v>3598</v>
      </c>
      <c r="G524" s="52">
        <v>44553</v>
      </c>
      <c r="H524" s="51" t="str">
        <f>LOWER(CONCATENATE(Table6[[#This Row],[SERI]],Table6[[#This Row],[NAMA]],Table6[[#This Row],[QTY]],Table6[[#This Row],[A]],Table6[[#This Row],[TGL]]))</f>
        <v>8550bnumber400b444553</v>
      </c>
    </row>
    <row r="525" spans="1:8">
      <c r="A525" s="51">
        <v>524</v>
      </c>
      <c r="B525" s="51" t="s">
        <v>4045</v>
      </c>
      <c r="C525" s="51" t="s">
        <v>3513</v>
      </c>
      <c r="D525" s="51">
        <v>400</v>
      </c>
      <c r="E525" s="51">
        <v>4</v>
      </c>
      <c r="F525" s="51" t="s">
        <v>3598</v>
      </c>
      <c r="G525" s="52">
        <v>44553</v>
      </c>
      <c r="H525" s="51" t="str">
        <f>LOWER(CONCATENATE(Table6[[#This Row],[SERI]],Table6[[#This Row],[NAMA]],Table6[[#This Row],[QTY]],Table6[[#This Row],[A]],Table6[[#This Row],[TGL]]))</f>
        <v>8550aletter400b444553</v>
      </c>
    </row>
    <row r="526" spans="1:8">
      <c r="A526" s="51">
        <v>525</v>
      </c>
      <c r="B526" s="51">
        <v>8101</v>
      </c>
      <c r="C526" s="51" t="s">
        <v>3515</v>
      </c>
      <c r="D526" s="51">
        <v>144</v>
      </c>
      <c r="E526" s="51">
        <v>8</v>
      </c>
      <c r="F526" s="51" t="s">
        <v>3598</v>
      </c>
      <c r="G526" s="52">
        <v>44553</v>
      </c>
      <c r="H526" s="51" t="str">
        <f>LOWER(CONCATENATE(Table6[[#This Row],[SERI]],Table6[[#This Row],[NAMA]],Table6[[#This Row],[QTY]],Table6[[#This Row],[A]],Table6[[#This Row],[TGL]]))</f>
        <v>8101magnit144b444553</v>
      </c>
    </row>
    <row r="527" spans="1:8">
      <c r="A527" s="51">
        <v>526</v>
      </c>
      <c r="B527" s="51">
        <v>8102</v>
      </c>
      <c r="C527" s="51" t="s">
        <v>3515</v>
      </c>
      <c r="D527" s="51">
        <v>144</v>
      </c>
      <c r="E527" s="51">
        <v>12</v>
      </c>
      <c r="F527" s="51" t="s">
        <v>3598</v>
      </c>
      <c r="G527" s="52">
        <v>44553</v>
      </c>
      <c r="H527" s="51" t="str">
        <f>LOWER(CONCATENATE(Table6[[#This Row],[SERI]],Table6[[#This Row],[NAMA]],Table6[[#This Row],[QTY]],Table6[[#This Row],[A]],Table6[[#This Row],[TGL]]))</f>
        <v>8102magnit144b444553</v>
      </c>
    </row>
    <row r="528" spans="1:8">
      <c r="A528" s="51">
        <v>527</v>
      </c>
      <c r="B528" s="51" t="s">
        <v>4089</v>
      </c>
      <c r="C528" s="51" t="s">
        <v>4090</v>
      </c>
      <c r="D528" s="51">
        <v>792</v>
      </c>
      <c r="E528" s="51">
        <v>8</v>
      </c>
      <c r="F528" s="51" t="s">
        <v>3598</v>
      </c>
      <c r="G528" s="52">
        <v>44553</v>
      </c>
      <c r="H528" s="51" t="str">
        <f>LOWER(CONCATENATE(Table6[[#This Row],[SERI]],Table6[[#This Row],[NAMA]],Table6[[#This Row],[QTY]],Table6[[#This Row],[A]],Table6[[#This Row],[TGL]]))</f>
        <v>9900-3study board792b444553</v>
      </c>
    </row>
    <row r="529" spans="1:8">
      <c r="A529" s="51">
        <v>528</v>
      </c>
      <c r="B529" s="51">
        <v>604</v>
      </c>
      <c r="C529" s="51" t="s">
        <v>4090</v>
      </c>
      <c r="D529" s="51">
        <v>600</v>
      </c>
      <c r="E529" s="51">
        <v>6</v>
      </c>
      <c r="F529" s="51" t="s">
        <v>3598</v>
      </c>
      <c r="G529" s="52">
        <v>44553</v>
      </c>
      <c r="H529" s="51" t="str">
        <f>LOWER(CONCATENATE(Table6[[#This Row],[SERI]],Table6[[#This Row],[NAMA]],Table6[[#This Row],[QTY]],Table6[[#This Row],[A]],Table6[[#This Row],[TGL]]))</f>
        <v>604study board600b444553</v>
      </c>
    </row>
    <row r="530" spans="1:8">
      <c r="A530" s="51">
        <v>529</v>
      </c>
      <c r="B530" s="51" t="s">
        <v>4091</v>
      </c>
      <c r="C530" s="51" t="s">
        <v>4090</v>
      </c>
      <c r="D530" s="51">
        <v>360</v>
      </c>
      <c r="E530" s="51">
        <v>6</v>
      </c>
      <c r="F530" s="51" t="s">
        <v>3598</v>
      </c>
      <c r="G530" s="52">
        <v>44553</v>
      </c>
      <c r="H530" s="51" t="str">
        <f>LOWER(CONCATENATE(Table6[[#This Row],[SERI]],Table6[[#This Row],[NAMA]],Table6[[#This Row],[QTY]],Table6[[#This Row],[A]],Table6[[#This Row],[TGL]]))</f>
        <v>ht-015study board360b444553</v>
      </c>
    </row>
    <row r="531" spans="1:8">
      <c r="A531" s="51">
        <v>530</v>
      </c>
      <c r="B531" s="51" t="s">
        <v>4092</v>
      </c>
      <c r="C531" s="51" t="s">
        <v>4090</v>
      </c>
      <c r="D531" s="51">
        <v>360</v>
      </c>
      <c r="E531" s="51">
        <v>6</v>
      </c>
      <c r="F531" s="51" t="s">
        <v>3598</v>
      </c>
      <c r="G531" s="52">
        <v>44553</v>
      </c>
      <c r="H531" s="51" t="str">
        <f>LOWER(CONCATENATE(Table6[[#This Row],[SERI]],Table6[[#This Row],[NAMA]],Table6[[#This Row],[QTY]],Table6[[#This Row],[A]],Table6[[#This Row],[TGL]]))</f>
        <v>ht-018study board360b444553</v>
      </c>
    </row>
    <row r="532" spans="1:8">
      <c r="A532" s="51">
        <v>531</v>
      </c>
      <c r="B532" s="51" t="s">
        <v>4093</v>
      </c>
      <c r="C532" s="51" t="s">
        <v>4090</v>
      </c>
      <c r="D532" s="51">
        <v>600</v>
      </c>
      <c r="E532" s="51">
        <v>6</v>
      </c>
      <c r="F532" s="51" t="s">
        <v>3598</v>
      </c>
      <c r="G532" s="52">
        <v>44553</v>
      </c>
      <c r="H532" s="51" t="str">
        <f>LOWER(CONCATENATE(Table6[[#This Row],[SERI]],Table6[[#This Row],[NAMA]],Table6[[#This Row],[QTY]],Table6[[#This Row],[A]],Table6[[#This Row],[TGL]]))</f>
        <v>jq-1909study board600b444553</v>
      </c>
    </row>
    <row r="533" spans="1:8">
      <c r="A533" s="51">
        <v>532</v>
      </c>
      <c r="B533" s="51">
        <v>3916</v>
      </c>
      <c r="C533" s="51" t="s">
        <v>4090</v>
      </c>
      <c r="D533" s="51">
        <v>360</v>
      </c>
      <c r="E533" s="51">
        <v>1</v>
      </c>
      <c r="F533" s="51" t="s">
        <v>3598</v>
      </c>
      <c r="G533" s="52">
        <v>44553</v>
      </c>
      <c r="H533" s="51" t="str">
        <f>LOWER(CONCATENATE(Table6[[#This Row],[SERI]],Table6[[#This Row],[NAMA]],Table6[[#This Row],[QTY]],Table6[[#This Row],[A]],Table6[[#This Row],[TGL]]))</f>
        <v>3916study board360b444553</v>
      </c>
    </row>
    <row r="534" spans="1:8">
      <c r="A534" s="51">
        <v>533</v>
      </c>
      <c r="B534" s="51" t="s">
        <v>4094</v>
      </c>
      <c r="C534" s="51" t="s">
        <v>4095</v>
      </c>
      <c r="D534" s="51">
        <v>3200</v>
      </c>
      <c r="E534" s="51">
        <v>30</v>
      </c>
      <c r="F534" s="51" t="s">
        <v>3598</v>
      </c>
      <c r="G534" s="52">
        <v>44553</v>
      </c>
      <c r="H534" s="51" t="str">
        <f>LOWER(CONCATENATE(Table6[[#This Row],[SERI]],Table6[[#This Row],[NAMA]],Table6[[#This Row],[QTY]],Table6[[#This Row],[A]],Table6[[#This Row],[TGL]]))</f>
        <v>810-agel pen3200b444553</v>
      </c>
    </row>
    <row r="535" spans="1:8">
      <c r="A535" s="51">
        <v>534</v>
      </c>
      <c r="B535" s="51" t="s">
        <v>4096</v>
      </c>
      <c r="C535" s="51" t="s">
        <v>3583</v>
      </c>
      <c r="D535" s="51">
        <v>1620</v>
      </c>
      <c r="E535" s="51">
        <v>1</v>
      </c>
      <c r="F535" s="51" t="s">
        <v>3598</v>
      </c>
      <c r="G535" s="52">
        <v>44553</v>
      </c>
      <c r="H535" s="51" t="str">
        <f>LOWER(CONCATENATE(Table6[[#This Row],[SERI]],Table6[[#This Row],[NAMA]],Table6[[#This Row],[QTY]],Table6[[#This Row],[A]],Table6[[#This Row],[TGL]]))</f>
        <v>tr-3071sharpener1620b444553</v>
      </c>
    </row>
    <row r="536" spans="1:8">
      <c r="A536" s="51">
        <v>535</v>
      </c>
      <c r="B536" s="51" t="s">
        <v>4097</v>
      </c>
      <c r="C536" s="51" t="s">
        <v>3583</v>
      </c>
      <c r="D536" s="51">
        <v>3264</v>
      </c>
      <c r="E536" s="51">
        <v>1</v>
      </c>
      <c r="F536" s="51" t="s">
        <v>3598</v>
      </c>
      <c r="G536" s="52">
        <v>44553</v>
      </c>
      <c r="H536" s="51" t="str">
        <f>LOWER(CONCATENATE(Table6[[#This Row],[SERI]],Table6[[#This Row],[NAMA]],Table6[[#This Row],[QTY]],Table6[[#This Row],[A]],Table6[[#This Row],[TGL]]))</f>
        <v>uc-143sharpener3264b444553</v>
      </c>
    </row>
    <row r="537" spans="1:8">
      <c r="A537" s="51">
        <v>536</v>
      </c>
      <c r="B537" s="51" t="s">
        <v>4098</v>
      </c>
      <c r="C537" s="51" t="s">
        <v>3583</v>
      </c>
      <c r="D537" s="51">
        <v>1728</v>
      </c>
      <c r="E537" s="51">
        <v>1</v>
      </c>
      <c r="F537" s="51" t="s">
        <v>3598</v>
      </c>
      <c r="G537" s="52">
        <v>44553</v>
      </c>
      <c r="H537" s="51" t="str">
        <f>LOWER(CONCATENATE(Table6[[#This Row],[SERI]],Table6[[#This Row],[NAMA]],Table6[[#This Row],[QTY]],Table6[[#This Row],[A]],Table6[[#This Row],[TGL]]))</f>
        <v>tr-3061sharpener1728b444553</v>
      </c>
    </row>
    <row r="538" spans="1:8">
      <c r="A538" s="51">
        <v>537</v>
      </c>
      <c r="B538" s="51">
        <v>344</v>
      </c>
      <c r="C538" s="51" t="s">
        <v>3583</v>
      </c>
      <c r="D538" s="51">
        <v>1980</v>
      </c>
      <c r="E538" s="51">
        <v>6</v>
      </c>
      <c r="F538" s="51" t="s">
        <v>3598</v>
      </c>
      <c r="G538" s="52">
        <v>44553</v>
      </c>
      <c r="H538" s="51" t="str">
        <f>LOWER(CONCATENATE(Table6[[#This Row],[SERI]],Table6[[#This Row],[NAMA]],Table6[[#This Row],[QTY]],Table6[[#This Row],[A]],Table6[[#This Row],[TGL]]))</f>
        <v>344sharpener1980b444553</v>
      </c>
    </row>
    <row r="539" spans="1:8">
      <c r="A539" s="51">
        <v>538</v>
      </c>
      <c r="B539" s="51">
        <v>371</v>
      </c>
      <c r="C539" s="51" t="s">
        <v>3583</v>
      </c>
      <c r="D539" s="51">
        <v>1620</v>
      </c>
      <c r="E539" s="51">
        <v>21</v>
      </c>
      <c r="F539" s="51" t="s">
        <v>3598</v>
      </c>
      <c r="G539" s="52">
        <v>44553</v>
      </c>
      <c r="H539" s="51" t="str">
        <f>LOWER(CONCATENATE(Table6[[#This Row],[SERI]],Table6[[#This Row],[NAMA]],Table6[[#This Row],[QTY]],Table6[[#This Row],[A]],Table6[[#This Row],[TGL]]))</f>
        <v>371sharpener1620b444553</v>
      </c>
    </row>
    <row r="540" spans="1:8">
      <c r="A540" s="51">
        <v>539</v>
      </c>
      <c r="B540" s="51" t="s">
        <v>4099</v>
      </c>
      <c r="C540" s="51" t="s">
        <v>3517</v>
      </c>
      <c r="D540" s="51">
        <v>480</v>
      </c>
      <c r="E540" s="51">
        <v>16</v>
      </c>
      <c r="F540" s="51" t="s">
        <v>4119</v>
      </c>
      <c r="G540" s="52">
        <v>44632</v>
      </c>
      <c r="H540" s="51" t="str">
        <f>LOWER(CONCATENATE(Table6[[#This Row],[SERI]],Table6[[#This Row],[NAMA]],Table6[[#This Row],[QTY]],Table6[[#This Row],[A]],Table6[[#This Row],[TGL]]))</f>
        <v>fg-201pocket480c144632</v>
      </c>
    </row>
    <row r="541" spans="1:8">
      <c r="A541" s="51">
        <v>540</v>
      </c>
      <c r="B541" s="51" t="s">
        <v>4100</v>
      </c>
      <c r="C541" s="51" t="s">
        <v>3517</v>
      </c>
      <c r="D541" s="51">
        <v>360</v>
      </c>
      <c r="E541" s="51">
        <v>36</v>
      </c>
      <c r="F541" s="51" t="s">
        <v>4119</v>
      </c>
      <c r="G541" s="52">
        <v>44632</v>
      </c>
      <c r="H541" s="51" t="str">
        <f>LOWER(CONCATENATE(Table6[[#This Row],[SERI]],Table6[[#This Row],[NAMA]],Table6[[#This Row],[QTY]],Table6[[#This Row],[A]],Table6[[#This Row],[TGL]]))</f>
        <v>fg-301pocket360c144632</v>
      </c>
    </row>
    <row r="542" spans="1:8">
      <c r="A542" s="51">
        <v>541</v>
      </c>
      <c r="B542" s="51" t="s">
        <v>4101</v>
      </c>
      <c r="C542" s="51" t="s">
        <v>3517</v>
      </c>
      <c r="D542" s="51">
        <v>480</v>
      </c>
      <c r="E542" s="51">
        <v>14</v>
      </c>
      <c r="F542" s="51" t="s">
        <v>4119</v>
      </c>
      <c r="G542" s="52">
        <v>44632</v>
      </c>
      <c r="H542" s="51" t="str">
        <f>LOWER(CONCATENATE(Table6[[#This Row],[SERI]],Table6[[#This Row],[NAMA]],Table6[[#This Row],[QTY]],Table6[[#This Row],[A]],Table6[[#This Row],[TGL]]))</f>
        <v>l-201pocket480c144632</v>
      </c>
    </row>
    <row r="543" spans="1:8">
      <c r="A543" s="51">
        <v>542</v>
      </c>
      <c r="B543" s="51" t="s">
        <v>4102</v>
      </c>
      <c r="C543" s="51" t="s">
        <v>3517</v>
      </c>
      <c r="D543" s="51">
        <v>360</v>
      </c>
      <c r="E543" s="51">
        <v>36</v>
      </c>
      <c r="F543" s="51" t="s">
        <v>4119</v>
      </c>
      <c r="G543" s="52">
        <v>44632</v>
      </c>
      <c r="H543" s="51" t="str">
        <f>LOWER(CONCATENATE(Table6[[#This Row],[SERI]],Table6[[#This Row],[NAMA]],Table6[[#This Row],[QTY]],Table6[[#This Row],[A]],Table6[[#This Row],[TGL]]))</f>
        <v>xl-301pocket360c144632</v>
      </c>
    </row>
    <row r="544" spans="1:8">
      <c r="A544" s="51">
        <v>543</v>
      </c>
      <c r="B544" s="51" t="s">
        <v>4103</v>
      </c>
      <c r="C544" s="51" t="s">
        <v>3517</v>
      </c>
      <c r="D544" s="51">
        <v>480</v>
      </c>
      <c r="E544" s="51">
        <v>32</v>
      </c>
      <c r="F544" s="51" t="s">
        <v>4119</v>
      </c>
      <c r="G544" s="52">
        <v>44632</v>
      </c>
      <c r="H544" s="51" t="str">
        <f>LOWER(CONCATENATE(Table6[[#This Row],[SERI]],Table6[[#This Row],[NAMA]],Table6[[#This Row],[QTY]],Table6[[#This Row],[A]],Table6[[#This Row],[TGL]]))</f>
        <v>gg-2pocket480c144632</v>
      </c>
    </row>
    <row r="545" spans="1:8">
      <c r="A545" s="51">
        <v>544</v>
      </c>
      <c r="B545" s="51" t="s">
        <v>4104</v>
      </c>
      <c r="C545" s="51" t="s">
        <v>3517</v>
      </c>
      <c r="D545" s="51">
        <v>360</v>
      </c>
      <c r="E545" s="51">
        <v>10</v>
      </c>
      <c r="F545" s="51" t="s">
        <v>4119</v>
      </c>
      <c r="G545" s="52">
        <v>44632</v>
      </c>
      <c r="H545" s="51" t="str">
        <f>LOWER(CONCATENATE(Table6[[#This Row],[SERI]],Table6[[#This Row],[NAMA]],Table6[[#This Row],[QTY]],Table6[[#This Row],[A]],Table6[[#This Row],[TGL]]))</f>
        <v>gg-3pocket360c144632</v>
      </c>
    </row>
    <row r="546" spans="1:8">
      <c r="A546" s="51">
        <v>545</v>
      </c>
      <c r="B546" s="51" t="s">
        <v>4105</v>
      </c>
      <c r="C546" s="51" t="s">
        <v>4106</v>
      </c>
      <c r="D546" s="51">
        <v>50</v>
      </c>
      <c r="E546" s="51">
        <v>37</v>
      </c>
      <c r="F546" s="51" t="s">
        <v>4119</v>
      </c>
      <c r="G546" s="52">
        <v>44632</v>
      </c>
      <c r="H546" s="51" t="str">
        <f>LOWER(CONCATENATE(Table6[[#This Row],[SERI]],Table6[[#This Row],[NAMA]],Table6[[#This Row],[QTY]],Table6[[#This Row],[A]],Table6[[#This Row],[TGL]]))</f>
        <v>13/8staples (isi) koala50c144632</v>
      </c>
    </row>
    <row r="547" spans="1:8">
      <c r="A547" s="51">
        <v>546</v>
      </c>
      <c r="B547" s="51" t="s">
        <v>4107</v>
      </c>
      <c r="C547" s="51" t="s">
        <v>4108</v>
      </c>
      <c r="D547" s="51">
        <v>1728</v>
      </c>
      <c r="E547" s="51">
        <v>54</v>
      </c>
      <c r="F547" s="51" t="s">
        <v>4119</v>
      </c>
      <c r="G547" s="52">
        <v>44632</v>
      </c>
      <c r="H547" s="51" t="str">
        <f>LOWER(CONCATENATE(Table6[[#This Row],[SERI]],Table6[[#This Row],[NAMA]],Table6[[#This Row],[QTY]],Table6[[#This Row],[A]],Table6[[#This Row],[TGL]]))</f>
        <v>gp-168gel pen koala1728c144632</v>
      </c>
    </row>
    <row r="548" spans="1:8">
      <c r="A548" s="51">
        <v>547</v>
      </c>
      <c r="B548" s="51">
        <v>2501</v>
      </c>
      <c r="C548" s="51" t="s">
        <v>3770</v>
      </c>
      <c r="D548" s="51">
        <v>114</v>
      </c>
      <c r="E548" s="51">
        <v>6</v>
      </c>
      <c r="F548" s="51" t="s">
        <v>4119</v>
      </c>
      <c r="G548" s="52">
        <v>44632</v>
      </c>
      <c r="H548" s="51" t="str">
        <f>LOWER(CONCATENATE(Table6[[#This Row],[SERI]],Table6[[#This Row],[NAMA]],Table6[[#This Row],[QTY]],Table6[[#This Row],[A]],Table6[[#This Row],[TGL]]))</f>
        <v>2501note book114c144632</v>
      </c>
    </row>
    <row r="549" spans="1:8">
      <c r="A549" s="51">
        <v>548</v>
      </c>
      <c r="B549" s="51">
        <v>9925</v>
      </c>
      <c r="C549" s="51" t="s">
        <v>3770</v>
      </c>
      <c r="D549" s="51">
        <v>102</v>
      </c>
      <c r="E549" s="51">
        <v>7</v>
      </c>
      <c r="F549" s="51" t="s">
        <v>4119</v>
      </c>
      <c r="G549" s="52">
        <v>44632</v>
      </c>
      <c r="H549" s="51" t="str">
        <f>LOWER(CONCATENATE(Table6[[#This Row],[SERI]],Table6[[#This Row],[NAMA]],Table6[[#This Row],[QTY]],Table6[[#This Row],[A]],Table6[[#This Row],[TGL]]))</f>
        <v>9925note book102c144632</v>
      </c>
    </row>
    <row r="550" spans="1:8">
      <c r="A550" s="51">
        <v>549</v>
      </c>
      <c r="B550" s="51" t="s">
        <v>4109</v>
      </c>
      <c r="C550" s="51" t="s">
        <v>3770</v>
      </c>
      <c r="D550" s="51">
        <v>108</v>
      </c>
      <c r="E550" s="51">
        <v>3</v>
      </c>
      <c r="F550" s="51" t="s">
        <v>4119</v>
      </c>
      <c r="G550" s="52">
        <v>44632</v>
      </c>
      <c r="H550" s="51" t="str">
        <f>LOWER(CONCATENATE(Table6[[#This Row],[SERI]],Table6[[#This Row],[NAMA]],Table6[[#This Row],[QTY]],Table6[[#This Row],[A]],Table6[[#This Row],[TGL]]))</f>
        <v>25-127note book108c144632</v>
      </c>
    </row>
    <row r="551" spans="1:8">
      <c r="A551" s="51">
        <v>550</v>
      </c>
      <c r="B551" s="51">
        <v>5814</v>
      </c>
      <c r="C551" s="51" t="s">
        <v>3770</v>
      </c>
      <c r="D551" s="51">
        <v>144</v>
      </c>
      <c r="E551" s="51">
        <v>8</v>
      </c>
      <c r="F551" s="51" t="s">
        <v>4119</v>
      </c>
      <c r="G551" s="52">
        <v>44632</v>
      </c>
      <c r="H551" s="51" t="str">
        <f>LOWER(CONCATENATE(Table6[[#This Row],[SERI]],Table6[[#This Row],[NAMA]],Table6[[#This Row],[QTY]],Table6[[#This Row],[A]],Table6[[#This Row],[TGL]]))</f>
        <v>5814note book144c144632</v>
      </c>
    </row>
    <row r="552" spans="1:8">
      <c r="A552" s="51">
        <v>551</v>
      </c>
      <c r="B552" s="51" t="s">
        <v>4110</v>
      </c>
      <c r="C552" s="51" t="s">
        <v>4111</v>
      </c>
      <c r="D552" s="51">
        <v>160</v>
      </c>
      <c r="E552" s="51">
        <v>2</v>
      </c>
      <c r="F552" s="51" t="s">
        <v>4119</v>
      </c>
      <c r="G552" s="52">
        <v>44632</v>
      </c>
      <c r="H552" s="51" t="str">
        <f>LOWER(CONCATENATE(Table6[[#This Row],[SERI]],Table6[[#This Row],[NAMA]],Table6[[#This Row],[QTY]],Table6[[#This Row],[A]],Table6[[#This Row],[TGL]]))</f>
        <v>28825-65note book a5160c144632</v>
      </c>
    </row>
    <row r="553" spans="1:8">
      <c r="A553" s="51">
        <v>552</v>
      </c>
      <c r="B553" s="51">
        <v>5010</v>
      </c>
      <c r="C553" s="51" t="s">
        <v>3555</v>
      </c>
      <c r="D553" s="51">
        <v>200</v>
      </c>
      <c r="E553" s="51">
        <v>4</v>
      </c>
      <c r="F553" s="51" t="s">
        <v>4119</v>
      </c>
      <c r="G553" s="52">
        <v>44632</v>
      </c>
      <c r="H553" s="51" t="str">
        <f>LOWER(CONCATENATE(Table6[[#This Row],[SERI]],Table6[[#This Row],[NAMA]],Table6[[#This Row],[QTY]],Table6[[#This Row],[A]],Table6[[#This Row],[TGL]]))</f>
        <v>5010hooks200c144632</v>
      </c>
    </row>
    <row r="554" spans="1:8">
      <c r="A554" s="51">
        <v>553</v>
      </c>
      <c r="B554" s="51" t="s">
        <v>4112</v>
      </c>
      <c r="C554" s="51" t="s">
        <v>3636</v>
      </c>
      <c r="D554" s="51">
        <v>288</v>
      </c>
      <c r="E554" s="51">
        <v>5</v>
      </c>
      <c r="F554" s="51" t="s">
        <v>4119</v>
      </c>
      <c r="G554" s="52">
        <v>44632</v>
      </c>
      <c r="H554" s="51" t="str">
        <f>LOWER(CONCATENATE(Table6[[#This Row],[SERI]],Table6[[#This Row],[NAMA]],Table6[[#This Row],[QTY]],Table6[[#This Row],[A]],Table6[[#This Row],[TGL]]))</f>
        <v>dw9021-12pencil288c144632</v>
      </c>
    </row>
    <row r="555" spans="1:8">
      <c r="A555" s="51">
        <v>554</v>
      </c>
      <c r="B555" s="51" t="s">
        <v>4113</v>
      </c>
      <c r="C555" s="51" t="s">
        <v>3636</v>
      </c>
      <c r="D555" s="51">
        <v>288</v>
      </c>
      <c r="E555" s="51">
        <v>6</v>
      </c>
      <c r="F555" s="51" t="s">
        <v>4119</v>
      </c>
      <c r="G555" s="52">
        <v>44632</v>
      </c>
      <c r="H555" s="51" t="str">
        <f>LOWER(CONCATENATE(Table6[[#This Row],[SERI]],Table6[[#This Row],[NAMA]],Table6[[#This Row],[QTY]],Table6[[#This Row],[A]],Table6[[#This Row],[TGL]]))</f>
        <v>dw9019-12pencil288c144632</v>
      </c>
    </row>
    <row r="556" spans="1:8">
      <c r="A556" s="51">
        <v>555</v>
      </c>
      <c r="B556" s="51" t="s">
        <v>4114</v>
      </c>
      <c r="C556" s="51" t="s">
        <v>3927</v>
      </c>
      <c r="D556" s="51">
        <v>576</v>
      </c>
      <c r="E556" s="51">
        <v>8</v>
      </c>
      <c r="F556" s="51" t="s">
        <v>4119</v>
      </c>
      <c r="G556" s="52">
        <v>44632</v>
      </c>
      <c r="H556" s="51" t="str">
        <f>LOWER(CONCATENATE(Table6[[#This Row],[SERI]],Table6[[#This Row],[NAMA]],Table6[[#This Row],[QTY]],Table6[[#This Row],[A]],Table6[[#This Row],[TGL]]))</f>
        <v>dy-8209correction tape576c144632</v>
      </c>
    </row>
    <row r="557" spans="1:8">
      <c r="A557" s="51">
        <v>556</v>
      </c>
      <c r="B557" s="51" t="s">
        <v>4115</v>
      </c>
      <c r="C557" s="51" t="s">
        <v>3927</v>
      </c>
      <c r="D557" s="51">
        <v>864</v>
      </c>
      <c r="E557" s="51">
        <v>5</v>
      </c>
      <c r="F557" s="51" t="s">
        <v>4119</v>
      </c>
      <c r="G557" s="52">
        <v>44632</v>
      </c>
      <c r="H557" s="51" t="str">
        <f>LOWER(CONCATENATE(Table6[[#This Row],[SERI]],Table6[[#This Row],[NAMA]],Table6[[#This Row],[QTY]],Table6[[#This Row],[A]],Table6[[#This Row],[TGL]]))</f>
        <v>dy-8223correction tape864c144632</v>
      </c>
    </row>
    <row r="558" spans="1:8">
      <c r="A558" s="51">
        <v>557</v>
      </c>
      <c r="B558" s="51" t="s">
        <v>4116</v>
      </c>
      <c r="C558" s="51" t="s">
        <v>3927</v>
      </c>
      <c r="D558" s="51">
        <v>384</v>
      </c>
      <c r="E558" s="51">
        <v>2</v>
      </c>
      <c r="F558" s="51" t="s">
        <v>4119</v>
      </c>
      <c r="G558" s="52">
        <v>44632</v>
      </c>
      <c r="H558" s="51" t="str">
        <f>LOWER(CONCATENATE(Table6[[#This Row],[SERI]],Table6[[#This Row],[NAMA]],Table6[[#This Row],[QTY]],Table6[[#This Row],[A]],Table6[[#This Row],[TGL]]))</f>
        <v>dy-8620correction tape384c144632</v>
      </c>
    </row>
    <row r="559" spans="1:8">
      <c r="A559" s="51">
        <v>558</v>
      </c>
      <c r="B559" s="51" t="s">
        <v>4117</v>
      </c>
      <c r="C559" s="51" t="s">
        <v>3927</v>
      </c>
      <c r="D559" s="51">
        <v>384</v>
      </c>
      <c r="E559" s="51">
        <v>4</v>
      </c>
      <c r="F559" s="51" t="s">
        <v>4119</v>
      </c>
      <c r="G559" s="52">
        <v>44632</v>
      </c>
      <c r="H559" s="51" t="str">
        <f>LOWER(CONCATENATE(Table6[[#This Row],[SERI]],Table6[[#This Row],[NAMA]],Table6[[#This Row],[QTY]],Table6[[#This Row],[A]],Table6[[#This Row],[TGL]]))</f>
        <v>dy-8616correction tape384c144632</v>
      </c>
    </row>
    <row r="560" spans="1:8">
      <c r="A560" s="51">
        <v>559</v>
      </c>
      <c r="B560" s="51" t="s">
        <v>4118</v>
      </c>
      <c r="C560" s="51" t="s">
        <v>3927</v>
      </c>
      <c r="D560" s="51">
        <v>864</v>
      </c>
      <c r="E560" s="51">
        <v>3</v>
      </c>
      <c r="F560" s="51" t="s">
        <v>4119</v>
      </c>
      <c r="G560" s="52">
        <v>44632</v>
      </c>
      <c r="H560" s="51" t="str">
        <f>LOWER(CONCATENATE(Table6[[#This Row],[SERI]],Table6[[#This Row],[NAMA]],Table6[[#This Row],[QTY]],Table6[[#This Row],[A]],Table6[[#This Row],[TGL]]))</f>
        <v>dy8205correction tape864c144632</v>
      </c>
    </row>
    <row r="561" spans="1:8">
      <c r="A561" s="51">
        <v>560</v>
      </c>
      <c r="B561" s="51" t="s">
        <v>4124</v>
      </c>
      <c r="C561" s="51" t="s">
        <v>3636</v>
      </c>
      <c r="D561" s="51">
        <v>1152</v>
      </c>
      <c r="E561" s="51">
        <v>1</v>
      </c>
      <c r="F561" s="51" t="s">
        <v>4120</v>
      </c>
      <c r="G561" s="52">
        <v>44735</v>
      </c>
      <c r="H561" s="51" t="str">
        <f>LOWER(CONCATENATE(Table6[[#This Row],[SERI]],Table6[[#This Row],[NAMA]],Table6[[#This Row],[QTY]],Table6[[#This Row],[A]],Table6[[#This Row],[TGL]]))</f>
        <v>938pencil1152c244735</v>
      </c>
    </row>
    <row r="562" spans="1:8">
      <c r="A562" s="51">
        <v>561</v>
      </c>
      <c r="B562" s="51" t="s">
        <v>4125</v>
      </c>
      <c r="C562" s="51" t="s">
        <v>3636</v>
      </c>
      <c r="D562" s="51">
        <v>1152</v>
      </c>
      <c r="E562" s="51">
        <v>4</v>
      </c>
      <c r="F562" s="51" t="s">
        <v>4120</v>
      </c>
      <c r="G562" s="52">
        <v>44735</v>
      </c>
      <c r="H562" s="51" t="str">
        <f>LOWER(CONCATENATE(Table6[[#This Row],[SERI]],Table6[[#This Row],[NAMA]],Table6[[#This Row],[QTY]],Table6[[#This Row],[A]],Table6[[#This Row],[TGL]]))</f>
        <v>717pencil1152c244735</v>
      </c>
    </row>
    <row r="563" spans="1:8">
      <c r="A563" s="51">
        <v>562</v>
      </c>
      <c r="B563" s="51" t="s">
        <v>4126</v>
      </c>
      <c r="C563" s="51" t="s">
        <v>3636</v>
      </c>
      <c r="D563" s="51">
        <v>1152</v>
      </c>
      <c r="E563" s="51">
        <v>2</v>
      </c>
      <c r="F563" s="51" t="s">
        <v>4120</v>
      </c>
      <c r="G563" s="52">
        <v>44735</v>
      </c>
      <c r="H563" s="51" t="str">
        <f>LOWER(CONCATENATE(Table6[[#This Row],[SERI]],Table6[[#This Row],[NAMA]],Table6[[#This Row],[QTY]],Table6[[#This Row],[A]],Table6[[#This Row],[TGL]]))</f>
        <v>925pencil1152c244735</v>
      </c>
    </row>
    <row r="564" spans="1:8">
      <c r="A564" s="51">
        <v>563</v>
      </c>
      <c r="B564" s="51" t="s">
        <v>4127</v>
      </c>
      <c r="C564" s="51" t="s">
        <v>3636</v>
      </c>
      <c r="D564" s="51">
        <v>1152</v>
      </c>
      <c r="E564" s="51">
        <v>2</v>
      </c>
      <c r="F564" s="51" t="s">
        <v>4120</v>
      </c>
      <c r="G564" s="52">
        <v>44735</v>
      </c>
      <c r="H564" s="51" t="str">
        <f>LOWER(CONCATENATE(Table6[[#This Row],[SERI]],Table6[[#This Row],[NAMA]],Table6[[#This Row],[QTY]],Table6[[#This Row],[A]],Table6[[#This Row],[TGL]]))</f>
        <v>903pencil1152c244735</v>
      </c>
    </row>
    <row r="565" spans="1:8">
      <c r="A565" s="51">
        <v>564</v>
      </c>
      <c r="B565" s="51" t="s">
        <v>4128</v>
      </c>
      <c r="C565" s="51" t="s">
        <v>3636</v>
      </c>
      <c r="D565" s="51">
        <v>1152</v>
      </c>
      <c r="E565" s="51">
        <v>2</v>
      </c>
      <c r="F565" s="51" t="s">
        <v>4120</v>
      </c>
      <c r="G565" s="52">
        <v>44735</v>
      </c>
      <c r="H565" s="51" t="str">
        <f>LOWER(CONCATENATE(Table6[[#This Row],[SERI]],Table6[[#This Row],[NAMA]],Table6[[#This Row],[QTY]],Table6[[#This Row],[A]],Table6[[#This Row],[TGL]]))</f>
        <v>944pencil1152c244735</v>
      </c>
    </row>
    <row r="566" spans="1:8">
      <c r="A566" s="51">
        <v>565</v>
      </c>
      <c r="B566" s="51" t="s">
        <v>4129</v>
      </c>
      <c r="C566" s="51" t="s">
        <v>3636</v>
      </c>
      <c r="D566" s="51">
        <v>1152</v>
      </c>
      <c r="E566" s="51">
        <v>3</v>
      </c>
      <c r="F566" s="51" t="s">
        <v>4120</v>
      </c>
      <c r="G566" s="52">
        <v>44735</v>
      </c>
      <c r="H566" s="51" t="str">
        <f>LOWER(CONCATENATE(Table6[[#This Row],[SERI]],Table6[[#This Row],[NAMA]],Table6[[#This Row],[QTY]],Table6[[#This Row],[A]],Table6[[#This Row],[TGL]]))</f>
        <v>918pencil1152c244735</v>
      </c>
    </row>
    <row r="567" spans="1:8">
      <c r="A567" s="51">
        <v>566</v>
      </c>
      <c r="B567" s="51" t="s">
        <v>4130</v>
      </c>
      <c r="C567" s="51" t="s">
        <v>3636</v>
      </c>
      <c r="D567" s="51">
        <v>1152</v>
      </c>
      <c r="E567" s="51">
        <v>1</v>
      </c>
      <c r="F567" s="51" t="s">
        <v>4120</v>
      </c>
      <c r="G567" s="52">
        <v>44735</v>
      </c>
      <c r="H567" s="51" t="str">
        <f>LOWER(CONCATENATE(Table6[[#This Row],[SERI]],Table6[[#This Row],[NAMA]],Table6[[#This Row],[QTY]],Table6[[#This Row],[A]],Table6[[#This Row],[TGL]]))</f>
        <v>904pencil1152c244735</v>
      </c>
    </row>
    <row r="568" spans="1:8">
      <c r="A568" s="51">
        <v>567</v>
      </c>
      <c r="B568" s="51" t="s">
        <v>4131</v>
      </c>
      <c r="C568" s="51" t="s">
        <v>3636</v>
      </c>
      <c r="D568" s="51">
        <v>1152</v>
      </c>
      <c r="E568" s="51">
        <v>2</v>
      </c>
      <c r="F568" s="51" t="s">
        <v>4120</v>
      </c>
      <c r="G568" s="52">
        <v>44735</v>
      </c>
      <c r="H568" s="51" t="str">
        <f>LOWER(CONCATENATE(Table6[[#This Row],[SERI]],Table6[[#This Row],[NAMA]],Table6[[#This Row],[QTY]],Table6[[#This Row],[A]],Table6[[#This Row],[TGL]]))</f>
        <v>941pencil1152c244735</v>
      </c>
    </row>
    <row r="569" spans="1:8">
      <c r="A569" s="51">
        <v>568</v>
      </c>
      <c r="B569" s="51" t="s">
        <v>4132</v>
      </c>
      <c r="C569" s="51" t="s">
        <v>3636</v>
      </c>
      <c r="D569" s="51">
        <v>1152</v>
      </c>
      <c r="E569" s="51">
        <v>4</v>
      </c>
      <c r="F569" s="51" t="s">
        <v>4120</v>
      </c>
      <c r="G569" s="52">
        <v>44735</v>
      </c>
      <c r="H569" s="51" t="str">
        <f>LOWER(CONCATENATE(Table6[[#This Row],[SERI]],Table6[[#This Row],[NAMA]],Table6[[#This Row],[QTY]],Table6[[#This Row],[A]],Table6[[#This Row],[TGL]]))</f>
        <v>907pencil1152c244735</v>
      </c>
    </row>
    <row r="570" spans="1:8">
      <c r="A570" s="51">
        <v>569</v>
      </c>
      <c r="B570" s="51" t="s">
        <v>4133</v>
      </c>
      <c r="C570" s="51" t="s">
        <v>3636</v>
      </c>
      <c r="D570" s="51">
        <v>1152</v>
      </c>
      <c r="E570" s="51">
        <v>2</v>
      </c>
      <c r="F570" s="51" t="s">
        <v>4120</v>
      </c>
      <c r="G570" s="52">
        <v>44735</v>
      </c>
      <c r="H570" s="51" t="str">
        <f>LOWER(CONCATENATE(Table6[[#This Row],[SERI]],Table6[[#This Row],[NAMA]],Table6[[#This Row],[QTY]],Table6[[#This Row],[A]],Table6[[#This Row],[TGL]]))</f>
        <v>711pencil1152c244735</v>
      </c>
    </row>
    <row r="571" spans="1:8">
      <c r="A571" s="51">
        <v>570</v>
      </c>
      <c r="B571" s="51" t="s">
        <v>4134</v>
      </c>
      <c r="C571" s="51" t="s">
        <v>3927</v>
      </c>
      <c r="D571" s="51">
        <v>576</v>
      </c>
      <c r="E571" s="51">
        <v>1</v>
      </c>
      <c r="F571" s="51" t="s">
        <v>4120</v>
      </c>
      <c r="G571" s="52">
        <v>44735</v>
      </c>
      <c r="H571" s="51" t="str">
        <f>LOWER(CONCATENATE(Table6[[#This Row],[SERI]],Table6[[#This Row],[NAMA]],Table6[[#This Row],[QTY]],Table6[[#This Row],[A]],Table6[[#This Row],[TGL]]))</f>
        <v>zc-9136correction tape576c244735</v>
      </c>
    </row>
    <row r="572" spans="1:8">
      <c r="A572" s="51">
        <v>571</v>
      </c>
      <c r="B572" s="51" t="s">
        <v>4135</v>
      </c>
      <c r="C572" s="51" t="s">
        <v>3927</v>
      </c>
      <c r="D572" s="51">
        <v>1152</v>
      </c>
      <c r="E572" s="51">
        <v>6</v>
      </c>
      <c r="F572" s="51" t="s">
        <v>4120</v>
      </c>
      <c r="G572" s="52">
        <v>44735</v>
      </c>
      <c r="H572" s="51" t="str">
        <f>LOWER(CONCATENATE(Table6[[#This Row],[SERI]],Table6[[#This Row],[NAMA]],Table6[[#This Row],[QTY]],Table6[[#This Row],[A]],Table6[[#This Row],[TGL]]))</f>
        <v>dy8208correction tape1152c244735</v>
      </c>
    </row>
    <row r="573" spans="1:8">
      <c r="A573" s="51">
        <v>572</v>
      </c>
      <c r="B573" s="51" t="s">
        <v>4136</v>
      </c>
      <c r="C573" s="51" t="s">
        <v>3927</v>
      </c>
      <c r="D573" s="51">
        <v>1152</v>
      </c>
      <c r="E573" s="51">
        <v>7</v>
      </c>
      <c r="F573" s="51" t="s">
        <v>4120</v>
      </c>
      <c r="G573" s="52">
        <v>44735</v>
      </c>
      <c r="H573" s="51" t="str">
        <f>LOWER(CONCATENATE(Table6[[#This Row],[SERI]],Table6[[#This Row],[NAMA]],Table6[[#This Row],[QTY]],Table6[[#This Row],[A]],Table6[[#This Row],[TGL]]))</f>
        <v>dy-8240correction tape1152c244735</v>
      </c>
    </row>
    <row r="574" spans="1:8">
      <c r="A574" s="51">
        <v>573</v>
      </c>
      <c r="B574" s="51" t="s">
        <v>4137</v>
      </c>
      <c r="C574" s="51" t="s">
        <v>3927</v>
      </c>
      <c r="D574" s="51">
        <v>1152</v>
      </c>
      <c r="E574" s="51">
        <v>7</v>
      </c>
      <c r="F574" s="51" t="s">
        <v>4120</v>
      </c>
      <c r="G574" s="52">
        <v>44735</v>
      </c>
      <c r="H574" s="51" t="str">
        <f>LOWER(CONCATENATE(Table6[[#This Row],[SERI]],Table6[[#This Row],[NAMA]],Table6[[#This Row],[QTY]],Table6[[#This Row],[A]],Table6[[#This Row],[TGL]]))</f>
        <v>dy-8241correction tape1152c244735</v>
      </c>
    </row>
    <row r="575" spans="1:8">
      <c r="A575" s="51">
        <v>574</v>
      </c>
      <c r="B575" s="51" t="s">
        <v>4138</v>
      </c>
      <c r="C575" s="51" t="s">
        <v>3927</v>
      </c>
      <c r="D575" s="51">
        <v>1152</v>
      </c>
      <c r="E575" s="51">
        <v>6</v>
      </c>
      <c r="F575" s="51" t="s">
        <v>4120</v>
      </c>
      <c r="G575" s="52">
        <v>44735</v>
      </c>
      <c r="H575" s="51" t="str">
        <f>LOWER(CONCATENATE(Table6[[#This Row],[SERI]],Table6[[#This Row],[NAMA]],Table6[[#This Row],[QTY]],Table6[[#This Row],[A]],Table6[[#This Row],[TGL]]))</f>
        <v>dy8206correction tape1152c244735</v>
      </c>
    </row>
    <row r="576" spans="1:8">
      <c r="A576" s="51">
        <v>575</v>
      </c>
      <c r="B576" s="51" t="s">
        <v>4139</v>
      </c>
      <c r="C576" s="51" t="s">
        <v>3927</v>
      </c>
      <c r="D576" s="51">
        <v>864</v>
      </c>
      <c r="E576" s="51">
        <v>5</v>
      </c>
      <c r="F576" s="51" t="s">
        <v>4120</v>
      </c>
      <c r="G576" s="52">
        <v>44735</v>
      </c>
      <c r="H576" s="51" t="str">
        <f>LOWER(CONCATENATE(Table6[[#This Row],[SERI]],Table6[[#This Row],[NAMA]],Table6[[#This Row],[QTY]],Table6[[#This Row],[A]],Table6[[#This Row],[TGL]]))</f>
        <v>no.9413correction tape864c244735</v>
      </c>
    </row>
    <row r="577" spans="1:8">
      <c r="A577" s="51">
        <v>576</v>
      </c>
      <c r="B577" s="51" t="s">
        <v>4140</v>
      </c>
      <c r="C577" s="51" t="s">
        <v>3927</v>
      </c>
      <c r="D577" s="51">
        <v>576</v>
      </c>
      <c r="E577" s="51">
        <v>1</v>
      </c>
      <c r="F577" s="51" t="s">
        <v>4120</v>
      </c>
      <c r="G577" s="52">
        <v>44735</v>
      </c>
      <c r="H577" s="51" t="str">
        <f>LOWER(CONCATENATE(Table6[[#This Row],[SERI]],Table6[[#This Row],[NAMA]],Table6[[#This Row],[QTY]],Table6[[#This Row],[A]],Table6[[#This Row],[TGL]]))</f>
        <v>no.8525correction tape576c244735</v>
      </c>
    </row>
    <row r="578" spans="1:8">
      <c r="A578" s="51">
        <v>577</v>
      </c>
      <c r="B578" s="51" t="s">
        <v>4141</v>
      </c>
      <c r="C578" s="51" t="s">
        <v>3927</v>
      </c>
      <c r="D578" s="51">
        <v>576</v>
      </c>
      <c r="E578" s="51">
        <v>1</v>
      </c>
      <c r="F578" s="51" t="s">
        <v>4120</v>
      </c>
      <c r="G578" s="52">
        <v>44735</v>
      </c>
      <c r="H578" s="51" t="str">
        <f>LOWER(CONCATENATE(Table6[[#This Row],[SERI]],Table6[[#This Row],[NAMA]],Table6[[#This Row],[QTY]],Table6[[#This Row],[A]],Table6[[#This Row],[TGL]]))</f>
        <v>no.8016correction tape576c244735</v>
      </c>
    </row>
    <row r="579" spans="1:8">
      <c r="A579" s="51">
        <v>578</v>
      </c>
      <c r="B579" s="51" t="s">
        <v>4142</v>
      </c>
      <c r="C579" s="51" t="s">
        <v>3927</v>
      </c>
      <c r="D579" s="51">
        <v>576</v>
      </c>
      <c r="E579" s="51">
        <v>2</v>
      </c>
      <c r="F579" s="51" t="s">
        <v>4120</v>
      </c>
      <c r="G579" s="52">
        <v>44735</v>
      </c>
      <c r="H579" s="51" t="str">
        <f>LOWER(CONCATENATE(Table6[[#This Row],[SERI]],Table6[[#This Row],[NAMA]],Table6[[#This Row],[QTY]],Table6[[#This Row],[A]],Table6[[#This Row],[TGL]]))</f>
        <v>xb-b222correction tape576c244735</v>
      </c>
    </row>
    <row r="580" spans="1:8">
      <c r="A580" s="51">
        <v>579</v>
      </c>
      <c r="B580" s="51" t="s">
        <v>4143</v>
      </c>
      <c r="C580" s="51" t="s">
        <v>3927</v>
      </c>
      <c r="D580" s="51">
        <v>432</v>
      </c>
      <c r="E580" s="51">
        <v>1</v>
      </c>
      <c r="F580" s="51" t="s">
        <v>4120</v>
      </c>
      <c r="G580" s="52">
        <v>44735</v>
      </c>
      <c r="H580" s="51" t="str">
        <f>LOWER(CONCATENATE(Table6[[#This Row],[SERI]],Table6[[#This Row],[NAMA]],Table6[[#This Row],[QTY]],Table6[[#This Row],[A]],Table6[[#This Row],[TGL]]))</f>
        <v>xb-b220correction tape432c244735</v>
      </c>
    </row>
    <row r="581" spans="1:8">
      <c r="A581" s="51">
        <v>580</v>
      </c>
      <c r="B581" s="51" t="s">
        <v>4144</v>
      </c>
      <c r="C581" s="51" t="s">
        <v>3927</v>
      </c>
      <c r="D581" s="51">
        <v>432</v>
      </c>
      <c r="E581" s="51">
        <v>2</v>
      </c>
      <c r="F581" s="51" t="s">
        <v>4120</v>
      </c>
      <c r="G581" s="52">
        <v>44735</v>
      </c>
      <c r="H581" s="51" t="str">
        <f>LOWER(CONCATENATE(Table6[[#This Row],[SERI]],Table6[[#This Row],[NAMA]],Table6[[#This Row],[QTY]],Table6[[#This Row],[A]],Table6[[#This Row],[TGL]]))</f>
        <v>xb-b221correction tape432c244735</v>
      </c>
    </row>
    <row r="582" spans="1:8">
      <c r="A582" s="51">
        <v>581</v>
      </c>
      <c r="B582" s="51" t="s">
        <v>4145</v>
      </c>
      <c r="C582" s="51" t="s">
        <v>3774</v>
      </c>
      <c r="D582" s="51">
        <v>160</v>
      </c>
      <c r="E582" s="51">
        <v>5</v>
      </c>
      <c r="F582" s="51" t="s">
        <v>4120</v>
      </c>
      <c r="G582" s="52">
        <v>44735</v>
      </c>
      <c r="H582" s="51" t="str">
        <f>LOWER(CONCATENATE(Table6[[#This Row],[SERI]],Table6[[#This Row],[NAMA]],Table6[[#This Row],[QTY]],Table6[[#This Row],[A]],Table6[[#This Row],[TGL]]))</f>
        <v>a-1207pencil box160c244735</v>
      </c>
    </row>
    <row r="583" spans="1:8">
      <c r="A583" s="51">
        <v>582</v>
      </c>
      <c r="B583" s="51" t="s">
        <v>4146</v>
      </c>
      <c r="C583" s="51" t="s">
        <v>3774</v>
      </c>
      <c r="D583" s="51">
        <v>240</v>
      </c>
      <c r="E583" s="51">
        <v>5</v>
      </c>
      <c r="F583" s="51" t="s">
        <v>4120</v>
      </c>
      <c r="G583" s="52">
        <v>44735</v>
      </c>
      <c r="H583" s="51" t="str">
        <f>LOWER(CONCATENATE(Table6[[#This Row],[SERI]],Table6[[#This Row],[NAMA]],Table6[[#This Row],[QTY]],Table6[[#This Row],[A]],Table6[[#This Row],[TGL]]))</f>
        <v>a-3322pencil box240c244735</v>
      </c>
    </row>
    <row r="584" spans="1:8">
      <c r="A584" s="51">
        <v>583</v>
      </c>
      <c r="B584" s="51" t="s">
        <v>4147</v>
      </c>
      <c r="C584" s="51" t="s">
        <v>3774</v>
      </c>
      <c r="D584" s="51">
        <v>192</v>
      </c>
      <c r="E584" s="51">
        <v>21</v>
      </c>
      <c r="F584" s="51" t="s">
        <v>4120</v>
      </c>
      <c r="G584" s="52">
        <v>44735</v>
      </c>
      <c r="H584" s="51" t="str">
        <f>LOWER(CONCATENATE(Table6[[#This Row],[SERI]],Table6[[#This Row],[NAMA]],Table6[[#This Row],[QTY]],Table6[[#This Row],[A]],Table6[[#This Row],[TGL]]))</f>
        <v>17-01apencil box192c244735</v>
      </c>
    </row>
    <row r="585" spans="1:8">
      <c r="A585" s="51">
        <v>584</v>
      </c>
      <c r="B585" s="51">
        <v>8879</v>
      </c>
      <c r="C585" s="51" t="s">
        <v>3774</v>
      </c>
      <c r="D585" s="51">
        <v>126</v>
      </c>
      <c r="E585" s="51">
        <v>2</v>
      </c>
      <c r="F585" s="51" t="s">
        <v>4120</v>
      </c>
      <c r="G585" s="52">
        <v>44735</v>
      </c>
      <c r="H585" s="51" t="str">
        <f>LOWER(CONCATENATE(Table6[[#This Row],[SERI]],Table6[[#This Row],[NAMA]],Table6[[#This Row],[QTY]],Table6[[#This Row],[A]],Table6[[#This Row],[TGL]]))</f>
        <v>8879pencil box126c244735</v>
      </c>
    </row>
    <row r="586" spans="1:8">
      <c r="A586" s="51">
        <v>585</v>
      </c>
      <c r="B586" s="51" t="s">
        <v>4148</v>
      </c>
      <c r="C586" s="51" t="s">
        <v>3774</v>
      </c>
      <c r="D586" s="51">
        <v>144</v>
      </c>
      <c r="E586" s="51">
        <v>1</v>
      </c>
      <c r="F586" s="51" t="s">
        <v>4120</v>
      </c>
      <c r="G586" s="52">
        <v>44735</v>
      </c>
      <c r="H586" s="51" t="str">
        <f>LOWER(CONCATENATE(Table6[[#This Row],[SERI]],Table6[[#This Row],[NAMA]],Table6[[#This Row],[QTY]],Table6[[#This Row],[A]],Table6[[#This Row],[TGL]]))</f>
        <v>b-725pencil box144c244735</v>
      </c>
    </row>
    <row r="587" spans="1:8">
      <c r="A587" s="51">
        <v>586</v>
      </c>
      <c r="B587" s="51" t="s">
        <v>4149</v>
      </c>
      <c r="C587" s="51" t="s">
        <v>4150</v>
      </c>
      <c r="D587" s="51">
        <v>288</v>
      </c>
      <c r="E587" s="51">
        <v>87</v>
      </c>
      <c r="F587" s="51" t="s">
        <v>4120</v>
      </c>
      <c r="G587" s="52">
        <v>44735</v>
      </c>
      <c r="H587" s="51" t="str">
        <f>LOWER(CONCATENATE(Table6[[#This Row],[SERI]],Table6[[#This Row],[NAMA]],Table6[[#This Row],[QTY]],Table6[[#This Row],[A]],Table6[[#This Row],[TGL]]))</f>
        <v>ms-4001compasses288c244735</v>
      </c>
    </row>
    <row r="588" spans="1:8">
      <c r="A588" s="51">
        <v>587</v>
      </c>
      <c r="B588" s="51" t="s">
        <v>4151</v>
      </c>
      <c r="C588" s="51" t="s">
        <v>3770</v>
      </c>
      <c r="D588" s="51">
        <v>160</v>
      </c>
      <c r="E588" s="51">
        <v>4</v>
      </c>
      <c r="F588" s="51" t="s">
        <v>4120</v>
      </c>
      <c r="G588" s="52">
        <v>44735</v>
      </c>
      <c r="H588" s="51" t="str">
        <f>LOWER(CONCATENATE(Table6[[#This Row],[SERI]],Table6[[#This Row],[NAMA]],Table6[[#This Row],[QTY]],Table6[[#This Row],[A]],Table6[[#This Row],[TGL]]))</f>
        <v>25100-59note book160c244735</v>
      </c>
    </row>
    <row r="589" spans="1:8">
      <c r="A589" s="51">
        <v>588</v>
      </c>
      <c r="B589" s="51" t="s">
        <v>4152</v>
      </c>
      <c r="C589" s="51" t="s">
        <v>3770</v>
      </c>
      <c r="D589" s="51">
        <v>240</v>
      </c>
      <c r="E589" s="51">
        <v>3</v>
      </c>
      <c r="F589" s="51" t="s">
        <v>4120</v>
      </c>
      <c r="G589" s="52">
        <v>44735</v>
      </c>
      <c r="H589" s="51" t="str">
        <f>LOWER(CONCATENATE(Table6[[#This Row],[SERI]],Table6[[#This Row],[NAMA]],Table6[[#This Row],[QTY]],Table6[[#This Row],[A]],Table6[[#This Row],[TGL]]))</f>
        <v>50100-59note book240c244735</v>
      </c>
    </row>
    <row r="590" spans="1:8">
      <c r="A590" s="51">
        <v>589</v>
      </c>
      <c r="B590" s="51" t="s">
        <v>4153</v>
      </c>
      <c r="C590" s="51" t="s">
        <v>3770</v>
      </c>
      <c r="D590" s="51">
        <v>160</v>
      </c>
      <c r="E590" s="51">
        <v>4</v>
      </c>
      <c r="F590" s="51" t="s">
        <v>4120</v>
      </c>
      <c r="G590" s="52">
        <v>44735</v>
      </c>
      <c r="H590" s="51" t="str">
        <f>LOWER(CONCATENATE(Table6[[#This Row],[SERI]],Table6[[#This Row],[NAMA]],Table6[[#This Row],[QTY]],Table6[[#This Row],[A]],Table6[[#This Row],[TGL]]))</f>
        <v>28825-60note book160c244735</v>
      </c>
    </row>
    <row r="591" spans="1:8">
      <c r="A591" s="51">
        <v>590</v>
      </c>
      <c r="B591" s="51" t="s">
        <v>4154</v>
      </c>
      <c r="C591" s="51" t="s">
        <v>3770</v>
      </c>
      <c r="D591" s="51">
        <v>240</v>
      </c>
      <c r="E591" s="51">
        <v>6</v>
      </c>
      <c r="F591" s="51" t="s">
        <v>4120</v>
      </c>
      <c r="G591" s="52">
        <v>44735</v>
      </c>
      <c r="H591" s="51" t="str">
        <f>LOWER(CONCATENATE(Table6[[#This Row],[SERI]],Table6[[#This Row],[NAMA]],Table6[[#This Row],[QTY]],Table6[[#This Row],[A]],Table6[[#This Row],[TGL]]))</f>
        <v>28850-60note book240c244735</v>
      </c>
    </row>
    <row r="592" spans="1:8">
      <c r="A592" s="51">
        <v>591</v>
      </c>
      <c r="B592" s="51" t="s">
        <v>4155</v>
      </c>
      <c r="C592" s="51" t="s">
        <v>3770</v>
      </c>
      <c r="D592" s="51">
        <v>160</v>
      </c>
      <c r="E592" s="51">
        <v>5</v>
      </c>
      <c r="F592" s="51" t="s">
        <v>4120</v>
      </c>
      <c r="G592" s="52">
        <v>44735</v>
      </c>
      <c r="H592" s="51" t="str">
        <f>LOWER(CONCATENATE(Table6[[#This Row],[SERI]],Table6[[#This Row],[NAMA]],Table6[[#This Row],[QTY]],Table6[[#This Row],[A]],Table6[[#This Row],[TGL]]))</f>
        <v>25100-54note book160c244735</v>
      </c>
    </row>
    <row r="593" spans="1:8">
      <c r="A593" s="51">
        <v>592</v>
      </c>
      <c r="B593" s="51" t="s">
        <v>4156</v>
      </c>
      <c r="C593" s="51" t="s">
        <v>3770</v>
      </c>
      <c r="D593" s="51">
        <v>240</v>
      </c>
      <c r="E593" s="51">
        <v>4</v>
      </c>
      <c r="F593" s="51" t="s">
        <v>4120</v>
      </c>
      <c r="G593" s="52">
        <v>44735</v>
      </c>
      <c r="H593" s="51" t="str">
        <f>LOWER(CONCATENATE(Table6[[#This Row],[SERI]],Table6[[#This Row],[NAMA]],Table6[[#This Row],[QTY]],Table6[[#This Row],[A]],Table6[[#This Row],[TGL]]))</f>
        <v>50100-54note book240c244735</v>
      </c>
    </row>
    <row r="594" spans="1:8">
      <c r="A594" s="51">
        <v>593</v>
      </c>
      <c r="B594" s="51" t="s">
        <v>4157</v>
      </c>
      <c r="C594" s="51" t="s">
        <v>3770</v>
      </c>
      <c r="D594" s="51">
        <v>240</v>
      </c>
      <c r="E594" s="51">
        <v>6</v>
      </c>
      <c r="F594" s="51" t="s">
        <v>4120</v>
      </c>
      <c r="G594" s="52">
        <v>44735</v>
      </c>
      <c r="H594" s="51" t="str">
        <f>LOWER(CONCATENATE(Table6[[#This Row],[SERI]],Table6[[#This Row],[NAMA]],Table6[[#This Row],[QTY]],Table6[[#This Row],[A]],Table6[[#This Row],[TGL]]))</f>
        <v>28850-57note book240c244735</v>
      </c>
    </row>
    <row r="595" spans="1:8">
      <c r="A595" s="51">
        <v>594</v>
      </c>
      <c r="B595" s="51" t="s">
        <v>4158</v>
      </c>
      <c r="C595" s="51" t="s">
        <v>3770</v>
      </c>
      <c r="D595" s="51">
        <v>240</v>
      </c>
      <c r="E595" s="51">
        <v>5</v>
      </c>
      <c r="F595" s="51" t="s">
        <v>4120</v>
      </c>
      <c r="G595" s="52">
        <v>44735</v>
      </c>
      <c r="H595" s="51" t="str">
        <f>LOWER(CONCATENATE(Table6[[#This Row],[SERI]],Table6[[#This Row],[NAMA]],Table6[[#This Row],[QTY]],Table6[[#This Row],[A]],Table6[[#This Row],[TGL]]))</f>
        <v>28850-65note book240c244735</v>
      </c>
    </row>
    <row r="596" spans="1:8">
      <c r="A596" s="51">
        <v>595</v>
      </c>
      <c r="B596" s="51" t="s">
        <v>4159</v>
      </c>
      <c r="C596" s="51" t="s">
        <v>3841</v>
      </c>
      <c r="D596" s="51">
        <v>200</v>
      </c>
      <c r="E596" s="51">
        <v>8</v>
      </c>
      <c r="F596" s="51" t="s">
        <v>4120</v>
      </c>
      <c r="G596" s="52">
        <v>44735</v>
      </c>
      <c r="H596" s="51" t="str">
        <f>LOWER(CONCATENATE(Table6[[#This Row],[SERI]],Table6[[#This Row],[NAMA]],Table6[[#This Row],[QTY]],Table6[[#This Row],[A]],Table6[[#This Row],[TGL]]))</f>
        <v>ys-6661study board200c244735</v>
      </c>
    </row>
    <row r="597" spans="1:8">
      <c r="A597" s="51">
        <v>596</v>
      </c>
      <c r="B597" s="51" t="s">
        <v>4160</v>
      </c>
      <c r="C597" s="51" t="s">
        <v>3841</v>
      </c>
      <c r="D597" s="51">
        <v>300</v>
      </c>
      <c r="E597" s="51">
        <v>8</v>
      </c>
      <c r="F597" s="51" t="s">
        <v>4120</v>
      </c>
      <c r="G597" s="52">
        <v>44735</v>
      </c>
      <c r="H597" s="51" t="str">
        <f>LOWER(CONCATENATE(Table6[[#This Row],[SERI]],Table6[[#This Row],[NAMA]],Table6[[#This Row],[QTY]],Table6[[#This Row],[A]],Table6[[#This Row],[TGL]]))</f>
        <v>ys-6662study board300c244735</v>
      </c>
    </row>
    <row r="598" spans="1:8">
      <c r="A598" s="51">
        <v>597</v>
      </c>
      <c r="B598" s="51" t="s">
        <v>4161</v>
      </c>
      <c r="C598" s="51" t="s">
        <v>3955</v>
      </c>
      <c r="D598" s="51">
        <v>1000</v>
      </c>
      <c r="E598" s="51">
        <v>12</v>
      </c>
      <c r="F598" s="51" t="s">
        <v>4120</v>
      </c>
      <c r="G598" s="52">
        <v>44735</v>
      </c>
      <c r="H598" s="51" t="str">
        <f>LOWER(CONCATENATE(Table6[[#This Row],[SERI]],Table6[[#This Row],[NAMA]],Table6[[#This Row],[QTY]],Table6[[#This Row],[A]],Table6[[#This Row],[TGL]]))</f>
        <v>5070-3wrapper1000c244735</v>
      </c>
    </row>
    <row r="599" spans="1:8">
      <c r="A599" s="51">
        <v>598</v>
      </c>
      <c r="B599" s="51" t="s">
        <v>4162</v>
      </c>
      <c r="C599" s="51" t="s">
        <v>3927</v>
      </c>
      <c r="D599" s="51">
        <v>2304</v>
      </c>
      <c r="E599" s="51">
        <v>2</v>
      </c>
      <c r="F599" s="51" t="s">
        <v>4121</v>
      </c>
      <c r="G599" s="52">
        <v>44762</v>
      </c>
      <c r="H599" s="51" t="str">
        <f>LOWER(CONCATENATE(Table6[[#This Row],[SERI]],Table6[[#This Row],[NAMA]],Table6[[#This Row],[QTY]],Table6[[#This Row],[A]],Table6[[#This Row],[TGL]]))</f>
        <v>no.9362correction tape2304c344762</v>
      </c>
    </row>
    <row r="600" spans="1:8">
      <c r="A600" s="51">
        <v>599</v>
      </c>
      <c r="B600" s="51" t="s">
        <v>4163</v>
      </c>
      <c r="C600" s="51" t="s">
        <v>3636</v>
      </c>
      <c r="D600" s="51">
        <v>288</v>
      </c>
      <c r="E600" s="51">
        <v>8</v>
      </c>
      <c r="F600" s="51" t="s">
        <v>4121</v>
      </c>
      <c r="G600" s="52">
        <v>44762</v>
      </c>
      <c r="H600" s="51" t="str">
        <f>LOWER(CONCATENATE(Table6[[#This Row],[SERI]],Table6[[#This Row],[NAMA]],Table6[[#This Row],[QTY]],Table6[[#This Row],[A]],Table6[[#This Row],[TGL]]))</f>
        <v>dw-9022-12pencil288c344762</v>
      </c>
    </row>
    <row r="601" spans="1:8">
      <c r="A601" s="51">
        <v>600</v>
      </c>
      <c r="B601" s="51" t="s">
        <v>4164</v>
      </c>
      <c r="C601" s="51" t="s">
        <v>3583</v>
      </c>
      <c r="D601" s="51">
        <v>144</v>
      </c>
      <c r="E601" s="51">
        <v>19</v>
      </c>
      <c r="F601" s="51" t="s">
        <v>4121</v>
      </c>
      <c r="G601" s="52">
        <v>44762</v>
      </c>
      <c r="H601" s="51" t="str">
        <f>LOWER(CONCATENATE(Table6[[#This Row],[SERI]],Table6[[#This Row],[NAMA]],Table6[[#This Row],[QTY]],Table6[[#This Row],[A]],Table6[[#This Row],[TGL]]))</f>
        <v>722bsharpener144c344762</v>
      </c>
    </row>
    <row r="602" spans="1:8">
      <c r="A602" s="51">
        <v>601</v>
      </c>
      <c r="B602" s="51" t="s">
        <v>4165</v>
      </c>
      <c r="C602" s="51" t="s">
        <v>3583</v>
      </c>
      <c r="D602" s="51">
        <v>144</v>
      </c>
      <c r="E602" s="51">
        <v>18</v>
      </c>
      <c r="F602" s="51" t="s">
        <v>4121</v>
      </c>
      <c r="G602" s="52">
        <v>44762</v>
      </c>
      <c r="H602" s="51" t="str">
        <f>LOWER(CONCATENATE(Table6[[#This Row],[SERI]],Table6[[#This Row],[NAMA]],Table6[[#This Row],[QTY]],Table6[[#This Row],[A]],Table6[[#This Row],[TGL]]))</f>
        <v>722asharpener144c344762</v>
      </c>
    </row>
    <row r="603" spans="1:8">
      <c r="A603" s="51">
        <v>602</v>
      </c>
      <c r="B603" s="51" t="s">
        <v>4166</v>
      </c>
      <c r="C603" s="51" t="s">
        <v>3583</v>
      </c>
      <c r="D603" s="51">
        <v>144</v>
      </c>
      <c r="E603" s="51">
        <v>18</v>
      </c>
      <c r="F603" s="51" t="s">
        <v>4121</v>
      </c>
      <c r="G603" s="52">
        <v>44762</v>
      </c>
      <c r="H603" s="51" t="str">
        <f>LOWER(CONCATENATE(Table6[[#This Row],[SERI]],Table6[[#This Row],[NAMA]],Table6[[#This Row],[QTY]],Table6[[#This Row],[A]],Table6[[#This Row],[TGL]]))</f>
        <v>717asharpener144c344762</v>
      </c>
    </row>
    <row r="604" spans="1:8">
      <c r="A604" s="51">
        <v>603</v>
      </c>
      <c r="B604" s="51" t="s">
        <v>4167</v>
      </c>
      <c r="C604" s="51" t="s">
        <v>3583</v>
      </c>
      <c r="D604" s="51">
        <v>144</v>
      </c>
      <c r="E604" s="51">
        <v>4</v>
      </c>
      <c r="F604" s="51" t="s">
        <v>4121</v>
      </c>
      <c r="G604" s="52">
        <v>44762</v>
      </c>
      <c r="H604" s="51" t="str">
        <f>LOWER(CONCATENATE(Table6[[#This Row],[SERI]],Table6[[#This Row],[NAMA]],Table6[[#This Row],[QTY]],Table6[[#This Row],[A]],Table6[[#This Row],[TGL]]))</f>
        <v>7809sharpener144c344762</v>
      </c>
    </row>
    <row r="605" spans="1:8">
      <c r="A605" s="51">
        <v>604</v>
      </c>
      <c r="B605" s="51" t="s">
        <v>4168</v>
      </c>
      <c r="C605" s="51" t="s">
        <v>3583</v>
      </c>
      <c r="D605" s="51">
        <v>144</v>
      </c>
      <c r="E605" s="51">
        <v>18</v>
      </c>
      <c r="F605" s="51" t="s">
        <v>4121</v>
      </c>
      <c r="G605" s="52">
        <v>44762</v>
      </c>
      <c r="H605" s="51" t="str">
        <f>LOWER(CONCATENATE(Table6[[#This Row],[SERI]],Table6[[#This Row],[NAMA]],Table6[[#This Row],[QTY]],Table6[[#This Row],[A]],Table6[[#This Row],[TGL]]))</f>
        <v>6600-bsharpener144c344762</v>
      </c>
    </row>
    <row r="606" spans="1:8">
      <c r="A606" s="51">
        <v>605</v>
      </c>
      <c r="B606" s="51" t="s">
        <v>4169</v>
      </c>
      <c r="C606" s="51" t="s">
        <v>3583</v>
      </c>
      <c r="D606" s="51">
        <v>192</v>
      </c>
      <c r="E606" s="51">
        <v>7</v>
      </c>
      <c r="F606" s="51" t="s">
        <v>4121</v>
      </c>
      <c r="G606" s="52">
        <v>44762</v>
      </c>
      <c r="H606" s="51" t="str">
        <f>LOWER(CONCATENATE(Table6[[#This Row],[SERI]],Table6[[#This Row],[NAMA]],Table6[[#This Row],[QTY]],Table6[[#This Row],[A]],Table6[[#This Row],[TGL]]))</f>
        <v>9022sharpener192c344762</v>
      </c>
    </row>
    <row r="607" spans="1:8">
      <c r="A607" s="51">
        <v>606</v>
      </c>
      <c r="B607" s="51" t="s">
        <v>4170</v>
      </c>
      <c r="C607" s="51" t="s">
        <v>3583</v>
      </c>
      <c r="D607" s="51">
        <v>144</v>
      </c>
      <c r="E607" s="51">
        <v>18</v>
      </c>
      <c r="F607" s="51" t="s">
        <v>4121</v>
      </c>
      <c r="G607" s="52">
        <v>44762</v>
      </c>
      <c r="H607" s="51" t="str">
        <f>LOWER(CONCATENATE(Table6[[#This Row],[SERI]],Table6[[#This Row],[NAMA]],Table6[[#This Row],[QTY]],Table6[[#This Row],[A]],Table6[[#This Row],[TGL]]))</f>
        <v>rc-9021 / 9051sharpener144c344762</v>
      </c>
    </row>
    <row r="608" spans="1:8">
      <c r="A608" s="51">
        <v>607</v>
      </c>
      <c r="B608" s="51">
        <v>9618</v>
      </c>
      <c r="C608" s="51" t="s">
        <v>3583</v>
      </c>
      <c r="D608" s="51">
        <v>96</v>
      </c>
      <c r="E608" s="51">
        <v>7</v>
      </c>
      <c r="F608" s="51" t="s">
        <v>4121</v>
      </c>
      <c r="G608" s="52">
        <v>44762</v>
      </c>
      <c r="H608" s="51" t="str">
        <f>LOWER(CONCATENATE(Table6[[#This Row],[SERI]],Table6[[#This Row],[NAMA]],Table6[[#This Row],[QTY]],Table6[[#This Row],[A]],Table6[[#This Row],[TGL]]))</f>
        <v>9618sharpener96c344762</v>
      </c>
    </row>
    <row r="609" spans="1:8">
      <c r="A609" s="51">
        <v>608</v>
      </c>
      <c r="B609" s="51" t="s">
        <v>4171</v>
      </c>
      <c r="C609" s="51" t="s">
        <v>3583</v>
      </c>
      <c r="D609" s="51">
        <v>144</v>
      </c>
      <c r="E609" s="51">
        <v>6</v>
      </c>
      <c r="F609" s="51" t="s">
        <v>4121</v>
      </c>
      <c r="G609" s="52">
        <v>44762</v>
      </c>
      <c r="H609" s="51" t="str">
        <f>LOWER(CONCATENATE(Table6[[#This Row],[SERI]],Table6[[#This Row],[NAMA]],Table6[[#This Row],[QTY]],Table6[[#This Row],[A]],Table6[[#This Row],[TGL]]))</f>
        <v>814sharpener144c344762</v>
      </c>
    </row>
    <row r="610" spans="1:8">
      <c r="A610" s="51">
        <v>609</v>
      </c>
      <c r="B610" s="51" t="s">
        <v>4172</v>
      </c>
      <c r="C610" s="51" t="s">
        <v>4173</v>
      </c>
      <c r="D610" s="51">
        <v>1920</v>
      </c>
      <c r="E610" s="51">
        <v>3</v>
      </c>
      <c r="F610" s="51" t="s">
        <v>4121</v>
      </c>
      <c r="G610" s="52">
        <v>44762</v>
      </c>
      <c r="H610" s="51" t="str">
        <f>LOWER(CONCATENATE(Table6[[#This Row],[SERI]],Table6[[#This Row],[NAMA]],Table6[[#This Row],[QTY]],Table6[[#This Row],[A]],Table6[[#This Row],[TGL]]))</f>
        <v>cq718-6glitter pen1920c344762</v>
      </c>
    </row>
    <row r="611" spans="1:8">
      <c r="A611" s="51">
        <v>610</v>
      </c>
      <c r="B611" s="51" t="s">
        <v>4174</v>
      </c>
      <c r="C611" s="51" t="s">
        <v>4173</v>
      </c>
      <c r="D611" s="51">
        <v>1920</v>
      </c>
      <c r="E611" s="51">
        <v>3</v>
      </c>
      <c r="F611" s="51" t="s">
        <v>4121</v>
      </c>
      <c r="G611" s="52">
        <v>44762</v>
      </c>
      <c r="H611" s="51" t="str">
        <f>LOWER(CONCATENATE(Table6[[#This Row],[SERI]],Table6[[#This Row],[NAMA]],Table6[[#This Row],[QTY]],Table6[[#This Row],[A]],Table6[[#This Row],[TGL]]))</f>
        <v>cq718-8glitter pen1920c344762</v>
      </c>
    </row>
    <row r="612" spans="1:8">
      <c r="A612" s="51">
        <v>611</v>
      </c>
      <c r="B612" s="51" t="s">
        <v>4175</v>
      </c>
      <c r="C612" s="51" t="s">
        <v>4173</v>
      </c>
      <c r="D612" s="51">
        <v>1920</v>
      </c>
      <c r="E612" s="51">
        <v>6</v>
      </c>
      <c r="F612" s="51" t="s">
        <v>4121</v>
      </c>
      <c r="G612" s="52">
        <v>44762</v>
      </c>
      <c r="H612" s="51" t="str">
        <f>LOWER(CONCATENATE(Table6[[#This Row],[SERI]],Table6[[#This Row],[NAMA]],Table6[[#This Row],[QTY]],Table6[[#This Row],[A]],Table6[[#This Row],[TGL]]))</f>
        <v>cq718-12glitter pen1920c344762</v>
      </c>
    </row>
    <row r="613" spans="1:8">
      <c r="A613" s="51">
        <v>612</v>
      </c>
      <c r="B613" s="51" t="s">
        <v>4176</v>
      </c>
      <c r="C613" s="51" t="s">
        <v>3841</v>
      </c>
      <c r="D613" s="51">
        <v>96</v>
      </c>
      <c r="E613" s="51">
        <v>2</v>
      </c>
      <c r="F613" s="51" t="s">
        <v>4121</v>
      </c>
      <c r="G613" s="52">
        <v>44762</v>
      </c>
      <c r="H613" s="51" t="str">
        <f>LOWER(CONCATENATE(Table6[[#This Row],[SERI]],Table6[[#This Row],[NAMA]],Table6[[#This Row],[QTY]],Table6[[#This Row],[A]],Table6[[#This Row],[TGL]]))</f>
        <v>3020study board96c344762</v>
      </c>
    </row>
    <row r="614" spans="1:8">
      <c r="A614" s="51">
        <v>613</v>
      </c>
      <c r="B614" s="51" t="s">
        <v>4177</v>
      </c>
      <c r="C614" s="51" t="s">
        <v>3841</v>
      </c>
      <c r="D614" s="51">
        <v>96</v>
      </c>
      <c r="E614" s="51">
        <v>4</v>
      </c>
      <c r="F614" s="51" t="s">
        <v>4121</v>
      </c>
      <c r="G614" s="52">
        <v>44762</v>
      </c>
      <c r="H614" s="51" t="str">
        <f>LOWER(CONCATENATE(Table6[[#This Row],[SERI]],Table6[[#This Row],[NAMA]],Table6[[#This Row],[QTY]],Table6[[#This Row],[A]],Table6[[#This Row],[TGL]]))</f>
        <v>dj3012study board96c344762</v>
      </c>
    </row>
    <row r="615" spans="1:8">
      <c r="A615" s="51">
        <v>614</v>
      </c>
      <c r="B615" s="51" t="s">
        <v>4178</v>
      </c>
      <c r="C615" s="51" t="s">
        <v>3841</v>
      </c>
      <c r="D615" s="51">
        <v>96</v>
      </c>
      <c r="E615" s="51">
        <v>1</v>
      </c>
      <c r="F615" s="51" t="s">
        <v>4121</v>
      </c>
      <c r="G615" s="52">
        <v>44762</v>
      </c>
      <c r="H615" s="51" t="str">
        <f>LOWER(CONCATENATE(Table6[[#This Row],[SERI]],Table6[[#This Row],[NAMA]],Table6[[#This Row],[QTY]],Table6[[#This Row],[A]],Table6[[#This Row],[TGL]]))</f>
        <v>dj3017study board96c344762</v>
      </c>
    </row>
    <row r="616" spans="1:8">
      <c r="A616" s="51">
        <v>615</v>
      </c>
      <c r="B616" s="51" t="s">
        <v>4179</v>
      </c>
      <c r="C616" s="51" t="s">
        <v>3841</v>
      </c>
      <c r="D616" s="51">
        <v>96</v>
      </c>
      <c r="E616" s="51">
        <v>2</v>
      </c>
      <c r="F616" s="51" t="s">
        <v>4121</v>
      </c>
      <c r="G616" s="52">
        <v>44762</v>
      </c>
      <c r="H616" s="51" t="str">
        <f>LOWER(CONCATENATE(Table6[[#This Row],[SERI]],Table6[[#This Row],[NAMA]],Table6[[#This Row],[QTY]],Table6[[#This Row],[A]],Table6[[#This Row],[TGL]]))</f>
        <v>dj2027study board96c344762</v>
      </c>
    </row>
    <row r="617" spans="1:8">
      <c r="A617" s="51">
        <v>616</v>
      </c>
      <c r="B617" s="51" t="s">
        <v>4180</v>
      </c>
      <c r="C617" s="51" t="s">
        <v>3841</v>
      </c>
      <c r="D617" s="51">
        <v>96</v>
      </c>
      <c r="E617" s="51">
        <v>2</v>
      </c>
      <c r="F617" s="51" t="s">
        <v>4121</v>
      </c>
      <c r="G617" s="52">
        <v>44762</v>
      </c>
      <c r="H617" s="51" t="str">
        <f>LOWER(CONCATENATE(Table6[[#This Row],[SERI]],Table6[[#This Row],[NAMA]],Table6[[#This Row],[QTY]],Table6[[#This Row],[A]],Table6[[#This Row],[TGL]]))</f>
        <v>dj2023study board96c344762</v>
      </c>
    </row>
    <row r="618" spans="1:8">
      <c r="A618" s="51">
        <v>617</v>
      </c>
      <c r="B618" s="51" t="s">
        <v>4181</v>
      </c>
      <c r="C618" s="51" t="s">
        <v>3841</v>
      </c>
      <c r="D618" s="51">
        <v>96</v>
      </c>
      <c r="E618" s="51">
        <v>3</v>
      </c>
      <c r="F618" s="51" t="s">
        <v>4121</v>
      </c>
      <c r="G618" s="52">
        <v>44762</v>
      </c>
      <c r="H618" s="51" t="str">
        <f>LOWER(CONCATENATE(Table6[[#This Row],[SERI]],Table6[[#This Row],[NAMA]],Table6[[#This Row],[QTY]],Table6[[#This Row],[A]],Table6[[#This Row],[TGL]]))</f>
        <v>xg-103study board96c344762</v>
      </c>
    </row>
    <row r="619" spans="1:8">
      <c r="A619" s="51">
        <v>618</v>
      </c>
      <c r="B619" s="51" t="s">
        <v>4182</v>
      </c>
      <c r="C619" s="51" t="s">
        <v>3841</v>
      </c>
      <c r="D619" s="51">
        <v>96</v>
      </c>
      <c r="E619" s="51">
        <v>1</v>
      </c>
      <c r="F619" s="51" t="s">
        <v>4121</v>
      </c>
      <c r="G619" s="52">
        <v>44762</v>
      </c>
      <c r="H619" s="51" t="str">
        <f>LOWER(CONCATENATE(Table6[[#This Row],[SERI]],Table6[[#This Row],[NAMA]],Table6[[#This Row],[QTY]],Table6[[#This Row],[A]],Table6[[#This Row],[TGL]]))</f>
        <v>xg-105study board96c344762</v>
      </c>
    </row>
    <row r="620" spans="1:8">
      <c r="A620" s="51">
        <v>619</v>
      </c>
      <c r="B620" s="51" t="s">
        <v>4183</v>
      </c>
      <c r="C620" s="51" t="s">
        <v>3841</v>
      </c>
      <c r="D620" s="51">
        <v>96</v>
      </c>
      <c r="E620" s="51">
        <v>3</v>
      </c>
      <c r="F620" s="51" t="s">
        <v>4121</v>
      </c>
      <c r="G620" s="52">
        <v>44762</v>
      </c>
      <c r="H620" s="51" t="str">
        <f>LOWER(CONCATENATE(Table6[[#This Row],[SERI]],Table6[[#This Row],[NAMA]],Table6[[#This Row],[QTY]],Table6[[#This Row],[A]],Table6[[#This Row],[TGL]]))</f>
        <v>xg-108study board96c344762</v>
      </c>
    </row>
    <row r="621" spans="1:8">
      <c r="A621" s="51">
        <v>620</v>
      </c>
      <c r="B621" s="51" t="s">
        <v>4184</v>
      </c>
      <c r="C621" s="51" t="s">
        <v>3841</v>
      </c>
      <c r="D621" s="51">
        <v>96</v>
      </c>
      <c r="E621" s="51">
        <v>1</v>
      </c>
      <c r="F621" s="51" t="s">
        <v>4121</v>
      </c>
      <c r="G621" s="52">
        <v>44762</v>
      </c>
      <c r="H621" s="51" t="str">
        <f>LOWER(CONCATENATE(Table6[[#This Row],[SERI]],Table6[[#This Row],[NAMA]],Table6[[#This Row],[QTY]],Table6[[#This Row],[A]],Table6[[#This Row],[TGL]]))</f>
        <v>xg-106study board96c344762</v>
      </c>
    </row>
    <row r="622" spans="1:8">
      <c r="A622" s="51">
        <v>621</v>
      </c>
      <c r="B622" s="51" t="s">
        <v>4185</v>
      </c>
      <c r="C622" s="51" t="s">
        <v>3774</v>
      </c>
      <c r="D622" s="51">
        <v>96</v>
      </c>
      <c r="E622" s="51">
        <v>22</v>
      </c>
      <c r="F622" s="51" t="s">
        <v>4121</v>
      </c>
      <c r="G622" s="52">
        <v>44762</v>
      </c>
      <c r="H622" s="51" t="str">
        <f>LOWER(CONCATENATE(Table6[[#This Row],[SERI]],Table6[[#This Row],[NAMA]],Table6[[#This Row],[QTY]],Table6[[#This Row],[A]],Table6[[#This Row],[TGL]]))</f>
        <v>kk-12993dpencil box96c344762</v>
      </c>
    </row>
    <row r="623" spans="1:8">
      <c r="A623" s="51">
        <v>622</v>
      </c>
      <c r="B623" s="51" t="s">
        <v>4186</v>
      </c>
      <c r="C623" s="51" t="s">
        <v>3774</v>
      </c>
      <c r="D623" s="51">
        <v>144</v>
      </c>
      <c r="E623" s="51">
        <v>12</v>
      </c>
      <c r="F623" s="51" t="s">
        <v>4121</v>
      </c>
      <c r="G623" s="52">
        <v>44762</v>
      </c>
      <c r="H623" s="51" t="str">
        <f>LOWER(CONCATENATE(Table6[[#This Row],[SERI]],Table6[[#This Row],[NAMA]],Table6[[#This Row],[QTY]],Table6[[#This Row],[A]],Table6[[#This Row],[TGL]]))</f>
        <v>b-667pencil box144c344762</v>
      </c>
    </row>
    <row r="624" spans="1:8">
      <c r="A624" s="51">
        <v>623</v>
      </c>
      <c r="B624" s="51" t="s">
        <v>4187</v>
      </c>
      <c r="C624" s="51" t="s">
        <v>3774</v>
      </c>
      <c r="D624" s="51">
        <v>144</v>
      </c>
      <c r="E624" s="51">
        <v>2</v>
      </c>
      <c r="F624" s="51" t="s">
        <v>4121</v>
      </c>
      <c r="G624" s="52">
        <v>44762</v>
      </c>
      <c r="H624" s="51" t="str">
        <f>LOWER(CONCATENATE(Table6[[#This Row],[SERI]],Table6[[#This Row],[NAMA]],Table6[[#This Row],[QTY]],Table6[[#This Row],[A]],Table6[[#This Row],[TGL]]))</f>
        <v>b-675pencil box144c344762</v>
      </c>
    </row>
    <row r="625" spans="1:8">
      <c r="A625" s="51">
        <v>624</v>
      </c>
      <c r="B625" s="51" t="s">
        <v>4188</v>
      </c>
      <c r="C625" s="51" t="s">
        <v>3774</v>
      </c>
      <c r="D625" s="51">
        <v>160</v>
      </c>
      <c r="E625" s="51">
        <v>5</v>
      </c>
      <c r="F625" s="51" t="s">
        <v>4121</v>
      </c>
      <c r="G625" s="52">
        <v>44762</v>
      </c>
      <c r="H625" s="51" t="str">
        <f>LOWER(CONCATENATE(Table6[[#This Row],[SERI]],Table6[[#This Row],[NAMA]],Table6[[#This Row],[QTY]],Table6[[#This Row],[A]],Table6[[#This Row],[TGL]]))</f>
        <v>a-1159pencil box160c344762</v>
      </c>
    </row>
    <row r="626" spans="1:8">
      <c r="A626" s="51">
        <v>625</v>
      </c>
      <c r="B626" s="51" t="s">
        <v>4145</v>
      </c>
      <c r="C626" s="51" t="s">
        <v>3774</v>
      </c>
      <c r="D626" s="51">
        <v>160</v>
      </c>
      <c r="E626" s="51">
        <v>25</v>
      </c>
      <c r="F626" s="51" t="s">
        <v>4121</v>
      </c>
      <c r="G626" s="52">
        <v>44762</v>
      </c>
      <c r="H626" s="51" t="str">
        <f>LOWER(CONCATENATE(Table6[[#This Row],[SERI]],Table6[[#This Row],[NAMA]],Table6[[#This Row],[QTY]],Table6[[#This Row],[A]],Table6[[#This Row],[TGL]]))</f>
        <v>a-1207pencil box160c344762</v>
      </c>
    </row>
    <row r="627" spans="1:8">
      <c r="A627" s="51">
        <v>626</v>
      </c>
      <c r="B627" s="51" t="s">
        <v>4146</v>
      </c>
      <c r="C627" s="51" t="s">
        <v>3774</v>
      </c>
      <c r="D627" s="51">
        <v>240</v>
      </c>
      <c r="E627" s="51">
        <v>11</v>
      </c>
      <c r="F627" s="51" t="s">
        <v>4121</v>
      </c>
      <c r="G627" s="52">
        <v>44762</v>
      </c>
      <c r="H627" s="51" t="str">
        <f>LOWER(CONCATENATE(Table6[[#This Row],[SERI]],Table6[[#This Row],[NAMA]],Table6[[#This Row],[QTY]],Table6[[#This Row],[A]],Table6[[#This Row],[TGL]]))</f>
        <v>a-3322pencil box240c344762</v>
      </c>
    </row>
    <row r="628" spans="1:8">
      <c r="A628" s="51">
        <v>627</v>
      </c>
      <c r="B628" s="51" t="s">
        <v>4189</v>
      </c>
      <c r="C628" s="51" t="s">
        <v>3774</v>
      </c>
      <c r="D628" s="51">
        <v>144</v>
      </c>
      <c r="E628" s="51">
        <v>1</v>
      </c>
      <c r="F628" s="51" t="s">
        <v>4121</v>
      </c>
      <c r="G628" s="52">
        <v>44762</v>
      </c>
      <c r="H628" s="51" t="str">
        <f>LOWER(CONCATENATE(Table6[[#This Row],[SERI]],Table6[[#This Row],[NAMA]],Table6[[#This Row],[QTY]],Table6[[#This Row],[A]],Table6[[#This Row],[TGL]]))</f>
        <v>a-829pencil box144c344762</v>
      </c>
    </row>
    <row r="629" spans="1:8">
      <c r="A629" s="51">
        <v>628</v>
      </c>
      <c r="B629" s="51" t="s">
        <v>4190</v>
      </c>
      <c r="C629" s="51" t="s">
        <v>3774</v>
      </c>
      <c r="D629" s="51">
        <v>144</v>
      </c>
      <c r="E629" s="51">
        <v>2</v>
      </c>
      <c r="F629" s="51" t="s">
        <v>4121</v>
      </c>
      <c r="G629" s="52">
        <v>44762</v>
      </c>
      <c r="H629" s="51" t="str">
        <f>LOWER(CONCATENATE(Table6[[#This Row],[SERI]],Table6[[#This Row],[NAMA]],Table6[[#This Row],[QTY]],Table6[[#This Row],[A]],Table6[[#This Row],[TGL]]))</f>
        <v>ac-2893-3pencil box144c344762</v>
      </c>
    </row>
    <row r="630" spans="1:8">
      <c r="A630" s="51">
        <v>629</v>
      </c>
      <c r="B630" s="51" t="s">
        <v>4191</v>
      </c>
      <c r="C630" s="51" t="s">
        <v>3774</v>
      </c>
      <c r="D630" s="51">
        <v>144</v>
      </c>
      <c r="E630" s="51">
        <v>10</v>
      </c>
      <c r="F630" s="51" t="s">
        <v>4121</v>
      </c>
      <c r="G630" s="52">
        <v>44762</v>
      </c>
      <c r="H630" s="51" t="str">
        <f>LOWER(CONCATENATE(Table6[[#This Row],[SERI]],Table6[[#This Row],[NAMA]],Table6[[#This Row],[QTY]],Table6[[#This Row],[A]],Table6[[#This Row],[TGL]]))</f>
        <v>a-1161pencil box144c344762</v>
      </c>
    </row>
    <row r="631" spans="1:8">
      <c r="A631" s="51">
        <v>630</v>
      </c>
      <c r="B631" s="51" t="s">
        <v>4192</v>
      </c>
      <c r="C631" s="51" t="s">
        <v>3774</v>
      </c>
      <c r="D631" s="51">
        <v>144</v>
      </c>
      <c r="E631" s="51">
        <v>8</v>
      </c>
      <c r="F631" s="51" t="s">
        <v>4121</v>
      </c>
      <c r="G631" s="52">
        <v>44762</v>
      </c>
      <c r="H631" s="51" t="str">
        <f>LOWER(CONCATENATE(Table6[[#This Row],[SERI]],Table6[[#This Row],[NAMA]],Table6[[#This Row],[QTY]],Table6[[#This Row],[A]],Table6[[#This Row],[TGL]]))</f>
        <v>ac-2829-3pencil box144c344762</v>
      </c>
    </row>
    <row r="632" spans="1:8">
      <c r="A632" s="51">
        <v>631</v>
      </c>
      <c r="B632" s="51" t="s">
        <v>4193</v>
      </c>
      <c r="C632" s="51" t="s">
        <v>3774</v>
      </c>
      <c r="D632" s="51">
        <v>192</v>
      </c>
      <c r="E632" s="51">
        <v>19</v>
      </c>
      <c r="F632" s="51" t="s">
        <v>4121</v>
      </c>
      <c r="G632" s="52">
        <v>44762</v>
      </c>
      <c r="H632" s="51" t="str">
        <f>LOWER(CONCATENATE(Table6[[#This Row],[SERI]],Table6[[#This Row],[NAMA]],Table6[[#This Row],[QTY]],Table6[[#This Row],[A]],Table6[[#This Row],[TGL]]))</f>
        <v>17--01apencil box192c344762</v>
      </c>
    </row>
    <row r="633" spans="1:8">
      <c r="A633" s="51">
        <v>632</v>
      </c>
      <c r="B633" s="51" t="s">
        <v>4194</v>
      </c>
      <c r="C633" s="51" t="s">
        <v>3774</v>
      </c>
      <c r="D633" s="51">
        <v>160</v>
      </c>
      <c r="E633" s="51">
        <v>11</v>
      </c>
      <c r="F633" s="51" t="s">
        <v>4121</v>
      </c>
      <c r="G633" s="52">
        <v>44762</v>
      </c>
      <c r="H633" s="51" t="str">
        <f>LOWER(CONCATENATE(Table6[[#This Row],[SERI]],Table6[[#This Row],[NAMA]],Table6[[#This Row],[QTY]],Table6[[#This Row],[A]],Table6[[#This Row],[TGL]]))</f>
        <v>zl-178pencil box160c344762</v>
      </c>
    </row>
    <row r="634" spans="1:8">
      <c r="A634" s="51">
        <v>633</v>
      </c>
      <c r="B634" s="51" t="s">
        <v>4051</v>
      </c>
      <c r="C634" s="51" t="s">
        <v>3515</v>
      </c>
      <c r="D634" s="51">
        <v>240</v>
      </c>
      <c r="E634" s="51">
        <v>3</v>
      </c>
      <c r="F634" s="51" t="s">
        <v>4121</v>
      </c>
      <c r="G634" s="52">
        <v>44762</v>
      </c>
      <c r="H634" s="51" t="str">
        <f>LOWER(CONCATENATE(Table6[[#This Row],[SERI]],Table6[[#This Row],[NAMA]],Table6[[#This Row],[QTY]],Table6[[#This Row],[A]],Table6[[#This Row],[TGL]]))</f>
        <v>007magnit240c344762</v>
      </c>
    </row>
    <row r="635" spans="1:8">
      <c r="A635" s="51">
        <v>634</v>
      </c>
      <c r="B635" s="51" t="s">
        <v>3765</v>
      </c>
      <c r="C635" s="51" t="s">
        <v>3758</v>
      </c>
      <c r="D635" s="51">
        <v>360</v>
      </c>
      <c r="E635" s="51">
        <v>4</v>
      </c>
      <c r="F635" s="51" t="s">
        <v>4121</v>
      </c>
      <c r="G635" s="52">
        <v>44762</v>
      </c>
      <c r="H635" s="51" t="str">
        <f>LOWER(CONCATENATE(Table6[[#This Row],[SERI]],Table6[[#This Row],[NAMA]],Table6[[#This Row],[QTY]],Table6[[#This Row],[A]],Table6[[#This Row],[TGL]]))</f>
        <v>x4008magnet360c344762</v>
      </c>
    </row>
    <row r="636" spans="1:8">
      <c r="A636" s="51">
        <v>635</v>
      </c>
      <c r="B636" s="51" t="s">
        <v>4195</v>
      </c>
      <c r="C636" s="51" t="s">
        <v>3758</v>
      </c>
      <c r="D636" s="51">
        <v>40</v>
      </c>
      <c r="E636" s="51">
        <v>4</v>
      </c>
      <c r="F636" s="51" t="s">
        <v>4121</v>
      </c>
      <c r="G636" s="52">
        <v>44762</v>
      </c>
      <c r="H636" s="51" t="str">
        <f>LOWER(CONCATENATE(Table6[[#This Row],[SERI]],Table6[[#This Row],[NAMA]],Table6[[#This Row],[QTY]],Table6[[#This Row],[A]],Table6[[#This Row],[TGL]]))</f>
        <v>x-3010magnet40c344762</v>
      </c>
    </row>
    <row r="637" spans="1:8">
      <c r="A637" s="51">
        <v>636</v>
      </c>
      <c r="B637" s="51" t="s">
        <v>3514</v>
      </c>
      <c r="C637" s="51" t="s">
        <v>3758</v>
      </c>
      <c r="D637" s="51">
        <v>240</v>
      </c>
      <c r="E637" s="51">
        <v>3</v>
      </c>
      <c r="F637" s="51" t="s">
        <v>4121</v>
      </c>
      <c r="G637" s="52">
        <v>44762</v>
      </c>
      <c r="H637" s="51" t="str">
        <f>LOWER(CONCATENATE(Table6[[#This Row],[SERI]],Table6[[#This Row],[NAMA]],Table6[[#This Row],[QTY]],Table6[[#This Row],[A]],Table6[[#This Row],[TGL]]))</f>
        <v>009magnet240c344762</v>
      </c>
    </row>
    <row r="638" spans="1:8">
      <c r="A638" s="51">
        <v>637</v>
      </c>
      <c r="B638" s="51" t="s">
        <v>3727</v>
      </c>
      <c r="C638" s="51" t="s">
        <v>3565</v>
      </c>
      <c r="D638" s="51">
        <v>504</v>
      </c>
      <c r="E638" s="51">
        <v>24</v>
      </c>
      <c r="F638" s="51" t="s">
        <v>4121</v>
      </c>
      <c r="G638" s="52">
        <v>44762</v>
      </c>
      <c r="H638" s="51" t="str">
        <f>LOWER(CONCATENATE(Table6[[#This Row],[SERI]],Table6[[#This Row],[NAMA]],Table6[[#This Row],[QTY]],Table6[[#This Row],[A]],Table6[[#This Row],[TGL]]))</f>
        <v>bl-8brush504c344762</v>
      </c>
    </row>
    <row r="639" spans="1:8">
      <c r="A639" s="51">
        <v>638</v>
      </c>
      <c r="B639" s="51" t="s">
        <v>4196</v>
      </c>
      <c r="C639" s="51" t="s">
        <v>4042</v>
      </c>
      <c r="D639" s="51">
        <v>576</v>
      </c>
      <c r="E639" s="51">
        <v>16</v>
      </c>
      <c r="F639" s="51" t="s">
        <v>4121</v>
      </c>
      <c r="G639" s="52">
        <v>44762</v>
      </c>
      <c r="H639" s="51" t="str">
        <f>LOWER(CONCATENATE(Table6[[#This Row],[SERI]],Table6[[#This Row],[NAMA]],Table6[[#This Row],[QTY]],Table6[[#This Row],[A]],Table6[[#This Row],[TGL]]))</f>
        <v>gp-090gel refill576c344762</v>
      </c>
    </row>
    <row r="640" spans="1:8">
      <c r="A640" s="51">
        <v>639</v>
      </c>
      <c r="B640" s="51" t="s">
        <v>4035</v>
      </c>
      <c r="C640" s="51" t="s">
        <v>4042</v>
      </c>
      <c r="D640" s="51">
        <v>12000</v>
      </c>
      <c r="E640" s="51">
        <v>8</v>
      </c>
      <c r="F640" s="51" t="s">
        <v>4121</v>
      </c>
      <c r="G640" s="52">
        <v>44762</v>
      </c>
      <c r="H640" s="51" t="str">
        <f>LOWER(CONCATENATE(Table6[[#This Row],[SERI]],Table6[[#This Row],[NAMA]],Table6[[#This Row],[QTY]],Table6[[#This Row],[A]],Table6[[#This Row],[TGL]]))</f>
        <v>utn-1gel refill12000c344762</v>
      </c>
    </row>
    <row r="641" spans="1:8">
      <c r="A641" s="51">
        <v>640</v>
      </c>
      <c r="B641" s="51" t="s">
        <v>4035</v>
      </c>
      <c r="C641" s="51" t="s">
        <v>4042</v>
      </c>
      <c r="D641" s="51">
        <v>4000</v>
      </c>
      <c r="E641" s="51">
        <v>1</v>
      </c>
      <c r="F641" s="51" t="s">
        <v>4121</v>
      </c>
      <c r="G641" s="52">
        <v>44762</v>
      </c>
      <c r="H641" s="51" t="str">
        <f>LOWER(CONCATENATE(Table6[[#This Row],[SERI]],Table6[[#This Row],[NAMA]],Table6[[#This Row],[QTY]],Table6[[#This Row],[A]],Table6[[#This Row],[TGL]]))</f>
        <v>utn-1gel refill4000c344762</v>
      </c>
    </row>
    <row r="642" spans="1:8">
      <c r="A642" s="51">
        <v>641</v>
      </c>
      <c r="B642" s="51" t="s">
        <v>4105</v>
      </c>
      <c r="C642" s="51" t="s">
        <v>4197</v>
      </c>
      <c r="D642" s="51">
        <v>48</v>
      </c>
      <c r="E642" s="51">
        <v>178</v>
      </c>
      <c r="F642" s="51" t="s">
        <v>4121</v>
      </c>
      <c r="G642" s="52">
        <v>44762</v>
      </c>
      <c r="H642" s="51" t="str">
        <f>LOWER(CONCATENATE(Table6[[#This Row],[SERI]],Table6[[#This Row],[NAMA]],Table6[[#This Row],[QTY]],Table6[[#This Row],[A]],Table6[[#This Row],[TGL]]))</f>
        <v>13/8staples (isi) joss48c344762</v>
      </c>
    </row>
    <row r="643" spans="1:8">
      <c r="A643" s="51">
        <v>642</v>
      </c>
      <c r="B643" s="51" t="s">
        <v>4198</v>
      </c>
      <c r="C643" s="51" t="s">
        <v>4199</v>
      </c>
      <c r="D643" s="51">
        <v>48</v>
      </c>
      <c r="E643" s="51">
        <v>24</v>
      </c>
      <c r="F643" s="51" t="s">
        <v>4121</v>
      </c>
      <c r="G643" s="52">
        <v>44762</v>
      </c>
      <c r="H643" s="51" t="str">
        <f>LOWER(CONCATENATE(Table6[[#This Row],[SERI]],Table6[[#This Row],[NAMA]],Table6[[#This Row],[QTY]],Table6[[#This Row],[A]],Table6[[#This Row],[TGL]]))</f>
        <v>1007fstapler48c344762</v>
      </c>
    </row>
    <row r="644" spans="1:8">
      <c r="A644" s="51">
        <v>643</v>
      </c>
      <c r="B644" s="51" t="s">
        <v>4107</v>
      </c>
      <c r="C644" s="51" t="s">
        <v>4095</v>
      </c>
      <c r="D644" s="51">
        <v>1728</v>
      </c>
      <c r="E644" s="51">
        <v>64</v>
      </c>
      <c r="F644" s="51" t="s">
        <v>4121</v>
      </c>
      <c r="G644" s="52">
        <v>44762</v>
      </c>
      <c r="H644" s="51" t="str">
        <f>LOWER(CONCATENATE(Table6[[#This Row],[SERI]],Table6[[#This Row],[NAMA]],Table6[[#This Row],[QTY]],Table6[[#This Row],[A]],Table6[[#This Row],[TGL]]))</f>
        <v>gp-168gel pen1728c344762</v>
      </c>
    </row>
    <row r="645" spans="1:8">
      <c r="A645" s="51">
        <v>644</v>
      </c>
      <c r="B645" s="51" t="s">
        <v>4107</v>
      </c>
      <c r="C645" s="51" t="s">
        <v>4200</v>
      </c>
      <c r="D645" s="51">
        <v>1728</v>
      </c>
      <c r="E645" s="51">
        <v>31</v>
      </c>
      <c r="F645" s="51" t="s">
        <v>4122</v>
      </c>
      <c r="G645" s="52">
        <v>44803</v>
      </c>
      <c r="H645" s="51" t="str">
        <f>LOWER(CONCATENATE(Table6[[#This Row],[SERI]],Table6[[#This Row],[NAMA]],Table6[[#This Row],[QTY]],Table6[[#This Row],[A]],Table6[[#This Row],[TGL]]))</f>
        <v>gp-168gel pen jos1728c444803</v>
      </c>
    </row>
    <row r="646" spans="1:8">
      <c r="A646" s="51">
        <v>645</v>
      </c>
      <c r="B646" s="51">
        <v>7702</v>
      </c>
      <c r="C646" s="51" t="s">
        <v>4201</v>
      </c>
      <c r="D646" s="51">
        <v>2304</v>
      </c>
      <c r="E646" s="51">
        <v>2</v>
      </c>
      <c r="F646" s="51" t="s">
        <v>4122</v>
      </c>
      <c r="G646" s="52">
        <v>44803</v>
      </c>
      <c r="H646" s="51" t="str">
        <f>LOWER(CONCATENATE(Table6[[#This Row],[SERI]],Table6[[#This Row],[NAMA]],Table6[[#This Row],[QTY]],Table6[[#This Row],[A]],Table6[[#This Row],[TGL]]))</f>
        <v>7702gel pen 2304c444803</v>
      </c>
    </row>
    <row r="647" spans="1:8">
      <c r="A647" s="51">
        <v>646</v>
      </c>
      <c r="B647" s="51" t="s">
        <v>4202</v>
      </c>
      <c r="C647" s="51" t="s">
        <v>4042</v>
      </c>
      <c r="D647" s="51">
        <v>4800</v>
      </c>
      <c r="E647" s="51">
        <v>42</v>
      </c>
      <c r="F647" s="51" t="s">
        <v>4122</v>
      </c>
      <c r="G647" s="52">
        <v>44803</v>
      </c>
      <c r="H647" s="51" t="str">
        <f>LOWER(CONCATENATE(Table6[[#This Row],[SERI]],Table6[[#This Row],[NAMA]],Table6[[#This Row],[QTY]],Table6[[#This Row],[A]],Table6[[#This Row],[TGL]]))</f>
        <v>gp-801gel refill4800c444803</v>
      </c>
    </row>
    <row r="648" spans="1:8">
      <c r="A648" s="51">
        <v>647</v>
      </c>
      <c r="B648" s="51" t="s">
        <v>4203</v>
      </c>
      <c r="C648" s="51" t="s">
        <v>3822</v>
      </c>
      <c r="D648" s="51">
        <v>1500</v>
      </c>
      <c r="E648" s="51">
        <v>48</v>
      </c>
      <c r="F648" s="51" t="s">
        <v>4122</v>
      </c>
      <c r="G648" s="52">
        <v>44803</v>
      </c>
      <c r="H648" s="51" t="str">
        <f>LOWER(CONCATENATE(Table6[[#This Row],[SERI]],Table6[[#This Row],[NAMA]],Table6[[#This Row],[QTY]],Table6[[#This Row],[A]],Table6[[#This Row],[TGL]]))</f>
        <v>30 cmribbon1500c444803</v>
      </c>
    </row>
    <row r="649" spans="1:8">
      <c r="A649" s="51">
        <v>648</v>
      </c>
      <c r="B649" s="51" t="s">
        <v>4204</v>
      </c>
      <c r="C649" s="51" t="s">
        <v>3822</v>
      </c>
      <c r="D649" s="51">
        <v>500</v>
      </c>
      <c r="E649" s="51">
        <v>49</v>
      </c>
      <c r="F649" s="51" t="s">
        <v>4122</v>
      </c>
      <c r="G649" s="52">
        <v>44803</v>
      </c>
      <c r="H649" s="51" t="str">
        <f>LOWER(CONCATENATE(Table6[[#This Row],[SERI]],Table6[[#This Row],[NAMA]],Table6[[#This Row],[QTY]],Table6[[#This Row],[A]],Table6[[#This Row],[TGL]]))</f>
        <v>50 cmribbon500c444803</v>
      </c>
    </row>
    <row r="650" spans="1:8">
      <c r="A650" s="51">
        <v>649</v>
      </c>
      <c r="B650" s="51" t="s">
        <v>4205</v>
      </c>
      <c r="C650" s="51" t="s">
        <v>3822</v>
      </c>
      <c r="D650" s="51">
        <v>1500</v>
      </c>
      <c r="E650" s="51">
        <v>9</v>
      </c>
      <c r="F650" s="51" t="s">
        <v>4122</v>
      </c>
      <c r="G650" s="52">
        <v>44803</v>
      </c>
      <c r="H650" s="51" t="str">
        <f>LOWER(CONCATENATE(Table6[[#This Row],[SERI]],Table6[[#This Row],[NAMA]],Table6[[#This Row],[QTY]],Table6[[#This Row],[A]],Table6[[#This Row],[TGL]]))</f>
        <v>30cm-1ribbon1500c444803</v>
      </c>
    </row>
    <row r="651" spans="1:8">
      <c r="A651" s="51">
        <v>650</v>
      </c>
      <c r="B651" s="51" t="s">
        <v>4206</v>
      </c>
      <c r="C651" s="51" t="s">
        <v>3822</v>
      </c>
      <c r="D651" s="51">
        <v>500</v>
      </c>
      <c r="E651" s="51">
        <v>9</v>
      </c>
      <c r="F651" s="51" t="s">
        <v>4122</v>
      </c>
      <c r="G651" s="52">
        <v>44803</v>
      </c>
      <c r="H651" s="51" t="str">
        <f>LOWER(CONCATENATE(Table6[[#This Row],[SERI]],Table6[[#This Row],[NAMA]],Table6[[#This Row],[QTY]],Table6[[#This Row],[A]],Table6[[#This Row],[TGL]]))</f>
        <v>50cm-1ribbon500c444803</v>
      </c>
    </row>
    <row r="652" spans="1:8">
      <c r="A652" s="51">
        <v>651</v>
      </c>
      <c r="B652" s="51" t="s">
        <v>4207</v>
      </c>
      <c r="C652" s="51" t="s">
        <v>3822</v>
      </c>
      <c r="D652" s="51">
        <v>1500</v>
      </c>
      <c r="E652" s="51">
        <v>8</v>
      </c>
      <c r="F652" s="51" t="s">
        <v>4122</v>
      </c>
      <c r="G652" s="52">
        <v>44803</v>
      </c>
      <c r="H652" s="51" t="str">
        <f>LOWER(CONCATENATE(Table6[[#This Row],[SERI]],Table6[[#This Row],[NAMA]],Table6[[#This Row],[QTY]],Table6[[#This Row],[A]],Table6[[#This Row],[TGL]]))</f>
        <v>ls-30ribbon1500c444803</v>
      </c>
    </row>
    <row r="653" spans="1:8">
      <c r="A653" s="51">
        <v>652</v>
      </c>
      <c r="B653" s="51" t="s">
        <v>4085</v>
      </c>
      <c r="C653" s="51" t="s">
        <v>3822</v>
      </c>
      <c r="D653" s="51">
        <v>500</v>
      </c>
      <c r="E653" s="51">
        <v>9</v>
      </c>
      <c r="F653" s="51" t="s">
        <v>4122</v>
      </c>
      <c r="G653" s="52">
        <v>44803</v>
      </c>
      <c r="H653" s="51" t="str">
        <f>LOWER(CONCATENATE(Table6[[#This Row],[SERI]],Table6[[#This Row],[NAMA]],Table6[[#This Row],[QTY]],Table6[[#This Row],[A]],Table6[[#This Row],[TGL]]))</f>
        <v>ls-50ribbon500c444803</v>
      </c>
    </row>
    <row r="654" spans="1:8">
      <c r="A654" s="51">
        <v>653</v>
      </c>
      <c r="B654" s="51" t="s">
        <v>3538</v>
      </c>
      <c r="C654" s="51" t="s">
        <v>3822</v>
      </c>
      <c r="D654" s="51">
        <v>1500</v>
      </c>
      <c r="E654" s="51">
        <v>9</v>
      </c>
      <c r="F654" s="51" t="s">
        <v>4122</v>
      </c>
      <c r="G654" s="52">
        <v>44803</v>
      </c>
      <c r="H654" s="51" t="str">
        <f>LOWER(CONCATENATE(Table6[[#This Row],[SERI]],Table6[[#This Row],[NAMA]],Table6[[#This Row],[QTY]],Table6[[#This Row],[A]],Table6[[#This Row],[TGL]]))</f>
        <v>ls-30-1ribbon1500c444803</v>
      </c>
    </row>
    <row r="655" spans="1:8">
      <c r="A655" s="51">
        <v>654</v>
      </c>
      <c r="B655" s="51" t="s">
        <v>4208</v>
      </c>
      <c r="C655" s="51" t="s">
        <v>3822</v>
      </c>
      <c r="D655" s="51">
        <v>500</v>
      </c>
      <c r="E655" s="51">
        <v>9</v>
      </c>
      <c r="F655" s="51" t="s">
        <v>4122</v>
      </c>
      <c r="G655" s="52">
        <v>44803</v>
      </c>
      <c r="H655" s="51" t="str">
        <f>LOWER(CONCATENATE(Table6[[#This Row],[SERI]],Table6[[#This Row],[NAMA]],Table6[[#This Row],[QTY]],Table6[[#This Row],[A]],Table6[[#This Row],[TGL]]))</f>
        <v>ls-50-1ribbon500c444803</v>
      </c>
    </row>
    <row r="656" spans="1:8">
      <c r="A656" s="51">
        <v>655</v>
      </c>
      <c r="B656" s="51" t="s">
        <v>4209</v>
      </c>
      <c r="C656" s="51" t="s">
        <v>3565</v>
      </c>
      <c r="D656" s="51">
        <v>600</v>
      </c>
      <c r="E656" s="51">
        <v>4</v>
      </c>
      <c r="F656" s="51" t="s">
        <v>4122</v>
      </c>
      <c r="G656" s="52">
        <v>44803</v>
      </c>
      <c r="H656" s="51" t="str">
        <f>LOWER(CONCATENATE(Table6[[#This Row],[SERI]],Table6[[#This Row],[NAMA]],Table6[[#This Row],[QTY]],Table6[[#This Row],[A]],Table6[[#This Row],[TGL]]))</f>
        <v>251-6lbbrush600c444803</v>
      </c>
    </row>
    <row r="657" spans="1:8">
      <c r="A657" s="51">
        <v>656</v>
      </c>
      <c r="B657" s="51" t="s">
        <v>4210</v>
      </c>
      <c r="C657" s="51" t="s">
        <v>3565</v>
      </c>
      <c r="D657" s="51">
        <v>480</v>
      </c>
      <c r="E657" s="51">
        <v>4</v>
      </c>
      <c r="F657" s="51" t="s">
        <v>4122</v>
      </c>
      <c r="G657" s="52">
        <v>44803</v>
      </c>
      <c r="H657" s="51" t="str">
        <f>LOWER(CONCATENATE(Table6[[#This Row],[SERI]],Table6[[#This Row],[NAMA]],Table6[[#This Row],[QTY]],Table6[[#This Row],[A]],Table6[[#This Row],[TGL]]))</f>
        <v>21839-7hbrush480c444803</v>
      </c>
    </row>
    <row r="658" spans="1:8">
      <c r="A658" s="51">
        <v>657</v>
      </c>
      <c r="B658" s="51" t="s">
        <v>4211</v>
      </c>
      <c r="C658" s="51" t="s">
        <v>3565</v>
      </c>
      <c r="D658" s="51">
        <v>600</v>
      </c>
      <c r="E658" s="51">
        <v>4</v>
      </c>
      <c r="F658" s="51" t="s">
        <v>4122</v>
      </c>
      <c r="G658" s="52">
        <v>44803</v>
      </c>
      <c r="H658" s="51" t="str">
        <f>LOWER(CONCATENATE(Table6[[#This Row],[SERI]],Table6[[#This Row],[NAMA]],Table6[[#This Row],[QTY]],Table6[[#This Row],[A]],Table6[[#This Row],[TGL]]))</f>
        <v>21839-5hbrush600c444803</v>
      </c>
    </row>
    <row r="659" spans="1:8">
      <c r="A659" s="51">
        <v>658</v>
      </c>
      <c r="B659" s="51" t="s">
        <v>4212</v>
      </c>
      <c r="C659" s="51" t="s">
        <v>3565</v>
      </c>
      <c r="D659" s="51">
        <v>600</v>
      </c>
      <c r="E659" s="51">
        <v>4</v>
      </c>
      <c r="F659" s="51" t="s">
        <v>4122</v>
      </c>
      <c r="G659" s="52">
        <v>44803</v>
      </c>
      <c r="H659" s="51" t="str">
        <f>LOWER(CONCATENATE(Table6[[#This Row],[SERI]],Table6[[#This Row],[NAMA]],Table6[[#This Row],[QTY]],Table6[[#This Row],[A]],Table6[[#This Row],[TGL]]))</f>
        <v>251-6tjbrush600c444803</v>
      </c>
    </row>
    <row r="660" spans="1:8">
      <c r="A660" s="51">
        <v>659</v>
      </c>
      <c r="B660" s="51" t="s">
        <v>4213</v>
      </c>
      <c r="C660" s="51" t="s">
        <v>3565</v>
      </c>
      <c r="D660" s="51">
        <v>600</v>
      </c>
      <c r="E660" s="51">
        <v>4</v>
      </c>
      <c r="F660" s="51" t="s">
        <v>4122</v>
      </c>
      <c r="G660" s="52">
        <v>44803</v>
      </c>
      <c r="H660" s="51" t="str">
        <f>LOWER(CONCATENATE(Table6[[#This Row],[SERI]],Table6[[#This Row],[NAMA]],Table6[[#This Row],[QTY]],Table6[[#This Row],[A]],Table6[[#This Row],[TGL]]))</f>
        <v>251-6bjbrush600c444803</v>
      </c>
    </row>
    <row r="661" spans="1:8">
      <c r="A661" s="51">
        <v>660</v>
      </c>
      <c r="B661" s="51" t="s">
        <v>4214</v>
      </c>
      <c r="C661" s="51" t="s">
        <v>3565</v>
      </c>
      <c r="D661" s="51">
        <v>600</v>
      </c>
      <c r="E661" s="51">
        <v>4</v>
      </c>
      <c r="F661" s="51" t="s">
        <v>4122</v>
      </c>
      <c r="G661" s="52">
        <v>44803</v>
      </c>
      <c r="H661" s="51" t="str">
        <f>LOWER(CONCATENATE(Table6[[#This Row],[SERI]],Table6[[#This Row],[NAMA]],Table6[[#This Row],[QTY]],Table6[[#This Row],[A]],Table6[[#This Row],[TGL]]))</f>
        <v>251-6hbbrush600c444803</v>
      </c>
    </row>
    <row r="662" spans="1:8">
      <c r="A662" s="51">
        <v>661</v>
      </c>
      <c r="B662" s="51" t="s">
        <v>4215</v>
      </c>
      <c r="C662" s="51" t="s">
        <v>3565</v>
      </c>
      <c r="D662" s="51">
        <v>600</v>
      </c>
      <c r="E662" s="51">
        <v>4</v>
      </c>
      <c r="F662" s="51" t="s">
        <v>4122</v>
      </c>
      <c r="G662" s="52">
        <v>44803</v>
      </c>
      <c r="H662" s="51" t="str">
        <f>LOWER(CONCATENATE(Table6[[#This Row],[SERI]],Table6[[#This Row],[NAMA]],Table6[[#This Row],[QTY]],Table6[[#This Row],[A]],Table6[[#This Row],[TGL]]))</f>
        <v>251-6cjbrush600c444803</v>
      </c>
    </row>
    <row r="663" spans="1:8">
      <c r="A663" s="51">
        <v>662</v>
      </c>
      <c r="B663" s="51" t="s">
        <v>4216</v>
      </c>
      <c r="C663" s="51" t="s">
        <v>3565</v>
      </c>
      <c r="D663" s="51">
        <v>600</v>
      </c>
      <c r="E663" s="51">
        <v>4</v>
      </c>
      <c r="F663" s="51" t="s">
        <v>4122</v>
      </c>
      <c r="G663" s="52">
        <v>44803</v>
      </c>
      <c r="H663" s="51" t="str">
        <f>LOWER(CONCATENATE(Table6[[#This Row],[SERI]],Table6[[#This Row],[NAMA]],Table6[[#This Row],[QTY]],Table6[[#This Row],[A]],Table6[[#This Row],[TGL]]))</f>
        <v>251-6tbbrush600c444803</v>
      </c>
    </row>
    <row r="664" spans="1:8">
      <c r="A664" s="51">
        <v>663</v>
      </c>
      <c r="B664" s="51" t="s">
        <v>4217</v>
      </c>
      <c r="C664" s="51" t="s">
        <v>3565</v>
      </c>
      <c r="D664" s="51">
        <v>600</v>
      </c>
      <c r="E664" s="51">
        <v>4</v>
      </c>
      <c r="F664" s="51" t="s">
        <v>4122</v>
      </c>
      <c r="G664" s="52">
        <v>44803</v>
      </c>
      <c r="H664" s="51" t="str">
        <f>LOWER(CONCATENATE(Table6[[#This Row],[SERI]],Table6[[#This Row],[NAMA]],Table6[[#This Row],[QTY]],Table6[[#This Row],[A]],Table6[[#This Row],[TGL]]))</f>
        <v>251-6cbbrush600c444803</v>
      </c>
    </row>
    <row r="665" spans="1:8">
      <c r="A665" s="51">
        <v>664</v>
      </c>
      <c r="B665" s="51" t="s">
        <v>4218</v>
      </c>
      <c r="C665" s="51" t="s">
        <v>4219</v>
      </c>
      <c r="D665" s="51">
        <v>792</v>
      </c>
      <c r="E665" s="51">
        <v>4</v>
      </c>
      <c r="F665" s="51" t="s">
        <v>4122</v>
      </c>
      <c r="G665" s="52">
        <v>44803</v>
      </c>
      <c r="H665" s="51" t="str">
        <f>LOWER(CONCATENATE(Table6[[#This Row],[SERI]],Table6[[#This Row],[NAMA]],Table6[[#This Row],[QTY]],Table6[[#This Row],[A]],Table6[[#This Row],[TGL]]))</f>
        <v>9903colouring book792c444803</v>
      </c>
    </row>
    <row r="666" spans="1:8">
      <c r="A666" s="51">
        <v>665</v>
      </c>
      <c r="B666" s="51" t="s">
        <v>4092</v>
      </c>
      <c r="C666" s="51" t="s">
        <v>4219</v>
      </c>
      <c r="D666" s="51">
        <v>360</v>
      </c>
      <c r="E666" s="51">
        <v>4</v>
      </c>
      <c r="F666" s="51" t="s">
        <v>4122</v>
      </c>
      <c r="G666" s="52">
        <v>44803</v>
      </c>
      <c r="H666" s="51" t="str">
        <f>LOWER(CONCATENATE(Table6[[#This Row],[SERI]],Table6[[#This Row],[NAMA]],Table6[[#This Row],[QTY]],Table6[[#This Row],[A]],Table6[[#This Row],[TGL]]))</f>
        <v>ht-018colouring book360c444803</v>
      </c>
    </row>
    <row r="667" spans="1:8">
      <c r="A667" s="51">
        <v>666</v>
      </c>
      <c r="B667" s="51" t="s">
        <v>4220</v>
      </c>
      <c r="C667" s="51" t="s">
        <v>4219</v>
      </c>
      <c r="D667" s="51">
        <v>480</v>
      </c>
      <c r="E667" s="51">
        <v>4</v>
      </c>
      <c r="F667" s="51" t="s">
        <v>4122</v>
      </c>
      <c r="G667" s="52">
        <v>44803</v>
      </c>
      <c r="H667" s="51" t="str">
        <f>LOWER(CONCATENATE(Table6[[#This Row],[SERI]],Table6[[#This Row],[NAMA]],Table6[[#This Row],[QTY]],Table6[[#This Row],[A]],Table6[[#This Row],[TGL]]))</f>
        <v>2206colouring book480c444803</v>
      </c>
    </row>
    <row r="668" spans="1:8">
      <c r="A668" s="51">
        <v>667</v>
      </c>
      <c r="B668" s="51" t="s">
        <v>4221</v>
      </c>
      <c r="C668" s="51" t="s">
        <v>4219</v>
      </c>
      <c r="D668" s="51">
        <v>384</v>
      </c>
      <c r="E668" s="51">
        <v>4</v>
      </c>
      <c r="F668" s="51" t="s">
        <v>4122</v>
      </c>
      <c r="G668" s="52">
        <v>44803</v>
      </c>
      <c r="H668" s="51" t="str">
        <f>LOWER(CONCATENATE(Table6[[#This Row],[SERI]],Table6[[#This Row],[NAMA]],Table6[[#This Row],[QTY]],Table6[[#This Row],[A]],Table6[[#This Row],[TGL]]))</f>
        <v>6001colouring book384c444803</v>
      </c>
    </row>
    <row r="669" spans="1:8">
      <c r="A669" s="51">
        <v>668</v>
      </c>
      <c r="B669" s="51" t="s">
        <v>4008</v>
      </c>
      <c r="C669" s="51" t="s">
        <v>3597</v>
      </c>
      <c r="D669" s="51">
        <v>5000</v>
      </c>
      <c r="E669" s="51">
        <v>11</v>
      </c>
      <c r="F669" s="51" t="s">
        <v>4122</v>
      </c>
      <c r="G669" s="52">
        <v>44803</v>
      </c>
      <c r="H669" s="51" t="str">
        <f>LOWER(CONCATENATE(Table6[[#This Row],[SERI]],Table6[[#This Row],[NAMA]],Table6[[#This Row],[QTY]],Table6[[#This Row],[A]],Table6[[#This Row],[TGL]]))</f>
        <v>b2card5000c444803</v>
      </c>
    </row>
    <row r="670" spans="1:8">
      <c r="A670" s="51">
        <v>669</v>
      </c>
      <c r="B670" s="51" t="s">
        <v>3595</v>
      </c>
      <c r="C670" s="51" t="s">
        <v>3597</v>
      </c>
      <c r="D670" s="51">
        <v>6000</v>
      </c>
      <c r="E670" s="51">
        <v>4</v>
      </c>
      <c r="F670" s="51" t="s">
        <v>4122</v>
      </c>
      <c r="G670" s="52">
        <v>44803</v>
      </c>
      <c r="H670" s="51" t="str">
        <f>LOWER(CONCATENATE(Table6[[#This Row],[SERI]],Table6[[#This Row],[NAMA]],Table6[[#This Row],[QTY]],Table6[[#This Row],[A]],Table6[[#This Row],[TGL]]))</f>
        <v>b1card6000c444803</v>
      </c>
    </row>
    <row r="671" spans="1:8">
      <c r="A671" s="51">
        <v>670</v>
      </c>
      <c r="B671" s="51" t="s">
        <v>4222</v>
      </c>
      <c r="C671" s="51" t="s">
        <v>3927</v>
      </c>
      <c r="D671" s="51">
        <v>2304</v>
      </c>
      <c r="E671" s="51">
        <v>43</v>
      </c>
      <c r="F671" s="51" t="s">
        <v>4122</v>
      </c>
      <c r="G671" s="52">
        <v>44803</v>
      </c>
      <c r="H671" s="51" t="str">
        <f>LOWER(CONCATENATE(Table6[[#This Row],[SERI]],Table6[[#This Row],[NAMA]],Table6[[#This Row],[QTY]],Table6[[#This Row],[A]],Table6[[#This Row],[TGL]]))</f>
        <v>0888correction tape2304c444803</v>
      </c>
    </row>
    <row r="672" spans="1:8">
      <c r="A672" s="51">
        <v>671</v>
      </c>
      <c r="B672" s="51" t="s">
        <v>4223</v>
      </c>
      <c r="C672" s="51" t="s">
        <v>3927</v>
      </c>
      <c r="D672" s="51">
        <v>864</v>
      </c>
      <c r="E672" s="51">
        <v>9</v>
      </c>
      <c r="F672" s="51" t="s">
        <v>4122</v>
      </c>
      <c r="G672" s="52">
        <v>44803</v>
      </c>
      <c r="H672" s="51" t="str">
        <f>LOWER(CONCATENATE(Table6[[#This Row],[SERI]],Table6[[#This Row],[NAMA]],Table6[[#This Row],[QTY]],Table6[[#This Row],[A]],Table6[[#This Row],[TGL]]))</f>
        <v>dy-8243correction tape864c444803</v>
      </c>
    </row>
    <row r="673" spans="1:8">
      <c r="A673" s="51">
        <v>672</v>
      </c>
      <c r="B673" s="51" t="s">
        <v>4140</v>
      </c>
      <c r="C673" s="51" t="s">
        <v>3927</v>
      </c>
      <c r="D673" s="51">
        <v>432</v>
      </c>
      <c r="E673" s="51">
        <v>4</v>
      </c>
      <c r="F673" s="51" t="s">
        <v>4122</v>
      </c>
      <c r="G673" s="52">
        <v>44803</v>
      </c>
      <c r="H673" s="51" t="str">
        <f>LOWER(CONCATENATE(Table6[[#This Row],[SERI]],Table6[[#This Row],[NAMA]],Table6[[#This Row],[QTY]],Table6[[#This Row],[A]],Table6[[#This Row],[TGL]]))</f>
        <v>no.8525correction tape432c444803</v>
      </c>
    </row>
    <row r="674" spans="1:8">
      <c r="A674" s="51">
        <v>673</v>
      </c>
      <c r="B674" s="51" t="s">
        <v>4224</v>
      </c>
      <c r="C674" s="51" t="s">
        <v>3927</v>
      </c>
      <c r="D674" s="51">
        <v>576</v>
      </c>
      <c r="E674" s="51">
        <v>2</v>
      </c>
      <c r="F674" s="51" t="s">
        <v>4122</v>
      </c>
      <c r="G674" s="52">
        <v>44803</v>
      </c>
      <c r="H674" s="51" t="str">
        <f>LOWER(CONCATENATE(Table6[[#This Row],[SERI]],Table6[[#This Row],[NAMA]],Table6[[#This Row],[QTY]],Table6[[#This Row],[A]],Table6[[#This Row],[TGL]]))</f>
        <v>no.8019correction tape576c444803</v>
      </c>
    </row>
    <row r="675" spans="1:8">
      <c r="A675" s="51">
        <v>674</v>
      </c>
      <c r="B675" s="51" t="s">
        <v>4225</v>
      </c>
      <c r="C675" s="51" t="s">
        <v>3927</v>
      </c>
      <c r="D675" s="51">
        <v>576</v>
      </c>
      <c r="E675" s="51">
        <v>3</v>
      </c>
      <c r="F675" s="51" t="s">
        <v>4122</v>
      </c>
      <c r="G675" s="52">
        <v>44803</v>
      </c>
      <c r="H675" s="51" t="str">
        <f>LOWER(CONCATENATE(Table6[[#This Row],[SERI]],Table6[[#This Row],[NAMA]],Table6[[#This Row],[QTY]],Table6[[#This Row],[A]],Table6[[#This Row],[TGL]]))</f>
        <v>no.9360correction tape576c444803</v>
      </c>
    </row>
    <row r="676" spans="1:8">
      <c r="A676" s="51">
        <v>675</v>
      </c>
      <c r="B676" s="51" t="s">
        <v>4143</v>
      </c>
      <c r="C676" s="51" t="s">
        <v>3927</v>
      </c>
      <c r="D676" s="51">
        <v>432</v>
      </c>
      <c r="E676" s="51">
        <v>3</v>
      </c>
      <c r="F676" s="51" t="s">
        <v>4122</v>
      </c>
      <c r="G676" s="52">
        <v>44803</v>
      </c>
      <c r="H676" s="51" t="str">
        <f>LOWER(CONCATENATE(Table6[[#This Row],[SERI]],Table6[[#This Row],[NAMA]],Table6[[#This Row],[QTY]],Table6[[#This Row],[A]],Table6[[#This Row],[TGL]]))</f>
        <v>xb-b220correction tape432c444803</v>
      </c>
    </row>
    <row r="677" spans="1:8">
      <c r="A677" s="51">
        <v>676</v>
      </c>
      <c r="B677" s="51" t="s">
        <v>4144</v>
      </c>
      <c r="C677" s="51" t="s">
        <v>3927</v>
      </c>
      <c r="D677" s="51">
        <v>432</v>
      </c>
      <c r="E677" s="51">
        <v>3</v>
      </c>
      <c r="F677" s="51" t="s">
        <v>4122</v>
      </c>
      <c r="G677" s="52">
        <v>44803</v>
      </c>
      <c r="H677" s="51" t="str">
        <f>LOWER(CONCATENATE(Table6[[#This Row],[SERI]],Table6[[#This Row],[NAMA]],Table6[[#This Row],[QTY]],Table6[[#This Row],[A]],Table6[[#This Row],[TGL]]))</f>
        <v>xb-b221correction tape432c444803</v>
      </c>
    </row>
    <row r="678" spans="1:8">
      <c r="A678" s="51">
        <v>677</v>
      </c>
      <c r="B678" s="51" t="s">
        <v>4142</v>
      </c>
      <c r="C678" s="51" t="s">
        <v>3927</v>
      </c>
      <c r="D678" s="51">
        <v>576</v>
      </c>
      <c r="E678" s="51">
        <v>4</v>
      </c>
      <c r="F678" s="51" t="s">
        <v>4122</v>
      </c>
      <c r="G678" s="52">
        <v>44803</v>
      </c>
      <c r="H678" s="51" t="str">
        <f>LOWER(CONCATENATE(Table6[[#This Row],[SERI]],Table6[[#This Row],[NAMA]],Table6[[#This Row],[QTY]],Table6[[#This Row],[A]],Table6[[#This Row],[TGL]]))</f>
        <v>xb-b222correction tape576c444803</v>
      </c>
    </row>
    <row r="679" spans="1:8">
      <c r="A679" s="51">
        <v>678</v>
      </c>
      <c r="B679" s="51" t="s">
        <v>4226</v>
      </c>
      <c r="C679" s="51" t="s">
        <v>3927</v>
      </c>
      <c r="D679" s="51">
        <v>576</v>
      </c>
      <c r="E679" s="51">
        <v>1</v>
      </c>
      <c r="F679" s="51" t="s">
        <v>4122</v>
      </c>
      <c r="G679" s="52">
        <v>44803</v>
      </c>
      <c r="H679" s="51" t="str">
        <f>LOWER(CONCATENATE(Table6[[#This Row],[SERI]],Table6[[#This Row],[NAMA]],Table6[[#This Row],[QTY]],Table6[[#This Row],[A]],Table6[[#This Row],[TGL]]))</f>
        <v>cp-9382correction tape576c444803</v>
      </c>
    </row>
    <row r="680" spans="1:8">
      <c r="A680" s="51">
        <v>679</v>
      </c>
      <c r="B680" s="51" t="s">
        <v>4227</v>
      </c>
      <c r="C680" s="51" t="s">
        <v>4228</v>
      </c>
      <c r="D680" s="51">
        <v>864</v>
      </c>
      <c r="E680" s="51">
        <v>13</v>
      </c>
      <c r="F680" s="51" t="s">
        <v>4122</v>
      </c>
      <c r="G680" s="52">
        <v>44803</v>
      </c>
      <c r="H680" s="51" t="str">
        <f>LOWER(CONCATENATE(Table6[[#This Row],[SERI]],Table6[[#This Row],[NAMA]],Table6[[#This Row],[QTY]],Table6[[#This Row],[A]],Table6[[#This Row],[TGL]]))</f>
        <v>hd-5521fluorescent pen864c444803</v>
      </c>
    </row>
    <row r="681" spans="1:8">
      <c r="A681" s="51">
        <v>680</v>
      </c>
      <c r="B681" s="51">
        <v>6600</v>
      </c>
      <c r="C681" s="51" t="s">
        <v>3583</v>
      </c>
      <c r="D681" s="51">
        <v>144</v>
      </c>
      <c r="E681" s="51">
        <v>18</v>
      </c>
      <c r="F681" s="51" t="s">
        <v>4122</v>
      </c>
      <c r="G681" s="52">
        <v>44803</v>
      </c>
      <c r="H681" s="51" t="str">
        <f>LOWER(CONCATENATE(Table6[[#This Row],[SERI]],Table6[[#This Row],[NAMA]],Table6[[#This Row],[QTY]],Table6[[#This Row],[A]],Table6[[#This Row],[TGL]]))</f>
        <v>6600sharpener144c444803</v>
      </c>
    </row>
    <row r="682" spans="1:8">
      <c r="A682" s="51">
        <v>681</v>
      </c>
      <c r="B682" s="51" t="s">
        <v>4229</v>
      </c>
      <c r="C682" s="51" t="s">
        <v>3583</v>
      </c>
      <c r="D682" s="51">
        <v>96</v>
      </c>
      <c r="E682" s="51">
        <v>2</v>
      </c>
      <c r="F682" s="51" t="s">
        <v>4122</v>
      </c>
      <c r="G682" s="52">
        <v>44803</v>
      </c>
      <c r="H682" s="51" t="str">
        <f>LOWER(CONCATENATE(Table6[[#This Row],[SERI]],Table6[[#This Row],[NAMA]],Table6[[#This Row],[QTY]],Table6[[#This Row],[A]],Table6[[#This Row],[TGL]]))</f>
        <v>6616sharpener96c444803</v>
      </c>
    </row>
    <row r="683" spans="1:8">
      <c r="A683" s="51">
        <v>682</v>
      </c>
      <c r="B683" s="51">
        <v>6610</v>
      </c>
      <c r="C683" s="51" t="s">
        <v>3583</v>
      </c>
      <c r="D683" s="51">
        <v>120</v>
      </c>
      <c r="E683" s="51">
        <v>4</v>
      </c>
      <c r="F683" s="51" t="s">
        <v>4122</v>
      </c>
      <c r="G683" s="52">
        <v>44803</v>
      </c>
      <c r="H683" s="51" t="str">
        <f>LOWER(CONCATENATE(Table6[[#This Row],[SERI]],Table6[[#This Row],[NAMA]],Table6[[#This Row],[QTY]],Table6[[#This Row],[A]],Table6[[#This Row],[TGL]]))</f>
        <v>6610sharpener120c444803</v>
      </c>
    </row>
    <row r="684" spans="1:8">
      <c r="A684" s="51">
        <v>683</v>
      </c>
      <c r="B684" s="51" t="s">
        <v>3606</v>
      </c>
      <c r="C684" s="51" t="s">
        <v>3583</v>
      </c>
      <c r="D684" s="51">
        <v>120</v>
      </c>
      <c r="E684" s="51">
        <v>6</v>
      </c>
      <c r="F684" s="51" t="s">
        <v>4122</v>
      </c>
      <c r="G684" s="52">
        <v>44803</v>
      </c>
      <c r="H684" s="51" t="str">
        <f>LOWER(CONCATENATE(Table6[[#This Row],[SERI]],Table6[[#This Row],[NAMA]],Table6[[#This Row],[QTY]],Table6[[#This Row],[A]],Table6[[#This Row],[TGL]]))</f>
        <v>6612sharpener120c444803</v>
      </c>
    </row>
    <row r="685" spans="1:8">
      <c r="A685" s="51">
        <v>684</v>
      </c>
      <c r="B685" s="51" t="s">
        <v>4230</v>
      </c>
      <c r="C685" s="51" t="s">
        <v>3841</v>
      </c>
      <c r="D685" s="51">
        <v>360</v>
      </c>
      <c r="E685" s="51">
        <v>18</v>
      </c>
      <c r="F685" s="51" t="s">
        <v>4122</v>
      </c>
      <c r="G685" s="52">
        <v>44803</v>
      </c>
      <c r="H685" s="51" t="str">
        <f>LOWER(CONCATENATE(Table6[[#This Row],[SERI]],Table6[[#This Row],[NAMA]],Table6[[#This Row],[QTY]],Table6[[#This Row],[A]],Table6[[#This Row],[TGL]]))</f>
        <v>8025study board360c444803</v>
      </c>
    </row>
    <row r="686" spans="1:8">
      <c r="A686" s="51">
        <v>685</v>
      </c>
      <c r="B686" s="51" t="s">
        <v>4231</v>
      </c>
      <c r="C686" s="51" t="s">
        <v>3770</v>
      </c>
      <c r="D686" s="51">
        <v>128</v>
      </c>
      <c r="E686" s="51">
        <v>7</v>
      </c>
      <c r="F686" s="51" t="s">
        <v>4122</v>
      </c>
      <c r="G686" s="52">
        <v>44803</v>
      </c>
      <c r="H686" s="51" t="str">
        <f>LOWER(CONCATENATE(Table6[[#This Row],[SERI]],Table6[[#This Row],[NAMA]],Table6[[#This Row],[QTY]],Table6[[#This Row],[A]],Table6[[#This Row],[TGL]]))</f>
        <v>hca570note book128c444803</v>
      </c>
    </row>
    <row r="687" spans="1:8">
      <c r="A687" s="51">
        <v>686</v>
      </c>
      <c r="B687" s="51" t="s">
        <v>4232</v>
      </c>
      <c r="C687" s="51" t="s">
        <v>3770</v>
      </c>
      <c r="D687" s="51">
        <v>96</v>
      </c>
      <c r="E687" s="51">
        <v>4</v>
      </c>
      <c r="F687" s="51" t="s">
        <v>4122</v>
      </c>
      <c r="G687" s="52">
        <v>44803</v>
      </c>
      <c r="H687" s="51" t="str">
        <f>LOWER(CONCATENATE(Table6[[#This Row],[SERI]],Table6[[#This Row],[NAMA]],Table6[[#This Row],[QTY]],Table6[[#This Row],[A]],Table6[[#This Row],[TGL]]))</f>
        <v>hcb570note book96c444803</v>
      </c>
    </row>
    <row r="688" spans="1:8">
      <c r="A688" s="51">
        <v>687</v>
      </c>
      <c r="B688" s="51" t="s">
        <v>4233</v>
      </c>
      <c r="C688" s="51" t="s">
        <v>3770</v>
      </c>
      <c r="D688" s="51">
        <v>96</v>
      </c>
      <c r="E688" s="51">
        <v>9</v>
      </c>
      <c r="F688" s="51" t="s">
        <v>4122</v>
      </c>
      <c r="G688" s="52">
        <v>44803</v>
      </c>
      <c r="H688" s="51" t="str">
        <f>LOWER(CONCATENATE(Table6[[#This Row],[SERI]],Table6[[#This Row],[NAMA]],Table6[[#This Row],[QTY]],Table6[[#This Row],[A]],Table6[[#This Row],[TGL]]))</f>
        <v>b1018（a5）note book96c444803</v>
      </c>
    </row>
    <row r="689" spans="1:8">
      <c r="A689" s="51">
        <v>688</v>
      </c>
      <c r="B689" s="51" t="s">
        <v>4234</v>
      </c>
      <c r="C689" s="51" t="s">
        <v>3770</v>
      </c>
      <c r="D689" s="51">
        <v>96</v>
      </c>
      <c r="E689" s="51">
        <v>3</v>
      </c>
      <c r="F689" s="51" t="s">
        <v>4122</v>
      </c>
      <c r="G689" s="52">
        <v>44803</v>
      </c>
      <c r="H689" s="51" t="str">
        <f>LOWER(CONCATENATE(Table6[[#This Row],[SERI]],Table6[[#This Row],[NAMA]],Table6[[#This Row],[QTY]],Table6[[#This Row],[A]],Table6[[#This Row],[TGL]]))</f>
        <v>b1004（a5）note book96c444803</v>
      </c>
    </row>
    <row r="690" spans="1:8">
      <c r="A690" s="51">
        <v>689</v>
      </c>
      <c r="B690" s="51" t="s">
        <v>4235</v>
      </c>
      <c r="C690" s="51" t="s">
        <v>3770</v>
      </c>
      <c r="D690" s="51">
        <v>72</v>
      </c>
      <c r="E690" s="51">
        <v>9</v>
      </c>
      <c r="F690" s="51" t="s">
        <v>4122</v>
      </c>
      <c r="G690" s="52">
        <v>44803</v>
      </c>
      <c r="H690" s="51" t="str">
        <f>LOWER(CONCATENATE(Table6[[#This Row],[SERI]],Table6[[#This Row],[NAMA]],Table6[[#This Row],[QTY]],Table6[[#This Row],[A]],Table6[[#This Row],[TGL]]))</f>
        <v>b1005（b5）note book72c444803</v>
      </c>
    </row>
    <row r="691" spans="1:8">
      <c r="A691" s="51">
        <v>690</v>
      </c>
      <c r="B691" s="51" t="s">
        <v>4236</v>
      </c>
      <c r="C691" s="51" t="s">
        <v>4237</v>
      </c>
      <c r="D691" s="51">
        <v>600</v>
      </c>
      <c r="E691" s="51">
        <v>5</v>
      </c>
      <c r="F691" s="51" t="s">
        <v>4122</v>
      </c>
      <c r="G691" s="52">
        <v>44803</v>
      </c>
      <c r="H691" s="51" t="str">
        <f>LOWER(CONCATENATE(Table6[[#This Row],[SERI]],Table6[[#This Row],[NAMA]],Table6[[#This Row],[QTY]],Table6[[#This Row],[A]],Table6[[#This Row],[TGL]]))</f>
        <v>zd-102twist tie600c444803</v>
      </c>
    </row>
    <row r="692" spans="1:8">
      <c r="A692" s="51">
        <v>691</v>
      </c>
      <c r="B692" s="51">
        <v>911</v>
      </c>
      <c r="C692" s="51" t="s">
        <v>4201</v>
      </c>
      <c r="D692" s="51">
        <v>2304</v>
      </c>
      <c r="E692" s="51">
        <v>10</v>
      </c>
      <c r="F692" s="51" t="s">
        <v>4123</v>
      </c>
      <c r="G692" s="52">
        <v>44843</v>
      </c>
      <c r="H692" s="51" t="str">
        <f>LOWER(CONCATENATE(Table6[[#This Row],[SERI]],Table6[[#This Row],[NAMA]],Table6[[#This Row],[QTY]],Table6[[#This Row],[A]],Table6[[#This Row],[TGL]]))</f>
        <v>911gel pen 2304c544843</v>
      </c>
    </row>
    <row r="693" spans="1:8">
      <c r="A693" s="51">
        <v>692</v>
      </c>
      <c r="B693" s="51">
        <v>912</v>
      </c>
      <c r="C693" s="51" t="s">
        <v>4201</v>
      </c>
      <c r="D693" s="51">
        <v>2304</v>
      </c>
      <c r="E693" s="51">
        <v>10</v>
      </c>
      <c r="F693" s="51" t="s">
        <v>4123</v>
      </c>
      <c r="G693" s="52">
        <v>44843</v>
      </c>
      <c r="H693" s="51" t="str">
        <f>LOWER(CONCATENATE(Table6[[#This Row],[SERI]],Table6[[#This Row],[NAMA]],Table6[[#This Row],[QTY]],Table6[[#This Row],[A]],Table6[[#This Row],[TGL]]))</f>
        <v>912gel pen 2304c544843</v>
      </c>
    </row>
    <row r="694" spans="1:8">
      <c r="A694" s="51">
        <v>693</v>
      </c>
      <c r="B694" s="51" t="s">
        <v>4238</v>
      </c>
      <c r="C694" s="51" t="s">
        <v>4201</v>
      </c>
      <c r="D694" s="51">
        <v>2304</v>
      </c>
      <c r="E694" s="51">
        <v>10</v>
      </c>
      <c r="F694" s="51" t="s">
        <v>4123</v>
      </c>
      <c r="G694" s="52">
        <v>44843</v>
      </c>
      <c r="H694" s="51" t="str">
        <f>LOWER(CONCATENATE(Table6[[#This Row],[SERI]],Table6[[#This Row],[NAMA]],Table6[[#This Row],[QTY]],Table6[[#This Row],[A]],Table6[[#This Row],[TGL]]))</f>
        <v>915gel pen 2304c544843</v>
      </c>
    </row>
    <row r="695" spans="1:8">
      <c r="A695" s="51">
        <v>694</v>
      </c>
      <c r="B695" s="51" t="s">
        <v>4239</v>
      </c>
      <c r="C695" s="51" t="s">
        <v>4201</v>
      </c>
      <c r="D695" s="51">
        <v>2304</v>
      </c>
      <c r="E695" s="51">
        <v>10</v>
      </c>
      <c r="F695" s="51" t="s">
        <v>4123</v>
      </c>
      <c r="G695" s="52">
        <v>44843</v>
      </c>
      <c r="H695" s="51" t="str">
        <f>LOWER(CONCATENATE(Table6[[#This Row],[SERI]],Table6[[#This Row],[NAMA]],Table6[[#This Row],[QTY]],Table6[[#This Row],[A]],Table6[[#This Row],[TGL]]))</f>
        <v>811gel pen 2304c544843</v>
      </c>
    </row>
    <row r="696" spans="1:8">
      <c r="A696" s="51">
        <v>695</v>
      </c>
      <c r="B696" s="51" t="s">
        <v>4240</v>
      </c>
      <c r="C696" s="51" t="s">
        <v>4201</v>
      </c>
      <c r="D696" s="51">
        <v>2304</v>
      </c>
      <c r="E696" s="51">
        <v>10</v>
      </c>
      <c r="F696" s="51" t="s">
        <v>4123</v>
      </c>
      <c r="G696" s="52">
        <v>44843</v>
      </c>
      <c r="H696" s="51" t="str">
        <f>LOWER(CONCATENATE(Table6[[#This Row],[SERI]],Table6[[#This Row],[NAMA]],Table6[[#This Row],[QTY]],Table6[[#This Row],[A]],Table6[[#This Row],[TGL]]))</f>
        <v>812gel pen 2304c544843</v>
      </c>
    </row>
    <row r="697" spans="1:8">
      <c r="A697" s="51">
        <v>696</v>
      </c>
      <c r="B697" s="51" t="s">
        <v>4241</v>
      </c>
      <c r="C697" s="51" t="s">
        <v>4201</v>
      </c>
      <c r="D697" s="51">
        <v>2304</v>
      </c>
      <c r="E697" s="51">
        <v>10</v>
      </c>
      <c r="F697" s="51" t="s">
        <v>4123</v>
      </c>
      <c r="G697" s="52">
        <v>44843</v>
      </c>
      <c r="H697" s="51" t="str">
        <f>LOWER(CONCATENATE(Table6[[#This Row],[SERI]],Table6[[#This Row],[NAMA]],Table6[[#This Row],[QTY]],Table6[[#This Row],[A]],Table6[[#This Row],[TGL]]))</f>
        <v>815gel pen 2304c544843</v>
      </c>
    </row>
    <row r="698" spans="1:8">
      <c r="A698" s="51">
        <v>697</v>
      </c>
      <c r="B698" s="51" t="s">
        <v>4242</v>
      </c>
      <c r="C698" s="51" t="s">
        <v>4201</v>
      </c>
      <c r="D698" s="51">
        <v>2304</v>
      </c>
      <c r="E698" s="51">
        <v>10</v>
      </c>
      <c r="F698" s="51" t="s">
        <v>4123</v>
      </c>
      <c r="G698" s="52">
        <v>44843</v>
      </c>
      <c r="H698" s="51" t="str">
        <f>LOWER(CONCATENATE(Table6[[#This Row],[SERI]],Table6[[#This Row],[NAMA]],Table6[[#This Row],[QTY]],Table6[[#This Row],[A]],Table6[[#This Row],[TGL]]))</f>
        <v>826gel pen 2304c544843</v>
      </c>
    </row>
    <row r="699" spans="1:8">
      <c r="A699" s="51">
        <v>698</v>
      </c>
      <c r="B699" s="51" t="s">
        <v>4243</v>
      </c>
      <c r="C699" s="51" t="s">
        <v>4201</v>
      </c>
      <c r="D699" s="51">
        <v>2304</v>
      </c>
      <c r="E699" s="51">
        <v>10</v>
      </c>
      <c r="F699" s="51" t="s">
        <v>4123</v>
      </c>
      <c r="G699" s="52">
        <v>44843</v>
      </c>
      <c r="H699" s="51" t="str">
        <f>LOWER(CONCATENATE(Table6[[#This Row],[SERI]],Table6[[#This Row],[NAMA]],Table6[[#This Row],[QTY]],Table6[[#This Row],[A]],Table6[[#This Row],[TGL]]))</f>
        <v>828gel pen 2304c544843</v>
      </c>
    </row>
    <row r="700" spans="1:8">
      <c r="A700" s="51">
        <v>699</v>
      </c>
      <c r="B700" s="51" t="s">
        <v>4244</v>
      </c>
      <c r="C700" s="51" t="s">
        <v>4042</v>
      </c>
      <c r="D700" s="51">
        <v>576</v>
      </c>
      <c r="E700" s="51">
        <v>20</v>
      </c>
      <c r="F700" s="51" t="s">
        <v>4123</v>
      </c>
      <c r="G700" s="52">
        <v>44843</v>
      </c>
      <c r="H700" s="51" t="str">
        <f>LOWER(CONCATENATE(Table6[[#This Row],[SERI]],Table6[[#This Row],[NAMA]],Table6[[#This Row],[QTY]],Table6[[#This Row],[A]],Table6[[#This Row],[TGL]]))</f>
        <v>gr-090gel refill576c544843</v>
      </c>
    </row>
    <row r="701" spans="1:8">
      <c r="A701" s="51">
        <v>700</v>
      </c>
      <c r="B701" s="51" t="s">
        <v>4035</v>
      </c>
      <c r="C701" s="51" t="s">
        <v>4042</v>
      </c>
      <c r="D701" s="51">
        <v>20000</v>
      </c>
      <c r="E701" s="51">
        <v>1</v>
      </c>
      <c r="F701" s="51" t="s">
        <v>4123</v>
      </c>
      <c r="G701" s="52">
        <v>44843</v>
      </c>
      <c r="H701" s="51" t="str">
        <f>LOWER(CONCATENATE(Table6[[#This Row],[SERI]],Table6[[#This Row],[NAMA]],Table6[[#This Row],[QTY]],Table6[[#This Row],[A]],Table6[[#This Row],[TGL]]))</f>
        <v>utn-1gel refill20000c544843</v>
      </c>
    </row>
    <row r="702" spans="1:8">
      <c r="A702" s="51">
        <v>701</v>
      </c>
      <c r="B702" s="51" t="s">
        <v>4103</v>
      </c>
      <c r="C702" s="51" t="s">
        <v>3517</v>
      </c>
      <c r="D702" s="51">
        <v>480</v>
      </c>
      <c r="E702" s="51">
        <v>50</v>
      </c>
      <c r="F702" s="51" t="s">
        <v>4123</v>
      </c>
      <c r="G702" s="52">
        <v>44843</v>
      </c>
      <c r="H702" s="51" t="str">
        <f>LOWER(CONCATENATE(Table6[[#This Row],[SERI]],Table6[[#This Row],[NAMA]],Table6[[#This Row],[QTY]],Table6[[#This Row],[A]],Table6[[#This Row],[TGL]]))</f>
        <v>gg-2pocket480c544843</v>
      </c>
    </row>
    <row r="703" spans="1:8">
      <c r="A703" s="51">
        <v>702</v>
      </c>
      <c r="B703" s="51" t="s">
        <v>4104</v>
      </c>
      <c r="C703" s="51" t="s">
        <v>3517</v>
      </c>
      <c r="D703" s="51">
        <v>360</v>
      </c>
      <c r="E703" s="51">
        <v>50</v>
      </c>
      <c r="F703" s="51" t="s">
        <v>4123</v>
      </c>
      <c r="G703" s="52">
        <v>44843</v>
      </c>
      <c r="H703" s="51" t="str">
        <f>LOWER(CONCATENATE(Table6[[#This Row],[SERI]],Table6[[#This Row],[NAMA]],Table6[[#This Row],[QTY]],Table6[[#This Row],[A]],Table6[[#This Row],[TGL]]))</f>
        <v>gg-3pocket360c544843</v>
      </c>
    </row>
    <row r="704" spans="1:8">
      <c r="A704" s="51">
        <v>703</v>
      </c>
      <c r="B704" s="51" t="s">
        <v>4245</v>
      </c>
      <c r="C704" s="51" t="s">
        <v>3517</v>
      </c>
      <c r="D704" s="51">
        <v>720</v>
      </c>
      <c r="E704" s="51">
        <v>26</v>
      </c>
      <c r="F704" s="51" t="s">
        <v>4123</v>
      </c>
      <c r="G704" s="52">
        <v>44843</v>
      </c>
      <c r="H704" s="51" t="str">
        <f>LOWER(CONCATENATE(Table6[[#This Row],[SERI]],Table6[[#This Row],[NAMA]],Table6[[#This Row],[QTY]],Table6[[#This Row],[A]],Table6[[#This Row],[TGL]]))</f>
        <v>fg-101pocket720c544843</v>
      </c>
    </row>
    <row r="705" spans="1:8">
      <c r="A705" s="51">
        <v>704</v>
      </c>
      <c r="B705" s="51" t="s">
        <v>4246</v>
      </c>
      <c r="C705" s="51" t="s">
        <v>3955</v>
      </c>
      <c r="D705" s="51">
        <v>1000</v>
      </c>
      <c r="E705" s="51">
        <v>100</v>
      </c>
      <c r="F705" s="51" t="s">
        <v>4123</v>
      </c>
      <c r="G705" s="52">
        <v>44843</v>
      </c>
      <c r="H705" s="51" t="str">
        <f>LOWER(CONCATENATE(Table6[[#This Row],[SERI]],Table6[[#This Row],[NAMA]],Table6[[#This Row],[QTY]],Table6[[#This Row],[A]],Table6[[#This Row],[TGL]]))</f>
        <v>5070-1wrapper1000c544843</v>
      </c>
    </row>
    <row r="706" spans="1:8">
      <c r="A706" s="51">
        <v>705</v>
      </c>
      <c r="B706" s="51" t="s">
        <v>3954</v>
      </c>
      <c r="C706" s="51" t="s">
        <v>3955</v>
      </c>
      <c r="D706" s="51">
        <v>1000</v>
      </c>
      <c r="E706" s="51">
        <v>25</v>
      </c>
      <c r="F706" s="51" t="s">
        <v>4123</v>
      </c>
      <c r="G706" s="52">
        <v>44843</v>
      </c>
      <c r="H706" s="51" t="str">
        <f>LOWER(CONCATENATE(Table6[[#This Row],[SERI]],Table6[[#This Row],[NAMA]],Table6[[#This Row],[QTY]],Table6[[#This Row],[A]],Table6[[#This Row],[TGL]]))</f>
        <v>5070-2wrapper1000c544843</v>
      </c>
    </row>
    <row r="707" spans="1:8">
      <c r="A707" s="51">
        <v>706</v>
      </c>
      <c r="B707" s="51" t="s">
        <v>4161</v>
      </c>
      <c r="C707" s="51" t="s">
        <v>3955</v>
      </c>
      <c r="D707" s="51">
        <v>1000</v>
      </c>
      <c r="E707" s="51">
        <v>25</v>
      </c>
      <c r="F707" s="51" t="s">
        <v>4123</v>
      </c>
      <c r="G707" s="52">
        <v>44843</v>
      </c>
      <c r="H707" s="51" t="str">
        <f>LOWER(CONCATENATE(Table6[[#This Row],[SERI]],Table6[[#This Row],[NAMA]],Table6[[#This Row],[QTY]],Table6[[#This Row],[A]],Table6[[#This Row],[TGL]]))</f>
        <v>5070-3wrapper1000c544843</v>
      </c>
    </row>
    <row r="708" spans="1:8">
      <c r="A708" s="51">
        <v>707</v>
      </c>
      <c r="B708" s="51">
        <v>8022</v>
      </c>
      <c r="C708" s="51" t="s">
        <v>4247</v>
      </c>
      <c r="D708" s="51">
        <v>144</v>
      </c>
      <c r="E708" s="51">
        <v>15</v>
      </c>
      <c r="F708" s="51" t="s">
        <v>4123</v>
      </c>
      <c r="G708" s="52">
        <v>44843</v>
      </c>
      <c r="H708" s="51" t="str">
        <f>LOWER(CONCATENATE(Table6[[#This Row],[SERI]],Table6[[#This Row],[NAMA]],Table6[[#This Row],[QTY]],Table6[[#This Row],[A]],Table6[[#This Row],[TGL]]))</f>
        <v>8022learning board144c544843</v>
      </c>
    </row>
    <row r="709" spans="1:8">
      <c r="A709" s="51">
        <v>708</v>
      </c>
      <c r="B709" s="51" t="s">
        <v>4248</v>
      </c>
      <c r="C709" s="51" t="s">
        <v>3729</v>
      </c>
      <c r="D709" s="51">
        <v>5000</v>
      </c>
      <c r="E709" s="51">
        <v>53</v>
      </c>
      <c r="F709" s="51" t="s">
        <v>4123</v>
      </c>
      <c r="G709" s="52">
        <v>44843</v>
      </c>
      <c r="H709" s="51" t="str">
        <f>LOWER(CONCATENATE(Table6[[#This Row],[SERI]],Table6[[#This Row],[NAMA]],Table6[[#This Row],[QTY]],Table6[[#This Row],[A]],Table6[[#This Row],[TGL]]))</f>
        <v>1.0slgclips5000c544843</v>
      </c>
    </row>
    <row r="710" spans="1:8">
      <c r="A710" s="51">
        <v>709</v>
      </c>
      <c r="B710" s="51" t="s">
        <v>4249</v>
      </c>
      <c r="C710" s="51" t="s">
        <v>4250</v>
      </c>
      <c r="D710" s="51">
        <v>100</v>
      </c>
      <c r="E710" s="51">
        <v>25</v>
      </c>
      <c r="F710" s="51" t="s">
        <v>4123</v>
      </c>
      <c r="G710" s="52">
        <v>44843</v>
      </c>
      <c r="H710" s="51" t="str">
        <f>LOWER(CONCATENATE(Table6[[#This Row],[SERI]],Table6[[#This Row],[NAMA]],Table6[[#This Row],[QTY]],Table6[[#This Row],[A]],Table6[[#This Row],[TGL]]))</f>
        <v>kc-008key ring100c544843</v>
      </c>
    </row>
    <row r="711" spans="1:8">
      <c r="A711" s="51">
        <v>710</v>
      </c>
      <c r="B711" s="51">
        <v>501</v>
      </c>
      <c r="C711" s="51" t="s">
        <v>4251</v>
      </c>
      <c r="D711" s="51">
        <v>2000</v>
      </c>
      <c r="E711" s="51">
        <v>25</v>
      </c>
      <c r="F711" s="51" t="s">
        <v>4123</v>
      </c>
      <c r="G711" s="52">
        <v>44843</v>
      </c>
      <c r="H711" s="51" t="str">
        <f>LOWER(CONCATENATE(Table6[[#This Row],[SERI]],Table6[[#This Row],[NAMA]],Table6[[#This Row],[QTY]],Table6[[#This Row],[A]],Table6[[#This Row],[TGL]]))</f>
        <v>501id card2000c544843</v>
      </c>
    </row>
    <row r="712" spans="1:8">
      <c r="A712" s="51">
        <v>711</v>
      </c>
      <c r="B712" s="51">
        <v>8007</v>
      </c>
      <c r="C712" s="51" t="s">
        <v>3927</v>
      </c>
      <c r="D712" s="51">
        <v>576</v>
      </c>
      <c r="E712" s="51">
        <v>10</v>
      </c>
      <c r="F712" s="51" t="s">
        <v>4123</v>
      </c>
      <c r="G712" s="52">
        <v>44843</v>
      </c>
      <c r="H712" s="51" t="str">
        <f>LOWER(CONCATENATE(Table6[[#This Row],[SERI]],Table6[[#This Row],[NAMA]],Table6[[#This Row],[QTY]],Table6[[#This Row],[A]],Table6[[#This Row],[TGL]]))</f>
        <v>8007correction tape576c544843</v>
      </c>
    </row>
    <row r="713" spans="1:8">
      <c r="A713" s="51">
        <v>712</v>
      </c>
      <c r="B713" s="51">
        <v>9223</v>
      </c>
      <c r="C713" s="51" t="s">
        <v>3927</v>
      </c>
      <c r="D713" s="51">
        <v>576</v>
      </c>
      <c r="E713" s="51">
        <v>10</v>
      </c>
      <c r="F713" s="51" t="s">
        <v>4123</v>
      </c>
      <c r="G713" s="52">
        <v>44843</v>
      </c>
      <c r="H713" s="51" t="str">
        <f>LOWER(CONCATENATE(Table6[[#This Row],[SERI]],Table6[[#This Row],[NAMA]],Table6[[#This Row],[QTY]],Table6[[#This Row],[A]],Table6[[#This Row],[TGL]]))</f>
        <v>9223correction tape576c544843</v>
      </c>
    </row>
    <row r="714" spans="1:8">
      <c r="A714" s="51">
        <v>713</v>
      </c>
      <c r="B714" s="51" t="s">
        <v>4224</v>
      </c>
      <c r="C714" s="51" t="s">
        <v>3927</v>
      </c>
      <c r="D714" s="51">
        <v>576</v>
      </c>
      <c r="E714" s="51">
        <v>5</v>
      </c>
      <c r="F714" s="51" t="s">
        <v>4123</v>
      </c>
      <c r="G714" s="52">
        <v>44843</v>
      </c>
      <c r="H714" s="51" t="str">
        <f>LOWER(CONCATENATE(Table6[[#This Row],[SERI]],Table6[[#This Row],[NAMA]],Table6[[#This Row],[QTY]],Table6[[#This Row],[A]],Table6[[#This Row],[TGL]]))</f>
        <v>no.8019correction tape576c544843</v>
      </c>
    </row>
    <row r="715" spans="1:8">
      <c r="A715" s="51">
        <v>714</v>
      </c>
      <c r="B715" s="51">
        <v>8548</v>
      </c>
      <c r="C715" s="51" t="s">
        <v>3927</v>
      </c>
      <c r="D715" s="51">
        <v>576</v>
      </c>
      <c r="E715" s="51">
        <v>7</v>
      </c>
      <c r="F715" s="51" t="s">
        <v>4123</v>
      </c>
      <c r="G715" s="52">
        <v>44843</v>
      </c>
      <c r="H715" s="51" t="str">
        <f>LOWER(CONCATENATE(Table6[[#This Row],[SERI]],Table6[[#This Row],[NAMA]],Table6[[#This Row],[QTY]],Table6[[#This Row],[A]],Table6[[#This Row],[TGL]]))</f>
        <v>8548correction tape576c544843</v>
      </c>
    </row>
    <row r="716" spans="1:8">
      <c r="A716" s="51">
        <v>715</v>
      </c>
      <c r="B716" s="51" t="s">
        <v>4252</v>
      </c>
      <c r="C716" s="51" t="s">
        <v>3927</v>
      </c>
      <c r="D716" s="51">
        <v>864</v>
      </c>
      <c r="E716" s="51">
        <v>5</v>
      </c>
      <c r="F716" s="51" t="s">
        <v>4123</v>
      </c>
      <c r="G716" s="52">
        <v>44843</v>
      </c>
      <c r="H716" s="51" t="str">
        <f>LOWER(CONCATENATE(Table6[[#This Row],[SERI]],Table6[[#This Row],[NAMA]],Table6[[#This Row],[QTY]],Table6[[#This Row],[A]],Table6[[#This Row],[TGL]]))</f>
        <v>no.9411correction tape864c544843</v>
      </c>
    </row>
    <row r="717" spans="1:8">
      <c r="A717" s="51">
        <v>716</v>
      </c>
      <c r="B717" s="51" t="s">
        <v>4162</v>
      </c>
      <c r="C717" s="51" t="s">
        <v>3927</v>
      </c>
      <c r="D717" s="51">
        <v>2304</v>
      </c>
      <c r="E717" s="51">
        <v>10</v>
      </c>
      <c r="F717" s="51" t="s">
        <v>4123</v>
      </c>
      <c r="G717" s="52">
        <v>44843</v>
      </c>
      <c r="H717" s="51" t="str">
        <f>LOWER(CONCATENATE(Table6[[#This Row],[SERI]],Table6[[#This Row],[NAMA]],Table6[[#This Row],[QTY]],Table6[[#This Row],[A]],Table6[[#This Row],[TGL]]))</f>
        <v>no.9362correction tape2304c544843</v>
      </c>
    </row>
    <row r="718" spans="1:8">
      <c r="A718" s="51">
        <v>717</v>
      </c>
      <c r="B718" s="51" t="s">
        <v>4253</v>
      </c>
      <c r="C718" s="51" t="s">
        <v>3927</v>
      </c>
      <c r="D718" s="51">
        <v>864</v>
      </c>
      <c r="E718" s="51">
        <v>5</v>
      </c>
      <c r="F718" s="51" t="s">
        <v>4123</v>
      </c>
      <c r="G718" s="52">
        <v>44843</v>
      </c>
      <c r="H718" s="51" t="str">
        <f>LOWER(CONCATENATE(Table6[[#This Row],[SERI]],Table6[[#This Row],[NAMA]],Table6[[#This Row],[QTY]],Table6[[#This Row],[A]],Table6[[#This Row],[TGL]]))</f>
        <v>no.9304correction tape864c544843</v>
      </c>
    </row>
    <row r="719" spans="1:8">
      <c r="A719" s="51">
        <v>718</v>
      </c>
      <c r="B719" s="51" t="s">
        <v>4225</v>
      </c>
      <c r="C719" s="51" t="s">
        <v>3927</v>
      </c>
      <c r="D719" s="51">
        <v>576</v>
      </c>
      <c r="E719" s="51">
        <v>5</v>
      </c>
      <c r="F719" s="51" t="s">
        <v>4123</v>
      </c>
      <c r="G719" s="52">
        <v>44843</v>
      </c>
      <c r="H719" s="51" t="str">
        <f>LOWER(CONCATENATE(Table6[[#This Row],[SERI]],Table6[[#This Row],[NAMA]],Table6[[#This Row],[QTY]],Table6[[#This Row],[A]],Table6[[#This Row],[TGL]]))</f>
        <v>no.9360correction tape576c544843</v>
      </c>
    </row>
    <row r="720" spans="1:8">
      <c r="A720" s="51">
        <v>719</v>
      </c>
      <c r="B720" s="51">
        <v>8692</v>
      </c>
      <c r="C720" s="51" t="s">
        <v>3583</v>
      </c>
      <c r="D720" s="51">
        <v>120</v>
      </c>
      <c r="E720" s="51">
        <v>3</v>
      </c>
      <c r="F720" s="51" t="s">
        <v>4123</v>
      </c>
      <c r="G720" s="52">
        <v>44843</v>
      </c>
      <c r="H720" s="51" t="str">
        <f>LOWER(CONCATENATE(Table6[[#This Row],[SERI]],Table6[[#This Row],[NAMA]],Table6[[#This Row],[QTY]],Table6[[#This Row],[A]],Table6[[#This Row],[TGL]]))</f>
        <v>8692sharpener120c544843</v>
      </c>
    </row>
    <row r="721" spans="1:8">
      <c r="A721" s="51">
        <v>720</v>
      </c>
      <c r="B721" s="51" t="s">
        <v>4234</v>
      </c>
      <c r="C721" s="51" t="s">
        <v>3770</v>
      </c>
      <c r="D721" s="51">
        <v>96</v>
      </c>
      <c r="E721" s="51">
        <v>9</v>
      </c>
      <c r="F721" s="51" t="s">
        <v>4123</v>
      </c>
      <c r="G721" s="52">
        <v>44843</v>
      </c>
      <c r="H721" s="51" t="str">
        <f>LOWER(CONCATENATE(Table6[[#This Row],[SERI]],Table6[[#This Row],[NAMA]],Table6[[#This Row],[QTY]],Table6[[#This Row],[A]],Table6[[#This Row],[TGL]]))</f>
        <v>b1004（a5）note book96c544843</v>
      </c>
    </row>
    <row r="722" spans="1:8">
      <c r="A722" s="51">
        <v>721</v>
      </c>
      <c r="B722" s="51" t="s">
        <v>4254</v>
      </c>
      <c r="C722" s="51" t="s">
        <v>3770</v>
      </c>
      <c r="D722" s="51">
        <v>96</v>
      </c>
      <c r="E722" s="51">
        <v>15</v>
      </c>
      <c r="F722" s="51" t="s">
        <v>4123</v>
      </c>
      <c r="G722" s="52">
        <v>44843</v>
      </c>
      <c r="H722" s="51" t="str">
        <f>LOWER(CONCATENATE(Table6[[#This Row],[SERI]],Table6[[#This Row],[NAMA]],Table6[[#This Row],[QTY]],Table6[[#This Row],[A]],Table6[[#This Row],[TGL]]))</f>
        <v>b1010（a5）note book96c544843</v>
      </c>
    </row>
    <row r="723" spans="1:8">
      <c r="A723" s="51">
        <v>722</v>
      </c>
      <c r="B723" s="51" t="s">
        <v>4255</v>
      </c>
      <c r="C723" s="51" t="s">
        <v>3770</v>
      </c>
      <c r="D723" s="51">
        <v>96</v>
      </c>
      <c r="E723" s="51">
        <v>15</v>
      </c>
      <c r="F723" s="51" t="s">
        <v>4123</v>
      </c>
      <c r="G723" s="52">
        <v>44843</v>
      </c>
      <c r="H723" s="51" t="str">
        <f>LOWER(CONCATENATE(Table6[[#This Row],[SERI]],Table6[[#This Row],[NAMA]],Table6[[#This Row],[QTY]],Table6[[#This Row],[A]],Table6[[#This Row],[TGL]]))</f>
        <v>b1012（a5）note book96c544843</v>
      </c>
    </row>
    <row r="724" spans="1:8">
      <c r="A724" s="51">
        <v>723</v>
      </c>
      <c r="B724" s="51" t="s">
        <v>4256</v>
      </c>
      <c r="C724" s="51" t="s">
        <v>3770</v>
      </c>
      <c r="D724" s="51">
        <v>96</v>
      </c>
      <c r="E724" s="51">
        <v>10</v>
      </c>
      <c r="F724" s="51" t="s">
        <v>4123</v>
      </c>
      <c r="G724" s="52">
        <v>44843</v>
      </c>
      <c r="H724" s="51" t="str">
        <f>LOWER(CONCATENATE(Table6[[#This Row],[SERI]],Table6[[#This Row],[NAMA]],Table6[[#This Row],[QTY]],Table6[[#This Row],[A]],Table6[[#This Row],[TGL]]))</f>
        <v>b078（a5）note book96c544843</v>
      </c>
    </row>
    <row r="725" spans="1:8">
      <c r="A725" s="51">
        <v>724</v>
      </c>
      <c r="B725" s="51" t="s">
        <v>4257</v>
      </c>
      <c r="C725" s="51" t="s">
        <v>3770</v>
      </c>
      <c r="D725" s="51">
        <v>72</v>
      </c>
      <c r="E725" s="51">
        <v>10</v>
      </c>
      <c r="F725" s="51" t="s">
        <v>4123</v>
      </c>
      <c r="G725" s="52">
        <v>44843</v>
      </c>
      <c r="H725" s="51" t="str">
        <f>LOWER(CONCATENATE(Table6[[#This Row],[SERI]],Table6[[#This Row],[NAMA]],Table6[[#This Row],[QTY]],Table6[[#This Row],[A]],Table6[[#This Row],[TGL]]))</f>
        <v>b1010（b5）note book72c544843</v>
      </c>
    </row>
    <row r="726" spans="1:8">
      <c r="A726" s="51">
        <v>725</v>
      </c>
      <c r="B726" s="51" t="s">
        <v>4258</v>
      </c>
      <c r="C726" s="51" t="s">
        <v>3770</v>
      </c>
      <c r="D726" s="51">
        <v>72</v>
      </c>
      <c r="E726" s="51">
        <v>15</v>
      </c>
      <c r="F726" s="51" t="s">
        <v>4123</v>
      </c>
      <c r="G726" s="52">
        <v>44843</v>
      </c>
      <c r="H726" s="51" t="str">
        <f>LOWER(CONCATENATE(Table6[[#This Row],[SERI]],Table6[[#This Row],[NAMA]],Table6[[#This Row],[QTY]],Table6[[#This Row],[A]],Table6[[#This Row],[TGL]]))</f>
        <v>b1012（b5）note book72c544843</v>
      </c>
    </row>
    <row r="727" spans="1:8">
      <c r="A727" s="51">
        <v>726</v>
      </c>
      <c r="B727" s="51" t="s">
        <v>4259</v>
      </c>
      <c r="C727" s="51" t="s">
        <v>3770</v>
      </c>
      <c r="D727" s="51">
        <v>72</v>
      </c>
      <c r="E727" s="51">
        <v>15</v>
      </c>
      <c r="F727" s="51" t="s">
        <v>4123</v>
      </c>
      <c r="G727" s="52">
        <v>44843</v>
      </c>
      <c r="H727" s="51" t="str">
        <f>LOWER(CONCATENATE(Table6[[#This Row],[SERI]],Table6[[#This Row],[NAMA]],Table6[[#This Row],[QTY]],Table6[[#This Row],[A]],Table6[[#This Row],[TGL]]))</f>
        <v>b1019（b5）note book72c544843</v>
      </c>
    </row>
    <row r="728" spans="1:8">
      <c r="A728" s="51">
        <v>727</v>
      </c>
      <c r="B728" s="51" t="s">
        <v>4260</v>
      </c>
      <c r="C728" s="51" t="s">
        <v>3770</v>
      </c>
      <c r="D728" s="51">
        <v>72</v>
      </c>
      <c r="E728" s="51">
        <v>15</v>
      </c>
      <c r="F728" s="51" t="s">
        <v>4123</v>
      </c>
      <c r="G728" s="52">
        <v>44843</v>
      </c>
      <c r="H728" s="51" t="str">
        <f>LOWER(CONCATENATE(Table6[[#This Row],[SERI]],Table6[[#This Row],[NAMA]],Table6[[#This Row],[QTY]],Table6[[#This Row],[A]],Table6[[#This Row],[TGL]]))</f>
        <v>b1018（b5）note book72c544843</v>
      </c>
    </row>
    <row r="729" spans="1:8">
      <c r="A729" s="51">
        <v>728</v>
      </c>
      <c r="B729" s="51" t="s">
        <v>4261</v>
      </c>
      <c r="C729" s="51" t="s">
        <v>3770</v>
      </c>
      <c r="D729" s="51">
        <v>96</v>
      </c>
      <c r="E729" s="51">
        <v>16</v>
      </c>
      <c r="F729" s="51" t="s">
        <v>4123</v>
      </c>
      <c r="G729" s="52">
        <v>44843</v>
      </c>
      <c r="H729" s="51" t="str">
        <f>LOWER(CONCATENATE(Table6[[#This Row],[SERI]],Table6[[#This Row],[NAMA]],Table6[[#This Row],[QTY]],Table6[[#This Row],[A]],Table6[[#This Row],[TGL]]))</f>
        <v>b0193（a5）note book96c544843</v>
      </c>
    </row>
    <row r="730" spans="1:8">
      <c r="A730" s="51">
        <v>729</v>
      </c>
      <c r="B730" s="51" t="s">
        <v>4262</v>
      </c>
      <c r="C730" s="51" t="s">
        <v>3770</v>
      </c>
      <c r="D730" s="51">
        <v>96</v>
      </c>
      <c r="E730" s="51">
        <v>14</v>
      </c>
      <c r="F730" s="51" t="s">
        <v>4123</v>
      </c>
      <c r="G730" s="52">
        <v>44843</v>
      </c>
      <c r="H730" s="51" t="str">
        <f>LOWER(CONCATENATE(Table6[[#This Row],[SERI]],Table6[[#This Row],[NAMA]],Table6[[#This Row],[QTY]],Table6[[#This Row],[A]],Table6[[#This Row],[TGL]]))</f>
        <v>b0217（a5）note book96c544843</v>
      </c>
    </row>
    <row r="731" spans="1:8">
      <c r="A731" s="51">
        <v>730</v>
      </c>
      <c r="B731" s="51" t="s">
        <v>4263</v>
      </c>
      <c r="C731" s="51" t="s">
        <v>3770</v>
      </c>
      <c r="D731" s="51">
        <v>96</v>
      </c>
      <c r="E731" s="51">
        <v>15</v>
      </c>
      <c r="F731" s="51" t="s">
        <v>4123</v>
      </c>
      <c r="G731" s="52">
        <v>44843</v>
      </c>
      <c r="H731" s="51" t="str">
        <f>LOWER(CONCATENATE(Table6[[#This Row],[SERI]],Table6[[#This Row],[NAMA]],Table6[[#This Row],[QTY]],Table6[[#This Row],[A]],Table6[[#This Row],[TGL]]))</f>
        <v>b0196（a5）note book96c544843</v>
      </c>
    </row>
    <row r="732" spans="1:8">
      <c r="A732" s="51">
        <v>731</v>
      </c>
      <c r="B732" s="51" t="s">
        <v>4264</v>
      </c>
      <c r="C732" s="51" t="s">
        <v>3770</v>
      </c>
      <c r="D732" s="51">
        <v>96</v>
      </c>
      <c r="E732" s="51">
        <v>14</v>
      </c>
      <c r="F732" s="51" t="s">
        <v>4123</v>
      </c>
      <c r="G732" s="52">
        <v>44843</v>
      </c>
      <c r="H732" s="51" t="str">
        <f>LOWER(CONCATENATE(Table6[[#This Row],[SERI]],Table6[[#This Row],[NAMA]],Table6[[#This Row],[QTY]],Table6[[#This Row],[A]],Table6[[#This Row],[TGL]]))</f>
        <v>b0200（a5）note book96c544843</v>
      </c>
    </row>
    <row r="733" spans="1:8">
      <c r="A733" s="51">
        <v>732</v>
      </c>
      <c r="B733" s="51" t="s">
        <v>4265</v>
      </c>
      <c r="C733" s="51" t="s">
        <v>3770</v>
      </c>
      <c r="D733" s="51">
        <v>96</v>
      </c>
      <c r="E733" s="51">
        <v>12</v>
      </c>
      <c r="F733" s="51" t="s">
        <v>4123</v>
      </c>
      <c r="G733" s="52">
        <v>44843</v>
      </c>
      <c r="H733" s="51" t="str">
        <f>LOWER(CONCATENATE(Table6[[#This Row],[SERI]],Table6[[#This Row],[NAMA]],Table6[[#This Row],[QTY]],Table6[[#This Row],[A]],Table6[[#This Row],[TGL]]))</f>
        <v>b0216（a5）note book96c544843</v>
      </c>
    </row>
    <row r="734" spans="1:8">
      <c r="A734" s="51">
        <v>733</v>
      </c>
      <c r="B734" s="51" t="s">
        <v>4266</v>
      </c>
      <c r="C734" s="51" t="s">
        <v>3770</v>
      </c>
      <c r="D734" s="51">
        <v>72</v>
      </c>
      <c r="E734" s="51">
        <v>10</v>
      </c>
      <c r="F734" s="51" t="s">
        <v>4123</v>
      </c>
      <c r="G734" s="52">
        <v>44843</v>
      </c>
      <c r="H734" s="51" t="str">
        <f>LOWER(CONCATENATE(Table6[[#This Row],[SERI]],Table6[[#This Row],[NAMA]],Table6[[#This Row],[QTY]],Table6[[#This Row],[A]],Table6[[#This Row],[TGL]]))</f>
        <v>b017（b5）note book72c544843</v>
      </c>
    </row>
    <row r="735" spans="1:8">
      <c r="A735" s="51">
        <v>734</v>
      </c>
      <c r="B735" s="51" t="s">
        <v>4267</v>
      </c>
      <c r="C735" s="51" t="s">
        <v>3770</v>
      </c>
      <c r="D735" s="51">
        <v>72</v>
      </c>
      <c r="E735" s="51">
        <v>6</v>
      </c>
      <c r="F735" s="51" t="s">
        <v>4123</v>
      </c>
      <c r="G735" s="52">
        <v>44843</v>
      </c>
      <c r="H735" s="51" t="str">
        <f>LOWER(CONCATENATE(Table6[[#This Row],[SERI]],Table6[[#This Row],[NAMA]],Table6[[#This Row],[QTY]],Table6[[#This Row],[A]],Table6[[#This Row],[TGL]]))</f>
        <v>b0196（b5）note book72c544843</v>
      </c>
    </row>
    <row r="736" spans="1:8">
      <c r="A736" s="51">
        <v>735</v>
      </c>
      <c r="B736" s="51" t="s">
        <v>4268</v>
      </c>
      <c r="C736" s="51" t="s">
        <v>3770</v>
      </c>
      <c r="D736" s="51">
        <v>72</v>
      </c>
      <c r="E736" s="51">
        <v>10</v>
      </c>
      <c r="F736" s="51" t="s">
        <v>4123</v>
      </c>
      <c r="G736" s="52">
        <v>44843</v>
      </c>
      <c r="H736" s="51" t="str">
        <f>LOWER(CONCATENATE(Table6[[#This Row],[SERI]],Table6[[#This Row],[NAMA]],Table6[[#This Row],[QTY]],Table6[[#This Row],[A]],Table6[[#This Row],[TGL]]))</f>
        <v>b0200（b5）note book72c544843</v>
      </c>
    </row>
  </sheetData>
  <conditionalFormatting sqref="H2:H736">
    <cfRule type="duplicateValues" dxfId="9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json</vt:lpstr>
      <vt:lpstr>1</vt:lpstr>
      <vt:lpstr>2</vt:lpstr>
      <vt:lpstr>print1</vt:lpstr>
      <vt:lpstr>print2</vt:lpstr>
      <vt:lpstr>import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2022-06-06T03:49:33Z</cp:lastPrinted>
  <dcterms:created xsi:type="dcterms:W3CDTF">2022-04-02T06:23:03Z</dcterms:created>
  <dcterms:modified xsi:type="dcterms:W3CDTF">2023-02-25T09:25:47Z</dcterms:modified>
</cp:coreProperties>
</file>